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현재_통합_문서" hidePivotFieldList="1" defaultThemeVersion="166925"/>
  <mc:AlternateContent xmlns:mc="http://schemas.openxmlformats.org/markup-compatibility/2006">
    <mc:Choice Requires="x15">
      <x15ac:absPath xmlns:x15ac="http://schemas.microsoft.com/office/spreadsheetml/2010/11/ac" url="\\10.160.102.103\02. 운영지원본부\2. 운영지원담당\2. 운영지원팀\01. 사업계획 및 보고자료\1. 사업 계획 (관련 보고 포함)\26년 사업 계획\02. 2차 사업 계획\1. 매출계획\"/>
    </mc:Choice>
  </mc:AlternateContent>
  <xr:revisionPtr revIDLastSave="0" documentId="13_ncr:1_{14BC54EA-909D-49B6-8EE1-6F68F632E4A6}" xr6:coauthVersionLast="47" xr6:coauthVersionMax="47" xr10:uidLastSave="{00000000-0000-0000-0000-000000000000}"/>
  <bookViews>
    <workbookView xWindow="28680" yWindow="-120" windowWidth="29040" windowHeight="15720" tabRatio="796" firstSheet="2" activeTab="7" xr2:uid="{14643A52-2270-45E6-A6BF-7771826A6F44}"/>
  </bookViews>
  <sheets>
    <sheet name="그래프용" sheetId="36" state="hidden" r:id="rId1"/>
    <sheet name="250909_매출 변동 보고" sheetId="39" state="hidden" r:id="rId2"/>
    <sheet name="260121_1분기재롤링,포장추가 요약" sheetId="43" r:id="rId3"/>
    <sheet name="251219_변경사항 요약" sheetId="38" r:id="rId4"/>
    <sheet name="251230_변경사항요약2" sheetId="42" r:id="rId5"/>
    <sheet name="전제사항 요약" sheetId="40" r:id="rId6"/>
    <sheet name="요약" sheetId="24" r:id="rId7"/>
    <sheet name="1. 26-30년 개발용역" sheetId="30" r:id="rId8"/>
    <sheet name="2. PFS 충전, 조립 상업매출" sheetId="31" r:id="rId9"/>
    <sheet name="3. 포장 상업매출" sheetId="35" r:id="rId10"/>
    <sheet name="4. L&amp;P 상업 매출" sheetId="33" r:id="rId11"/>
    <sheet name="5. 케미컬상업" sheetId="32" r:id="rId12"/>
    <sheet name="생관보고_포장 바뀌기 전" sheetId="34" state="hidden" r:id="rId13"/>
    <sheet name="참고) 25년제조_개발용역 계획" sheetId="25" r:id="rId14"/>
    <sheet name="Material_master_2024" sheetId="27" r:id="rId15"/>
    <sheet name="Revision History" sheetId="26" state="hidden" r:id="rId16"/>
    <sheet name="PFS 요약" sheetId="8" state="hidden" r:id="rId17"/>
    <sheet name="L&amp;P 분석" sheetId="10" state="hidden" r:id="rId18"/>
    <sheet name="Sheet5" sheetId="7" state="hidden" r:id="rId19"/>
    <sheet name="▶Raw(매출)" sheetId="12" state="hidden" r:id="rId20"/>
    <sheet name="미사용양식" sheetId="29" r:id="rId21"/>
    <sheet name="PFS 충전,조립 배치수_Rolling" sheetId="4" state="hidden" r:id="rId22"/>
    <sheet name="▶Raw(배치수)" sheetId="14" state="hidden" r:id="rId23"/>
    <sheet name="(PFS CMO) PFS 생산배치수_240923" sheetId="11" state="hidden" r:id="rId24"/>
    <sheet name="◀ 25년(0906)" sheetId="23" state="hidden" r:id="rId25"/>
    <sheet name="24.8월 충전,조립 Fcst" sheetId="19" state="hidden" r:id="rId26"/>
    <sheet name="미래성장팀 기반 생산배치수_240829" sheetId="16" state="hidden" r:id="rId27"/>
    <sheet name="미래성장팀 년간물량 변환" sheetId="22" state="hidden" r:id="rId28"/>
    <sheet name="미래성장 요약(Case2)_240821" sheetId="20" state="hidden" r:id="rId29"/>
    <sheet name="미래성장팀 자료_240820" sheetId="18" state="hidden" r:id="rId30"/>
    <sheet name="PFS 충전,조립 배치수_Rolling_비교" sheetId="9" state="hidden" r:id="rId31"/>
    <sheet name="피벗 수량" sheetId="6" state="hidden" r:id="rId32"/>
    <sheet name="PFS 충전,조립 배치수_사업계획"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s>
  <definedNames>
    <definedName name="_">#N/A</definedName>
    <definedName name="__" localSheetId="24" hidden="1">#REF!</definedName>
    <definedName name="__" hidden="1">#REF!</definedName>
    <definedName name="___" localSheetId="24" hidden="1">#REF!</definedName>
    <definedName name="___" localSheetId="28" hidden="1">#REF!</definedName>
    <definedName name="___" hidden="1">#REF!</definedName>
    <definedName name="_______" localSheetId="24" hidden="1">#REF!</definedName>
    <definedName name="_______" hidden="1">#REF!</definedName>
    <definedName name="__________" localSheetId="24" hidden="1">#REF!</definedName>
    <definedName name="__________" hidden="1">#REF!</definedName>
    <definedName name="_____________________________BRD1" localSheetId="24">#REF!</definedName>
    <definedName name="_____________________________BRD1">#REF!</definedName>
    <definedName name="_____________________________BRD2" localSheetId="24">#REF!</definedName>
    <definedName name="_____________________________BRD2">#REF!</definedName>
    <definedName name="_____________________________BRD3" localSheetId="24">#REF!</definedName>
    <definedName name="_____________________________BRD3">#REF!</definedName>
    <definedName name="_____________________________BRD4" localSheetId="24">#REF!</definedName>
    <definedName name="_____________________________BRD4">#REF!</definedName>
    <definedName name="_____________________________BRD5" localSheetId="24">#REF!</definedName>
    <definedName name="_____________________________BRD5">#REF!</definedName>
    <definedName name="_____________________________BRD6" localSheetId="24">#REF!</definedName>
    <definedName name="_____________________________BRD6">#REF!</definedName>
    <definedName name="_____________________________BRD7" localSheetId="24">#REF!</definedName>
    <definedName name="_____________________________BRD7">#REF!</definedName>
    <definedName name="_____________________________INT1" localSheetId="24">#REF!</definedName>
    <definedName name="_____________________________INT1">#REF!</definedName>
    <definedName name="_____________________________INT2" localSheetId="24">#REF!</definedName>
    <definedName name="_____________________________INT2">#REF!</definedName>
    <definedName name="_____________________________INT3" localSheetId="24">#REF!</definedName>
    <definedName name="_____________________________INT3">#REF!</definedName>
    <definedName name="_____________________________INT4" localSheetId="24">#REF!</definedName>
    <definedName name="_____________________________INT4">#REF!</definedName>
    <definedName name="_____________________________INT5" localSheetId="24">#REF!</definedName>
    <definedName name="_____________________________INT5">#REF!</definedName>
    <definedName name="_____________________________INT6" localSheetId="24">#REF!</definedName>
    <definedName name="_____________________________INT6">#REF!</definedName>
    <definedName name="_____________________________INT7" localSheetId="24">#REF!</definedName>
    <definedName name="_____________________________INT7">#REF!</definedName>
    <definedName name="_____________________________LIC1" localSheetId="24">#REF!</definedName>
    <definedName name="_____________________________LIC1">#REF!</definedName>
    <definedName name="_____________________________LIC2" localSheetId="24">#REF!</definedName>
    <definedName name="_____________________________LIC2">#REF!</definedName>
    <definedName name="_____________________________LIC3" localSheetId="24">#REF!</definedName>
    <definedName name="_____________________________LIC3">#REF!</definedName>
    <definedName name="_____________________________LIC4" localSheetId="24">#REF!</definedName>
    <definedName name="_____________________________LIC4">#REF!</definedName>
    <definedName name="_____________________________LIC5" localSheetId="24">#REF!</definedName>
    <definedName name="_____________________________LIC5">#REF!</definedName>
    <definedName name="_____________________________LIC6" localSheetId="24">#REF!</definedName>
    <definedName name="_____________________________LIC6">#REF!</definedName>
    <definedName name="_____________________________LIC7" localSheetId="24">#REF!</definedName>
    <definedName name="_____________________________LIC7">#REF!</definedName>
    <definedName name="_____________________________PG1" localSheetId="24">#REF!</definedName>
    <definedName name="_____________________________PG1">#REF!</definedName>
    <definedName name="_____________________________PG11" localSheetId="24">#REF!</definedName>
    <definedName name="_____________________________PG11">#REF!</definedName>
    <definedName name="_____________________________PG13" localSheetId="24">#REF!</definedName>
    <definedName name="_____________________________PG13">#REF!</definedName>
    <definedName name="_____________________________PG17" localSheetId="24">#REF!</definedName>
    <definedName name="_____________________________PG17">#REF!</definedName>
    <definedName name="_____________________________PG2" localSheetId="24">#REF!</definedName>
    <definedName name="_____________________________PG2">#REF!</definedName>
    <definedName name="_____________________________PG3" localSheetId="24">#REF!</definedName>
    <definedName name="_____________________________PG3">#REF!</definedName>
    <definedName name="_____________________________PG4" localSheetId="24">#REF!</definedName>
    <definedName name="_____________________________PG4">#REF!</definedName>
    <definedName name="_____________________________PG5" localSheetId="24">#REF!</definedName>
    <definedName name="_____________________________PG5">#REF!</definedName>
    <definedName name="_____________________________PG6" localSheetId="24">#REF!</definedName>
    <definedName name="_____________________________PG6">#REF!</definedName>
    <definedName name="_____________________________PG7" localSheetId="24">#REF!</definedName>
    <definedName name="_____________________________PG7">#REF!</definedName>
    <definedName name="_____________________________PG9" localSheetId="24">#REF!</definedName>
    <definedName name="_____________________________PG9">#REF!</definedName>
    <definedName name="_____________________________SUM25" localSheetId="24">#REF!</definedName>
    <definedName name="_____________________________SUM25">#REF!</definedName>
    <definedName name="____________________________BRD1" localSheetId="24">#REF!</definedName>
    <definedName name="____________________________BRD1">#REF!</definedName>
    <definedName name="____________________________BRD2" localSheetId="24">#REF!</definedName>
    <definedName name="____________________________BRD2">#REF!</definedName>
    <definedName name="____________________________BRD3" localSheetId="24">#REF!</definedName>
    <definedName name="____________________________BRD3">#REF!</definedName>
    <definedName name="____________________________BRD4" localSheetId="24">#REF!</definedName>
    <definedName name="____________________________BRD4">#REF!</definedName>
    <definedName name="____________________________BRD5" localSheetId="24">#REF!</definedName>
    <definedName name="____________________________BRD5">#REF!</definedName>
    <definedName name="____________________________BRD6" localSheetId="24">#REF!</definedName>
    <definedName name="____________________________BRD6">#REF!</definedName>
    <definedName name="____________________________BRD7" localSheetId="24">#REF!</definedName>
    <definedName name="____________________________BRD7">#REF!</definedName>
    <definedName name="____________________________INT1" localSheetId="24">#REF!</definedName>
    <definedName name="____________________________INT1">#REF!</definedName>
    <definedName name="____________________________INT2" localSheetId="24">#REF!</definedName>
    <definedName name="____________________________INT2">#REF!</definedName>
    <definedName name="____________________________INT3" localSheetId="24">#REF!</definedName>
    <definedName name="____________________________INT3">#REF!</definedName>
    <definedName name="____________________________INT4" localSheetId="24">#REF!</definedName>
    <definedName name="____________________________INT4">#REF!</definedName>
    <definedName name="____________________________INT5" localSheetId="24">#REF!</definedName>
    <definedName name="____________________________INT5">#REF!</definedName>
    <definedName name="____________________________INT6" localSheetId="24">#REF!</definedName>
    <definedName name="____________________________INT6">#REF!</definedName>
    <definedName name="____________________________INT7" localSheetId="24">#REF!</definedName>
    <definedName name="____________________________INT7">#REF!</definedName>
    <definedName name="____________________________LIC1" localSheetId="24">#REF!</definedName>
    <definedName name="____________________________LIC1">#REF!</definedName>
    <definedName name="____________________________LIC2" localSheetId="24">#REF!</definedName>
    <definedName name="____________________________LIC2">#REF!</definedName>
    <definedName name="____________________________LIC3" localSheetId="24">#REF!</definedName>
    <definedName name="____________________________LIC3">#REF!</definedName>
    <definedName name="____________________________LIC4" localSheetId="24">#REF!</definedName>
    <definedName name="____________________________LIC4">#REF!</definedName>
    <definedName name="____________________________LIC5" localSheetId="24">#REF!</definedName>
    <definedName name="____________________________LIC5">#REF!</definedName>
    <definedName name="____________________________LIC6" localSheetId="24">#REF!</definedName>
    <definedName name="____________________________LIC6">#REF!</definedName>
    <definedName name="____________________________LIC7" localSheetId="24">#REF!</definedName>
    <definedName name="____________________________LIC7">#REF!</definedName>
    <definedName name="____________________________PG1" localSheetId="24">#REF!</definedName>
    <definedName name="____________________________PG1">#REF!</definedName>
    <definedName name="____________________________PG11" localSheetId="24">#REF!</definedName>
    <definedName name="____________________________PG11">#REF!</definedName>
    <definedName name="____________________________PG13" localSheetId="24">#REF!</definedName>
    <definedName name="____________________________PG13">#REF!</definedName>
    <definedName name="____________________________PG17" localSheetId="24">#REF!</definedName>
    <definedName name="____________________________PG17">#REF!</definedName>
    <definedName name="____________________________PG2" localSheetId="24">#REF!</definedName>
    <definedName name="____________________________PG2">#REF!</definedName>
    <definedName name="____________________________PG3" localSheetId="24">#REF!</definedName>
    <definedName name="____________________________PG3">#REF!</definedName>
    <definedName name="____________________________PG4" localSheetId="24">#REF!</definedName>
    <definedName name="____________________________PG4">#REF!</definedName>
    <definedName name="____________________________PG5" localSheetId="24">#REF!</definedName>
    <definedName name="____________________________PG5">#REF!</definedName>
    <definedName name="____________________________PG6" localSheetId="24">#REF!</definedName>
    <definedName name="____________________________PG6">#REF!</definedName>
    <definedName name="____________________________PG7" localSheetId="24">#REF!</definedName>
    <definedName name="____________________________PG7">#REF!</definedName>
    <definedName name="____________________________PG9" localSheetId="24">#REF!</definedName>
    <definedName name="____________________________PG9">#REF!</definedName>
    <definedName name="____________________________SUM25" localSheetId="24">#REF!</definedName>
    <definedName name="____________________________SUM25">#REF!</definedName>
    <definedName name="___________________________BRD1" localSheetId="24">#REF!</definedName>
    <definedName name="___________________________BRD1">#REF!</definedName>
    <definedName name="___________________________BRD2" localSheetId="24">#REF!</definedName>
    <definedName name="___________________________BRD2">#REF!</definedName>
    <definedName name="___________________________BRD3" localSheetId="24">#REF!</definedName>
    <definedName name="___________________________BRD3">#REF!</definedName>
    <definedName name="___________________________BRD4" localSheetId="24">#REF!</definedName>
    <definedName name="___________________________BRD4">#REF!</definedName>
    <definedName name="___________________________BRD5" localSheetId="24">#REF!</definedName>
    <definedName name="___________________________BRD5">#REF!</definedName>
    <definedName name="___________________________BRD6" localSheetId="24">#REF!</definedName>
    <definedName name="___________________________BRD6">#REF!</definedName>
    <definedName name="___________________________BRD7" localSheetId="24">#REF!</definedName>
    <definedName name="___________________________BRD7">#REF!</definedName>
    <definedName name="___________________________INT1" localSheetId="24">#REF!</definedName>
    <definedName name="___________________________INT1">#REF!</definedName>
    <definedName name="___________________________INT2" localSheetId="24">#REF!</definedName>
    <definedName name="___________________________INT2">#REF!</definedName>
    <definedName name="___________________________INT3" localSheetId="24">#REF!</definedName>
    <definedName name="___________________________INT3">#REF!</definedName>
    <definedName name="___________________________INT4" localSheetId="24">#REF!</definedName>
    <definedName name="___________________________INT4">#REF!</definedName>
    <definedName name="___________________________INT5" localSheetId="24">#REF!</definedName>
    <definedName name="___________________________INT5">#REF!</definedName>
    <definedName name="___________________________INT6" localSheetId="24">#REF!</definedName>
    <definedName name="___________________________INT6">#REF!</definedName>
    <definedName name="___________________________INT7" localSheetId="24">#REF!</definedName>
    <definedName name="___________________________INT7">#REF!</definedName>
    <definedName name="___________________________LIC1" localSheetId="24">#REF!</definedName>
    <definedName name="___________________________LIC1">#REF!</definedName>
    <definedName name="___________________________LIC2" localSheetId="24">#REF!</definedName>
    <definedName name="___________________________LIC2">#REF!</definedName>
    <definedName name="___________________________LIC3" localSheetId="24">#REF!</definedName>
    <definedName name="___________________________LIC3">#REF!</definedName>
    <definedName name="___________________________LIC4" localSheetId="24">#REF!</definedName>
    <definedName name="___________________________LIC4">#REF!</definedName>
    <definedName name="___________________________LIC5" localSheetId="24">#REF!</definedName>
    <definedName name="___________________________LIC5">#REF!</definedName>
    <definedName name="___________________________LIC6" localSheetId="24">#REF!</definedName>
    <definedName name="___________________________LIC6">#REF!</definedName>
    <definedName name="___________________________LIC7" localSheetId="24">#REF!</definedName>
    <definedName name="___________________________LIC7">#REF!</definedName>
    <definedName name="___________________________PG1" localSheetId="24">#REF!</definedName>
    <definedName name="___________________________PG1">#REF!</definedName>
    <definedName name="___________________________PG11" localSheetId="24">#REF!</definedName>
    <definedName name="___________________________PG11">#REF!</definedName>
    <definedName name="___________________________PG13" localSheetId="24">#REF!</definedName>
    <definedName name="___________________________PG13">#REF!</definedName>
    <definedName name="___________________________PG17" localSheetId="24">#REF!</definedName>
    <definedName name="___________________________PG17">#REF!</definedName>
    <definedName name="___________________________PG2" localSheetId="24">#REF!</definedName>
    <definedName name="___________________________PG2">#REF!</definedName>
    <definedName name="___________________________PG3" localSheetId="24">#REF!</definedName>
    <definedName name="___________________________PG3">#REF!</definedName>
    <definedName name="___________________________PG4" localSheetId="24">#REF!</definedName>
    <definedName name="___________________________PG4">#REF!</definedName>
    <definedName name="___________________________PG5" localSheetId="24">#REF!</definedName>
    <definedName name="___________________________PG5">#REF!</definedName>
    <definedName name="___________________________PG6" localSheetId="24">#REF!</definedName>
    <definedName name="___________________________PG6">#REF!</definedName>
    <definedName name="___________________________PG7" localSheetId="24">#REF!</definedName>
    <definedName name="___________________________PG7">#REF!</definedName>
    <definedName name="___________________________PG9" localSheetId="24">#REF!</definedName>
    <definedName name="___________________________PG9">#REF!</definedName>
    <definedName name="___________________________SUM25" localSheetId="24">#REF!</definedName>
    <definedName name="___________________________SUM25">#REF!</definedName>
    <definedName name="__________________________BRD1" localSheetId="24">#REF!</definedName>
    <definedName name="__________________________BRD1">#REF!</definedName>
    <definedName name="__________________________BRD2" localSheetId="24">#REF!</definedName>
    <definedName name="__________________________BRD2">#REF!</definedName>
    <definedName name="__________________________BRD3" localSheetId="24">#REF!</definedName>
    <definedName name="__________________________BRD3">#REF!</definedName>
    <definedName name="__________________________BRD4" localSheetId="24">#REF!</definedName>
    <definedName name="__________________________BRD4">#REF!</definedName>
    <definedName name="__________________________BRD5" localSheetId="24">#REF!</definedName>
    <definedName name="__________________________BRD5">#REF!</definedName>
    <definedName name="__________________________BRD6" localSheetId="24">#REF!</definedName>
    <definedName name="__________________________BRD6">#REF!</definedName>
    <definedName name="__________________________BRD7" localSheetId="24">#REF!</definedName>
    <definedName name="__________________________BRD7">#REF!</definedName>
    <definedName name="__________________________INT1" localSheetId="24">#REF!</definedName>
    <definedName name="__________________________INT1">#REF!</definedName>
    <definedName name="__________________________INT2" localSheetId="24">#REF!</definedName>
    <definedName name="__________________________INT2">#REF!</definedName>
    <definedName name="__________________________INT3" localSheetId="24">#REF!</definedName>
    <definedName name="__________________________INT3">#REF!</definedName>
    <definedName name="__________________________INT4" localSheetId="24">#REF!</definedName>
    <definedName name="__________________________INT4">#REF!</definedName>
    <definedName name="__________________________INT5" localSheetId="24">#REF!</definedName>
    <definedName name="__________________________INT5">#REF!</definedName>
    <definedName name="__________________________INT6" localSheetId="24">#REF!</definedName>
    <definedName name="__________________________INT6">#REF!</definedName>
    <definedName name="__________________________INT7" localSheetId="24">#REF!</definedName>
    <definedName name="__________________________INT7">#REF!</definedName>
    <definedName name="__________________________LIC1" localSheetId="24">#REF!</definedName>
    <definedName name="__________________________LIC1">#REF!</definedName>
    <definedName name="__________________________LIC2" localSheetId="24">#REF!</definedName>
    <definedName name="__________________________LIC2">#REF!</definedName>
    <definedName name="__________________________LIC3" localSheetId="24">#REF!</definedName>
    <definedName name="__________________________LIC3">#REF!</definedName>
    <definedName name="__________________________LIC4" localSheetId="24">#REF!</definedName>
    <definedName name="__________________________LIC4">#REF!</definedName>
    <definedName name="__________________________LIC5" localSheetId="24">#REF!</definedName>
    <definedName name="__________________________LIC5">#REF!</definedName>
    <definedName name="__________________________LIC6" localSheetId="24">#REF!</definedName>
    <definedName name="__________________________LIC6">#REF!</definedName>
    <definedName name="__________________________LIC7" localSheetId="24">#REF!</definedName>
    <definedName name="__________________________LIC7">#REF!</definedName>
    <definedName name="__________________________PG1" localSheetId="24">#REF!</definedName>
    <definedName name="__________________________PG1">#REF!</definedName>
    <definedName name="__________________________PG11" localSheetId="24">#REF!</definedName>
    <definedName name="__________________________PG11">#REF!</definedName>
    <definedName name="__________________________PG13" localSheetId="24">#REF!</definedName>
    <definedName name="__________________________PG13">#REF!</definedName>
    <definedName name="__________________________PG17" localSheetId="24">#REF!</definedName>
    <definedName name="__________________________PG17">#REF!</definedName>
    <definedName name="__________________________PG2" localSheetId="24">#REF!</definedName>
    <definedName name="__________________________PG2">#REF!</definedName>
    <definedName name="__________________________PG3" localSheetId="24">#REF!</definedName>
    <definedName name="__________________________PG3">#REF!</definedName>
    <definedName name="__________________________PG4" localSheetId="24">#REF!</definedName>
    <definedName name="__________________________PG4">#REF!</definedName>
    <definedName name="__________________________PG5" localSheetId="24">#REF!</definedName>
    <definedName name="__________________________PG5">#REF!</definedName>
    <definedName name="__________________________PG6" localSheetId="24">#REF!</definedName>
    <definedName name="__________________________PG6">#REF!</definedName>
    <definedName name="__________________________PG7" localSheetId="24">#REF!</definedName>
    <definedName name="__________________________PG7">#REF!</definedName>
    <definedName name="__________________________PG9" localSheetId="24">#REF!</definedName>
    <definedName name="__________________________PG9">#REF!</definedName>
    <definedName name="__________________________SUM25" localSheetId="24">#REF!</definedName>
    <definedName name="__________________________SUM25">#REF!</definedName>
    <definedName name="_________________________BRD1" localSheetId="24">#REF!</definedName>
    <definedName name="_________________________BRD1">#REF!</definedName>
    <definedName name="_________________________BRD2" localSheetId="24">#REF!</definedName>
    <definedName name="_________________________BRD2">#REF!</definedName>
    <definedName name="_________________________BRD3" localSheetId="24">#REF!</definedName>
    <definedName name="_________________________BRD3">#REF!</definedName>
    <definedName name="_________________________BRD4" localSheetId="24">#REF!</definedName>
    <definedName name="_________________________BRD4">#REF!</definedName>
    <definedName name="_________________________BRD5" localSheetId="24">#REF!</definedName>
    <definedName name="_________________________BRD5">#REF!</definedName>
    <definedName name="_________________________BRD6" localSheetId="24">#REF!</definedName>
    <definedName name="_________________________BRD6">#REF!</definedName>
    <definedName name="_________________________BRD7" localSheetId="24">#REF!</definedName>
    <definedName name="_________________________BRD7">#REF!</definedName>
    <definedName name="_________________________INT1" localSheetId="24">#REF!</definedName>
    <definedName name="_________________________INT1">#REF!</definedName>
    <definedName name="_________________________INT2" localSheetId="24">#REF!</definedName>
    <definedName name="_________________________INT2">#REF!</definedName>
    <definedName name="_________________________INT3" localSheetId="24">#REF!</definedName>
    <definedName name="_________________________INT3">#REF!</definedName>
    <definedName name="_________________________INT4" localSheetId="24">#REF!</definedName>
    <definedName name="_________________________INT4">#REF!</definedName>
    <definedName name="_________________________INT5" localSheetId="24">#REF!</definedName>
    <definedName name="_________________________INT5">#REF!</definedName>
    <definedName name="_________________________INT6" localSheetId="24">#REF!</definedName>
    <definedName name="_________________________INT6">#REF!</definedName>
    <definedName name="_________________________INT7" localSheetId="24">#REF!</definedName>
    <definedName name="_________________________INT7">#REF!</definedName>
    <definedName name="_________________________LIC1" localSheetId="24">#REF!</definedName>
    <definedName name="_________________________LIC1">#REF!</definedName>
    <definedName name="_________________________LIC2" localSheetId="24">#REF!</definedName>
    <definedName name="_________________________LIC2">#REF!</definedName>
    <definedName name="_________________________LIC3" localSheetId="24">#REF!</definedName>
    <definedName name="_________________________LIC3">#REF!</definedName>
    <definedName name="_________________________LIC4" localSheetId="24">#REF!</definedName>
    <definedName name="_________________________LIC4">#REF!</definedName>
    <definedName name="_________________________LIC5" localSheetId="24">#REF!</definedName>
    <definedName name="_________________________LIC5">#REF!</definedName>
    <definedName name="_________________________LIC6" localSheetId="24">#REF!</definedName>
    <definedName name="_________________________LIC6">#REF!</definedName>
    <definedName name="_________________________LIC7" localSheetId="24">#REF!</definedName>
    <definedName name="_________________________LIC7">#REF!</definedName>
    <definedName name="_________________________PG1" localSheetId="24">#REF!</definedName>
    <definedName name="_________________________PG1">#REF!</definedName>
    <definedName name="_________________________PG11" localSheetId="24">#REF!</definedName>
    <definedName name="_________________________PG11">#REF!</definedName>
    <definedName name="_________________________PG13" localSheetId="24">#REF!</definedName>
    <definedName name="_________________________PG13">#REF!</definedName>
    <definedName name="_________________________PG17" localSheetId="24">#REF!</definedName>
    <definedName name="_________________________PG17">#REF!</definedName>
    <definedName name="_________________________PG2" localSheetId="24">#REF!</definedName>
    <definedName name="_________________________PG2">#REF!</definedName>
    <definedName name="_________________________PG3" localSheetId="24">#REF!</definedName>
    <definedName name="_________________________PG3">#REF!</definedName>
    <definedName name="_________________________PG4" localSheetId="24">#REF!</definedName>
    <definedName name="_________________________PG4">#REF!</definedName>
    <definedName name="_________________________PG5" localSheetId="24">#REF!</definedName>
    <definedName name="_________________________PG5">#REF!</definedName>
    <definedName name="_________________________PG6" localSheetId="24">#REF!</definedName>
    <definedName name="_________________________PG6">#REF!</definedName>
    <definedName name="_________________________PG7" localSheetId="24">#REF!</definedName>
    <definedName name="_________________________PG7">#REF!</definedName>
    <definedName name="_________________________PG9" localSheetId="24">#REF!</definedName>
    <definedName name="_________________________PG9">#REF!</definedName>
    <definedName name="_________________________SUM25" localSheetId="24">#REF!</definedName>
    <definedName name="_________________________SUM25">#REF!</definedName>
    <definedName name="________________________BRD1" localSheetId="24">#REF!</definedName>
    <definedName name="________________________BRD1">#REF!</definedName>
    <definedName name="________________________BRD2" localSheetId="24">#REF!</definedName>
    <definedName name="________________________BRD2">#REF!</definedName>
    <definedName name="________________________BRD3" localSheetId="24">#REF!</definedName>
    <definedName name="________________________BRD3">#REF!</definedName>
    <definedName name="________________________BRD4" localSheetId="24">#REF!</definedName>
    <definedName name="________________________BRD4">#REF!</definedName>
    <definedName name="________________________BRD5" localSheetId="24">#REF!</definedName>
    <definedName name="________________________BRD5">#REF!</definedName>
    <definedName name="________________________BRD6" localSheetId="24">#REF!</definedName>
    <definedName name="________________________BRD6">#REF!</definedName>
    <definedName name="________________________BRD7" localSheetId="24">#REF!</definedName>
    <definedName name="________________________BRD7">#REF!</definedName>
    <definedName name="________________________INT1" localSheetId="24">#REF!</definedName>
    <definedName name="________________________INT1">#REF!</definedName>
    <definedName name="________________________INT2" localSheetId="24">#REF!</definedName>
    <definedName name="________________________INT2">#REF!</definedName>
    <definedName name="________________________INT3" localSheetId="24">#REF!</definedName>
    <definedName name="________________________INT3">#REF!</definedName>
    <definedName name="________________________INT4" localSheetId="24">#REF!</definedName>
    <definedName name="________________________INT4">#REF!</definedName>
    <definedName name="________________________INT5" localSheetId="24">#REF!</definedName>
    <definedName name="________________________INT5">#REF!</definedName>
    <definedName name="________________________INT6" localSheetId="24">#REF!</definedName>
    <definedName name="________________________INT6">#REF!</definedName>
    <definedName name="________________________INT7" localSheetId="24">#REF!</definedName>
    <definedName name="________________________INT7">#REF!</definedName>
    <definedName name="________________________LIC1" localSheetId="24">#REF!</definedName>
    <definedName name="________________________LIC1">#REF!</definedName>
    <definedName name="________________________LIC2" localSheetId="24">#REF!</definedName>
    <definedName name="________________________LIC2">#REF!</definedName>
    <definedName name="________________________LIC3" localSheetId="24">#REF!</definedName>
    <definedName name="________________________LIC3">#REF!</definedName>
    <definedName name="________________________LIC4" localSheetId="24">#REF!</definedName>
    <definedName name="________________________LIC4">#REF!</definedName>
    <definedName name="________________________LIC5" localSheetId="24">#REF!</definedName>
    <definedName name="________________________LIC5">#REF!</definedName>
    <definedName name="________________________LIC6" localSheetId="24">#REF!</definedName>
    <definedName name="________________________LIC6">#REF!</definedName>
    <definedName name="________________________LIC7" localSheetId="24">#REF!</definedName>
    <definedName name="________________________LIC7">#REF!</definedName>
    <definedName name="________________________PG1" localSheetId="24">#REF!</definedName>
    <definedName name="________________________PG1">#REF!</definedName>
    <definedName name="________________________PG11" localSheetId="24">#REF!</definedName>
    <definedName name="________________________PG11">#REF!</definedName>
    <definedName name="________________________PG13" localSheetId="24">#REF!</definedName>
    <definedName name="________________________PG13">#REF!</definedName>
    <definedName name="________________________PG17" localSheetId="24">#REF!</definedName>
    <definedName name="________________________PG17">#REF!</definedName>
    <definedName name="________________________PG2" localSheetId="24">#REF!</definedName>
    <definedName name="________________________PG2">#REF!</definedName>
    <definedName name="________________________PG3" localSheetId="24">#REF!</definedName>
    <definedName name="________________________PG3">#REF!</definedName>
    <definedName name="________________________PG4" localSheetId="24">#REF!</definedName>
    <definedName name="________________________PG4">#REF!</definedName>
    <definedName name="________________________PG5" localSheetId="24">#REF!</definedName>
    <definedName name="________________________PG5">#REF!</definedName>
    <definedName name="________________________PG6" localSheetId="24">#REF!</definedName>
    <definedName name="________________________PG6">#REF!</definedName>
    <definedName name="________________________PG7" localSheetId="24">#REF!</definedName>
    <definedName name="________________________PG7">#REF!</definedName>
    <definedName name="________________________PG9" localSheetId="24">#REF!</definedName>
    <definedName name="________________________PG9">#REF!</definedName>
    <definedName name="________________________SUM25" localSheetId="24">#REF!</definedName>
    <definedName name="________________________SUM25">#REF!</definedName>
    <definedName name="_______________________BRD1" localSheetId="24">#REF!</definedName>
    <definedName name="_______________________BRD1">#REF!</definedName>
    <definedName name="_______________________BRD2" localSheetId="24">#REF!</definedName>
    <definedName name="_______________________BRD2">#REF!</definedName>
    <definedName name="_______________________BRD3" localSheetId="24">#REF!</definedName>
    <definedName name="_______________________BRD3">#REF!</definedName>
    <definedName name="_______________________BRD4" localSheetId="24">#REF!</definedName>
    <definedName name="_______________________BRD4">#REF!</definedName>
    <definedName name="_______________________BRD5" localSheetId="24">#REF!</definedName>
    <definedName name="_______________________BRD5">#REF!</definedName>
    <definedName name="_______________________BRD6" localSheetId="24">#REF!</definedName>
    <definedName name="_______________________BRD6">#REF!</definedName>
    <definedName name="_______________________BRD7" localSheetId="24">#REF!</definedName>
    <definedName name="_______________________BRD7">#REF!</definedName>
    <definedName name="_______________________INT1" localSheetId="24">#REF!</definedName>
    <definedName name="_______________________INT1">#REF!</definedName>
    <definedName name="_______________________INT2" localSheetId="24">#REF!</definedName>
    <definedName name="_______________________INT2">#REF!</definedName>
    <definedName name="_______________________INT3" localSheetId="24">#REF!</definedName>
    <definedName name="_______________________INT3">#REF!</definedName>
    <definedName name="_______________________INT4" localSheetId="24">#REF!</definedName>
    <definedName name="_______________________INT4">#REF!</definedName>
    <definedName name="_______________________INT5" localSheetId="24">#REF!</definedName>
    <definedName name="_______________________INT5">#REF!</definedName>
    <definedName name="_______________________INT6" localSheetId="24">#REF!</definedName>
    <definedName name="_______________________INT6">#REF!</definedName>
    <definedName name="_______________________INT7" localSheetId="24">#REF!</definedName>
    <definedName name="_______________________INT7">#REF!</definedName>
    <definedName name="_______________________KO2" localSheetId="14" hidden="1">#REF!</definedName>
    <definedName name="_______________________KO2" localSheetId="28" hidden="1">#REF!</definedName>
    <definedName name="_______________________KO2" localSheetId="13" hidden="1">#REF!</definedName>
    <definedName name="_______________________KO2" hidden="1">#REF!</definedName>
    <definedName name="_______________________LIC1" localSheetId="24">#REF!</definedName>
    <definedName name="_______________________LIC1">#REF!</definedName>
    <definedName name="_______________________LIC2" localSheetId="24">#REF!</definedName>
    <definedName name="_______________________LIC2">#REF!</definedName>
    <definedName name="_______________________LIC3" localSheetId="24">#REF!</definedName>
    <definedName name="_______________________LIC3">#REF!</definedName>
    <definedName name="_______________________LIC4" localSheetId="24">#REF!</definedName>
    <definedName name="_______________________LIC4">#REF!</definedName>
    <definedName name="_______________________LIC5" localSheetId="24">#REF!</definedName>
    <definedName name="_______________________LIC5">#REF!</definedName>
    <definedName name="_______________________LIC6" localSheetId="24">#REF!</definedName>
    <definedName name="_______________________LIC6">#REF!</definedName>
    <definedName name="_______________________LIC7" localSheetId="24">#REF!</definedName>
    <definedName name="_______________________LIC7">#REF!</definedName>
    <definedName name="_______________________PG1" localSheetId="24">#REF!</definedName>
    <definedName name="_______________________PG1">#REF!</definedName>
    <definedName name="_______________________PG11" localSheetId="24">#REF!</definedName>
    <definedName name="_______________________PG11">#REF!</definedName>
    <definedName name="_______________________PG13" localSheetId="24">#REF!</definedName>
    <definedName name="_______________________PG13">#REF!</definedName>
    <definedName name="_______________________PG17" localSheetId="24">#REF!</definedName>
    <definedName name="_______________________PG17">#REF!</definedName>
    <definedName name="_______________________PG2" localSheetId="24">#REF!</definedName>
    <definedName name="_______________________PG2">#REF!</definedName>
    <definedName name="_______________________PG3" localSheetId="24">#REF!</definedName>
    <definedName name="_______________________PG3">#REF!</definedName>
    <definedName name="_______________________PG4" localSheetId="24">#REF!</definedName>
    <definedName name="_______________________PG4">#REF!</definedName>
    <definedName name="_______________________PG5" localSheetId="24">#REF!</definedName>
    <definedName name="_______________________PG5">#REF!</definedName>
    <definedName name="_______________________PG6" localSheetId="24">#REF!</definedName>
    <definedName name="_______________________PG6">#REF!</definedName>
    <definedName name="_______________________PG7" localSheetId="24">#REF!</definedName>
    <definedName name="_______________________PG7">#REF!</definedName>
    <definedName name="_______________________PG9" localSheetId="24">#REF!</definedName>
    <definedName name="_______________________PG9">#REF!</definedName>
    <definedName name="_______________________SUM25" localSheetId="24">#REF!</definedName>
    <definedName name="_______________________SUM25">#REF!</definedName>
    <definedName name="______________________BRD1" localSheetId="24">#REF!</definedName>
    <definedName name="______________________BRD1">#REF!</definedName>
    <definedName name="______________________BRD2" localSheetId="24">#REF!</definedName>
    <definedName name="______________________BRD2">#REF!</definedName>
    <definedName name="______________________BRD3" localSheetId="24">#REF!</definedName>
    <definedName name="______________________BRD3">#REF!</definedName>
    <definedName name="______________________BRD4" localSheetId="24">#REF!</definedName>
    <definedName name="______________________BRD4">#REF!</definedName>
    <definedName name="______________________BRD5" localSheetId="24">#REF!</definedName>
    <definedName name="______________________BRD5">#REF!</definedName>
    <definedName name="______________________BRD6" localSheetId="24">#REF!</definedName>
    <definedName name="______________________BRD6">#REF!</definedName>
    <definedName name="______________________BRD7" localSheetId="24">#REF!</definedName>
    <definedName name="______________________BRD7">#REF!</definedName>
    <definedName name="______________________INT1" localSheetId="24">#REF!</definedName>
    <definedName name="______________________INT1">#REF!</definedName>
    <definedName name="______________________INT2" localSheetId="24">#REF!</definedName>
    <definedName name="______________________INT2">#REF!</definedName>
    <definedName name="______________________INT3" localSheetId="24">#REF!</definedName>
    <definedName name="______________________INT3">#REF!</definedName>
    <definedName name="______________________INT4" localSheetId="24">#REF!</definedName>
    <definedName name="______________________INT4">#REF!</definedName>
    <definedName name="______________________INT5" localSheetId="24">#REF!</definedName>
    <definedName name="______________________INT5">#REF!</definedName>
    <definedName name="______________________INT6" localSheetId="24">#REF!</definedName>
    <definedName name="______________________INT6">#REF!</definedName>
    <definedName name="______________________INT7" localSheetId="24">#REF!</definedName>
    <definedName name="______________________INT7">#REF!</definedName>
    <definedName name="______________________KO2" localSheetId="14" hidden="1">#REF!</definedName>
    <definedName name="______________________KO2" localSheetId="28" hidden="1">#REF!</definedName>
    <definedName name="______________________KO2" localSheetId="13" hidden="1">#REF!</definedName>
    <definedName name="______________________KO2" hidden="1">#REF!</definedName>
    <definedName name="______________________LIC1" localSheetId="24">#REF!</definedName>
    <definedName name="______________________LIC1">#REF!</definedName>
    <definedName name="______________________LIC2" localSheetId="24">#REF!</definedName>
    <definedName name="______________________LIC2">#REF!</definedName>
    <definedName name="______________________LIC3" localSheetId="24">#REF!</definedName>
    <definedName name="______________________LIC3">#REF!</definedName>
    <definedName name="______________________LIC4" localSheetId="24">#REF!</definedName>
    <definedName name="______________________LIC4">#REF!</definedName>
    <definedName name="______________________LIC5" localSheetId="24">#REF!</definedName>
    <definedName name="______________________LIC5">#REF!</definedName>
    <definedName name="______________________LIC6" localSheetId="24">#REF!</definedName>
    <definedName name="______________________LIC6">#REF!</definedName>
    <definedName name="______________________LIC7" localSheetId="24">#REF!</definedName>
    <definedName name="______________________LIC7">#REF!</definedName>
    <definedName name="______________________PG1" localSheetId="24">#REF!</definedName>
    <definedName name="______________________PG1">#REF!</definedName>
    <definedName name="______________________PG11" localSheetId="24">#REF!</definedName>
    <definedName name="______________________PG11">#REF!</definedName>
    <definedName name="______________________PG13" localSheetId="24">#REF!</definedName>
    <definedName name="______________________PG13">#REF!</definedName>
    <definedName name="______________________PG17" localSheetId="24">#REF!</definedName>
    <definedName name="______________________PG17">#REF!</definedName>
    <definedName name="______________________PG2" localSheetId="24">#REF!</definedName>
    <definedName name="______________________PG2">#REF!</definedName>
    <definedName name="______________________PG3" localSheetId="24">#REF!</definedName>
    <definedName name="______________________PG3">#REF!</definedName>
    <definedName name="______________________PG4" localSheetId="24">#REF!</definedName>
    <definedName name="______________________PG4">#REF!</definedName>
    <definedName name="______________________PG5" localSheetId="24">#REF!</definedName>
    <definedName name="______________________PG5">#REF!</definedName>
    <definedName name="______________________PG6" localSheetId="24">#REF!</definedName>
    <definedName name="______________________PG6">#REF!</definedName>
    <definedName name="______________________PG7" localSheetId="24">#REF!</definedName>
    <definedName name="______________________PG7">#REF!</definedName>
    <definedName name="______________________PG9" localSheetId="24">#REF!</definedName>
    <definedName name="______________________PG9">#REF!</definedName>
    <definedName name="______________________SUM25" localSheetId="24">#REF!</definedName>
    <definedName name="______________________SUM25">#REF!</definedName>
    <definedName name="_____________________BRD1" localSheetId="24">#REF!</definedName>
    <definedName name="_____________________BRD1">#REF!</definedName>
    <definedName name="_____________________BRD2" localSheetId="24">#REF!</definedName>
    <definedName name="_____________________BRD2">#REF!</definedName>
    <definedName name="_____________________BRD3" localSheetId="24">#REF!</definedName>
    <definedName name="_____________________BRD3">#REF!</definedName>
    <definedName name="_____________________BRD4" localSheetId="24">#REF!</definedName>
    <definedName name="_____________________BRD4">#REF!</definedName>
    <definedName name="_____________________BRD5" localSheetId="24">#REF!</definedName>
    <definedName name="_____________________BRD5">#REF!</definedName>
    <definedName name="_____________________BRD6" localSheetId="24">#REF!</definedName>
    <definedName name="_____________________BRD6">#REF!</definedName>
    <definedName name="_____________________BRD7" localSheetId="24">#REF!</definedName>
    <definedName name="_____________________BRD7">#REF!</definedName>
    <definedName name="_____________________INT1" localSheetId="24">#REF!</definedName>
    <definedName name="_____________________INT1">#REF!</definedName>
    <definedName name="_____________________INT2" localSheetId="24">#REF!</definedName>
    <definedName name="_____________________INT2">#REF!</definedName>
    <definedName name="_____________________INT3" localSheetId="24">#REF!</definedName>
    <definedName name="_____________________INT3">#REF!</definedName>
    <definedName name="_____________________INT4" localSheetId="24">#REF!</definedName>
    <definedName name="_____________________INT4">#REF!</definedName>
    <definedName name="_____________________INT5" localSheetId="24">#REF!</definedName>
    <definedName name="_____________________INT5">#REF!</definedName>
    <definedName name="_____________________INT6" localSheetId="24">#REF!</definedName>
    <definedName name="_____________________INT6">#REF!</definedName>
    <definedName name="_____________________INT7" localSheetId="24">#REF!</definedName>
    <definedName name="_____________________INT7">#REF!</definedName>
    <definedName name="_____________________KO2" localSheetId="14" hidden="1">#REF!</definedName>
    <definedName name="_____________________KO2" localSheetId="28" hidden="1">#REF!</definedName>
    <definedName name="_____________________KO2" localSheetId="13" hidden="1">#REF!</definedName>
    <definedName name="_____________________KO2" hidden="1">#REF!</definedName>
    <definedName name="_____________________LIC1" localSheetId="24">#REF!</definedName>
    <definedName name="_____________________LIC1">#REF!</definedName>
    <definedName name="_____________________LIC2" localSheetId="24">#REF!</definedName>
    <definedName name="_____________________LIC2">#REF!</definedName>
    <definedName name="_____________________LIC3" localSheetId="24">#REF!</definedName>
    <definedName name="_____________________LIC3">#REF!</definedName>
    <definedName name="_____________________LIC4" localSheetId="24">#REF!</definedName>
    <definedName name="_____________________LIC4">#REF!</definedName>
    <definedName name="_____________________LIC5" localSheetId="24">#REF!</definedName>
    <definedName name="_____________________LIC5">#REF!</definedName>
    <definedName name="_____________________LIC6" localSheetId="24">#REF!</definedName>
    <definedName name="_____________________LIC6">#REF!</definedName>
    <definedName name="_____________________LIC7" localSheetId="24">#REF!</definedName>
    <definedName name="_____________________LIC7">#REF!</definedName>
    <definedName name="_____________________PG1" localSheetId="24">#REF!</definedName>
    <definedName name="_____________________PG1">#REF!</definedName>
    <definedName name="_____________________PG11" localSheetId="24">#REF!</definedName>
    <definedName name="_____________________PG11">#REF!</definedName>
    <definedName name="_____________________PG13" localSheetId="24">#REF!</definedName>
    <definedName name="_____________________PG13">#REF!</definedName>
    <definedName name="_____________________PG17" localSheetId="24">#REF!</definedName>
    <definedName name="_____________________PG17">#REF!</definedName>
    <definedName name="_____________________PG2" localSheetId="24">#REF!</definedName>
    <definedName name="_____________________PG2">#REF!</definedName>
    <definedName name="_____________________PG3" localSheetId="24">#REF!</definedName>
    <definedName name="_____________________PG3">#REF!</definedName>
    <definedName name="_____________________PG4" localSheetId="24">#REF!</definedName>
    <definedName name="_____________________PG4">#REF!</definedName>
    <definedName name="_____________________PG5" localSheetId="24">#REF!</definedName>
    <definedName name="_____________________PG5">#REF!</definedName>
    <definedName name="_____________________PG6" localSheetId="24">#REF!</definedName>
    <definedName name="_____________________PG6">#REF!</definedName>
    <definedName name="_____________________PG7" localSheetId="24">#REF!</definedName>
    <definedName name="_____________________PG7">#REF!</definedName>
    <definedName name="_____________________PG9" localSheetId="24">#REF!</definedName>
    <definedName name="_____________________PG9">#REF!</definedName>
    <definedName name="_____________________SUM25" localSheetId="24">#REF!</definedName>
    <definedName name="_____________________SUM25">#REF!</definedName>
    <definedName name="____________________BRD1" localSheetId="24">#REF!</definedName>
    <definedName name="____________________BRD1">#REF!</definedName>
    <definedName name="____________________BRD2" localSheetId="24">#REF!</definedName>
    <definedName name="____________________BRD2">#REF!</definedName>
    <definedName name="____________________BRD3" localSheetId="24">#REF!</definedName>
    <definedName name="____________________BRD3">#REF!</definedName>
    <definedName name="____________________BRD4" localSheetId="24">#REF!</definedName>
    <definedName name="____________________BRD4">#REF!</definedName>
    <definedName name="____________________BRD5" localSheetId="24">#REF!</definedName>
    <definedName name="____________________BRD5">#REF!</definedName>
    <definedName name="____________________BRD6" localSheetId="24">#REF!</definedName>
    <definedName name="____________________BRD6">#REF!</definedName>
    <definedName name="____________________BRD7" localSheetId="24">#REF!</definedName>
    <definedName name="____________________BRD7">#REF!</definedName>
    <definedName name="____________________INT1" localSheetId="24">#REF!</definedName>
    <definedName name="____________________INT1">#REF!</definedName>
    <definedName name="____________________INT2" localSheetId="24">#REF!</definedName>
    <definedName name="____________________INT2">#REF!</definedName>
    <definedName name="____________________INT3" localSheetId="24">#REF!</definedName>
    <definedName name="____________________INT3">#REF!</definedName>
    <definedName name="____________________INT4" localSheetId="24">#REF!</definedName>
    <definedName name="____________________INT4">#REF!</definedName>
    <definedName name="____________________INT5" localSheetId="24">#REF!</definedName>
    <definedName name="____________________INT5">#REF!</definedName>
    <definedName name="____________________INT6" localSheetId="24">#REF!</definedName>
    <definedName name="____________________INT6">#REF!</definedName>
    <definedName name="____________________INT7" localSheetId="24">#REF!</definedName>
    <definedName name="____________________INT7">#REF!</definedName>
    <definedName name="____________________KO2" localSheetId="28" hidden="1">#REF!</definedName>
    <definedName name="____________________KO2" hidden="1">#REF!</definedName>
    <definedName name="____________________LIC1" localSheetId="24">#REF!</definedName>
    <definedName name="____________________LIC1">#REF!</definedName>
    <definedName name="____________________LIC2" localSheetId="24">#REF!</definedName>
    <definedName name="____________________LIC2">#REF!</definedName>
    <definedName name="____________________LIC3" localSheetId="24">#REF!</definedName>
    <definedName name="____________________LIC3">#REF!</definedName>
    <definedName name="____________________LIC4" localSheetId="24">#REF!</definedName>
    <definedName name="____________________LIC4">#REF!</definedName>
    <definedName name="____________________LIC5" localSheetId="24">#REF!</definedName>
    <definedName name="____________________LIC5">#REF!</definedName>
    <definedName name="____________________LIC6" localSheetId="24">#REF!</definedName>
    <definedName name="____________________LIC6">#REF!</definedName>
    <definedName name="____________________LIC7" localSheetId="24">#REF!</definedName>
    <definedName name="____________________LIC7">#REF!</definedName>
    <definedName name="____________________PG1" localSheetId="24">#REF!</definedName>
    <definedName name="____________________PG1">#REF!</definedName>
    <definedName name="____________________PG11" localSheetId="24">#REF!</definedName>
    <definedName name="____________________PG11">#REF!</definedName>
    <definedName name="____________________PG13" localSheetId="24">#REF!</definedName>
    <definedName name="____________________PG13">#REF!</definedName>
    <definedName name="____________________PG17" localSheetId="24">#REF!</definedName>
    <definedName name="____________________PG17">#REF!</definedName>
    <definedName name="____________________PG2" localSheetId="24">#REF!</definedName>
    <definedName name="____________________PG2">#REF!</definedName>
    <definedName name="____________________PG3" localSheetId="24">#REF!</definedName>
    <definedName name="____________________PG3">#REF!</definedName>
    <definedName name="____________________PG4" localSheetId="24">#REF!</definedName>
    <definedName name="____________________PG4">#REF!</definedName>
    <definedName name="____________________PG5" localSheetId="24">#REF!</definedName>
    <definedName name="____________________PG5">#REF!</definedName>
    <definedName name="____________________PG6" localSheetId="24">#REF!</definedName>
    <definedName name="____________________PG6">#REF!</definedName>
    <definedName name="____________________PG7" localSheetId="24">#REF!</definedName>
    <definedName name="____________________PG7">#REF!</definedName>
    <definedName name="____________________PG9" localSheetId="24">#REF!</definedName>
    <definedName name="____________________PG9">#REF!</definedName>
    <definedName name="____________________SUM25" localSheetId="24">#REF!</definedName>
    <definedName name="____________________SUM25">#REF!</definedName>
    <definedName name="___________________BRD1" localSheetId="24">#REF!</definedName>
    <definedName name="___________________BRD1">#REF!</definedName>
    <definedName name="___________________BRD2" localSheetId="24">#REF!</definedName>
    <definedName name="___________________BRD2">#REF!</definedName>
    <definedName name="___________________BRD3" localSheetId="24">#REF!</definedName>
    <definedName name="___________________BRD3">#REF!</definedName>
    <definedName name="___________________BRD4" localSheetId="24">#REF!</definedName>
    <definedName name="___________________BRD4">#REF!</definedName>
    <definedName name="___________________BRD5" localSheetId="24">#REF!</definedName>
    <definedName name="___________________BRD5">#REF!</definedName>
    <definedName name="___________________BRD6" localSheetId="24">#REF!</definedName>
    <definedName name="___________________BRD6">#REF!</definedName>
    <definedName name="___________________BRD7" localSheetId="24">#REF!</definedName>
    <definedName name="___________________BRD7">#REF!</definedName>
    <definedName name="___________________INT1" localSheetId="24">#REF!</definedName>
    <definedName name="___________________INT1">#REF!</definedName>
    <definedName name="___________________INT2" localSheetId="24">#REF!</definedName>
    <definedName name="___________________INT2">#REF!</definedName>
    <definedName name="___________________INT3" localSheetId="24">#REF!</definedName>
    <definedName name="___________________INT3">#REF!</definedName>
    <definedName name="___________________INT4" localSheetId="24">#REF!</definedName>
    <definedName name="___________________INT4">#REF!</definedName>
    <definedName name="___________________INT5" localSheetId="24">#REF!</definedName>
    <definedName name="___________________INT5">#REF!</definedName>
    <definedName name="___________________INT6" localSheetId="24">#REF!</definedName>
    <definedName name="___________________INT6">#REF!</definedName>
    <definedName name="___________________INT7" localSheetId="24">#REF!</definedName>
    <definedName name="___________________INT7">#REF!</definedName>
    <definedName name="___________________KO2" localSheetId="28" hidden="1">#REF!</definedName>
    <definedName name="___________________KO2" hidden="1">#REF!</definedName>
    <definedName name="___________________LIC1" localSheetId="24">#REF!</definedName>
    <definedName name="___________________LIC1">#REF!</definedName>
    <definedName name="___________________LIC2" localSheetId="24">#REF!</definedName>
    <definedName name="___________________LIC2">#REF!</definedName>
    <definedName name="___________________LIC3" localSheetId="24">#REF!</definedName>
    <definedName name="___________________LIC3">#REF!</definedName>
    <definedName name="___________________LIC4" localSheetId="24">#REF!</definedName>
    <definedName name="___________________LIC4">#REF!</definedName>
    <definedName name="___________________LIC5" localSheetId="24">#REF!</definedName>
    <definedName name="___________________LIC5">#REF!</definedName>
    <definedName name="___________________LIC6" localSheetId="24">#REF!</definedName>
    <definedName name="___________________LIC6">#REF!</definedName>
    <definedName name="___________________LIC7" localSheetId="24">#REF!</definedName>
    <definedName name="___________________LIC7">#REF!</definedName>
    <definedName name="___________________PG1" localSheetId="24">#REF!</definedName>
    <definedName name="___________________PG1">#REF!</definedName>
    <definedName name="___________________PG11" localSheetId="24">#REF!</definedName>
    <definedName name="___________________PG11">#REF!</definedName>
    <definedName name="___________________PG13" localSheetId="24">#REF!</definedName>
    <definedName name="___________________PG13">#REF!</definedName>
    <definedName name="___________________PG17" localSheetId="24">#REF!</definedName>
    <definedName name="___________________PG17">#REF!</definedName>
    <definedName name="___________________PG2" localSheetId="24">#REF!</definedName>
    <definedName name="___________________PG2">#REF!</definedName>
    <definedName name="___________________PG3" localSheetId="24">#REF!</definedName>
    <definedName name="___________________PG3">#REF!</definedName>
    <definedName name="___________________PG4" localSheetId="24">#REF!</definedName>
    <definedName name="___________________PG4">#REF!</definedName>
    <definedName name="___________________PG5" localSheetId="24">#REF!</definedName>
    <definedName name="___________________PG5">#REF!</definedName>
    <definedName name="___________________PG6" localSheetId="24">#REF!</definedName>
    <definedName name="___________________PG6">#REF!</definedName>
    <definedName name="___________________PG7" localSheetId="24">#REF!</definedName>
    <definedName name="___________________PG7">#REF!</definedName>
    <definedName name="___________________PG9" localSheetId="24">#REF!</definedName>
    <definedName name="___________________PG9">#REF!</definedName>
    <definedName name="___________________SUM25" localSheetId="24">#REF!</definedName>
    <definedName name="___________________SUM25">#REF!</definedName>
    <definedName name="__________________BRD1" localSheetId="24">#REF!</definedName>
    <definedName name="__________________BRD1">#REF!</definedName>
    <definedName name="__________________BRD2" localSheetId="24">#REF!</definedName>
    <definedName name="__________________BRD2">#REF!</definedName>
    <definedName name="__________________BRD3" localSheetId="24">#REF!</definedName>
    <definedName name="__________________BRD3">#REF!</definedName>
    <definedName name="__________________BRD4" localSheetId="24">#REF!</definedName>
    <definedName name="__________________BRD4">#REF!</definedName>
    <definedName name="__________________BRD5" localSheetId="24">#REF!</definedName>
    <definedName name="__________________BRD5">#REF!</definedName>
    <definedName name="__________________BRD6" localSheetId="24">#REF!</definedName>
    <definedName name="__________________BRD6">#REF!</definedName>
    <definedName name="__________________BRD7" localSheetId="24">#REF!</definedName>
    <definedName name="__________________BRD7">#REF!</definedName>
    <definedName name="__________________INT1" localSheetId="24">#REF!</definedName>
    <definedName name="__________________INT1">#REF!</definedName>
    <definedName name="__________________INT2" localSheetId="24">#REF!</definedName>
    <definedName name="__________________INT2">#REF!</definedName>
    <definedName name="__________________INT3" localSheetId="24">#REF!</definedName>
    <definedName name="__________________INT3">#REF!</definedName>
    <definedName name="__________________INT4" localSheetId="24">#REF!</definedName>
    <definedName name="__________________INT4">#REF!</definedName>
    <definedName name="__________________INT5" localSheetId="24">#REF!</definedName>
    <definedName name="__________________INT5">#REF!</definedName>
    <definedName name="__________________INT6" localSheetId="24">#REF!</definedName>
    <definedName name="__________________INT6">#REF!</definedName>
    <definedName name="__________________INT7" localSheetId="24">#REF!</definedName>
    <definedName name="__________________INT7">#REF!</definedName>
    <definedName name="__________________KO2" localSheetId="28" hidden="1">#REF!</definedName>
    <definedName name="__________________KO2" hidden="1">#REF!</definedName>
    <definedName name="__________________LIC1" localSheetId="24">#REF!</definedName>
    <definedName name="__________________LIC1">#REF!</definedName>
    <definedName name="__________________LIC2" localSheetId="24">#REF!</definedName>
    <definedName name="__________________LIC2">#REF!</definedName>
    <definedName name="__________________LIC3" localSheetId="24">#REF!</definedName>
    <definedName name="__________________LIC3">#REF!</definedName>
    <definedName name="__________________LIC4" localSheetId="24">#REF!</definedName>
    <definedName name="__________________LIC4">#REF!</definedName>
    <definedName name="__________________LIC5" localSheetId="24">#REF!</definedName>
    <definedName name="__________________LIC5">#REF!</definedName>
    <definedName name="__________________LIC6" localSheetId="24">#REF!</definedName>
    <definedName name="__________________LIC6">#REF!</definedName>
    <definedName name="__________________LIC7" localSheetId="24">#REF!</definedName>
    <definedName name="__________________LIC7">#REF!</definedName>
    <definedName name="__________________PG1" localSheetId="24">#REF!</definedName>
    <definedName name="__________________PG1">#REF!</definedName>
    <definedName name="__________________PG11" localSheetId="24">#REF!</definedName>
    <definedName name="__________________PG11">#REF!</definedName>
    <definedName name="__________________PG13" localSheetId="24">#REF!</definedName>
    <definedName name="__________________PG13">#REF!</definedName>
    <definedName name="__________________PG17" localSheetId="24">#REF!</definedName>
    <definedName name="__________________PG17">#REF!</definedName>
    <definedName name="__________________PG2" localSheetId="24">#REF!</definedName>
    <definedName name="__________________PG2">#REF!</definedName>
    <definedName name="__________________PG3" localSheetId="24">#REF!</definedName>
    <definedName name="__________________PG3">#REF!</definedName>
    <definedName name="__________________PG4" localSheetId="24">#REF!</definedName>
    <definedName name="__________________PG4">#REF!</definedName>
    <definedName name="__________________PG5" localSheetId="24">#REF!</definedName>
    <definedName name="__________________PG5">#REF!</definedName>
    <definedName name="__________________PG6" localSheetId="24">#REF!</definedName>
    <definedName name="__________________PG6">#REF!</definedName>
    <definedName name="__________________PG7" localSheetId="24">#REF!</definedName>
    <definedName name="__________________PG7">#REF!</definedName>
    <definedName name="__________________PG9" localSheetId="24">#REF!</definedName>
    <definedName name="__________________PG9">#REF!</definedName>
    <definedName name="__________________SUM25" localSheetId="24">#REF!</definedName>
    <definedName name="__________________SUM25">#REF!</definedName>
    <definedName name="_________________BRD1" localSheetId="24">#REF!</definedName>
    <definedName name="_________________BRD1">#REF!</definedName>
    <definedName name="_________________BRD2" localSheetId="24">#REF!</definedName>
    <definedName name="_________________BRD2">#REF!</definedName>
    <definedName name="_________________BRD3" localSheetId="24">#REF!</definedName>
    <definedName name="_________________BRD3">#REF!</definedName>
    <definedName name="_________________BRD4" localSheetId="24">#REF!</definedName>
    <definedName name="_________________BRD4">#REF!</definedName>
    <definedName name="_________________BRD5" localSheetId="24">#REF!</definedName>
    <definedName name="_________________BRD5">#REF!</definedName>
    <definedName name="_________________BRD6" localSheetId="24">#REF!</definedName>
    <definedName name="_________________BRD6">#REF!</definedName>
    <definedName name="_________________BRD7" localSheetId="24">#REF!</definedName>
    <definedName name="_________________BRD7">#REF!</definedName>
    <definedName name="_________________INT1" localSheetId="24">#REF!</definedName>
    <definedName name="_________________INT1">#REF!</definedName>
    <definedName name="_________________INT2" localSheetId="24">#REF!</definedName>
    <definedName name="_________________INT2">#REF!</definedName>
    <definedName name="_________________INT3" localSheetId="24">#REF!</definedName>
    <definedName name="_________________INT3">#REF!</definedName>
    <definedName name="_________________INT4" localSheetId="24">#REF!</definedName>
    <definedName name="_________________INT4">#REF!</definedName>
    <definedName name="_________________INT5" localSheetId="24">#REF!</definedName>
    <definedName name="_________________INT5">#REF!</definedName>
    <definedName name="_________________INT6" localSheetId="24">#REF!</definedName>
    <definedName name="_________________INT6">#REF!</definedName>
    <definedName name="_________________INT7" localSheetId="24">#REF!</definedName>
    <definedName name="_________________INT7">#REF!</definedName>
    <definedName name="_________________KO2" localSheetId="28" hidden="1">#REF!</definedName>
    <definedName name="_________________KO2" hidden="1">#REF!</definedName>
    <definedName name="_________________LIC1" localSheetId="24">#REF!</definedName>
    <definedName name="_________________LIC1">#REF!</definedName>
    <definedName name="_________________LIC2" localSheetId="24">#REF!</definedName>
    <definedName name="_________________LIC2">#REF!</definedName>
    <definedName name="_________________LIC3" localSheetId="24">#REF!</definedName>
    <definedName name="_________________LIC3">#REF!</definedName>
    <definedName name="_________________LIC4" localSheetId="24">#REF!</definedName>
    <definedName name="_________________LIC4">#REF!</definedName>
    <definedName name="_________________LIC5" localSheetId="24">#REF!</definedName>
    <definedName name="_________________LIC5">#REF!</definedName>
    <definedName name="_________________LIC6" localSheetId="24">#REF!</definedName>
    <definedName name="_________________LIC6">#REF!</definedName>
    <definedName name="_________________LIC7" localSheetId="24">#REF!</definedName>
    <definedName name="_________________LIC7">#REF!</definedName>
    <definedName name="_________________PG1" localSheetId="24">#REF!</definedName>
    <definedName name="_________________PG1">#REF!</definedName>
    <definedName name="_________________PG11" localSheetId="24">#REF!</definedName>
    <definedName name="_________________PG11">#REF!</definedName>
    <definedName name="_________________PG13" localSheetId="24">#REF!</definedName>
    <definedName name="_________________PG13">#REF!</definedName>
    <definedName name="_________________PG17" localSheetId="24">#REF!</definedName>
    <definedName name="_________________PG17">#REF!</definedName>
    <definedName name="_________________PG2" localSheetId="24">#REF!</definedName>
    <definedName name="_________________PG2">#REF!</definedName>
    <definedName name="_________________PG3" localSheetId="24">#REF!</definedName>
    <definedName name="_________________PG3">#REF!</definedName>
    <definedName name="_________________PG4" localSheetId="24">#REF!</definedName>
    <definedName name="_________________PG4">#REF!</definedName>
    <definedName name="_________________PG5" localSheetId="24">#REF!</definedName>
    <definedName name="_________________PG5">#REF!</definedName>
    <definedName name="_________________PG6" localSheetId="24">#REF!</definedName>
    <definedName name="_________________PG6">#REF!</definedName>
    <definedName name="_________________PG7" localSheetId="24">#REF!</definedName>
    <definedName name="_________________PG7">#REF!</definedName>
    <definedName name="_________________PG9" localSheetId="24">#REF!</definedName>
    <definedName name="_________________PG9">#REF!</definedName>
    <definedName name="_________________SUM25" localSheetId="24">#REF!</definedName>
    <definedName name="_________________SUM25">#REF!</definedName>
    <definedName name="________________BRD1" localSheetId="24">#REF!</definedName>
    <definedName name="________________BRD1">#REF!</definedName>
    <definedName name="________________BRD2" localSheetId="24">#REF!</definedName>
    <definedName name="________________BRD2">#REF!</definedName>
    <definedName name="________________BRD3" localSheetId="24">#REF!</definedName>
    <definedName name="________________BRD3">#REF!</definedName>
    <definedName name="________________BRD4" localSheetId="24">#REF!</definedName>
    <definedName name="________________BRD4">#REF!</definedName>
    <definedName name="________________BRD5" localSheetId="24">#REF!</definedName>
    <definedName name="________________BRD5">#REF!</definedName>
    <definedName name="________________BRD6" localSheetId="24">#REF!</definedName>
    <definedName name="________________BRD6">#REF!</definedName>
    <definedName name="________________BRD7" localSheetId="24">#REF!</definedName>
    <definedName name="________________BRD7">#REF!</definedName>
    <definedName name="________________INT1" localSheetId="24">#REF!</definedName>
    <definedName name="________________INT1">#REF!</definedName>
    <definedName name="________________INT2" localSheetId="24">#REF!</definedName>
    <definedName name="________________INT2">#REF!</definedName>
    <definedName name="________________INT3" localSheetId="24">#REF!</definedName>
    <definedName name="________________INT3">#REF!</definedName>
    <definedName name="________________INT4" localSheetId="24">#REF!</definedName>
    <definedName name="________________INT4">#REF!</definedName>
    <definedName name="________________INT5" localSheetId="24">#REF!</definedName>
    <definedName name="________________INT5">#REF!</definedName>
    <definedName name="________________INT6" localSheetId="24">#REF!</definedName>
    <definedName name="________________INT6">#REF!</definedName>
    <definedName name="________________INT7" localSheetId="24">#REF!</definedName>
    <definedName name="________________INT7">#REF!</definedName>
    <definedName name="________________KO2" localSheetId="28" hidden="1">#REF!</definedName>
    <definedName name="________________KO2" hidden="1">#REF!</definedName>
    <definedName name="________________LIC1" localSheetId="24">#REF!</definedName>
    <definedName name="________________LIC1">#REF!</definedName>
    <definedName name="________________LIC2" localSheetId="24">#REF!</definedName>
    <definedName name="________________LIC2">#REF!</definedName>
    <definedName name="________________LIC3" localSheetId="24">#REF!</definedName>
    <definedName name="________________LIC3">#REF!</definedName>
    <definedName name="________________LIC4" localSheetId="24">#REF!</definedName>
    <definedName name="________________LIC4">#REF!</definedName>
    <definedName name="________________LIC5" localSheetId="24">#REF!</definedName>
    <definedName name="________________LIC5">#REF!</definedName>
    <definedName name="________________LIC6" localSheetId="24">#REF!</definedName>
    <definedName name="________________LIC6">#REF!</definedName>
    <definedName name="________________LIC7" localSheetId="24">#REF!</definedName>
    <definedName name="________________LIC7">#REF!</definedName>
    <definedName name="________________PG1" localSheetId="24">#REF!</definedName>
    <definedName name="________________PG1">#REF!</definedName>
    <definedName name="________________PG11" localSheetId="24">#REF!</definedName>
    <definedName name="________________PG11">#REF!</definedName>
    <definedName name="________________PG13" localSheetId="24">#REF!</definedName>
    <definedName name="________________PG13">#REF!</definedName>
    <definedName name="________________PG17" localSheetId="24">#REF!</definedName>
    <definedName name="________________PG17">#REF!</definedName>
    <definedName name="________________PG2" localSheetId="24">#REF!</definedName>
    <definedName name="________________PG2">#REF!</definedName>
    <definedName name="________________PG3" localSheetId="24">#REF!</definedName>
    <definedName name="________________PG3">#REF!</definedName>
    <definedName name="________________PG4" localSheetId="24">#REF!</definedName>
    <definedName name="________________PG4">#REF!</definedName>
    <definedName name="________________PG5" localSheetId="24">#REF!</definedName>
    <definedName name="________________PG5">#REF!</definedName>
    <definedName name="________________PG6" localSheetId="24">#REF!</definedName>
    <definedName name="________________PG6">#REF!</definedName>
    <definedName name="________________PG7" localSheetId="24">#REF!</definedName>
    <definedName name="________________PG7">#REF!</definedName>
    <definedName name="________________PG9" localSheetId="24">#REF!</definedName>
    <definedName name="________________PG9">#REF!</definedName>
    <definedName name="________________SUM25" localSheetId="24">#REF!</definedName>
    <definedName name="________________SUM25">#REF!</definedName>
    <definedName name="_______________BRD1" localSheetId="24">#REF!</definedName>
    <definedName name="_______________BRD1">#REF!</definedName>
    <definedName name="_______________BRD2" localSheetId="24">#REF!</definedName>
    <definedName name="_______________BRD2">#REF!</definedName>
    <definedName name="_______________BRD3" localSheetId="24">#REF!</definedName>
    <definedName name="_______________BRD3">#REF!</definedName>
    <definedName name="_______________BRD4" localSheetId="24">#REF!</definedName>
    <definedName name="_______________BRD4">#REF!</definedName>
    <definedName name="_______________BRD5" localSheetId="24">#REF!</definedName>
    <definedName name="_______________BRD5">#REF!</definedName>
    <definedName name="_______________BRD6" localSheetId="24">#REF!</definedName>
    <definedName name="_______________BRD6">#REF!</definedName>
    <definedName name="_______________BRD7" localSheetId="24">#REF!</definedName>
    <definedName name="_______________BRD7">#REF!</definedName>
    <definedName name="_______________INT1" localSheetId="24">#REF!</definedName>
    <definedName name="_______________INT1">#REF!</definedName>
    <definedName name="_______________INT2" localSheetId="24">#REF!</definedName>
    <definedName name="_______________INT2">#REF!</definedName>
    <definedName name="_______________INT3" localSheetId="24">#REF!</definedName>
    <definedName name="_______________INT3">#REF!</definedName>
    <definedName name="_______________INT4" localSheetId="24">#REF!</definedName>
    <definedName name="_______________INT4">#REF!</definedName>
    <definedName name="_______________INT5" localSheetId="24">#REF!</definedName>
    <definedName name="_______________INT5">#REF!</definedName>
    <definedName name="_______________INT6" localSheetId="24">#REF!</definedName>
    <definedName name="_______________INT6">#REF!</definedName>
    <definedName name="_______________INT7" localSheetId="24">#REF!</definedName>
    <definedName name="_______________INT7">#REF!</definedName>
    <definedName name="_______________KO2" localSheetId="28" hidden="1">#REF!</definedName>
    <definedName name="_______________KO2" hidden="1">#REF!</definedName>
    <definedName name="_______________LIC1" localSheetId="24">#REF!</definedName>
    <definedName name="_______________LIC1">#REF!</definedName>
    <definedName name="_______________LIC2" localSheetId="24">#REF!</definedName>
    <definedName name="_______________LIC2">#REF!</definedName>
    <definedName name="_______________LIC3" localSheetId="24">#REF!</definedName>
    <definedName name="_______________LIC3">#REF!</definedName>
    <definedName name="_______________LIC4" localSheetId="24">#REF!</definedName>
    <definedName name="_______________LIC4">#REF!</definedName>
    <definedName name="_______________LIC5" localSheetId="24">#REF!</definedName>
    <definedName name="_______________LIC5">#REF!</definedName>
    <definedName name="_______________LIC6" localSheetId="24">#REF!</definedName>
    <definedName name="_______________LIC6">#REF!</definedName>
    <definedName name="_______________LIC7" localSheetId="24">#REF!</definedName>
    <definedName name="_______________LIC7">#REF!</definedName>
    <definedName name="_______________PG1" localSheetId="24">#REF!</definedName>
    <definedName name="_______________PG1">#REF!</definedName>
    <definedName name="_______________PG11" localSheetId="24">#REF!</definedName>
    <definedName name="_______________PG11">#REF!</definedName>
    <definedName name="_______________PG13" localSheetId="24">#REF!</definedName>
    <definedName name="_______________PG13">#REF!</definedName>
    <definedName name="_______________PG17" localSheetId="24">#REF!</definedName>
    <definedName name="_______________PG17">#REF!</definedName>
    <definedName name="_______________PG2" localSheetId="24">#REF!</definedName>
    <definedName name="_______________PG2">#REF!</definedName>
    <definedName name="_______________PG3" localSheetId="24">#REF!</definedName>
    <definedName name="_______________PG3">#REF!</definedName>
    <definedName name="_______________PG4" localSheetId="24">#REF!</definedName>
    <definedName name="_______________PG4">#REF!</definedName>
    <definedName name="_______________PG5" localSheetId="24">#REF!</definedName>
    <definedName name="_______________PG5">#REF!</definedName>
    <definedName name="_______________PG6" localSheetId="24">#REF!</definedName>
    <definedName name="_______________PG6">#REF!</definedName>
    <definedName name="_______________PG7" localSheetId="24">#REF!</definedName>
    <definedName name="_______________PG7">#REF!</definedName>
    <definedName name="_______________PG9" localSheetId="24">#REF!</definedName>
    <definedName name="_______________PG9">#REF!</definedName>
    <definedName name="_______________SUM25" localSheetId="24">#REF!</definedName>
    <definedName name="_______________SUM25">#REF!</definedName>
    <definedName name="______________AAA1" localSheetId="24" hidden="1">{#N/A,#N/A,TRUE,"경전'96(1)";#N/A,#N/A,TRUE,"경전'96 (2)"}</definedName>
    <definedName name="______________AAA1" localSheetId="8" hidden="1">{#N/A,#N/A,TRUE,"경전'96(1)";#N/A,#N/A,TRUE,"경전'96 (2)"}</definedName>
    <definedName name="______________AAA1" localSheetId="25" hidden="1">{#N/A,#N/A,TRUE,"경전'96(1)";#N/A,#N/A,TRUE,"경전'96 (2)"}</definedName>
    <definedName name="______________AAA1" localSheetId="2" hidden="1">{#N/A,#N/A,TRUE,"경전'96(1)";#N/A,#N/A,TRUE,"경전'96 (2)"}</definedName>
    <definedName name="______________AAA1" localSheetId="28" hidden="1">{#N/A,#N/A,TRUE,"경전'96(1)";#N/A,#N/A,TRUE,"경전'96 (2)"}</definedName>
    <definedName name="______________AAA1" localSheetId="5" hidden="1">{#N/A,#N/A,TRUE,"경전'96(1)";#N/A,#N/A,TRUE,"경전'96 (2)"}</definedName>
    <definedName name="______________AAA1" hidden="1">{#N/A,#N/A,TRUE,"경전'96(1)";#N/A,#N/A,TRUE,"경전'96 (2)"}</definedName>
    <definedName name="______________BRD1" localSheetId="24">#REF!</definedName>
    <definedName name="______________BRD1">#REF!</definedName>
    <definedName name="______________BRD2" localSheetId="24">#REF!</definedName>
    <definedName name="______________BRD2">#REF!</definedName>
    <definedName name="______________BRD3" localSheetId="24">#REF!</definedName>
    <definedName name="______________BRD3">#REF!</definedName>
    <definedName name="______________BRD4" localSheetId="24">#REF!</definedName>
    <definedName name="______________BRD4">#REF!</definedName>
    <definedName name="______________BRD5" localSheetId="24">#REF!</definedName>
    <definedName name="______________BRD5">#REF!</definedName>
    <definedName name="______________BRD6" localSheetId="24">#REF!</definedName>
    <definedName name="______________BRD6">#REF!</definedName>
    <definedName name="______________BRD7" localSheetId="24">#REF!</definedName>
    <definedName name="______________BRD7">#REF!</definedName>
    <definedName name="______________INT1" localSheetId="24">#REF!</definedName>
    <definedName name="______________INT1">#REF!</definedName>
    <definedName name="______________INT2" localSheetId="24">#REF!</definedName>
    <definedName name="______________INT2">#REF!</definedName>
    <definedName name="______________INT3" localSheetId="24">#REF!</definedName>
    <definedName name="______________INT3">#REF!</definedName>
    <definedName name="______________INT4" localSheetId="24">#REF!</definedName>
    <definedName name="______________INT4">#REF!</definedName>
    <definedName name="______________INT5" localSheetId="24">#REF!</definedName>
    <definedName name="______________INT5">#REF!</definedName>
    <definedName name="______________INT6" localSheetId="24">#REF!</definedName>
    <definedName name="______________INT6">#REF!</definedName>
    <definedName name="______________INT7" localSheetId="24">#REF!</definedName>
    <definedName name="______________INT7">#REF!</definedName>
    <definedName name="______________KO2" localSheetId="28" hidden="1">#REF!</definedName>
    <definedName name="______________KO2" hidden="1">#REF!</definedName>
    <definedName name="______________LIC1" localSheetId="24">#REF!</definedName>
    <definedName name="______________LIC1">#REF!</definedName>
    <definedName name="______________LIC2" localSheetId="24">#REF!</definedName>
    <definedName name="______________LIC2">#REF!</definedName>
    <definedName name="______________LIC3" localSheetId="24">#REF!</definedName>
    <definedName name="______________LIC3">#REF!</definedName>
    <definedName name="______________LIC4" localSheetId="24">#REF!</definedName>
    <definedName name="______________LIC4">#REF!</definedName>
    <definedName name="______________LIC5" localSheetId="24">#REF!</definedName>
    <definedName name="______________LIC5">#REF!</definedName>
    <definedName name="______________LIC6" localSheetId="24">#REF!</definedName>
    <definedName name="______________LIC6">#REF!</definedName>
    <definedName name="______________LIC7" localSheetId="24">#REF!</definedName>
    <definedName name="______________LIC7">#REF!</definedName>
    <definedName name="______________PG1" localSheetId="24">#REF!</definedName>
    <definedName name="______________PG1">#REF!</definedName>
    <definedName name="______________PG11" localSheetId="24">#REF!</definedName>
    <definedName name="______________PG11">#REF!</definedName>
    <definedName name="______________PG13" localSheetId="24">#REF!</definedName>
    <definedName name="______________PG13">#REF!</definedName>
    <definedName name="______________PG17" localSheetId="24">#REF!</definedName>
    <definedName name="______________PG17">#REF!</definedName>
    <definedName name="______________PG2" localSheetId="24">#REF!</definedName>
    <definedName name="______________PG2">#REF!</definedName>
    <definedName name="______________PG3" localSheetId="24">#REF!</definedName>
    <definedName name="______________PG3">#REF!</definedName>
    <definedName name="______________PG4" localSheetId="24">#REF!</definedName>
    <definedName name="______________PG4">#REF!</definedName>
    <definedName name="______________PG5" localSheetId="24">#REF!</definedName>
    <definedName name="______________PG5">#REF!</definedName>
    <definedName name="______________PG6" localSheetId="24">#REF!</definedName>
    <definedName name="______________PG6">#REF!</definedName>
    <definedName name="______________PG7" localSheetId="24">#REF!</definedName>
    <definedName name="______________PG7">#REF!</definedName>
    <definedName name="______________PG9" localSheetId="24">#REF!</definedName>
    <definedName name="______________PG9">#REF!</definedName>
    <definedName name="______________SUM25" localSheetId="24">#REF!</definedName>
    <definedName name="______________SUM25">#REF!</definedName>
    <definedName name="_____________AAA1" localSheetId="24" hidden="1">{#N/A,#N/A,TRUE,"경전'96(1)";#N/A,#N/A,TRUE,"경전'96 (2)"}</definedName>
    <definedName name="_____________AAA1" localSheetId="8" hidden="1">{#N/A,#N/A,TRUE,"경전'96(1)";#N/A,#N/A,TRUE,"경전'96 (2)"}</definedName>
    <definedName name="_____________AAA1" localSheetId="25" hidden="1">{#N/A,#N/A,TRUE,"경전'96(1)";#N/A,#N/A,TRUE,"경전'96 (2)"}</definedName>
    <definedName name="_____________AAA1" localSheetId="2" hidden="1">{#N/A,#N/A,TRUE,"경전'96(1)";#N/A,#N/A,TRUE,"경전'96 (2)"}</definedName>
    <definedName name="_____________AAA1" localSheetId="28" hidden="1">{#N/A,#N/A,TRUE,"경전'96(1)";#N/A,#N/A,TRUE,"경전'96 (2)"}</definedName>
    <definedName name="_____________AAA1" localSheetId="5" hidden="1">{#N/A,#N/A,TRUE,"경전'96(1)";#N/A,#N/A,TRUE,"경전'96 (2)"}</definedName>
    <definedName name="_____________AAA1" hidden="1">{#N/A,#N/A,TRUE,"경전'96(1)";#N/A,#N/A,TRUE,"경전'96 (2)"}</definedName>
    <definedName name="_____________BRD1" localSheetId="24">#REF!</definedName>
    <definedName name="_____________BRD1">#REF!</definedName>
    <definedName name="_____________BRD2" localSheetId="24">#REF!</definedName>
    <definedName name="_____________BRD2">#REF!</definedName>
    <definedName name="_____________BRD3" localSheetId="24">#REF!</definedName>
    <definedName name="_____________BRD3">#REF!</definedName>
    <definedName name="_____________BRD4" localSheetId="24">#REF!</definedName>
    <definedName name="_____________BRD4">#REF!</definedName>
    <definedName name="_____________BRD5" localSheetId="24">#REF!</definedName>
    <definedName name="_____________BRD5">#REF!</definedName>
    <definedName name="_____________BRD6" localSheetId="24">#REF!</definedName>
    <definedName name="_____________BRD6">#REF!</definedName>
    <definedName name="_____________BRD7" localSheetId="24">#REF!</definedName>
    <definedName name="_____________BRD7">#REF!</definedName>
    <definedName name="_____________INT1" localSheetId="24">#REF!</definedName>
    <definedName name="_____________INT1">#REF!</definedName>
    <definedName name="_____________INT2" localSheetId="24">#REF!</definedName>
    <definedName name="_____________INT2">#REF!</definedName>
    <definedName name="_____________INT3" localSheetId="24">#REF!</definedName>
    <definedName name="_____________INT3">#REF!</definedName>
    <definedName name="_____________INT4" localSheetId="24">#REF!</definedName>
    <definedName name="_____________INT4">#REF!</definedName>
    <definedName name="_____________INT5" localSheetId="24">#REF!</definedName>
    <definedName name="_____________INT5">#REF!</definedName>
    <definedName name="_____________INT6" localSheetId="24">#REF!</definedName>
    <definedName name="_____________INT6">#REF!</definedName>
    <definedName name="_____________INT7" localSheetId="24">#REF!</definedName>
    <definedName name="_____________INT7">#REF!</definedName>
    <definedName name="_____________KO2" localSheetId="28" hidden="1">#REF!</definedName>
    <definedName name="_____________KO2" hidden="1">#REF!</definedName>
    <definedName name="_____________LIC1" localSheetId="24">#REF!</definedName>
    <definedName name="_____________LIC1">#REF!</definedName>
    <definedName name="_____________LIC2" localSheetId="24">#REF!</definedName>
    <definedName name="_____________LIC2">#REF!</definedName>
    <definedName name="_____________LIC3" localSheetId="24">#REF!</definedName>
    <definedName name="_____________LIC3">#REF!</definedName>
    <definedName name="_____________LIC4" localSheetId="24">#REF!</definedName>
    <definedName name="_____________LIC4">#REF!</definedName>
    <definedName name="_____________LIC5" localSheetId="24">#REF!</definedName>
    <definedName name="_____________LIC5">#REF!</definedName>
    <definedName name="_____________LIC6" localSheetId="24">#REF!</definedName>
    <definedName name="_____________LIC6">#REF!</definedName>
    <definedName name="_____________LIC7" localSheetId="24">#REF!</definedName>
    <definedName name="_____________LIC7">#REF!</definedName>
    <definedName name="_____________PG1" localSheetId="24">#REF!</definedName>
    <definedName name="_____________PG1">#REF!</definedName>
    <definedName name="_____________PG11" localSheetId="24">#REF!</definedName>
    <definedName name="_____________PG11">#REF!</definedName>
    <definedName name="_____________PG13" localSheetId="24">#REF!</definedName>
    <definedName name="_____________PG13">#REF!</definedName>
    <definedName name="_____________PG17" localSheetId="24">#REF!</definedName>
    <definedName name="_____________PG17">#REF!</definedName>
    <definedName name="_____________PG2" localSheetId="24">#REF!</definedName>
    <definedName name="_____________PG2">#REF!</definedName>
    <definedName name="_____________PG3" localSheetId="24">#REF!</definedName>
    <definedName name="_____________PG3">#REF!</definedName>
    <definedName name="_____________PG4" localSheetId="24">#REF!</definedName>
    <definedName name="_____________PG4">#REF!</definedName>
    <definedName name="_____________PG5" localSheetId="24">#REF!</definedName>
    <definedName name="_____________PG5">#REF!</definedName>
    <definedName name="_____________PG6" localSheetId="24">#REF!</definedName>
    <definedName name="_____________PG6">#REF!</definedName>
    <definedName name="_____________PG7" localSheetId="24">#REF!</definedName>
    <definedName name="_____________PG7">#REF!</definedName>
    <definedName name="_____________PG9" localSheetId="24">#REF!</definedName>
    <definedName name="_____________PG9">#REF!</definedName>
    <definedName name="_____________SUM25" localSheetId="24">#REF!</definedName>
    <definedName name="_____________SUM25">#REF!</definedName>
    <definedName name="____________A3" localSheetId="24" hidden="1">{#N/A,#N/A,FALSE,"단축1";#N/A,#N/A,FALSE,"단축2";#N/A,#N/A,FALSE,"단축3";#N/A,#N/A,FALSE,"장축";#N/A,#N/A,FALSE,"4WD"}</definedName>
    <definedName name="____________A3" localSheetId="8" hidden="1">{#N/A,#N/A,FALSE,"단축1";#N/A,#N/A,FALSE,"단축2";#N/A,#N/A,FALSE,"단축3";#N/A,#N/A,FALSE,"장축";#N/A,#N/A,FALSE,"4WD"}</definedName>
    <definedName name="____________A3" localSheetId="25" hidden="1">{#N/A,#N/A,FALSE,"단축1";#N/A,#N/A,FALSE,"단축2";#N/A,#N/A,FALSE,"단축3";#N/A,#N/A,FALSE,"장축";#N/A,#N/A,FALSE,"4WD"}</definedName>
    <definedName name="____________A3" localSheetId="2" hidden="1">{#N/A,#N/A,FALSE,"단축1";#N/A,#N/A,FALSE,"단축2";#N/A,#N/A,FALSE,"단축3";#N/A,#N/A,FALSE,"장축";#N/A,#N/A,FALSE,"4WD"}</definedName>
    <definedName name="____________A3" localSheetId="14" hidden="1">{#N/A,#N/A,FALSE,"단축1";#N/A,#N/A,FALSE,"단축2";#N/A,#N/A,FALSE,"단축3";#N/A,#N/A,FALSE,"장축";#N/A,#N/A,FALSE,"4WD"}</definedName>
    <definedName name="____________A3" localSheetId="28" hidden="1">{#N/A,#N/A,FALSE,"단축1";#N/A,#N/A,FALSE,"단축2";#N/A,#N/A,FALSE,"단축3";#N/A,#N/A,FALSE,"장축";#N/A,#N/A,FALSE,"4WD"}</definedName>
    <definedName name="____________A3" localSheetId="5" hidden="1">{#N/A,#N/A,FALSE,"단축1";#N/A,#N/A,FALSE,"단축2";#N/A,#N/A,FALSE,"단축3";#N/A,#N/A,FALSE,"장축";#N/A,#N/A,FALSE,"4WD"}</definedName>
    <definedName name="____________A3" localSheetId="13" hidden="1">{#N/A,#N/A,FALSE,"단축1";#N/A,#N/A,FALSE,"단축2";#N/A,#N/A,FALSE,"단축3";#N/A,#N/A,FALSE,"장축";#N/A,#N/A,FALSE,"4WD"}</definedName>
    <definedName name="____________A3" hidden="1">{#N/A,#N/A,FALSE,"단축1";#N/A,#N/A,FALSE,"단축2";#N/A,#N/A,FALSE,"단축3";#N/A,#N/A,FALSE,"장축";#N/A,#N/A,FALSE,"4WD"}</definedName>
    <definedName name="____________AAA1" localSheetId="24" hidden="1">{#N/A,#N/A,TRUE,"경전'96(1)";#N/A,#N/A,TRUE,"경전'96 (2)"}</definedName>
    <definedName name="____________AAA1" localSheetId="8" hidden="1">{#N/A,#N/A,TRUE,"경전'96(1)";#N/A,#N/A,TRUE,"경전'96 (2)"}</definedName>
    <definedName name="____________AAA1" localSheetId="25" hidden="1">{#N/A,#N/A,TRUE,"경전'96(1)";#N/A,#N/A,TRUE,"경전'96 (2)"}</definedName>
    <definedName name="____________AAA1" localSheetId="2" hidden="1">{#N/A,#N/A,TRUE,"경전'96(1)";#N/A,#N/A,TRUE,"경전'96 (2)"}</definedName>
    <definedName name="____________AAA1" localSheetId="28" hidden="1">{#N/A,#N/A,TRUE,"경전'96(1)";#N/A,#N/A,TRUE,"경전'96 (2)"}</definedName>
    <definedName name="____________AAA1" localSheetId="5" hidden="1">{#N/A,#N/A,TRUE,"경전'96(1)";#N/A,#N/A,TRUE,"경전'96 (2)"}</definedName>
    <definedName name="____________AAA1" hidden="1">{#N/A,#N/A,TRUE,"경전'96(1)";#N/A,#N/A,TRUE,"경전'96 (2)"}</definedName>
    <definedName name="____________BRD1" localSheetId="24">#REF!</definedName>
    <definedName name="____________BRD1">#REF!</definedName>
    <definedName name="____________BRD2" localSheetId="24">#REF!</definedName>
    <definedName name="____________BRD2">#REF!</definedName>
    <definedName name="____________BRD3" localSheetId="24">#REF!</definedName>
    <definedName name="____________BRD3">#REF!</definedName>
    <definedName name="____________BRD4" localSheetId="24">#REF!</definedName>
    <definedName name="____________BRD4">#REF!</definedName>
    <definedName name="____________BRD5" localSheetId="24">#REF!</definedName>
    <definedName name="____________BRD5">#REF!</definedName>
    <definedName name="____________BRD6" localSheetId="24">#REF!</definedName>
    <definedName name="____________BRD6">#REF!</definedName>
    <definedName name="____________BRD7" localSheetId="24">#REF!</definedName>
    <definedName name="____________BRD7">#REF!</definedName>
    <definedName name="____________INT1" localSheetId="24">#REF!</definedName>
    <definedName name="____________INT1">#REF!</definedName>
    <definedName name="____________INT2" localSheetId="24">#REF!</definedName>
    <definedName name="____________INT2">#REF!</definedName>
    <definedName name="____________INT3" localSheetId="24">#REF!</definedName>
    <definedName name="____________INT3">#REF!</definedName>
    <definedName name="____________INT4" localSheetId="24">#REF!</definedName>
    <definedName name="____________INT4">#REF!</definedName>
    <definedName name="____________INT5" localSheetId="24">#REF!</definedName>
    <definedName name="____________INT5">#REF!</definedName>
    <definedName name="____________INT6" localSheetId="24">#REF!</definedName>
    <definedName name="____________INT6">#REF!</definedName>
    <definedName name="____________INT7" localSheetId="24">#REF!</definedName>
    <definedName name="____________INT7">#REF!</definedName>
    <definedName name="____________KO2" localSheetId="14" hidden="1">#REF!</definedName>
    <definedName name="____________KO2" localSheetId="28" hidden="1">#REF!</definedName>
    <definedName name="____________KO2" localSheetId="13" hidden="1">#REF!</definedName>
    <definedName name="____________KO2" hidden="1">#REF!</definedName>
    <definedName name="____________LIC1" localSheetId="24">#REF!</definedName>
    <definedName name="____________LIC1">#REF!</definedName>
    <definedName name="____________LIC2" localSheetId="24">#REF!</definedName>
    <definedName name="____________LIC2">#REF!</definedName>
    <definedName name="____________LIC3" localSheetId="24">#REF!</definedName>
    <definedName name="____________LIC3">#REF!</definedName>
    <definedName name="____________LIC4" localSheetId="24">#REF!</definedName>
    <definedName name="____________LIC4">#REF!</definedName>
    <definedName name="____________LIC5" localSheetId="24">#REF!</definedName>
    <definedName name="____________LIC5">#REF!</definedName>
    <definedName name="____________LIC6" localSheetId="24">#REF!</definedName>
    <definedName name="____________LIC6">#REF!</definedName>
    <definedName name="____________LIC7" localSheetId="24">#REF!</definedName>
    <definedName name="____________LIC7">#REF!</definedName>
    <definedName name="____________PG1" localSheetId="24">#REF!</definedName>
    <definedName name="____________PG1">#REF!</definedName>
    <definedName name="____________PG11" localSheetId="24">#REF!</definedName>
    <definedName name="____________PG11">#REF!</definedName>
    <definedName name="____________PG13" localSheetId="24">#REF!</definedName>
    <definedName name="____________PG13">#REF!</definedName>
    <definedName name="____________PG17" localSheetId="24">#REF!</definedName>
    <definedName name="____________PG17">#REF!</definedName>
    <definedName name="____________PG2" localSheetId="24">#REF!</definedName>
    <definedName name="____________PG2">#REF!</definedName>
    <definedName name="____________PG3" localSheetId="24">#REF!</definedName>
    <definedName name="____________PG3">#REF!</definedName>
    <definedName name="____________PG4" localSheetId="24">#REF!</definedName>
    <definedName name="____________PG4">#REF!</definedName>
    <definedName name="____________PG5" localSheetId="24">#REF!</definedName>
    <definedName name="____________PG5">#REF!</definedName>
    <definedName name="____________PG6" localSheetId="24">#REF!</definedName>
    <definedName name="____________PG6">#REF!</definedName>
    <definedName name="____________PG7" localSheetId="24">#REF!</definedName>
    <definedName name="____________PG7">#REF!</definedName>
    <definedName name="____________PG9" localSheetId="24">#REF!</definedName>
    <definedName name="____________PG9">#REF!</definedName>
    <definedName name="____________SUM1" localSheetId="24" hidden="1">{#N/A,#N/A,FALSE,"단축1";#N/A,#N/A,FALSE,"단축2";#N/A,#N/A,FALSE,"단축3";#N/A,#N/A,FALSE,"장축";#N/A,#N/A,FALSE,"4WD"}</definedName>
    <definedName name="____________SUM1" localSheetId="8" hidden="1">{#N/A,#N/A,FALSE,"단축1";#N/A,#N/A,FALSE,"단축2";#N/A,#N/A,FALSE,"단축3";#N/A,#N/A,FALSE,"장축";#N/A,#N/A,FALSE,"4WD"}</definedName>
    <definedName name="____________SUM1" localSheetId="25" hidden="1">{#N/A,#N/A,FALSE,"단축1";#N/A,#N/A,FALSE,"단축2";#N/A,#N/A,FALSE,"단축3";#N/A,#N/A,FALSE,"장축";#N/A,#N/A,FALSE,"4WD"}</definedName>
    <definedName name="____________SUM1" localSheetId="2" hidden="1">{#N/A,#N/A,FALSE,"단축1";#N/A,#N/A,FALSE,"단축2";#N/A,#N/A,FALSE,"단축3";#N/A,#N/A,FALSE,"장축";#N/A,#N/A,FALSE,"4WD"}</definedName>
    <definedName name="____________SUM1" localSheetId="14" hidden="1">{#N/A,#N/A,FALSE,"단축1";#N/A,#N/A,FALSE,"단축2";#N/A,#N/A,FALSE,"단축3";#N/A,#N/A,FALSE,"장축";#N/A,#N/A,FALSE,"4WD"}</definedName>
    <definedName name="____________SUM1" localSheetId="28" hidden="1">{#N/A,#N/A,FALSE,"단축1";#N/A,#N/A,FALSE,"단축2";#N/A,#N/A,FALSE,"단축3";#N/A,#N/A,FALSE,"장축";#N/A,#N/A,FALSE,"4WD"}</definedName>
    <definedName name="____________SUM1" localSheetId="5" hidden="1">{#N/A,#N/A,FALSE,"단축1";#N/A,#N/A,FALSE,"단축2";#N/A,#N/A,FALSE,"단축3";#N/A,#N/A,FALSE,"장축";#N/A,#N/A,FALSE,"4WD"}</definedName>
    <definedName name="____________SUM1" localSheetId="13" hidden="1">{#N/A,#N/A,FALSE,"단축1";#N/A,#N/A,FALSE,"단축2";#N/A,#N/A,FALSE,"단축3";#N/A,#N/A,FALSE,"장축";#N/A,#N/A,FALSE,"4WD"}</definedName>
    <definedName name="____________SUM1" hidden="1">{#N/A,#N/A,FALSE,"단축1";#N/A,#N/A,FALSE,"단축2";#N/A,#N/A,FALSE,"단축3";#N/A,#N/A,FALSE,"장축";#N/A,#N/A,FALSE,"4WD"}</definedName>
    <definedName name="____________SUM25" localSheetId="24">#REF!</definedName>
    <definedName name="____________SUM25">#REF!</definedName>
    <definedName name="___________AAA1" localSheetId="24" hidden="1">{#N/A,#N/A,TRUE,"경전'96(1)";#N/A,#N/A,TRUE,"경전'96 (2)"}</definedName>
    <definedName name="___________AAA1" localSheetId="8" hidden="1">{#N/A,#N/A,TRUE,"경전'96(1)";#N/A,#N/A,TRUE,"경전'96 (2)"}</definedName>
    <definedName name="___________AAA1" localSheetId="25" hidden="1">{#N/A,#N/A,TRUE,"경전'96(1)";#N/A,#N/A,TRUE,"경전'96 (2)"}</definedName>
    <definedName name="___________AAA1" localSheetId="2" hidden="1">{#N/A,#N/A,TRUE,"경전'96(1)";#N/A,#N/A,TRUE,"경전'96 (2)"}</definedName>
    <definedName name="___________AAA1" localSheetId="28" hidden="1">{#N/A,#N/A,TRUE,"경전'96(1)";#N/A,#N/A,TRUE,"경전'96 (2)"}</definedName>
    <definedName name="___________AAA1" localSheetId="5" hidden="1">{#N/A,#N/A,TRUE,"경전'96(1)";#N/A,#N/A,TRUE,"경전'96 (2)"}</definedName>
    <definedName name="___________AAA1" hidden="1">{#N/A,#N/A,TRUE,"경전'96(1)";#N/A,#N/A,TRUE,"경전'96 (2)"}</definedName>
    <definedName name="___________BRD1" localSheetId="24">#REF!</definedName>
    <definedName name="___________BRD1">#REF!</definedName>
    <definedName name="___________BRD2" localSheetId="24">#REF!</definedName>
    <definedName name="___________BRD2">#REF!</definedName>
    <definedName name="___________BRD3" localSheetId="24">#REF!</definedName>
    <definedName name="___________BRD3">#REF!</definedName>
    <definedName name="___________BRD4" localSheetId="24">#REF!</definedName>
    <definedName name="___________BRD4">#REF!</definedName>
    <definedName name="___________BRD5" localSheetId="24">#REF!</definedName>
    <definedName name="___________BRD5">#REF!</definedName>
    <definedName name="___________BRD6" localSheetId="24">#REF!</definedName>
    <definedName name="___________BRD6">#REF!</definedName>
    <definedName name="___________BRD7" localSheetId="24">#REF!</definedName>
    <definedName name="___________BRD7">#REF!</definedName>
    <definedName name="___________INT1" localSheetId="24">#REF!</definedName>
    <definedName name="___________INT1">#REF!</definedName>
    <definedName name="___________INT2" localSheetId="24">#REF!</definedName>
    <definedName name="___________INT2">#REF!</definedName>
    <definedName name="___________INT3" localSheetId="24">#REF!</definedName>
    <definedName name="___________INT3">#REF!</definedName>
    <definedName name="___________INT4" localSheetId="24">#REF!</definedName>
    <definedName name="___________INT4">#REF!</definedName>
    <definedName name="___________INT5" localSheetId="24">#REF!</definedName>
    <definedName name="___________INT5">#REF!</definedName>
    <definedName name="___________INT6" localSheetId="24">#REF!</definedName>
    <definedName name="___________INT6">#REF!</definedName>
    <definedName name="___________INT7" localSheetId="24">#REF!</definedName>
    <definedName name="___________INT7">#REF!</definedName>
    <definedName name="___________KO2" localSheetId="14" hidden="1">#REF!</definedName>
    <definedName name="___________KO2" localSheetId="28" hidden="1">#REF!</definedName>
    <definedName name="___________KO2" localSheetId="13" hidden="1">#REF!</definedName>
    <definedName name="___________KO2" hidden="1">#REF!</definedName>
    <definedName name="___________LIC1" localSheetId="24">#REF!</definedName>
    <definedName name="___________LIC1">#REF!</definedName>
    <definedName name="___________LIC2" localSheetId="24">#REF!</definedName>
    <definedName name="___________LIC2">#REF!</definedName>
    <definedName name="___________LIC3" localSheetId="24">#REF!</definedName>
    <definedName name="___________LIC3">#REF!</definedName>
    <definedName name="___________LIC4" localSheetId="24">#REF!</definedName>
    <definedName name="___________LIC4">#REF!</definedName>
    <definedName name="___________LIC5" localSheetId="24">#REF!</definedName>
    <definedName name="___________LIC5">#REF!</definedName>
    <definedName name="___________LIC6" localSheetId="24">#REF!</definedName>
    <definedName name="___________LIC6">#REF!</definedName>
    <definedName name="___________LIC7" localSheetId="24">#REF!</definedName>
    <definedName name="___________LIC7">#REF!</definedName>
    <definedName name="___________PG1" localSheetId="24">#REF!</definedName>
    <definedName name="___________PG1">#REF!</definedName>
    <definedName name="___________PG11" localSheetId="24">#REF!</definedName>
    <definedName name="___________PG11">#REF!</definedName>
    <definedName name="___________PG13" localSheetId="24">#REF!</definedName>
    <definedName name="___________PG13">#REF!</definedName>
    <definedName name="___________PG17" localSheetId="24">#REF!</definedName>
    <definedName name="___________PG17">#REF!</definedName>
    <definedName name="___________PG2" localSheetId="24">#REF!</definedName>
    <definedName name="___________PG2">#REF!</definedName>
    <definedName name="___________PG3" localSheetId="24">#REF!</definedName>
    <definedName name="___________PG3">#REF!</definedName>
    <definedName name="___________PG4" localSheetId="24">#REF!</definedName>
    <definedName name="___________PG4">#REF!</definedName>
    <definedName name="___________PG5" localSheetId="24">#REF!</definedName>
    <definedName name="___________PG5">#REF!</definedName>
    <definedName name="___________PG6" localSheetId="24">#REF!</definedName>
    <definedName name="___________PG6">#REF!</definedName>
    <definedName name="___________PG7" localSheetId="24">#REF!</definedName>
    <definedName name="___________PG7">#REF!</definedName>
    <definedName name="___________PG9" localSheetId="24">#REF!</definedName>
    <definedName name="___________PG9">#REF!</definedName>
    <definedName name="___________SUM25" localSheetId="24">#REF!</definedName>
    <definedName name="___________SUM25">#REF!</definedName>
    <definedName name="__________A3" localSheetId="24" hidden="1">{#N/A,#N/A,FALSE,"단축1";#N/A,#N/A,FALSE,"단축2";#N/A,#N/A,FALSE,"단축3";#N/A,#N/A,FALSE,"장축";#N/A,#N/A,FALSE,"4WD"}</definedName>
    <definedName name="__________A3" localSheetId="8" hidden="1">{#N/A,#N/A,FALSE,"단축1";#N/A,#N/A,FALSE,"단축2";#N/A,#N/A,FALSE,"단축3";#N/A,#N/A,FALSE,"장축";#N/A,#N/A,FALSE,"4WD"}</definedName>
    <definedName name="__________A3" localSheetId="25" hidden="1">{#N/A,#N/A,FALSE,"단축1";#N/A,#N/A,FALSE,"단축2";#N/A,#N/A,FALSE,"단축3";#N/A,#N/A,FALSE,"장축";#N/A,#N/A,FALSE,"4WD"}</definedName>
    <definedName name="__________A3" localSheetId="2" hidden="1">{#N/A,#N/A,FALSE,"단축1";#N/A,#N/A,FALSE,"단축2";#N/A,#N/A,FALSE,"단축3";#N/A,#N/A,FALSE,"장축";#N/A,#N/A,FALSE,"4WD"}</definedName>
    <definedName name="__________A3" localSheetId="14" hidden="1">{#N/A,#N/A,FALSE,"단축1";#N/A,#N/A,FALSE,"단축2";#N/A,#N/A,FALSE,"단축3";#N/A,#N/A,FALSE,"장축";#N/A,#N/A,FALSE,"4WD"}</definedName>
    <definedName name="__________A3" localSheetId="28" hidden="1">{#N/A,#N/A,FALSE,"단축1";#N/A,#N/A,FALSE,"단축2";#N/A,#N/A,FALSE,"단축3";#N/A,#N/A,FALSE,"장축";#N/A,#N/A,FALSE,"4WD"}</definedName>
    <definedName name="__________A3" localSheetId="5" hidden="1">{#N/A,#N/A,FALSE,"단축1";#N/A,#N/A,FALSE,"단축2";#N/A,#N/A,FALSE,"단축3";#N/A,#N/A,FALSE,"장축";#N/A,#N/A,FALSE,"4WD"}</definedName>
    <definedName name="__________A3" localSheetId="13" hidden="1">{#N/A,#N/A,FALSE,"단축1";#N/A,#N/A,FALSE,"단축2";#N/A,#N/A,FALSE,"단축3";#N/A,#N/A,FALSE,"장축";#N/A,#N/A,FALSE,"4WD"}</definedName>
    <definedName name="__________A3" hidden="1">{#N/A,#N/A,FALSE,"단축1";#N/A,#N/A,FALSE,"단축2";#N/A,#N/A,FALSE,"단축3";#N/A,#N/A,FALSE,"장축";#N/A,#N/A,FALSE,"4WD"}</definedName>
    <definedName name="__________AAA1" localSheetId="24" hidden="1">{#N/A,#N/A,TRUE,"경전'96(1)";#N/A,#N/A,TRUE,"경전'96 (2)"}</definedName>
    <definedName name="__________AAA1" localSheetId="8" hidden="1">{#N/A,#N/A,TRUE,"경전'96(1)";#N/A,#N/A,TRUE,"경전'96 (2)"}</definedName>
    <definedName name="__________AAA1" localSheetId="25" hidden="1">{#N/A,#N/A,TRUE,"경전'96(1)";#N/A,#N/A,TRUE,"경전'96 (2)"}</definedName>
    <definedName name="__________AAA1" localSheetId="2" hidden="1">{#N/A,#N/A,TRUE,"경전'96(1)";#N/A,#N/A,TRUE,"경전'96 (2)"}</definedName>
    <definedName name="__________AAA1" localSheetId="28" hidden="1">{#N/A,#N/A,TRUE,"경전'96(1)";#N/A,#N/A,TRUE,"경전'96 (2)"}</definedName>
    <definedName name="__________AAA1" localSheetId="5" hidden="1">{#N/A,#N/A,TRUE,"경전'96(1)";#N/A,#N/A,TRUE,"경전'96 (2)"}</definedName>
    <definedName name="__________AAA1" hidden="1">{#N/A,#N/A,TRUE,"경전'96(1)";#N/A,#N/A,TRUE,"경전'96 (2)"}</definedName>
    <definedName name="__________BRD1" localSheetId="24">#REF!</definedName>
    <definedName name="__________BRD1">#REF!</definedName>
    <definedName name="__________BRD2" localSheetId="24">#REF!</definedName>
    <definedName name="__________BRD2">#REF!</definedName>
    <definedName name="__________BRD3" localSheetId="24">#REF!</definedName>
    <definedName name="__________BRD3">#REF!</definedName>
    <definedName name="__________BRD4" localSheetId="24">#REF!</definedName>
    <definedName name="__________BRD4">#REF!</definedName>
    <definedName name="__________BRD5" localSheetId="24">#REF!</definedName>
    <definedName name="__________BRD5">#REF!</definedName>
    <definedName name="__________BRD6" localSheetId="24">#REF!</definedName>
    <definedName name="__________BRD6">#REF!</definedName>
    <definedName name="__________BRD7" localSheetId="24">#REF!</definedName>
    <definedName name="__________BRD7">#REF!</definedName>
    <definedName name="__________HGP1010" localSheetId="24" hidden="1">{"'Sheet1'!$A$1:$H$36"}</definedName>
    <definedName name="__________HGP1010" localSheetId="8" hidden="1">{"'Sheet1'!$A$1:$H$36"}</definedName>
    <definedName name="__________HGP1010" localSheetId="25" hidden="1">{"'Sheet1'!$A$1:$H$36"}</definedName>
    <definedName name="__________HGP1010" localSheetId="2" hidden="1">{"'Sheet1'!$A$1:$H$36"}</definedName>
    <definedName name="__________HGP1010" localSheetId="28" hidden="1">{"'Sheet1'!$A$1:$H$36"}</definedName>
    <definedName name="__________HGP1010" localSheetId="5" hidden="1">{"'Sheet1'!$A$1:$H$36"}</definedName>
    <definedName name="__________HGP1010" hidden="1">{"'Sheet1'!$A$1:$H$36"}</definedName>
    <definedName name="__________INT1" localSheetId="24">#REF!</definedName>
    <definedName name="__________INT1">#REF!</definedName>
    <definedName name="__________INT2" localSheetId="24">#REF!</definedName>
    <definedName name="__________INT2">#REF!</definedName>
    <definedName name="__________INT3" localSheetId="24">#REF!</definedName>
    <definedName name="__________INT3">#REF!</definedName>
    <definedName name="__________INT4" localSheetId="24">#REF!</definedName>
    <definedName name="__________INT4">#REF!</definedName>
    <definedName name="__________INT5" localSheetId="24">#REF!</definedName>
    <definedName name="__________INT5">#REF!</definedName>
    <definedName name="__________INT6" localSheetId="24">#REF!</definedName>
    <definedName name="__________INT6">#REF!</definedName>
    <definedName name="__________INT7" localSheetId="24">#REF!</definedName>
    <definedName name="__________INT7">#REF!</definedName>
    <definedName name="__________jyr6"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localSheetId="24" hidden="1">#REF!</definedName>
    <definedName name="__________KO2" localSheetId="14" hidden="1">#REF!</definedName>
    <definedName name="__________KO2" localSheetId="28" hidden="1">#REF!</definedName>
    <definedName name="__________KO2" localSheetId="13" hidden="1">#REF!</definedName>
    <definedName name="__________KO2" hidden="1">#REF!</definedName>
    <definedName name="__________LIC1" localSheetId="24">#REF!</definedName>
    <definedName name="__________LIC1">#REF!</definedName>
    <definedName name="__________LIC2" localSheetId="24">#REF!</definedName>
    <definedName name="__________LIC2">#REF!</definedName>
    <definedName name="__________LIC3" localSheetId="24">#REF!</definedName>
    <definedName name="__________LIC3">#REF!</definedName>
    <definedName name="__________LIC4" localSheetId="24">#REF!</definedName>
    <definedName name="__________LIC4">#REF!</definedName>
    <definedName name="__________LIC5" localSheetId="24">#REF!</definedName>
    <definedName name="__________LIC5">#REF!</definedName>
    <definedName name="__________LIC6" localSheetId="24">#REF!</definedName>
    <definedName name="__________LIC6">#REF!</definedName>
    <definedName name="__________LIC7" localSheetId="24">#REF!</definedName>
    <definedName name="__________LIC7">#REF!</definedName>
    <definedName name="__________PG1" localSheetId="24">#REF!</definedName>
    <definedName name="__________PG1">#REF!</definedName>
    <definedName name="__________PG11" localSheetId="24">#REF!</definedName>
    <definedName name="__________PG11">#REF!</definedName>
    <definedName name="__________PG13" localSheetId="24">#REF!</definedName>
    <definedName name="__________PG13">#REF!</definedName>
    <definedName name="__________PG17" localSheetId="24">#REF!</definedName>
    <definedName name="__________PG17">#REF!</definedName>
    <definedName name="__________PG2" localSheetId="24">#REF!</definedName>
    <definedName name="__________PG2">#REF!</definedName>
    <definedName name="__________PG3" localSheetId="24">#REF!</definedName>
    <definedName name="__________PG3">#REF!</definedName>
    <definedName name="__________PG4" localSheetId="24">#REF!</definedName>
    <definedName name="__________PG4">#REF!</definedName>
    <definedName name="__________PG5" localSheetId="24">#REF!</definedName>
    <definedName name="__________PG5">#REF!</definedName>
    <definedName name="__________PG6" localSheetId="24">#REF!</definedName>
    <definedName name="__________PG6">#REF!</definedName>
    <definedName name="__________PG7" localSheetId="24">#REF!</definedName>
    <definedName name="__________PG7">#REF!</definedName>
    <definedName name="__________PG9" localSheetId="24">#REF!</definedName>
    <definedName name="__________PG9">#REF!</definedName>
    <definedName name="__________SUM1" localSheetId="24" hidden="1">{#N/A,#N/A,FALSE,"단축1";#N/A,#N/A,FALSE,"단축2";#N/A,#N/A,FALSE,"단축3";#N/A,#N/A,FALSE,"장축";#N/A,#N/A,FALSE,"4WD"}</definedName>
    <definedName name="__________SUM1" localSheetId="8" hidden="1">{#N/A,#N/A,FALSE,"단축1";#N/A,#N/A,FALSE,"단축2";#N/A,#N/A,FALSE,"단축3";#N/A,#N/A,FALSE,"장축";#N/A,#N/A,FALSE,"4WD"}</definedName>
    <definedName name="__________SUM1" localSheetId="25" hidden="1">{#N/A,#N/A,FALSE,"단축1";#N/A,#N/A,FALSE,"단축2";#N/A,#N/A,FALSE,"단축3";#N/A,#N/A,FALSE,"장축";#N/A,#N/A,FALSE,"4WD"}</definedName>
    <definedName name="__________SUM1" localSheetId="2" hidden="1">{#N/A,#N/A,FALSE,"단축1";#N/A,#N/A,FALSE,"단축2";#N/A,#N/A,FALSE,"단축3";#N/A,#N/A,FALSE,"장축";#N/A,#N/A,FALSE,"4WD"}</definedName>
    <definedName name="__________SUM1" localSheetId="14" hidden="1">{#N/A,#N/A,FALSE,"단축1";#N/A,#N/A,FALSE,"단축2";#N/A,#N/A,FALSE,"단축3";#N/A,#N/A,FALSE,"장축";#N/A,#N/A,FALSE,"4WD"}</definedName>
    <definedName name="__________SUM1" localSheetId="28" hidden="1">{#N/A,#N/A,FALSE,"단축1";#N/A,#N/A,FALSE,"단축2";#N/A,#N/A,FALSE,"단축3";#N/A,#N/A,FALSE,"장축";#N/A,#N/A,FALSE,"4WD"}</definedName>
    <definedName name="__________SUM1" localSheetId="5" hidden="1">{#N/A,#N/A,FALSE,"단축1";#N/A,#N/A,FALSE,"단축2";#N/A,#N/A,FALSE,"단축3";#N/A,#N/A,FALSE,"장축";#N/A,#N/A,FALSE,"4WD"}</definedName>
    <definedName name="__________SUM1" localSheetId="13" hidden="1">{#N/A,#N/A,FALSE,"단축1";#N/A,#N/A,FALSE,"단축2";#N/A,#N/A,FALSE,"단축3";#N/A,#N/A,FALSE,"장축";#N/A,#N/A,FALSE,"4WD"}</definedName>
    <definedName name="__________SUM1" hidden="1">{#N/A,#N/A,FALSE,"단축1";#N/A,#N/A,FALSE,"단축2";#N/A,#N/A,FALSE,"단축3";#N/A,#N/A,FALSE,"장축";#N/A,#N/A,FALSE,"4WD"}</definedName>
    <definedName name="__________SUM25" localSheetId="24">#REF!</definedName>
    <definedName name="__________SUM25">#REF!</definedName>
    <definedName name="__________wpl2" localSheetId="24" hidden="1">{#N/A,#N/A,FALSE,"Aging Summary";#N/A,#N/A,FALSE,"Ratio Analysis";#N/A,#N/A,FALSE,"Test 120 Day Accts";#N/A,#N/A,FALSE,"Tickmarks"}</definedName>
    <definedName name="__________wpl2" localSheetId="8" hidden="1">{#N/A,#N/A,FALSE,"Aging Summary";#N/A,#N/A,FALSE,"Ratio Analysis";#N/A,#N/A,FALSE,"Test 120 Day Accts";#N/A,#N/A,FALSE,"Tickmarks"}</definedName>
    <definedName name="__________wpl2" localSheetId="25" hidden="1">{#N/A,#N/A,FALSE,"Aging Summary";#N/A,#N/A,FALSE,"Ratio Analysis";#N/A,#N/A,FALSE,"Test 120 Day Accts";#N/A,#N/A,FALSE,"Tickmarks"}</definedName>
    <definedName name="__________wpl2" localSheetId="2" hidden="1">{#N/A,#N/A,FALSE,"Aging Summary";#N/A,#N/A,FALSE,"Ratio Analysis";#N/A,#N/A,FALSE,"Test 120 Day Accts";#N/A,#N/A,FALSE,"Tickmarks"}</definedName>
    <definedName name="__________wpl2" localSheetId="14" hidden="1">{#N/A,#N/A,FALSE,"Aging Summary";#N/A,#N/A,FALSE,"Ratio Analysis";#N/A,#N/A,FALSE,"Test 120 Day Accts";#N/A,#N/A,FALSE,"Tickmarks"}</definedName>
    <definedName name="__________wpl2" localSheetId="28" hidden="1">{#N/A,#N/A,FALSE,"Aging Summary";#N/A,#N/A,FALSE,"Ratio Analysis";#N/A,#N/A,FALSE,"Test 120 Day Accts";#N/A,#N/A,FALSE,"Tickmarks"}</definedName>
    <definedName name="__________wpl2" localSheetId="5" hidden="1">{#N/A,#N/A,FALSE,"Aging Summary";#N/A,#N/A,FALSE,"Ratio Analysis";#N/A,#N/A,FALSE,"Test 120 Day Accts";#N/A,#N/A,FALSE,"Tickmarks"}</definedName>
    <definedName name="__________wpl2" localSheetId="13"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24" hidden="1">{#N/A,#N/A,FALSE,"단축1";#N/A,#N/A,FALSE,"단축2";#N/A,#N/A,FALSE,"단축3";#N/A,#N/A,FALSE,"장축";#N/A,#N/A,FALSE,"4WD"}</definedName>
    <definedName name="_________A3" localSheetId="8" hidden="1">{#N/A,#N/A,FALSE,"단축1";#N/A,#N/A,FALSE,"단축2";#N/A,#N/A,FALSE,"단축3";#N/A,#N/A,FALSE,"장축";#N/A,#N/A,FALSE,"4WD"}</definedName>
    <definedName name="_________A3" localSheetId="25" hidden="1">{#N/A,#N/A,FALSE,"단축1";#N/A,#N/A,FALSE,"단축2";#N/A,#N/A,FALSE,"단축3";#N/A,#N/A,FALSE,"장축";#N/A,#N/A,FALSE,"4WD"}</definedName>
    <definedName name="_________A3" localSheetId="2" hidden="1">{#N/A,#N/A,FALSE,"단축1";#N/A,#N/A,FALSE,"단축2";#N/A,#N/A,FALSE,"단축3";#N/A,#N/A,FALSE,"장축";#N/A,#N/A,FALSE,"4WD"}</definedName>
    <definedName name="_________A3" localSheetId="14" hidden="1">{#N/A,#N/A,FALSE,"단축1";#N/A,#N/A,FALSE,"단축2";#N/A,#N/A,FALSE,"단축3";#N/A,#N/A,FALSE,"장축";#N/A,#N/A,FALSE,"4WD"}</definedName>
    <definedName name="_________A3" localSheetId="28" hidden="1">{#N/A,#N/A,FALSE,"단축1";#N/A,#N/A,FALSE,"단축2";#N/A,#N/A,FALSE,"단축3";#N/A,#N/A,FALSE,"장축";#N/A,#N/A,FALSE,"4WD"}</definedName>
    <definedName name="_________A3" localSheetId="5" hidden="1">{#N/A,#N/A,FALSE,"단축1";#N/A,#N/A,FALSE,"단축2";#N/A,#N/A,FALSE,"단축3";#N/A,#N/A,FALSE,"장축";#N/A,#N/A,FALSE,"4WD"}</definedName>
    <definedName name="_________A3" localSheetId="13" hidden="1">{#N/A,#N/A,FALSE,"단축1";#N/A,#N/A,FALSE,"단축2";#N/A,#N/A,FALSE,"단축3";#N/A,#N/A,FALSE,"장축";#N/A,#N/A,FALSE,"4WD"}</definedName>
    <definedName name="_________A3" hidden="1">{#N/A,#N/A,FALSE,"단축1";#N/A,#N/A,FALSE,"단축2";#N/A,#N/A,FALSE,"단축3";#N/A,#N/A,FALSE,"장축";#N/A,#N/A,FALSE,"4WD"}</definedName>
    <definedName name="_________AAA1" localSheetId="24" hidden="1">{#N/A,#N/A,TRUE,"경전'96(1)";#N/A,#N/A,TRUE,"경전'96 (2)"}</definedName>
    <definedName name="_________AAA1" localSheetId="8" hidden="1">{#N/A,#N/A,TRUE,"경전'96(1)";#N/A,#N/A,TRUE,"경전'96 (2)"}</definedName>
    <definedName name="_________AAA1" localSheetId="25" hidden="1">{#N/A,#N/A,TRUE,"경전'96(1)";#N/A,#N/A,TRUE,"경전'96 (2)"}</definedName>
    <definedName name="_________AAA1" localSheetId="2" hidden="1">{#N/A,#N/A,TRUE,"경전'96(1)";#N/A,#N/A,TRUE,"경전'96 (2)"}</definedName>
    <definedName name="_________AAA1" localSheetId="28" hidden="1">{#N/A,#N/A,TRUE,"경전'96(1)";#N/A,#N/A,TRUE,"경전'96 (2)"}</definedName>
    <definedName name="_________AAA1" localSheetId="5" hidden="1">{#N/A,#N/A,TRUE,"경전'96(1)";#N/A,#N/A,TRUE,"경전'96 (2)"}</definedName>
    <definedName name="_________AAA1" hidden="1">{#N/A,#N/A,TRUE,"경전'96(1)";#N/A,#N/A,TRUE,"경전'96 (2)"}</definedName>
    <definedName name="_________BRD1" localSheetId="24">#REF!</definedName>
    <definedName name="_________BRD1">#REF!</definedName>
    <definedName name="_________BRD2" localSheetId="24">#REF!</definedName>
    <definedName name="_________BRD2">#REF!</definedName>
    <definedName name="_________BRD3" localSheetId="24">#REF!</definedName>
    <definedName name="_________BRD3">#REF!</definedName>
    <definedName name="_________BRD4" localSheetId="24">#REF!</definedName>
    <definedName name="_________BRD4">#REF!</definedName>
    <definedName name="_________BRD5" localSheetId="24">#REF!</definedName>
    <definedName name="_________BRD5">#REF!</definedName>
    <definedName name="_________BRD6" localSheetId="24">#REF!</definedName>
    <definedName name="_________BRD6">#REF!</definedName>
    <definedName name="_________BRD7" localSheetId="24">#REF!</definedName>
    <definedName name="_________BRD7">#REF!</definedName>
    <definedName name="_________INT1" localSheetId="24">#REF!</definedName>
    <definedName name="_________INT1">#REF!</definedName>
    <definedName name="_________INT2" localSheetId="24">#REF!</definedName>
    <definedName name="_________INT2">#REF!</definedName>
    <definedName name="_________INT3" localSheetId="24">#REF!</definedName>
    <definedName name="_________INT3">#REF!</definedName>
    <definedName name="_________INT4" localSheetId="24">#REF!</definedName>
    <definedName name="_________INT4">#REF!</definedName>
    <definedName name="_________INT5" localSheetId="24">#REF!</definedName>
    <definedName name="_________INT5">#REF!</definedName>
    <definedName name="_________INT6" localSheetId="24">#REF!</definedName>
    <definedName name="_________INT6">#REF!</definedName>
    <definedName name="_________INT7" localSheetId="24">#REF!</definedName>
    <definedName name="_________INT7">#REF!</definedName>
    <definedName name="_________KO2" localSheetId="14" hidden="1">#REF!</definedName>
    <definedName name="_________KO2" localSheetId="28" hidden="1">#REF!</definedName>
    <definedName name="_________KO2" localSheetId="13" hidden="1">#REF!</definedName>
    <definedName name="_________KO2" hidden="1">#REF!</definedName>
    <definedName name="_________LIC1" localSheetId="24">#REF!</definedName>
    <definedName name="_________LIC1">#REF!</definedName>
    <definedName name="_________LIC2" localSheetId="24">#REF!</definedName>
    <definedName name="_________LIC2">#REF!</definedName>
    <definedName name="_________LIC3" localSheetId="24">#REF!</definedName>
    <definedName name="_________LIC3">#REF!</definedName>
    <definedName name="_________LIC4" localSheetId="24">#REF!</definedName>
    <definedName name="_________LIC4">#REF!</definedName>
    <definedName name="_________LIC5" localSheetId="24">#REF!</definedName>
    <definedName name="_________LIC5">#REF!</definedName>
    <definedName name="_________LIC6" localSheetId="24">#REF!</definedName>
    <definedName name="_________LIC6">#REF!</definedName>
    <definedName name="_________LIC7" localSheetId="24">#REF!</definedName>
    <definedName name="_________LIC7">#REF!</definedName>
    <definedName name="_________PG1" localSheetId="24">#REF!</definedName>
    <definedName name="_________PG1">#REF!</definedName>
    <definedName name="_________PG11" localSheetId="24">#REF!</definedName>
    <definedName name="_________PG11">#REF!</definedName>
    <definedName name="_________PG13" localSheetId="24">#REF!</definedName>
    <definedName name="_________PG13">#REF!</definedName>
    <definedName name="_________PG17" localSheetId="24">#REF!</definedName>
    <definedName name="_________PG17">#REF!</definedName>
    <definedName name="_________PG2" localSheetId="24">#REF!</definedName>
    <definedName name="_________PG2">#REF!</definedName>
    <definedName name="_________PG3" localSheetId="24">#REF!</definedName>
    <definedName name="_________PG3">#REF!</definedName>
    <definedName name="_________PG4" localSheetId="24">#REF!</definedName>
    <definedName name="_________PG4">#REF!</definedName>
    <definedName name="_________PG5" localSheetId="24">#REF!</definedName>
    <definedName name="_________PG5">#REF!</definedName>
    <definedName name="_________PG6" localSheetId="24">#REF!</definedName>
    <definedName name="_________PG6">#REF!</definedName>
    <definedName name="_________PG7" localSheetId="24">#REF!</definedName>
    <definedName name="_________PG7">#REF!</definedName>
    <definedName name="_________PG9" localSheetId="24">#REF!</definedName>
    <definedName name="_________PG9">#REF!</definedName>
    <definedName name="_________SUM1" localSheetId="24" hidden="1">{#N/A,#N/A,FALSE,"단축1";#N/A,#N/A,FALSE,"단축2";#N/A,#N/A,FALSE,"단축3";#N/A,#N/A,FALSE,"장축";#N/A,#N/A,FALSE,"4WD"}</definedName>
    <definedName name="_________SUM1" localSheetId="8" hidden="1">{#N/A,#N/A,FALSE,"단축1";#N/A,#N/A,FALSE,"단축2";#N/A,#N/A,FALSE,"단축3";#N/A,#N/A,FALSE,"장축";#N/A,#N/A,FALSE,"4WD"}</definedName>
    <definedName name="_________SUM1" localSheetId="25" hidden="1">{#N/A,#N/A,FALSE,"단축1";#N/A,#N/A,FALSE,"단축2";#N/A,#N/A,FALSE,"단축3";#N/A,#N/A,FALSE,"장축";#N/A,#N/A,FALSE,"4WD"}</definedName>
    <definedName name="_________SUM1" localSheetId="2" hidden="1">{#N/A,#N/A,FALSE,"단축1";#N/A,#N/A,FALSE,"단축2";#N/A,#N/A,FALSE,"단축3";#N/A,#N/A,FALSE,"장축";#N/A,#N/A,FALSE,"4WD"}</definedName>
    <definedName name="_________SUM1" localSheetId="14" hidden="1">{#N/A,#N/A,FALSE,"단축1";#N/A,#N/A,FALSE,"단축2";#N/A,#N/A,FALSE,"단축3";#N/A,#N/A,FALSE,"장축";#N/A,#N/A,FALSE,"4WD"}</definedName>
    <definedName name="_________SUM1" localSheetId="28" hidden="1">{#N/A,#N/A,FALSE,"단축1";#N/A,#N/A,FALSE,"단축2";#N/A,#N/A,FALSE,"단축3";#N/A,#N/A,FALSE,"장축";#N/A,#N/A,FALSE,"4WD"}</definedName>
    <definedName name="_________SUM1" localSheetId="5" hidden="1">{#N/A,#N/A,FALSE,"단축1";#N/A,#N/A,FALSE,"단축2";#N/A,#N/A,FALSE,"단축3";#N/A,#N/A,FALSE,"장축";#N/A,#N/A,FALSE,"4WD"}</definedName>
    <definedName name="_________SUM1" localSheetId="13" hidden="1">{#N/A,#N/A,FALSE,"단축1";#N/A,#N/A,FALSE,"단축2";#N/A,#N/A,FALSE,"단축3";#N/A,#N/A,FALSE,"장축";#N/A,#N/A,FALSE,"4WD"}</definedName>
    <definedName name="_________SUM1" hidden="1">{#N/A,#N/A,FALSE,"단축1";#N/A,#N/A,FALSE,"단축2";#N/A,#N/A,FALSE,"단축3";#N/A,#N/A,FALSE,"장축";#N/A,#N/A,FALSE,"4WD"}</definedName>
    <definedName name="_________SUM25" localSheetId="24">#REF!</definedName>
    <definedName name="_________SUM25">#REF!</definedName>
    <definedName name="________A3" localSheetId="24" hidden="1">{#N/A,#N/A,FALSE,"단축1";#N/A,#N/A,FALSE,"단축2";#N/A,#N/A,FALSE,"단축3";#N/A,#N/A,FALSE,"장축";#N/A,#N/A,FALSE,"4WD"}</definedName>
    <definedName name="________A3" localSheetId="8" hidden="1">{#N/A,#N/A,FALSE,"단축1";#N/A,#N/A,FALSE,"단축2";#N/A,#N/A,FALSE,"단축3";#N/A,#N/A,FALSE,"장축";#N/A,#N/A,FALSE,"4WD"}</definedName>
    <definedName name="________A3" localSheetId="25" hidden="1">{#N/A,#N/A,FALSE,"단축1";#N/A,#N/A,FALSE,"단축2";#N/A,#N/A,FALSE,"단축3";#N/A,#N/A,FALSE,"장축";#N/A,#N/A,FALSE,"4WD"}</definedName>
    <definedName name="________A3" localSheetId="2" hidden="1">{#N/A,#N/A,FALSE,"단축1";#N/A,#N/A,FALSE,"단축2";#N/A,#N/A,FALSE,"단축3";#N/A,#N/A,FALSE,"장축";#N/A,#N/A,FALSE,"4WD"}</definedName>
    <definedName name="________A3" localSheetId="14" hidden="1">{#N/A,#N/A,FALSE,"단축1";#N/A,#N/A,FALSE,"단축2";#N/A,#N/A,FALSE,"단축3";#N/A,#N/A,FALSE,"장축";#N/A,#N/A,FALSE,"4WD"}</definedName>
    <definedName name="________A3" localSheetId="28" hidden="1">{#N/A,#N/A,FALSE,"단축1";#N/A,#N/A,FALSE,"단축2";#N/A,#N/A,FALSE,"단축3";#N/A,#N/A,FALSE,"장축";#N/A,#N/A,FALSE,"4WD"}</definedName>
    <definedName name="________A3" localSheetId="5" hidden="1">{#N/A,#N/A,FALSE,"단축1";#N/A,#N/A,FALSE,"단축2";#N/A,#N/A,FALSE,"단축3";#N/A,#N/A,FALSE,"장축";#N/A,#N/A,FALSE,"4WD"}</definedName>
    <definedName name="________A3" localSheetId="13" hidden="1">{#N/A,#N/A,FALSE,"단축1";#N/A,#N/A,FALSE,"단축2";#N/A,#N/A,FALSE,"단축3";#N/A,#N/A,FALSE,"장축";#N/A,#N/A,FALSE,"4WD"}</definedName>
    <definedName name="________A3" hidden="1">{#N/A,#N/A,FALSE,"단축1";#N/A,#N/A,FALSE,"단축2";#N/A,#N/A,FALSE,"단축3";#N/A,#N/A,FALSE,"장축";#N/A,#N/A,FALSE,"4WD"}</definedName>
    <definedName name="________AAA1" localSheetId="24" hidden="1">{#N/A,#N/A,TRUE,"경전'96(1)";#N/A,#N/A,TRUE,"경전'96 (2)"}</definedName>
    <definedName name="________AAA1" localSheetId="8" hidden="1">{#N/A,#N/A,TRUE,"경전'96(1)";#N/A,#N/A,TRUE,"경전'96 (2)"}</definedName>
    <definedName name="________AAA1" localSheetId="25" hidden="1">{#N/A,#N/A,TRUE,"경전'96(1)";#N/A,#N/A,TRUE,"경전'96 (2)"}</definedName>
    <definedName name="________AAA1" localSheetId="2" hidden="1">{#N/A,#N/A,TRUE,"경전'96(1)";#N/A,#N/A,TRUE,"경전'96 (2)"}</definedName>
    <definedName name="________AAA1" localSheetId="28" hidden="1">{#N/A,#N/A,TRUE,"경전'96(1)";#N/A,#N/A,TRUE,"경전'96 (2)"}</definedName>
    <definedName name="________AAA1" localSheetId="5" hidden="1">{#N/A,#N/A,TRUE,"경전'96(1)";#N/A,#N/A,TRUE,"경전'96 (2)"}</definedName>
    <definedName name="________AAA1" hidden="1">{#N/A,#N/A,TRUE,"경전'96(1)";#N/A,#N/A,TRUE,"경전'96 (2)"}</definedName>
    <definedName name="________BRD1" localSheetId="24">#REF!</definedName>
    <definedName name="________BRD1">#REF!</definedName>
    <definedName name="________BRD2" localSheetId="24">#REF!</definedName>
    <definedName name="________BRD2">#REF!</definedName>
    <definedName name="________BRD3" localSheetId="24">#REF!</definedName>
    <definedName name="________BRD3">#REF!</definedName>
    <definedName name="________BRD4" localSheetId="24">#REF!</definedName>
    <definedName name="________BRD4">#REF!</definedName>
    <definedName name="________BRD5" localSheetId="24">#REF!</definedName>
    <definedName name="________BRD5">#REF!</definedName>
    <definedName name="________BRD6" localSheetId="24">#REF!</definedName>
    <definedName name="________BRD6">#REF!</definedName>
    <definedName name="________BRD7" localSheetId="24">#REF!</definedName>
    <definedName name="________BRD7">#REF!</definedName>
    <definedName name="________INT1" localSheetId="24">#REF!</definedName>
    <definedName name="________INT1">#REF!</definedName>
    <definedName name="________INT2" localSheetId="24">#REF!</definedName>
    <definedName name="________INT2">#REF!</definedName>
    <definedName name="________INT3" localSheetId="24">#REF!</definedName>
    <definedName name="________INT3">#REF!</definedName>
    <definedName name="________INT4" localSheetId="24">#REF!</definedName>
    <definedName name="________INT4">#REF!</definedName>
    <definedName name="________INT5" localSheetId="24">#REF!</definedName>
    <definedName name="________INT5">#REF!</definedName>
    <definedName name="________INT6" localSheetId="24">#REF!</definedName>
    <definedName name="________INT6">#REF!</definedName>
    <definedName name="________INT7" localSheetId="24">#REF!</definedName>
    <definedName name="________INT7">#REF!</definedName>
    <definedName name="________KO2" localSheetId="14" hidden="1">#REF!</definedName>
    <definedName name="________KO2" localSheetId="28" hidden="1">#REF!</definedName>
    <definedName name="________KO2" localSheetId="13" hidden="1">#REF!</definedName>
    <definedName name="________KO2" hidden="1">#REF!</definedName>
    <definedName name="________LIC1" localSheetId="24">#REF!</definedName>
    <definedName name="________LIC1">#REF!</definedName>
    <definedName name="________LIC2" localSheetId="24">#REF!</definedName>
    <definedName name="________LIC2">#REF!</definedName>
    <definedName name="________LIC3" localSheetId="24">#REF!</definedName>
    <definedName name="________LIC3">#REF!</definedName>
    <definedName name="________LIC4" localSheetId="24">#REF!</definedName>
    <definedName name="________LIC4">#REF!</definedName>
    <definedName name="________LIC5" localSheetId="24">#REF!</definedName>
    <definedName name="________LIC5">#REF!</definedName>
    <definedName name="________LIC6" localSheetId="24">#REF!</definedName>
    <definedName name="________LIC6">#REF!</definedName>
    <definedName name="________LIC7" localSheetId="24">#REF!</definedName>
    <definedName name="________LIC7">#REF!</definedName>
    <definedName name="________PG1" localSheetId="24">#REF!</definedName>
    <definedName name="________PG1">#REF!</definedName>
    <definedName name="________PG11" localSheetId="24">#REF!</definedName>
    <definedName name="________PG11">#REF!</definedName>
    <definedName name="________PG13" localSheetId="24">#REF!</definedName>
    <definedName name="________PG13">#REF!</definedName>
    <definedName name="________PG17" localSheetId="24">#REF!</definedName>
    <definedName name="________PG17">#REF!</definedName>
    <definedName name="________PG2" localSheetId="24">#REF!</definedName>
    <definedName name="________PG2">#REF!</definedName>
    <definedName name="________PG3" localSheetId="24">#REF!</definedName>
    <definedName name="________PG3">#REF!</definedName>
    <definedName name="________PG4" localSheetId="24">#REF!</definedName>
    <definedName name="________PG4">#REF!</definedName>
    <definedName name="________PG5" localSheetId="24">#REF!</definedName>
    <definedName name="________PG5">#REF!</definedName>
    <definedName name="________PG6" localSheetId="24">#REF!</definedName>
    <definedName name="________PG6">#REF!</definedName>
    <definedName name="________PG7" localSheetId="24">#REF!</definedName>
    <definedName name="________PG7">#REF!</definedName>
    <definedName name="________PG9" localSheetId="24">#REF!</definedName>
    <definedName name="________PG9">#REF!</definedName>
    <definedName name="________s1" localSheetId="24" hidden="1">{#N/A,#N/A,FALSE,"UNIT";#N/A,#N/A,FALSE,"UNIT";#N/A,#N/A,FALSE,"계정"}</definedName>
    <definedName name="________s1" localSheetId="8" hidden="1">{#N/A,#N/A,FALSE,"UNIT";#N/A,#N/A,FALSE,"UNIT";#N/A,#N/A,FALSE,"계정"}</definedName>
    <definedName name="________s1" localSheetId="25" hidden="1">{#N/A,#N/A,FALSE,"UNIT";#N/A,#N/A,FALSE,"UNIT";#N/A,#N/A,FALSE,"계정"}</definedName>
    <definedName name="________s1" localSheetId="2" hidden="1">{#N/A,#N/A,FALSE,"UNIT";#N/A,#N/A,FALSE,"UNIT";#N/A,#N/A,FALSE,"계정"}</definedName>
    <definedName name="________s1" localSheetId="28" hidden="1">{#N/A,#N/A,FALSE,"UNIT";#N/A,#N/A,FALSE,"UNIT";#N/A,#N/A,FALSE,"계정"}</definedName>
    <definedName name="________s1" localSheetId="5" hidden="1">{#N/A,#N/A,FALSE,"UNIT";#N/A,#N/A,FALSE,"UNIT";#N/A,#N/A,FALSE,"계정"}</definedName>
    <definedName name="________s1" hidden="1">{#N/A,#N/A,FALSE,"UNIT";#N/A,#N/A,FALSE,"UNIT";#N/A,#N/A,FALSE,"계정"}</definedName>
    <definedName name="________s10" localSheetId="24" hidden="1">{#N/A,#N/A,FALSE,"UNIT";#N/A,#N/A,FALSE,"UNIT";#N/A,#N/A,FALSE,"계정"}</definedName>
    <definedName name="________s10" localSheetId="8" hidden="1">{#N/A,#N/A,FALSE,"UNIT";#N/A,#N/A,FALSE,"UNIT";#N/A,#N/A,FALSE,"계정"}</definedName>
    <definedName name="________s10" localSheetId="25" hidden="1">{#N/A,#N/A,FALSE,"UNIT";#N/A,#N/A,FALSE,"UNIT";#N/A,#N/A,FALSE,"계정"}</definedName>
    <definedName name="________s10" localSheetId="2" hidden="1">{#N/A,#N/A,FALSE,"UNIT";#N/A,#N/A,FALSE,"UNIT";#N/A,#N/A,FALSE,"계정"}</definedName>
    <definedName name="________s10" localSheetId="28" hidden="1">{#N/A,#N/A,FALSE,"UNIT";#N/A,#N/A,FALSE,"UNIT";#N/A,#N/A,FALSE,"계정"}</definedName>
    <definedName name="________s10" localSheetId="5" hidden="1">{#N/A,#N/A,FALSE,"UNIT";#N/A,#N/A,FALSE,"UNIT";#N/A,#N/A,FALSE,"계정"}</definedName>
    <definedName name="________s10" hidden="1">{#N/A,#N/A,FALSE,"UNIT";#N/A,#N/A,FALSE,"UNIT";#N/A,#N/A,FALSE,"계정"}</definedName>
    <definedName name="________s11" localSheetId="24" hidden="1">{#N/A,#N/A,FALSE,"UNIT";#N/A,#N/A,FALSE,"UNIT";#N/A,#N/A,FALSE,"계정"}</definedName>
    <definedName name="________s11" localSheetId="8" hidden="1">{#N/A,#N/A,FALSE,"UNIT";#N/A,#N/A,FALSE,"UNIT";#N/A,#N/A,FALSE,"계정"}</definedName>
    <definedName name="________s11" localSheetId="25" hidden="1">{#N/A,#N/A,FALSE,"UNIT";#N/A,#N/A,FALSE,"UNIT";#N/A,#N/A,FALSE,"계정"}</definedName>
    <definedName name="________s11" localSheetId="2" hidden="1">{#N/A,#N/A,FALSE,"UNIT";#N/A,#N/A,FALSE,"UNIT";#N/A,#N/A,FALSE,"계정"}</definedName>
    <definedName name="________s11" localSheetId="28" hidden="1">{#N/A,#N/A,FALSE,"UNIT";#N/A,#N/A,FALSE,"UNIT";#N/A,#N/A,FALSE,"계정"}</definedName>
    <definedName name="________s11" localSheetId="5" hidden="1">{#N/A,#N/A,FALSE,"UNIT";#N/A,#N/A,FALSE,"UNIT";#N/A,#N/A,FALSE,"계정"}</definedName>
    <definedName name="________s11" hidden="1">{#N/A,#N/A,FALSE,"UNIT";#N/A,#N/A,FALSE,"UNIT";#N/A,#N/A,FALSE,"계정"}</definedName>
    <definedName name="________s12" localSheetId="24" hidden="1">{#N/A,#N/A,FALSE,"UNIT";#N/A,#N/A,FALSE,"UNIT";#N/A,#N/A,FALSE,"계정"}</definedName>
    <definedName name="________s12" localSheetId="8" hidden="1">{#N/A,#N/A,FALSE,"UNIT";#N/A,#N/A,FALSE,"UNIT";#N/A,#N/A,FALSE,"계정"}</definedName>
    <definedName name="________s12" localSheetId="25" hidden="1">{#N/A,#N/A,FALSE,"UNIT";#N/A,#N/A,FALSE,"UNIT";#N/A,#N/A,FALSE,"계정"}</definedName>
    <definedName name="________s12" localSheetId="2" hidden="1">{#N/A,#N/A,FALSE,"UNIT";#N/A,#N/A,FALSE,"UNIT";#N/A,#N/A,FALSE,"계정"}</definedName>
    <definedName name="________s12" localSheetId="28" hidden="1">{#N/A,#N/A,FALSE,"UNIT";#N/A,#N/A,FALSE,"UNIT";#N/A,#N/A,FALSE,"계정"}</definedName>
    <definedName name="________s12" localSheetId="5" hidden="1">{#N/A,#N/A,FALSE,"UNIT";#N/A,#N/A,FALSE,"UNIT";#N/A,#N/A,FALSE,"계정"}</definedName>
    <definedName name="________s12" hidden="1">{#N/A,#N/A,FALSE,"UNIT";#N/A,#N/A,FALSE,"UNIT";#N/A,#N/A,FALSE,"계정"}</definedName>
    <definedName name="________s13" localSheetId="24" hidden="1">{#N/A,#N/A,FALSE,"UNIT";#N/A,#N/A,FALSE,"UNIT";#N/A,#N/A,FALSE,"계정"}</definedName>
    <definedName name="________s13" localSheetId="8" hidden="1">{#N/A,#N/A,FALSE,"UNIT";#N/A,#N/A,FALSE,"UNIT";#N/A,#N/A,FALSE,"계정"}</definedName>
    <definedName name="________s13" localSheetId="25" hidden="1">{#N/A,#N/A,FALSE,"UNIT";#N/A,#N/A,FALSE,"UNIT";#N/A,#N/A,FALSE,"계정"}</definedName>
    <definedName name="________s13" localSheetId="2" hidden="1">{#N/A,#N/A,FALSE,"UNIT";#N/A,#N/A,FALSE,"UNIT";#N/A,#N/A,FALSE,"계정"}</definedName>
    <definedName name="________s13" localSheetId="28" hidden="1">{#N/A,#N/A,FALSE,"UNIT";#N/A,#N/A,FALSE,"UNIT";#N/A,#N/A,FALSE,"계정"}</definedName>
    <definedName name="________s13" localSheetId="5" hidden="1">{#N/A,#N/A,FALSE,"UNIT";#N/A,#N/A,FALSE,"UNIT";#N/A,#N/A,FALSE,"계정"}</definedName>
    <definedName name="________s13" hidden="1">{#N/A,#N/A,FALSE,"UNIT";#N/A,#N/A,FALSE,"UNIT";#N/A,#N/A,FALSE,"계정"}</definedName>
    <definedName name="________s14" localSheetId="24" hidden="1">{#N/A,#N/A,FALSE,"UNIT";#N/A,#N/A,FALSE,"UNIT";#N/A,#N/A,FALSE,"계정"}</definedName>
    <definedName name="________s14" localSheetId="8" hidden="1">{#N/A,#N/A,FALSE,"UNIT";#N/A,#N/A,FALSE,"UNIT";#N/A,#N/A,FALSE,"계정"}</definedName>
    <definedName name="________s14" localSheetId="25" hidden="1">{#N/A,#N/A,FALSE,"UNIT";#N/A,#N/A,FALSE,"UNIT";#N/A,#N/A,FALSE,"계정"}</definedName>
    <definedName name="________s14" localSheetId="2" hidden="1">{#N/A,#N/A,FALSE,"UNIT";#N/A,#N/A,FALSE,"UNIT";#N/A,#N/A,FALSE,"계정"}</definedName>
    <definedName name="________s14" localSheetId="28" hidden="1">{#N/A,#N/A,FALSE,"UNIT";#N/A,#N/A,FALSE,"UNIT";#N/A,#N/A,FALSE,"계정"}</definedName>
    <definedName name="________s14" localSheetId="5" hidden="1">{#N/A,#N/A,FALSE,"UNIT";#N/A,#N/A,FALSE,"UNIT";#N/A,#N/A,FALSE,"계정"}</definedName>
    <definedName name="________s14" hidden="1">{#N/A,#N/A,FALSE,"UNIT";#N/A,#N/A,FALSE,"UNIT";#N/A,#N/A,FALSE,"계정"}</definedName>
    <definedName name="________s16" localSheetId="24" hidden="1">{#N/A,#N/A,FALSE,"UNIT";#N/A,#N/A,FALSE,"UNIT";#N/A,#N/A,FALSE,"계정"}</definedName>
    <definedName name="________s16" localSheetId="8" hidden="1">{#N/A,#N/A,FALSE,"UNIT";#N/A,#N/A,FALSE,"UNIT";#N/A,#N/A,FALSE,"계정"}</definedName>
    <definedName name="________s16" localSheetId="25" hidden="1">{#N/A,#N/A,FALSE,"UNIT";#N/A,#N/A,FALSE,"UNIT";#N/A,#N/A,FALSE,"계정"}</definedName>
    <definedName name="________s16" localSheetId="2" hidden="1">{#N/A,#N/A,FALSE,"UNIT";#N/A,#N/A,FALSE,"UNIT";#N/A,#N/A,FALSE,"계정"}</definedName>
    <definedName name="________s16" localSheetId="28" hidden="1">{#N/A,#N/A,FALSE,"UNIT";#N/A,#N/A,FALSE,"UNIT";#N/A,#N/A,FALSE,"계정"}</definedName>
    <definedName name="________s16" localSheetId="5" hidden="1">{#N/A,#N/A,FALSE,"UNIT";#N/A,#N/A,FALSE,"UNIT";#N/A,#N/A,FALSE,"계정"}</definedName>
    <definedName name="________s16" hidden="1">{#N/A,#N/A,FALSE,"UNIT";#N/A,#N/A,FALSE,"UNIT";#N/A,#N/A,FALSE,"계정"}</definedName>
    <definedName name="________s17" localSheetId="24" hidden="1">{#N/A,#N/A,FALSE,"UNIT";#N/A,#N/A,FALSE,"UNIT";#N/A,#N/A,FALSE,"계정"}</definedName>
    <definedName name="________s17" localSheetId="8" hidden="1">{#N/A,#N/A,FALSE,"UNIT";#N/A,#N/A,FALSE,"UNIT";#N/A,#N/A,FALSE,"계정"}</definedName>
    <definedName name="________s17" localSheetId="25" hidden="1">{#N/A,#N/A,FALSE,"UNIT";#N/A,#N/A,FALSE,"UNIT";#N/A,#N/A,FALSE,"계정"}</definedName>
    <definedName name="________s17" localSheetId="2" hidden="1">{#N/A,#N/A,FALSE,"UNIT";#N/A,#N/A,FALSE,"UNIT";#N/A,#N/A,FALSE,"계정"}</definedName>
    <definedName name="________s17" localSheetId="28" hidden="1">{#N/A,#N/A,FALSE,"UNIT";#N/A,#N/A,FALSE,"UNIT";#N/A,#N/A,FALSE,"계정"}</definedName>
    <definedName name="________s17" localSheetId="5" hidden="1">{#N/A,#N/A,FALSE,"UNIT";#N/A,#N/A,FALSE,"UNIT";#N/A,#N/A,FALSE,"계정"}</definedName>
    <definedName name="________s17" hidden="1">{#N/A,#N/A,FALSE,"UNIT";#N/A,#N/A,FALSE,"UNIT";#N/A,#N/A,FALSE,"계정"}</definedName>
    <definedName name="________s2" localSheetId="24" hidden="1">{#N/A,#N/A,FALSE,"UNIT";#N/A,#N/A,FALSE,"UNIT";#N/A,#N/A,FALSE,"계정"}</definedName>
    <definedName name="________s2" localSheetId="8" hidden="1">{#N/A,#N/A,FALSE,"UNIT";#N/A,#N/A,FALSE,"UNIT";#N/A,#N/A,FALSE,"계정"}</definedName>
    <definedName name="________s2" localSheetId="25" hidden="1">{#N/A,#N/A,FALSE,"UNIT";#N/A,#N/A,FALSE,"UNIT";#N/A,#N/A,FALSE,"계정"}</definedName>
    <definedName name="________s2" localSheetId="2" hidden="1">{#N/A,#N/A,FALSE,"UNIT";#N/A,#N/A,FALSE,"UNIT";#N/A,#N/A,FALSE,"계정"}</definedName>
    <definedName name="________s2" localSheetId="28" hidden="1">{#N/A,#N/A,FALSE,"UNIT";#N/A,#N/A,FALSE,"UNIT";#N/A,#N/A,FALSE,"계정"}</definedName>
    <definedName name="________s2" localSheetId="5" hidden="1">{#N/A,#N/A,FALSE,"UNIT";#N/A,#N/A,FALSE,"UNIT";#N/A,#N/A,FALSE,"계정"}</definedName>
    <definedName name="________s2" hidden="1">{#N/A,#N/A,FALSE,"UNIT";#N/A,#N/A,FALSE,"UNIT";#N/A,#N/A,FALSE,"계정"}</definedName>
    <definedName name="________s3" localSheetId="24" hidden="1">{#N/A,#N/A,FALSE,"UNIT";#N/A,#N/A,FALSE,"UNIT";#N/A,#N/A,FALSE,"계정"}</definedName>
    <definedName name="________s3" localSheetId="8" hidden="1">{#N/A,#N/A,FALSE,"UNIT";#N/A,#N/A,FALSE,"UNIT";#N/A,#N/A,FALSE,"계정"}</definedName>
    <definedName name="________s3" localSheetId="25" hidden="1">{#N/A,#N/A,FALSE,"UNIT";#N/A,#N/A,FALSE,"UNIT";#N/A,#N/A,FALSE,"계정"}</definedName>
    <definedName name="________s3" localSheetId="2" hidden="1">{#N/A,#N/A,FALSE,"UNIT";#N/A,#N/A,FALSE,"UNIT";#N/A,#N/A,FALSE,"계정"}</definedName>
    <definedName name="________s3" localSheetId="28" hidden="1">{#N/A,#N/A,FALSE,"UNIT";#N/A,#N/A,FALSE,"UNIT";#N/A,#N/A,FALSE,"계정"}</definedName>
    <definedName name="________s3" localSheetId="5" hidden="1">{#N/A,#N/A,FALSE,"UNIT";#N/A,#N/A,FALSE,"UNIT";#N/A,#N/A,FALSE,"계정"}</definedName>
    <definedName name="________s3" hidden="1">{#N/A,#N/A,FALSE,"UNIT";#N/A,#N/A,FALSE,"UNIT";#N/A,#N/A,FALSE,"계정"}</definedName>
    <definedName name="________s4" localSheetId="24" hidden="1">{#N/A,#N/A,FALSE,"UNIT";#N/A,#N/A,FALSE,"UNIT";#N/A,#N/A,FALSE,"계정"}</definedName>
    <definedName name="________s4" localSheetId="8" hidden="1">{#N/A,#N/A,FALSE,"UNIT";#N/A,#N/A,FALSE,"UNIT";#N/A,#N/A,FALSE,"계정"}</definedName>
    <definedName name="________s4" localSheetId="25" hidden="1">{#N/A,#N/A,FALSE,"UNIT";#N/A,#N/A,FALSE,"UNIT";#N/A,#N/A,FALSE,"계정"}</definedName>
    <definedName name="________s4" localSheetId="2" hidden="1">{#N/A,#N/A,FALSE,"UNIT";#N/A,#N/A,FALSE,"UNIT";#N/A,#N/A,FALSE,"계정"}</definedName>
    <definedName name="________s4" localSheetId="28" hidden="1">{#N/A,#N/A,FALSE,"UNIT";#N/A,#N/A,FALSE,"UNIT";#N/A,#N/A,FALSE,"계정"}</definedName>
    <definedName name="________s4" localSheetId="5" hidden="1">{#N/A,#N/A,FALSE,"UNIT";#N/A,#N/A,FALSE,"UNIT";#N/A,#N/A,FALSE,"계정"}</definedName>
    <definedName name="________s4" hidden="1">{#N/A,#N/A,FALSE,"UNIT";#N/A,#N/A,FALSE,"UNIT";#N/A,#N/A,FALSE,"계정"}</definedName>
    <definedName name="________s5" localSheetId="24" hidden="1">{#N/A,#N/A,FALSE,"UNIT";#N/A,#N/A,FALSE,"UNIT";#N/A,#N/A,FALSE,"계정"}</definedName>
    <definedName name="________s5" localSheetId="8" hidden="1">{#N/A,#N/A,FALSE,"UNIT";#N/A,#N/A,FALSE,"UNIT";#N/A,#N/A,FALSE,"계정"}</definedName>
    <definedName name="________s5" localSheetId="25" hidden="1">{#N/A,#N/A,FALSE,"UNIT";#N/A,#N/A,FALSE,"UNIT";#N/A,#N/A,FALSE,"계정"}</definedName>
    <definedName name="________s5" localSheetId="2" hidden="1">{#N/A,#N/A,FALSE,"UNIT";#N/A,#N/A,FALSE,"UNIT";#N/A,#N/A,FALSE,"계정"}</definedName>
    <definedName name="________s5" localSheetId="28" hidden="1">{#N/A,#N/A,FALSE,"UNIT";#N/A,#N/A,FALSE,"UNIT";#N/A,#N/A,FALSE,"계정"}</definedName>
    <definedName name="________s5" localSheetId="5" hidden="1">{#N/A,#N/A,FALSE,"UNIT";#N/A,#N/A,FALSE,"UNIT";#N/A,#N/A,FALSE,"계정"}</definedName>
    <definedName name="________s5" hidden="1">{#N/A,#N/A,FALSE,"UNIT";#N/A,#N/A,FALSE,"UNIT";#N/A,#N/A,FALSE,"계정"}</definedName>
    <definedName name="________s6" localSheetId="24" hidden="1">{#N/A,#N/A,FALSE,"UNIT";#N/A,#N/A,FALSE,"UNIT";#N/A,#N/A,FALSE,"계정"}</definedName>
    <definedName name="________s6" localSheetId="8" hidden="1">{#N/A,#N/A,FALSE,"UNIT";#N/A,#N/A,FALSE,"UNIT";#N/A,#N/A,FALSE,"계정"}</definedName>
    <definedName name="________s6" localSheetId="25" hidden="1">{#N/A,#N/A,FALSE,"UNIT";#N/A,#N/A,FALSE,"UNIT";#N/A,#N/A,FALSE,"계정"}</definedName>
    <definedName name="________s6" localSheetId="2" hidden="1">{#N/A,#N/A,FALSE,"UNIT";#N/A,#N/A,FALSE,"UNIT";#N/A,#N/A,FALSE,"계정"}</definedName>
    <definedName name="________s6" localSheetId="28" hidden="1">{#N/A,#N/A,FALSE,"UNIT";#N/A,#N/A,FALSE,"UNIT";#N/A,#N/A,FALSE,"계정"}</definedName>
    <definedName name="________s6" localSheetId="5" hidden="1">{#N/A,#N/A,FALSE,"UNIT";#N/A,#N/A,FALSE,"UNIT";#N/A,#N/A,FALSE,"계정"}</definedName>
    <definedName name="________s6" hidden="1">{#N/A,#N/A,FALSE,"UNIT";#N/A,#N/A,FALSE,"UNIT";#N/A,#N/A,FALSE,"계정"}</definedName>
    <definedName name="________s9" localSheetId="24" hidden="1">{#N/A,#N/A,FALSE,"UNIT";#N/A,#N/A,FALSE,"UNIT";#N/A,#N/A,FALSE,"계정"}</definedName>
    <definedName name="________s9" localSheetId="8" hidden="1">{#N/A,#N/A,FALSE,"UNIT";#N/A,#N/A,FALSE,"UNIT";#N/A,#N/A,FALSE,"계정"}</definedName>
    <definedName name="________s9" localSheetId="25" hidden="1">{#N/A,#N/A,FALSE,"UNIT";#N/A,#N/A,FALSE,"UNIT";#N/A,#N/A,FALSE,"계정"}</definedName>
    <definedName name="________s9" localSheetId="2" hidden="1">{#N/A,#N/A,FALSE,"UNIT";#N/A,#N/A,FALSE,"UNIT";#N/A,#N/A,FALSE,"계정"}</definedName>
    <definedName name="________s9" localSheetId="28" hidden="1">{#N/A,#N/A,FALSE,"UNIT";#N/A,#N/A,FALSE,"UNIT";#N/A,#N/A,FALSE,"계정"}</definedName>
    <definedName name="________s9" localSheetId="5" hidden="1">{#N/A,#N/A,FALSE,"UNIT";#N/A,#N/A,FALSE,"UNIT";#N/A,#N/A,FALSE,"계정"}</definedName>
    <definedName name="________s9" hidden="1">{#N/A,#N/A,FALSE,"UNIT";#N/A,#N/A,FALSE,"UNIT";#N/A,#N/A,FALSE,"계정"}</definedName>
    <definedName name="________SUM1" localSheetId="24" hidden="1">{#N/A,#N/A,FALSE,"단축1";#N/A,#N/A,FALSE,"단축2";#N/A,#N/A,FALSE,"단축3";#N/A,#N/A,FALSE,"장축";#N/A,#N/A,FALSE,"4WD"}</definedName>
    <definedName name="________SUM1" localSheetId="8" hidden="1">{#N/A,#N/A,FALSE,"단축1";#N/A,#N/A,FALSE,"단축2";#N/A,#N/A,FALSE,"단축3";#N/A,#N/A,FALSE,"장축";#N/A,#N/A,FALSE,"4WD"}</definedName>
    <definedName name="________SUM1" localSheetId="25" hidden="1">{#N/A,#N/A,FALSE,"단축1";#N/A,#N/A,FALSE,"단축2";#N/A,#N/A,FALSE,"단축3";#N/A,#N/A,FALSE,"장축";#N/A,#N/A,FALSE,"4WD"}</definedName>
    <definedName name="________SUM1" localSheetId="2" hidden="1">{#N/A,#N/A,FALSE,"단축1";#N/A,#N/A,FALSE,"단축2";#N/A,#N/A,FALSE,"단축3";#N/A,#N/A,FALSE,"장축";#N/A,#N/A,FALSE,"4WD"}</definedName>
    <definedName name="________SUM1" localSheetId="14" hidden="1">{#N/A,#N/A,FALSE,"단축1";#N/A,#N/A,FALSE,"단축2";#N/A,#N/A,FALSE,"단축3";#N/A,#N/A,FALSE,"장축";#N/A,#N/A,FALSE,"4WD"}</definedName>
    <definedName name="________SUM1" localSheetId="28" hidden="1">{#N/A,#N/A,FALSE,"단축1";#N/A,#N/A,FALSE,"단축2";#N/A,#N/A,FALSE,"단축3";#N/A,#N/A,FALSE,"장축";#N/A,#N/A,FALSE,"4WD"}</definedName>
    <definedName name="________SUM1" localSheetId="5" hidden="1">{#N/A,#N/A,FALSE,"단축1";#N/A,#N/A,FALSE,"단축2";#N/A,#N/A,FALSE,"단축3";#N/A,#N/A,FALSE,"장축";#N/A,#N/A,FALSE,"4WD"}</definedName>
    <definedName name="________SUM1" localSheetId="13" hidden="1">{#N/A,#N/A,FALSE,"단축1";#N/A,#N/A,FALSE,"단축2";#N/A,#N/A,FALSE,"단축3";#N/A,#N/A,FALSE,"장축";#N/A,#N/A,FALSE,"4WD"}</definedName>
    <definedName name="________SUM1" hidden="1">{#N/A,#N/A,FALSE,"단축1";#N/A,#N/A,FALSE,"단축2";#N/A,#N/A,FALSE,"단축3";#N/A,#N/A,FALSE,"장축";#N/A,#N/A,FALSE,"4WD"}</definedName>
    <definedName name="________SUM25" localSheetId="24">#REF!</definedName>
    <definedName name="________SUM25">#REF!</definedName>
    <definedName name="_______AAA1" localSheetId="24" hidden="1">{#N/A,#N/A,TRUE,"경전'96(1)";#N/A,#N/A,TRUE,"경전'96 (2)"}</definedName>
    <definedName name="_______AAA1" localSheetId="8" hidden="1">{#N/A,#N/A,TRUE,"경전'96(1)";#N/A,#N/A,TRUE,"경전'96 (2)"}</definedName>
    <definedName name="_______AAA1" localSheetId="25" hidden="1">{#N/A,#N/A,TRUE,"경전'96(1)";#N/A,#N/A,TRUE,"경전'96 (2)"}</definedName>
    <definedName name="_______AAA1" localSheetId="2" hidden="1">{#N/A,#N/A,TRUE,"경전'96(1)";#N/A,#N/A,TRUE,"경전'96 (2)"}</definedName>
    <definedName name="_______AAA1" localSheetId="28" hidden="1">{#N/A,#N/A,TRUE,"경전'96(1)";#N/A,#N/A,TRUE,"경전'96 (2)"}</definedName>
    <definedName name="_______AAA1" localSheetId="5" hidden="1">{#N/A,#N/A,TRUE,"경전'96(1)";#N/A,#N/A,TRUE,"경전'96 (2)"}</definedName>
    <definedName name="_______AAA1" hidden="1">{#N/A,#N/A,TRUE,"경전'96(1)";#N/A,#N/A,TRUE,"경전'96 (2)"}</definedName>
    <definedName name="_______BRD1" localSheetId="24">#REF!</definedName>
    <definedName name="_______BRD1">#REF!</definedName>
    <definedName name="_______BRD2" localSheetId="24">#REF!</definedName>
    <definedName name="_______BRD2">#REF!</definedName>
    <definedName name="_______BRD3" localSheetId="24">#REF!</definedName>
    <definedName name="_______BRD3">#REF!</definedName>
    <definedName name="_______BRD4" localSheetId="24">#REF!</definedName>
    <definedName name="_______BRD4">#REF!</definedName>
    <definedName name="_______BRD5" localSheetId="24">#REF!</definedName>
    <definedName name="_______BRD5">#REF!</definedName>
    <definedName name="_______BRD6" localSheetId="24">#REF!</definedName>
    <definedName name="_______BRD6">#REF!</definedName>
    <definedName name="_______BRD7" localSheetId="24">#REF!</definedName>
    <definedName name="_______BRD7">#REF!</definedName>
    <definedName name="_______INT1" localSheetId="24">#REF!</definedName>
    <definedName name="_______INT1">#REF!</definedName>
    <definedName name="_______INT2" localSheetId="24">#REF!</definedName>
    <definedName name="_______INT2">#REF!</definedName>
    <definedName name="_______INT3" localSheetId="24">#REF!</definedName>
    <definedName name="_______INT3">#REF!</definedName>
    <definedName name="_______INT4" localSheetId="24">#REF!</definedName>
    <definedName name="_______INT4">#REF!</definedName>
    <definedName name="_______INT5" localSheetId="24">#REF!</definedName>
    <definedName name="_______INT5">#REF!</definedName>
    <definedName name="_______INT6" localSheetId="24">#REF!</definedName>
    <definedName name="_______INT6">#REF!</definedName>
    <definedName name="_______INT7" localSheetId="24">#REF!</definedName>
    <definedName name="_______INT7">#REF!</definedName>
    <definedName name="_______KO2" localSheetId="14" hidden="1">#REF!</definedName>
    <definedName name="_______KO2" localSheetId="28" hidden="1">#REF!</definedName>
    <definedName name="_______KO2" localSheetId="13" hidden="1">#REF!</definedName>
    <definedName name="_______KO2" hidden="1">#REF!</definedName>
    <definedName name="_______LIC1" localSheetId="24">#REF!</definedName>
    <definedName name="_______LIC1">#REF!</definedName>
    <definedName name="_______LIC2" localSheetId="24">#REF!</definedName>
    <definedName name="_______LIC2">#REF!</definedName>
    <definedName name="_______LIC3" localSheetId="24">#REF!</definedName>
    <definedName name="_______LIC3">#REF!</definedName>
    <definedName name="_______LIC4" localSheetId="24">#REF!</definedName>
    <definedName name="_______LIC4">#REF!</definedName>
    <definedName name="_______LIC5" localSheetId="24">#REF!</definedName>
    <definedName name="_______LIC5">#REF!</definedName>
    <definedName name="_______LIC6" localSheetId="24">#REF!</definedName>
    <definedName name="_______LIC6">#REF!</definedName>
    <definedName name="_______LIC7" localSheetId="24">#REF!</definedName>
    <definedName name="_______LIC7">#REF!</definedName>
    <definedName name="_______PG1" localSheetId="24">#REF!</definedName>
    <definedName name="_______PG1">#REF!</definedName>
    <definedName name="_______PG11" localSheetId="24">#REF!</definedName>
    <definedName name="_______PG11">#REF!</definedName>
    <definedName name="_______PG13" localSheetId="24">#REF!</definedName>
    <definedName name="_______PG13">#REF!</definedName>
    <definedName name="_______PG17" localSheetId="24">#REF!</definedName>
    <definedName name="_______PG17">#REF!</definedName>
    <definedName name="_______PG2" localSheetId="24">#REF!</definedName>
    <definedName name="_______PG2">#REF!</definedName>
    <definedName name="_______PG3" localSheetId="24">#REF!</definedName>
    <definedName name="_______PG3">#REF!</definedName>
    <definedName name="_______PG4" localSheetId="24">#REF!</definedName>
    <definedName name="_______PG4">#REF!</definedName>
    <definedName name="_______PG5" localSheetId="24">#REF!</definedName>
    <definedName name="_______PG5">#REF!</definedName>
    <definedName name="_______PG6" localSheetId="24">#REF!</definedName>
    <definedName name="_______PG6">#REF!</definedName>
    <definedName name="_______PG7" localSheetId="24">#REF!</definedName>
    <definedName name="_______PG7">#REF!</definedName>
    <definedName name="_______PG9" localSheetId="24">#REF!</definedName>
    <definedName name="_______PG9">#REF!</definedName>
    <definedName name="_______SUM1" localSheetId="24" hidden="1">{#N/A,#N/A,FALSE,"단축1";#N/A,#N/A,FALSE,"단축2";#N/A,#N/A,FALSE,"단축3";#N/A,#N/A,FALSE,"장축";#N/A,#N/A,FALSE,"4WD"}</definedName>
    <definedName name="_______SUM1" localSheetId="8" hidden="1">{#N/A,#N/A,FALSE,"단축1";#N/A,#N/A,FALSE,"단축2";#N/A,#N/A,FALSE,"단축3";#N/A,#N/A,FALSE,"장축";#N/A,#N/A,FALSE,"4WD"}</definedName>
    <definedName name="_______SUM1" localSheetId="25" hidden="1">{#N/A,#N/A,FALSE,"단축1";#N/A,#N/A,FALSE,"단축2";#N/A,#N/A,FALSE,"단축3";#N/A,#N/A,FALSE,"장축";#N/A,#N/A,FALSE,"4WD"}</definedName>
    <definedName name="_______SUM1" localSheetId="2" hidden="1">{#N/A,#N/A,FALSE,"단축1";#N/A,#N/A,FALSE,"단축2";#N/A,#N/A,FALSE,"단축3";#N/A,#N/A,FALSE,"장축";#N/A,#N/A,FALSE,"4WD"}</definedName>
    <definedName name="_______SUM1" localSheetId="14" hidden="1">{#N/A,#N/A,FALSE,"단축1";#N/A,#N/A,FALSE,"단축2";#N/A,#N/A,FALSE,"단축3";#N/A,#N/A,FALSE,"장축";#N/A,#N/A,FALSE,"4WD"}</definedName>
    <definedName name="_______SUM1" localSheetId="28" hidden="1">{#N/A,#N/A,FALSE,"단축1";#N/A,#N/A,FALSE,"단축2";#N/A,#N/A,FALSE,"단축3";#N/A,#N/A,FALSE,"장축";#N/A,#N/A,FALSE,"4WD"}</definedName>
    <definedName name="_______SUM1" localSheetId="5" hidden="1">{#N/A,#N/A,FALSE,"단축1";#N/A,#N/A,FALSE,"단축2";#N/A,#N/A,FALSE,"단축3";#N/A,#N/A,FALSE,"장축";#N/A,#N/A,FALSE,"4WD"}</definedName>
    <definedName name="_______SUM1" localSheetId="13" hidden="1">{#N/A,#N/A,FALSE,"단축1";#N/A,#N/A,FALSE,"단축2";#N/A,#N/A,FALSE,"단축3";#N/A,#N/A,FALSE,"장축";#N/A,#N/A,FALSE,"4WD"}</definedName>
    <definedName name="_______SUM1" hidden="1">{#N/A,#N/A,FALSE,"단축1";#N/A,#N/A,FALSE,"단축2";#N/A,#N/A,FALSE,"단축3";#N/A,#N/A,FALSE,"장축";#N/A,#N/A,FALSE,"4WD"}</definedName>
    <definedName name="_______SUM25" localSheetId="24">#REF!</definedName>
    <definedName name="_______SUM25">#REF!</definedName>
    <definedName name="______a1" localSheetId="24">#REF!</definedName>
    <definedName name="______a1">#REF!</definedName>
    <definedName name="______A3" localSheetId="24" hidden="1">{#N/A,#N/A,FALSE,"단축1";#N/A,#N/A,FALSE,"단축2";#N/A,#N/A,FALSE,"단축3";#N/A,#N/A,FALSE,"장축";#N/A,#N/A,FALSE,"4WD"}</definedName>
    <definedName name="______A3" localSheetId="8" hidden="1">{#N/A,#N/A,FALSE,"단축1";#N/A,#N/A,FALSE,"단축2";#N/A,#N/A,FALSE,"단축3";#N/A,#N/A,FALSE,"장축";#N/A,#N/A,FALSE,"4WD"}</definedName>
    <definedName name="______A3" localSheetId="25" hidden="1">{#N/A,#N/A,FALSE,"단축1";#N/A,#N/A,FALSE,"단축2";#N/A,#N/A,FALSE,"단축3";#N/A,#N/A,FALSE,"장축";#N/A,#N/A,FALSE,"4WD"}</definedName>
    <definedName name="______A3" localSheetId="2" hidden="1">{#N/A,#N/A,FALSE,"단축1";#N/A,#N/A,FALSE,"단축2";#N/A,#N/A,FALSE,"단축3";#N/A,#N/A,FALSE,"장축";#N/A,#N/A,FALSE,"4WD"}</definedName>
    <definedName name="______A3" localSheetId="14" hidden="1">{#N/A,#N/A,FALSE,"단축1";#N/A,#N/A,FALSE,"단축2";#N/A,#N/A,FALSE,"단축3";#N/A,#N/A,FALSE,"장축";#N/A,#N/A,FALSE,"4WD"}</definedName>
    <definedName name="______A3" localSheetId="28" hidden="1">{#N/A,#N/A,FALSE,"단축1";#N/A,#N/A,FALSE,"단축2";#N/A,#N/A,FALSE,"단축3";#N/A,#N/A,FALSE,"장축";#N/A,#N/A,FALSE,"4WD"}</definedName>
    <definedName name="______A3" localSheetId="5" hidden="1">{#N/A,#N/A,FALSE,"단축1";#N/A,#N/A,FALSE,"단축2";#N/A,#N/A,FALSE,"단축3";#N/A,#N/A,FALSE,"장축";#N/A,#N/A,FALSE,"4WD"}</definedName>
    <definedName name="______A3" localSheetId="13" hidden="1">{#N/A,#N/A,FALSE,"단축1";#N/A,#N/A,FALSE,"단축2";#N/A,#N/A,FALSE,"단축3";#N/A,#N/A,FALSE,"장축";#N/A,#N/A,FALSE,"4WD"}</definedName>
    <definedName name="______A3" hidden="1">{#N/A,#N/A,FALSE,"단축1";#N/A,#N/A,FALSE,"단축2";#N/A,#N/A,FALSE,"단축3";#N/A,#N/A,FALSE,"장축";#N/A,#N/A,FALSE,"4WD"}</definedName>
    <definedName name="______AAA1" localSheetId="24" hidden="1">{#N/A,#N/A,TRUE,"경전'96(1)";#N/A,#N/A,TRUE,"경전'96 (2)"}</definedName>
    <definedName name="______AAA1" localSheetId="8" hidden="1">{#N/A,#N/A,TRUE,"경전'96(1)";#N/A,#N/A,TRUE,"경전'96 (2)"}</definedName>
    <definedName name="______AAA1" localSheetId="25" hidden="1">{#N/A,#N/A,TRUE,"경전'96(1)";#N/A,#N/A,TRUE,"경전'96 (2)"}</definedName>
    <definedName name="______AAA1" localSheetId="2" hidden="1">{#N/A,#N/A,TRUE,"경전'96(1)";#N/A,#N/A,TRUE,"경전'96 (2)"}</definedName>
    <definedName name="______AAA1" localSheetId="28" hidden="1">{#N/A,#N/A,TRUE,"경전'96(1)";#N/A,#N/A,TRUE,"경전'96 (2)"}</definedName>
    <definedName name="______AAA1" localSheetId="5" hidden="1">{#N/A,#N/A,TRUE,"경전'96(1)";#N/A,#N/A,TRUE,"경전'96 (2)"}</definedName>
    <definedName name="______AAA1" hidden="1">{#N/A,#N/A,TRUE,"경전'96(1)";#N/A,#N/A,TRUE,"경전'96 (2)"}</definedName>
    <definedName name="______BRD1" localSheetId="24">#REF!</definedName>
    <definedName name="______BRD1">#REF!</definedName>
    <definedName name="______BRD2" localSheetId="24">#REF!</definedName>
    <definedName name="______BRD2">#REF!</definedName>
    <definedName name="______BRD3" localSheetId="24">#REF!</definedName>
    <definedName name="______BRD3">#REF!</definedName>
    <definedName name="______BRD4" localSheetId="24">#REF!</definedName>
    <definedName name="______BRD4">#REF!</definedName>
    <definedName name="______BRD5" localSheetId="24">#REF!</definedName>
    <definedName name="______BRD5">#REF!</definedName>
    <definedName name="______BRD6" localSheetId="24">#REF!</definedName>
    <definedName name="______BRD6">#REF!</definedName>
    <definedName name="______BRD7" localSheetId="24">#REF!</definedName>
    <definedName name="______BRD7">#REF!</definedName>
    <definedName name="______Exp97" localSheetId="24">#REF!</definedName>
    <definedName name="______Exp97">#REF!</definedName>
    <definedName name="______INT1" localSheetId="24">#REF!</definedName>
    <definedName name="______INT1">#REF!</definedName>
    <definedName name="______INT2" localSheetId="24">#REF!</definedName>
    <definedName name="______INT2">#REF!</definedName>
    <definedName name="______INT3" localSheetId="24">#REF!</definedName>
    <definedName name="______INT3">#REF!</definedName>
    <definedName name="______INT4" localSheetId="24">#REF!</definedName>
    <definedName name="______INT4">#REF!</definedName>
    <definedName name="______INT5" localSheetId="24">#REF!</definedName>
    <definedName name="______INT5">#REF!</definedName>
    <definedName name="______INT6" localSheetId="24">#REF!</definedName>
    <definedName name="______INT6">#REF!</definedName>
    <definedName name="______INT7" localSheetId="24">#REF!</definedName>
    <definedName name="______INT7">#REF!</definedName>
    <definedName name="______KO2" localSheetId="14" hidden="1">#REF!</definedName>
    <definedName name="______KO2" localSheetId="28" hidden="1">#REF!</definedName>
    <definedName name="______KO2" localSheetId="13" hidden="1">#REF!</definedName>
    <definedName name="______KO2" hidden="1">#REF!</definedName>
    <definedName name="______LIC1" localSheetId="24">#REF!</definedName>
    <definedName name="______LIC1">#REF!</definedName>
    <definedName name="______LIC2" localSheetId="24">#REF!</definedName>
    <definedName name="______LIC2">#REF!</definedName>
    <definedName name="______LIC3" localSheetId="24">#REF!</definedName>
    <definedName name="______LIC3">#REF!</definedName>
    <definedName name="______LIC4" localSheetId="24">#REF!</definedName>
    <definedName name="______LIC4">#REF!</definedName>
    <definedName name="______LIC5" localSheetId="24">#REF!</definedName>
    <definedName name="______LIC5">#REF!</definedName>
    <definedName name="______LIC6" localSheetId="24">#REF!</definedName>
    <definedName name="______LIC6">#REF!</definedName>
    <definedName name="______LIC7" localSheetId="24">#REF!</definedName>
    <definedName name="______LIC7">#REF!</definedName>
    <definedName name="______PG1" localSheetId="24">#REF!</definedName>
    <definedName name="______PG1">#REF!</definedName>
    <definedName name="______PG11" localSheetId="24">#REF!</definedName>
    <definedName name="______PG11">#REF!</definedName>
    <definedName name="______PG13" localSheetId="24">#REF!</definedName>
    <definedName name="______PG13">#REF!</definedName>
    <definedName name="______PG17" localSheetId="24">#REF!</definedName>
    <definedName name="______PG17">#REF!</definedName>
    <definedName name="______PG2" localSheetId="24">#REF!</definedName>
    <definedName name="______PG2">#REF!</definedName>
    <definedName name="______PG3" localSheetId="24">#REF!</definedName>
    <definedName name="______PG3">#REF!</definedName>
    <definedName name="______PG4" localSheetId="24">#REF!</definedName>
    <definedName name="______PG4">#REF!</definedName>
    <definedName name="______PG5" localSheetId="24">#REF!</definedName>
    <definedName name="______PG5">#REF!</definedName>
    <definedName name="______PG6" localSheetId="24">#REF!</definedName>
    <definedName name="______PG6">#REF!</definedName>
    <definedName name="______PG7" localSheetId="24">#REF!</definedName>
    <definedName name="______PG7">#REF!</definedName>
    <definedName name="______PG9" localSheetId="24">#REF!</definedName>
    <definedName name="______PG9">#REF!</definedName>
    <definedName name="______s1" localSheetId="24" hidden="1">{#N/A,#N/A,FALSE,"UNIT";#N/A,#N/A,FALSE,"UNIT";#N/A,#N/A,FALSE,"계정"}</definedName>
    <definedName name="______s1" localSheetId="8" hidden="1">{#N/A,#N/A,FALSE,"UNIT";#N/A,#N/A,FALSE,"UNIT";#N/A,#N/A,FALSE,"계정"}</definedName>
    <definedName name="______s1" localSheetId="25" hidden="1">{#N/A,#N/A,FALSE,"UNIT";#N/A,#N/A,FALSE,"UNIT";#N/A,#N/A,FALSE,"계정"}</definedName>
    <definedName name="______s1" localSheetId="2" hidden="1">{#N/A,#N/A,FALSE,"UNIT";#N/A,#N/A,FALSE,"UNIT";#N/A,#N/A,FALSE,"계정"}</definedName>
    <definedName name="______s1" localSheetId="28" hidden="1">{#N/A,#N/A,FALSE,"UNIT";#N/A,#N/A,FALSE,"UNIT";#N/A,#N/A,FALSE,"계정"}</definedName>
    <definedName name="______s1" localSheetId="5" hidden="1">{#N/A,#N/A,FALSE,"UNIT";#N/A,#N/A,FALSE,"UNIT";#N/A,#N/A,FALSE,"계정"}</definedName>
    <definedName name="______s1" hidden="1">{#N/A,#N/A,FALSE,"UNIT";#N/A,#N/A,FALSE,"UNIT";#N/A,#N/A,FALSE,"계정"}</definedName>
    <definedName name="______s10" localSheetId="24" hidden="1">{#N/A,#N/A,FALSE,"UNIT";#N/A,#N/A,FALSE,"UNIT";#N/A,#N/A,FALSE,"계정"}</definedName>
    <definedName name="______s10" localSheetId="8" hidden="1">{#N/A,#N/A,FALSE,"UNIT";#N/A,#N/A,FALSE,"UNIT";#N/A,#N/A,FALSE,"계정"}</definedName>
    <definedName name="______s10" localSheetId="25" hidden="1">{#N/A,#N/A,FALSE,"UNIT";#N/A,#N/A,FALSE,"UNIT";#N/A,#N/A,FALSE,"계정"}</definedName>
    <definedName name="______s10" localSheetId="2" hidden="1">{#N/A,#N/A,FALSE,"UNIT";#N/A,#N/A,FALSE,"UNIT";#N/A,#N/A,FALSE,"계정"}</definedName>
    <definedName name="______s10" localSheetId="28" hidden="1">{#N/A,#N/A,FALSE,"UNIT";#N/A,#N/A,FALSE,"UNIT";#N/A,#N/A,FALSE,"계정"}</definedName>
    <definedName name="______s10" localSheetId="5" hidden="1">{#N/A,#N/A,FALSE,"UNIT";#N/A,#N/A,FALSE,"UNIT";#N/A,#N/A,FALSE,"계정"}</definedName>
    <definedName name="______s10" hidden="1">{#N/A,#N/A,FALSE,"UNIT";#N/A,#N/A,FALSE,"UNIT";#N/A,#N/A,FALSE,"계정"}</definedName>
    <definedName name="______s11" localSheetId="24" hidden="1">{#N/A,#N/A,FALSE,"UNIT";#N/A,#N/A,FALSE,"UNIT";#N/A,#N/A,FALSE,"계정"}</definedName>
    <definedName name="______s11" localSheetId="8" hidden="1">{#N/A,#N/A,FALSE,"UNIT";#N/A,#N/A,FALSE,"UNIT";#N/A,#N/A,FALSE,"계정"}</definedName>
    <definedName name="______s11" localSheetId="25" hidden="1">{#N/A,#N/A,FALSE,"UNIT";#N/A,#N/A,FALSE,"UNIT";#N/A,#N/A,FALSE,"계정"}</definedName>
    <definedName name="______s11" localSheetId="2" hidden="1">{#N/A,#N/A,FALSE,"UNIT";#N/A,#N/A,FALSE,"UNIT";#N/A,#N/A,FALSE,"계정"}</definedName>
    <definedName name="______s11" localSheetId="28" hidden="1">{#N/A,#N/A,FALSE,"UNIT";#N/A,#N/A,FALSE,"UNIT";#N/A,#N/A,FALSE,"계정"}</definedName>
    <definedName name="______s11" localSheetId="5" hidden="1">{#N/A,#N/A,FALSE,"UNIT";#N/A,#N/A,FALSE,"UNIT";#N/A,#N/A,FALSE,"계정"}</definedName>
    <definedName name="______s11" hidden="1">{#N/A,#N/A,FALSE,"UNIT";#N/A,#N/A,FALSE,"UNIT";#N/A,#N/A,FALSE,"계정"}</definedName>
    <definedName name="______s12" localSheetId="24" hidden="1">{#N/A,#N/A,FALSE,"UNIT";#N/A,#N/A,FALSE,"UNIT";#N/A,#N/A,FALSE,"계정"}</definedName>
    <definedName name="______s12" localSheetId="8" hidden="1">{#N/A,#N/A,FALSE,"UNIT";#N/A,#N/A,FALSE,"UNIT";#N/A,#N/A,FALSE,"계정"}</definedName>
    <definedName name="______s12" localSheetId="25" hidden="1">{#N/A,#N/A,FALSE,"UNIT";#N/A,#N/A,FALSE,"UNIT";#N/A,#N/A,FALSE,"계정"}</definedName>
    <definedName name="______s12" localSheetId="2" hidden="1">{#N/A,#N/A,FALSE,"UNIT";#N/A,#N/A,FALSE,"UNIT";#N/A,#N/A,FALSE,"계정"}</definedName>
    <definedName name="______s12" localSheetId="28" hidden="1">{#N/A,#N/A,FALSE,"UNIT";#N/A,#N/A,FALSE,"UNIT";#N/A,#N/A,FALSE,"계정"}</definedName>
    <definedName name="______s12" localSheetId="5" hidden="1">{#N/A,#N/A,FALSE,"UNIT";#N/A,#N/A,FALSE,"UNIT";#N/A,#N/A,FALSE,"계정"}</definedName>
    <definedName name="______s12" hidden="1">{#N/A,#N/A,FALSE,"UNIT";#N/A,#N/A,FALSE,"UNIT";#N/A,#N/A,FALSE,"계정"}</definedName>
    <definedName name="______s13" localSheetId="24" hidden="1">{#N/A,#N/A,FALSE,"UNIT";#N/A,#N/A,FALSE,"UNIT";#N/A,#N/A,FALSE,"계정"}</definedName>
    <definedName name="______s13" localSheetId="8" hidden="1">{#N/A,#N/A,FALSE,"UNIT";#N/A,#N/A,FALSE,"UNIT";#N/A,#N/A,FALSE,"계정"}</definedName>
    <definedName name="______s13" localSheetId="25" hidden="1">{#N/A,#N/A,FALSE,"UNIT";#N/A,#N/A,FALSE,"UNIT";#N/A,#N/A,FALSE,"계정"}</definedName>
    <definedName name="______s13" localSheetId="2" hidden="1">{#N/A,#N/A,FALSE,"UNIT";#N/A,#N/A,FALSE,"UNIT";#N/A,#N/A,FALSE,"계정"}</definedName>
    <definedName name="______s13" localSheetId="28" hidden="1">{#N/A,#N/A,FALSE,"UNIT";#N/A,#N/A,FALSE,"UNIT";#N/A,#N/A,FALSE,"계정"}</definedName>
    <definedName name="______s13" localSheetId="5" hidden="1">{#N/A,#N/A,FALSE,"UNIT";#N/A,#N/A,FALSE,"UNIT";#N/A,#N/A,FALSE,"계정"}</definedName>
    <definedName name="______s13" hidden="1">{#N/A,#N/A,FALSE,"UNIT";#N/A,#N/A,FALSE,"UNIT";#N/A,#N/A,FALSE,"계정"}</definedName>
    <definedName name="______s14" localSheetId="24" hidden="1">{#N/A,#N/A,FALSE,"UNIT";#N/A,#N/A,FALSE,"UNIT";#N/A,#N/A,FALSE,"계정"}</definedName>
    <definedName name="______s14" localSheetId="8" hidden="1">{#N/A,#N/A,FALSE,"UNIT";#N/A,#N/A,FALSE,"UNIT";#N/A,#N/A,FALSE,"계정"}</definedName>
    <definedName name="______s14" localSheetId="25" hidden="1">{#N/A,#N/A,FALSE,"UNIT";#N/A,#N/A,FALSE,"UNIT";#N/A,#N/A,FALSE,"계정"}</definedName>
    <definedName name="______s14" localSheetId="2" hidden="1">{#N/A,#N/A,FALSE,"UNIT";#N/A,#N/A,FALSE,"UNIT";#N/A,#N/A,FALSE,"계정"}</definedName>
    <definedName name="______s14" localSheetId="28" hidden="1">{#N/A,#N/A,FALSE,"UNIT";#N/A,#N/A,FALSE,"UNIT";#N/A,#N/A,FALSE,"계정"}</definedName>
    <definedName name="______s14" localSheetId="5" hidden="1">{#N/A,#N/A,FALSE,"UNIT";#N/A,#N/A,FALSE,"UNIT";#N/A,#N/A,FALSE,"계정"}</definedName>
    <definedName name="______s14" hidden="1">{#N/A,#N/A,FALSE,"UNIT";#N/A,#N/A,FALSE,"UNIT";#N/A,#N/A,FALSE,"계정"}</definedName>
    <definedName name="______s16" localSheetId="24" hidden="1">{#N/A,#N/A,FALSE,"UNIT";#N/A,#N/A,FALSE,"UNIT";#N/A,#N/A,FALSE,"계정"}</definedName>
    <definedName name="______s16" localSheetId="8" hidden="1">{#N/A,#N/A,FALSE,"UNIT";#N/A,#N/A,FALSE,"UNIT";#N/A,#N/A,FALSE,"계정"}</definedName>
    <definedName name="______s16" localSheetId="25" hidden="1">{#N/A,#N/A,FALSE,"UNIT";#N/A,#N/A,FALSE,"UNIT";#N/A,#N/A,FALSE,"계정"}</definedName>
    <definedName name="______s16" localSheetId="2" hidden="1">{#N/A,#N/A,FALSE,"UNIT";#N/A,#N/A,FALSE,"UNIT";#N/A,#N/A,FALSE,"계정"}</definedName>
    <definedName name="______s16" localSheetId="28" hidden="1">{#N/A,#N/A,FALSE,"UNIT";#N/A,#N/A,FALSE,"UNIT";#N/A,#N/A,FALSE,"계정"}</definedName>
    <definedName name="______s16" localSheetId="5" hidden="1">{#N/A,#N/A,FALSE,"UNIT";#N/A,#N/A,FALSE,"UNIT";#N/A,#N/A,FALSE,"계정"}</definedName>
    <definedName name="______s16" hidden="1">{#N/A,#N/A,FALSE,"UNIT";#N/A,#N/A,FALSE,"UNIT";#N/A,#N/A,FALSE,"계정"}</definedName>
    <definedName name="______s17" localSheetId="24" hidden="1">{#N/A,#N/A,FALSE,"UNIT";#N/A,#N/A,FALSE,"UNIT";#N/A,#N/A,FALSE,"계정"}</definedName>
    <definedName name="______s17" localSheetId="8" hidden="1">{#N/A,#N/A,FALSE,"UNIT";#N/A,#N/A,FALSE,"UNIT";#N/A,#N/A,FALSE,"계정"}</definedName>
    <definedName name="______s17" localSheetId="25" hidden="1">{#N/A,#N/A,FALSE,"UNIT";#N/A,#N/A,FALSE,"UNIT";#N/A,#N/A,FALSE,"계정"}</definedName>
    <definedName name="______s17" localSheetId="2" hidden="1">{#N/A,#N/A,FALSE,"UNIT";#N/A,#N/A,FALSE,"UNIT";#N/A,#N/A,FALSE,"계정"}</definedName>
    <definedName name="______s17" localSheetId="28" hidden="1">{#N/A,#N/A,FALSE,"UNIT";#N/A,#N/A,FALSE,"UNIT";#N/A,#N/A,FALSE,"계정"}</definedName>
    <definedName name="______s17" localSheetId="5" hidden="1">{#N/A,#N/A,FALSE,"UNIT";#N/A,#N/A,FALSE,"UNIT";#N/A,#N/A,FALSE,"계정"}</definedName>
    <definedName name="______s17" hidden="1">{#N/A,#N/A,FALSE,"UNIT";#N/A,#N/A,FALSE,"UNIT";#N/A,#N/A,FALSE,"계정"}</definedName>
    <definedName name="______s2" localSheetId="24" hidden="1">{#N/A,#N/A,FALSE,"UNIT";#N/A,#N/A,FALSE,"UNIT";#N/A,#N/A,FALSE,"계정"}</definedName>
    <definedName name="______s2" localSheetId="8" hidden="1">{#N/A,#N/A,FALSE,"UNIT";#N/A,#N/A,FALSE,"UNIT";#N/A,#N/A,FALSE,"계정"}</definedName>
    <definedName name="______s2" localSheetId="25" hidden="1">{#N/A,#N/A,FALSE,"UNIT";#N/A,#N/A,FALSE,"UNIT";#N/A,#N/A,FALSE,"계정"}</definedName>
    <definedName name="______s2" localSheetId="2" hidden="1">{#N/A,#N/A,FALSE,"UNIT";#N/A,#N/A,FALSE,"UNIT";#N/A,#N/A,FALSE,"계정"}</definedName>
    <definedName name="______s2" localSheetId="28" hidden="1">{#N/A,#N/A,FALSE,"UNIT";#N/A,#N/A,FALSE,"UNIT";#N/A,#N/A,FALSE,"계정"}</definedName>
    <definedName name="______s2" localSheetId="5" hidden="1">{#N/A,#N/A,FALSE,"UNIT";#N/A,#N/A,FALSE,"UNIT";#N/A,#N/A,FALSE,"계정"}</definedName>
    <definedName name="______s2" hidden="1">{#N/A,#N/A,FALSE,"UNIT";#N/A,#N/A,FALSE,"UNIT";#N/A,#N/A,FALSE,"계정"}</definedName>
    <definedName name="______s3" localSheetId="24" hidden="1">{#N/A,#N/A,FALSE,"UNIT";#N/A,#N/A,FALSE,"UNIT";#N/A,#N/A,FALSE,"계정"}</definedName>
    <definedName name="______s3" localSheetId="8" hidden="1">{#N/A,#N/A,FALSE,"UNIT";#N/A,#N/A,FALSE,"UNIT";#N/A,#N/A,FALSE,"계정"}</definedName>
    <definedName name="______s3" localSheetId="25" hidden="1">{#N/A,#N/A,FALSE,"UNIT";#N/A,#N/A,FALSE,"UNIT";#N/A,#N/A,FALSE,"계정"}</definedName>
    <definedName name="______s3" localSheetId="2" hidden="1">{#N/A,#N/A,FALSE,"UNIT";#N/A,#N/A,FALSE,"UNIT";#N/A,#N/A,FALSE,"계정"}</definedName>
    <definedName name="______s3" localSheetId="28" hidden="1">{#N/A,#N/A,FALSE,"UNIT";#N/A,#N/A,FALSE,"UNIT";#N/A,#N/A,FALSE,"계정"}</definedName>
    <definedName name="______s3" localSheetId="5" hidden="1">{#N/A,#N/A,FALSE,"UNIT";#N/A,#N/A,FALSE,"UNIT";#N/A,#N/A,FALSE,"계정"}</definedName>
    <definedName name="______s3" hidden="1">{#N/A,#N/A,FALSE,"UNIT";#N/A,#N/A,FALSE,"UNIT";#N/A,#N/A,FALSE,"계정"}</definedName>
    <definedName name="______s4" localSheetId="24" hidden="1">{#N/A,#N/A,FALSE,"UNIT";#N/A,#N/A,FALSE,"UNIT";#N/A,#N/A,FALSE,"계정"}</definedName>
    <definedName name="______s4" localSheetId="8" hidden="1">{#N/A,#N/A,FALSE,"UNIT";#N/A,#N/A,FALSE,"UNIT";#N/A,#N/A,FALSE,"계정"}</definedName>
    <definedName name="______s4" localSheetId="25" hidden="1">{#N/A,#N/A,FALSE,"UNIT";#N/A,#N/A,FALSE,"UNIT";#N/A,#N/A,FALSE,"계정"}</definedName>
    <definedName name="______s4" localSheetId="2" hidden="1">{#N/A,#N/A,FALSE,"UNIT";#N/A,#N/A,FALSE,"UNIT";#N/A,#N/A,FALSE,"계정"}</definedName>
    <definedName name="______s4" localSheetId="28" hidden="1">{#N/A,#N/A,FALSE,"UNIT";#N/A,#N/A,FALSE,"UNIT";#N/A,#N/A,FALSE,"계정"}</definedName>
    <definedName name="______s4" localSheetId="5" hidden="1">{#N/A,#N/A,FALSE,"UNIT";#N/A,#N/A,FALSE,"UNIT";#N/A,#N/A,FALSE,"계정"}</definedName>
    <definedName name="______s4" hidden="1">{#N/A,#N/A,FALSE,"UNIT";#N/A,#N/A,FALSE,"UNIT";#N/A,#N/A,FALSE,"계정"}</definedName>
    <definedName name="______s5" localSheetId="24" hidden="1">{#N/A,#N/A,FALSE,"UNIT";#N/A,#N/A,FALSE,"UNIT";#N/A,#N/A,FALSE,"계정"}</definedName>
    <definedName name="______s5" localSheetId="8" hidden="1">{#N/A,#N/A,FALSE,"UNIT";#N/A,#N/A,FALSE,"UNIT";#N/A,#N/A,FALSE,"계정"}</definedName>
    <definedName name="______s5" localSheetId="25" hidden="1">{#N/A,#N/A,FALSE,"UNIT";#N/A,#N/A,FALSE,"UNIT";#N/A,#N/A,FALSE,"계정"}</definedName>
    <definedName name="______s5" localSheetId="2" hidden="1">{#N/A,#N/A,FALSE,"UNIT";#N/A,#N/A,FALSE,"UNIT";#N/A,#N/A,FALSE,"계정"}</definedName>
    <definedName name="______s5" localSheetId="28" hidden="1">{#N/A,#N/A,FALSE,"UNIT";#N/A,#N/A,FALSE,"UNIT";#N/A,#N/A,FALSE,"계정"}</definedName>
    <definedName name="______s5" localSheetId="5" hidden="1">{#N/A,#N/A,FALSE,"UNIT";#N/A,#N/A,FALSE,"UNIT";#N/A,#N/A,FALSE,"계정"}</definedName>
    <definedName name="______s5" hidden="1">{#N/A,#N/A,FALSE,"UNIT";#N/A,#N/A,FALSE,"UNIT";#N/A,#N/A,FALSE,"계정"}</definedName>
    <definedName name="______s6" localSheetId="24" hidden="1">{#N/A,#N/A,FALSE,"UNIT";#N/A,#N/A,FALSE,"UNIT";#N/A,#N/A,FALSE,"계정"}</definedName>
    <definedName name="______s6" localSheetId="8" hidden="1">{#N/A,#N/A,FALSE,"UNIT";#N/A,#N/A,FALSE,"UNIT";#N/A,#N/A,FALSE,"계정"}</definedName>
    <definedName name="______s6" localSheetId="25" hidden="1">{#N/A,#N/A,FALSE,"UNIT";#N/A,#N/A,FALSE,"UNIT";#N/A,#N/A,FALSE,"계정"}</definedName>
    <definedName name="______s6" localSheetId="2" hidden="1">{#N/A,#N/A,FALSE,"UNIT";#N/A,#N/A,FALSE,"UNIT";#N/A,#N/A,FALSE,"계정"}</definedName>
    <definedName name="______s6" localSheetId="28" hidden="1">{#N/A,#N/A,FALSE,"UNIT";#N/A,#N/A,FALSE,"UNIT";#N/A,#N/A,FALSE,"계정"}</definedName>
    <definedName name="______s6" localSheetId="5" hidden="1">{#N/A,#N/A,FALSE,"UNIT";#N/A,#N/A,FALSE,"UNIT";#N/A,#N/A,FALSE,"계정"}</definedName>
    <definedName name="______s6" hidden="1">{#N/A,#N/A,FALSE,"UNIT";#N/A,#N/A,FALSE,"UNIT";#N/A,#N/A,FALSE,"계정"}</definedName>
    <definedName name="______s9" localSheetId="24" hidden="1">{#N/A,#N/A,FALSE,"UNIT";#N/A,#N/A,FALSE,"UNIT";#N/A,#N/A,FALSE,"계정"}</definedName>
    <definedName name="______s9" localSheetId="8" hidden="1">{#N/A,#N/A,FALSE,"UNIT";#N/A,#N/A,FALSE,"UNIT";#N/A,#N/A,FALSE,"계정"}</definedName>
    <definedName name="______s9" localSheetId="25" hidden="1">{#N/A,#N/A,FALSE,"UNIT";#N/A,#N/A,FALSE,"UNIT";#N/A,#N/A,FALSE,"계정"}</definedName>
    <definedName name="______s9" localSheetId="2" hidden="1">{#N/A,#N/A,FALSE,"UNIT";#N/A,#N/A,FALSE,"UNIT";#N/A,#N/A,FALSE,"계정"}</definedName>
    <definedName name="______s9" localSheetId="28" hidden="1">{#N/A,#N/A,FALSE,"UNIT";#N/A,#N/A,FALSE,"UNIT";#N/A,#N/A,FALSE,"계정"}</definedName>
    <definedName name="______s9" localSheetId="5" hidden="1">{#N/A,#N/A,FALSE,"UNIT";#N/A,#N/A,FALSE,"UNIT";#N/A,#N/A,FALSE,"계정"}</definedName>
    <definedName name="______s9" hidden="1">{#N/A,#N/A,FALSE,"UNIT";#N/A,#N/A,FALSE,"UNIT";#N/A,#N/A,FALSE,"계정"}</definedName>
    <definedName name="______SUM1" localSheetId="24" hidden="1">{#N/A,#N/A,FALSE,"단축1";#N/A,#N/A,FALSE,"단축2";#N/A,#N/A,FALSE,"단축3";#N/A,#N/A,FALSE,"장축";#N/A,#N/A,FALSE,"4WD"}</definedName>
    <definedName name="______SUM1" localSheetId="8" hidden="1">{#N/A,#N/A,FALSE,"단축1";#N/A,#N/A,FALSE,"단축2";#N/A,#N/A,FALSE,"단축3";#N/A,#N/A,FALSE,"장축";#N/A,#N/A,FALSE,"4WD"}</definedName>
    <definedName name="______SUM1" localSheetId="25" hidden="1">{#N/A,#N/A,FALSE,"단축1";#N/A,#N/A,FALSE,"단축2";#N/A,#N/A,FALSE,"단축3";#N/A,#N/A,FALSE,"장축";#N/A,#N/A,FALSE,"4WD"}</definedName>
    <definedName name="______SUM1" localSheetId="2" hidden="1">{#N/A,#N/A,FALSE,"단축1";#N/A,#N/A,FALSE,"단축2";#N/A,#N/A,FALSE,"단축3";#N/A,#N/A,FALSE,"장축";#N/A,#N/A,FALSE,"4WD"}</definedName>
    <definedName name="______SUM1" localSheetId="14" hidden="1">{#N/A,#N/A,FALSE,"단축1";#N/A,#N/A,FALSE,"단축2";#N/A,#N/A,FALSE,"단축3";#N/A,#N/A,FALSE,"장축";#N/A,#N/A,FALSE,"4WD"}</definedName>
    <definedName name="______SUM1" localSheetId="28" hidden="1">{#N/A,#N/A,FALSE,"단축1";#N/A,#N/A,FALSE,"단축2";#N/A,#N/A,FALSE,"단축3";#N/A,#N/A,FALSE,"장축";#N/A,#N/A,FALSE,"4WD"}</definedName>
    <definedName name="______SUM1" localSheetId="5" hidden="1">{#N/A,#N/A,FALSE,"단축1";#N/A,#N/A,FALSE,"단축2";#N/A,#N/A,FALSE,"단축3";#N/A,#N/A,FALSE,"장축";#N/A,#N/A,FALSE,"4WD"}</definedName>
    <definedName name="______SUM1" localSheetId="13" hidden="1">{#N/A,#N/A,FALSE,"단축1";#N/A,#N/A,FALSE,"단축2";#N/A,#N/A,FALSE,"단축3";#N/A,#N/A,FALSE,"장축";#N/A,#N/A,FALSE,"4WD"}</definedName>
    <definedName name="______SUM1" hidden="1">{#N/A,#N/A,FALSE,"단축1";#N/A,#N/A,FALSE,"단축2";#N/A,#N/A,FALSE,"단축3";#N/A,#N/A,FALSE,"장축";#N/A,#N/A,FALSE,"4WD"}</definedName>
    <definedName name="______SUM25" localSheetId="24">#REF!</definedName>
    <definedName name="______SUM25">#REF!</definedName>
    <definedName name="______TB112" localSheetId="24">#REF!</definedName>
    <definedName name="______TB112">#REF!</definedName>
    <definedName name="______TB115" localSheetId="24">#REF!</definedName>
    <definedName name="______TB115">#REF!</definedName>
    <definedName name="______TB117" localSheetId="24">#REF!</definedName>
    <definedName name="______TB117">#REF!</definedName>
    <definedName name="______TB122" localSheetId="24">#REF!</definedName>
    <definedName name="______TB122">#REF!</definedName>
    <definedName name="______TB124" localSheetId="24">#REF!</definedName>
    <definedName name="______TB124">#REF!</definedName>
    <definedName name="______TB125" localSheetId="24">#REF!</definedName>
    <definedName name="______TB125">#REF!</definedName>
    <definedName name="______TB126" localSheetId="24">#REF!</definedName>
    <definedName name="______TB126">#REF!</definedName>
    <definedName name="______TB131" localSheetId="24">#REF!</definedName>
    <definedName name="______TB131">#REF!</definedName>
    <definedName name="______TB132" localSheetId="24">#REF!</definedName>
    <definedName name="______TB132">#REF!</definedName>
    <definedName name="______TB211" localSheetId="24">#REF!</definedName>
    <definedName name="______TB211">#REF!</definedName>
    <definedName name="______TB212" localSheetId="24">#REF!</definedName>
    <definedName name="______TB212">#REF!</definedName>
    <definedName name="______TB213" localSheetId="24">#REF!</definedName>
    <definedName name="______TB213">#REF!</definedName>
    <definedName name="______TB214" localSheetId="24">#REF!</definedName>
    <definedName name="______TB214">#REF!</definedName>
    <definedName name="______TB215" localSheetId="24">#REF!</definedName>
    <definedName name="______TB215">#REF!</definedName>
    <definedName name="______TB221" localSheetId="24">#REF!</definedName>
    <definedName name="______TB221">#REF!</definedName>
    <definedName name="______TB2210" localSheetId="24">#REF!</definedName>
    <definedName name="______TB2210">#REF!</definedName>
    <definedName name="______TB222" localSheetId="24">#REF!</definedName>
    <definedName name="______TB222">#REF!</definedName>
    <definedName name="______TB223" localSheetId="24">#REF!</definedName>
    <definedName name="______TB223">#REF!</definedName>
    <definedName name="______TB224" localSheetId="24">#REF!</definedName>
    <definedName name="______TB224">#REF!</definedName>
    <definedName name="______TB225" localSheetId="24">#REF!</definedName>
    <definedName name="______TB225">#REF!</definedName>
    <definedName name="______TB226" localSheetId="24">#REF!</definedName>
    <definedName name="______TB226">#REF!</definedName>
    <definedName name="______TB227" localSheetId="24">#REF!</definedName>
    <definedName name="______TB227">#REF!</definedName>
    <definedName name="______TB229" localSheetId="24">#REF!</definedName>
    <definedName name="______TB229">#REF!</definedName>
    <definedName name="______TB311" localSheetId="24">#REF!</definedName>
    <definedName name="______TB311">#REF!</definedName>
    <definedName name="______TB313" localSheetId="24">#REF!</definedName>
    <definedName name="______TB313">#REF!</definedName>
    <definedName name="______TB315" localSheetId="24">#REF!</definedName>
    <definedName name="______TB315">#REF!</definedName>
    <definedName name="______TB317" localSheetId="24">#REF!</definedName>
    <definedName name="______TB317">#REF!</definedName>
    <definedName name="______TB318" localSheetId="24">#REF!</definedName>
    <definedName name="______TB318">#REF!</definedName>
    <definedName name="______TB319" localSheetId="24">#REF!</definedName>
    <definedName name="______TB319">#REF!</definedName>
    <definedName name="______TB321" localSheetId="24">#REF!</definedName>
    <definedName name="______TB321">#REF!</definedName>
    <definedName name="______TB322" localSheetId="24">#REF!</definedName>
    <definedName name="______TB322">#REF!</definedName>
    <definedName name="______TB323" localSheetId="24">#REF!</definedName>
    <definedName name="______TB323">#REF!</definedName>
    <definedName name="______TB324" localSheetId="24">#REF!</definedName>
    <definedName name="______TB324">#REF!</definedName>
    <definedName name="______TB325" localSheetId="24">#REF!</definedName>
    <definedName name="______TB325">#REF!</definedName>
    <definedName name="______TB401" localSheetId="24">#REF!</definedName>
    <definedName name="______TB401">#REF!</definedName>
    <definedName name="______TB402" localSheetId="24">#REF!</definedName>
    <definedName name="______TB402">#REF!</definedName>
    <definedName name="______TB403" localSheetId="24">#REF!</definedName>
    <definedName name="______TB403">#REF!</definedName>
    <definedName name="______TB404" localSheetId="24">#REF!</definedName>
    <definedName name="______TB404">#REF!</definedName>
    <definedName name="______TB405" localSheetId="24">#REF!</definedName>
    <definedName name="______TB405">#REF!</definedName>
    <definedName name="______TB501" localSheetId="24">#REF!</definedName>
    <definedName name="______TB501">#REF!</definedName>
    <definedName name="______TB510" localSheetId="24">#REF!</definedName>
    <definedName name="______TB510">#REF!</definedName>
    <definedName name="______TB511" localSheetId="24">#REF!</definedName>
    <definedName name="______TB511">#REF!</definedName>
    <definedName name="______TB512" localSheetId="24">#REF!</definedName>
    <definedName name="______TB512">#REF!</definedName>
    <definedName name="______TB513" localSheetId="24">#REF!</definedName>
    <definedName name="______TB513">#REF!</definedName>
    <definedName name="______TB601" localSheetId="24">#REF!</definedName>
    <definedName name="______TB601">#REF!</definedName>
    <definedName name="______TB602" localSheetId="24">#REF!</definedName>
    <definedName name="______TB602">#REF!</definedName>
    <definedName name="______TB603" localSheetId="24">#REF!</definedName>
    <definedName name="______TB603">#REF!</definedName>
    <definedName name="______TB604" localSheetId="24">#REF!</definedName>
    <definedName name="______TB604">#REF!</definedName>
    <definedName name="______TB605" localSheetId="24">#REF!</definedName>
    <definedName name="______TB605">#REF!</definedName>
    <definedName name="______TB811" localSheetId="24">#REF!</definedName>
    <definedName name="______TB811">#REF!</definedName>
    <definedName name="______TB812" localSheetId="24">#REF!</definedName>
    <definedName name="______TB812">#REF!</definedName>
    <definedName name="______TB813" localSheetId="24">#REF!</definedName>
    <definedName name="______TB813">#REF!</definedName>
    <definedName name="______TB814" localSheetId="24">#REF!</definedName>
    <definedName name="______TB814">#REF!</definedName>
    <definedName name="______TB820" localSheetId="24">#REF!</definedName>
    <definedName name="______TB820">#REF!</definedName>
    <definedName name="______TBI1001" localSheetId="24">#REF!</definedName>
    <definedName name="______TBI1001">#REF!</definedName>
    <definedName name="______TBI1002" localSheetId="24">#REF!</definedName>
    <definedName name="______TBI1002">#REF!</definedName>
    <definedName name="______TBI1003" localSheetId="24">#REF!</definedName>
    <definedName name="______TBI1003">#REF!</definedName>
    <definedName name="______TBI1004" localSheetId="24">#REF!</definedName>
    <definedName name="______TBI1004">#REF!</definedName>
    <definedName name="______TBI1005" localSheetId="24">#REF!</definedName>
    <definedName name="______TBI1005">#REF!</definedName>
    <definedName name="______TBI102" localSheetId="24">#REF!</definedName>
    <definedName name="______TBI102">#REF!</definedName>
    <definedName name="______TBI1100" localSheetId="24">#REF!</definedName>
    <definedName name="______TBI1100">#REF!</definedName>
    <definedName name="______TBI1200" localSheetId="24">#REF!</definedName>
    <definedName name="______TBI1200">#REF!</definedName>
    <definedName name="______TBI203" localSheetId="24">#REF!</definedName>
    <definedName name="______TBI203">#REF!</definedName>
    <definedName name="______TBI401" localSheetId="24">#REF!</definedName>
    <definedName name="______TBI401">#REF!</definedName>
    <definedName name="______TBI403" localSheetId="24">#REF!</definedName>
    <definedName name="______TBI403">#REF!</definedName>
    <definedName name="______TBI407" localSheetId="24">#REF!</definedName>
    <definedName name="______TBI407">#REF!</definedName>
    <definedName name="______TBI416" localSheetId="24">#REF!</definedName>
    <definedName name="______TBI416">#REF!</definedName>
    <definedName name="______TBI418" localSheetId="24">#REF!</definedName>
    <definedName name="______TBI418">#REF!</definedName>
    <definedName name="______TBI419" localSheetId="24">#REF!</definedName>
    <definedName name="______TBI419">#REF!</definedName>
    <definedName name="______TBI420" localSheetId="24">#REF!</definedName>
    <definedName name="______TBI420">#REF!</definedName>
    <definedName name="______TBI425" localSheetId="24">#REF!</definedName>
    <definedName name="______TBI425">#REF!</definedName>
    <definedName name="______TBI602" localSheetId="24">#REF!</definedName>
    <definedName name="______TBI602">#REF!</definedName>
    <definedName name="______TBI603" localSheetId="24">#REF!</definedName>
    <definedName name="______TBI603">#REF!</definedName>
    <definedName name="______TBI604" localSheetId="24">#REF!</definedName>
    <definedName name="______TBI604">#REF!</definedName>
    <definedName name="______TBI605" localSheetId="24">#REF!</definedName>
    <definedName name="______TBI605">#REF!</definedName>
    <definedName name="______TBI606" localSheetId="24">#REF!</definedName>
    <definedName name="______TBI606">#REF!</definedName>
    <definedName name="______TBI607" localSheetId="24">#REF!</definedName>
    <definedName name="______TBI607">#REF!</definedName>
    <definedName name="______TBI608" localSheetId="24">#REF!</definedName>
    <definedName name="______TBI608">#REF!</definedName>
    <definedName name="______TBI609" localSheetId="24">#REF!</definedName>
    <definedName name="______TBI609">#REF!</definedName>
    <definedName name="______TBI611" localSheetId="24">#REF!</definedName>
    <definedName name="______TBI611">#REF!</definedName>
    <definedName name="______TBI612" localSheetId="24">#REF!</definedName>
    <definedName name="______TBI612">#REF!</definedName>
    <definedName name="______TBI613" localSheetId="24">#REF!</definedName>
    <definedName name="______TBI613">#REF!</definedName>
    <definedName name="______TBI614" localSheetId="24">#REF!</definedName>
    <definedName name="______TBI614">#REF!</definedName>
    <definedName name="______TBI701" localSheetId="24">#REF!</definedName>
    <definedName name="______TBI701">#REF!</definedName>
    <definedName name="______TBI703" localSheetId="24">#REF!</definedName>
    <definedName name="______TBI703">#REF!</definedName>
    <definedName name="______TBI704" localSheetId="24">#REF!</definedName>
    <definedName name="______TBI704">#REF!</definedName>
    <definedName name="______TBI705" localSheetId="24">#REF!</definedName>
    <definedName name="______TBI705">#REF!</definedName>
    <definedName name="______TBI706" localSheetId="24">#REF!</definedName>
    <definedName name="______TBI706">#REF!</definedName>
    <definedName name="______TBI707" localSheetId="24">#REF!</definedName>
    <definedName name="______TBI707">#REF!</definedName>
    <definedName name="______TBI708" localSheetId="24">#REF!</definedName>
    <definedName name="______TBI708">#REF!</definedName>
    <definedName name="______TBI709" localSheetId="24">#REF!</definedName>
    <definedName name="______TBI709">#REF!</definedName>
    <definedName name="______TBI710" localSheetId="24">#REF!</definedName>
    <definedName name="______TBI710">#REF!</definedName>
    <definedName name="______TBI711" localSheetId="24">#REF!</definedName>
    <definedName name="______TBI711">#REF!</definedName>
    <definedName name="______TBI712" localSheetId="24">#REF!</definedName>
    <definedName name="______TBI712">#REF!</definedName>
    <definedName name="______TBI713" localSheetId="24">#REF!</definedName>
    <definedName name="______TBI713">#REF!</definedName>
    <definedName name="______TBI715" localSheetId="24">#REF!</definedName>
    <definedName name="______TBI715">#REF!</definedName>
    <definedName name="______TBI717" localSheetId="24">#REF!</definedName>
    <definedName name="______TBI717">#REF!</definedName>
    <definedName name="______TBI718" localSheetId="24">#REF!</definedName>
    <definedName name="______TBI718">#REF!</definedName>
    <definedName name="______TBI719" localSheetId="24">#REF!</definedName>
    <definedName name="______TBI719">#REF!</definedName>
    <definedName name="______TBI902" localSheetId="24">#REF!</definedName>
    <definedName name="______TBI902">#REF!</definedName>
    <definedName name="______TBI903" localSheetId="24">#REF!</definedName>
    <definedName name="______TBI903">#REF!</definedName>
    <definedName name="______TBI904" localSheetId="24">#REF!</definedName>
    <definedName name="______TBI904">#REF!</definedName>
    <definedName name="______TBI905" localSheetId="24">#REF!</definedName>
    <definedName name="______TBI905">#REF!</definedName>
    <definedName name="______TBI906" localSheetId="24">#REF!</definedName>
    <definedName name="______TBI906">#REF!</definedName>
    <definedName name="______TBI907" localSheetId="24">#REF!</definedName>
    <definedName name="______TBI907">#REF!</definedName>
    <definedName name="_____A3" localSheetId="24" hidden="1">{#N/A,#N/A,FALSE,"단축1";#N/A,#N/A,FALSE,"단축2";#N/A,#N/A,FALSE,"단축3";#N/A,#N/A,FALSE,"장축";#N/A,#N/A,FALSE,"4WD"}</definedName>
    <definedName name="_____A3" localSheetId="8" hidden="1">{#N/A,#N/A,FALSE,"단축1";#N/A,#N/A,FALSE,"단축2";#N/A,#N/A,FALSE,"단축3";#N/A,#N/A,FALSE,"장축";#N/A,#N/A,FALSE,"4WD"}</definedName>
    <definedName name="_____A3" localSheetId="25" hidden="1">{#N/A,#N/A,FALSE,"단축1";#N/A,#N/A,FALSE,"단축2";#N/A,#N/A,FALSE,"단축3";#N/A,#N/A,FALSE,"장축";#N/A,#N/A,FALSE,"4WD"}</definedName>
    <definedName name="_____A3" localSheetId="2" hidden="1">{#N/A,#N/A,FALSE,"단축1";#N/A,#N/A,FALSE,"단축2";#N/A,#N/A,FALSE,"단축3";#N/A,#N/A,FALSE,"장축";#N/A,#N/A,FALSE,"4WD"}</definedName>
    <definedName name="_____A3" localSheetId="14" hidden="1">{#N/A,#N/A,FALSE,"단축1";#N/A,#N/A,FALSE,"단축2";#N/A,#N/A,FALSE,"단축3";#N/A,#N/A,FALSE,"장축";#N/A,#N/A,FALSE,"4WD"}</definedName>
    <definedName name="_____A3" localSheetId="28" hidden="1">{#N/A,#N/A,FALSE,"단축1";#N/A,#N/A,FALSE,"단축2";#N/A,#N/A,FALSE,"단축3";#N/A,#N/A,FALSE,"장축";#N/A,#N/A,FALSE,"4WD"}</definedName>
    <definedName name="_____A3" localSheetId="5" hidden="1">{#N/A,#N/A,FALSE,"단축1";#N/A,#N/A,FALSE,"단축2";#N/A,#N/A,FALSE,"단축3";#N/A,#N/A,FALSE,"장축";#N/A,#N/A,FALSE,"4WD"}</definedName>
    <definedName name="_____A3" localSheetId="13" hidden="1">{#N/A,#N/A,FALSE,"단축1";#N/A,#N/A,FALSE,"단축2";#N/A,#N/A,FALSE,"단축3";#N/A,#N/A,FALSE,"장축";#N/A,#N/A,FALSE,"4WD"}</definedName>
    <definedName name="_____A3" hidden="1">{#N/A,#N/A,FALSE,"단축1";#N/A,#N/A,FALSE,"단축2";#N/A,#N/A,FALSE,"단축3";#N/A,#N/A,FALSE,"장축";#N/A,#N/A,FALSE,"4WD"}</definedName>
    <definedName name="_____AAA1" localSheetId="24" hidden="1">{#N/A,#N/A,TRUE,"경전'96(1)";#N/A,#N/A,TRUE,"경전'96 (2)"}</definedName>
    <definedName name="_____AAA1" localSheetId="8" hidden="1">{#N/A,#N/A,TRUE,"경전'96(1)";#N/A,#N/A,TRUE,"경전'96 (2)"}</definedName>
    <definedName name="_____AAA1" localSheetId="25" hidden="1">{#N/A,#N/A,TRUE,"경전'96(1)";#N/A,#N/A,TRUE,"경전'96 (2)"}</definedName>
    <definedName name="_____AAA1" localSheetId="2" hidden="1">{#N/A,#N/A,TRUE,"경전'96(1)";#N/A,#N/A,TRUE,"경전'96 (2)"}</definedName>
    <definedName name="_____AAA1" localSheetId="28" hidden="1">{#N/A,#N/A,TRUE,"경전'96(1)";#N/A,#N/A,TRUE,"경전'96 (2)"}</definedName>
    <definedName name="_____AAA1" localSheetId="5" hidden="1">{#N/A,#N/A,TRUE,"경전'96(1)";#N/A,#N/A,TRUE,"경전'96 (2)"}</definedName>
    <definedName name="_____AAA1" hidden="1">{#N/A,#N/A,TRUE,"경전'96(1)";#N/A,#N/A,TRUE,"경전'96 (2)"}</definedName>
    <definedName name="_____BRD1" localSheetId="24">#REF!</definedName>
    <definedName name="_____BRD1">#REF!</definedName>
    <definedName name="_____BRD2" localSheetId="24">#REF!</definedName>
    <definedName name="_____BRD2">#REF!</definedName>
    <definedName name="_____BRD3" localSheetId="24">#REF!</definedName>
    <definedName name="_____BRD3">#REF!</definedName>
    <definedName name="_____BRD4" localSheetId="24">#REF!</definedName>
    <definedName name="_____BRD4">#REF!</definedName>
    <definedName name="_____BRD5" localSheetId="24">#REF!</definedName>
    <definedName name="_____BRD5">#REF!</definedName>
    <definedName name="_____BRD6" localSheetId="24">#REF!</definedName>
    <definedName name="_____BRD6">#REF!</definedName>
    <definedName name="_____BRD7" localSheetId="24">#REF!</definedName>
    <definedName name="_____BRD7">#REF!</definedName>
    <definedName name="_____Exp97" localSheetId="24">#REF!</definedName>
    <definedName name="_____Exp97">#REF!</definedName>
    <definedName name="_____INT1" localSheetId="24">#REF!</definedName>
    <definedName name="_____INT1">#REF!</definedName>
    <definedName name="_____INT2" localSheetId="24">#REF!</definedName>
    <definedName name="_____INT2">#REF!</definedName>
    <definedName name="_____INT3" localSheetId="24">#REF!</definedName>
    <definedName name="_____INT3">#REF!</definedName>
    <definedName name="_____INT4" localSheetId="24">#REF!</definedName>
    <definedName name="_____INT4">#REF!</definedName>
    <definedName name="_____INT5" localSheetId="24">#REF!</definedName>
    <definedName name="_____INT5">#REF!</definedName>
    <definedName name="_____INT6" localSheetId="24">#REF!</definedName>
    <definedName name="_____INT6">#REF!</definedName>
    <definedName name="_____INT7" localSheetId="24">#REF!</definedName>
    <definedName name="_____INT7">#REF!</definedName>
    <definedName name="_____KO2" localSheetId="14" hidden="1">#REF!</definedName>
    <definedName name="_____KO2" localSheetId="28" hidden="1">#REF!</definedName>
    <definedName name="_____KO2" localSheetId="13" hidden="1">#REF!</definedName>
    <definedName name="_____KO2" hidden="1">#REF!</definedName>
    <definedName name="_____LIC1" localSheetId="24">#REF!</definedName>
    <definedName name="_____LIC1">#REF!</definedName>
    <definedName name="_____LIC2" localSheetId="24">#REF!</definedName>
    <definedName name="_____LIC2">#REF!</definedName>
    <definedName name="_____LIC3" localSheetId="24">#REF!</definedName>
    <definedName name="_____LIC3">#REF!</definedName>
    <definedName name="_____LIC4" localSheetId="24">#REF!</definedName>
    <definedName name="_____LIC4">#REF!</definedName>
    <definedName name="_____LIC5" localSheetId="24">#REF!</definedName>
    <definedName name="_____LIC5">#REF!</definedName>
    <definedName name="_____LIC6" localSheetId="24">#REF!</definedName>
    <definedName name="_____LIC6">#REF!</definedName>
    <definedName name="_____LIC7" localSheetId="24">#REF!</definedName>
    <definedName name="_____LIC7">#REF!</definedName>
    <definedName name="_____PG1" localSheetId="24">#REF!</definedName>
    <definedName name="_____PG1">#REF!</definedName>
    <definedName name="_____PG11" localSheetId="24">#REF!</definedName>
    <definedName name="_____PG11">#REF!</definedName>
    <definedName name="_____PG13" localSheetId="24">#REF!</definedName>
    <definedName name="_____PG13">#REF!</definedName>
    <definedName name="_____PG17" localSheetId="24">#REF!</definedName>
    <definedName name="_____PG17">#REF!</definedName>
    <definedName name="_____PG2" localSheetId="24">#REF!</definedName>
    <definedName name="_____PG2">#REF!</definedName>
    <definedName name="_____PG3" localSheetId="24">#REF!</definedName>
    <definedName name="_____PG3">#REF!</definedName>
    <definedName name="_____PG4" localSheetId="24">#REF!</definedName>
    <definedName name="_____PG4">#REF!</definedName>
    <definedName name="_____PG5" localSheetId="24">#REF!</definedName>
    <definedName name="_____PG5">#REF!</definedName>
    <definedName name="_____PG6" localSheetId="24">#REF!</definedName>
    <definedName name="_____PG6">#REF!</definedName>
    <definedName name="_____PG7" localSheetId="24">#REF!</definedName>
    <definedName name="_____PG7">#REF!</definedName>
    <definedName name="_____PG9" localSheetId="24">#REF!</definedName>
    <definedName name="_____PG9">#REF!</definedName>
    <definedName name="_____SUM1" localSheetId="24" hidden="1">{#N/A,#N/A,FALSE,"단축1";#N/A,#N/A,FALSE,"단축2";#N/A,#N/A,FALSE,"단축3";#N/A,#N/A,FALSE,"장축";#N/A,#N/A,FALSE,"4WD"}</definedName>
    <definedName name="_____SUM1" localSheetId="8" hidden="1">{#N/A,#N/A,FALSE,"단축1";#N/A,#N/A,FALSE,"단축2";#N/A,#N/A,FALSE,"단축3";#N/A,#N/A,FALSE,"장축";#N/A,#N/A,FALSE,"4WD"}</definedName>
    <definedName name="_____SUM1" localSheetId="25" hidden="1">{#N/A,#N/A,FALSE,"단축1";#N/A,#N/A,FALSE,"단축2";#N/A,#N/A,FALSE,"단축3";#N/A,#N/A,FALSE,"장축";#N/A,#N/A,FALSE,"4WD"}</definedName>
    <definedName name="_____SUM1" localSheetId="2" hidden="1">{#N/A,#N/A,FALSE,"단축1";#N/A,#N/A,FALSE,"단축2";#N/A,#N/A,FALSE,"단축3";#N/A,#N/A,FALSE,"장축";#N/A,#N/A,FALSE,"4WD"}</definedName>
    <definedName name="_____SUM1" localSheetId="14" hidden="1">{#N/A,#N/A,FALSE,"단축1";#N/A,#N/A,FALSE,"단축2";#N/A,#N/A,FALSE,"단축3";#N/A,#N/A,FALSE,"장축";#N/A,#N/A,FALSE,"4WD"}</definedName>
    <definedName name="_____SUM1" localSheetId="28" hidden="1">{#N/A,#N/A,FALSE,"단축1";#N/A,#N/A,FALSE,"단축2";#N/A,#N/A,FALSE,"단축3";#N/A,#N/A,FALSE,"장축";#N/A,#N/A,FALSE,"4WD"}</definedName>
    <definedName name="_____SUM1" localSheetId="5" hidden="1">{#N/A,#N/A,FALSE,"단축1";#N/A,#N/A,FALSE,"단축2";#N/A,#N/A,FALSE,"단축3";#N/A,#N/A,FALSE,"장축";#N/A,#N/A,FALSE,"4WD"}</definedName>
    <definedName name="_____SUM1" localSheetId="13" hidden="1">{#N/A,#N/A,FALSE,"단축1";#N/A,#N/A,FALSE,"단축2";#N/A,#N/A,FALSE,"단축3";#N/A,#N/A,FALSE,"장축";#N/A,#N/A,FALSE,"4WD"}</definedName>
    <definedName name="_____SUM1" hidden="1">{#N/A,#N/A,FALSE,"단축1";#N/A,#N/A,FALSE,"단축2";#N/A,#N/A,FALSE,"단축3";#N/A,#N/A,FALSE,"장축";#N/A,#N/A,FALSE,"4WD"}</definedName>
    <definedName name="_____SUM25" localSheetId="24">#REF!</definedName>
    <definedName name="_____SUM25">#REF!</definedName>
    <definedName name="_____TB112" localSheetId="24">#REF!</definedName>
    <definedName name="_____TB112">#REF!</definedName>
    <definedName name="_____TB115" localSheetId="24">#REF!</definedName>
    <definedName name="_____TB115">#REF!</definedName>
    <definedName name="_____TB117" localSheetId="24">#REF!</definedName>
    <definedName name="_____TB117">#REF!</definedName>
    <definedName name="_____TB122" localSheetId="24">#REF!</definedName>
    <definedName name="_____TB122">#REF!</definedName>
    <definedName name="_____TB124" localSheetId="24">#REF!</definedName>
    <definedName name="_____TB124">#REF!</definedName>
    <definedName name="_____TB125" localSheetId="24">#REF!</definedName>
    <definedName name="_____TB125">#REF!</definedName>
    <definedName name="_____TB126" localSheetId="24">#REF!</definedName>
    <definedName name="_____TB126">#REF!</definedName>
    <definedName name="_____TB131" localSheetId="24">#REF!</definedName>
    <definedName name="_____TB131">#REF!</definedName>
    <definedName name="_____TB132" localSheetId="24">#REF!</definedName>
    <definedName name="_____TB132">#REF!</definedName>
    <definedName name="_____TB211" localSheetId="24">#REF!</definedName>
    <definedName name="_____TB211">#REF!</definedName>
    <definedName name="_____TB212" localSheetId="24">#REF!</definedName>
    <definedName name="_____TB212">#REF!</definedName>
    <definedName name="_____TB213" localSheetId="24">#REF!</definedName>
    <definedName name="_____TB213">#REF!</definedName>
    <definedName name="_____TB214" localSheetId="24">#REF!</definedName>
    <definedName name="_____TB214">#REF!</definedName>
    <definedName name="_____TB215" localSheetId="24">#REF!</definedName>
    <definedName name="_____TB215">#REF!</definedName>
    <definedName name="_____TB221" localSheetId="24">#REF!</definedName>
    <definedName name="_____TB221">#REF!</definedName>
    <definedName name="_____TB2210" localSheetId="24">#REF!</definedName>
    <definedName name="_____TB2210">#REF!</definedName>
    <definedName name="_____TB222" localSheetId="24">#REF!</definedName>
    <definedName name="_____TB222">#REF!</definedName>
    <definedName name="_____TB223" localSheetId="24">#REF!</definedName>
    <definedName name="_____TB223">#REF!</definedName>
    <definedName name="_____TB224" localSheetId="24">#REF!</definedName>
    <definedName name="_____TB224">#REF!</definedName>
    <definedName name="_____TB225" localSheetId="24">#REF!</definedName>
    <definedName name="_____TB225">#REF!</definedName>
    <definedName name="_____TB226" localSheetId="24">#REF!</definedName>
    <definedName name="_____TB226">#REF!</definedName>
    <definedName name="_____TB227" localSheetId="24">#REF!</definedName>
    <definedName name="_____TB227">#REF!</definedName>
    <definedName name="_____TB229" localSheetId="24">#REF!</definedName>
    <definedName name="_____TB229">#REF!</definedName>
    <definedName name="_____TB311" localSheetId="24">#REF!</definedName>
    <definedName name="_____TB311">#REF!</definedName>
    <definedName name="_____TB313" localSheetId="24">#REF!</definedName>
    <definedName name="_____TB313">#REF!</definedName>
    <definedName name="_____TB315" localSheetId="24">#REF!</definedName>
    <definedName name="_____TB315">#REF!</definedName>
    <definedName name="_____TB317" localSheetId="24">#REF!</definedName>
    <definedName name="_____TB317">#REF!</definedName>
    <definedName name="_____TB318" localSheetId="24">#REF!</definedName>
    <definedName name="_____TB318">#REF!</definedName>
    <definedName name="_____TB319" localSheetId="24">#REF!</definedName>
    <definedName name="_____TB319">#REF!</definedName>
    <definedName name="_____TB321" localSheetId="24">#REF!</definedName>
    <definedName name="_____TB321">#REF!</definedName>
    <definedName name="_____TB322" localSheetId="24">#REF!</definedName>
    <definedName name="_____TB322">#REF!</definedName>
    <definedName name="_____TB323" localSheetId="24">#REF!</definedName>
    <definedName name="_____TB323">#REF!</definedName>
    <definedName name="_____TB324" localSheetId="24">#REF!</definedName>
    <definedName name="_____TB324">#REF!</definedName>
    <definedName name="_____TB325" localSheetId="24">#REF!</definedName>
    <definedName name="_____TB325">#REF!</definedName>
    <definedName name="_____TB401" localSheetId="24">#REF!</definedName>
    <definedName name="_____TB401">#REF!</definedName>
    <definedName name="_____TB402" localSheetId="24">#REF!</definedName>
    <definedName name="_____TB402">#REF!</definedName>
    <definedName name="_____TB403" localSheetId="24">#REF!</definedName>
    <definedName name="_____TB403">#REF!</definedName>
    <definedName name="_____TB404" localSheetId="24">#REF!</definedName>
    <definedName name="_____TB404">#REF!</definedName>
    <definedName name="_____TB405" localSheetId="24">#REF!</definedName>
    <definedName name="_____TB405">#REF!</definedName>
    <definedName name="_____TB501" localSheetId="24">#REF!</definedName>
    <definedName name="_____TB501">#REF!</definedName>
    <definedName name="_____TB510" localSheetId="24">#REF!</definedName>
    <definedName name="_____TB510">#REF!</definedName>
    <definedName name="_____TB511" localSheetId="24">#REF!</definedName>
    <definedName name="_____TB511">#REF!</definedName>
    <definedName name="_____TB512" localSheetId="24">#REF!</definedName>
    <definedName name="_____TB512">#REF!</definedName>
    <definedName name="_____TB513" localSheetId="24">#REF!</definedName>
    <definedName name="_____TB513">#REF!</definedName>
    <definedName name="_____TB601" localSheetId="24">#REF!</definedName>
    <definedName name="_____TB601">#REF!</definedName>
    <definedName name="_____TB602" localSheetId="24">#REF!</definedName>
    <definedName name="_____TB602">#REF!</definedName>
    <definedName name="_____TB603" localSheetId="24">#REF!</definedName>
    <definedName name="_____TB603">#REF!</definedName>
    <definedName name="_____TB604" localSheetId="24">#REF!</definedName>
    <definedName name="_____TB604">#REF!</definedName>
    <definedName name="_____TB605" localSheetId="24">#REF!</definedName>
    <definedName name="_____TB605">#REF!</definedName>
    <definedName name="_____TB811" localSheetId="24">#REF!</definedName>
    <definedName name="_____TB811">#REF!</definedName>
    <definedName name="_____TB812" localSheetId="24">#REF!</definedName>
    <definedName name="_____TB812">#REF!</definedName>
    <definedName name="_____TB813" localSheetId="24">#REF!</definedName>
    <definedName name="_____TB813">#REF!</definedName>
    <definedName name="_____TB814" localSheetId="24">#REF!</definedName>
    <definedName name="_____TB814">#REF!</definedName>
    <definedName name="_____TB820" localSheetId="24">#REF!</definedName>
    <definedName name="_____TB820">#REF!</definedName>
    <definedName name="_____TBI1001" localSheetId="24">#REF!</definedName>
    <definedName name="_____TBI1001">#REF!</definedName>
    <definedName name="_____TBI1002" localSheetId="24">#REF!</definedName>
    <definedName name="_____TBI1002">#REF!</definedName>
    <definedName name="_____TBI1003" localSheetId="24">#REF!</definedName>
    <definedName name="_____TBI1003">#REF!</definedName>
    <definedName name="_____TBI1004" localSheetId="24">#REF!</definedName>
    <definedName name="_____TBI1004">#REF!</definedName>
    <definedName name="_____TBI1005" localSheetId="24">#REF!</definedName>
    <definedName name="_____TBI1005">#REF!</definedName>
    <definedName name="_____TBI102" localSheetId="24">#REF!</definedName>
    <definedName name="_____TBI102">#REF!</definedName>
    <definedName name="_____TBI1100" localSheetId="24">#REF!</definedName>
    <definedName name="_____TBI1100">#REF!</definedName>
    <definedName name="_____TBI1200" localSheetId="24">#REF!</definedName>
    <definedName name="_____TBI1200">#REF!</definedName>
    <definedName name="_____TBI203" localSheetId="24">#REF!</definedName>
    <definedName name="_____TBI203">#REF!</definedName>
    <definedName name="_____TBI401" localSheetId="24">#REF!</definedName>
    <definedName name="_____TBI401">#REF!</definedName>
    <definedName name="_____TBI403" localSheetId="24">#REF!</definedName>
    <definedName name="_____TBI403">#REF!</definedName>
    <definedName name="_____TBI407" localSheetId="24">#REF!</definedName>
    <definedName name="_____TBI407">#REF!</definedName>
    <definedName name="_____TBI416" localSheetId="24">#REF!</definedName>
    <definedName name="_____TBI416">#REF!</definedName>
    <definedName name="_____TBI418" localSheetId="24">#REF!</definedName>
    <definedName name="_____TBI418">#REF!</definedName>
    <definedName name="_____TBI419" localSheetId="24">#REF!</definedName>
    <definedName name="_____TBI419">#REF!</definedName>
    <definedName name="_____TBI420" localSheetId="24">#REF!</definedName>
    <definedName name="_____TBI420">#REF!</definedName>
    <definedName name="_____TBI425" localSheetId="24">#REF!</definedName>
    <definedName name="_____TBI425">#REF!</definedName>
    <definedName name="_____TBI602" localSheetId="24">#REF!</definedName>
    <definedName name="_____TBI602">#REF!</definedName>
    <definedName name="_____TBI603" localSheetId="24">#REF!</definedName>
    <definedName name="_____TBI603">#REF!</definedName>
    <definedName name="_____TBI604" localSheetId="24">#REF!</definedName>
    <definedName name="_____TBI604">#REF!</definedName>
    <definedName name="_____TBI605" localSheetId="24">#REF!</definedName>
    <definedName name="_____TBI605">#REF!</definedName>
    <definedName name="_____TBI606" localSheetId="24">#REF!</definedName>
    <definedName name="_____TBI606">#REF!</definedName>
    <definedName name="_____TBI607" localSheetId="24">#REF!</definedName>
    <definedName name="_____TBI607">#REF!</definedName>
    <definedName name="_____TBI608" localSheetId="24">#REF!</definedName>
    <definedName name="_____TBI608">#REF!</definedName>
    <definedName name="_____TBI609" localSheetId="24">#REF!</definedName>
    <definedName name="_____TBI609">#REF!</definedName>
    <definedName name="_____TBI611" localSheetId="24">#REF!</definedName>
    <definedName name="_____TBI611">#REF!</definedName>
    <definedName name="_____TBI612" localSheetId="24">#REF!</definedName>
    <definedName name="_____TBI612">#REF!</definedName>
    <definedName name="_____TBI613" localSheetId="24">#REF!</definedName>
    <definedName name="_____TBI613">#REF!</definedName>
    <definedName name="_____TBI614" localSheetId="24">#REF!</definedName>
    <definedName name="_____TBI614">#REF!</definedName>
    <definedName name="_____TBI701" localSheetId="24">#REF!</definedName>
    <definedName name="_____TBI701">#REF!</definedName>
    <definedName name="_____TBI703" localSheetId="24">#REF!</definedName>
    <definedName name="_____TBI703">#REF!</definedName>
    <definedName name="_____TBI704" localSheetId="24">#REF!</definedName>
    <definedName name="_____TBI704">#REF!</definedName>
    <definedName name="_____TBI705" localSheetId="24">#REF!</definedName>
    <definedName name="_____TBI705">#REF!</definedName>
    <definedName name="_____TBI706" localSheetId="24">#REF!</definedName>
    <definedName name="_____TBI706">#REF!</definedName>
    <definedName name="_____TBI707" localSheetId="24">#REF!</definedName>
    <definedName name="_____TBI707">#REF!</definedName>
    <definedName name="_____TBI708" localSheetId="24">#REF!</definedName>
    <definedName name="_____TBI708">#REF!</definedName>
    <definedName name="_____TBI709" localSheetId="24">#REF!</definedName>
    <definedName name="_____TBI709">#REF!</definedName>
    <definedName name="_____TBI710" localSheetId="24">#REF!</definedName>
    <definedName name="_____TBI710">#REF!</definedName>
    <definedName name="_____TBI711" localSheetId="24">#REF!</definedName>
    <definedName name="_____TBI711">#REF!</definedName>
    <definedName name="_____TBI712" localSheetId="24">#REF!</definedName>
    <definedName name="_____TBI712">#REF!</definedName>
    <definedName name="_____TBI713" localSheetId="24">#REF!</definedName>
    <definedName name="_____TBI713">#REF!</definedName>
    <definedName name="_____TBI715" localSheetId="24">#REF!</definedName>
    <definedName name="_____TBI715">#REF!</definedName>
    <definedName name="_____TBI717" localSheetId="24">#REF!</definedName>
    <definedName name="_____TBI717">#REF!</definedName>
    <definedName name="_____TBI718" localSheetId="24">#REF!</definedName>
    <definedName name="_____TBI718">#REF!</definedName>
    <definedName name="_____TBI719" localSheetId="24">#REF!</definedName>
    <definedName name="_____TBI719">#REF!</definedName>
    <definedName name="_____TBI902" localSheetId="24">#REF!</definedName>
    <definedName name="_____TBI902">#REF!</definedName>
    <definedName name="_____TBI903" localSheetId="24">#REF!</definedName>
    <definedName name="_____TBI903">#REF!</definedName>
    <definedName name="_____TBI904" localSheetId="24">#REF!</definedName>
    <definedName name="_____TBI904">#REF!</definedName>
    <definedName name="_____TBI905" localSheetId="24">#REF!</definedName>
    <definedName name="_____TBI905">#REF!</definedName>
    <definedName name="_____TBI906" localSheetId="24">#REF!</definedName>
    <definedName name="_____TBI906">#REF!</definedName>
    <definedName name="_____TBI907" localSheetId="24">#REF!</definedName>
    <definedName name="_____TBI907">#REF!</definedName>
    <definedName name="____a1" localSheetId="24">#REF!</definedName>
    <definedName name="____a1">#REF!</definedName>
    <definedName name="____A3" localSheetId="24" hidden="1">{#N/A,#N/A,FALSE,"단축1";#N/A,#N/A,FALSE,"단축2";#N/A,#N/A,FALSE,"단축3";#N/A,#N/A,FALSE,"장축";#N/A,#N/A,FALSE,"4WD"}</definedName>
    <definedName name="____A3" localSheetId="8" hidden="1">{#N/A,#N/A,FALSE,"단축1";#N/A,#N/A,FALSE,"단축2";#N/A,#N/A,FALSE,"단축3";#N/A,#N/A,FALSE,"장축";#N/A,#N/A,FALSE,"4WD"}</definedName>
    <definedName name="____A3" localSheetId="25" hidden="1">{#N/A,#N/A,FALSE,"단축1";#N/A,#N/A,FALSE,"단축2";#N/A,#N/A,FALSE,"단축3";#N/A,#N/A,FALSE,"장축";#N/A,#N/A,FALSE,"4WD"}</definedName>
    <definedName name="____A3" localSheetId="2" hidden="1">{#N/A,#N/A,FALSE,"단축1";#N/A,#N/A,FALSE,"단축2";#N/A,#N/A,FALSE,"단축3";#N/A,#N/A,FALSE,"장축";#N/A,#N/A,FALSE,"4WD"}</definedName>
    <definedName name="____A3" localSheetId="14" hidden="1">{#N/A,#N/A,FALSE,"단축1";#N/A,#N/A,FALSE,"단축2";#N/A,#N/A,FALSE,"단축3";#N/A,#N/A,FALSE,"장축";#N/A,#N/A,FALSE,"4WD"}</definedName>
    <definedName name="____A3" localSheetId="28" hidden="1">{#N/A,#N/A,FALSE,"단축1";#N/A,#N/A,FALSE,"단축2";#N/A,#N/A,FALSE,"단축3";#N/A,#N/A,FALSE,"장축";#N/A,#N/A,FALSE,"4WD"}</definedName>
    <definedName name="____A3" localSheetId="5" hidden="1">{#N/A,#N/A,FALSE,"단축1";#N/A,#N/A,FALSE,"단축2";#N/A,#N/A,FALSE,"단축3";#N/A,#N/A,FALSE,"장축";#N/A,#N/A,FALSE,"4WD"}</definedName>
    <definedName name="____A3" localSheetId="13" hidden="1">{#N/A,#N/A,FALSE,"단축1";#N/A,#N/A,FALSE,"단축2";#N/A,#N/A,FALSE,"단축3";#N/A,#N/A,FALSE,"장축";#N/A,#N/A,FALSE,"4WD"}</definedName>
    <definedName name="____A3" hidden="1">{#N/A,#N/A,FALSE,"단축1";#N/A,#N/A,FALSE,"단축2";#N/A,#N/A,FALSE,"단축3";#N/A,#N/A,FALSE,"장축";#N/A,#N/A,FALSE,"4WD"}</definedName>
    <definedName name="____AAA1" localSheetId="24" hidden="1">{#N/A,#N/A,TRUE,"경전'96(1)";#N/A,#N/A,TRUE,"경전'96 (2)"}</definedName>
    <definedName name="____AAA1" localSheetId="8" hidden="1">{#N/A,#N/A,TRUE,"경전'96(1)";#N/A,#N/A,TRUE,"경전'96 (2)"}</definedName>
    <definedName name="____AAA1" localSheetId="25" hidden="1">{#N/A,#N/A,TRUE,"경전'96(1)";#N/A,#N/A,TRUE,"경전'96 (2)"}</definedName>
    <definedName name="____AAA1" localSheetId="2" hidden="1">{#N/A,#N/A,TRUE,"경전'96(1)";#N/A,#N/A,TRUE,"경전'96 (2)"}</definedName>
    <definedName name="____AAA1" localSheetId="28" hidden="1">{#N/A,#N/A,TRUE,"경전'96(1)";#N/A,#N/A,TRUE,"경전'96 (2)"}</definedName>
    <definedName name="____AAA1" localSheetId="5" hidden="1">{#N/A,#N/A,TRUE,"경전'96(1)";#N/A,#N/A,TRUE,"경전'96 (2)"}</definedName>
    <definedName name="____AAA1" hidden="1">{#N/A,#N/A,TRUE,"경전'96(1)";#N/A,#N/A,TRUE,"경전'96 (2)"}</definedName>
    <definedName name="____AUD1" localSheetId="24">#REF!</definedName>
    <definedName name="____AUD1">#REF!</definedName>
    <definedName name="____AUD2" localSheetId="24">#REF!</definedName>
    <definedName name="____AUD2">#REF!</definedName>
    <definedName name="____AUD3" localSheetId="24">#REF!</definedName>
    <definedName name="____AUD3">#REF!</definedName>
    <definedName name="____AUD4" localSheetId="24">#REF!</definedName>
    <definedName name="____AUD4">#REF!</definedName>
    <definedName name="____BRD1" localSheetId="24">#REF!</definedName>
    <definedName name="____BRD1">#REF!</definedName>
    <definedName name="____BRD2" localSheetId="24">#REF!</definedName>
    <definedName name="____BRD2">#REF!</definedName>
    <definedName name="____BRD3" localSheetId="24">#REF!</definedName>
    <definedName name="____BRD3">#REF!</definedName>
    <definedName name="____BRD4" localSheetId="24">#REF!</definedName>
    <definedName name="____BRD4">#REF!</definedName>
    <definedName name="____BRD5" localSheetId="24">#REF!</definedName>
    <definedName name="____BRD5">#REF!</definedName>
    <definedName name="____BRD6" localSheetId="24">#REF!</definedName>
    <definedName name="____BRD6">#REF!</definedName>
    <definedName name="____BRD7" localSheetId="24">#REF!</definedName>
    <definedName name="____BRD7">#REF!</definedName>
    <definedName name="____d12" localSheetId="24">#REF!</definedName>
    <definedName name="____d12">#REF!</definedName>
    <definedName name="____DAT1" localSheetId="24">#REF!</definedName>
    <definedName name="____DAT1">#REF!</definedName>
    <definedName name="____DAT2" localSheetId="24">#REF!</definedName>
    <definedName name="____DAT2">#REF!</definedName>
    <definedName name="____DAT3" localSheetId="24">#REF!</definedName>
    <definedName name="____DAT3">#REF!</definedName>
    <definedName name="____DAT4" localSheetId="24">#REF!</definedName>
    <definedName name="____DAT4">#REF!</definedName>
    <definedName name="____DEM1" localSheetId="24">#REF!</definedName>
    <definedName name="____DEM1">#REF!</definedName>
    <definedName name="____DEM2" localSheetId="24">#REF!</definedName>
    <definedName name="____DEM2">#REF!</definedName>
    <definedName name="____DEM3" localSheetId="24">#REF!</definedName>
    <definedName name="____DEM3">#REF!</definedName>
    <definedName name="____DEM4" localSheetId="24">#REF!</definedName>
    <definedName name="____DEM4">#REF!</definedName>
    <definedName name="____EUR1" localSheetId="24">#REF!</definedName>
    <definedName name="____EUR1">#REF!</definedName>
    <definedName name="____EUR2" localSheetId="24">#REF!</definedName>
    <definedName name="____EUR2">#REF!</definedName>
    <definedName name="____EUR3" localSheetId="24">#REF!</definedName>
    <definedName name="____EUR3">#REF!</definedName>
    <definedName name="____EUR4" localSheetId="24">#REF!</definedName>
    <definedName name="____EUR4">#REF!</definedName>
    <definedName name="____Exp97" localSheetId="24">#REF!</definedName>
    <definedName name="____Exp97">#REF!</definedName>
    <definedName name="____FPA10" localSheetId="24">#REF!</definedName>
    <definedName name="____FPA10">#REF!</definedName>
    <definedName name="____FPA14" localSheetId="24">#REF!</definedName>
    <definedName name="____FPA14">#REF!</definedName>
    <definedName name="____FPA16" localSheetId="24">#REF!</definedName>
    <definedName name="____FPA16">#REF!</definedName>
    <definedName name="____FPA3" localSheetId="24">#REF!</definedName>
    <definedName name="____FPA3">#REF!</definedName>
    <definedName name="____FPA4" localSheetId="24">#REF!</definedName>
    <definedName name="____FPA4">#REF!</definedName>
    <definedName name="____FPA5" localSheetId="24">#REF!</definedName>
    <definedName name="____FPA5">#REF!</definedName>
    <definedName name="____FPA6" localSheetId="24">#REF!</definedName>
    <definedName name="____FPA6">#REF!</definedName>
    <definedName name="____FPA8" localSheetId="24">#REF!</definedName>
    <definedName name="____FPA8">#REF!</definedName>
    <definedName name="____FPP4" localSheetId="24">#REF!</definedName>
    <definedName name="____FPP4">#REF!</definedName>
    <definedName name="____FPP5" localSheetId="24">#REF!</definedName>
    <definedName name="____FPP5">#REF!</definedName>
    <definedName name="____FPP6" localSheetId="24">#REF!</definedName>
    <definedName name="____FPP6">#REF!</definedName>
    <definedName name="____FRF1" localSheetId="24">#REF!</definedName>
    <definedName name="____FRF1">#REF!</definedName>
    <definedName name="____FRF2" localSheetId="24">#REF!</definedName>
    <definedName name="____FRF2">#REF!</definedName>
    <definedName name="____FRF3" localSheetId="24">#REF!</definedName>
    <definedName name="____FRF3">#REF!</definedName>
    <definedName name="____FRF4" localSheetId="24">#REF!</definedName>
    <definedName name="____FRF4">#REF!</definedName>
    <definedName name="____GBP1" localSheetId="24">#REF!</definedName>
    <definedName name="____GBP1">#REF!</definedName>
    <definedName name="____GBP2" localSheetId="24">#REF!</definedName>
    <definedName name="____GBP2">#REF!</definedName>
    <definedName name="____GBP3" localSheetId="24">#REF!</definedName>
    <definedName name="____GBP3">#REF!</definedName>
    <definedName name="____GBP4" localSheetId="24">#REF!</definedName>
    <definedName name="____GBP4">#REF!</definedName>
    <definedName name="____INT1" localSheetId="24">#REF!</definedName>
    <definedName name="____INT1">#REF!</definedName>
    <definedName name="____INT2" localSheetId="24">#REF!</definedName>
    <definedName name="____INT2">#REF!</definedName>
    <definedName name="____INT3" localSheetId="24">#REF!</definedName>
    <definedName name="____INT3">#REF!</definedName>
    <definedName name="____INT4" localSheetId="24">#REF!</definedName>
    <definedName name="____INT4">#REF!</definedName>
    <definedName name="____INT5" localSheetId="24">#REF!</definedName>
    <definedName name="____INT5">#REF!</definedName>
    <definedName name="____INT6" localSheetId="24">#REF!</definedName>
    <definedName name="____INT6">#REF!</definedName>
    <definedName name="____INT7" localSheetId="24">#REF!</definedName>
    <definedName name="____INT7">#REF!</definedName>
    <definedName name="____ITL1" localSheetId="24">#REF!</definedName>
    <definedName name="____ITL1">#REF!</definedName>
    <definedName name="____ITL2" localSheetId="24">#REF!</definedName>
    <definedName name="____ITL2">#REF!</definedName>
    <definedName name="____ITL3" localSheetId="24">#REF!</definedName>
    <definedName name="____ITL3">#REF!</definedName>
    <definedName name="____ITL4" localSheetId="24">#REF!</definedName>
    <definedName name="____ITL4">#REF!</definedName>
    <definedName name="____key2" localSheetId="14" hidden="1">#REF!</definedName>
    <definedName name="____key2" localSheetId="28" hidden="1">#REF!</definedName>
    <definedName name="____key2" localSheetId="13" hidden="1">#REF!</definedName>
    <definedName name="____key2" hidden="1">#REF!</definedName>
    <definedName name="____KO2" localSheetId="14" hidden="1">#REF!</definedName>
    <definedName name="____KO2" localSheetId="28" hidden="1">#REF!</definedName>
    <definedName name="____KO2" localSheetId="13" hidden="1">#REF!</definedName>
    <definedName name="____KO2" hidden="1">#REF!</definedName>
    <definedName name="____kop03" localSheetId="24">#REF!</definedName>
    <definedName name="____kop03">#REF!</definedName>
    <definedName name="____LIC1" localSheetId="24">#REF!</definedName>
    <definedName name="____LIC1">#REF!</definedName>
    <definedName name="____LIC2" localSheetId="24">#REF!</definedName>
    <definedName name="____LIC2">#REF!</definedName>
    <definedName name="____LIC3" localSheetId="24">#REF!</definedName>
    <definedName name="____LIC3">#REF!</definedName>
    <definedName name="____LIC4" localSheetId="24">#REF!</definedName>
    <definedName name="____LIC4">#REF!</definedName>
    <definedName name="____LIC5" localSheetId="24">#REF!</definedName>
    <definedName name="____LIC5">#REF!</definedName>
    <definedName name="____LIC6" localSheetId="24">#REF!</definedName>
    <definedName name="____LIC6">#REF!</definedName>
    <definedName name="____LIC7" localSheetId="24">#REF!</definedName>
    <definedName name="____LIC7">#REF!</definedName>
    <definedName name="____PG1" localSheetId="24">#REF!</definedName>
    <definedName name="____PG1">#REF!</definedName>
    <definedName name="____PG11" localSheetId="24">#REF!</definedName>
    <definedName name="____PG11">#REF!</definedName>
    <definedName name="____PG13" localSheetId="24">#REF!</definedName>
    <definedName name="____PG13">#REF!</definedName>
    <definedName name="____PG17" localSheetId="24">#REF!</definedName>
    <definedName name="____PG17">#REF!</definedName>
    <definedName name="____PG2" localSheetId="24">#REF!</definedName>
    <definedName name="____PG2">#REF!</definedName>
    <definedName name="____PG3" localSheetId="24">#REF!</definedName>
    <definedName name="____PG3">#REF!</definedName>
    <definedName name="____PG4" localSheetId="24">#REF!</definedName>
    <definedName name="____PG4">#REF!</definedName>
    <definedName name="____PG5" localSheetId="24">#REF!</definedName>
    <definedName name="____PG5">#REF!</definedName>
    <definedName name="____PG6" localSheetId="24">#REF!</definedName>
    <definedName name="____PG6">#REF!</definedName>
    <definedName name="____PG7" localSheetId="24">#REF!</definedName>
    <definedName name="____PG7">#REF!</definedName>
    <definedName name="____PG9" localSheetId="24">#REF!</definedName>
    <definedName name="____PG9">#REF!</definedName>
    <definedName name="____s1" localSheetId="24" hidden="1">{#N/A,#N/A,FALSE,"UNIT";#N/A,#N/A,FALSE,"UNIT";#N/A,#N/A,FALSE,"계정"}</definedName>
    <definedName name="____s1" localSheetId="8" hidden="1">{#N/A,#N/A,FALSE,"UNIT";#N/A,#N/A,FALSE,"UNIT";#N/A,#N/A,FALSE,"계정"}</definedName>
    <definedName name="____s1" localSheetId="25" hidden="1">{#N/A,#N/A,FALSE,"UNIT";#N/A,#N/A,FALSE,"UNIT";#N/A,#N/A,FALSE,"계정"}</definedName>
    <definedName name="____s1" localSheetId="2" hidden="1">{#N/A,#N/A,FALSE,"UNIT";#N/A,#N/A,FALSE,"UNIT";#N/A,#N/A,FALSE,"계정"}</definedName>
    <definedName name="____s1" localSheetId="28" hidden="1">{#N/A,#N/A,FALSE,"UNIT";#N/A,#N/A,FALSE,"UNIT";#N/A,#N/A,FALSE,"계정"}</definedName>
    <definedName name="____s1" localSheetId="5" hidden="1">{#N/A,#N/A,FALSE,"UNIT";#N/A,#N/A,FALSE,"UNIT";#N/A,#N/A,FALSE,"계정"}</definedName>
    <definedName name="____s1" hidden="1">{#N/A,#N/A,FALSE,"UNIT";#N/A,#N/A,FALSE,"UNIT";#N/A,#N/A,FALSE,"계정"}</definedName>
    <definedName name="____s10" localSheetId="24" hidden="1">{#N/A,#N/A,FALSE,"UNIT";#N/A,#N/A,FALSE,"UNIT";#N/A,#N/A,FALSE,"계정"}</definedName>
    <definedName name="____s10" localSheetId="8" hidden="1">{#N/A,#N/A,FALSE,"UNIT";#N/A,#N/A,FALSE,"UNIT";#N/A,#N/A,FALSE,"계정"}</definedName>
    <definedName name="____s10" localSheetId="25" hidden="1">{#N/A,#N/A,FALSE,"UNIT";#N/A,#N/A,FALSE,"UNIT";#N/A,#N/A,FALSE,"계정"}</definedName>
    <definedName name="____s10" localSheetId="2" hidden="1">{#N/A,#N/A,FALSE,"UNIT";#N/A,#N/A,FALSE,"UNIT";#N/A,#N/A,FALSE,"계정"}</definedName>
    <definedName name="____s10" localSheetId="28" hidden="1">{#N/A,#N/A,FALSE,"UNIT";#N/A,#N/A,FALSE,"UNIT";#N/A,#N/A,FALSE,"계정"}</definedName>
    <definedName name="____s10" localSheetId="5" hidden="1">{#N/A,#N/A,FALSE,"UNIT";#N/A,#N/A,FALSE,"UNIT";#N/A,#N/A,FALSE,"계정"}</definedName>
    <definedName name="____s10" hidden="1">{#N/A,#N/A,FALSE,"UNIT";#N/A,#N/A,FALSE,"UNIT";#N/A,#N/A,FALSE,"계정"}</definedName>
    <definedName name="____s11" localSheetId="24" hidden="1">{#N/A,#N/A,FALSE,"UNIT";#N/A,#N/A,FALSE,"UNIT";#N/A,#N/A,FALSE,"계정"}</definedName>
    <definedName name="____s11" localSheetId="8" hidden="1">{#N/A,#N/A,FALSE,"UNIT";#N/A,#N/A,FALSE,"UNIT";#N/A,#N/A,FALSE,"계정"}</definedName>
    <definedName name="____s11" localSheetId="25" hidden="1">{#N/A,#N/A,FALSE,"UNIT";#N/A,#N/A,FALSE,"UNIT";#N/A,#N/A,FALSE,"계정"}</definedName>
    <definedName name="____s11" localSheetId="2" hidden="1">{#N/A,#N/A,FALSE,"UNIT";#N/A,#N/A,FALSE,"UNIT";#N/A,#N/A,FALSE,"계정"}</definedName>
    <definedName name="____s11" localSheetId="28" hidden="1">{#N/A,#N/A,FALSE,"UNIT";#N/A,#N/A,FALSE,"UNIT";#N/A,#N/A,FALSE,"계정"}</definedName>
    <definedName name="____s11" localSheetId="5" hidden="1">{#N/A,#N/A,FALSE,"UNIT";#N/A,#N/A,FALSE,"UNIT";#N/A,#N/A,FALSE,"계정"}</definedName>
    <definedName name="____s11" hidden="1">{#N/A,#N/A,FALSE,"UNIT";#N/A,#N/A,FALSE,"UNIT";#N/A,#N/A,FALSE,"계정"}</definedName>
    <definedName name="____s12" localSheetId="24" hidden="1">{#N/A,#N/A,FALSE,"UNIT";#N/A,#N/A,FALSE,"UNIT";#N/A,#N/A,FALSE,"계정"}</definedName>
    <definedName name="____s12" localSheetId="8" hidden="1">{#N/A,#N/A,FALSE,"UNIT";#N/A,#N/A,FALSE,"UNIT";#N/A,#N/A,FALSE,"계정"}</definedName>
    <definedName name="____s12" localSheetId="25" hidden="1">{#N/A,#N/A,FALSE,"UNIT";#N/A,#N/A,FALSE,"UNIT";#N/A,#N/A,FALSE,"계정"}</definedName>
    <definedName name="____s12" localSheetId="2" hidden="1">{#N/A,#N/A,FALSE,"UNIT";#N/A,#N/A,FALSE,"UNIT";#N/A,#N/A,FALSE,"계정"}</definedName>
    <definedName name="____s12" localSheetId="28" hidden="1">{#N/A,#N/A,FALSE,"UNIT";#N/A,#N/A,FALSE,"UNIT";#N/A,#N/A,FALSE,"계정"}</definedName>
    <definedName name="____s12" localSheetId="5" hidden="1">{#N/A,#N/A,FALSE,"UNIT";#N/A,#N/A,FALSE,"UNIT";#N/A,#N/A,FALSE,"계정"}</definedName>
    <definedName name="____s12" hidden="1">{#N/A,#N/A,FALSE,"UNIT";#N/A,#N/A,FALSE,"UNIT";#N/A,#N/A,FALSE,"계정"}</definedName>
    <definedName name="____s13" localSheetId="24" hidden="1">{#N/A,#N/A,FALSE,"UNIT";#N/A,#N/A,FALSE,"UNIT";#N/A,#N/A,FALSE,"계정"}</definedName>
    <definedName name="____s13" localSheetId="8" hidden="1">{#N/A,#N/A,FALSE,"UNIT";#N/A,#N/A,FALSE,"UNIT";#N/A,#N/A,FALSE,"계정"}</definedName>
    <definedName name="____s13" localSheetId="25" hidden="1">{#N/A,#N/A,FALSE,"UNIT";#N/A,#N/A,FALSE,"UNIT";#N/A,#N/A,FALSE,"계정"}</definedName>
    <definedName name="____s13" localSheetId="2" hidden="1">{#N/A,#N/A,FALSE,"UNIT";#N/A,#N/A,FALSE,"UNIT";#N/A,#N/A,FALSE,"계정"}</definedName>
    <definedName name="____s13" localSheetId="28" hidden="1">{#N/A,#N/A,FALSE,"UNIT";#N/A,#N/A,FALSE,"UNIT";#N/A,#N/A,FALSE,"계정"}</definedName>
    <definedName name="____s13" localSheetId="5" hidden="1">{#N/A,#N/A,FALSE,"UNIT";#N/A,#N/A,FALSE,"UNIT";#N/A,#N/A,FALSE,"계정"}</definedName>
    <definedName name="____s13" hidden="1">{#N/A,#N/A,FALSE,"UNIT";#N/A,#N/A,FALSE,"UNIT";#N/A,#N/A,FALSE,"계정"}</definedName>
    <definedName name="____s14" localSheetId="24" hidden="1">{#N/A,#N/A,FALSE,"UNIT";#N/A,#N/A,FALSE,"UNIT";#N/A,#N/A,FALSE,"계정"}</definedName>
    <definedName name="____s14" localSheetId="8" hidden="1">{#N/A,#N/A,FALSE,"UNIT";#N/A,#N/A,FALSE,"UNIT";#N/A,#N/A,FALSE,"계정"}</definedName>
    <definedName name="____s14" localSheetId="25" hidden="1">{#N/A,#N/A,FALSE,"UNIT";#N/A,#N/A,FALSE,"UNIT";#N/A,#N/A,FALSE,"계정"}</definedName>
    <definedName name="____s14" localSheetId="2" hidden="1">{#N/A,#N/A,FALSE,"UNIT";#N/A,#N/A,FALSE,"UNIT";#N/A,#N/A,FALSE,"계정"}</definedName>
    <definedName name="____s14" localSheetId="28" hidden="1">{#N/A,#N/A,FALSE,"UNIT";#N/A,#N/A,FALSE,"UNIT";#N/A,#N/A,FALSE,"계정"}</definedName>
    <definedName name="____s14" localSheetId="5" hidden="1">{#N/A,#N/A,FALSE,"UNIT";#N/A,#N/A,FALSE,"UNIT";#N/A,#N/A,FALSE,"계정"}</definedName>
    <definedName name="____s14" hidden="1">{#N/A,#N/A,FALSE,"UNIT";#N/A,#N/A,FALSE,"UNIT";#N/A,#N/A,FALSE,"계정"}</definedName>
    <definedName name="____s16" localSheetId="24" hidden="1">{#N/A,#N/A,FALSE,"UNIT";#N/A,#N/A,FALSE,"UNIT";#N/A,#N/A,FALSE,"계정"}</definedName>
    <definedName name="____s16" localSheetId="8" hidden="1">{#N/A,#N/A,FALSE,"UNIT";#N/A,#N/A,FALSE,"UNIT";#N/A,#N/A,FALSE,"계정"}</definedName>
    <definedName name="____s16" localSheetId="25" hidden="1">{#N/A,#N/A,FALSE,"UNIT";#N/A,#N/A,FALSE,"UNIT";#N/A,#N/A,FALSE,"계정"}</definedName>
    <definedName name="____s16" localSheetId="2" hidden="1">{#N/A,#N/A,FALSE,"UNIT";#N/A,#N/A,FALSE,"UNIT";#N/A,#N/A,FALSE,"계정"}</definedName>
    <definedName name="____s16" localSheetId="28" hidden="1">{#N/A,#N/A,FALSE,"UNIT";#N/A,#N/A,FALSE,"UNIT";#N/A,#N/A,FALSE,"계정"}</definedName>
    <definedName name="____s16" localSheetId="5" hidden="1">{#N/A,#N/A,FALSE,"UNIT";#N/A,#N/A,FALSE,"UNIT";#N/A,#N/A,FALSE,"계정"}</definedName>
    <definedName name="____s16" hidden="1">{#N/A,#N/A,FALSE,"UNIT";#N/A,#N/A,FALSE,"UNIT";#N/A,#N/A,FALSE,"계정"}</definedName>
    <definedName name="____s17" localSheetId="24" hidden="1">{#N/A,#N/A,FALSE,"UNIT";#N/A,#N/A,FALSE,"UNIT";#N/A,#N/A,FALSE,"계정"}</definedName>
    <definedName name="____s17" localSheetId="8" hidden="1">{#N/A,#N/A,FALSE,"UNIT";#N/A,#N/A,FALSE,"UNIT";#N/A,#N/A,FALSE,"계정"}</definedName>
    <definedName name="____s17" localSheetId="25" hidden="1">{#N/A,#N/A,FALSE,"UNIT";#N/A,#N/A,FALSE,"UNIT";#N/A,#N/A,FALSE,"계정"}</definedName>
    <definedName name="____s17" localSheetId="2" hidden="1">{#N/A,#N/A,FALSE,"UNIT";#N/A,#N/A,FALSE,"UNIT";#N/A,#N/A,FALSE,"계정"}</definedName>
    <definedName name="____s17" localSheetId="28" hidden="1">{#N/A,#N/A,FALSE,"UNIT";#N/A,#N/A,FALSE,"UNIT";#N/A,#N/A,FALSE,"계정"}</definedName>
    <definedName name="____s17" localSheetId="5" hidden="1">{#N/A,#N/A,FALSE,"UNIT";#N/A,#N/A,FALSE,"UNIT";#N/A,#N/A,FALSE,"계정"}</definedName>
    <definedName name="____s17" hidden="1">{#N/A,#N/A,FALSE,"UNIT";#N/A,#N/A,FALSE,"UNIT";#N/A,#N/A,FALSE,"계정"}</definedName>
    <definedName name="____s2" localSheetId="24" hidden="1">{#N/A,#N/A,FALSE,"UNIT";#N/A,#N/A,FALSE,"UNIT";#N/A,#N/A,FALSE,"계정"}</definedName>
    <definedName name="____s2" localSheetId="8" hidden="1">{#N/A,#N/A,FALSE,"UNIT";#N/A,#N/A,FALSE,"UNIT";#N/A,#N/A,FALSE,"계정"}</definedName>
    <definedName name="____s2" localSheetId="25" hidden="1">{#N/A,#N/A,FALSE,"UNIT";#N/A,#N/A,FALSE,"UNIT";#N/A,#N/A,FALSE,"계정"}</definedName>
    <definedName name="____s2" localSheetId="2" hidden="1">{#N/A,#N/A,FALSE,"UNIT";#N/A,#N/A,FALSE,"UNIT";#N/A,#N/A,FALSE,"계정"}</definedName>
    <definedName name="____s2" localSheetId="28" hidden="1">{#N/A,#N/A,FALSE,"UNIT";#N/A,#N/A,FALSE,"UNIT";#N/A,#N/A,FALSE,"계정"}</definedName>
    <definedName name="____s2" localSheetId="5" hidden="1">{#N/A,#N/A,FALSE,"UNIT";#N/A,#N/A,FALSE,"UNIT";#N/A,#N/A,FALSE,"계정"}</definedName>
    <definedName name="____s2" hidden="1">{#N/A,#N/A,FALSE,"UNIT";#N/A,#N/A,FALSE,"UNIT";#N/A,#N/A,FALSE,"계정"}</definedName>
    <definedName name="____s3" localSheetId="24" hidden="1">{#N/A,#N/A,FALSE,"UNIT";#N/A,#N/A,FALSE,"UNIT";#N/A,#N/A,FALSE,"계정"}</definedName>
    <definedName name="____s3" localSheetId="8" hidden="1">{#N/A,#N/A,FALSE,"UNIT";#N/A,#N/A,FALSE,"UNIT";#N/A,#N/A,FALSE,"계정"}</definedName>
    <definedName name="____s3" localSheetId="25" hidden="1">{#N/A,#N/A,FALSE,"UNIT";#N/A,#N/A,FALSE,"UNIT";#N/A,#N/A,FALSE,"계정"}</definedName>
    <definedName name="____s3" localSheetId="2" hidden="1">{#N/A,#N/A,FALSE,"UNIT";#N/A,#N/A,FALSE,"UNIT";#N/A,#N/A,FALSE,"계정"}</definedName>
    <definedName name="____s3" localSheetId="28" hidden="1">{#N/A,#N/A,FALSE,"UNIT";#N/A,#N/A,FALSE,"UNIT";#N/A,#N/A,FALSE,"계정"}</definedName>
    <definedName name="____s3" localSheetId="5" hidden="1">{#N/A,#N/A,FALSE,"UNIT";#N/A,#N/A,FALSE,"UNIT";#N/A,#N/A,FALSE,"계정"}</definedName>
    <definedName name="____s3" hidden="1">{#N/A,#N/A,FALSE,"UNIT";#N/A,#N/A,FALSE,"UNIT";#N/A,#N/A,FALSE,"계정"}</definedName>
    <definedName name="____s4" localSheetId="24" hidden="1">{#N/A,#N/A,FALSE,"UNIT";#N/A,#N/A,FALSE,"UNIT";#N/A,#N/A,FALSE,"계정"}</definedName>
    <definedName name="____s4" localSheetId="8" hidden="1">{#N/A,#N/A,FALSE,"UNIT";#N/A,#N/A,FALSE,"UNIT";#N/A,#N/A,FALSE,"계정"}</definedName>
    <definedName name="____s4" localSheetId="25" hidden="1">{#N/A,#N/A,FALSE,"UNIT";#N/A,#N/A,FALSE,"UNIT";#N/A,#N/A,FALSE,"계정"}</definedName>
    <definedName name="____s4" localSheetId="2" hidden="1">{#N/A,#N/A,FALSE,"UNIT";#N/A,#N/A,FALSE,"UNIT";#N/A,#N/A,FALSE,"계정"}</definedName>
    <definedName name="____s4" localSheetId="28" hidden="1">{#N/A,#N/A,FALSE,"UNIT";#N/A,#N/A,FALSE,"UNIT";#N/A,#N/A,FALSE,"계정"}</definedName>
    <definedName name="____s4" localSheetId="5" hidden="1">{#N/A,#N/A,FALSE,"UNIT";#N/A,#N/A,FALSE,"UNIT";#N/A,#N/A,FALSE,"계정"}</definedName>
    <definedName name="____s4" hidden="1">{#N/A,#N/A,FALSE,"UNIT";#N/A,#N/A,FALSE,"UNIT";#N/A,#N/A,FALSE,"계정"}</definedName>
    <definedName name="____s5" localSheetId="24" hidden="1">{#N/A,#N/A,FALSE,"UNIT";#N/A,#N/A,FALSE,"UNIT";#N/A,#N/A,FALSE,"계정"}</definedName>
    <definedName name="____s5" localSheetId="8" hidden="1">{#N/A,#N/A,FALSE,"UNIT";#N/A,#N/A,FALSE,"UNIT";#N/A,#N/A,FALSE,"계정"}</definedName>
    <definedName name="____s5" localSheetId="25" hidden="1">{#N/A,#N/A,FALSE,"UNIT";#N/A,#N/A,FALSE,"UNIT";#N/A,#N/A,FALSE,"계정"}</definedName>
    <definedName name="____s5" localSheetId="2" hidden="1">{#N/A,#N/A,FALSE,"UNIT";#N/A,#N/A,FALSE,"UNIT";#N/A,#N/A,FALSE,"계정"}</definedName>
    <definedName name="____s5" localSheetId="28" hidden="1">{#N/A,#N/A,FALSE,"UNIT";#N/A,#N/A,FALSE,"UNIT";#N/A,#N/A,FALSE,"계정"}</definedName>
    <definedName name="____s5" localSheetId="5" hidden="1">{#N/A,#N/A,FALSE,"UNIT";#N/A,#N/A,FALSE,"UNIT";#N/A,#N/A,FALSE,"계정"}</definedName>
    <definedName name="____s5" hidden="1">{#N/A,#N/A,FALSE,"UNIT";#N/A,#N/A,FALSE,"UNIT";#N/A,#N/A,FALSE,"계정"}</definedName>
    <definedName name="____s6" localSheetId="24" hidden="1">{#N/A,#N/A,FALSE,"UNIT";#N/A,#N/A,FALSE,"UNIT";#N/A,#N/A,FALSE,"계정"}</definedName>
    <definedName name="____s6" localSheetId="8" hidden="1">{#N/A,#N/A,FALSE,"UNIT";#N/A,#N/A,FALSE,"UNIT";#N/A,#N/A,FALSE,"계정"}</definedName>
    <definedName name="____s6" localSheetId="25" hidden="1">{#N/A,#N/A,FALSE,"UNIT";#N/A,#N/A,FALSE,"UNIT";#N/A,#N/A,FALSE,"계정"}</definedName>
    <definedName name="____s6" localSheetId="2" hidden="1">{#N/A,#N/A,FALSE,"UNIT";#N/A,#N/A,FALSE,"UNIT";#N/A,#N/A,FALSE,"계정"}</definedName>
    <definedName name="____s6" localSheetId="28" hidden="1">{#N/A,#N/A,FALSE,"UNIT";#N/A,#N/A,FALSE,"UNIT";#N/A,#N/A,FALSE,"계정"}</definedName>
    <definedName name="____s6" localSheetId="5" hidden="1">{#N/A,#N/A,FALSE,"UNIT";#N/A,#N/A,FALSE,"UNIT";#N/A,#N/A,FALSE,"계정"}</definedName>
    <definedName name="____s6" hidden="1">{#N/A,#N/A,FALSE,"UNIT";#N/A,#N/A,FALSE,"UNIT";#N/A,#N/A,FALSE,"계정"}</definedName>
    <definedName name="____s9" localSheetId="24" hidden="1">{#N/A,#N/A,FALSE,"UNIT";#N/A,#N/A,FALSE,"UNIT";#N/A,#N/A,FALSE,"계정"}</definedName>
    <definedName name="____s9" localSheetId="8" hidden="1">{#N/A,#N/A,FALSE,"UNIT";#N/A,#N/A,FALSE,"UNIT";#N/A,#N/A,FALSE,"계정"}</definedName>
    <definedName name="____s9" localSheetId="25" hidden="1">{#N/A,#N/A,FALSE,"UNIT";#N/A,#N/A,FALSE,"UNIT";#N/A,#N/A,FALSE,"계정"}</definedName>
    <definedName name="____s9" localSheetId="2" hidden="1">{#N/A,#N/A,FALSE,"UNIT";#N/A,#N/A,FALSE,"UNIT";#N/A,#N/A,FALSE,"계정"}</definedName>
    <definedName name="____s9" localSheetId="28" hidden="1">{#N/A,#N/A,FALSE,"UNIT";#N/A,#N/A,FALSE,"UNIT";#N/A,#N/A,FALSE,"계정"}</definedName>
    <definedName name="____s9" localSheetId="5" hidden="1">{#N/A,#N/A,FALSE,"UNIT";#N/A,#N/A,FALSE,"UNIT";#N/A,#N/A,FALSE,"계정"}</definedName>
    <definedName name="____s9" hidden="1">{#N/A,#N/A,FALSE,"UNIT";#N/A,#N/A,FALSE,"UNIT";#N/A,#N/A,FALSE,"계정"}</definedName>
    <definedName name="____SUM1" localSheetId="24" hidden="1">{#N/A,#N/A,FALSE,"단축1";#N/A,#N/A,FALSE,"단축2";#N/A,#N/A,FALSE,"단축3";#N/A,#N/A,FALSE,"장축";#N/A,#N/A,FALSE,"4WD"}</definedName>
    <definedName name="____SUM1" localSheetId="8" hidden="1">{#N/A,#N/A,FALSE,"단축1";#N/A,#N/A,FALSE,"단축2";#N/A,#N/A,FALSE,"단축3";#N/A,#N/A,FALSE,"장축";#N/A,#N/A,FALSE,"4WD"}</definedName>
    <definedName name="____SUM1" localSheetId="25" hidden="1">{#N/A,#N/A,FALSE,"단축1";#N/A,#N/A,FALSE,"단축2";#N/A,#N/A,FALSE,"단축3";#N/A,#N/A,FALSE,"장축";#N/A,#N/A,FALSE,"4WD"}</definedName>
    <definedName name="____SUM1" localSheetId="2" hidden="1">{#N/A,#N/A,FALSE,"단축1";#N/A,#N/A,FALSE,"단축2";#N/A,#N/A,FALSE,"단축3";#N/A,#N/A,FALSE,"장축";#N/A,#N/A,FALSE,"4WD"}</definedName>
    <definedName name="____SUM1" localSheetId="14" hidden="1">{#N/A,#N/A,FALSE,"단축1";#N/A,#N/A,FALSE,"단축2";#N/A,#N/A,FALSE,"단축3";#N/A,#N/A,FALSE,"장축";#N/A,#N/A,FALSE,"4WD"}</definedName>
    <definedName name="____SUM1" localSheetId="28" hidden="1">{#N/A,#N/A,FALSE,"단축1";#N/A,#N/A,FALSE,"단축2";#N/A,#N/A,FALSE,"단축3";#N/A,#N/A,FALSE,"장축";#N/A,#N/A,FALSE,"4WD"}</definedName>
    <definedName name="____SUM1" localSheetId="5" hidden="1">{#N/A,#N/A,FALSE,"단축1";#N/A,#N/A,FALSE,"단축2";#N/A,#N/A,FALSE,"단축3";#N/A,#N/A,FALSE,"장축";#N/A,#N/A,FALSE,"4WD"}</definedName>
    <definedName name="____SUM1" localSheetId="13" hidden="1">{#N/A,#N/A,FALSE,"단축1";#N/A,#N/A,FALSE,"단축2";#N/A,#N/A,FALSE,"단축3";#N/A,#N/A,FALSE,"장축";#N/A,#N/A,FALSE,"4WD"}</definedName>
    <definedName name="____SUM1" hidden="1">{#N/A,#N/A,FALSE,"단축1";#N/A,#N/A,FALSE,"단축2";#N/A,#N/A,FALSE,"단축3";#N/A,#N/A,FALSE,"장축";#N/A,#N/A,FALSE,"4WD"}</definedName>
    <definedName name="____SUM25" localSheetId="24">#REF!</definedName>
    <definedName name="____SUM25">#REF!</definedName>
    <definedName name="____TB111" localSheetId="24">#REF!</definedName>
    <definedName name="____TB111">#REF!</definedName>
    <definedName name="____TB112" localSheetId="24">#REF!</definedName>
    <definedName name="____TB112">#REF!</definedName>
    <definedName name="____TB113" localSheetId="24">#REF!</definedName>
    <definedName name="____TB113">#REF!</definedName>
    <definedName name="____TB114" localSheetId="24">#REF!</definedName>
    <definedName name="____TB114">#REF!</definedName>
    <definedName name="____TB115" localSheetId="24">#REF!</definedName>
    <definedName name="____TB115">#REF!</definedName>
    <definedName name="____TB116" localSheetId="24">#REF!</definedName>
    <definedName name="____TB116">#REF!</definedName>
    <definedName name="____TB117" localSheetId="24">#REF!</definedName>
    <definedName name="____TB117">#REF!</definedName>
    <definedName name="____TB121" localSheetId="24">#REF!</definedName>
    <definedName name="____TB121">#REF!</definedName>
    <definedName name="____TB122" localSheetId="24">#REF!</definedName>
    <definedName name="____TB122">#REF!</definedName>
    <definedName name="____TB123" localSheetId="24">#REF!</definedName>
    <definedName name="____TB123">#REF!</definedName>
    <definedName name="____TB124" localSheetId="24">#REF!</definedName>
    <definedName name="____TB124">#REF!</definedName>
    <definedName name="____TB125" localSheetId="24">#REF!</definedName>
    <definedName name="____TB125">#REF!</definedName>
    <definedName name="____TB126" localSheetId="24">#REF!</definedName>
    <definedName name="____TB126">#REF!</definedName>
    <definedName name="____TB131" localSheetId="24">#REF!</definedName>
    <definedName name="____TB131">#REF!</definedName>
    <definedName name="____TB132" localSheetId="24">#REF!</definedName>
    <definedName name="____TB132">#REF!</definedName>
    <definedName name="____TB211" localSheetId="24">#REF!</definedName>
    <definedName name="____TB211">#REF!</definedName>
    <definedName name="____TB212" localSheetId="24">#REF!</definedName>
    <definedName name="____TB212">#REF!</definedName>
    <definedName name="____TB213" localSheetId="24">#REF!</definedName>
    <definedName name="____TB213">#REF!</definedName>
    <definedName name="____TB214" localSheetId="24">#REF!</definedName>
    <definedName name="____TB214">#REF!</definedName>
    <definedName name="____TB215" localSheetId="24">#REF!</definedName>
    <definedName name="____TB215">#REF!</definedName>
    <definedName name="____TB221" localSheetId="24">#REF!</definedName>
    <definedName name="____TB221">#REF!</definedName>
    <definedName name="____TB2210" localSheetId="24">#REF!</definedName>
    <definedName name="____TB2210">#REF!</definedName>
    <definedName name="____TB222" localSheetId="24">#REF!</definedName>
    <definedName name="____TB222">#REF!</definedName>
    <definedName name="____TB223" localSheetId="24">#REF!</definedName>
    <definedName name="____TB223">#REF!</definedName>
    <definedName name="____TB224" localSheetId="24">#REF!</definedName>
    <definedName name="____TB224">#REF!</definedName>
    <definedName name="____TB225" localSheetId="24">#REF!</definedName>
    <definedName name="____TB225">#REF!</definedName>
    <definedName name="____TB226" localSheetId="24">#REF!</definedName>
    <definedName name="____TB226">#REF!</definedName>
    <definedName name="____TB227" localSheetId="24">#REF!</definedName>
    <definedName name="____TB227">#REF!</definedName>
    <definedName name="____TB228" localSheetId="24">#REF!</definedName>
    <definedName name="____TB228">#REF!</definedName>
    <definedName name="____TB229" localSheetId="24">#REF!</definedName>
    <definedName name="____TB229">#REF!</definedName>
    <definedName name="____TB311" localSheetId="24">#REF!</definedName>
    <definedName name="____TB311">#REF!</definedName>
    <definedName name="____TB312" localSheetId="24">#REF!</definedName>
    <definedName name="____TB312">#REF!</definedName>
    <definedName name="____TB313" localSheetId="24">#REF!</definedName>
    <definedName name="____TB313">#REF!</definedName>
    <definedName name="____TB314" localSheetId="24">#REF!</definedName>
    <definedName name="____TB314">#REF!</definedName>
    <definedName name="____TB315" localSheetId="24">#REF!</definedName>
    <definedName name="____TB315">#REF!</definedName>
    <definedName name="____TB316" localSheetId="24">#REF!</definedName>
    <definedName name="____TB316">#REF!</definedName>
    <definedName name="____TB317" localSheetId="24">#REF!</definedName>
    <definedName name="____TB317">#REF!</definedName>
    <definedName name="____TB318" localSheetId="24">#REF!</definedName>
    <definedName name="____TB318">#REF!</definedName>
    <definedName name="____TB319" localSheetId="24">#REF!</definedName>
    <definedName name="____TB319">#REF!</definedName>
    <definedName name="____TB321" localSheetId="24">#REF!</definedName>
    <definedName name="____TB321">#REF!</definedName>
    <definedName name="____TB322" localSheetId="24">#REF!</definedName>
    <definedName name="____TB322">#REF!</definedName>
    <definedName name="____TB323" localSheetId="24">#REF!</definedName>
    <definedName name="____TB323">#REF!</definedName>
    <definedName name="____TB324" localSheetId="24">#REF!</definedName>
    <definedName name="____TB324">#REF!</definedName>
    <definedName name="____TB325" localSheetId="24">#REF!</definedName>
    <definedName name="____TB325">#REF!</definedName>
    <definedName name="____TB401" localSheetId="24">#REF!</definedName>
    <definedName name="____TB401">#REF!</definedName>
    <definedName name="____TB402" localSheetId="24">#REF!</definedName>
    <definedName name="____TB402">#REF!</definedName>
    <definedName name="____TB403" localSheetId="24">#REF!</definedName>
    <definedName name="____TB403">#REF!</definedName>
    <definedName name="____TB404" localSheetId="24">#REF!</definedName>
    <definedName name="____TB404">#REF!</definedName>
    <definedName name="____TB405" localSheetId="24">#REF!</definedName>
    <definedName name="____TB405">#REF!</definedName>
    <definedName name="____TB501" localSheetId="24">#REF!</definedName>
    <definedName name="____TB501">#REF!</definedName>
    <definedName name="____TB502" localSheetId="24">#REF!</definedName>
    <definedName name="____TB502">#REF!</definedName>
    <definedName name="____TB503" localSheetId="24">#REF!</definedName>
    <definedName name="____TB503">#REF!</definedName>
    <definedName name="____TB504" localSheetId="24">#REF!</definedName>
    <definedName name="____TB504">#REF!</definedName>
    <definedName name="____TB505" localSheetId="24">#REF!</definedName>
    <definedName name="____TB505">#REF!</definedName>
    <definedName name="____TB506" localSheetId="24">#REF!</definedName>
    <definedName name="____TB506">#REF!</definedName>
    <definedName name="____TB507" localSheetId="24">#REF!</definedName>
    <definedName name="____TB507">#REF!</definedName>
    <definedName name="____TB508" localSheetId="24">#REF!</definedName>
    <definedName name="____TB508">#REF!</definedName>
    <definedName name="____TB509" localSheetId="24">#REF!</definedName>
    <definedName name="____TB509">#REF!</definedName>
    <definedName name="____TB510" localSheetId="24">#REF!</definedName>
    <definedName name="____TB510">#REF!</definedName>
    <definedName name="____TB511" localSheetId="24">#REF!</definedName>
    <definedName name="____TB511">#REF!</definedName>
    <definedName name="____TB512" localSheetId="24">#REF!</definedName>
    <definedName name="____TB512">#REF!</definedName>
    <definedName name="____TB513" localSheetId="24">#REF!</definedName>
    <definedName name="____TB513">#REF!</definedName>
    <definedName name="____TB601" localSheetId="24">#REF!</definedName>
    <definedName name="____TB601">#REF!</definedName>
    <definedName name="____TB602" localSheetId="24">#REF!</definedName>
    <definedName name="____TB602">#REF!</definedName>
    <definedName name="____TB603" localSheetId="24">#REF!</definedName>
    <definedName name="____TB603">#REF!</definedName>
    <definedName name="____TB604" localSheetId="24">#REF!</definedName>
    <definedName name="____TB604">#REF!</definedName>
    <definedName name="____TB605" localSheetId="24">#REF!</definedName>
    <definedName name="____TB605">#REF!</definedName>
    <definedName name="____TB701" localSheetId="24">#REF!</definedName>
    <definedName name="____TB701">#REF!</definedName>
    <definedName name="____TB811" localSheetId="24">#REF!</definedName>
    <definedName name="____TB811">#REF!</definedName>
    <definedName name="____TB812" localSheetId="24">#REF!</definedName>
    <definedName name="____TB812">#REF!</definedName>
    <definedName name="____TB813" localSheetId="24">#REF!</definedName>
    <definedName name="____TB813">#REF!</definedName>
    <definedName name="____TB814" localSheetId="24">#REF!</definedName>
    <definedName name="____TB814">#REF!</definedName>
    <definedName name="____TB820" localSheetId="24">#REF!</definedName>
    <definedName name="____TB820">#REF!</definedName>
    <definedName name="____TB901" localSheetId="24">#REF!</definedName>
    <definedName name="____TB901">#REF!</definedName>
    <definedName name="____TB902" localSheetId="24">#REF!</definedName>
    <definedName name="____TB902">#REF!</definedName>
    <definedName name="____TB903" localSheetId="24">#REF!</definedName>
    <definedName name="____TB903">#REF!</definedName>
    <definedName name="____TB904" localSheetId="24">#REF!</definedName>
    <definedName name="____TB904">#REF!</definedName>
    <definedName name="____TBI1001" localSheetId="24">#REF!</definedName>
    <definedName name="____TBI1001">#REF!</definedName>
    <definedName name="____TBI1002" localSheetId="24">#REF!</definedName>
    <definedName name="____TBI1002">#REF!</definedName>
    <definedName name="____TBI1003" localSheetId="24">#REF!</definedName>
    <definedName name="____TBI1003">#REF!</definedName>
    <definedName name="____TBI1004" localSheetId="24">#REF!</definedName>
    <definedName name="____TBI1004">#REF!</definedName>
    <definedName name="____TBI1005" localSheetId="24">#REF!</definedName>
    <definedName name="____TBI1005">#REF!</definedName>
    <definedName name="____TBI101" localSheetId="24">#REF!</definedName>
    <definedName name="____TBI101">#REF!</definedName>
    <definedName name="____TBI102" localSheetId="24">#REF!</definedName>
    <definedName name="____TBI102">#REF!</definedName>
    <definedName name="____TBI1100" localSheetId="24">#REF!</definedName>
    <definedName name="____TBI1100">#REF!</definedName>
    <definedName name="____TBI1200" localSheetId="24">#REF!</definedName>
    <definedName name="____TBI1200">#REF!</definedName>
    <definedName name="____TBI201" localSheetId="24">#REF!</definedName>
    <definedName name="____TBI201">#REF!</definedName>
    <definedName name="____TBI202" localSheetId="24">#REF!</definedName>
    <definedName name="____TBI202">#REF!</definedName>
    <definedName name="____TBI203" localSheetId="24">#REF!</definedName>
    <definedName name="____TBI203">#REF!</definedName>
    <definedName name="____TBI401" localSheetId="24">#REF!</definedName>
    <definedName name="____TBI401">#REF!</definedName>
    <definedName name="____TBI402" localSheetId="24">#REF!</definedName>
    <definedName name="____TBI402">#REF!</definedName>
    <definedName name="____TBI403" localSheetId="24">#REF!</definedName>
    <definedName name="____TBI403">#REF!</definedName>
    <definedName name="____TBI404" localSheetId="24">#REF!</definedName>
    <definedName name="____TBI404">#REF!</definedName>
    <definedName name="____TBI405" localSheetId="24">#REF!</definedName>
    <definedName name="____TBI405">#REF!</definedName>
    <definedName name="____TBI406" localSheetId="24">#REF!</definedName>
    <definedName name="____TBI406">#REF!</definedName>
    <definedName name="____TBI407" localSheetId="24">#REF!</definedName>
    <definedName name="____TBI407">#REF!</definedName>
    <definedName name="____TBI408" localSheetId="24">#REF!</definedName>
    <definedName name="____TBI408">#REF!</definedName>
    <definedName name="____TBI409" localSheetId="24">#REF!</definedName>
    <definedName name="____TBI409">#REF!</definedName>
    <definedName name="____TBI410" localSheetId="24">#REF!</definedName>
    <definedName name="____TBI410">#REF!</definedName>
    <definedName name="____TBI411" localSheetId="24">#REF!</definedName>
    <definedName name="____TBI411">#REF!</definedName>
    <definedName name="____TBI412" localSheetId="24">#REF!</definedName>
    <definedName name="____TBI412">#REF!</definedName>
    <definedName name="____TBI413" localSheetId="24">#REF!</definedName>
    <definedName name="____TBI413">#REF!</definedName>
    <definedName name="____TBI414" localSheetId="24">#REF!</definedName>
    <definedName name="____TBI414">#REF!</definedName>
    <definedName name="____TBI415" localSheetId="24">#REF!</definedName>
    <definedName name="____TBI415">#REF!</definedName>
    <definedName name="____TBI416" localSheetId="24">#REF!</definedName>
    <definedName name="____TBI416">#REF!</definedName>
    <definedName name="____TBI417" localSheetId="24">#REF!</definedName>
    <definedName name="____TBI417">#REF!</definedName>
    <definedName name="____TBI418" localSheetId="24">#REF!</definedName>
    <definedName name="____TBI418">#REF!</definedName>
    <definedName name="____TBI419" localSheetId="24">#REF!</definedName>
    <definedName name="____TBI419">#REF!</definedName>
    <definedName name="____TBI420" localSheetId="24">#REF!</definedName>
    <definedName name="____TBI420">#REF!</definedName>
    <definedName name="____TBI421" localSheetId="24">#REF!</definedName>
    <definedName name="____TBI421">#REF!</definedName>
    <definedName name="____TBI422" localSheetId="24">#REF!</definedName>
    <definedName name="____TBI422">#REF!</definedName>
    <definedName name="____TBI423" localSheetId="24">#REF!</definedName>
    <definedName name="____TBI423">#REF!</definedName>
    <definedName name="____TBI424" localSheetId="24">#REF!</definedName>
    <definedName name="____TBI424">#REF!</definedName>
    <definedName name="____TBI425" localSheetId="24">#REF!</definedName>
    <definedName name="____TBI425">#REF!</definedName>
    <definedName name="____TBI601" localSheetId="24">#REF!</definedName>
    <definedName name="____TBI601">#REF!</definedName>
    <definedName name="____TBI602" localSheetId="24">#REF!</definedName>
    <definedName name="____TBI602">#REF!</definedName>
    <definedName name="____TBI603" localSheetId="24">#REF!</definedName>
    <definedName name="____TBI603">#REF!</definedName>
    <definedName name="____TBI604" localSheetId="24">#REF!</definedName>
    <definedName name="____TBI604">#REF!</definedName>
    <definedName name="____TBI605" localSheetId="24">#REF!</definedName>
    <definedName name="____TBI605">#REF!</definedName>
    <definedName name="____TBI606" localSheetId="24">#REF!</definedName>
    <definedName name="____TBI606">#REF!</definedName>
    <definedName name="____TBI607" localSheetId="24">#REF!</definedName>
    <definedName name="____TBI607">#REF!</definedName>
    <definedName name="____TBI608" localSheetId="24">#REF!</definedName>
    <definedName name="____TBI608">#REF!</definedName>
    <definedName name="____TBI609" localSheetId="24">#REF!</definedName>
    <definedName name="____TBI609">#REF!</definedName>
    <definedName name="____TBI610" localSheetId="24">#REF!</definedName>
    <definedName name="____TBI610">#REF!</definedName>
    <definedName name="____TBI611" localSheetId="24">#REF!</definedName>
    <definedName name="____TBI611">#REF!</definedName>
    <definedName name="____TBI612" localSheetId="24">#REF!</definedName>
    <definedName name="____TBI612">#REF!</definedName>
    <definedName name="____TBI613" localSheetId="24">#REF!</definedName>
    <definedName name="____TBI613">#REF!</definedName>
    <definedName name="____TBI614" localSheetId="24">#REF!</definedName>
    <definedName name="____TBI614">#REF!</definedName>
    <definedName name="____TBI701" localSheetId="24">#REF!</definedName>
    <definedName name="____TBI701">#REF!</definedName>
    <definedName name="____TBI702" localSheetId="24">#REF!</definedName>
    <definedName name="____TBI702">#REF!</definedName>
    <definedName name="____TBI703" localSheetId="24">#REF!</definedName>
    <definedName name="____TBI703">#REF!</definedName>
    <definedName name="____TBI704" localSheetId="24">#REF!</definedName>
    <definedName name="____TBI704">#REF!</definedName>
    <definedName name="____TBI705" localSheetId="24">#REF!</definedName>
    <definedName name="____TBI705">#REF!</definedName>
    <definedName name="____TBI706" localSheetId="24">#REF!</definedName>
    <definedName name="____TBI706">#REF!</definedName>
    <definedName name="____TBI707" localSheetId="24">#REF!</definedName>
    <definedName name="____TBI707">#REF!</definedName>
    <definedName name="____TBI708" localSheetId="24">#REF!</definedName>
    <definedName name="____TBI708">#REF!</definedName>
    <definedName name="____TBI709" localSheetId="24">#REF!</definedName>
    <definedName name="____TBI709">#REF!</definedName>
    <definedName name="____TBI710" localSheetId="24">#REF!</definedName>
    <definedName name="____TBI710">#REF!</definedName>
    <definedName name="____TBI711" localSheetId="24">#REF!</definedName>
    <definedName name="____TBI711">#REF!</definedName>
    <definedName name="____TBI712" localSheetId="24">#REF!</definedName>
    <definedName name="____TBI712">#REF!</definedName>
    <definedName name="____TBI713" localSheetId="24">#REF!</definedName>
    <definedName name="____TBI713">#REF!</definedName>
    <definedName name="____TBI714" localSheetId="24">#REF!</definedName>
    <definedName name="____TBI714">#REF!</definedName>
    <definedName name="____TBI715" localSheetId="24">#REF!</definedName>
    <definedName name="____TBI715">#REF!</definedName>
    <definedName name="____TBI716" localSheetId="24">#REF!</definedName>
    <definedName name="____TBI716">#REF!</definedName>
    <definedName name="____TBI717" localSheetId="24">#REF!</definedName>
    <definedName name="____TBI717">#REF!</definedName>
    <definedName name="____TBI718" localSheetId="24">#REF!</definedName>
    <definedName name="____TBI718">#REF!</definedName>
    <definedName name="____TBI719" localSheetId="24">#REF!</definedName>
    <definedName name="____TBI719">#REF!</definedName>
    <definedName name="____TBI901" localSheetId="24">#REF!</definedName>
    <definedName name="____TBI901">#REF!</definedName>
    <definedName name="____TBI902" localSheetId="24">#REF!</definedName>
    <definedName name="____TBI902">#REF!</definedName>
    <definedName name="____TBI903" localSheetId="24">#REF!</definedName>
    <definedName name="____TBI903">#REF!</definedName>
    <definedName name="____TBI904" localSheetId="24">#REF!</definedName>
    <definedName name="____TBI904">#REF!</definedName>
    <definedName name="____TBI905" localSheetId="24">#REF!</definedName>
    <definedName name="____TBI905">#REF!</definedName>
    <definedName name="____TBI906" localSheetId="24">#REF!</definedName>
    <definedName name="____TBI906">#REF!</definedName>
    <definedName name="____TBI907" localSheetId="24">#REF!</definedName>
    <definedName name="____TBI907">#REF!</definedName>
    <definedName name="____USD1" localSheetId="24">#REF!</definedName>
    <definedName name="____USD1">#REF!</definedName>
    <definedName name="____USD2" localSheetId="24">#REF!</definedName>
    <definedName name="____USD2">#REF!</definedName>
    <definedName name="____USD3" localSheetId="24">#REF!</definedName>
    <definedName name="____USD3">#REF!</definedName>
    <definedName name="____USD4" localSheetId="24">#REF!</definedName>
    <definedName name="____USD4">#REF!</definedName>
    <definedName name="___1__123Graph_ACHART_1" localSheetId="24" hidden="1">#REF!</definedName>
    <definedName name="___1__123Graph_ACHART_1" localSheetId="28" hidden="1">#REF!</definedName>
    <definedName name="___1__123Graph_ACHART_1" hidden="1">#REF!</definedName>
    <definedName name="___2__123Graph_ACHART_2" localSheetId="24" hidden="1">#REF!</definedName>
    <definedName name="___2__123Graph_ACHART_2" localSheetId="28" hidden="1">#REF!</definedName>
    <definedName name="___2__123Graph_ACHART_2" hidden="1">#REF!</definedName>
    <definedName name="___3__123Graph_BCHART_1" localSheetId="28" hidden="1">#REF!</definedName>
    <definedName name="___3__123Graph_BCHART_1" hidden="1">#REF!</definedName>
    <definedName name="___4__123Graph_CCHART_1" localSheetId="28" hidden="1">#REF!</definedName>
    <definedName name="___4__123Graph_CCHART_1" hidden="1">#REF!</definedName>
    <definedName name="___5__123Graph_DCHART_1" localSheetId="28" hidden="1">#REF!</definedName>
    <definedName name="___5__123Graph_DCHART_1" hidden="1">#REF!</definedName>
    <definedName name="___6" localSheetId="24">#REF!</definedName>
    <definedName name="___6">#REF!</definedName>
    <definedName name="___6__123Graph_ECHART_1" localSheetId="28" hidden="1">#REF!</definedName>
    <definedName name="___6__123Graph_ECHART_1" hidden="1">#REF!</definedName>
    <definedName name="___7" localSheetId="24">#REF!</definedName>
    <definedName name="___7">#REF!</definedName>
    <definedName name="___7__123Graph_XCHART_2" localSheetId="28" hidden="1">#REF!</definedName>
    <definedName name="___7__123Graph_XCHART_2" hidden="1">#REF!</definedName>
    <definedName name="___8" localSheetId="24">#REF!</definedName>
    <definedName name="___8">#REF!</definedName>
    <definedName name="___a1" localSheetId="24">#REF!</definedName>
    <definedName name="___a1">#REF!</definedName>
    <definedName name="___A3" localSheetId="24" hidden="1">{#N/A,#N/A,FALSE,"단축1";#N/A,#N/A,FALSE,"단축2";#N/A,#N/A,FALSE,"단축3";#N/A,#N/A,FALSE,"장축";#N/A,#N/A,FALSE,"4WD"}</definedName>
    <definedName name="___A3" localSheetId="8" hidden="1">{#N/A,#N/A,FALSE,"단축1";#N/A,#N/A,FALSE,"단축2";#N/A,#N/A,FALSE,"단축3";#N/A,#N/A,FALSE,"장축";#N/A,#N/A,FALSE,"4WD"}</definedName>
    <definedName name="___A3" localSheetId="25" hidden="1">{#N/A,#N/A,FALSE,"단축1";#N/A,#N/A,FALSE,"단축2";#N/A,#N/A,FALSE,"단축3";#N/A,#N/A,FALSE,"장축";#N/A,#N/A,FALSE,"4WD"}</definedName>
    <definedName name="___A3" localSheetId="2" hidden="1">{#N/A,#N/A,FALSE,"단축1";#N/A,#N/A,FALSE,"단축2";#N/A,#N/A,FALSE,"단축3";#N/A,#N/A,FALSE,"장축";#N/A,#N/A,FALSE,"4WD"}</definedName>
    <definedName name="___A3" localSheetId="14" hidden="1">{#N/A,#N/A,FALSE,"단축1";#N/A,#N/A,FALSE,"단축2";#N/A,#N/A,FALSE,"단축3";#N/A,#N/A,FALSE,"장축";#N/A,#N/A,FALSE,"4WD"}</definedName>
    <definedName name="___A3" localSheetId="28" hidden="1">{#N/A,#N/A,FALSE,"단축1";#N/A,#N/A,FALSE,"단축2";#N/A,#N/A,FALSE,"단축3";#N/A,#N/A,FALSE,"장축";#N/A,#N/A,FALSE,"4WD"}</definedName>
    <definedName name="___A3" localSheetId="5" hidden="1">{#N/A,#N/A,FALSE,"단축1";#N/A,#N/A,FALSE,"단축2";#N/A,#N/A,FALSE,"단축3";#N/A,#N/A,FALSE,"장축";#N/A,#N/A,FALSE,"4WD"}</definedName>
    <definedName name="___A3" localSheetId="13" hidden="1">{#N/A,#N/A,FALSE,"단축1";#N/A,#N/A,FALSE,"단축2";#N/A,#N/A,FALSE,"단축3";#N/A,#N/A,FALSE,"장축";#N/A,#N/A,FALSE,"4WD"}</definedName>
    <definedName name="___A3" hidden="1">{#N/A,#N/A,FALSE,"단축1";#N/A,#N/A,FALSE,"단축2";#N/A,#N/A,FALSE,"단축3";#N/A,#N/A,FALSE,"장축";#N/A,#N/A,FALSE,"4WD"}</definedName>
    <definedName name="___A9"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8"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__A9" localSheetId="5"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localSheetId="24" hidden="1">{#N/A,#N/A,TRUE,"경전'96(1)";#N/A,#N/A,TRUE,"경전'96 (2)"}</definedName>
    <definedName name="___AAA1" localSheetId="8" hidden="1">{#N/A,#N/A,TRUE,"경전'96(1)";#N/A,#N/A,TRUE,"경전'96 (2)"}</definedName>
    <definedName name="___AAA1" localSheetId="25" hidden="1">{#N/A,#N/A,TRUE,"경전'96(1)";#N/A,#N/A,TRUE,"경전'96 (2)"}</definedName>
    <definedName name="___AAA1" localSheetId="2" hidden="1">{#N/A,#N/A,TRUE,"경전'96(1)";#N/A,#N/A,TRUE,"경전'96 (2)"}</definedName>
    <definedName name="___AAA1" localSheetId="28" hidden="1">{#N/A,#N/A,TRUE,"경전'96(1)";#N/A,#N/A,TRUE,"경전'96 (2)"}</definedName>
    <definedName name="___AAA1" localSheetId="5" hidden="1">{#N/A,#N/A,TRUE,"경전'96(1)";#N/A,#N/A,TRUE,"경전'96 (2)"}</definedName>
    <definedName name="___AAA1" hidden="1">{#N/A,#N/A,TRUE,"경전'96(1)";#N/A,#N/A,TRUE,"경전'96 (2)"}</definedName>
    <definedName name="___AUD1" localSheetId="24">#REF!</definedName>
    <definedName name="___AUD1">#REF!</definedName>
    <definedName name="___AUD2" localSheetId="24">#REF!</definedName>
    <definedName name="___AUD2">#REF!</definedName>
    <definedName name="___AUD3" localSheetId="24">#REF!</definedName>
    <definedName name="___AUD3">#REF!</definedName>
    <definedName name="___AUD4" localSheetId="24">#REF!</definedName>
    <definedName name="___AUD4">#REF!</definedName>
    <definedName name="___BRD1" localSheetId="24">#REF!</definedName>
    <definedName name="___BRD1" localSheetId="14">#REF!</definedName>
    <definedName name="___BRD1" localSheetId="13">#REF!</definedName>
    <definedName name="___BRD1">#REF!</definedName>
    <definedName name="___BRD2" localSheetId="24">#REF!</definedName>
    <definedName name="___BRD2" localSheetId="14">#REF!</definedName>
    <definedName name="___BRD2" localSheetId="13">#REF!</definedName>
    <definedName name="___BRD2">#REF!</definedName>
    <definedName name="___BRD3" localSheetId="24">#REF!</definedName>
    <definedName name="___BRD3" localSheetId="14">#REF!</definedName>
    <definedName name="___BRD3" localSheetId="13">#REF!</definedName>
    <definedName name="___BRD3">#REF!</definedName>
    <definedName name="___BRD4" localSheetId="24">#REF!</definedName>
    <definedName name="___BRD4">#REF!</definedName>
    <definedName name="___BRD5" localSheetId="24">#REF!</definedName>
    <definedName name="___BRD5">#REF!</definedName>
    <definedName name="___BRD6" localSheetId="24">#REF!</definedName>
    <definedName name="___BRD6">#REF!</definedName>
    <definedName name="___BRD7" localSheetId="24">#REF!</definedName>
    <definedName name="___BRD7">#REF!</definedName>
    <definedName name="___d12">#N/A</definedName>
    <definedName name="___DAT1" localSheetId="24">#REF!</definedName>
    <definedName name="___DAT1">#REF!</definedName>
    <definedName name="___DAT11" localSheetId="24">#REF!</definedName>
    <definedName name="___DAT11">#REF!</definedName>
    <definedName name="___DAT2" localSheetId="24">#REF!</definedName>
    <definedName name="___DAT2">#REF!</definedName>
    <definedName name="___DAT3" localSheetId="24">#REF!</definedName>
    <definedName name="___DAT3">#REF!</definedName>
    <definedName name="___DAT4" localSheetId="24">#REF!</definedName>
    <definedName name="___DAT4">#REF!</definedName>
    <definedName name="___DEM1" localSheetId="24">#REF!</definedName>
    <definedName name="___DEM1">#REF!</definedName>
    <definedName name="___DEM2" localSheetId="24">#REF!</definedName>
    <definedName name="___DEM2">#REF!</definedName>
    <definedName name="___DEM3" localSheetId="24">#REF!</definedName>
    <definedName name="___DEM3">#REF!</definedName>
    <definedName name="___DEM4" localSheetId="24">#REF!</definedName>
    <definedName name="___DEM4">#REF!</definedName>
    <definedName name="___EUR1" localSheetId="24">#REF!</definedName>
    <definedName name="___EUR1">#REF!</definedName>
    <definedName name="___EUR2" localSheetId="24">#REF!</definedName>
    <definedName name="___EUR2">#REF!</definedName>
    <definedName name="___EUR3" localSheetId="24">#REF!</definedName>
    <definedName name="___EUR3">#REF!</definedName>
    <definedName name="___EUR4" localSheetId="24">#REF!</definedName>
    <definedName name="___EUR4">#REF!</definedName>
    <definedName name="___Exp97" localSheetId="24">#REF!</definedName>
    <definedName name="___Exp97">#REF!</definedName>
    <definedName name="___FJDKS" localSheetId="24" hidden="1">#REF!</definedName>
    <definedName name="___FJDKS" hidden="1">#REF!</definedName>
    <definedName name="___FPA10" localSheetId="24">#REF!</definedName>
    <definedName name="___FPA10">#REF!</definedName>
    <definedName name="___FPA14" localSheetId="24">#REF!</definedName>
    <definedName name="___FPA14">#REF!</definedName>
    <definedName name="___FPA16" localSheetId="24">#REF!</definedName>
    <definedName name="___FPA16">#REF!</definedName>
    <definedName name="___FPA3" localSheetId="24">#REF!</definedName>
    <definedName name="___FPA3">#REF!</definedName>
    <definedName name="___FPA4" localSheetId="24">#REF!</definedName>
    <definedName name="___FPA4">#REF!</definedName>
    <definedName name="___FPA5" localSheetId="24">#REF!</definedName>
    <definedName name="___FPA5">#REF!</definedName>
    <definedName name="___FPA6" localSheetId="24">#REF!</definedName>
    <definedName name="___FPA6">#REF!</definedName>
    <definedName name="___FPA8" localSheetId="24">#REF!</definedName>
    <definedName name="___FPA8">#REF!</definedName>
    <definedName name="___FPP4" localSheetId="24">#REF!</definedName>
    <definedName name="___FPP4">#REF!</definedName>
    <definedName name="___FPP5" localSheetId="24">#REF!</definedName>
    <definedName name="___FPP5">#REF!</definedName>
    <definedName name="___FPP6" localSheetId="24">#REF!</definedName>
    <definedName name="___FPP6">#REF!</definedName>
    <definedName name="___FRF1" localSheetId="24">#REF!</definedName>
    <definedName name="___FRF1">#REF!</definedName>
    <definedName name="___FRF2" localSheetId="24">#REF!</definedName>
    <definedName name="___FRF2">#REF!</definedName>
    <definedName name="___FRF3" localSheetId="24">#REF!</definedName>
    <definedName name="___FRF3">#REF!</definedName>
    <definedName name="___FRF4" localSheetId="24">#REF!</definedName>
    <definedName name="___FRF4">#REF!</definedName>
    <definedName name="___GBP1" localSheetId="24">#REF!</definedName>
    <definedName name="___GBP1">#REF!</definedName>
    <definedName name="___GBP2" localSheetId="24">#REF!</definedName>
    <definedName name="___GBP2">#REF!</definedName>
    <definedName name="___GBP3" localSheetId="24">#REF!</definedName>
    <definedName name="___GBP3">#REF!</definedName>
    <definedName name="___GBP4" localSheetId="24">#REF!</definedName>
    <definedName name="___GBP4">#REF!</definedName>
    <definedName name="___INT1" localSheetId="24">#REF!</definedName>
    <definedName name="___INT1">#REF!</definedName>
    <definedName name="___INT2" localSheetId="24">#REF!</definedName>
    <definedName name="___INT2">#REF!</definedName>
    <definedName name="___INT3" localSheetId="24">#REF!</definedName>
    <definedName name="___INT3">#REF!</definedName>
    <definedName name="___INT4" localSheetId="24">#REF!</definedName>
    <definedName name="___INT4">#REF!</definedName>
    <definedName name="___INT5" localSheetId="24">#REF!</definedName>
    <definedName name="___INT5">#REF!</definedName>
    <definedName name="___INT6" localSheetId="24">#REF!</definedName>
    <definedName name="___INT6">#REF!</definedName>
    <definedName name="___INT7" localSheetId="24">#REF!</definedName>
    <definedName name="___INT7">#REF!</definedName>
    <definedName name="___ITL1" localSheetId="24">#REF!</definedName>
    <definedName name="___ITL1">#REF!</definedName>
    <definedName name="___ITL2" localSheetId="24">#REF!</definedName>
    <definedName name="___ITL2">#REF!</definedName>
    <definedName name="___ITL3" localSheetId="24">#REF!</definedName>
    <definedName name="___ITL3">#REF!</definedName>
    <definedName name="___ITL4" localSheetId="24">#REF!</definedName>
    <definedName name="___ITL4">#REF!</definedName>
    <definedName name="___j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8"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__j1" localSheetId="5"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localSheetId="24" hidden="1">#REF!</definedName>
    <definedName name="___key2" localSheetId="28" hidden="1">#REF!</definedName>
    <definedName name="___key2" localSheetId="13" hidden="1">#REF!</definedName>
    <definedName name="___key2" hidden="1">#REF!</definedName>
    <definedName name="___KO2" localSheetId="24" hidden="1">#REF!</definedName>
    <definedName name="___KO2" localSheetId="28" hidden="1">#REF!</definedName>
    <definedName name="___KO2" hidden="1">#REF!</definedName>
    <definedName name="___kop03" localSheetId="24">#REF!</definedName>
    <definedName name="___kop03">#REF!</definedName>
    <definedName name="___LIC1" localSheetId="24">#REF!</definedName>
    <definedName name="___LIC1">#REF!</definedName>
    <definedName name="___LIC2" localSheetId="24">#REF!</definedName>
    <definedName name="___LIC2">#REF!</definedName>
    <definedName name="___LIC3" localSheetId="24">#REF!</definedName>
    <definedName name="___LIC3">#REF!</definedName>
    <definedName name="___LIC4" localSheetId="24">#REF!</definedName>
    <definedName name="___LIC4">#REF!</definedName>
    <definedName name="___LIC5" localSheetId="24">#REF!</definedName>
    <definedName name="___LIC5">#REF!</definedName>
    <definedName name="___LIC6" localSheetId="24">#REF!</definedName>
    <definedName name="___LIC6">#REF!</definedName>
    <definedName name="___LIC7" localSheetId="24">#REF!</definedName>
    <definedName name="___LIC7">#REF!</definedName>
    <definedName name="___PG1" localSheetId="24">#REF!</definedName>
    <definedName name="___PG1">#REF!</definedName>
    <definedName name="___PG11" localSheetId="24">#REF!</definedName>
    <definedName name="___PG11">#REF!</definedName>
    <definedName name="___PG13" localSheetId="24">#REF!</definedName>
    <definedName name="___PG13">#REF!</definedName>
    <definedName name="___PG17" localSheetId="24">#REF!</definedName>
    <definedName name="___PG17">#REF!</definedName>
    <definedName name="___PG2" localSheetId="24">#REF!</definedName>
    <definedName name="___PG2">#REF!</definedName>
    <definedName name="___PG3" localSheetId="24">#REF!</definedName>
    <definedName name="___PG3">#REF!</definedName>
    <definedName name="___PG4" localSheetId="24">#REF!</definedName>
    <definedName name="___PG4">#REF!</definedName>
    <definedName name="___PG5" localSheetId="24">#REF!</definedName>
    <definedName name="___PG5">#REF!</definedName>
    <definedName name="___PG6" localSheetId="24">#REF!</definedName>
    <definedName name="___PG6">#REF!</definedName>
    <definedName name="___PG7" localSheetId="24">#REF!</definedName>
    <definedName name="___PG7">#REF!</definedName>
    <definedName name="___PG9" localSheetId="24">#REF!</definedName>
    <definedName name="___PG9">#REF!</definedName>
    <definedName name="___s1" localSheetId="24" hidden="1">{#N/A,#N/A,FALSE,"UNIT";#N/A,#N/A,FALSE,"UNIT";#N/A,#N/A,FALSE,"계정"}</definedName>
    <definedName name="___s1" localSheetId="8" hidden="1">{#N/A,#N/A,FALSE,"UNIT";#N/A,#N/A,FALSE,"UNIT";#N/A,#N/A,FALSE,"계정"}</definedName>
    <definedName name="___s1" localSheetId="25" hidden="1">{#N/A,#N/A,FALSE,"UNIT";#N/A,#N/A,FALSE,"UNIT";#N/A,#N/A,FALSE,"계정"}</definedName>
    <definedName name="___s1" localSheetId="2" hidden="1">{#N/A,#N/A,FALSE,"UNIT";#N/A,#N/A,FALSE,"UNIT";#N/A,#N/A,FALSE,"계정"}</definedName>
    <definedName name="___s1" localSheetId="28" hidden="1">{#N/A,#N/A,FALSE,"UNIT";#N/A,#N/A,FALSE,"UNIT";#N/A,#N/A,FALSE,"계정"}</definedName>
    <definedName name="___s1" localSheetId="5" hidden="1">{#N/A,#N/A,FALSE,"UNIT";#N/A,#N/A,FALSE,"UNIT";#N/A,#N/A,FALSE,"계정"}</definedName>
    <definedName name="___s1" hidden="1">{#N/A,#N/A,FALSE,"UNIT";#N/A,#N/A,FALSE,"UNIT";#N/A,#N/A,FALSE,"계정"}</definedName>
    <definedName name="___s10" localSheetId="24" hidden="1">{#N/A,#N/A,FALSE,"UNIT";#N/A,#N/A,FALSE,"UNIT";#N/A,#N/A,FALSE,"계정"}</definedName>
    <definedName name="___s10" localSheetId="8" hidden="1">{#N/A,#N/A,FALSE,"UNIT";#N/A,#N/A,FALSE,"UNIT";#N/A,#N/A,FALSE,"계정"}</definedName>
    <definedName name="___s10" localSheetId="25" hidden="1">{#N/A,#N/A,FALSE,"UNIT";#N/A,#N/A,FALSE,"UNIT";#N/A,#N/A,FALSE,"계정"}</definedName>
    <definedName name="___s10" localSheetId="2" hidden="1">{#N/A,#N/A,FALSE,"UNIT";#N/A,#N/A,FALSE,"UNIT";#N/A,#N/A,FALSE,"계정"}</definedName>
    <definedName name="___s10" localSheetId="28" hidden="1">{#N/A,#N/A,FALSE,"UNIT";#N/A,#N/A,FALSE,"UNIT";#N/A,#N/A,FALSE,"계정"}</definedName>
    <definedName name="___s10" localSheetId="5" hidden="1">{#N/A,#N/A,FALSE,"UNIT";#N/A,#N/A,FALSE,"UNIT";#N/A,#N/A,FALSE,"계정"}</definedName>
    <definedName name="___s10" hidden="1">{#N/A,#N/A,FALSE,"UNIT";#N/A,#N/A,FALSE,"UNIT";#N/A,#N/A,FALSE,"계정"}</definedName>
    <definedName name="___s11" localSheetId="24" hidden="1">{#N/A,#N/A,FALSE,"UNIT";#N/A,#N/A,FALSE,"UNIT";#N/A,#N/A,FALSE,"계정"}</definedName>
    <definedName name="___s11" localSheetId="8" hidden="1">{#N/A,#N/A,FALSE,"UNIT";#N/A,#N/A,FALSE,"UNIT";#N/A,#N/A,FALSE,"계정"}</definedName>
    <definedName name="___s11" localSheetId="25" hidden="1">{#N/A,#N/A,FALSE,"UNIT";#N/A,#N/A,FALSE,"UNIT";#N/A,#N/A,FALSE,"계정"}</definedName>
    <definedName name="___s11" localSheetId="2" hidden="1">{#N/A,#N/A,FALSE,"UNIT";#N/A,#N/A,FALSE,"UNIT";#N/A,#N/A,FALSE,"계정"}</definedName>
    <definedName name="___s11" localSheetId="28" hidden="1">{#N/A,#N/A,FALSE,"UNIT";#N/A,#N/A,FALSE,"UNIT";#N/A,#N/A,FALSE,"계정"}</definedName>
    <definedName name="___s11" localSheetId="5" hidden="1">{#N/A,#N/A,FALSE,"UNIT";#N/A,#N/A,FALSE,"UNIT";#N/A,#N/A,FALSE,"계정"}</definedName>
    <definedName name="___s11" hidden="1">{#N/A,#N/A,FALSE,"UNIT";#N/A,#N/A,FALSE,"UNIT";#N/A,#N/A,FALSE,"계정"}</definedName>
    <definedName name="___s12" localSheetId="24" hidden="1">{#N/A,#N/A,FALSE,"UNIT";#N/A,#N/A,FALSE,"UNIT";#N/A,#N/A,FALSE,"계정"}</definedName>
    <definedName name="___s12" localSheetId="8" hidden="1">{#N/A,#N/A,FALSE,"UNIT";#N/A,#N/A,FALSE,"UNIT";#N/A,#N/A,FALSE,"계정"}</definedName>
    <definedName name="___s12" localSheetId="25" hidden="1">{#N/A,#N/A,FALSE,"UNIT";#N/A,#N/A,FALSE,"UNIT";#N/A,#N/A,FALSE,"계정"}</definedName>
    <definedName name="___s12" localSheetId="2" hidden="1">{#N/A,#N/A,FALSE,"UNIT";#N/A,#N/A,FALSE,"UNIT";#N/A,#N/A,FALSE,"계정"}</definedName>
    <definedName name="___s12" localSheetId="28" hidden="1">{#N/A,#N/A,FALSE,"UNIT";#N/A,#N/A,FALSE,"UNIT";#N/A,#N/A,FALSE,"계정"}</definedName>
    <definedName name="___s12" localSheetId="5" hidden="1">{#N/A,#N/A,FALSE,"UNIT";#N/A,#N/A,FALSE,"UNIT";#N/A,#N/A,FALSE,"계정"}</definedName>
    <definedName name="___s12" hidden="1">{#N/A,#N/A,FALSE,"UNIT";#N/A,#N/A,FALSE,"UNIT";#N/A,#N/A,FALSE,"계정"}</definedName>
    <definedName name="___s13" localSheetId="24" hidden="1">{#N/A,#N/A,FALSE,"UNIT";#N/A,#N/A,FALSE,"UNIT";#N/A,#N/A,FALSE,"계정"}</definedName>
    <definedName name="___s13" localSheetId="8" hidden="1">{#N/A,#N/A,FALSE,"UNIT";#N/A,#N/A,FALSE,"UNIT";#N/A,#N/A,FALSE,"계정"}</definedName>
    <definedName name="___s13" localSheetId="25" hidden="1">{#N/A,#N/A,FALSE,"UNIT";#N/A,#N/A,FALSE,"UNIT";#N/A,#N/A,FALSE,"계정"}</definedName>
    <definedName name="___s13" localSheetId="2" hidden="1">{#N/A,#N/A,FALSE,"UNIT";#N/A,#N/A,FALSE,"UNIT";#N/A,#N/A,FALSE,"계정"}</definedName>
    <definedName name="___s13" localSheetId="28" hidden="1">{#N/A,#N/A,FALSE,"UNIT";#N/A,#N/A,FALSE,"UNIT";#N/A,#N/A,FALSE,"계정"}</definedName>
    <definedName name="___s13" localSheetId="5" hidden="1">{#N/A,#N/A,FALSE,"UNIT";#N/A,#N/A,FALSE,"UNIT";#N/A,#N/A,FALSE,"계정"}</definedName>
    <definedName name="___s13" hidden="1">{#N/A,#N/A,FALSE,"UNIT";#N/A,#N/A,FALSE,"UNIT";#N/A,#N/A,FALSE,"계정"}</definedName>
    <definedName name="___s14" localSheetId="24" hidden="1">{#N/A,#N/A,FALSE,"UNIT";#N/A,#N/A,FALSE,"UNIT";#N/A,#N/A,FALSE,"계정"}</definedName>
    <definedName name="___s14" localSheetId="8" hidden="1">{#N/A,#N/A,FALSE,"UNIT";#N/A,#N/A,FALSE,"UNIT";#N/A,#N/A,FALSE,"계정"}</definedName>
    <definedName name="___s14" localSheetId="25" hidden="1">{#N/A,#N/A,FALSE,"UNIT";#N/A,#N/A,FALSE,"UNIT";#N/A,#N/A,FALSE,"계정"}</definedName>
    <definedName name="___s14" localSheetId="2" hidden="1">{#N/A,#N/A,FALSE,"UNIT";#N/A,#N/A,FALSE,"UNIT";#N/A,#N/A,FALSE,"계정"}</definedName>
    <definedName name="___s14" localSheetId="28" hidden="1">{#N/A,#N/A,FALSE,"UNIT";#N/A,#N/A,FALSE,"UNIT";#N/A,#N/A,FALSE,"계정"}</definedName>
    <definedName name="___s14" localSheetId="5" hidden="1">{#N/A,#N/A,FALSE,"UNIT";#N/A,#N/A,FALSE,"UNIT";#N/A,#N/A,FALSE,"계정"}</definedName>
    <definedName name="___s14" hidden="1">{#N/A,#N/A,FALSE,"UNIT";#N/A,#N/A,FALSE,"UNIT";#N/A,#N/A,FALSE,"계정"}</definedName>
    <definedName name="___s16" localSheetId="24" hidden="1">{#N/A,#N/A,FALSE,"UNIT";#N/A,#N/A,FALSE,"UNIT";#N/A,#N/A,FALSE,"계정"}</definedName>
    <definedName name="___s16" localSheetId="8" hidden="1">{#N/A,#N/A,FALSE,"UNIT";#N/A,#N/A,FALSE,"UNIT";#N/A,#N/A,FALSE,"계정"}</definedName>
    <definedName name="___s16" localSheetId="25" hidden="1">{#N/A,#N/A,FALSE,"UNIT";#N/A,#N/A,FALSE,"UNIT";#N/A,#N/A,FALSE,"계정"}</definedName>
    <definedName name="___s16" localSheetId="2" hidden="1">{#N/A,#N/A,FALSE,"UNIT";#N/A,#N/A,FALSE,"UNIT";#N/A,#N/A,FALSE,"계정"}</definedName>
    <definedName name="___s16" localSheetId="28" hidden="1">{#N/A,#N/A,FALSE,"UNIT";#N/A,#N/A,FALSE,"UNIT";#N/A,#N/A,FALSE,"계정"}</definedName>
    <definedName name="___s16" localSheetId="5" hidden="1">{#N/A,#N/A,FALSE,"UNIT";#N/A,#N/A,FALSE,"UNIT";#N/A,#N/A,FALSE,"계정"}</definedName>
    <definedName name="___s16" hidden="1">{#N/A,#N/A,FALSE,"UNIT";#N/A,#N/A,FALSE,"UNIT";#N/A,#N/A,FALSE,"계정"}</definedName>
    <definedName name="___s17" localSheetId="24" hidden="1">{#N/A,#N/A,FALSE,"UNIT";#N/A,#N/A,FALSE,"UNIT";#N/A,#N/A,FALSE,"계정"}</definedName>
    <definedName name="___s17" localSheetId="8" hidden="1">{#N/A,#N/A,FALSE,"UNIT";#N/A,#N/A,FALSE,"UNIT";#N/A,#N/A,FALSE,"계정"}</definedName>
    <definedName name="___s17" localSheetId="25" hidden="1">{#N/A,#N/A,FALSE,"UNIT";#N/A,#N/A,FALSE,"UNIT";#N/A,#N/A,FALSE,"계정"}</definedName>
    <definedName name="___s17" localSheetId="2" hidden="1">{#N/A,#N/A,FALSE,"UNIT";#N/A,#N/A,FALSE,"UNIT";#N/A,#N/A,FALSE,"계정"}</definedName>
    <definedName name="___s17" localSheetId="28" hidden="1">{#N/A,#N/A,FALSE,"UNIT";#N/A,#N/A,FALSE,"UNIT";#N/A,#N/A,FALSE,"계정"}</definedName>
    <definedName name="___s17" localSheetId="5" hidden="1">{#N/A,#N/A,FALSE,"UNIT";#N/A,#N/A,FALSE,"UNIT";#N/A,#N/A,FALSE,"계정"}</definedName>
    <definedName name="___s17" hidden="1">{#N/A,#N/A,FALSE,"UNIT";#N/A,#N/A,FALSE,"UNIT";#N/A,#N/A,FALSE,"계정"}</definedName>
    <definedName name="___s2" localSheetId="24" hidden="1">{#N/A,#N/A,FALSE,"UNIT";#N/A,#N/A,FALSE,"UNIT";#N/A,#N/A,FALSE,"계정"}</definedName>
    <definedName name="___s2" localSheetId="8" hidden="1">{#N/A,#N/A,FALSE,"UNIT";#N/A,#N/A,FALSE,"UNIT";#N/A,#N/A,FALSE,"계정"}</definedName>
    <definedName name="___s2" localSheetId="25" hidden="1">{#N/A,#N/A,FALSE,"UNIT";#N/A,#N/A,FALSE,"UNIT";#N/A,#N/A,FALSE,"계정"}</definedName>
    <definedName name="___s2" localSheetId="2" hidden="1">{#N/A,#N/A,FALSE,"UNIT";#N/A,#N/A,FALSE,"UNIT";#N/A,#N/A,FALSE,"계정"}</definedName>
    <definedName name="___s2" localSheetId="28" hidden="1">{#N/A,#N/A,FALSE,"UNIT";#N/A,#N/A,FALSE,"UNIT";#N/A,#N/A,FALSE,"계정"}</definedName>
    <definedName name="___s2" localSheetId="5" hidden="1">{#N/A,#N/A,FALSE,"UNIT";#N/A,#N/A,FALSE,"UNIT";#N/A,#N/A,FALSE,"계정"}</definedName>
    <definedName name="___s2" hidden="1">{#N/A,#N/A,FALSE,"UNIT";#N/A,#N/A,FALSE,"UNIT";#N/A,#N/A,FALSE,"계정"}</definedName>
    <definedName name="___s3" localSheetId="24" hidden="1">{#N/A,#N/A,FALSE,"UNIT";#N/A,#N/A,FALSE,"UNIT";#N/A,#N/A,FALSE,"계정"}</definedName>
    <definedName name="___s3" localSheetId="8" hidden="1">{#N/A,#N/A,FALSE,"UNIT";#N/A,#N/A,FALSE,"UNIT";#N/A,#N/A,FALSE,"계정"}</definedName>
    <definedName name="___s3" localSheetId="25" hidden="1">{#N/A,#N/A,FALSE,"UNIT";#N/A,#N/A,FALSE,"UNIT";#N/A,#N/A,FALSE,"계정"}</definedName>
    <definedName name="___s3" localSheetId="2" hidden="1">{#N/A,#N/A,FALSE,"UNIT";#N/A,#N/A,FALSE,"UNIT";#N/A,#N/A,FALSE,"계정"}</definedName>
    <definedName name="___s3" localSheetId="28" hidden="1">{#N/A,#N/A,FALSE,"UNIT";#N/A,#N/A,FALSE,"UNIT";#N/A,#N/A,FALSE,"계정"}</definedName>
    <definedName name="___s3" localSheetId="5" hidden="1">{#N/A,#N/A,FALSE,"UNIT";#N/A,#N/A,FALSE,"UNIT";#N/A,#N/A,FALSE,"계정"}</definedName>
    <definedName name="___s3" hidden="1">{#N/A,#N/A,FALSE,"UNIT";#N/A,#N/A,FALSE,"UNIT";#N/A,#N/A,FALSE,"계정"}</definedName>
    <definedName name="___s4" localSheetId="24" hidden="1">{#N/A,#N/A,FALSE,"UNIT";#N/A,#N/A,FALSE,"UNIT";#N/A,#N/A,FALSE,"계정"}</definedName>
    <definedName name="___s4" localSheetId="8" hidden="1">{#N/A,#N/A,FALSE,"UNIT";#N/A,#N/A,FALSE,"UNIT";#N/A,#N/A,FALSE,"계정"}</definedName>
    <definedName name="___s4" localSheetId="25" hidden="1">{#N/A,#N/A,FALSE,"UNIT";#N/A,#N/A,FALSE,"UNIT";#N/A,#N/A,FALSE,"계정"}</definedName>
    <definedName name="___s4" localSheetId="2" hidden="1">{#N/A,#N/A,FALSE,"UNIT";#N/A,#N/A,FALSE,"UNIT";#N/A,#N/A,FALSE,"계정"}</definedName>
    <definedName name="___s4" localSheetId="28" hidden="1">{#N/A,#N/A,FALSE,"UNIT";#N/A,#N/A,FALSE,"UNIT";#N/A,#N/A,FALSE,"계정"}</definedName>
    <definedName name="___s4" localSheetId="5" hidden="1">{#N/A,#N/A,FALSE,"UNIT";#N/A,#N/A,FALSE,"UNIT";#N/A,#N/A,FALSE,"계정"}</definedName>
    <definedName name="___s4" hidden="1">{#N/A,#N/A,FALSE,"UNIT";#N/A,#N/A,FALSE,"UNIT";#N/A,#N/A,FALSE,"계정"}</definedName>
    <definedName name="___s5" localSheetId="24" hidden="1">{#N/A,#N/A,FALSE,"UNIT";#N/A,#N/A,FALSE,"UNIT";#N/A,#N/A,FALSE,"계정"}</definedName>
    <definedName name="___s5" localSheetId="8" hidden="1">{#N/A,#N/A,FALSE,"UNIT";#N/A,#N/A,FALSE,"UNIT";#N/A,#N/A,FALSE,"계정"}</definedName>
    <definedName name="___s5" localSheetId="25" hidden="1">{#N/A,#N/A,FALSE,"UNIT";#N/A,#N/A,FALSE,"UNIT";#N/A,#N/A,FALSE,"계정"}</definedName>
    <definedName name="___s5" localSheetId="2" hidden="1">{#N/A,#N/A,FALSE,"UNIT";#N/A,#N/A,FALSE,"UNIT";#N/A,#N/A,FALSE,"계정"}</definedName>
    <definedName name="___s5" localSheetId="28" hidden="1">{#N/A,#N/A,FALSE,"UNIT";#N/A,#N/A,FALSE,"UNIT";#N/A,#N/A,FALSE,"계정"}</definedName>
    <definedName name="___s5" localSheetId="5" hidden="1">{#N/A,#N/A,FALSE,"UNIT";#N/A,#N/A,FALSE,"UNIT";#N/A,#N/A,FALSE,"계정"}</definedName>
    <definedName name="___s5" hidden="1">{#N/A,#N/A,FALSE,"UNIT";#N/A,#N/A,FALSE,"UNIT";#N/A,#N/A,FALSE,"계정"}</definedName>
    <definedName name="___s6" localSheetId="24" hidden="1">{#N/A,#N/A,FALSE,"UNIT";#N/A,#N/A,FALSE,"UNIT";#N/A,#N/A,FALSE,"계정"}</definedName>
    <definedName name="___s6" localSheetId="8" hidden="1">{#N/A,#N/A,FALSE,"UNIT";#N/A,#N/A,FALSE,"UNIT";#N/A,#N/A,FALSE,"계정"}</definedName>
    <definedName name="___s6" localSheetId="25" hidden="1">{#N/A,#N/A,FALSE,"UNIT";#N/A,#N/A,FALSE,"UNIT";#N/A,#N/A,FALSE,"계정"}</definedName>
    <definedName name="___s6" localSheetId="2" hidden="1">{#N/A,#N/A,FALSE,"UNIT";#N/A,#N/A,FALSE,"UNIT";#N/A,#N/A,FALSE,"계정"}</definedName>
    <definedName name="___s6" localSheetId="28" hidden="1">{#N/A,#N/A,FALSE,"UNIT";#N/A,#N/A,FALSE,"UNIT";#N/A,#N/A,FALSE,"계정"}</definedName>
    <definedName name="___s6" localSheetId="5" hidden="1">{#N/A,#N/A,FALSE,"UNIT";#N/A,#N/A,FALSE,"UNIT";#N/A,#N/A,FALSE,"계정"}</definedName>
    <definedName name="___s6" hidden="1">{#N/A,#N/A,FALSE,"UNIT";#N/A,#N/A,FALSE,"UNIT";#N/A,#N/A,FALSE,"계정"}</definedName>
    <definedName name="___s9" localSheetId="24" hidden="1">{#N/A,#N/A,FALSE,"UNIT";#N/A,#N/A,FALSE,"UNIT";#N/A,#N/A,FALSE,"계정"}</definedName>
    <definedName name="___s9" localSheetId="8" hidden="1">{#N/A,#N/A,FALSE,"UNIT";#N/A,#N/A,FALSE,"UNIT";#N/A,#N/A,FALSE,"계정"}</definedName>
    <definedName name="___s9" localSheetId="25" hidden="1">{#N/A,#N/A,FALSE,"UNIT";#N/A,#N/A,FALSE,"UNIT";#N/A,#N/A,FALSE,"계정"}</definedName>
    <definedName name="___s9" localSheetId="2" hidden="1">{#N/A,#N/A,FALSE,"UNIT";#N/A,#N/A,FALSE,"UNIT";#N/A,#N/A,FALSE,"계정"}</definedName>
    <definedName name="___s9" localSheetId="28" hidden="1">{#N/A,#N/A,FALSE,"UNIT";#N/A,#N/A,FALSE,"UNIT";#N/A,#N/A,FALSE,"계정"}</definedName>
    <definedName name="___s9" localSheetId="5" hidden="1">{#N/A,#N/A,FALSE,"UNIT";#N/A,#N/A,FALSE,"UNIT";#N/A,#N/A,FALSE,"계정"}</definedName>
    <definedName name="___s9" hidden="1">{#N/A,#N/A,FALSE,"UNIT";#N/A,#N/A,FALSE,"UNIT";#N/A,#N/A,FALSE,"계정"}</definedName>
    <definedName name="___SUM1" localSheetId="24" hidden="1">{#N/A,#N/A,FALSE,"단축1";#N/A,#N/A,FALSE,"단축2";#N/A,#N/A,FALSE,"단축3";#N/A,#N/A,FALSE,"장축";#N/A,#N/A,FALSE,"4WD"}</definedName>
    <definedName name="___SUM1" localSheetId="8" hidden="1">{#N/A,#N/A,FALSE,"단축1";#N/A,#N/A,FALSE,"단축2";#N/A,#N/A,FALSE,"단축3";#N/A,#N/A,FALSE,"장축";#N/A,#N/A,FALSE,"4WD"}</definedName>
    <definedName name="___SUM1" localSheetId="25" hidden="1">{#N/A,#N/A,FALSE,"단축1";#N/A,#N/A,FALSE,"단축2";#N/A,#N/A,FALSE,"단축3";#N/A,#N/A,FALSE,"장축";#N/A,#N/A,FALSE,"4WD"}</definedName>
    <definedName name="___SUM1" localSheetId="2" hidden="1">{#N/A,#N/A,FALSE,"단축1";#N/A,#N/A,FALSE,"단축2";#N/A,#N/A,FALSE,"단축3";#N/A,#N/A,FALSE,"장축";#N/A,#N/A,FALSE,"4WD"}</definedName>
    <definedName name="___SUM1" localSheetId="14" hidden="1">{#N/A,#N/A,FALSE,"단축1";#N/A,#N/A,FALSE,"단축2";#N/A,#N/A,FALSE,"단축3";#N/A,#N/A,FALSE,"장축";#N/A,#N/A,FALSE,"4WD"}</definedName>
    <definedName name="___SUM1" localSheetId="28" hidden="1">{#N/A,#N/A,FALSE,"단축1";#N/A,#N/A,FALSE,"단축2";#N/A,#N/A,FALSE,"단축3";#N/A,#N/A,FALSE,"장축";#N/A,#N/A,FALSE,"4WD"}</definedName>
    <definedName name="___SUM1" localSheetId="5" hidden="1">{#N/A,#N/A,FALSE,"단축1";#N/A,#N/A,FALSE,"단축2";#N/A,#N/A,FALSE,"단축3";#N/A,#N/A,FALSE,"장축";#N/A,#N/A,FALSE,"4WD"}</definedName>
    <definedName name="___SUM1" localSheetId="13" hidden="1">{#N/A,#N/A,FALSE,"단축1";#N/A,#N/A,FALSE,"단축2";#N/A,#N/A,FALSE,"단축3";#N/A,#N/A,FALSE,"장축";#N/A,#N/A,FALSE,"4WD"}</definedName>
    <definedName name="___SUM1" hidden="1">{#N/A,#N/A,FALSE,"단축1";#N/A,#N/A,FALSE,"단축2";#N/A,#N/A,FALSE,"단축3";#N/A,#N/A,FALSE,"장축";#N/A,#N/A,FALSE,"4WD"}</definedName>
    <definedName name="___SUM25" localSheetId="24">#REF!</definedName>
    <definedName name="___SUM25" localSheetId="14">#REF!</definedName>
    <definedName name="___SUM25" localSheetId="13">#REF!</definedName>
    <definedName name="___SUM25">#REF!</definedName>
    <definedName name="___TB111" localSheetId="24">#REF!</definedName>
    <definedName name="___TB111">#REF!</definedName>
    <definedName name="___TB112" localSheetId="24">#REF!</definedName>
    <definedName name="___TB112">#REF!</definedName>
    <definedName name="___TB113" localSheetId="24">#REF!</definedName>
    <definedName name="___TB113">#REF!</definedName>
    <definedName name="___TB114" localSheetId="24">#REF!</definedName>
    <definedName name="___TB114">#REF!</definedName>
    <definedName name="___TB115" localSheetId="24">#REF!</definedName>
    <definedName name="___TB115">#REF!</definedName>
    <definedName name="___TB116" localSheetId="24">#REF!</definedName>
    <definedName name="___TB116">#REF!</definedName>
    <definedName name="___TB117" localSheetId="24">#REF!</definedName>
    <definedName name="___TB117">#REF!</definedName>
    <definedName name="___TB121" localSheetId="24">#REF!</definedName>
    <definedName name="___TB121">#REF!</definedName>
    <definedName name="___TB122" localSheetId="24">#REF!</definedName>
    <definedName name="___TB122">#REF!</definedName>
    <definedName name="___TB123" localSheetId="24">#REF!</definedName>
    <definedName name="___TB123">#REF!</definedName>
    <definedName name="___TB124" localSheetId="24">#REF!</definedName>
    <definedName name="___TB124">#REF!</definedName>
    <definedName name="___TB125" localSheetId="24">#REF!</definedName>
    <definedName name="___TB125">#REF!</definedName>
    <definedName name="___TB126" localSheetId="24">#REF!</definedName>
    <definedName name="___TB126">#REF!</definedName>
    <definedName name="___TB131" localSheetId="24">#REF!</definedName>
    <definedName name="___TB131">#REF!</definedName>
    <definedName name="___TB132" localSheetId="24">#REF!</definedName>
    <definedName name="___TB132">#REF!</definedName>
    <definedName name="___TB211" localSheetId="24">#REF!</definedName>
    <definedName name="___TB211">#REF!</definedName>
    <definedName name="___TB212" localSheetId="24">#REF!</definedName>
    <definedName name="___TB212">#REF!</definedName>
    <definedName name="___TB213" localSheetId="24">#REF!</definedName>
    <definedName name="___TB213">#REF!</definedName>
    <definedName name="___TB214" localSheetId="24">#REF!</definedName>
    <definedName name="___TB214">#REF!</definedName>
    <definedName name="___TB215" localSheetId="24">#REF!</definedName>
    <definedName name="___TB215">#REF!</definedName>
    <definedName name="___TB221" localSheetId="24">#REF!</definedName>
    <definedName name="___TB221">#REF!</definedName>
    <definedName name="___TB2210" localSheetId="24">#REF!</definedName>
    <definedName name="___TB2210">#REF!</definedName>
    <definedName name="___TB222" localSheetId="24">#REF!</definedName>
    <definedName name="___TB222">#REF!</definedName>
    <definedName name="___TB223" localSheetId="24">#REF!</definedName>
    <definedName name="___TB223">#REF!</definedName>
    <definedName name="___TB224" localSheetId="24">#REF!</definedName>
    <definedName name="___TB224">#REF!</definedName>
    <definedName name="___TB225" localSheetId="24">#REF!</definedName>
    <definedName name="___TB225">#REF!</definedName>
    <definedName name="___TB226" localSheetId="24">#REF!</definedName>
    <definedName name="___TB226">#REF!</definedName>
    <definedName name="___TB227" localSheetId="24">#REF!</definedName>
    <definedName name="___TB227">#REF!</definedName>
    <definedName name="___TB228" localSheetId="24">#REF!</definedName>
    <definedName name="___TB228">#REF!</definedName>
    <definedName name="___TB229" localSheetId="24">#REF!</definedName>
    <definedName name="___TB229">#REF!</definedName>
    <definedName name="___TB311" localSheetId="24">#REF!</definedName>
    <definedName name="___TB311">#REF!</definedName>
    <definedName name="___TB312" localSheetId="24">#REF!</definedName>
    <definedName name="___TB312">#REF!</definedName>
    <definedName name="___TB313" localSheetId="24">#REF!</definedName>
    <definedName name="___TB313">#REF!</definedName>
    <definedName name="___TB314" localSheetId="24">#REF!</definedName>
    <definedName name="___TB314">#REF!</definedName>
    <definedName name="___TB315" localSheetId="24">#REF!</definedName>
    <definedName name="___TB315">#REF!</definedName>
    <definedName name="___TB316" localSheetId="24">#REF!</definedName>
    <definedName name="___TB316">#REF!</definedName>
    <definedName name="___TB317" localSheetId="24">#REF!</definedName>
    <definedName name="___TB317">#REF!</definedName>
    <definedName name="___TB318" localSheetId="24">#REF!</definedName>
    <definedName name="___TB318">#REF!</definedName>
    <definedName name="___TB319" localSheetId="24">#REF!</definedName>
    <definedName name="___TB319">#REF!</definedName>
    <definedName name="___TB321" localSheetId="24">#REF!</definedName>
    <definedName name="___TB321">#REF!</definedName>
    <definedName name="___TB322" localSheetId="24">#REF!</definedName>
    <definedName name="___TB322">#REF!</definedName>
    <definedName name="___TB323" localSheetId="24">#REF!</definedName>
    <definedName name="___TB323">#REF!</definedName>
    <definedName name="___TB324" localSheetId="24">#REF!</definedName>
    <definedName name="___TB324">#REF!</definedName>
    <definedName name="___TB325" localSheetId="24">#REF!</definedName>
    <definedName name="___TB325">#REF!</definedName>
    <definedName name="___TB401" localSheetId="24">#REF!</definedName>
    <definedName name="___TB401">#REF!</definedName>
    <definedName name="___TB402" localSheetId="24">#REF!</definedName>
    <definedName name="___TB402">#REF!</definedName>
    <definedName name="___TB403" localSheetId="24">#REF!</definedName>
    <definedName name="___TB403">#REF!</definedName>
    <definedName name="___TB404" localSheetId="24">#REF!</definedName>
    <definedName name="___TB404">#REF!</definedName>
    <definedName name="___TB405" localSheetId="24">#REF!</definedName>
    <definedName name="___TB405">#REF!</definedName>
    <definedName name="___TB501" localSheetId="24">#REF!</definedName>
    <definedName name="___TB501">#REF!</definedName>
    <definedName name="___TB502" localSheetId="24">#REF!</definedName>
    <definedName name="___TB502">#REF!</definedName>
    <definedName name="___TB503" localSheetId="24">#REF!</definedName>
    <definedName name="___TB503">#REF!</definedName>
    <definedName name="___TB504" localSheetId="24">#REF!</definedName>
    <definedName name="___TB504">#REF!</definedName>
    <definedName name="___TB505" localSheetId="24">#REF!</definedName>
    <definedName name="___TB505">#REF!</definedName>
    <definedName name="___TB506" localSheetId="24">#REF!</definedName>
    <definedName name="___TB506">#REF!</definedName>
    <definedName name="___TB507" localSheetId="24">#REF!</definedName>
    <definedName name="___TB507">#REF!</definedName>
    <definedName name="___TB508" localSheetId="24">#REF!</definedName>
    <definedName name="___TB508">#REF!</definedName>
    <definedName name="___TB509" localSheetId="24">#REF!</definedName>
    <definedName name="___TB509">#REF!</definedName>
    <definedName name="___TB510" localSheetId="24">#REF!</definedName>
    <definedName name="___TB510">#REF!</definedName>
    <definedName name="___TB511" localSheetId="24">#REF!</definedName>
    <definedName name="___TB511">#REF!</definedName>
    <definedName name="___TB512" localSheetId="24">#REF!</definedName>
    <definedName name="___TB512">#REF!</definedName>
    <definedName name="___TB513" localSheetId="24">#REF!</definedName>
    <definedName name="___TB513">#REF!</definedName>
    <definedName name="___TB601" localSheetId="24">#REF!</definedName>
    <definedName name="___TB601">#REF!</definedName>
    <definedName name="___TB602" localSheetId="24">#REF!</definedName>
    <definedName name="___TB602">#REF!</definedName>
    <definedName name="___TB603" localSheetId="24">#REF!</definedName>
    <definedName name="___TB603">#REF!</definedName>
    <definedName name="___TB604" localSheetId="24">#REF!</definedName>
    <definedName name="___TB604">#REF!</definedName>
    <definedName name="___TB605" localSheetId="24">#REF!</definedName>
    <definedName name="___TB605">#REF!</definedName>
    <definedName name="___TB701" localSheetId="24">#REF!</definedName>
    <definedName name="___TB701">#REF!</definedName>
    <definedName name="___TB811" localSheetId="24">#REF!</definedName>
    <definedName name="___TB811">#REF!</definedName>
    <definedName name="___TB812" localSheetId="24">#REF!</definedName>
    <definedName name="___TB812">#REF!</definedName>
    <definedName name="___TB813" localSheetId="24">#REF!</definedName>
    <definedName name="___TB813">#REF!</definedName>
    <definedName name="___TB814" localSheetId="24">#REF!</definedName>
    <definedName name="___TB814">#REF!</definedName>
    <definedName name="___TB820" localSheetId="24">#REF!</definedName>
    <definedName name="___TB820">#REF!</definedName>
    <definedName name="___TB901" localSheetId="24">#REF!</definedName>
    <definedName name="___TB901">#REF!</definedName>
    <definedName name="___TB902" localSheetId="24">#REF!</definedName>
    <definedName name="___TB902">#REF!</definedName>
    <definedName name="___TB903" localSheetId="24">#REF!</definedName>
    <definedName name="___TB903">#REF!</definedName>
    <definedName name="___TB904" localSheetId="24">#REF!</definedName>
    <definedName name="___TB904">#REF!</definedName>
    <definedName name="___TBI1001" localSheetId="24">#REF!</definedName>
    <definedName name="___TBI1001">#REF!</definedName>
    <definedName name="___TBI1002" localSheetId="24">#REF!</definedName>
    <definedName name="___TBI1002">#REF!</definedName>
    <definedName name="___TBI1003" localSheetId="24">#REF!</definedName>
    <definedName name="___TBI1003">#REF!</definedName>
    <definedName name="___TBI1004" localSheetId="24">#REF!</definedName>
    <definedName name="___TBI1004">#REF!</definedName>
    <definedName name="___TBI1005" localSheetId="24">#REF!</definedName>
    <definedName name="___TBI1005">#REF!</definedName>
    <definedName name="___TBI101" localSheetId="24">#REF!</definedName>
    <definedName name="___TBI101">#REF!</definedName>
    <definedName name="___TBI102" localSheetId="24">#REF!</definedName>
    <definedName name="___TBI102">#REF!</definedName>
    <definedName name="___TBI1100" localSheetId="24">#REF!</definedName>
    <definedName name="___TBI1100">#REF!</definedName>
    <definedName name="___TBI1200" localSheetId="24">#REF!</definedName>
    <definedName name="___TBI1200">#REF!</definedName>
    <definedName name="___TBI201" localSheetId="24">#REF!</definedName>
    <definedName name="___TBI201">#REF!</definedName>
    <definedName name="___TBI202" localSheetId="24">#REF!</definedName>
    <definedName name="___TBI202">#REF!</definedName>
    <definedName name="___TBI203" localSheetId="24">#REF!</definedName>
    <definedName name="___TBI203">#REF!</definedName>
    <definedName name="___TBI401" localSheetId="24">#REF!</definedName>
    <definedName name="___TBI401">#REF!</definedName>
    <definedName name="___TBI402" localSheetId="24">#REF!</definedName>
    <definedName name="___TBI402">#REF!</definedName>
    <definedName name="___TBI403" localSheetId="24">#REF!</definedName>
    <definedName name="___TBI403">#REF!</definedName>
    <definedName name="___TBI404" localSheetId="24">#REF!</definedName>
    <definedName name="___TBI404">#REF!</definedName>
    <definedName name="___TBI405" localSheetId="24">#REF!</definedName>
    <definedName name="___TBI405">#REF!</definedName>
    <definedName name="___TBI406" localSheetId="24">#REF!</definedName>
    <definedName name="___TBI406">#REF!</definedName>
    <definedName name="___TBI407" localSheetId="24">#REF!</definedName>
    <definedName name="___TBI407">#REF!</definedName>
    <definedName name="___TBI408" localSheetId="24">#REF!</definedName>
    <definedName name="___TBI408">#REF!</definedName>
    <definedName name="___TBI409" localSheetId="24">#REF!</definedName>
    <definedName name="___TBI409">#REF!</definedName>
    <definedName name="___TBI410" localSheetId="24">#REF!</definedName>
    <definedName name="___TBI410">#REF!</definedName>
    <definedName name="___TBI411" localSheetId="24">#REF!</definedName>
    <definedName name="___TBI411">#REF!</definedName>
    <definedName name="___TBI412" localSheetId="24">#REF!</definedName>
    <definedName name="___TBI412">#REF!</definedName>
    <definedName name="___TBI413" localSheetId="24">#REF!</definedName>
    <definedName name="___TBI413">#REF!</definedName>
    <definedName name="___TBI414" localSheetId="24">#REF!</definedName>
    <definedName name="___TBI414">#REF!</definedName>
    <definedName name="___TBI415" localSheetId="24">#REF!</definedName>
    <definedName name="___TBI415">#REF!</definedName>
    <definedName name="___TBI416" localSheetId="24">#REF!</definedName>
    <definedName name="___TBI416">#REF!</definedName>
    <definedName name="___TBI417" localSheetId="24">#REF!</definedName>
    <definedName name="___TBI417">#REF!</definedName>
    <definedName name="___TBI418" localSheetId="24">#REF!</definedName>
    <definedName name="___TBI418">#REF!</definedName>
    <definedName name="___TBI419" localSheetId="24">#REF!</definedName>
    <definedName name="___TBI419">#REF!</definedName>
    <definedName name="___TBI420" localSheetId="24">#REF!</definedName>
    <definedName name="___TBI420">#REF!</definedName>
    <definedName name="___TBI421" localSheetId="24">#REF!</definedName>
    <definedName name="___TBI421">#REF!</definedName>
    <definedName name="___TBI422" localSheetId="24">#REF!</definedName>
    <definedName name="___TBI422">#REF!</definedName>
    <definedName name="___TBI423" localSheetId="24">#REF!</definedName>
    <definedName name="___TBI423">#REF!</definedName>
    <definedName name="___TBI424" localSheetId="24">#REF!</definedName>
    <definedName name="___TBI424">#REF!</definedName>
    <definedName name="___TBI425" localSheetId="24">#REF!</definedName>
    <definedName name="___TBI425">#REF!</definedName>
    <definedName name="___TBI601" localSheetId="24">#REF!</definedName>
    <definedName name="___TBI601">#REF!</definedName>
    <definedName name="___TBI602" localSheetId="24">#REF!</definedName>
    <definedName name="___TBI602">#REF!</definedName>
    <definedName name="___TBI603" localSheetId="24">#REF!</definedName>
    <definedName name="___TBI603">#REF!</definedName>
    <definedName name="___TBI604" localSheetId="24">#REF!</definedName>
    <definedName name="___TBI604">#REF!</definedName>
    <definedName name="___TBI605" localSheetId="24">#REF!</definedName>
    <definedName name="___TBI605">#REF!</definedName>
    <definedName name="___TBI606" localSheetId="24">#REF!</definedName>
    <definedName name="___TBI606">#REF!</definedName>
    <definedName name="___TBI607" localSheetId="24">#REF!</definedName>
    <definedName name="___TBI607">#REF!</definedName>
    <definedName name="___TBI608" localSheetId="24">#REF!</definedName>
    <definedName name="___TBI608">#REF!</definedName>
    <definedName name="___TBI609" localSheetId="24">#REF!</definedName>
    <definedName name="___TBI609">#REF!</definedName>
    <definedName name="___TBI610" localSheetId="24">#REF!</definedName>
    <definedName name="___TBI610">#REF!</definedName>
    <definedName name="___TBI611" localSheetId="24">#REF!</definedName>
    <definedName name="___TBI611">#REF!</definedName>
    <definedName name="___TBI612" localSheetId="24">#REF!</definedName>
    <definedName name="___TBI612">#REF!</definedName>
    <definedName name="___TBI613" localSheetId="24">#REF!</definedName>
    <definedName name="___TBI613">#REF!</definedName>
    <definedName name="___TBI614" localSheetId="24">#REF!</definedName>
    <definedName name="___TBI614">#REF!</definedName>
    <definedName name="___TBI701" localSheetId="24">#REF!</definedName>
    <definedName name="___TBI701">#REF!</definedName>
    <definedName name="___TBI702" localSheetId="24">#REF!</definedName>
    <definedName name="___TBI702">#REF!</definedName>
    <definedName name="___TBI703" localSheetId="24">#REF!</definedName>
    <definedName name="___TBI703">#REF!</definedName>
    <definedName name="___TBI704" localSheetId="24">#REF!</definedName>
    <definedName name="___TBI704">#REF!</definedName>
    <definedName name="___TBI705" localSheetId="24">#REF!</definedName>
    <definedName name="___TBI705">#REF!</definedName>
    <definedName name="___TBI706" localSheetId="24">#REF!</definedName>
    <definedName name="___TBI706">#REF!</definedName>
    <definedName name="___TBI707" localSheetId="24">#REF!</definedName>
    <definedName name="___TBI707">#REF!</definedName>
    <definedName name="___TBI708" localSheetId="24">#REF!</definedName>
    <definedName name="___TBI708">#REF!</definedName>
    <definedName name="___TBI709" localSheetId="24">#REF!</definedName>
    <definedName name="___TBI709">#REF!</definedName>
    <definedName name="___TBI710" localSheetId="24">#REF!</definedName>
    <definedName name="___TBI710">#REF!</definedName>
    <definedName name="___TBI711" localSheetId="24">#REF!</definedName>
    <definedName name="___TBI711">#REF!</definedName>
    <definedName name="___TBI712" localSheetId="24">#REF!</definedName>
    <definedName name="___TBI712">#REF!</definedName>
    <definedName name="___TBI713" localSheetId="24">#REF!</definedName>
    <definedName name="___TBI713">#REF!</definedName>
    <definedName name="___TBI714" localSheetId="24">#REF!</definedName>
    <definedName name="___TBI714">#REF!</definedName>
    <definedName name="___TBI715" localSheetId="24">#REF!</definedName>
    <definedName name="___TBI715">#REF!</definedName>
    <definedName name="___TBI716" localSheetId="24">#REF!</definedName>
    <definedName name="___TBI716">#REF!</definedName>
    <definedName name="___TBI717" localSheetId="24">#REF!</definedName>
    <definedName name="___TBI717">#REF!</definedName>
    <definedName name="___TBI718" localSheetId="24">#REF!</definedName>
    <definedName name="___TBI718">#REF!</definedName>
    <definedName name="___TBI719" localSheetId="24">#REF!</definedName>
    <definedName name="___TBI719">#REF!</definedName>
    <definedName name="___TBI901" localSheetId="24">#REF!</definedName>
    <definedName name="___TBI901">#REF!</definedName>
    <definedName name="___TBI902" localSheetId="24">#REF!</definedName>
    <definedName name="___TBI902">#REF!</definedName>
    <definedName name="___TBI903" localSheetId="24">#REF!</definedName>
    <definedName name="___TBI903">#REF!</definedName>
    <definedName name="___TBI904" localSheetId="24">#REF!</definedName>
    <definedName name="___TBI904">#REF!</definedName>
    <definedName name="___TBI905" localSheetId="24">#REF!</definedName>
    <definedName name="___TBI905">#REF!</definedName>
    <definedName name="___TBI906" localSheetId="24">#REF!</definedName>
    <definedName name="___TBI906">#REF!</definedName>
    <definedName name="___TBI907" localSheetId="24">#REF!</definedName>
    <definedName name="___TBI907">#REF!</definedName>
    <definedName name="___USD1" localSheetId="24">#REF!</definedName>
    <definedName name="___USD1">#REF!</definedName>
    <definedName name="___USD2" localSheetId="24">#REF!</definedName>
    <definedName name="___USD2">#REF!</definedName>
    <definedName name="___USD3" localSheetId="24">#REF!</definedName>
    <definedName name="___USD3">#REF!</definedName>
    <definedName name="___USD4" localSheetId="24">#REF!</definedName>
    <definedName name="___USD4">#REF!</definedName>
    <definedName name="___VAR13502">#N/A</definedName>
    <definedName name="___wpl2" localSheetId="24" hidden="1">{#N/A,#N/A,FALSE,"Aging Summary";#N/A,#N/A,FALSE,"Ratio Analysis";#N/A,#N/A,FALSE,"Test 120 Day Accts";#N/A,#N/A,FALSE,"Tickmarks"}</definedName>
    <definedName name="___wpl2" localSheetId="8" hidden="1">{#N/A,#N/A,FALSE,"Aging Summary";#N/A,#N/A,FALSE,"Ratio Analysis";#N/A,#N/A,FALSE,"Test 120 Day Accts";#N/A,#N/A,FALSE,"Tickmarks"}</definedName>
    <definedName name="___wpl2" localSheetId="25" hidden="1">{#N/A,#N/A,FALSE,"Aging Summary";#N/A,#N/A,FALSE,"Ratio Analysis";#N/A,#N/A,FALSE,"Test 120 Day Accts";#N/A,#N/A,FALSE,"Tickmarks"}</definedName>
    <definedName name="___wpl2" localSheetId="2" hidden="1">{#N/A,#N/A,FALSE,"Aging Summary";#N/A,#N/A,FALSE,"Ratio Analysis";#N/A,#N/A,FALSE,"Test 120 Day Accts";#N/A,#N/A,FALSE,"Tickmarks"}</definedName>
    <definedName name="___wpl2" localSheetId="14" hidden="1">{#N/A,#N/A,FALSE,"Aging Summary";#N/A,#N/A,FALSE,"Ratio Analysis";#N/A,#N/A,FALSE,"Test 120 Day Accts";#N/A,#N/A,FALSE,"Tickmarks"}</definedName>
    <definedName name="___wpl2" localSheetId="28" hidden="1">{#N/A,#N/A,FALSE,"Aging Summary";#N/A,#N/A,FALSE,"Ratio Analysis";#N/A,#N/A,FALSE,"Test 120 Day Accts";#N/A,#N/A,FALSE,"Tickmarks"}</definedName>
    <definedName name="___wpl2" localSheetId="5" hidden="1">{#N/A,#N/A,FALSE,"Aging Summary";#N/A,#N/A,FALSE,"Ratio Analysis";#N/A,#N/A,FALSE,"Test 120 Day Accts";#N/A,#N/A,FALSE,"Tickmarks"}</definedName>
    <definedName name="___wpl2" localSheetId="13" hidden="1">{#N/A,#N/A,FALSE,"Aging Summary";#N/A,#N/A,FALSE,"Ratio Analysis";#N/A,#N/A,FALSE,"Test 120 Day Accts";#N/A,#N/A,FALSE,"Tickmarks"}</definedName>
    <definedName name="___wpl2" hidden="1">{#N/A,#N/A,FALSE,"Aging Summary";#N/A,#N/A,FALSE,"Ratio Analysis";#N/A,#N/A,FALSE,"Test 120 Day Accts";#N/A,#N/A,FALSE,"Tickmarks"}</definedName>
    <definedName name="__0603_PL_" localSheetId="24">#REF!</definedName>
    <definedName name="__0603_PL_">#REF!</definedName>
    <definedName name="__1__123Graph_ACHART_1" localSheetId="24" hidden="1">#REF!</definedName>
    <definedName name="__1__123Graph_ACHART_1" localSheetId="14" hidden="1">#REF!</definedName>
    <definedName name="__1__123Graph_ACHART_1" localSheetId="28" hidden="1">#REF!</definedName>
    <definedName name="__1__123Graph_ACHART_1" localSheetId="13" hidden="1">#REF!</definedName>
    <definedName name="__1__123Graph_ACHART_1" hidden="1">#REF!</definedName>
    <definedName name="__1__123Graph_AChart_1A" hidden="1">#N/A</definedName>
    <definedName name="__1__123Graph_A차트_1" localSheetId="24" hidden="1">#REF!</definedName>
    <definedName name="__1__123Graph_A차트_1" localSheetId="28" hidden="1">#REF!</definedName>
    <definedName name="__1__123Graph_A차트_1" hidden="1">#REF!</definedName>
    <definedName name="__10" localSheetId="24">#REF!</definedName>
    <definedName name="__10">#REF!</definedName>
    <definedName name="__11" localSheetId="24">#REF!</definedName>
    <definedName name="__11">#REF!</definedName>
    <definedName name="__123Graph_A" localSheetId="24" hidden="1">#REF!</definedName>
    <definedName name="__123Graph_A" localSheetId="14" hidden="1">#REF!</definedName>
    <definedName name="__123Graph_A" localSheetId="28" hidden="1">#REF!</definedName>
    <definedName name="__123Graph_A" localSheetId="13" hidden="1">#REF!</definedName>
    <definedName name="__123Graph_A" hidden="1">#REF!</definedName>
    <definedName name="__123Graph_ACurrent" localSheetId="24" hidden="1">#REF!</definedName>
    <definedName name="__123Graph_ACurrent" localSheetId="14" hidden="1">#REF!</definedName>
    <definedName name="__123Graph_ACurrent" localSheetId="28" hidden="1">#REF!</definedName>
    <definedName name="__123Graph_ACurrent" localSheetId="13" hidden="1">#REF!</definedName>
    <definedName name="__123Graph_ACurrent" hidden="1">#REF!</definedName>
    <definedName name="__123Graph_AGRPH_EXPIRE" localSheetId="28" hidden="1">#REF!</definedName>
    <definedName name="__123Graph_AGRPH_EXPIRE" hidden="1">#REF!</definedName>
    <definedName name="__123Graph_AMODELE" localSheetId="28" hidden="1">#REF!</definedName>
    <definedName name="__123Graph_AMODELE" hidden="1">#REF!</definedName>
    <definedName name="__123Graph_APRINCIPAL" localSheetId="28" hidden="1">#REF!</definedName>
    <definedName name="__123Graph_APRINCIPAL" hidden="1">#REF!</definedName>
    <definedName name="__123Graph_A그래프2" localSheetId="28" hidden="1">#REF!</definedName>
    <definedName name="__123Graph_A그래프2" hidden="1">#REF!</definedName>
    <definedName name="__123Graph_B" localSheetId="28" hidden="1">#REF!</definedName>
    <definedName name="__123Graph_B" hidden="1">#REF!</definedName>
    <definedName name="__123Graph_BCurrent" localSheetId="28" hidden="1">#REF!</definedName>
    <definedName name="__123Graph_BCurrent" hidden="1">#REF!</definedName>
    <definedName name="__123Graph_B그래프2" localSheetId="28" hidden="1">#REF!</definedName>
    <definedName name="__123Graph_B그래프2" hidden="1">#REF!</definedName>
    <definedName name="__123Graph_C" localSheetId="28" hidden="1">#REF!</definedName>
    <definedName name="__123Graph_C" hidden="1">#REF!</definedName>
    <definedName name="__123Graph_CCurrent" localSheetId="28" hidden="1">#REF!</definedName>
    <definedName name="__123Graph_CCurrent" hidden="1">#REF!</definedName>
    <definedName name="__123Graph_D" localSheetId="28" hidden="1">#REF!</definedName>
    <definedName name="__123Graph_D" hidden="1">#REF!</definedName>
    <definedName name="__123Graph_DCurrent" localSheetId="28" hidden="1">#REF!</definedName>
    <definedName name="__123Graph_DCurrent" hidden="1">#REF!</definedName>
    <definedName name="__123Graph_E" localSheetId="28" hidden="1">#REF!</definedName>
    <definedName name="__123Graph_E" hidden="1">#REF!</definedName>
    <definedName name="__123Graph_ECurrent" localSheetId="28" hidden="1">#REF!</definedName>
    <definedName name="__123Graph_ECurrent" hidden="1">#REF!</definedName>
    <definedName name="__123Graph_F" localSheetId="28" hidden="1">#REF!</definedName>
    <definedName name="__123Graph_F" hidden="1">#REF!</definedName>
    <definedName name="__123Graph_FCurrent" localSheetId="28" hidden="1">#REF!</definedName>
    <definedName name="__123Graph_FCurrent" hidden="1">#REF!</definedName>
    <definedName name="__123Graph_LBL_A" localSheetId="28" hidden="1">#REF!</definedName>
    <definedName name="__123Graph_LBL_A" hidden="1">#REF!</definedName>
    <definedName name="__123Graph_LBL_APRINCIPAL" localSheetId="28" hidden="1">#REF!</definedName>
    <definedName name="__123Graph_LBL_APRINCIPAL" hidden="1">#REF!</definedName>
    <definedName name="__123Graph_LBL_B" localSheetId="28" hidden="1">#REF!</definedName>
    <definedName name="__123Graph_LBL_B" hidden="1">#REF!</definedName>
    <definedName name="__123Graph_LBL_E" localSheetId="28" hidden="1">#REF!</definedName>
    <definedName name="__123Graph_LBL_E" hidden="1">#REF!</definedName>
    <definedName name="__123Graph_X" localSheetId="28" hidden="1">#REF!</definedName>
    <definedName name="__123Graph_X" hidden="1">#REF!</definedName>
    <definedName name="__123GRAPH_X1" localSheetId="28" hidden="1">#REF!</definedName>
    <definedName name="__123GRAPH_X1" hidden="1">#REF!</definedName>
    <definedName name="__123Graph_XCurrent" localSheetId="28" hidden="1">#REF!</definedName>
    <definedName name="__123Graph_XCurrent" hidden="1">#REF!</definedName>
    <definedName name="__123Graph_XGRPH_EXPIRE" localSheetId="28" hidden="1">#REF!</definedName>
    <definedName name="__123Graph_XGRPH_EXPIRE" hidden="1">#REF!</definedName>
    <definedName name="__123Graph_X그래프2" localSheetId="28" hidden="1">#REF!</definedName>
    <definedName name="__123Graph_X그래프2" hidden="1">#REF!</definedName>
    <definedName name="__2__123Graph_ACHART_2" localSheetId="28" hidden="1">#REF!</definedName>
    <definedName name="__2__123Graph_ACHART_2" hidden="1">#REF!</definedName>
    <definedName name="__2__123Graph_BChart_1A" hidden="1">#N/A</definedName>
    <definedName name="__2__123Graph_B차트_1" localSheetId="24" hidden="1">#REF!</definedName>
    <definedName name="__2__123Graph_B차트_1" localSheetId="28" hidden="1">#REF!</definedName>
    <definedName name="__2__123Graph_B차트_1" hidden="1">#REF!</definedName>
    <definedName name="__2000년입출고" localSheetId="24">#REF!</definedName>
    <definedName name="__2000년입출고">#REF!</definedName>
    <definedName name="__3__123Graph_BCHART_1" localSheetId="24" hidden="1">#REF!</definedName>
    <definedName name="__3__123Graph_BCHART_1" localSheetId="28" hidden="1">#REF!</definedName>
    <definedName name="__3__123Graph_BCHART_1" hidden="1">#REF!</definedName>
    <definedName name="__3__123Graph_C차트_1" localSheetId="24" hidden="1">#REF!</definedName>
    <definedName name="__3__123Graph_C차트_1" localSheetId="28" hidden="1">#REF!</definedName>
    <definedName name="__3__123Graph_C차트_1" hidden="1">#REF!</definedName>
    <definedName name="__3__123Graph_XChart_1A" hidden="1">#N/A</definedName>
    <definedName name="__4__123Graph_CCHART_1" localSheetId="24" hidden="1">#REF!</definedName>
    <definedName name="__4__123Graph_CCHART_1" localSheetId="28" hidden="1">#REF!</definedName>
    <definedName name="__4__123Graph_CCHART_1" localSheetId="13" hidden="1">#REF!</definedName>
    <definedName name="__4__123Graph_CCHART_1" hidden="1">#REF!</definedName>
    <definedName name="__4__123Graph_X차트_1" localSheetId="24" hidden="1">#REF!</definedName>
    <definedName name="__4__123Graph_X차트_1" localSheetId="28" hidden="1">#REF!</definedName>
    <definedName name="__4__123Graph_X차트_1" hidden="1">#REF!</definedName>
    <definedName name="__5__123Graph_DCHART_1" localSheetId="24" hidden="1">#REF!</definedName>
    <definedName name="__5__123Graph_DCHART_1" localSheetId="28" hidden="1">#REF!</definedName>
    <definedName name="__5__123Graph_DCHART_1" hidden="1">#REF!</definedName>
    <definedName name="__6" localSheetId="24">#REF!</definedName>
    <definedName name="__6">#REF!</definedName>
    <definedName name="__6__123Graph_ECHART_1" localSheetId="28" hidden="1">#REF!</definedName>
    <definedName name="__6__123Graph_ECHART_1" hidden="1">#REF!</definedName>
    <definedName name="__7" localSheetId="24">#REF!</definedName>
    <definedName name="__7">#REF!</definedName>
    <definedName name="__7__123Graph_XCHART_2" localSheetId="28" hidden="1">#REF!</definedName>
    <definedName name="__7__123Graph_XCHART_2" hidden="1">#REF!</definedName>
    <definedName name="__8" localSheetId="24">#REF!</definedName>
    <definedName name="__8">#REF!</definedName>
    <definedName name="__8__123Graph_X차트_1" localSheetId="28" hidden="1">#REF!</definedName>
    <definedName name="__8__123Graph_X차트_1" hidden="1">#REF!</definedName>
    <definedName name="__9" localSheetId="24">#REF!</definedName>
    <definedName name="__9">#REF!</definedName>
    <definedName name="__a1" localSheetId="24">#REF!</definedName>
    <definedName name="__a1">#REF!</definedName>
    <definedName name="__a20000" localSheetId="24">#REF!</definedName>
    <definedName name="__a20000">#REF!</definedName>
    <definedName name="__A3" localSheetId="24" hidden="1">{#N/A,#N/A,FALSE,"단축1";#N/A,#N/A,FALSE,"단축2";#N/A,#N/A,FALSE,"단축3";#N/A,#N/A,FALSE,"장축";#N/A,#N/A,FALSE,"4WD"}</definedName>
    <definedName name="__A3" localSheetId="8" hidden="1">{#N/A,#N/A,FALSE,"단축1";#N/A,#N/A,FALSE,"단축2";#N/A,#N/A,FALSE,"단축3";#N/A,#N/A,FALSE,"장축";#N/A,#N/A,FALSE,"4WD"}</definedName>
    <definedName name="__A3" localSheetId="25" hidden="1">{#N/A,#N/A,FALSE,"단축1";#N/A,#N/A,FALSE,"단축2";#N/A,#N/A,FALSE,"단축3";#N/A,#N/A,FALSE,"장축";#N/A,#N/A,FALSE,"4WD"}</definedName>
    <definedName name="__A3" localSheetId="2" hidden="1">{#N/A,#N/A,FALSE,"단축1";#N/A,#N/A,FALSE,"단축2";#N/A,#N/A,FALSE,"단축3";#N/A,#N/A,FALSE,"장축";#N/A,#N/A,FALSE,"4WD"}</definedName>
    <definedName name="__A3" localSheetId="14" hidden="1">{#N/A,#N/A,FALSE,"단축1";#N/A,#N/A,FALSE,"단축2";#N/A,#N/A,FALSE,"단축3";#N/A,#N/A,FALSE,"장축";#N/A,#N/A,FALSE,"4WD"}</definedName>
    <definedName name="__A3" localSheetId="28" hidden="1">{#N/A,#N/A,FALSE,"단축1";#N/A,#N/A,FALSE,"단축2";#N/A,#N/A,FALSE,"단축3";#N/A,#N/A,FALSE,"장축";#N/A,#N/A,FALSE,"4WD"}</definedName>
    <definedName name="__A3" localSheetId="5" hidden="1">{#N/A,#N/A,FALSE,"단축1";#N/A,#N/A,FALSE,"단축2";#N/A,#N/A,FALSE,"단축3";#N/A,#N/A,FALSE,"장축";#N/A,#N/A,FALSE,"4WD"}</definedName>
    <definedName name="__A3" localSheetId="13" hidden="1">{#N/A,#N/A,FALSE,"단축1";#N/A,#N/A,FALSE,"단축2";#N/A,#N/A,FALSE,"단축3";#N/A,#N/A,FALSE,"장축";#N/A,#N/A,FALSE,"4WD"}</definedName>
    <definedName name="__A3" hidden="1">{#N/A,#N/A,FALSE,"단축1";#N/A,#N/A,FALSE,"단축2";#N/A,#N/A,FALSE,"단축3";#N/A,#N/A,FALSE,"장축";#N/A,#N/A,FALSE,"4WD"}</definedName>
    <definedName name="__A9"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8"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_A9" localSheetId="5"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localSheetId="24" hidden="1">{#N/A,#N/A,TRUE,"경전'96(1)";#N/A,#N/A,TRUE,"경전'96 (2)"}</definedName>
    <definedName name="__AAA1" localSheetId="8" hidden="1">{#N/A,#N/A,TRUE,"경전'96(1)";#N/A,#N/A,TRUE,"경전'96 (2)"}</definedName>
    <definedName name="__AAA1" localSheetId="25" hidden="1">{#N/A,#N/A,TRUE,"경전'96(1)";#N/A,#N/A,TRUE,"경전'96 (2)"}</definedName>
    <definedName name="__AAA1" localSheetId="2" hidden="1">{#N/A,#N/A,TRUE,"경전'96(1)";#N/A,#N/A,TRUE,"경전'96 (2)"}</definedName>
    <definedName name="__AAA1" localSheetId="28" hidden="1">{#N/A,#N/A,TRUE,"경전'96(1)";#N/A,#N/A,TRUE,"경전'96 (2)"}</definedName>
    <definedName name="__AAA1" localSheetId="5" hidden="1">{#N/A,#N/A,TRUE,"경전'96(1)";#N/A,#N/A,TRUE,"경전'96 (2)"}</definedName>
    <definedName name="__AAA1" hidden="1">{#N/A,#N/A,TRUE,"경전'96(1)";#N/A,#N/A,TRUE,"경전'96 (2)"}</definedName>
    <definedName name="__aaa2" localSheetId="24" hidden="1">{#N/A,#N/A,FALSE,"Aging Summary";#N/A,#N/A,FALSE,"Ratio Analysis";#N/A,#N/A,FALSE,"Test 120 Day Accts";#N/A,#N/A,FALSE,"Tickmarks"}</definedName>
    <definedName name="__aaa2" localSheetId="8" hidden="1">{#N/A,#N/A,FALSE,"Aging Summary";#N/A,#N/A,FALSE,"Ratio Analysis";#N/A,#N/A,FALSE,"Test 120 Day Accts";#N/A,#N/A,FALSE,"Tickmarks"}</definedName>
    <definedName name="__aaa2" localSheetId="25" hidden="1">{#N/A,#N/A,FALSE,"Aging Summary";#N/A,#N/A,FALSE,"Ratio Analysis";#N/A,#N/A,FALSE,"Test 120 Day Accts";#N/A,#N/A,FALSE,"Tickmarks"}</definedName>
    <definedName name="__aaa2" localSheetId="2" hidden="1">{#N/A,#N/A,FALSE,"Aging Summary";#N/A,#N/A,FALSE,"Ratio Analysis";#N/A,#N/A,FALSE,"Test 120 Day Accts";#N/A,#N/A,FALSE,"Tickmarks"}</definedName>
    <definedName name="__aaa2" localSheetId="14" hidden="1">{#N/A,#N/A,FALSE,"Aging Summary";#N/A,#N/A,FALSE,"Ratio Analysis";#N/A,#N/A,FALSE,"Test 120 Day Accts";#N/A,#N/A,FALSE,"Tickmarks"}</definedName>
    <definedName name="__aaa2" localSheetId="28" hidden="1">{#N/A,#N/A,FALSE,"Aging Summary";#N/A,#N/A,FALSE,"Ratio Analysis";#N/A,#N/A,FALSE,"Test 120 Day Accts";#N/A,#N/A,FALSE,"Tickmarks"}</definedName>
    <definedName name="__aaa2" localSheetId="5" hidden="1">{#N/A,#N/A,FALSE,"Aging Summary";#N/A,#N/A,FALSE,"Ratio Analysis";#N/A,#N/A,FALSE,"Test 120 Day Accts";#N/A,#N/A,FALSE,"Tickmarks"}</definedName>
    <definedName name="__aaa2" localSheetId="13"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 localSheetId="24">#REF!</definedName>
    <definedName name="__APP1">#REF!</definedName>
    <definedName name="__AUD1" localSheetId="24">#REF!</definedName>
    <definedName name="__AUD1">#REF!</definedName>
    <definedName name="__AUD2" localSheetId="24">#REF!</definedName>
    <definedName name="__AUD2">#REF!</definedName>
    <definedName name="__AUD3" localSheetId="24">#REF!</definedName>
    <definedName name="__AUD3">#REF!</definedName>
    <definedName name="__AUD4" localSheetId="24">#REF!</definedName>
    <definedName name="__AUD4">#REF!</definedName>
    <definedName name="__BRD1" localSheetId="24">#REF!</definedName>
    <definedName name="__BRD1" localSheetId="14">#REF!</definedName>
    <definedName name="__BRD1" localSheetId="13">#REF!</definedName>
    <definedName name="__BRD1">#REF!</definedName>
    <definedName name="__BRD2" localSheetId="24">#REF!</definedName>
    <definedName name="__BRD2" localSheetId="14">#REF!</definedName>
    <definedName name="__BRD2" localSheetId="13">#REF!</definedName>
    <definedName name="__BRD2">#REF!</definedName>
    <definedName name="__BRD3" localSheetId="24">#REF!</definedName>
    <definedName name="__BRD3" localSheetId="14">#REF!</definedName>
    <definedName name="__BRD3" localSheetId="13">#REF!</definedName>
    <definedName name="__BRD3">#REF!</definedName>
    <definedName name="__BRD4" localSheetId="24">#REF!</definedName>
    <definedName name="__BRD4">#REF!</definedName>
    <definedName name="__BRD5" localSheetId="24">#REF!</definedName>
    <definedName name="__BRD5">#REF!</definedName>
    <definedName name="__BRD6" localSheetId="24">#REF!</definedName>
    <definedName name="__BRD6">#REF!</definedName>
    <definedName name="__BRD7" localSheetId="24">#REF!</definedName>
    <definedName name="__BRD7">#REF!</definedName>
    <definedName name="__C" localSheetId="24">#REF!</definedName>
    <definedName name="__C">#REF!</definedName>
    <definedName name="__CF2" localSheetId="24">#REF!</definedName>
    <definedName name="__CF2">#REF!</definedName>
    <definedName name="__CF22" localSheetId="24">#REF!</definedName>
    <definedName name="__CF22">#REF!</definedName>
    <definedName name="__COL01" localSheetId="24">#REF!</definedName>
    <definedName name="__COL01">#REF!</definedName>
    <definedName name="__COL03" localSheetId="24">#REF!</definedName>
    <definedName name="__COL03">#REF!</definedName>
    <definedName name="__COL04">#N/A</definedName>
    <definedName name="__COL05">#N/A</definedName>
    <definedName name="__COL06" localSheetId="24">#REF!</definedName>
    <definedName name="__COL06">#REF!</definedName>
    <definedName name="__COL07">#N/A</definedName>
    <definedName name="__COL08" localSheetId="24">#REF!</definedName>
    <definedName name="__COL08">#REF!</definedName>
    <definedName name="__COL09" localSheetId="24">#REF!</definedName>
    <definedName name="__COL09">#REF!</definedName>
    <definedName name="__COL10" localSheetId="24">#REF!</definedName>
    <definedName name="__COL10">#REF!</definedName>
    <definedName name="__d12">#N/A</definedName>
    <definedName name="__Das09"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 localSheetId="24">#REF!</definedName>
    <definedName name="__DAT1">#REF!</definedName>
    <definedName name="__DAT10" localSheetId="24">#REF!</definedName>
    <definedName name="__DAT10">#REF!</definedName>
    <definedName name="__DAT12" localSheetId="24">#REF!</definedName>
    <definedName name="__DAT12">#REF!</definedName>
    <definedName name="__DAT16" localSheetId="24">#REF!</definedName>
    <definedName name="__DAT16">#REF!</definedName>
    <definedName name="__DAT17" localSheetId="24">#REF!</definedName>
    <definedName name="__DAT17">#REF!</definedName>
    <definedName name="__DAT18" localSheetId="24">#REF!</definedName>
    <definedName name="__DAT18">#REF!</definedName>
    <definedName name="__DAT19" localSheetId="24">#REF!</definedName>
    <definedName name="__DAT19">#REF!</definedName>
    <definedName name="__DAT2" localSheetId="24">#REF!</definedName>
    <definedName name="__DAT2">#REF!</definedName>
    <definedName name="__DAT21" localSheetId="24">#REF!</definedName>
    <definedName name="__DAT21">#REF!</definedName>
    <definedName name="__DAT3" localSheetId="24">#REF!</definedName>
    <definedName name="__DAT3">#REF!</definedName>
    <definedName name="__DAT4" localSheetId="24">#REF!</definedName>
    <definedName name="__DAT4">#REF!</definedName>
    <definedName name="__DEM1" localSheetId="24">#REF!</definedName>
    <definedName name="__DEM1">#REF!</definedName>
    <definedName name="__DEM2" localSheetId="24">#REF!</definedName>
    <definedName name="__DEM2">#REF!</definedName>
    <definedName name="__DEM3" localSheetId="24">#REF!</definedName>
    <definedName name="__DEM3">#REF!</definedName>
    <definedName name="__DEM4" localSheetId="24">#REF!</definedName>
    <definedName name="__DEM4">#REF!</definedName>
    <definedName name="__EUR1" localSheetId="24">#REF!</definedName>
    <definedName name="__EUR1">#REF!</definedName>
    <definedName name="__EUR2" localSheetId="24">#REF!</definedName>
    <definedName name="__EUR2">#REF!</definedName>
    <definedName name="__EUR3" localSheetId="24">#REF!</definedName>
    <definedName name="__EUR3">#REF!</definedName>
    <definedName name="__EUR4" localSheetId="24">#REF!</definedName>
    <definedName name="__EUR4">#REF!</definedName>
    <definedName name="__Exp97" localSheetId="24">#REF!</definedName>
    <definedName name="__Exp97">#REF!</definedName>
    <definedName name="__f3" localSheetId="24" hidden="1">{#N/A,#N/A,FALSE,"BS";#N/A,#N/A,FALSE,"PL";#N/A,#N/A,FALSE,"A";#N/A,#N/A,FALSE,"B";#N/A,#N/A,FALSE,"B1";#N/A,#N/A,FALSE,"C";#N/A,#N/A,FALSE,"C1";#N/A,#N/A,FALSE,"C2";#N/A,#N/A,FALSE,"D";#N/A,#N/A,FALSE,"E";#N/A,#N/A,FALSE,"F";#N/A,#N/A,FALSE,"AA";#N/A,#N/A,FALSE,"BB";#N/A,#N/A,FALSE,"CC";#N/A,#N/A,FALSE,"DD";#N/A,#N/A,FALSE,"EE";#N/A,#N/A,FALSE,"FF";#N/A,#N/A,FALSE,"PL10";#N/A,#N/A,FALSE,"PL20";#N/A,#N/A,FALSE,"PL30"}</definedName>
    <definedName name="__f3" localSheetId="8" hidden="1">{#N/A,#N/A,FALSE,"BS";#N/A,#N/A,FALSE,"PL";#N/A,#N/A,FALSE,"A";#N/A,#N/A,FALSE,"B";#N/A,#N/A,FALSE,"B1";#N/A,#N/A,FALSE,"C";#N/A,#N/A,FALSE,"C1";#N/A,#N/A,FALSE,"C2";#N/A,#N/A,FALSE,"D";#N/A,#N/A,FALSE,"E";#N/A,#N/A,FALSE,"F";#N/A,#N/A,FALSE,"AA";#N/A,#N/A,FALSE,"BB";#N/A,#N/A,FALSE,"CC";#N/A,#N/A,FALSE,"DD";#N/A,#N/A,FALSE,"EE";#N/A,#N/A,FALSE,"FF";#N/A,#N/A,FALSE,"PL10";#N/A,#N/A,FALSE,"PL20";#N/A,#N/A,FALSE,"PL30"}</definedName>
    <definedName name="__f3" localSheetId="25" hidden="1">{#N/A,#N/A,FALSE,"BS";#N/A,#N/A,FALSE,"PL";#N/A,#N/A,FALSE,"A";#N/A,#N/A,FALSE,"B";#N/A,#N/A,FALSE,"B1";#N/A,#N/A,FALSE,"C";#N/A,#N/A,FALSE,"C1";#N/A,#N/A,FALSE,"C2";#N/A,#N/A,FALSE,"D";#N/A,#N/A,FALSE,"E";#N/A,#N/A,FALSE,"F";#N/A,#N/A,FALSE,"AA";#N/A,#N/A,FALSE,"BB";#N/A,#N/A,FALSE,"CC";#N/A,#N/A,FALSE,"DD";#N/A,#N/A,FALSE,"EE";#N/A,#N/A,FALSE,"FF";#N/A,#N/A,FALSE,"PL10";#N/A,#N/A,FALSE,"PL20";#N/A,#N/A,FALSE,"PL30"}</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localSheetId="14" hidden="1">{#N/A,#N/A,FALSE,"BS";#N/A,#N/A,FALSE,"PL";#N/A,#N/A,FALSE,"A";#N/A,#N/A,FALSE,"B";#N/A,#N/A,FALSE,"B1";#N/A,#N/A,FALSE,"C";#N/A,#N/A,FALSE,"C1";#N/A,#N/A,FALSE,"C2";#N/A,#N/A,FALSE,"D";#N/A,#N/A,FALSE,"E";#N/A,#N/A,FALSE,"F";#N/A,#N/A,FALSE,"AA";#N/A,#N/A,FALSE,"BB";#N/A,#N/A,FALSE,"CC";#N/A,#N/A,FALSE,"DD";#N/A,#N/A,FALSE,"EE";#N/A,#N/A,FALSE,"FF";#N/A,#N/A,FALSE,"PL10";#N/A,#N/A,FALSE,"PL20";#N/A,#N/A,FALSE,"PL30"}</definedName>
    <definedName name="__f3" localSheetId="28" hidden="1">{#N/A,#N/A,FALSE,"BS";#N/A,#N/A,FALSE,"PL";#N/A,#N/A,FALSE,"A";#N/A,#N/A,FALSE,"B";#N/A,#N/A,FALSE,"B1";#N/A,#N/A,FALSE,"C";#N/A,#N/A,FALSE,"C1";#N/A,#N/A,FALSE,"C2";#N/A,#N/A,FALSE,"D";#N/A,#N/A,FALSE,"E";#N/A,#N/A,FALSE,"F";#N/A,#N/A,FALSE,"AA";#N/A,#N/A,FALSE,"BB";#N/A,#N/A,FALSE,"CC";#N/A,#N/A,FALSE,"DD";#N/A,#N/A,FALSE,"EE";#N/A,#N/A,FALSE,"FF";#N/A,#N/A,FALSE,"PL10";#N/A,#N/A,FALSE,"PL20";#N/A,#N/A,FALSE,"PL30"}</definedName>
    <definedName name="__f3" localSheetId="5" hidden="1">{#N/A,#N/A,FALSE,"BS";#N/A,#N/A,FALSE,"PL";#N/A,#N/A,FALSE,"A";#N/A,#N/A,FALSE,"B";#N/A,#N/A,FALSE,"B1";#N/A,#N/A,FALSE,"C";#N/A,#N/A,FALSE,"C1";#N/A,#N/A,FALSE,"C2";#N/A,#N/A,FALSE,"D";#N/A,#N/A,FALSE,"E";#N/A,#N/A,FALSE,"F";#N/A,#N/A,FALSE,"AA";#N/A,#N/A,FALSE,"BB";#N/A,#N/A,FALSE,"CC";#N/A,#N/A,FALSE,"DD";#N/A,#N/A,FALSE,"EE";#N/A,#N/A,FALSE,"FF";#N/A,#N/A,FALSE,"PL10";#N/A,#N/A,FALSE,"PL20";#N/A,#N/A,FALSE,"PL30"}</definedName>
    <definedName name="__f3" localSheetId="13"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24" hidden="1">{#N/A,#N/A,FALSE,"BS";#N/A,#N/A,FALSE,"PL";#N/A,#N/A,FALSE,"A";#N/A,#N/A,FALSE,"B";#N/A,#N/A,FALSE,"B1";#N/A,#N/A,FALSE,"C";#N/A,#N/A,FALSE,"C1";#N/A,#N/A,FALSE,"C2";#N/A,#N/A,FALSE,"D";#N/A,#N/A,FALSE,"E";#N/A,#N/A,FALSE,"F";#N/A,#N/A,FALSE,"AA";#N/A,#N/A,FALSE,"BB";#N/A,#N/A,FALSE,"CC";#N/A,#N/A,FALSE,"DD";#N/A,#N/A,FALSE,"EE";#N/A,#N/A,FALSE,"FF";#N/A,#N/A,FALSE,"PL10";#N/A,#N/A,FALSE,"PL20";#N/A,#N/A,FALSE,"PL30"}</definedName>
    <definedName name="__f3_1" localSheetId="8" hidden="1">{#N/A,#N/A,FALSE,"BS";#N/A,#N/A,FALSE,"PL";#N/A,#N/A,FALSE,"A";#N/A,#N/A,FALSE,"B";#N/A,#N/A,FALSE,"B1";#N/A,#N/A,FALSE,"C";#N/A,#N/A,FALSE,"C1";#N/A,#N/A,FALSE,"C2";#N/A,#N/A,FALSE,"D";#N/A,#N/A,FALSE,"E";#N/A,#N/A,FALSE,"F";#N/A,#N/A,FALSE,"AA";#N/A,#N/A,FALSE,"BB";#N/A,#N/A,FALSE,"CC";#N/A,#N/A,FALSE,"DD";#N/A,#N/A,FALSE,"EE";#N/A,#N/A,FALSE,"FF";#N/A,#N/A,FALSE,"PL10";#N/A,#N/A,FALSE,"PL20";#N/A,#N/A,FALSE,"PL30"}</definedName>
    <definedName name="__f3_1" localSheetId="25"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localSheetId="14" hidden="1">{#N/A,#N/A,FALSE,"BS";#N/A,#N/A,FALSE,"PL";#N/A,#N/A,FALSE,"A";#N/A,#N/A,FALSE,"B";#N/A,#N/A,FALSE,"B1";#N/A,#N/A,FALSE,"C";#N/A,#N/A,FALSE,"C1";#N/A,#N/A,FALSE,"C2";#N/A,#N/A,FALSE,"D";#N/A,#N/A,FALSE,"E";#N/A,#N/A,FALSE,"F";#N/A,#N/A,FALSE,"AA";#N/A,#N/A,FALSE,"BB";#N/A,#N/A,FALSE,"CC";#N/A,#N/A,FALSE,"DD";#N/A,#N/A,FALSE,"EE";#N/A,#N/A,FALSE,"FF";#N/A,#N/A,FALSE,"PL10";#N/A,#N/A,FALSE,"PL20";#N/A,#N/A,FALSE,"PL30"}</definedName>
    <definedName name="__f3_1" localSheetId="28" hidden="1">{#N/A,#N/A,FALSE,"BS";#N/A,#N/A,FALSE,"PL";#N/A,#N/A,FALSE,"A";#N/A,#N/A,FALSE,"B";#N/A,#N/A,FALSE,"B1";#N/A,#N/A,FALSE,"C";#N/A,#N/A,FALSE,"C1";#N/A,#N/A,FALSE,"C2";#N/A,#N/A,FALSE,"D";#N/A,#N/A,FALSE,"E";#N/A,#N/A,FALSE,"F";#N/A,#N/A,FALSE,"AA";#N/A,#N/A,FALSE,"BB";#N/A,#N/A,FALSE,"CC";#N/A,#N/A,FALSE,"DD";#N/A,#N/A,FALSE,"EE";#N/A,#N/A,FALSE,"FF";#N/A,#N/A,FALSE,"PL10";#N/A,#N/A,FALSE,"PL20";#N/A,#N/A,FALSE,"PL30"}</definedName>
    <definedName name="__f3_1" localSheetId="5" hidden="1">{#N/A,#N/A,FALSE,"BS";#N/A,#N/A,FALSE,"PL";#N/A,#N/A,FALSE,"A";#N/A,#N/A,FALSE,"B";#N/A,#N/A,FALSE,"B1";#N/A,#N/A,FALSE,"C";#N/A,#N/A,FALSE,"C1";#N/A,#N/A,FALSE,"C2";#N/A,#N/A,FALSE,"D";#N/A,#N/A,FALSE,"E";#N/A,#N/A,FALSE,"F";#N/A,#N/A,FALSE,"AA";#N/A,#N/A,FALSE,"BB";#N/A,#N/A,FALSE,"CC";#N/A,#N/A,FALSE,"DD";#N/A,#N/A,FALSE,"EE";#N/A,#N/A,FALSE,"FF";#N/A,#N/A,FALSE,"PL10";#N/A,#N/A,FALSE,"PL20";#N/A,#N/A,FALSE,"PL30"}</definedName>
    <definedName name="__f3_1" localSheetId="13"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localSheetId="24" hidden="1">{42,43,44,45,40,30,31,33,32,28,23,24,25,26,22,27,21,20,19,18,17,16,13,6,14,15,1,2}</definedName>
    <definedName name="__FDS_USED_FOR_REUSING_RANGE_IDS_RECYCLE" localSheetId="8" hidden="1">{42,43,44,45,40,30,31,33,32,28,23,24,25,26,22,27,21,20,19,18,17,16,13,6,14,15,1,2}</definedName>
    <definedName name="__FDS_USED_FOR_REUSING_RANGE_IDS_RECYCLE" localSheetId="25" hidden="1">{42,43,44,45,40,30,31,33,32,28,23,24,25,26,22,27,21,20,19,18,17,16,13,6,14,15,1,2}</definedName>
    <definedName name="__FDS_USED_FOR_REUSING_RANGE_IDS_RECYCLE" localSheetId="2" hidden="1">{42,43,44,45,40,30,31,33,32,28,23,24,25,26,22,27,21,20,19,18,17,16,13,6,14,15,1,2}</definedName>
    <definedName name="__FDS_USED_FOR_REUSING_RANGE_IDS_RECYCLE" localSheetId="28" hidden="1">{42,43,44,45,40,30,31,33,32,28,23,24,25,26,22,27,21,20,19,18,17,16,13,6,14,15,1,2}</definedName>
    <definedName name="__FDS_USED_FOR_REUSING_RANGE_IDS_RECYCLE" localSheetId="5" hidden="1">{42,43,44,45,40,30,31,33,32,28,23,24,25,26,22,27,21,20,19,18,17,16,13,6,14,15,1,2}</definedName>
    <definedName name="__FDS_USED_FOR_REUSING_RANGE_IDS_RECYCLE" hidden="1">{42,43,44,45,40,30,31,33,32,28,23,24,25,26,22,27,21,20,19,18,17,16,13,6,14,15,1,2}</definedName>
    <definedName name="__FPA10" localSheetId="24">#REF!</definedName>
    <definedName name="__FPA10">#REF!</definedName>
    <definedName name="__FPA14" localSheetId="24">#REF!</definedName>
    <definedName name="__FPA14">#REF!</definedName>
    <definedName name="__FPA16" localSheetId="24">#REF!</definedName>
    <definedName name="__FPA16">#REF!</definedName>
    <definedName name="__FPA3" localSheetId="24">#REF!</definedName>
    <definedName name="__FPA3">#REF!</definedName>
    <definedName name="__FPA4" localSheetId="24">#REF!</definedName>
    <definedName name="__FPA4">#REF!</definedName>
    <definedName name="__FPA5" localSheetId="24">#REF!</definedName>
    <definedName name="__FPA5">#REF!</definedName>
    <definedName name="__FPA6" localSheetId="24">#REF!</definedName>
    <definedName name="__FPA6">#REF!</definedName>
    <definedName name="__FPA8" localSheetId="24">#REF!</definedName>
    <definedName name="__FPA8">#REF!</definedName>
    <definedName name="__FPP4" localSheetId="24">#REF!</definedName>
    <definedName name="__FPP4">#REF!</definedName>
    <definedName name="__FPP5" localSheetId="24">#REF!</definedName>
    <definedName name="__FPP5">#REF!</definedName>
    <definedName name="__FPP6" localSheetId="24">#REF!</definedName>
    <definedName name="__FPP6">#REF!</definedName>
    <definedName name="__FRF1" localSheetId="24">#REF!</definedName>
    <definedName name="__FRF1">#REF!</definedName>
    <definedName name="__FRF2" localSheetId="24">#REF!</definedName>
    <definedName name="__FRF2">#REF!</definedName>
    <definedName name="__FRF3" localSheetId="24">#REF!</definedName>
    <definedName name="__FRF3">#REF!</definedName>
    <definedName name="__FRF4" localSheetId="24">#REF!</definedName>
    <definedName name="__FRF4">#REF!</definedName>
    <definedName name="__GBP1" localSheetId="24">#REF!</definedName>
    <definedName name="__GBP1">#REF!</definedName>
    <definedName name="__GBP2" localSheetId="24">#REF!</definedName>
    <definedName name="__GBP2">#REF!</definedName>
    <definedName name="__GBP3" localSheetId="24">#REF!</definedName>
    <definedName name="__GBP3">#REF!</definedName>
    <definedName name="__GBP4" localSheetId="24">#REF!</definedName>
    <definedName name="__GBP4">#REF!</definedName>
    <definedName name="__I49271" localSheetId="24">#REF!</definedName>
    <definedName name="__I49271">#REF!</definedName>
    <definedName name="__INT1" localSheetId="24">#REF!</definedName>
    <definedName name="__INT1" localSheetId="14">#REF!</definedName>
    <definedName name="__INT1" localSheetId="13">#REF!</definedName>
    <definedName name="__INT1">#REF!</definedName>
    <definedName name="__INT2" localSheetId="24">#REF!</definedName>
    <definedName name="__INT2" localSheetId="14">#REF!</definedName>
    <definedName name="__INT2" localSheetId="13">#REF!</definedName>
    <definedName name="__INT2">#REF!</definedName>
    <definedName name="__INT3" localSheetId="24">#REF!</definedName>
    <definedName name="__INT3" localSheetId="14">#REF!</definedName>
    <definedName name="__INT3" localSheetId="13">#REF!</definedName>
    <definedName name="__INT3">#REF!</definedName>
    <definedName name="__INT4" localSheetId="24">#REF!</definedName>
    <definedName name="__INT4">#REF!</definedName>
    <definedName name="__INT5" localSheetId="24">#REF!</definedName>
    <definedName name="__INT5">#REF!</definedName>
    <definedName name="__INT6" localSheetId="24">#REF!</definedName>
    <definedName name="__INT6">#REF!</definedName>
    <definedName name="__INT7" localSheetId="24">#REF!</definedName>
    <definedName name="__INT7">#REF!</definedName>
    <definedName name="__IntlFixup">TRUE</definedName>
    <definedName name="__ITL1" localSheetId="24">#REF!</definedName>
    <definedName name="__ITL1">#REF!</definedName>
    <definedName name="__ITL2" localSheetId="24">#REF!</definedName>
    <definedName name="__ITL2">#REF!</definedName>
    <definedName name="__ITL3" localSheetId="24">#REF!</definedName>
    <definedName name="__ITL3">#REF!</definedName>
    <definedName name="__ITL4" localSheetId="24">#REF!</definedName>
    <definedName name="__ITL4">#REF!</definedName>
    <definedName name="__j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8"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_j1" localSheetId="5"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 localSheetId="24">#REF!</definedName>
    <definedName name="__jp2">#REF!</definedName>
    <definedName name="__JSW1" localSheetId="24">#REF!</definedName>
    <definedName name="__JSW1">#REF!</definedName>
    <definedName name="__jyr6"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localSheetId="24" hidden="1">#REF!</definedName>
    <definedName name="__Key11" localSheetId="28" hidden="1">#REF!</definedName>
    <definedName name="__Key11" hidden="1">#REF!</definedName>
    <definedName name="__key2" localSheetId="24" hidden="1">#REF!</definedName>
    <definedName name="__key2" localSheetId="14" hidden="1">#REF!</definedName>
    <definedName name="__key2" localSheetId="28" hidden="1">#REF!</definedName>
    <definedName name="__key2" localSheetId="13" hidden="1">#REF!</definedName>
    <definedName name="__key2" hidden="1">#REF!</definedName>
    <definedName name="__KO2" localSheetId="24" hidden="1">#REF!</definedName>
    <definedName name="__KO2" localSheetId="14" hidden="1">#REF!</definedName>
    <definedName name="__KO2" localSheetId="28" hidden="1">#REF!</definedName>
    <definedName name="__KO2" localSheetId="13" hidden="1">#REF!</definedName>
    <definedName name="__KO2" hidden="1">#REF!</definedName>
    <definedName name="__kop03" localSheetId="24">#REF!</definedName>
    <definedName name="__kop03">#REF!</definedName>
    <definedName name="__LG2" localSheetId="24" hidden="1">{#N/A,#N/A,TRUE,"매출진척-1";#N/A,#N/A,TRUE,"매출진척-2";#N/A,#N/A,TRUE,"제품실적";#N/A,#N/A,TRUE,"RAC";#N/A,#N/A,TRUE,"PAC ";#N/A,#N/A,TRUE,"재고현황";#N/A,#N/A,TRUE,"공지사항"}</definedName>
    <definedName name="__LG2" localSheetId="8" hidden="1">{#N/A,#N/A,TRUE,"매출진척-1";#N/A,#N/A,TRUE,"매출진척-2";#N/A,#N/A,TRUE,"제품실적";#N/A,#N/A,TRUE,"RAC";#N/A,#N/A,TRUE,"PAC ";#N/A,#N/A,TRUE,"재고현황";#N/A,#N/A,TRUE,"공지사항"}</definedName>
    <definedName name="__LG2" localSheetId="25" hidden="1">{#N/A,#N/A,TRUE,"매출진척-1";#N/A,#N/A,TRUE,"매출진척-2";#N/A,#N/A,TRUE,"제품실적";#N/A,#N/A,TRUE,"RAC";#N/A,#N/A,TRUE,"PAC ";#N/A,#N/A,TRUE,"재고현황";#N/A,#N/A,TRUE,"공지사항"}</definedName>
    <definedName name="__LG2" localSheetId="2" hidden="1">{#N/A,#N/A,TRUE,"매출진척-1";#N/A,#N/A,TRUE,"매출진척-2";#N/A,#N/A,TRUE,"제품실적";#N/A,#N/A,TRUE,"RAC";#N/A,#N/A,TRUE,"PAC ";#N/A,#N/A,TRUE,"재고현황";#N/A,#N/A,TRUE,"공지사항"}</definedName>
    <definedName name="__LG2" localSheetId="14" hidden="1">{#N/A,#N/A,TRUE,"매출진척-1";#N/A,#N/A,TRUE,"매출진척-2";#N/A,#N/A,TRUE,"제품실적";#N/A,#N/A,TRUE,"RAC";#N/A,#N/A,TRUE,"PAC ";#N/A,#N/A,TRUE,"재고현황";#N/A,#N/A,TRUE,"공지사항"}</definedName>
    <definedName name="__LG2" localSheetId="28" hidden="1">{#N/A,#N/A,TRUE,"매출진척-1";#N/A,#N/A,TRUE,"매출진척-2";#N/A,#N/A,TRUE,"제품실적";#N/A,#N/A,TRUE,"RAC";#N/A,#N/A,TRUE,"PAC ";#N/A,#N/A,TRUE,"재고현황";#N/A,#N/A,TRUE,"공지사항"}</definedName>
    <definedName name="__LG2" localSheetId="5" hidden="1">{#N/A,#N/A,TRUE,"매출진척-1";#N/A,#N/A,TRUE,"매출진척-2";#N/A,#N/A,TRUE,"제품실적";#N/A,#N/A,TRUE,"RAC";#N/A,#N/A,TRUE,"PAC ";#N/A,#N/A,TRUE,"재고현황";#N/A,#N/A,TRUE,"공지사항"}</definedName>
    <definedName name="__LG2" localSheetId="13"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24" hidden="1">{#N/A,#N/A,TRUE,"매출진척-1";#N/A,#N/A,TRUE,"매출진척-2";#N/A,#N/A,TRUE,"제품실적";#N/A,#N/A,TRUE,"RAC";#N/A,#N/A,TRUE,"PAC ";#N/A,#N/A,TRUE,"재고현황";#N/A,#N/A,TRUE,"공지사항"}</definedName>
    <definedName name="__LG2_1" localSheetId="8" hidden="1">{#N/A,#N/A,TRUE,"매출진척-1";#N/A,#N/A,TRUE,"매출진척-2";#N/A,#N/A,TRUE,"제품실적";#N/A,#N/A,TRUE,"RAC";#N/A,#N/A,TRUE,"PAC ";#N/A,#N/A,TRUE,"재고현황";#N/A,#N/A,TRUE,"공지사항"}</definedName>
    <definedName name="__LG2_1" localSheetId="25"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localSheetId="14" hidden="1">{#N/A,#N/A,TRUE,"매출진척-1";#N/A,#N/A,TRUE,"매출진척-2";#N/A,#N/A,TRUE,"제품실적";#N/A,#N/A,TRUE,"RAC";#N/A,#N/A,TRUE,"PAC ";#N/A,#N/A,TRUE,"재고현황";#N/A,#N/A,TRUE,"공지사항"}</definedName>
    <definedName name="__LG2_1" localSheetId="28" hidden="1">{#N/A,#N/A,TRUE,"매출진척-1";#N/A,#N/A,TRUE,"매출진척-2";#N/A,#N/A,TRUE,"제품실적";#N/A,#N/A,TRUE,"RAC";#N/A,#N/A,TRUE,"PAC ";#N/A,#N/A,TRUE,"재고현황";#N/A,#N/A,TRUE,"공지사항"}</definedName>
    <definedName name="__LG2_1" localSheetId="5" hidden="1">{#N/A,#N/A,TRUE,"매출진척-1";#N/A,#N/A,TRUE,"매출진척-2";#N/A,#N/A,TRUE,"제품실적";#N/A,#N/A,TRUE,"RAC";#N/A,#N/A,TRUE,"PAC ";#N/A,#N/A,TRUE,"재고현황";#N/A,#N/A,TRUE,"공지사항"}</definedName>
    <definedName name="__LG2_1" localSheetId="13"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 localSheetId="24">#REF!</definedName>
    <definedName name="__LIC1" localSheetId="14">#REF!</definedName>
    <definedName name="__LIC1" localSheetId="13">#REF!</definedName>
    <definedName name="__LIC1">#REF!</definedName>
    <definedName name="__LIC2" localSheetId="24">#REF!</definedName>
    <definedName name="__LIC2" localSheetId="14">#REF!</definedName>
    <definedName name="__LIC2" localSheetId="13">#REF!</definedName>
    <definedName name="__LIC2">#REF!</definedName>
    <definedName name="__LIC3" localSheetId="24">#REF!</definedName>
    <definedName name="__LIC3" localSheetId="14">#REF!</definedName>
    <definedName name="__LIC3" localSheetId="13">#REF!</definedName>
    <definedName name="__LIC3">#REF!</definedName>
    <definedName name="__LIC4" localSheetId="24">#REF!</definedName>
    <definedName name="__LIC4">#REF!</definedName>
    <definedName name="__LIC5" localSheetId="24">#REF!</definedName>
    <definedName name="__LIC5">#REF!</definedName>
    <definedName name="__LIC6" localSheetId="24">#REF!</definedName>
    <definedName name="__LIC6">#REF!</definedName>
    <definedName name="__LIC7" localSheetId="24">#REF!</definedName>
    <definedName name="__LIC7">#REF!</definedName>
    <definedName name="__o2" localSheetId="28" hidden="1">#REF!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 localSheetId="24">#REF!</definedName>
    <definedName name="__P1">#REF!</definedName>
    <definedName name="__P2" localSheetId="24">#REF!</definedName>
    <definedName name="__P2">#REF!</definedName>
    <definedName name="__P3" localSheetId="24">#REF!</definedName>
    <definedName name="__P3">#REF!</definedName>
    <definedName name="__P4" localSheetId="24">#REF!</definedName>
    <definedName name="__P4">#REF!</definedName>
    <definedName name="__PG1" localSheetId="24">#REF!</definedName>
    <definedName name="__PG1">#REF!</definedName>
    <definedName name="__PG11" localSheetId="24">#REF!</definedName>
    <definedName name="__PG11">#REF!</definedName>
    <definedName name="__PG13" localSheetId="24">#REF!</definedName>
    <definedName name="__PG13">#REF!</definedName>
    <definedName name="__PG17" localSheetId="24">#REF!</definedName>
    <definedName name="__PG17">#REF!</definedName>
    <definedName name="__PG2" localSheetId="24">#REF!</definedName>
    <definedName name="__PG2">#REF!</definedName>
    <definedName name="__PG3" localSheetId="24">#REF!</definedName>
    <definedName name="__PG3">#REF!</definedName>
    <definedName name="__PG4" localSheetId="24">#REF!</definedName>
    <definedName name="__PG4">#REF!</definedName>
    <definedName name="__PG5" localSheetId="24">#REF!</definedName>
    <definedName name="__PG5">#REF!</definedName>
    <definedName name="__PG6" localSheetId="24">#REF!</definedName>
    <definedName name="__PG6">#REF!</definedName>
    <definedName name="__PG7" localSheetId="24">#REF!</definedName>
    <definedName name="__PG7">#REF!</definedName>
    <definedName name="__PG9" localSheetId="24">#REF!</definedName>
    <definedName name="__PG9">#REF!</definedName>
    <definedName name="__QRA86106">#N/A</definedName>
    <definedName name="__RIG01" localSheetId="24">#REF!</definedName>
    <definedName name="__RIG01">#REF!</definedName>
    <definedName name="__RIG02" localSheetId="24">#REF!</definedName>
    <definedName name="__RIG02">#REF!</definedName>
    <definedName name="__RIG03" localSheetId="24">#REF!</definedName>
    <definedName name="__RIG03">#REF!</definedName>
    <definedName name="__RIG04" localSheetId="24">#REF!</definedName>
    <definedName name="__RIG04">#REF!</definedName>
    <definedName name="__RIG05" localSheetId="24">#REF!</definedName>
    <definedName name="__RIG05">#REF!</definedName>
    <definedName name="__RIG06" localSheetId="24">#REF!</definedName>
    <definedName name="__RIG06">#REF!</definedName>
    <definedName name="__RIG07" localSheetId="24">#REF!</definedName>
    <definedName name="__RIG07">#REF!</definedName>
    <definedName name="__s1" localSheetId="24" hidden="1">{#N/A,#N/A,FALSE,"UNIT";#N/A,#N/A,FALSE,"UNIT";#N/A,#N/A,FALSE,"계정"}</definedName>
    <definedName name="__s1" localSheetId="8" hidden="1">{#N/A,#N/A,FALSE,"UNIT";#N/A,#N/A,FALSE,"UNIT";#N/A,#N/A,FALSE,"계정"}</definedName>
    <definedName name="__s1" localSheetId="25" hidden="1">{#N/A,#N/A,FALSE,"UNIT";#N/A,#N/A,FALSE,"UNIT";#N/A,#N/A,FALSE,"계정"}</definedName>
    <definedName name="__s1" localSheetId="2" hidden="1">{#N/A,#N/A,FALSE,"UNIT";#N/A,#N/A,FALSE,"UNIT";#N/A,#N/A,FALSE,"계정"}</definedName>
    <definedName name="__s1" localSheetId="28" hidden="1">{#N/A,#N/A,FALSE,"UNIT";#N/A,#N/A,FALSE,"UNIT";#N/A,#N/A,FALSE,"계정"}</definedName>
    <definedName name="__s1" localSheetId="5" hidden="1">{#N/A,#N/A,FALSE,"UNIT";#N/A,#N/A,FALSE,"UNIT";#N/A,#N/A,FALSE,"계정"}</definedName>
    <definedName name="__s1" hidden="1">{#N/A,#N/A,FALSE,"UNIT";#N/A,#N/A,FALSE,"UNIT";#N/A,#N/A,FALSE,"계정"}</definedName>
    <definedName name="__s10" localSheetId="24" hidden="1">{#N/A,#N/A,FALSE,"UNIT";#N/A,#N/A,FALSE,"UNIT";#N/A,#N/A,FALSE,"계정"}</definedName>
    <definedName name="__s10" localSheetId="8" hidden="1">{#N/A,#N/A,FALSE,"UNIT";#N/A,#N/A,FALSE,"UNIT";#N/A,#N/A,FALSE,"계정"}</definedName>
    <definedName name="__s10" localSheetId="25" hidden="1">{#N/A,#N/A,FALSE,"UNIT";#N/A,#N/A,FALSE,"UNIT";#N/A,#N/A,FALSE,"계정"}</definedName>
    <definedName name="__s10" localSheetId="2" hidden="1">{#N/A,#N/A,FALSE,"UNIT";#N/A,#N/A,FALSE,"UNIT";#N/A,#N/A,FALSE,"계정"}</definedName>
    <definedName name="__s10" localSheetId="28" hidden="1">{#N/A,#N/A,FALSE,"UNIT";#N/A,#N/A,FALSE,"UNIT";#N/A,#N/A,FALSE,"계정"}</definedName>
    <definedName name="__s10" localSheetId="5" hidden="1">{#N/A,#N/A,FALSE,"UNIT";#N/A,#N/A,FALSE,"UNIT";#N/A,#N/A,FALSE,"계정"}</definedName>
    <definedName name="__s10" hidden="1">{#N/A,#N/A,FALSE,"UNIT";#N/A,#N/A,FALSE,"UNIT";#N/A,#N/A,FALSE,"계정"}</definedName>
    <definedName name="__s11" localSheetId="24" hidden="1">{#N/A,#N/A,FALSE,"UNIT";#N/A,#N/A,FALSE,"UNIT";#N/A,#N/A,FALSE,"계정"}</definedName>
    <definedName name="__s11" localSheetId="8" hidden="1">{#N/A,#N/A,FALSE,"UNIT";#N/A,#N/A,FALSE,"UNIT";#N/A,#N/A,FALSE,"계정"}</definedName>
    <definedName name="__s11" localSheetId="25" hidden="1">{#N/A,#N/A,FALSE,"UNIT";#N/A,#N/A,FALSE,"UNIT";#N/A,#N/A,FALSE,"계정"}</definedName>
    <definedName name="__s11" localSheetId="2" hidden="1">{#N/A,#N/A,FALSE,"UNIT";#N/A,#N/A,FALSE,"UNIT";#N/A,#N/A,FALSE,"계정"}</definedName>
    <definedName name="__s11" localSheetId="28" hidden="1">{#N/A,#N/A,FALSE,"UNIT";#N/A,#N/A,FALSE,"UNIT";#N/A,#N/A,FALSE,"계정"}</definedName>
    <definedName name="__s11" localSheetId="5" hidden="1">{#N/A,#N/A,FALSE,"UNIT";#N/A,#N/A,FALSE,"UNIT";#N/A,#N/A,FALSE,"계정"}</definedName>
    <definedName name="__s11" hidden="1">{#N/A,#N/A,FALSE,"UNIT";#N/A,#N/A,FALSE,"UNIT";#N/A,#N/A,FALSE,"계정"}</definedName>
    <definedName name="__s12" localSheetId="24" hidden="1">{#N/A,#N/A,FALSE,"UNIT";#N/A,#N/A,FALSE,"UNIT";#N/A,#N/A,FALSE,"계정"}</definedName>
    <definedName name="__s12" localSheetId="8" hidden="1">{#N/A,#N/A,FALSE,"UNIT";#N/A,#N/A,FALSE,"UNIT";#N/A,#N/A,FALSE,"계정"}</definedName>
    <definedName name="__s12" localSheetId="25" hidden="1">{#N/A,#N/A,FALSE,"UNIT";#N/A,#N/A,FALSE,"UNIT";#N/A,#N/A,FALSE,"계정"}</definedName>
    <definedName name="__s12" localSheetId="2" hidden="1">{#N/A,#N/A,FALSE,"UNIT";#N/A,#N/A,FALSE,"UNIT";#N/A,#N/A,FALSE,"계정"}</definedName>
    <definedName name="__s12" localSheetId="28" hidden="1">{#N/A,#N/A,FALSE,"UNIT";#N/A,#N/A,FALSE,"UNIT";#N/A,#N/A,FALSE,"계정"}</definedName>
    <definedName name="__s12" localSheetId="5" hidden="1">{#N/A,#N/A,FALSE,"UNIT";#N/A,#N/A,FALSE,"UNIT";#N/A,#N/A,FALSE,"계정"}</definedName>
    <definedName name="__s12" hidden="1">{#N/A,#N/A,FALSE,"UNIT";#N/A,#N/A,FALSE,"UNIT";#N/A,#N/A,FALSE,"계정"}</definedName>
    <definedName name="__s13" localSheetId="24" hidden="1">{#N/A,#N/A,FALSE,"UNIT";#N/A,#N/A,FALSE,"UNIT";#N/A,#N/A,FALSE,"계정"}</definedName>
    <definedName name="__s13" localSheetId="8" hidden="1">{#N/A,#N/A,FALSE,"UNIT";#N/A,#N/A,FALSE,"UNIT";#N/A,#N/A,FALSE,"계정"}</definedName>
    <definedName name="__s13" localSheetId="25" hidden="1">{#N/A,#N/A,FALSE,"UNIT";#N/A,#N/A,FALSE,"UNIT";#N/A,#N/A,FALSE,"계정"}</definedName>
    <definedName name="__s13" localSheetId="2" hidden="1">{#N/A,#N/A,FALSE,"UNIT";#N/A,#N/A,FALSE,"UNIT";#N/A,#N/A,FALSE,"계정"}</definedName>
    <definedName name="__s13" localSheetId="28" hidden="1">{#N/A,#N/A,FALSE,"UNIT";#N/A,#N/A,FALSE,"UNIT";#N/A,#N/A,FALSE,"계정"}</definedName>
    <definedName name="__s13" localSheetId="5" hidden="1">{#N/A,#N/A,FALSE,"UNIT";#N/A,#N/A,FALSE,"UNIT";#N/A,#N/A,FALSE,"계정"}</definedName>
    <definedName name="__s13" hidden="1">{#N/A,#N/A,FALSE,"UNIT";#N/A,#N/A,FALSE,"UNIT";#N/A,#N/A,FALSE,"계정"}</definedName>
    <definedName name="__s14" localSheetId="24" hidden="1">{#N/A,#N/A,FALSE,"UNIT";#N/A,#N/A,FALSE,"UNIT";#N/A,#N/A,FALSE,"계정"}</definedName>
    <definedName name="__s14" localSheetId="8" hidden="1">{#N/A,#N/A,FALSE,"UNIT";#N/A,#N/A,FALSE,"UNIT";#N/A,#N/A,FALSE,"계정"}</definedName>
    <definedName name="__s14" localSheetId="25" hidden="1">{#N/A,#N/A,FALSE,"UNIT";#N/A,#N/A,FALSE,"UNIT";#N/A,#N/A,FALSE,"계정"}</definedName>
    <definedName name="__s14" localSheetId="2" hidden="1">{#N/A,#N/A,FALSE,"UNIT";#N/A,#N/A,FALSE,"UNIT";#N/A,#N/A,FALSE,"계정"}</definedName>
    <definedName name="__s14" localSheetId="28" hidden="1">{#N/A,#N/A,FALSE,"UNIT";#N/A,#N/A,FALSE,"UNIT";#N/A,#N/A,FALSE,"계정"}</definedName>
    <definedName name="__s14" localSheetId="5" hidden="1">{#N/A,#N/A,FALSE,"UNIT";#N/A,#N/A,FALSE,"UNIT";#N/A,#N/A,FALSE,"계정"}</definedName>
    <definedName name="__s14" hidden="1">{#N/A,#N/A,FALSE,"UNIT";#N/A,#N/A,FALSE,"UNIT";#N/A,#N/A,FALSE,"계정"}</definedName>
    <definedName name="__s16" localSheetId="24" hidden="1">{#N/A,#N/A,FALSE,"UNIT";#N/A,#N/A,FALSE,"UNIT";#N/A,#N/A,FALSE,"계정"}</definedName>
    <definedName name="__s16" localSheetId="8" hidden="1">{#N/A,#N/A,FALSE,"UNIT";#N/A,#N/A,FALSE,"UNIT";#N/A,#N/A,FALSE,"계정"}</definedName>
    <definedName name="__s16" localSheetId="25" hidden="1">{#N/A,#N/A,FALSE,"UNIT";#N/A,#N/A,FALSE,"UNIT";#N/A,#N/A,FALSE,"계정"}</definedName>
    <definedName name="__s16" localSheetId="2" hidden="1">{#N/A,#N/A,FALSE,"UNIT";#N/A,#N/A,FALSE,"UNIT";#N/A,#N/A,FALSE,"계정"}</definedName>
    <definedName name="__s16" localSheetId="28" hidden="1">{#N/A,#N/A,FALSE,"UNIT";#N/A,#N/A,FALSE,"UNIT";#N/A,#N/A,FALSE,"계정"}</definedName>
    <definedName name="__s16" localSheetId="5" hidden="1">{#N/A,#N/A,FALSE,"UNIT";#N/A,#N/A,FALSE,"UNIT";#N/A,#N/A,FALSE,"계정"}</definedName>
    <definedName name="__s16" hidden="1">{#N/A,#N/A,FALSE,"UNIT";#N/A,#N/A,FALSE,"UNIT";#N/A,#N/A,FALSE,"계정"}</definedName>
    <definedName name="__s17" localSheetId="24" hidden="1">{#N/A,#N/A,FALSE,"UNIT";#N/A,#N/A,FALSE,"UNIT";#N/A,#N/A,FALSE,"계정"}</definedName>
    <definedName name="__s17" localSheetId="8" hidden="1">{#N/A,#N/A,FALSE,"UNIT";#N/A,#N/A,FALSE,"UNIT";#N/A,#N/A,FALSE,"계정"}</definedName>
    <definedName name="__s17" localSheetId="25" hidden="1">{#N/A,#N/A,FALSE,"UNIT";#N/A,#N/A,FALSE,"UNIT";#N/A,#N/A,FALSE,"계정"}</definedName>
    <definedName name="__s17" localSheetId="2" hidden="1">{#N/A,#N/A,FALSE,"UNIT";#N/A,#N/A,FALSE,"UNIT";#N/A,#N/A,FALSE,"계정"}</definedName>
    <definedName name="__s17" localSheetId="28" hidden="1">{#N/A,#N/A,FALSE,"UNIT";#N/A,#N/A,FALSE,"UNIT";#N/A,#N/A,FALSE,"계정"}</definedName>
    <definedName name="__s17" localSheetId="5" hidden="1">{#N/A,#N/A,FALSE,"UNIT";#N/A,#N/A,FALSE,"UNIT";#N/A,#N/A,FALSE,"계정"}</definedName>
    <definedName name="__s17" hidden="1">{#N/A,#N/A,FALSE,"UNIT";#N/A,#N/A,FALSE,"UNIT";#N/A,#N/A,FALSE,"계정"}</definedName>
    <definedName name="__s2" localSheetId="24" hidden="1">{#N/A,#N/A,FALSE,"UNIT";#N/A,#N/A,FALSE,"UNIT";#N/A,#N/A,FALSE,"계정"}</definedName>
    <definedName name="__s2" localSheetId="8" hidden="1">{#N/A,#N/A,FALSE,"UNIT";#N/A,#N/A,FALSE,"UNIT";#N/A,#N/A,FALSE,"계정"}</definedName>
    <definedName name="__s2" localSheetId="25" hidden="1">{#N/A,#N/A,FALSE,"UNIT";#N/A,#N/A,FALSE,"UNIT";#N/A,#N/A,FALSE,"계정"}</definedName>
    <definedName name="__s2" localSheetId="2" hidden="1">{#N/A,#N/A,FALSE,"UNIT";#N/A,#N/A,FALSE,"UNIT";#N/A,#N/A,FALSE,"계정"}</definedName>
    <definedName name="__s2" localSheetId="28" hidden="1">{#N/A,#N/A,FALSE,"UNIT";#N/A,#N/A,FALSE,"UNIT";#N/A,#N/A,FALSE,"계정"}</definedName>
    <definedName name="__s2" localSheetId="5" hidden="1">{#N/A,#N/A,FALSE,"UNIT";#N/A,#N/A,FALSE,"UNIT";#N/A,#N/A,FALSE,"계정"}</definedName>
    <definedName name="__s2" hidden="1">{#N/A,#N/A,FALSE,"UNIT";#N/A,#N/A,FALSE,"UNIT";#N/A,#N/A,FALSE,"계정"}</definedName>
    <definedName name="__s3" localSheetId="24" hidden="1">{#N/A,#N/A,FALSE,"UNIT";#N/A,#N/A,FALSE,"UNIT";#N/A,#N/A,FALSE,"계정"}</definedName>
    <definedName name="__s3" localSheetId="8" hidden="1">{#N/A,#N/A,FALSE,"UNIT";#N/A,#N/A,FALSE,"UNIT";#N/A,#N/A,FALSE,"계정"}</definedName>
    <definedName name="__s3" localSheetId="25" hidden="1">{#N/A,#N/A,FALSE,"UNIT";#N/A,#N/A,FALSE,"UNIT";#N/A,#N/A,FALSE,"계정"}</definedName>
    <definedName name="__s3" localSheetId="2" hidden="1">{#N/A,#N/A,FALSE,"UNIT";#N/A,#N/A,FALSE,"UNIT";#N/A,#N/A,FALSE,"계정"}</definedName>
    <definedName name="__s3" localSheetId="28" hidden="1">{#N/A,#N/A,FALSE,"UNIT";#N/A,#N/A,FALSE,"UNIT";#N/A,#N/A,FALSE,"계정"}</definedName>
    <definedName name="__s3" localSheetId="5" hidden="1">{#N/A,#N/A,FALSE,"UNIT";#N/A,#N/A,FALSE,"UNIT";#N/A,#N/A,FALSE,"계정"}</definedName>
    <definedName name="__s3" hidden="1">{#N/A,#N/A,FALSE,"UNIT";#N/A,#N/A,FALSE,"UNIT";#N/A,#N/A,FALSE,"계정"}</definedName>
    <definedName name="__s4" localSheetId="24" hidden="1">{#N/A,#N/A,FALSE,"UNIT";#N/A,#N/A,FALSE,"UNIT";#N/A,#N/A,FALSE,"계정"}</definedName>
    <definedName name="__s4" localSheetId="8" hidden="1">{#N/A,#N/A,FALSE,"UNIT";#N/A,#N/A,FALSE,"UNIT";#N/A,#N/A,FALSE,"계정"}</definedName>
    <definedName name="__s4" localSheetId="25" hidden="1">{#N/A,#N/A,FALSE,"UNIT";#N/A,#N/A,FALSE,"UNIT";#N/A,#N/A,FALSE,"계정"}</definedName>
    <definedName name="__s4" localSheetId="2" hidden="1">{#N/A,#N/A,FALSE,"UNIT";#N/A,#N/A,FALSE,"UNIT";#N/A,#N/A,FALSE,"계정"}</definedName>
    <definedName name="__s4" localSheetId="28" hidden="1">{#N/A,#N/A,FALSE,"UNIT";#N/A,#N/A,FALSE,"UNIT";#N/A,#N/A,FALSE,"계정"}</definedName>
    <definedName name="__s4" localSheetId="5" hidden="1">{#N/A,#N/A,FALSE,"UNIT";#N/A,#N/A,FALSE,"UNIT";#N/A,#N/A,FALSE,"계정"}</definedName>
    <definedName name="__s4" hidden="1">{#N/A,#N/A,FALSE,"UNIT";#N/A,#N/A,FALSE,"UNIT";#N/A,#N/A,FALSE,"계정"}</definedName>
    <definedName name="__s5" localSheetId="24" hidden="1">{#N/A,#N/A,FALSE,"UNIT";#N/A,#N/A,FALSE,"UNIT";#N/A,#N/A,FALSE,"계정"}</definedName>
    <definedName name="__s5" localSheetId="8" hidden="1">{#N/A,#N/A,FALSE,"UNIT";#N/A,#N/A,FALSE,"UNIT";#N/A,#N/A,FALSE,"계정"}</definedName>
    <definedName name="__s5" localSheetId="25" hidden="1">{#N/A,#N/A,FALSE,"UNIT";#N/A,#N/A,FALSE,"UNIT";#N/A,#N/A,FALSE,"계정"}</definedName>
    <definedName name="__s5" localSheetId="2" hidden="1">{#N/A,#N/A,FALSE,"UNIT";#N/A,#N/A,FALSE,"UNIT";#N/A,#N/A,FALSE,"계정"}</definedName>
    <definedName name="__s5" localSheetId="28" hidden="1">{#N/A,#N/A,FALSE,"UNIT";#N/A,#N/A,FALSE,"UNIT";#N/A,#N/A,FALSE,"계정"}</definedName>
    <definedName name="__s5" localSheetId="5" hidden="1">{#N/A,#N/A,FALSE,"UNIT";#N/A,#N/A,FALSE,"UNIT";#N/A,#N/A,FALSE,"계정"}</definedName>
    <definedName name="__s5" hidden="1">{#N/A,#N/A,FALSE,"UNIT";#N/A,#N/A,FALSE,"UNIT";#N/A,#N/A,FALSE,"계정"}</definedName>
    <definedName name="__s6" localSheetId="24" hidden="1">{#N/A,#N/A,FALSE,"UNIT";#N/A,#N/A,FALSE,"UNIT";#N/A,#N/A,FALSE,"계정"}</definedName>
    <definedName name="__s6" localSheetId="8" hidden="1">{#N/A,#N/A,FALSE,"UNIT";#N/A,#N/A,FALSE,"UNIT";#N/A,#N/A,FALSE,"계정"}</definedName>
    <definedName name="__s6" localSheetId="25" hidden="1">{#N/A,#N/A,FALSE,"UNIT";#N/A,#N/A,FALSE,"UNIT";#N/A,#N/A,FALSE,"계정"}</definedName>
    <definedName name="__s6" localSheetId="2" hidden="1">{#N/A,#N/A,FALSE,"UNIT";#N/A,#N/A,FALSE,"UNIT";#N/A,#N/A,FALSE,"계정"}</definedName>
    <definedName name="__s6" localSheetId="28" hidden="1">{#N/A,#N/A,FALSE,"UNIT";#N/A,#N/A,FALSE,"UNIT";#N/A,#N/A,FALSE,"계정"}</definedName>
    <definedName name="__s6" localSheetId="5" hidden="1">{#N/A,#N/A,FALSE,"UNIT";#N/A,#N/A,FALSE,"UNIT";#N/A,#N/A,FALSE,"계정"}</definedName>
    <definedName name="__s6" hidden="1">{#N/A,#N/A,FALSE,"UNIT";#N/A,#N/A,FALSE,"UNIT";#N/A,#N/A,FALSE,"계정"}</definedName>
    <definedName name="__s9" localSheetId="24" hidden="1">{#N/A,#N/A,FALSE,"UNIT";#N/A,#N/A,FALSE,"UNIT";#N/A,#N/A,FALSE,"계정"}</definedName>
    <definedName name="__s9" localSheetId="8" hidden="1">{#N/A,#N/A,FALSE,"UNIT";#N/A,#N/A,FALSE,"UNIT";#N/A,#N/A,FALSE,"계정"}</definedName>
    <definedName name="__s9" localSheetId="25" hidden="1">{#N/A,#N/A,FALSE,"UNIT";#N/A,#N/A,FALSE,"UNIT";#N/A,#N/A,FALSE,"계정"}</definedName>
    <definedName name="__s9" localSheetId="2" hidden="1">{#N/A,#N/A,FALSE,"UNIT";#N/A,#N/A,FALSE,"UNIT";#N/A,#N/A,FALSE,"계정"}</definedName>
    <definedName name="__s9" localSheetId="28" hidden="1">{#N/A,#N/A,FALSE,"UNIT";#N/A,#N/A,FALSE,"UNIT";#N/A,#N/A,FALSE,"계정"}</definedName>
    <definedName name="__s9" localSheetId="5" hidden="1">{#N/A,#N/A,FALSE,"UNIT";#N/A,#N/A,FALSE,"UNIT";#N/A,#N/A,FALSE,"계정"}</definedName>
    <definedName name="__s9" hidden="1">{#N/A,#N/A,FALSE,"UNIT";#N/A,#N/A,FALSE,"UNIT";#N/A,#N/A,FALSE,"계정"}</definedName>
    <definedName name="__SUM1" localSheetId="24" hidden="1">{#N/A,#N/A,FALSE,"단축1";#N/A,#N/A,FALSE,"단축2";#N/A,#N/A,FALSE,"단축3";#N/A,#N/A,FALSE,"장축";#N/A,#N/A,FALSE,"4WD"}</definedName>
    <definedName name="__SUM1" localSheetId="8" hidden="1">{#N/A,#N/A,FALSE,"단축1";#N/A,#N/A,FALSE,"단축2";#N/A,#N/A,FALSE,"단축3";#N/A,#N/A,FALSE,"장축";#N/A,#N/A,FALSE,"4WD"}</definedName>
    <definedName name="__SUM1" localSheetId="25" hidden="1">{#N/A,#N/A,FALSE,"단축1";#N/A,#N/A,FALSE,"단축2";#N/A,#N/A,FALSE,"단축3";#N/A,#N/A,FALSE,"장축";#N/A,#N/A,FALSE,"4WD"}</definedName>
    <definedName name="__SUM1" localSheetId="2" hidden="1">{#N/A,#N/A,FALSE,"단축1";#N/A,#N/A,FALSE,"단축2";#N/A,#N/A,FALSE,"단축3";#N/A,#N/A,FALSE,"장축";#N/A,#N/A,FALSE,"4WD"}</definedName>
    <definedName name="__SUM1" localSheetId="14" hidden="1">{#N/A,#N/A,FALSE,"단축1";#N/A,#N/A,FALSE,"단축2";#N/A,#N/A,FALSE,"단축3";#N/A,#N/A,FALSE,"장축";#N/A,#N/A,FALSE,"4WD"}</definedName>
    <definedName name="__SUM1" localSheetId="28" hidden="1">{#N/A,#N/A,FALSE,"단축1";#N/A,#N/A,FALSE,"단축2";#N/A,#N/A,FALSE,"단축3";#N/A,#N/A,FALSE,"장축";#N/A,#N/A,FALSE,"4WD"}</definedName>
    <definedName name="__SUM1" localSheetId="5" hidden="1">{#N/A,#N/A,FALSE,"단축1";#N/A,#N/A,FALSE,"단축2";#N/A,#N/A,FALSE,"단축3";#N/A,#N/A,FALSE,"장축";#N/A,#N/A,FALSE,"4WD"}</definedName>
    <definedName name="__SUM1" localSheetId="13" hidden="1">{#N/A,#N/A,FALSE,"단축1";#N/A,#N/A,FALSE,"단축2";#N/A,#N/A,FALSE,"단축3";#N/A,#N/A,FALSE,"장축";#N/A,#N/A,FALSE,"4WD"}</definedName>
    <definedName name="__SUM1" hidden="1">{#N/A,#N/A,FALSE,"단축1";#N/A,#N/A,FALSE,"단축2";#N/A,#N/A,FALSE,"단축3";#N/A,#N/A,FALSE,"장축";#N/A,#N/A,FALSE,"4WD"}</definedName>
    <definedName name="__SUM10" localSheetId="24">#REF!</definedName>
    <definedName name="__SUM10">#REF!</definedName>
    <definedName name="__SUM11" localSheetId="24">#REF!</definedName>
    <definedName name="__SUM11">#REF!</definedName>
    <definedName name="__SUM12" localSheetId="24">#REF!</definedName>
    <definedName name="__SUM12">#REF!</definedName>
    <definedName name="__SUM13" localSheetId="24">#REF!</definedName>
    <definedName name="__SUM13">#REF!</definedName>
    <definedName name="__SUM14" localSheetId="24">#REF!</definedName>
    <definedName name="__SUM14">#REF!</definedName>
    <definedName name="__SUM15" localSheetId="24">#REF!</definedName>
    <definedName name="__SUM15">#REF!</definedName>
    <definedName name="__SUM16" localSheetId="24">#REF!</definedName>
    <definedName name="__SUM16">#REF!</definedName>
    <definedName name="__SUM17" localSheetId="24">#REF!</definedName>
    <definedName name="__SUM17">#REF!</definedName>
    <definedName name="__SUM18" localSheetId="24">#REF!</definedName>
    <definedName name="__SUM18">#REF!</definedName>
    <definedName name="__SUM19" localSheetId="24">#REF!</definedName>
    <definedName name="__SUM19">#REF!</definedName>
    <definedName name="__SUM2" localSheetId="24">#REF!</definedName>
    <definedName name="__SUM2">#REF!</definedName>
    <definedName name="__SUM25" localSheetId="24">#REF!</definedName>
    <definedName name="__SUM25" localSheetId="14">#REF!</definedName>
    <definedName name="__SUM25" localSheetId="13">#REF!</definedName>
    <definedName name="__SUM25">#REF!</definedName>
    <definedName name="__SUM3" localSheetId="24">#REF!</definedName>
    <definedName name="__SUM3">#REF!</definedName>
    <definedName name="__SUM4" localSheetId="24">#REF!</definedName>
    <definedName name="__SUM4">#REF!</definedName>
    <definedName name="__SUM5" localSheetId="24">#REF!</definedName>
    <definedName name="__SUM5">#REF!</definedName>
    <definedName name="__SUM6" localSheetId="24">#REF!</definedName>
    <definedName name="__SUM6">#REF!</definedName>
    <definedName name="__SUM7" localSheetId="24">#REF!</definedName>
    <definedName name="__SUM7">#REF!</definedName>
    <definedName name="__SUM8" localSheetId="24">#REF!</definedName>
    <definedName name="__SUM8">#REF!</definedName>
    <definedName name="__SUM9" localSheetId="24">#REF!</definedName>
    <definedName name="__SUM9">#REF!</definedName>
    <definedName name="__TB111" localSheetId="24">#REF!</definedName>
    <definedName name="__TB111">#REF!</definedName>
    <definedName name="__TB112" localSheetId="24">#REF!</definedName>
    <definedName name="__TB112">#REF!</definedName>
    <definedName name="__TB113" localSheetId="24">#REF!</definedName>
    <definedName name="__TB113">#REF!</definedName>
    <definedName name="__TB114" localSheetId="24">#REF!</definedName>
    <definedName name="__TB114">#REF!</definedName>
    <definedName name="__TB115" localSheetId="24">#REF!</definedName>
    <definedName name="__TB115">#REF!</definedName>
    <definedName name="__TB116" localSheetId="24">#REF!</definedName>
    <definedName name="__TB116">#REF!</definedName>
    <definedName name="__TB117" localSheetId="24">#REF!</definedName>
    <definedName name="__TB117">#REF!</definedName>
    <definedName name="__TB121" localSheetId="24">#REF!</definedName>
    <definedName name="__TB121">#REF!</definedName>
    <definedName name="__TB122" localSheetId="24">#REF!</definedName>
    <definedName name="__TB122">#REF!</definedName>
    <definedName name="__TB123" localSheetId="24">#REF!</definedName>
    <definedName name="__TB123">#REF!</definedName>
    <definedName name="__TB124" localSheetId="24">#REF!</definedName>
    <definedName name="__TB124">#REF!</definedName>
    <definedName name="__TB125" localSheetId="24">#REF!</definedName>
    <definedName name="__TB125">#REF!</definedName>
    <definedName name="__TB126" localSheetId="24">#REF!</definedName>
    <definedName name="__TB126">#REF!</definedName>
    <definedName name="__TB131" localSheetId="24">#REF!</definedName>
    <definedName name="__TB131">#REF!</definedName>
    <definedName name="__TB132" localSheetId="24">#REF!</definedName>
    <definedName name="__TB132">#REF!</definedName>
    <definedName name="__TB211" localSheetId="24">#REF!</definedName>
    <definedName name="__TB211">#REF!</definedName>
    <definedName name="__TB212" localSheetId="24">#REF!</definedName>
    <definedName name="__TB212">#REF!</definedName>
    <definedName name="__TB213" localSheetId="24">#REF!</definedName>
    <definedName name="__TB213">#REF!</definedName>
    <definedName name="__TB214" localSheetId="24">#REF!</definedName>
    <definedName name="__TB214">#REF!</definedName>
    <definedName name="__TB215" localSheetId="24">#REF!</definedName>
    <definedName name="__TB215">#REF!</definedName>
    <definedName name="__TB221" localSheetId="24">#REF!</definedName>
    <definedName name="__TB221">#REF!</definedName>
    <definedName name="__TB2210" localSheetId="24">#REF!</definedName>
    <definedName name="__TB2210">#REF!</definedName>
    <definedName name="__TB222" localSheetId="24">#REF!</definedName>
    <definedName name="__TB222">#REF!</definedName>
    <definedName name="__TB223" localSheetId="24">#REF!</definedName>
    <definedName name="__TB223">#REF!</definedName>
    <definedName name="__TB224" localSheetId="24">#REF!</definedName>
    <definedName name="__TB224">#REF!</definedName>
    <definedName name="__TB225" localSheetId="24">#REF!</definedName>
    <definedName name="__TB225">#REF!</definedName>
    <definedName name="__TB226" localSheetId="24">#REF!</definedName>
    <definedName name="__TB226">#REF!</definedName>
    <definedName name="__TB227" localSheetId="24">#REF!</definedName>
    <definedName name="__TB227">#REF!</definedName>
    <definedName name="__TB228" localSheetId="24">#REF!</definedName>
    <definedName name="__TB228">#REF!</definedName>
    <definedName name="__TB229" localSheetId="24">#REF!</definedName>
    <definedName name="__TB229">#REF!</definedName>
    <definedName name="__TB311" localSheetId="24">#REF!</definedName>
    <definedName name="__TB311">#REF!</definedName>
    <definedName name="__TB312" localSheetId="24">#REF!</definedName>
    <definedName name="__TB312">#REF!</definedName>
    <definedName name="__TB313" localSheetId="24">#REF!</definedName>
    <definedName name="__TB313">#REF!</definedName>
    <definedName name="__TB314" localSheetId="24">#REF!</definedName>
    <definedName name="__TB314">#REF!</definedName>
    <definedName name="__TB315" localSheetId="24">#REF!</definedName>
    <definedName name="__TB315">#REF!</definedName>
    <definedName name="__TB316" localSheetId="24">#REF!</definedName>
    <definedName name="__TB316">#REF!</definedName>
    <definedName name="__TB317" localSheetId="24">#REF!</definedName>
    <definedName name="__TB317">#REF!</definedName>
    <definedName name="__TB318" localSheetId="24">#REF!</definedName>
    <definedName name="__TB318">#REF!</definedName>
    <definedName name="__TB319" localSheetId="24">#REF!</definedName>
    <definedName name="__TB319">#REF!</definedName>
    <definedName name="__TB321" localSheetId="24">#REF!</definedName>
    <definedName name="__TB321">#REF!</definedName>
    <definedName name="__TB322" localSheetId="24">#REF!</definedName>
    <definedName name="__TB322">#REF!</definedName>
    <definedName name="__TB323" localSheetId="24">#REF!</definedName>
    <definedName name="__TB323">#REF!</definedName>
    <definedName name="__TB324" localSheetId="24">#REF!</definedName>
    <definedName name="__TB324">#REF!</definedName>
    <definedName name="__TB325" localSheetId="24">#REF!</definedName>
    <definedName name="__TB325">#REF!</definedName>
    <definedName name="__TB401" localSheetId="24">#REF!</definedName>
    <definedName name="__TB401">#REF!</definedName>
    <definedName name="__TB402" localSheetId="24">#REF!</definedName>
    <definedName name="__TB402">#REF!</definedName>
    <definedName name="__TB403" localSheetId="24">#REF!</definedName>
    <definedName name="__TB403">#REF!</definedName>
    <definedName name="__TB404" localSheetId="24">#REF!</definedName>
    <definedName name="__TB404">#REF!</definedName>
    <definedName name="__TB405" localSheetId="24">#REF!</definedName>
    <definedName name="__TB405">#REF!</definedName>
    <definedName name="__TB501" localSheetId="24">#REF!</definedName>
    <definedName name="__TB501">#REF!</definedName>
    <definedName name="__TB502" localSheetId="24">#REF!</definedName>
    <definedName name="__TB502">#REF!</definedName>
    <definedName name="__TB503" localSheetId="24">#REF!</definedName>
    <definedName name="__TB503">#REF!</definedName>
    <definedName name="__TB504" localSheetId="24">#REF!</definedName>
    <definedName name="__TB504">#REF!</definedName>
    <definedName name="__TB505" localSheetId="24">#REF!</definedName>
    <definedName name="__TB505">#REF!</definedName>
    <definedName name="__TB506" localSheetId="24">#REF!</definedName>
    <definedName name="__TB506">#REF!</definedName>
    <definedName name="__TB507" localSheetId="24">#REF!</definedName>
    <definedName name="__TB507">#REF!</definedName>
    <definedName name="__TB508" localSheetId="24">#REF!</definedName>
    <definedName name="__TB508">#REF!</definedName>
    <definedName name="__TB509" localSheetId="24">#REF!</definedName>
    <definedName name="__TB509">#REF!</definedName>
    <definedName name="__TB510" localSheetId="24">#REF!</definedName>
    <definedName name="__TB510">#REF!</definedName>
    <definedName name="__TB511" localSheetId="24">#REF!</definedName>
    <definedName name="__TB511">#REF!</definedName>
    <definedName name="__TB512" localSheetId="24">#REF!</definedName>
    <definedName name="__TB512">#REF!</definedName>
    <definedName name="__TB513" localSheetId="24">#REF!</definedName>
    <definedName name="__TB513">#REF!</definedName>
    <definedName name="__TB601" localSheetId="24">#REF!</definedName>
    <definedName name="__TB601">#REF!</definedName>
    <definedName name="__TB602" localSheetId="24">#REF!</definedName>
    <definedName name="__TB602">#REF!</definedName>
    <definedName name="__TB603" localSheetId="24">#REF!</definedName>
    <definedName name="__TB603">#REF!</definedName>
    <definedName name="__TB604" localSheetId="24">#REF!</definedName>
    <definedName name="__TB604">#REF!</definedName>
    <definedName name="__TB605" localSheetId="24">#REF!</definedName>
    <definedName name="__TB605">#REF!</definedName>
    <definedName name="__TB701" localSheetId="24">#REF!</definedName>
    <definedName name="__TB701">#REF!</definedName>
    <definedName name="__TB811" localSheetId="24">#REF!</definedName>
    <definedName name="__TB811">#REF!</definedName>
    <definedName name="__TB812" localSheetId="24">#REF!</definedName>
    <definedName name="__TB812">#REF!</definedName>
    <definedName name="__TB813" localSheetId="24">#REF!</definedName>
    <definedName name="__TB813">#REF!</definedName>
    <definedName name="__TB814" localSheetId="24">#REF!</definedName>
    <definedName name="__TB814">#REF!</definedName>
    <definedName name="__TB820" localSheetId="24">#REF!</definedName>
    <definedName name="__TB820">#REF!</definedName>
    <definedName name="__TB901" localSheetId="24">#REF!</definedName>
    <definedName name="__TB901">#REF!</definedName>
    <definedName name="__TB902" localSheetId="24">#REF!</definedName>
    <definedName name="__TB902">#REF!</definedName>
    <definedName name="__TB903" localSheetId="24">#REF!</definedName>
    <definedName name="__TB903">#REF!</definedName>
    <definedName name="__TB904" localSheetId="24">#REF!</definedName>
    <definedName name="__TB904">#REF!</definedName>
    <definedName name="__TBI1001" localSheetId="24">#REF!</definedName>
    <definedName name="__TBI1001">#REF!</definedName>
    <definedName name="__TBI1002" localSheetId="24">#REF!</definedName>
    <definedName name="__TBI1002">#REF!</definedName>
    <definedName name="__TBI1003" localSheetId="24">#REF!</definedName>
    <definedName name="__TBI1003">#REF!</definedName>
    <definedName name="__TBI1004" localSheetId="24">#REF!</definedName>
    <definedName name="__TBI1004">#REF!</definedName>
    <definedName name="__TBI1005" localSheetId="24">#REF!</definedName>
    <definedName name="__TBI1005">#REF!</definedName>
    <definedName name="__TBI101" localSheetId="24">#REF!</definedName>
    <definedName name="__TBI101">#REF!</definedName>
    <definedName name="__TBI102" localSheetId="24">#REF!</definedName>
    <definedName name="__TBI102">#REF!</definedName>
    <definedName name="__TBI1100" localSheetId="24">#REF!</definedName>
    <definedName name="__TBI1100">#REF!</definedName>
    <definedName name="__TBI1200" localSheetId="24">#REF!</definedName>
    <definedName name="__TBI1200">#REF!</definedName>
    <definedName name="__TBI201" localSheetId="24">#REF!</definedName>
    <definedName name="__TBI201">#REF!</definedName>
    <definedName name="__TBI202" localSheetId="24">#REF!</definedName>
    <definedName name="__TBI202">#REF!</definedName>
    <definedName name="__TBI203" localSheetId="24">#REF!</definedName>
    <definedName name="__TBI203">#REF!</definedName>
    <definedName name="__TBI401" localSheetId="24">#REF!</definedName>
    <definedName name="__TBI401">#REF!</definedName>
    <definedName name="__TBI402" localSheetId="24">#REF!</definedName>
    <definedName name="__TBI402">#REF!</definedName>
    <definedName name="__TBI403" localSheetId="24">#REF!</definedName>
    <definedName name="__TBI403">#REF!</definedName>
    <definedName name="__TBI404" localSheetId="24">#REF!</definedName>
    <definedName name="__TBI404">#REF!</definedName>
    <definedName name="__TBI405" localSheetId="24">#REF!</definedName>
    <definedName name="__TBI405">#REF!</definedName>
    <definedName name="__TBI406" localSheetId="24">#REF!</definedName>
    <definedName name="__TBI406">#REF!</definedName>
    <definedName name="__TBI407" localSheetId="24">#REF!</definedName>
    <definedName name="__TBI407">#REF!</definedName>
    <definedName name="__TBI408" localSheetId="24">#REF!</definedName>
    <definedName name="__TBI408">#REF!</definedName>
    <definedName name="__TBI409" localSheetId="24">#REF!</definedName>
    <definedName name="__TBI409">#REF!</definedName>
    <definedName name="__TBI410" localSheetId="24">#REF!</definedName>
    <definedName name="__TBI410">#REF!</definedName>
    <definedName name="__TBI411" localSheetId="24">#REF!</definedName>
    <definedName name="__TBI411">#REF!</definedName>
    <definedName name="__TBI412" localSheetId="24">#REF!</definedName>
    <definedName name="__TBI412">#REF!</definedName>
    <definedName name="__TBI413" localSheetId="24">#REF!</definedName>
    <definedName name="__TBI413">#REF!</definedName>
    <definedName name="__TBI414" localSheetId="24">#REF!</definedName>
    <definedName name="__TBI414">#REF!</definedName>
    <definedName name="__TBI415" localSheetId="24">#REF!</definedName>
    <definedName name="__TBI415">#REF!</definedName>
    <definedName name="__TBI416" localSheetId="24">#REF!</definedName>
    <definedName name="__TBI416">#REF!</definedName>
    <definedName name="__TBI417" localSheetId="24">#REF!</definedName>
    <definedName name="__TBI417">#REF!</definedName>
    <definedName name="__TBI418" localSheetId="24">#REF!</definedName>
    <definedName name="__TBI418">#REF!</definedName>
    <definedName name="__TBI419" localSheetId="24">#REF!</definedName>
    <definedName name="__TBI419">#REF!</definedName>
    <definedName name="__TBI420" localSheetId="24">#REF!</definedName>
    <definedName name="__TBI420">#REF!</definedName>
    <definedName name="__TBI421" localSheetId="24">#REF!</definedName>
    <definedName name="__TBI421">#REF!</definedName>
    <definedName name="__TBI422" localSheetId="24">#REF!</definedName>
    <definedName name="__TBI422">#REF!</definedName>
    <definedName name="__TBI423" localSheetId="24">#REF!</definedName>
    <definedName name="__TBI423">#REF!</definedName>
    <definedName name="__TBI424" localSheetId="24">#REF!</definedName>
    <definedName name="__TBI424">#REF!</definedName>
    <definedName name="__TBI425" localSheetId="24">#REF!</definedName>
    <definedName name="__TBI425">#REF!</definedName>
    <definedName name="__TBI601" localSheetId="24">#REF!</definedName>
    <definedName name="__TBI601">#REF!</definedName>
    <definedName name="__TBI602" localSheetId="24">#REF!</definedName>
    <definedName name="__TBI602">#REF!</definedName>
    <definedName name="__TBI603" localSheetId="24">#REF!</definedName>
    <definedName name="__TBI603">#REF!</definedName>
    <definedName name="__TBI604" localSheetId="24">#REF!</definedName>
    <definedName name="__TBI604">#REF!</definedName>
    <definedName name="__TBI605" localSheetId="24">#REF!</definedName>
    <definedName name="__TBI605">#REF!</definedName>
    <definedName name="__TBI606" localSheetId="24">#REF!</definedName>
    <definedName name="__TBI606">#REF!</definedName>
    <definedName name="__TBI607" localSheetId="24">#REF!</definedName>
    <definedName name="__TBI607">#REF!</definedName>
    <definedName name="__TBI608" localSheetId="24">#REF!</definedName>
    <definedName name="__TBI608">#REF!</definedName>
    <definedName name="__TBI609" localSheetId="24">#REF!</definedName>
    <definedName name="__TBI609">#REF!</definedName>
    <definedName name="__TBI610" localSheetId="24">#REF!</definedName>
    <definedName name="__TBI610">#REF!</definedName>
    <definedName name="__TBI611" localSheetId="24">#REF!</definedName>
    <definedName name="__TBI611">#REF!</definedName>
    <definedName name="__TBI612" localSheetId="24">#REF!</definedName>
    <definedName name="__TBI612">#REF!</definedName>
    <definedName name="__TBI613" localSheetId="24">#REF!</definedName>
    <definedName name="__TBI613">#REF!</definedName>
    <definedName name="__TBI614" localSheetId="24">#REF!</definedName>
    <definedName name="__TBI614">#REF!</definedName>
    <definedName name="__TBI701" localSheetId="24">#REF!</definedName>
    <definedName name="__TBI701">#REF!</definedName>
    <definedName name="__TBI702" localSheetId="24">#REF!</definedName>
    <definedName name="__TBI702">#REF!</definedName>
    <definedName name="__TBI703" localSheetId="24">#REF!</definedName>
    <definedName name="__TBI703">#REF!</definedName>
    <definedName name="__TBI704" localSheetId="24">#REF!</definedName>
    <definedName name="__TBI704">#REF!</definedName>
    <definedName name="__TBI705" localSheetId="24">#REF!</definedName>
    <definedName name="__TBI705">#REF!</definedName>
    <definedName name="__TBI706" localSheetId="24">#REF!</definedName>
    <definedName name="__TBI706">#REF!</definedName>
    <definedName name="__TBI707" localSheetId="24">#REF!</definedName>
    <definedName name="__TBI707">#REF!</definedName>
    <definedName name="__TBI708" localSheetId="24">#REF!</definedName>
    <definedName name="__TBI708">#REF!</definedName>
    <definedName name="__TBI709" localSheetId="24">#REF!</definedName>
    <definedName name="__TBI709">#REF!</definedName>
    <definedName name="__TBI710" localSheetId="24">#REF!</definedName>
    <definedName name="__TBI710">#REF!</definedName>
    <definedName name="__TBI711" localSheetId="24">#REF!</definedName>
    <definedName name="__TBI711">#REF!</definedName>
    <definedName name="__TBI712" localSheetId="24">#REF!</definedName>
    <definedName name="__TBI712">#REF!</definedName>
    <definedName name="__TBI713" localSheetId="24">#REF!</definedName>
    <definedName name="__TBI713">#REF!</definedName>
    <definedName name="__TBI714" localSheetId="24">#REF!</definedName>
    <definedName name="__TBI714">#REF!</definedName>
    <definedName name="__TBI715" localSheetId="24">#REF!</definedName>
    <definedName name="__TBI715">#REF!</definedName>
    <definedName name="__TBI716" localSheetId="24">#REF!</definedName>
    <definedName name="__TBI716">#REF!</definedName>
    <definedName name="__TBI717" localSheetId="24">#REF!</definedName>
    <definedName name="__TBI717">#REF!</definedName>
    <definedName name="__TBI718" localSheetId="24">#REF!</definedName>
    <definedName name="__TBI718">#REF!</definedName>
    <definedName name="__TBI719" localSheetId="24">#REF!</definedName>
    <definedName name="__TBI719">#REF!</definedName>
    <definedName name="__TBI901" localSheetId="24">#REF!</definedName>
    <definedName name="__TBI901">#REF!</definedName>
    <definedName name="__TBI902" localSheetId="24">#REF!</definedName>
    <definedName name="__TBI902">#REF!</definedName>
    <definedName name="__TBI903" localSheetId="24">#REF!</definedName>
    <definedName name="__TBI903">#REF!</definedName>
    <definedName name="__TBI904" localSheetId="24">#REF!</definedName>
    <definedName name="__TBI904">#REF!</definedName>
    <definedName name="__TBI905" localSheetId="24">#REF!</definedName>
    <definedName name="__TBI905">#REF!</definedName>
    <definedName name="__TBI906" localSheetId="24">#REF!</definedName>
    <definedName name="__TBI906">#REF!</definedName>
    <definedName name="__TBI907" localSheetId="24">#REF!</definedName>
    <definedName name="__TBI907">#REF!</definedName>
    <definedName name="__TEL3" localSheetId="24">{"'tel2'!$B$29:$J$45","'tel2'!$A$5:$G$19","'tel2'!$B$50:$F$57","'tel2'!$B$105:$G$110","'tel2'!$B$63:$H$85","'tel2'!$B$14:$G$18","'tel2'!$B$29:$C$29"}</definedName>
    <definedName name="__TEL3" localSheetId="8">{"'tel2'!$B$29:$J$45","'tel2'!$A$5:$G$19","'tel2'!$B$50:$F$57","'tel2'!$B$105:$G$110","'tel2'!$B$63:$H$85","'tel2'!$B$14:$G$18","'tel2'!$B$29:$C$29"}</definedName>
    <definedName name="__TEL3" localSheetId="25">{"'tel2'!$B$29:$J$45","'tel2'!$A$5:$G$19","'tel2'!$B$50:$F$57","'tel2'!$B$105:$G$110","'tel2'!$B$63:$H$85","'tel2'!$B$14:$G$18","'tel2'!$B$29:$C$29"}</definedName>
    <definedName name="__TEL3" localSheetId="2">{"'tel2'!$B$29:$J$45","'tel2'!$A$5:$G$19","'tel2'!$B$50:$F$57","'tel2'!$B$105:$G$110","'tel2'!$B$63:$H$85","'tel2'!$B$14:$G$18","'tel2'!$B$29:$C$29"}</definedName>
    <definedName name="__TEL3" localSheetId="28">{"'tel2'!$B$29:$J$45","'tel2'!$A$5:$G$19","'tel2'!$B$50:$F$57","'tel2'!$B$105:$G$110","'tel2'!$B$63:$H$85","'tel2'!$B$14:$G$18","'tel2'!$B$29:$C$29"}</definedName>
    <definedName name="__TEL3" localSheetId="5">{"'tel2'!$B$29:$J$45","'tel2'!$A$5:$G$19","'tel2'!$B$50:$F$57","'tel2'!$B$105:$G$110","'tel2'!$B$63:$H$85","'tel2'!$B$14:$G$18","'tel2'!$B$29:$C$29"}</definedName>
    <definedName name="__TEL3">{"'tel2'!$B$29:$J$45","'tel2'!$A$5:$G$19","'tel2'!$B$50:$F$57","'tel2'!$B$105:$G$110","'tel2'!$B$63:$H$85","'tel2'!$B$14:$G$18","'tel2'!$B$29:$C$29"}</definedName>
    <definedName name="__TOT01" localSheetId="24">#REF!</definedName>
    <definedName name="__TOT01">#REF!</definedName>
    <definedName name="__TOT02" localSheetId="24">#REF!</definedName>
    <definedName name="__TOT02">#REF!</definedName>
    <definedName name="__TOT03" localSheetId="24">#REF!</definedName>
    <definedName name="__TOT03">#REF!</definedName>
    <definedName name="__TOT04" localSheetId="24">#REF!</definedName>
    <definedName name="__TOT04">#REF!</definedName>
    <definedName name="__TOT05" localSheetId="24">#REF!</definedName>
    <definedName name="__TOT05">#REF!</definedName>
    <definedName name="__TOT06" localSheetId="24">#REF!</definedName>
    <definedName name="__TOT06">#REF!</definedName>
    <definedName name="__U1" localSheetId="24">#REF!</definedName>
    <definedName name="__U1">#REF!</definedName>
    <definedName name="__U10" localSheetId="24">#REF!</definedName>
    <definedName name="__U10">#REF!</definedName>
    <definedName name="__U11" localSheetId="24">#REF!</definedName>
    <definedName name="__U11">#REF!</definedName>
    <definedName name="__U12" localSheetId="24">#REF!</definedName>
    <definedName name="__U12">#REF!</definedName>
    <definedName name="__U13" localSheetId="24">#REF!</definedName>
    <definedName name="__U13">#REF!</definedName>
    <definedName name="__U14" localSheetId="24">#REF!</definedName>
    <definedName name="__U14">#REF!</definedName>
    <definedName name="__U15" localSheetId="24">#REF!</definedName>
    <definedName name="__U15">#REF!</definedName>
    <definedName name="__U16" localSheetId="24">#REF!</definedName>
    <definedName name="__U16">#REF!</definedName>
    <definedName name="__U17" localSheetId="24">#REF!</definedName>
    <definedName name="__U17">#REF!</definedName>
    <definedName name="__U18" localSheetId="24">#REF!</definedName>
    <definedName name="__U18">#REF!</definedName>
    <definedName name="__U19" localSheetId="24">#REF!</definedName>
    <definedName name="__U19">#REF!</definedName>
    <definedName name="__U2" localSheetId="24">#REF!</definedName>
    <definedName name="__U2">#REF!</definedName>
    <definedName name="__U3" localSheetId="24">#REF!</definedName>
    <definedName name="__U3">#REF!</definedName>
    <definedName name="__U4" localSheetId="24">#REF!</definedName>
    <definedName name="__U4">#REF!</definedName>
    <definedName name="__U5" localSheetId="24">#REF!</definedName>
    <definedName name="__U5">#REF!</definedName>
    <definedName name="__U6" localSheetId="24">#REF!</definedName>
    <definedName name="__U6">#REF!</definedName>
    <definedName name="__U7" localSheetId="24">#REF!</definedName>
    <definedName name="__U7">#REF!</definedName>
    <definedName name="__U8" localSheetId="24">#REF!</definedName>
    <definedName name="__U8">#REF!</definedName>
    <definedName name="__U9" localSheetId="24">#REF!</definedName>
    <definedName name="__U9">#REF!</definedName>
    <definedName name="__USD1" localSheetId="24">#REF!</definedName>
    <definedName name="__USD1">#REF!</definedName>
    <definedName name="__USD2" localSheetId="24">#REF!</definedName>
    <definedName name="__USD2">#REF!</definedName>
    <definedName name="__USD3" localSheetId="24">#REF!</definedName>
    <definedName name="__USD3">#REF!</definedName>
    <definedName name="__USD4" localSheetId="24">#REF!</definedName>
    <definedName name="__USD4">#REF!</definedName>
    <definedName name="__VAR13300">#N/A</definedName>
    <definedName name="__VAR13502">#N/A</definedName>
    <definedName name="__wpl2" localSheetId="24" hidden="1">{#N/A,#N/A,FALSE,"Aging Summary";#N/A,#N/A,FALSE,"Ratio Analysis";#N/A,#N/A,FALSE,"Test 120 Day Accts";#N/A,#N/A,FALSE,"Tickmarks"}</definedName>
    <definedName name="__wpl2" localSheetId="8" hidden="1">{#N/A,#N/A,FALSE,"Aging Summary";#N/A,#N/A,FALSE,"Ratio Analysis";#N/A,#N/A,FALSE,"Test 120 Day Accts";#N/A,#N/A,FALSE,"Tickmarks"}</definedName>
    <definedName name="__wpl2" localSheetId="25" hidden="1">{#N/A,#N/A,FALSE,"Aging Summary";#N/A,#N/A,FALSE,"Ratio Analysis";#N/A,#N/A,FALSE,"Test 120 Day Accts";#N/A,#N/A,FALSE,"Tickmarks"}</definedName>
    <definedName name="__wpl2" localSheetId="2" hidden="1">{#N/A,#N/A,FALSE,"Aging Summary";#N/A,#N/A,FALSE,"Ratio Analysis";#N/A,#N/A,FALSE,"Test 120 Day Accts";#N/A,#N/A,FALSE,"Tickmarks"}</definedName>
    <definedName name="__wpl2" localSheetId="14" hidden="1">{#N/A,#N/A,FALSE,"Aging Summary";#N/A,#N/A,FALSE,"Ratio Analysis";#N/A,#N/A,FALSE,"Test 120 Day Accts";#N/A,#N/A,FALSE,"Tickmarks"}</definedName>
    <definedName name="__wpl2" localSheetId="28" hidden="1">{#N/A,#N/A,FALSE,"Aging Summary";#N/A,#N/A,FALSE,"Ratio Analysis";#N/A,#N/A,FALSE,"Test 120 Day Accts";#N/A,#N/A,FALSE,"Tickmarks"}</definedName>
    <definedName name="__wpl2" localSheetId="5" hidden="1">{#N/A,#N/A,FALSE,"Aging Summary";#N/A,#N/A,FALSE,"Ratio Analysis";#N/A,#N/A,FALSE,"Test 120 Day Accts";#N/A,#N/A,FALSE,"Tickmarks"}</definedName>
    <definedName name="__wpl2" localSheetId="13" hidden="1">{#N/A,#N/A,FALSE,"Aging Summary";#N/A,#N/A,FALSE,"Ratio Analysis";#N/A,#N/A,FALSE,"Test 120 Day Accts";#N/A,#N/A,FALSE,"Tickmarks"}</definedName>
    <definedName name="__wpl2" hidden="1">{#N/A,#N/A,FALSE,"Aging Summary";#N/A,#N/A,FALSE,"Ratio Analysis";#N/A,#N/A,FALSE,"Test 120 Day Accts";#N/A,#N/A,FALSE,"Tickmarks"}</definedName>
    <definedName name="__zz55" localSheetId="24">#REF!</definedName>
    <definedName name="__zz55">#REF!</definedName>
    <definedName name="__가" localSheetId="24" hidden="1">#REF!</definedName>
    <definedName name="__가" hidden="1">#REF!</definedName>
    <definedName name="__아" localSheetId="24" hidden="1">#REF!</definedName>
    <definedName name="__아" hidden="1">#REF!</definedName>
    <definedName name="_\D" localSheetId="24">#REF!</definedName>
    <definedName name="_\D">#REF!</definedName>
    <definedName name="_\X" localSheetId="24">#REF!</definedName>
    <definedName name="_\X">#REF!</definedName>
    <definedName name="_0" localSheetId="24" hidden="1">#REF!</definedName>
    <definedName name="_0" hidden="1">#REF!</definedName>
    <definedName name="_000" localSheetId="24" hidden="1">#REF!</definedName>
    <definedName name="_000" hidden="1">#REF!</definedName>
    <definedName name="_001"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 localSheetId="24">#REF!</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 localSheetId="24">#REF!</definedName>
    <definedName name="_1._PANEL_BD.__LP___1">#REF!</definedName>
    <definedName name="_1._S.C.W_공사" localSheetId="24">#REF!</definedName>
    <definedName name="_1._S.C.W_공사">#REF!</definedName>
    <definedName name="_1_" localSheetId="24" hidden="1">#REF!</definedName>
    <definedName name="_1_" hidden="1">#REF!</definedName>
    <definedName name="_1__123Graph_ACHART_1" localSheetId="24" hidden="1">#REF!</definedName>
    <definedName name="_1__123Graph_ACHART_1" localSheetId="14" hidden="1">#REF!</definedName>
    <definedName name="_1__123Graph_ACHART_1" localSheetId="28" hidden="1">#REF!</definedName>
    <definedName name="_1__123Graph_ACHART_1" localSheetId="13" hidden="1">#REF!</definedName>
    <definedName name="_1__123Graph_ACHART_1" hidden="1">#REF!</definedName>
    <definedName name="_1__123Graph_AChart_1A" hidden="1">#N/A</definedName>
    <definedName name="_1__123Graph_A차트_1" localSheetId="24" hidden="1">#REF!</definedName>
    <definedName name="_1__123Graph_A차트_1" localSheetId="28" hidden="1">#REF!</definedName>
    <definedName name="_1__123Graph_A차트_1" hidden="1">#REF!</definedName>
    <definedName name="_1__FDSAUDITLINK__" localSheetId="24"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localSheetId="8"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localSheetId="25"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localSheetId="2"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localSheetId="28"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localSheetId="5"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 localSheetId="24">#REF!</definedName>
    <definedName name="_1__GENERAL__">#REF!</definedName>
    <definedName name="_1_0_F" localSheetId="24" hidden="1">#REF!</definedName>
    <definedName name="_1_0_F" hidden="1">#REF!</definedName>
    <definedName name="_1_5____123Grap" localSheetId="24" hidden="1">#REF!</definedName>
    <definedName name="_1_5____123Grap" localSheetId="28" hidden="1">#REF!</definedName>
    <definedName name="_1_5____123Grap" hidden="1">#REF!</definedName>
    <definedName name="_10">#N/A</definedName>
    <definedName name="_10__123Graph_A차트_1" localSheetId="24" hidden="1">#REF!</definedName>
    <definedName name="_10__123Graph_A차트_1" localSheetId="28" hidden="1">#REF!</definedName>
    <definedName name="_10__123Graph_A차트_1" hidden="1">#REF!</definedName>
    <definedName name="_10__123Graph_B차트_1" localSheetId="24" hidden="1">#REF!</definedName>
    <definedName name="_10__123Graph_B차트_1" localSheetId="28" hidden="1">#REF!</definedName>
    <definedName name="_10__123Graph_B차트_1" hidden="1">#REF!</definedName>
    <definedName name="_10__123Graph_C차트_1" localSheetId="24" hidden="1">#REF!</definedName>
    <definedName name="_10__123Graph_C차트_1" localSheetId="28" hidden="1">#REF!</definedName>
    <definedName name="_10__123Graph_C차트_1" hidden="1">#REF!</definedName>
    <definedName name="_10__123Graph_DCHART_1" localSheetId="28" hidden="1">#REF!</definedName>
    <definedName name="_10__123Graph_DCHART_1" hidden="1">#REF!</definedName>
    <definedName name="_10__FDSAUDITLINK__" localSheetId="24"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localSheetId="8"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localSheetId="25"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localSheetId="2"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localSheetId="28"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localSheetId="5"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localSheetId="24" hidden="1">#REF!</definedName>
    <definedName name="_10_9_0__123Graph_LB" localSheetId="28" hidden="1">#REF!</definedName>
    <definedName name="_10_9_0__123Graph_LB" hidden="1">#REF!</definedName>
    <definedName name="_100__FDSAUDITLINK__" localSheetId="24"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localSheetId="8"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localSheetId="25"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localSheetId="28"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localSheetId="5"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localSheetId="24"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localSheetId="8"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localSheetId="25"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localSheetId="28"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localSheetId="5"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24" hidden="1">{#N/A,#N/A,FALSE,"UNIT";#N/A,#N/A,FALSE,"UNIT";#N/A,#N/A,FALSE,"계정"}</definedName>
    <definedName name="_104s1_" localSheetId="8" hidden="1">{#N/A,#N/A,FALSE,"UNIT";#N/A,#N/A,FALSE,"UNIT";#N/A,#N/A,FALSE,"계정"}</definedName>
    <definedName name="_104s1_" localSheetId="25" hidden="1">{#N/A,#N/A,FALSE,"UNIT";#N/A,#N/A,FALSE,"UNIT";#N/A,#N/A,FALSE,"계정"}</definedName>
    <definedName name="_104s1_" localSheetId="2" hidden="1">{#N/A,#N/A,FALSE,"UNIT";#N/A,#N/A,FALSE,"UNIT";#N/A,#N/A,FALSE,"계정"}</definedName>
    <definedName name="_104s1_" localSheetId="28" hidden="1">{#N/A,#N/A,FALSE,"UNIT";#N/A,#N/A,FALSE,"UNIT";#N/A,#N/A,FALSE,"계정"}</definedName>
    <definedName name="_104s1_" localSheetId="5" hidden="1">{#N/A,#N/A,FALSE,"UNIT";#N/A,#N/A,FALSE,"UNIT";#N/A,#N/A,FALSE,"계정"}</definedName>
    <definedName name="_104s1_" hidden="1">{#N/A,#N/A,FALSE,"UNIT";#N/A,#N/A,FALSE,"UNIT";#N/A,#N/A,FALSE,"계정"}</definedName>
    <definedName name="_105s10_" localSheetId="24" hidden="1">{#N/A,#N/A,FALSE,"UNIT";#N/A,#N/A,FALSE,"UNIT";#N/A,#N/A,FALSE,"계정"}</definedName>
    <definedName name="_105s10_" localSheetId="8" hidden="1">{#N/A,#N/A,FALSE,"UNIT";#N/A,#N/A,FALSE,"UNIT";#N/A,#N/A,FALSE,"계정"}</definedName>
    <definedName name="_105s10_" localSheetId="25" hidden="1">{#N/A,#N/A,FALSE,"UNIT";#N/A,#N/A,FALSE,"UNIT";#N/A,#N/A,FALSE,"계정"}</definedName>
    <definedName name="_105s10_" localSheetId="2" hidden="1">{#N/A,#N/A,FALSE,"UNIT";#N/A,#N/A,FALSE,"UNIT";#N/A,#N/A,FALSE,"계정"}</definedName>
    <definedName name="_105s10_" localSheetId="28" hidden="1">{#N/A,#N/A,FALSE,"UNIT";#N/A,#N/A,FALSE,"UNIT";#N/A,#N/A,FALSE,"계정"}</definedName>
    <definedName name="_105s10_" localSheetId="5" hidden="1">{#N/A,#N/A,FALSE,"UNIT";#N/A,#N/A,FALSE,"UNIT";#N/A,#N/A,FALSE,"계정"}</definedName>
    <definedName name="_105s10_" hidden="1">{#N/A,#N/A,FALSE,"UNIT";#N/A,#N/A,FALSE,"UNIT";#N/A,#N/A,FALSE,"계정"}</definedName>
    <definedName name="_106s11_" localSheetId="24" hidden="1">{#N/A,#N/A,FALSE,"UNIT";#N/A,#N/A,FALSE,"UNIT";#N/A,#N/A,FALSE,"계정"}</definedName>
    <definedName name="_106s11_" localSheetId="8" hidden="1">{#N/A,#N/A,FALSE,"UNIT";#N/A,#N/A,FALSE,"UNIT";#N/A,#N/A,FALSE,"계정"}</definedName>
    <definedName name="_106s11_" localSheetId="25" hidden="1">{#N/A,#N/A,FALSE,"UNIT";#N/A,#N/A,FALSE,"UNIT";#N/A,#N/A,FALSE,"계정"}</definedName>
    <definedName name="_106s11_" localSheetId="2" hidden="1">{#N/A,#N/A,FALSE,"UNIT";#N/A,#N/A,FALSE,"UNIT";#N/A,#N/A,FALSE,"계정"}</definedName>
    <definedName name="_106s11_" localSheetId="28" hidden="1">{#N/A,#N/A,FALSE,"UNIT";#N/A,#N/A,FALSE,"UNIT";#N/A,#N/A,FALSE,"계정"}</definedName>
    <definedName name="_106s11_" localSheetId="5" hidden="1">{#N/A,#N/A,FALSE,"UNIT";#N/A,#N/A,FALSE,"UNIT";#N/A,#N/A,FALSE,"계정"}</definedName>
    <definedName name="_106s11_" hidden="1">{#N/A,#N/A,FALSE,"UNIT";#N/A,#N/A,FALSE,"UNIT";#N/A,#N/A,FALSE,"계정"}</definedName>
    <definedName name="_107s12_" localSheetId="24" hidden="1">{#N/A,#N/A,FALSE,"UNIT";#N/A,#N/A,FALSE,"UNIT";#N/A,#N/A,FALSE,"계정"}</definedName>
    <definedName name="_107s12_" localSheetId="8" hidden="1">{#N/A,#N/A,FALSE,"UNIT";#N/A,#N/A,FALSE,"UNIT";#N/A,#N/A,FALSE,"계정"}</definedName>
    <definedName name="_107s12_" localSheetId="25" hidden="1">{#N/A,#N/A,FALSE,"UNIT";#N/A,#N/A,FALSE,"UNIT";#N/A,#N/A,FALSE,"계정"}</definedName>
    <definedName name="_107s12_" localSheetId="2" hidden="1">{#N/A,#N/A,FALSE,"UNIT";#N/A,#N/A,FALSE,"UNIT";#N/A,#N/A,FALSE,"계정"}</definedName>
    <definedName name="_107s12_" localSheetId="28" hidden="1">{#N/A,#N/A,FALSE,"UNIT";#N/A,#N/A,FALSE,"UNIT";#N/A,#N/A,FALSE,"계정"}</definedName>
    <definedName name="_107s12_" localSheetId="5" hidden="1">{#N/A,#N/A,FALSE,"UNIT";#N/A,#N/A,FALSE,"UNIT";#N/A,#N/A,FALSE,"계정"}</definedName>
    <definedName name="_107s12_" hidden="1">{#N/A,#N/A,FALSE,"UNIT";#N/A,#N/A,FALSE,"UNIT";#N/A,#N/A,FALSE,"계정"}</definedName>
    <definedName name="_108_0_0" localSheetId="24" hidden="1">#REF!</definedName>
    <definedName name="_108_0_0" hidden="1">#REF!</definedName>
    <definedName name="_108s13_" localSheetId="24" hidden="1">{#N/A,#N/A,FALSE,"UNIT";#N/A,#N/A,FALSE,"UNIT";#N/A,#N/A,FALSE,"계정"}</definedName>
    <definedName name="_108s13_" localSheetId="8" hidden="1">{#N/A,#N/A,FALSE,"UNIT";#N/A,#N/A,FALSE,"UNIT";#N/A,#N/A,FALSE,"계정"}</definedName>
    <definedName name="_108s13_" localSheetId="25" hidden="1">{#N/A,#N/A,FALSE,"UNIT";#N/A,#N/A,FALSE,"UNIT";#N/A,#N/A,FALSE,"계정"}</definedName>
    <definedName name="_108s13_" localSheetId="2" hidden="1">{#N/A,#N/A,FALSE,"UNIT";#N/A,#N/A,FALSE,"UNIT";#N/A,#N/A,FALSE,"계정"}</definedName>
    <definedName name="_108s13_" localSheetId="28" hidden="1">{#N/A,#N/A,FALSE,"UNIT";#N/A,#N/A,FALSE,"UNIT";#N/A,#N/A,FALSE,"계정"}</definedName>
    <definedName name="_108s13_" localSheetId="5" hidden="1">{#N/A,#N/A,FALSE,"UNIT";#N/A,#N/A,FALSE,"UNIT";#N/A,#N/A,FALSE,"계정"}</definedName>
    <definedName name="_108s13_" hidden="1">{#N/A,#N/A,FALSE,"UNIT";#N/A,#N/A,FALSE,"UNIT";#N/A,#N/A,FALSE,"계정"}</definedName>
    <definedName name="_109s14_" localSheetId="24" hidden="1">{#N/A,#N/A,FALSE,"UNIT";#N/A,#N/A,FALSE,"UNIT";#N/A,#N/A,FALSE,"계정"}</definedName>
    <definedName name="_109s14_" localSheetId="8" hidden="1">{#N/A,#N/A,FALSE,"UNIT";#N/A,#N/A,FALSE,"UNIT";#N/A,#N/A,FALSE,"계정"}</definedName>
    <definedName name="_109s14_" localSheetId="25" hidden="1">{#N/A,#N/A,FALSE,"UNIT";#N/A,#N/A,FALSE,"UNIT";#N/A,#N/A,FALSE,"계정"}</definedName>
    <definedName name="_109s14_" localSheetId="2" hidden="1">{#N/A,#N/A,FALSE,"UNIT";#N/A,#N/A,FALSE,"UNIT";#N/A,#N/A,FALSE,"계정"}</definedName>
    <definedName name="_109s14_" localSheetId="28" hidden="1">{#N/A,#N/A,FALSE,"UNIT";#N/A,#N/A,FALSE,"UNIT";#N/A,#N/A,FALSE,"계정"}</definedName>
    <definedName name="_109s14_" localSheetId="5"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24" hidden="1">{#N/A,#N/A,FALSE,"UNIT";#N/A,#N/A,FALSE,"UNIT";#N/A,#N/A,FALSE,"계정"}</definedName>
    <definedName name="_10s13_" localSheetId="8" hidden="1">{#N/A,#N/A,FALSE,"UNIT";#N/A,#N/A,FALSE,"UNIT";#N/A,#N/A,FALSE,"계정"}</definedName>
    <definedName name="_10s13_" localSheetId="25" hidden="1">{#N/A,#N/A,FALSE,"UNIT";#N/A,#N/A,FALSE,"UNIT";#N/A,#N/A,FALSE,"계정"}</definedName>
    <definedName name="_10s13_" localSheetId="2" hidden="1">{#N/A,#N/A,FALSE,"UNIT";#N/A,#N/A,FALSE,"UNIT";#N/A,#N/A,FALSE,"계정"}</definedName>
    <definedName name="_10s13_" localSheetId="28" hidden="1">{#N/A,#N/A,FALSE,"UNIT";#N/A,#N/A,FALSE,"UNIT";#N/A,#N/A,FALSE,"계정"}</definedName>
    <definedName name="_10s13_" localSheetId="5" hidden="1">{#N/A,#N/A,FALSE,"UNIT";#N/A,#N/A,FALSE,"UNIT";#N/A,#N/A,FALSE,"계정"}</definedName>
    <definedName name="_10s13_" hidden="1">{#N/A,#N/A,FALSE,"UNIT";#N/A,#N/A,FALSE,"UNIT";#N/A,#N/A,FALSE,"계정"}</definedName>
    <definedName name="_10T1" localSheetId="24">#REF!</definedName>
    <definedName name="_10T1">#REF!</definedName>
    <definedName name="_10T2" localSheetId="24">#REF!</definedName>
    <definedName name="_10T2">#REF!</definedName>
    <definedName name="_10월" localSheetId="24">#REF!</definedName>
    <definedName name="_10월">#REF!</definedName>
    <definedName name="_11">#N/A</definedName>
    <definedName name="_11__123Graph_C차트_1" localSheetId="24" hidden="1">#REF!</definedName>
    <definedName name="_11__123Graph_C차트_1" localSheetId="28" hidden="1">#REF!</definedName>
    <definedName name="_11__123Graph_C차트_1" hidden="1">#REF!</definedName>
    <definedName name="_11__FDSAUDITLINK__" localSheetId="24"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localSheetId="8"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localSheetId="25"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localSheetId="2"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localSheetId="28"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localSheetId="5"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localSheetId="24" hidden="1">#REF!</definedName>
    <definedName name="_11_7_0__123Grap" localSheetId="28" hidden="1">#REF!</definedName>
    <definedName name="_11_7_0__123Grap" hidden="1">#REF!</definedName>
    <definedName name="_110s16_" localSheetId="24" hidden="1">{#N/A,#N/A,FALSE,"UNIT";#N/A,#N/A,FALSE,"UNIT";#N/A,#N/A,FALSE,"계정"}</definedName>
    <definedName name="_110s16_" localSheetId="8" hidden="1">{#N/A,#N/A,FALSE,"UNIT";#N/A,#N/A,FALSE,"UNIT";#N/A,#N/A,FALSE,"계정"}</definedName>
    <definedName name="_110s16_" localSheetId="25" hidden="1">{#N/A,#N/A,FALSE,"UNIT";#N/A,#N/A,FALSE,"UNIT";#N/A,#N/A,FALSE,"계정"}</definedName>
    <definedName name="_110s16_" localSheetId="2" hidden="1">{#N/A,#N/A,FALSE,"UNIT";#N/A,#N/A,FALSE,"UNIT";#N/A,#N/A,FALSE,"계정"}</definedName>
    <definedName name="_110s16_" localSheetId="28" hidden="1">{#N/A,#N/A,FALSE,"UNIT";#N/A,#N/A,FALSE,"UNIT";#N/A,#N/A,FALSE,"계정"}</definedName>
    <definedName name="_110s16_" localSheetId="5" hidden="1">{#N/A,#N/A,FALSE,"UNIT";#N/A,#N/A,FALSE,"UNIT";#N/A,#N/A,FALSE,"계정"}</definedName>
    <definedName name="_110s16_" hidden="1">{#N/A,#N/A,FALSE,"UNIT";#N/A,#N/A,FALSE,"UNIT";#N/A,#N/A,FALSE,"계정"}</definedName>
    <definedName name="_111" localSheetId="24" hidden="1">#REF!</definedName>
    <definedName name="_111" hidden="1">#REF!</definedName>
    <definedName name="_111s17_" localSheetId="24" hidden="1">{#N/A,#N/A,FALSE,"UNIT";#N/A,#N/A,FALSE,"UNIT";#N/A,#N/A,FALSE,"계정"}</definedName>
    <definedName name="_111s17_" localSheetId="8" hidden="1">{#N/A,#N/A,FALSE,"UNIT";#N/A,#N/A,FALSE,"UNIT";#N/A,#N/A,FALSE,"계정"}</definedName>
    <definedName name="_111s17_" localSheetId="25" hidden="1">{#N/A,#N/A,FALSE,"UNIT";#N/A,#N/A,FALSE,"UNIT";#N/A,#N/A,FALSE,"계정"}</definedName>
    <definedName name="_111s17_" localSheetId="2" hidden="1">{#N/A,#N/A,FALSE,"UNIT";#N/A,#N/A,FALSE,"UNIT";#N/A,#N/A,FALSE,"계정"}</definedName>
    <definedName name="_111s17_" localSheetId="28" hidden="1">{#N/A,#N/A,FALSE,"UNIT";#N/A,#N/A,FALSE,"UNIT";#N/A,#N/A,FALSE,"계정"}</definedName>
    <definedName name="_111s17_" localSheetId="5" hidden="1">{#N/A,#N/A,FALSE,"UNIT";#N/A,#N/A,FALSE,"UNIT";#N/A,#N/A,FALSE,"계정"}</definedName>
    <definedName name="_111s17_" hidden="1">{#N/A,#N/A,FALSE,"UNIT";#N/A,#N/A,FALSE,"UNIT";#N/A,#N/A,FALSE,"계정"}</definedName>
    <definedName name="_112s2_" localSheetId="24" hidden="1">{#N/A,#N/A,FALSE,"UNIT";#N/A,#N/A,FALSE,"UNIT";#N/A,#N/A,FALSE,"계정"}</definedName>
    <definedName name="_112s2_" localSheetId="8" hidden="1">{#N/A,#N/A,FALSE,"UNIT";#N/A,#N/A,FALSE,"UNIT";#N/A,#N/A,FALSE,"계정"}</definedName>
    <definedName name="_112s2_" localSheetId="25" hidden="1">{#N/A,#N/A,FALSE,"UNIT";#N/A,#N/A,FALSE,"UNIT";#N/A,#N/A,FALSE,"계정"}</definedName>
    <definedName name="_112s2_" localSheetId="2" hidden="1">{#N/A,#N/A,FALSE,"UNIT";#N/A,#N/A,FALSE,"UNIT";#N/A,#N/A,FALSE,"계정"}</definedName>
    <definedName name="_112s2_" localSheetId="28" hidden="1">{#N/A,#N/A,FALSE,"UNIT";#N/A,#N/A,FALSE,"UNIT";#N/A,#N/A,FALSE,"계정"}</definedName>
    <definedName name="_112s2_" localSheetId="5" hidden="1">{#N/A,#N/A,FALSE,"UNIT";#N/A,#N/A,FALSE,"UNIT";#N/A,#N/A,FALSE,"계정"}</definedName>
    <definedName name="_112s2_" hidden="1">{#N/A,#N/A,FALSE,"UNIT";#N/A,#N/A,FALSE,"UNIT";#N/A,#N/A,FALSE,"계정"}</definedName>
    <definedName name="_113s3_" localSheetId="24" hidden="1">{#N/A,#N/A,FALSE,"UNIT";#N/A,#N/A,FALSE,"UNIT";#N/A,#N/A,FALSE,"계정"}</definedName>
    <definedName name="_113s3_" localSheetId="8" hidden="1">{#N/A,#N/A,FALSE,"UNIT";#N/A,#N/A,FALSE,"UNIT";#N/A,#N/A,FALSE,"계정"}</definedName>
    <definedName name="_113s3_" localSheetId="25" hidden="1">{#N/A,#N/A,FALSE,"UNIT";#N/A,#N/A,FALSE,"UNIT";#N/A,#N/A,FALSE,"계정"}</definedName>
    <definedName name="_113s3_" localSheetId="2" hidden="1">{#N/A,#N/A,FALSE,"UNIT";#N/A,#N/A,FALSE,"UNIT";#N/A,#N/A,FALSE,"계정"}</definedName>
    <definedName name="_113s3_" localSheetId="28" hidden="1">{#N/A,#N/A,FALSE,"UNIT";#N/A,#N/A,FALSE,"UNIT";#N/A,#N/A,FALSE,"계정"}</definedName>
    <definedName name="_113s3_" localSheetId="5" hidden="1">{#N/A,#N/A,FALSE,"UNIT";#N/A,#N/A,FALSE,"UNIT";#N/A,#N/A,FALSE,"계정"}</definedName>
    <definedName name="_113s3_" hidden="1">{#N/A,#N/A,FALSE,"UNIT";#N/A,#N/A,FALSE,"UNIT";#N/A,#N/A,FALSE,"계정"}</definedName>
    <definedName name="_114564" localSheetId="24" hidden="1">#REF!</definedName>
    <definedName name="_114564" hidden="1">#REF!</definedName>
    <definedName name="_114s4_" localSheetId="24" hidden="1">{#N/A,#N/A,FALSE,"UNIT";#N/A,#N/A,FALSE,"UNIT";#N/A,#N/A,FALSE,"계정"}</definedName>
    <definedName name="_114s4_" localSheetId="8" hidden="1">{#N/A,#N/A,FALSE,"UNIT";#N/A,#N/A,FALSE,"UNIT";#N/A,#N/A,FALSE,"계정"}</definedName>
    <definedName name="_114s4_" localSheetId="25" hidden="1">{#N/A,#N/A,FALSE,"UNIT";#N/A,#N/A,FALSE,"UNIT";#N/A,#N/A,FALSE,"계정"}</definedName>
    <definedName name="_114s4_" localSheetId="2" hidden="1">{#N/A,#N/A,FALSE,"UNIT";#N/A,#N/A,FALSE,"UNIT";#N/A,#N/A,FALSE,"계정"}</definedName>
    <definedName name="_114s4_" localSheetId="28" hidden="1">{#N/A,#N/A,FALSE,"UNIT";#N/A,#N/A,FALSE,"UNIT";#N/A,#N/A,FALSE,"계정"}</definedName>
    <definedName name="_114s4_" localSheetId="5" hidden="1">{#N/A,#N/A,FALSE,"UNIT";#N/A,#N/A,FALSE,"UNIT";#N/A,#N/A,FALSE,"계정"}</definedName>
    <definedName name="_114s4_" hidden="1">{#N/A,#N/A,FALSE,"UNIT";#N/A,#N/A,FALSE,"UNIT";#N/A,#N/A,FALSE,"계정"}</definedName>
    <definedName name="_115s5_" localSheetId="24" hidden="1">{#N/A,#N/A,FALSE,"UNIT";#N/A,#N/A,FALSE,"UNIT";#N/A,#N/A,FALSE,"계정"}</definedName>
    <definedName name="_115s5_" localSheetId="8" hidden="1">{#N/A,#N/A,FALSE,"UNIT";#N/A,#N/A,FALSE,"UNIT";#N/A,#N/A,FALSE,"계정"}</definedName>
    <definedName name="_115s5_" localSheetId="25" hidden="1">{#N/A,#N/A,FALSE,"UNIT";#N/A,#N/A,FALSE,"UNIT";#N/A,#N/A,FALSE,"계정"}</definedName>
    <definedName name="_115s5_" localSheetId="2" hidden="1">{#N/A,#N/A,FALSE,"UNIT";#N/A,#N/A,FALSE,"UNIT";#N/A,#N/A,FALSE,"계정"}</definedName>
    <definedName name="_115s5_" localSheetId="28" hidden="1">{#N/A,#N/A,FALSE,"UNIT";#N/A,#N/A,FALSE,"UNIT";#N/A,#N/A,FALSE,"계정"}</definedName>
    <definedName name="_115s5_" localSheetId="5" hidden="1">{#N/A,#N/A,FALSE,"UNIT";#N/A,#N/A,FALSE,"UNIT";#N/A,#N/A,FALSE,"계정"}</definedName>
    <definedName name="_115s5_" hidden="1">{#N/A,#N/A,FALSE,"UNIT";#N/A,#N/A,FALSE,"UNIT";#N/A,#N/A,FALSE,"계정"}</definedName>
    <definedName name="_116A1_" localSheetId="24" hidden="1">{#N/A,#N/A,FALSE,"신규dep";#N/A,#N/A,FALSE,"신규dep-금형상각후";#N/A,#N/A,FALSE,"신규dep-연구비상각후";#N/A,#N/A,FALSE,"신규dep-기계,공구상각후"}</definedName>
    <definedName name="_116A1_" localSheetId="8" hidden="1">{#N/A,#N/A,FALSE,"신규dep";#N/A,#N/A,FALSE,"신규dep-금형상각후";#N/A,#N/A,FALSE,"신규dep-연구비상각후";#N/A,#N/A,FALSE,"신규dep-기계,공구상각후"}</definedName>
    <definedName name="_116A1_" localSheetId="25" hidden="1">{#N/A,#N/A,FALSE,"신규dep";#N/A,#N/A,FALSE,"신규dep-금형상각후";#N/A,#N/A,FALSE,"신규dep-연구비상각후";#N/A,#N/A,FALSE,"신규dep-기계,공구상각후"}</definedName>
    <definedName name="_116A1_" localSheetId="2" hidden="1">{#N/A,#N/A,FALSE,"신규dep";#N/A,#N/A,FALSE,"신규dep-금형상각후";#N/A,#N/A,FALSE,"신규dep-연구비상각후";#N/A,#N/A,FALSE,"신규dep-기계,공구상각후"}</definedName>
    <definedName name="_116A1_" localSheetId="28" hidden="1">{#N/A,#N/A,FALSE,"신규dep";#N/A,#N/A,FALSE,"신규dep-금형상각후";#N/A,#N/A,FALSE,"신규dep-연구비상각후";#N/A,#N/A,FALSE,"신규dep-기계,공구상각후"}</definedName>
    <definedName name="_116A1_" localSheetId="5" hidden="1">{#N/A,#N/A,FALSE,"신규dep";#N/A,#N/A,FALSE,"신규dep-금형상각후";#N/A,#N/A,FALSE,"신규dep-연구비상각후";#N/A,#N/A,FALSE,"신규dep-기계,공구상각후"}</definedName>
    <definedName name="_116A1_" hidden="1">{#N/A,#N/A,FALSE,"신규dep";#N/A,#N/A,FALSE,"신규dep-금형상각후";#N/A,#N/A,FALSE,"신규dep-연구비상각후";#N/A,#N/A,FALSE,"신규dep-기계,공구상각후"}</definedName>
    <definedName name="_116s6_" localSheetId="24" hidden="1">{#N/A,#N/A,FALSE,"UNIT";#N/A,#N/A,FALSE,"UNIT";#N/A,#N/A,FALSE,"계정"}</definedName>
    <definedName name="_116s6_" localSheetId="8" hidden="1">{#N/A,#N/A,FALSE,"UNIT";#N/A,#N/A,FALSE,"UNIT";#N/A,#N/A,FALSE,"계정"}</definedName>
    <definedName name="_116s6_" localSheetId="25" hidden="1">{#N/A,#N/A,FALSE,"UNIT";#N/A,#N/A,FALSE,"UNIT";#N/A,#N/A,FALSE,"계정"}</definedName>
    <definedName name="_116s6_" localSheetId="2" hidden="1">{#N/A,#N/A,FALSE,"UNIT";#N/A,#N/A,FALSE,"UNIT";#N/A,#N/A,FALSE,"계정"}</definedName>
    <definedName name="_116s6_" localSheetId="28" hidden="1">{#N/A,#N/A,FALSE,"UNIT";#N/A,#N/A,FALSE,"UNIT";#N/A,#N/A,FALSE,"계정"}</definedName>
    <definedName name="_116s6_" localSheetId="5" hidden="1">{#N/A,#N/A,FALSE,"UNIT";#N/A,#N/A,FALSE,"UNIT";#N/A,#N/A,FALSE,"계정"}</definedName>
    <definedName name="_116s6_" hidden="1">{#N/A,#N/A,FALSE,"UNIT";#N/A,#N/A,FALSE,"UNIT";#N/A,#N/A,FALSE,"계정"}</definedName>
    <definedName name="_117s9_" localSheetId="24" hidden="1">{#N/A,#N/A,FALSE,"UNIT";#N/A,#N/A,FALSE,"UNIT";#N/A,#N/A,FALSE,"계정"}</definedName>
    <definedName name="_117s9_" localSheetId="8" hidden="1">{#N/A,#N/A,FALSE,"UNIT";#N/A,#N/A,FALSE,"UNIT";#N/A,#N/A,FALSE,"계정"}</definedName>
    <definedName name="_117s9_" localSheetId="25" hidden="1">{#N/A,#N/A,FALSE,"UNIT";#N/A,#N/A,FALSE,"UNIT";#N/A,#N/A,FALSE,"계정"}</definedName>
    <definedName name="_117s9_" localSheetId="2" hidden="1">{#N/A,#N/A,FALSE,"UNIT";#N/A,#N/A,FALSE,"UNIT";#N/A,#N/A,FALSE,"계정"}</definedName>
    <definedName name="_117s9_" localSheetId="28" hidden="1">{#N/A,#N/A,FALSE,"UNIT";#N/A,#N/A,FALSE,"UNIT";#N/A,#N/A,FALSE,"계정"}</definedName>
    <definedName name="_117s9_" localSheetId="5"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localSheetId="24" hidden="1">#REF!</definedName>
    <definedName name="_11b123_" localSheetId="28" hidden="1">#REF!</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 localSheetId="24">#REF!</definedName>
    <definedName name="_11월">#REF!</definedName>
    <definedName name="_12">#N/A</definedName>
    <definedName name="_12__123Graph_B차트_1" localSheetId="24" hidden="1">#REF!</definedName>
    <definedName name="_12__123Graph_B차트_1" localSheetId="28" hidden="1">#REF!</definedName>
    <definedName name="_12__123Graph_B차트_1" hidden="1">#REF!</definedName>
    <definedName name="_12__123Graph_ECHART_1" localSheetId="24" hidden="1">#REF!</definedName>
    <definedName name="_12__123Graph_ECHART_1" localSheetId="28" hidden="1">#REF!</definedName>
    <definedName name="_12__123Graph_ECHART_1" hidden="1">#REF!</definedName>
    <definedName name="_12__123Graph_X차트_1" localSheetId="24" hidden="1">#REF!</definedName>
    <definedName name="_12__123Graph_X차트_1" localSheetId="28" hidden="1">#REF!</definedName>
    <definedName name="_12__123Graph_X차트_1" hidden="1">#REF!</definedName>
    <definedName name="_12__FDSAUDITLINK__" localSheetId="24"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localSheetId="8"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localSheetId="25"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localSheetId="2"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localSheetId="28"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localSheetId="5"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localSheetId="24" hidden="1">#REF!</definedName>
    <definedName name="_12_7_0__123Grap" localSheetId="28" hidden="1">#REF!</definedName>
    <definedName name="_12_7_0__123Grap" hidden="1">#REF!</definedName>
    <definedName name="_120A2_" localSheetId="24" hidden="1">{#N/A,#N/A,FALSE,"신규dep";#N/A,#N/A,FALSE,"신규dep-금형상각후";#N/A,#N/A,FALSE,"신규dep-연구비상각후";#N/A,#N/A,FALSE,"신규dep-기계,공구상각후"}</definedName>
    <definedName name="_120A2_" localSheetId="8" hidden="1">{#N/A,#N/A,FALSE,"신규dep";#N/A,#N/A,FALSE,"신규dep-금형상각후";#N/A,#N/A,FALSE,"신규dep-연구비상각후";#N/A,#N/A,FALSE,"신규dep-기계,공구상각후"}</definedName>
    <definedName name="_120A2_" localSheetId="25" hidden="1">{#N/A,#N/A,FALSE,"신규dep";#N/A,#N/A,FALSE,"신규dep-금형상각후";#N/A,#N/A,FALSE,"신규dep-연구비상각후";#N/A,#N/A,FALSE,"신규dep-기계,공구상각후"}</definedName>
    <definedName name="_120A2_" localSheetId="2" hidden="1">{#N/A,#N/A,FALSE,"신규dep";#N/A,#N/A,FALSE,"신규dep-금형상각후";#N/A,#N/A,FALSE,"신규dep-연구비상각후";#N/A,#N/A,FALSE,"신규dep-기계,공구상각후"}</definedName>
    <definedName name="_120A2_" localSheetId="28" hidden="1">{#N/A,#N/A,FALSE,"신규dep";#N/A,#N/A,FALSE,"신규dep-금형상각후";#N/A,#N/A,FALSE,"신규dep-연구비상각후";#N/A,#N/A,FALSE,"신규dep-기계,공구상각후"}</definedName>
    <definedName name="_120A2_" localSheetId="5" hidden="1">{#N/A,#N/A,FALSE,"신규dep";#N/A,#N/A,FALSE,"신규dep-금형상각후";#N/A,#N/A,FALSE,"신규dep-연구비상각후";#N/A,#N/A,FALSE,"신규dep-기계,공구상각후"}</definedName>
    <definedName name="_120A2_" hidden="1">{#N/A,#N/A,FALSE,"신규dep";#N/A,#N/A,FALSE,"신규dep-금형상각후";#N/A,#N/A,FALSE,"신규dep-연구비상각후";#N/A,#N/A,FALSE,"신규dep-기계,공구상각후"}</definedName>
    <definedName name="_123" localSheetId="24" hidden="1">#REF!</definedName>
    <definedName name="_123" hidden="1">#REF!</definedName>
    <definedName name="_123456" localSheetId="24" hidden="1">#REF!</definedName>
    <definedName name="_123456" hidden="1">#REF!</definedName>
    <definedName name="_123A3_" localSheetId="24" hidden="1">{#N/A,#N/A,FALSE,"단축1";#N/A,#N/A,FALSE,"단축2";#N/A,#N/A,FALSE,"단축3";#N/A,#N/A,FALSE,"장축";#N/A,#N/A,FALSE,"4WD"}</definedName>
    <definedName name="_123A3_" localSheetId="8" hidden="1">{#N/A,#N/A,FALSE,"단축1";#N/A,#N/A,FALSE,"단축2";#N/A,#N/A,FALSE,"단축3";#N/A,#N/A,FALSE,"장축";#N/A,#N/A,FALSE,"4WD"}</definedName>
    <definedName name="_123A3_" localSheetId="25" hidden="1">{#N/A,#N/A,FALSE,"단축1";#N/A,#N/A,FALSE,"단축2";#N/A,#N/A,FALSE,"단축3";#N/A,#N/A,FALSE,"장축";#N/A,#N/A,FALSE,"4WD"}</definedName>
    <definedName name="_123A3_" localSheetId="2" hidden="1">{#N/A,#N/A,FALSE,"단축1";#N/A,#N/A,FALSE,"단축2";#N/A,#N/A,FALSE,"단축3";#N/A,#N/A,FALSE,"장축";#N/A,#N/A,FALSE,"4WD"}</definedName>
    <definedName name="_123A3_" localSheetId="28" hidden="1">{#N/A,#N/A,FALSE,"단축1";#N/A,#N/A,FALSE,"단축2";#N/A,#N/A,FALSE,"단축3";#N/A,#N/A,FALSE,"장축";#N/A,#N/A,FALSE,"4WD"}</definedName>
    <definedName name="_123A3_" localSheetId="5" hidden="1">{#N/A,#N/A,FALSE,"단축1";#N/A,#N/A,FALSE,"단축2";#N/A,#N/A,FALSE,"단축3";#N/A,#N/A,FALSE,"장축";#N/A,#N/A,FALSE,"4WD"}</definedName>
    <definedName name="_123A3_" hidden="1">{#N/A,#N/A,FALSE,"단축1";#N/A,#N/A,FALSE,"단축2";#N/A,#N/A,FALSE,"단축3";#N/A,#N/A,FALSE,"장축";#N/A,#N/A,FALSE,"4WD"}</definedName>
    <definedName name="_123GRAPH_LBL_B1" localSheetId="24" hidden="1">#REF!</definedName>
    <definedName name="_123GRAPH_LBL_B1" localSheetId="28" hidden="1">#REF!</definedName>
    <definedName name="_123GRAPH_LBL_B1" hidden="1">#REF!</definedName>
    <definedName name="_127AA4_" localSheetId="24" hidden="1">{#N/A,#N/A,FALSE,"신규dep";#N/A,#N/A,FALSE,"신규dep-금형상각후";#N/A,#N/A,FALSE,"신규dep-연구비상각후";#N/A,#N/A,FALSE,"신규dep-기계,공구상각후"}</definedName>
    <definedName name="_127AA4_" localSheetId="8" hidden="1">{#N/A,#N/A,FALSE,"신규dep";#N/A,#N/A,FALSE,"신규dep-금형상각후";#N/A,#N/A,FALSE,"신규dep-연구비상각후";#N/A,#N/A,FALSE,"신규dep-기계,공구상각후"}</definedName>
    <definedName name="_127AA4_" localSheetId="25" hidden="1">{#N/A,#N/A,FALSE,"신규dep";#N/A,#N/A,FALSE,"신규dep-금형상각후";#N/A,#N/A,FALSE,"신규dep-연구비상각후";#N/A,#N/A,FALSE,"신규dep-기계,공구상각후"}</definedName>
    <definedName name="_127AA4_" localSheetId="2" hidden="1">{#N/A,#N/A,FALSE,"신규dep";#N/A,#N/A,FALSE,"신규dep-금형상각후";#N/A,#N/A,FALSE,"신규dep-연구비상각후";#N/A,#N/A,FALSE,"신규dep-기계,공구상각후"}</definedName>
    <definedName name="_127AA4_" localSheetId="28" hidden="1">{#N/A,#N/A,FALSE,"신규dep";#N/A,#N/A,FALSE,"신규dep-금형상각후";#N/A,#N/A,FALSE,"신규dep-연구비상각후";#N/A,#N/A,FALSE,"신규dep-기계,공구상각후"}</definedName>
    <definedName name="_127AA4_" localSheetId="5" hidden="1">{#N/A,#N/A,FALSE,"신규dep";#N/A,#N/A,FALSE,"신규dep-금형상각후";#N/A,#N/A,FALSE,"신규dep-연구비상각후";#N/A,#N/A,FALSE,"신규dep-기계,공구상각후"}</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24" hidden="1">{#N/A,#N/A,FALSE,"UNIT";#N/A,#N/A,FALSE,"UNIT";#N/A,#N/A,FALSE,"계정"}</definedName>
    <definedName name="_12s14_" localSheetId="8" hidden="1">{#N/A,#N/A,FALSE,"UNIT";#N/A,#N/A,FALSE,"UNIT";#N/A,#N/A,FALSE,"계정"}</definedName>
    <definedName name="_12s14_" localSheetId="25" hidden="1">{#N/A,#N/A,FALSE,"UNIT";#N/A,#N/A,FALSE,"UNIT";#N/A,#N/A,FALSE,"계정"}</definedName>
    <definedName name="_12s14_" localSheetId="2" hidden="1">{#N/A,#N/A,FALSE,"UNIT";#N/A,#N/A,FALSE,"UNIT";#N/A,#N/A,FALSE,"계정"}</definedName>
    <definedName name="_12s14_" localSheetId="28" hidden="1">{#N/A,#N/A,FALSE,"UNIT";#N/A,#N/A,FALSE,"UNIT";#N/A,#N/A,FALSE,"계정"}</definedName>
    <definedName name="_12s14_" localSheetId="5" hidden="1">{#N/A,#N/A,FALSE,"UNIT";#N/A,#N/A,FALSE,"UNIT";#N/A,#N/A,FALSE,"계정"}</definedName>
    <definedName name="_12s14_" hidden="1">{#N/A,#N/A,FALSE,"UNIT";#N/A,#N/A,FALSE,"UNIT";#N/A,#N/A,FALSE,"계정"}</definedName>
    <definedName name="_12월" localSheetId="24">#REF!</definedName>
    <definedName name="_12월">#REF!</definedName>
    <definedName name="_13">#N/A</definedName>
    <definedName name="_13__123Graph_BCHART_1" localSheetId="24" hidden="1">#REF!</definedName>
    <definedName name="_13__123Graph_BCHART_1" localSheetId="14" hidden="1">#REF!</definedName>
    <definedName name="_13__123Graph_BCHART_1" localSheetId="28" hidden="1">#REF!</definedName>
    <definedName name="_13__123Graph_BCHART_1" localSheetId="13" hidden="1">#REF!</definedName>
    <definedName name="_13__123Graph_BCHART_1" hidden="1">#REF!</definedName>
    <definedName name="_13__FDSAUDITLINK__" localSheetId="24"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localSheetId="8"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localSheetId="25"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localSheetId="2"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localSheetId="28"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localSheetId="5"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localSheetId="24" hidden="1">#REF!</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localSheetId="24" hidden="1">#REF!</definedName>
    <definedName name="_14__123Graph_C차트_1" localSheetId="28" hidden="1">#REF!</definedName>
    <definedName name="_14__123Graph_C차트_1" hidden="1">#REF!</definedName>
    <definedName name="_14__123Graph_XCHART_2" localSheetId="24" hidden="1">#REF!</definedName>
    <definedName name="_14__123Graph_XCHART_2" localSheetId="28" hidden="1">#REF!</definedName>
    <definedName name="_14__123Graph_XCHART_2" hidden="1">#REF!</definedName>
    <definedName name="_14__FDSAUDITLINK__" localSheetId="24"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localSheetId="8"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localSheetId="25"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localSheetId="2"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localSheetId="28"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localSheetId="5"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localSheetId="24" hidden="1">{#N/A,#N/A,FALSE,"신규dep";#N/A,#N/A,FALSE,"신규dep-금형상각후";#N/A,#N/A,FALSE,"신규dep-연구비상각후";#N/A,#N/A,FALSE,"신규dep-기계,공구상각후"}</definedName>
    <definedName name="_141d1_" localSheetId="8" hidden="1">{#N/A,#N/A,FALSE,"신규dep";#N/A,#N/A,FALSE,"신규dep-금형상각후";#N/A,#N/A,FALSE,"신규dep-연구비상각후";#N/A,#N/A,FALSE,"신규dep-기계,공구상각후"}</definedName>
    <definedName name="_141d1_" localSheetId="25" hidden="1">{#N/A,#N/A,FALSE,"신규dep";#N/A,#N/A,FALSE,"신규dep-금형상각후";#N/A,#N/A,FALSE,"신규dep-연구비상각후";#N/A,#N/A,FALSE,"신규dep-기계,공구상각후"}</definedName>
    <definedName name="_141d1_" localSheetId="2" hidden="1">{#N/A,#N/A,FALSE,"신규dep";#N/A,#N/A,FALSE,"신규dep-금형상각후";#N/A,#N/A,FALSE,"신규dep-연구비상각후";#N/A,#N/A,FALSE,"신규dep-기계,공구상각후"}</definedName>
    <definedName name="_141d1_" localSheetId="28" hidden="1">{#N/A,#N/A,FALSE,"신규dep";#N/A,#N/A,FALSE,"신규dep-금형상각후";#N/A,#N/A,FALSE,"신규dep-연구비상각후";#N/A,#N/A,FALSE,"신규dep-기계,공구상각후"}</definedName>
    <definedName name="_141d1_" localSheetId="5" hidden="1">{#N/A,#N/A,FALSE,"신규dep";#N/A,#N/A,FALSE,"신규dep-금형상각후";#N/A,#N/A,FALSE,"신규dep-연구비상각후";#N/A,#N/A,FALSE,"신규dep-기계,공구상각후"}</definedName>
    <definedName name="_141d1_" hidden="1">{#N/A,#N/A,FALSE,"신규dep";#N/A,#N/A,FALSE,"신규dep-금형상각후";#N/A,#N/A,FALSE,"신규dep-연구비상각후";#N/A,#N/A,FALSE,"신규dep-기계,공구상각후"}</definedName>
    <definedName name="_142d2_" localSheetId="24" hidden="1">{#N/A,#N/A,FALSE,"신규dep";#N/A,#N/A,FALSE,"신규dep-금형상각후";#N/A,#N/A,FALSE,"신규dep-연구비상각후";#N/A,#N/A,FALSE,"신규dep-기계,공구상각후"}</definedName>
    <definedName name="_142d2_" localSheetId="8" hidden="1">{#N/A,#N/A,FALSE,"신규dep";#N/A,#N/A,FALSE,"신규dep-금형상각후";#N/A,#N/A,FALSE,"신규dep-연구비상각후";#N/A,#N/A,FALSE,"신규dep-기계,공구상각후"}</definedName>
    <definedName name="_142d2_" localSheetId="25" hidden="1">{#N/A,#N/A,FALSE,"신규dep";#N/A,#N/A,FALSE,"신규dep-금형상각후";#N/A,#N/A,FALSE,"신규dep-연구비상각후";#N/A,#N/A,FALSE,"신규dep-기계,공구상각후"}</definedName>
    <definedName name="_142d2_" localSheetId="2" hidden="1">{#N/A,#N/A,FALSE,"신규dep";#N/A,#N/A,FALSE,"신규dep-금형상각후";#N/A,#N/A,FALSE,"신규dep-연구비상각후";#N/A,#N/A,FALSE,"신규dep-기계,공구상각후"}</definedName>
    <definedName name="_142d2_" localSheetId="28" hidden="1">{#N/A,#N/A,FALSE,"신규dep";#N/A,#N/A,FALSE,"신규dep-금형상각후";#N/A,#N/A,FALSE,"신규dep-연구비상각후";#N/A,#N/A,FALSE,"신규dep-기계,공구상각후"}</definedName>
    <definedName name="_142d2_" localSheetId="5"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localSheetId="24" hidden="1">{#N/A,#N/A,FALSE,"신규dep";#N/A,#N/A,FALSE,"신규dep-금형상각후";#N/A,#N/A,FALSE,"신규dep-연구비상각후";#N/A,#N/A,FALSE,"신규dep-기계,공구상각후"}</definedName>
    <definedName name="_143d3_" localSheetId="8" hidden="1">{#N/A,#N/A,FALSE,"신규dep";#N/A,#N/A,FALSE,"신규dep-금형상각후";#N/A,#N/A,FALSE,"신규dep-연구비상각후";#N/A,#N/A,FALSE,"신규dep-기계,공구상각후"}</definedName>
    <definedName name="_143d3_" localSheetId="25" hidden="1">{#N/A,#N/A,FALSE,"신규dep";#N/A,#N/A,FALSE,"신규dep-금형상각후";#N/A,#N/A,FALSE,"신규dep-연구비상각후";#N/A,#N/A,FALSE,"신규dep-기계,공구상각후"}</definedName>
    <definedName name="_143d3_" localSheetId="2" hidden="1">{#N/A,#N/A,FALSE,"신규dep";#N/A,#N/A,FALSE,"신규dep-금형상각후";#N/A,#N/A,FALSE,"신규dep-연구비상각후";#N/A,#N/A,FALSE,"신규dep-기계,공구상각후"}</definedName>
    <definedName name="_143d3_" localSheetId="28" hidden="1">{#N/A,#N/A,FALSE,"신규dep";#N/A,#N/A,FALSE,"신규dep-금형상각후";#N/A,#N/A,FALSE,"신규dep-연구비상각후";#N/A,#N/A,FALSE,"신규dep-기계,공구상각후"}</definedName>
    <definedName name="_143d3_" localSheetId="5"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localSheetId="24"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localSheetId="8"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localSheetId="25"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localSheetId="28"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localSheetId="5"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localSheetId="24"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localSheetId="8"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localSheetId="25"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localSheetId="28"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localSheetId="5"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localSheetId="24"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localSheetId="8"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localSheetId="25"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localSheetId="28"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localSheetId="5"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localSheetId="24"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localSheetId="8"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localSheetId="25"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localSheetId="28"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localSheetId="5"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localSheetId="24"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localSheetId="8"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localSheetId="25"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localSheetId="28"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localSheetId="5"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localSheetId="24"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localSheetId="8"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localSheetId="25"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localSheetId="28"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localSheetId="5"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24" hidden="1">{#N/A,#N/A,FALSE,"단축1";#N/A,#N/A,FALSE,"단축2";#N/A,#N/A,FALSE,"단축3";#N/A,#N/A,FALSE,"장축";#N/A,#N/A,FALSE,"4WD"}</definedName>
    <definedName name="_14A3_" localSheetId="8" hidden="1">{#N/A,#N/A,FALSE,"단축1";#N/A,#N/A,FALSE,"단축2";#N/A,#N/A,FALSE,"단축3";#N/A,#N/A,FALSE,"장축";#N/A,#N/A,FALSE,"4WD"}</definedName>
    <definedName name="_14A3_" localSheetId="25" hidden="1">{#N/A,#N/A,FALSE,"단축1";#N/A,#N/A,FALSE,"단축2";#N/A,#N/A,FALSE,"단축3";#N/A,#N/A,FALSE,"장축";#N/A,#N/A,FALSE,"4WD"}</definedName>
    <definedName name="_14A3_" localSheetId="2" hidden="1">{#N/A,#N/A,FALSE,"단축1";#N/A,#N/A,FALSE,"단축2";#N/A,#N/A,FALSE,"단축3";#N/A,#N/A,FALSE,"장축";#N/A,#N/A,FALSE,"4WD"}</definedName>
    <definedName name="_14A3_" localSheetId="14" hidden="1">{#N/A,#N/A,FALSE,"단축1";#N/A,#N/A,FALSE,"단축2";#N/A,#N/A,FALSE,"단축3";#N/A,#N/A,FALSE,"장축";#N/A,#N/A,FALSE,"4WD"}</definedName>
    <definedName name="_14A3_" localSheetId="28" hidden="1">{#N/A,#N/A,FALSE,"단축1";#N/A,#N/A,FALSE,"단축2";#N/A,#N/A,FALSE,"단축3";#N/A,#N/A,FALSE,"장축";#N/A,#N/A,FALSE,"4WD"}</definedName>
    <definedName name="_14A3_" localSheetId="5" hidden="1">{#N/A,#N/A,FALSE,"단축1";#N/A,#N/A,FALSE,"단축2";#N/A,#N/A,FALSE,"단축3";#N/A,#N/A,FALSE,"장축";#N/A,#N/A,FALSE,"4WD"}</definedName>
    <definedName name="_14A3_" localSheetId="13"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localSheetId="24" hidden="1">#REF!</definedName>
    <definedName name="_14F" hidden="1">#REF!</definedName>
    <definedName name="_14j1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24" hidden="1">{#N/A,#N/A,FALSE,"UNIT";#N/A,#N/A,FALSE,"UNIT";#N/A,#N/A,FALSE,"계정"}</definedName>
    <definedName name="_14s16_" localSheetId="8" hidden="1">{#N/A,#N/A,FALSE,"UNIT";#N/A,#N/A,FALSE,"UNIT";#N/A,#N/A,FALSE,"계정"}</definedName>
    <definedName name="_14s16_" localSheetId="25" hidden="1">{#N/A,#N/A,FALSE,"UNIT";#N/A,#N/A,FALSE,"UNIT";#N/A,#N/A,FALSE,"계정"}</definedName>
    <definedName name="_14s16_" localSheetId="2" hidden="1">{#N/A,#N/A,FALSE,"UNIT";#N/A,#N/A,FALSE,"UNIT";#N/A,#N/A,FALSE,"계정"}</definedName>
    <definedName name="_14s16_" localSheetId="28" hidden="1">{#N/A,#N/A,FALSE,"UNIT";#N/A,#N/A,FALSE,"UNIT";#N/A,#N/A,FALSE,"계정"}</definedName>
    <definedName name="_14s16_" localSheetId="5" hidden="1">{#N/A,#N/A,FALSE,"UNIT";#N/A,#N/A,FALSE,"UNIT";#N/A,#N/A,FALSE,"계정"}</definedName>
    <definedName name="_14s16_" hidden="1">{#N/A,#N/A,FALSE,"UNIT";#N/A,#N/A,FALSE,"UNIT";#N/A,#N/A,FALSE,"계정"}</definedName>
    <definedName name="_15">#N/A</definedName>
    <definedName name="_15__FDSAUDITLINK__" localSheetId="24"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localSheetId="8"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localSheetId="25"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localSheetId="2"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localSheetId="28"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localSheetId="5"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localSheetId="24"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localSheetId="8"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localSheetId="25"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localSheetId="28"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localSheetId="5"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localSheetId="24" hidden="1">{#N/A,#N/A,FALSE,"단축1";#N/A,#N/A,FALSE,"단축2";#N/A,#N/A,FALSE,"단축3";#N/A,#N/A,FALSE,"장축";#N/A,#N/A,FALSE,"4WD"}</definedName>
    <definedName name="_150e1_" localSheetId="8" hidden="1">{#N/A,#N/A,FALSE,"단축1";#N/A,#N/A,FALSE,"단축2";#N/A,#N/A,FALSE,"단축3";#N/A,#N/A,FALSE,"장축";#N/A,#N/A,FALSE,"4WD"}</definedName>
    <definedName name="_150e1_" localSheetId="25" hidden="1">{#N/A,#N/A,FALSE,"단축1";#N/A,#N/A,FALSE,"단축2";#N/A,#N/A,FALSE,"단축3";#N/A,#N/A,FALSE,"장축";#N/A,#N/A,FALSE,"4WD"}</definedName>
    <definedName name="_150e1_" localSheetId="2" hidden="1">{#N/A,#N/A,FALSE,"단축1";#N/A,#N/A,FALSE,"단축2";#N/A,#N/A,FALSE,"단축3";#N/A,#N/A,FALSE,"장축";#N/A,#N/A,FALSE,"4WD"}</definedName>
    <definedName name="_150e1_" localSheetId="28" hidden="1">{#N/A,#N/A,FALSE,"단축1";#N/A,#N/A,FALSE,"단축2";#N/A,#N/A,FALSE,"단축3";#N/A,#N/A,FALSE,"장축";#N/A,#N/A,FALSE,"4WD"}</definedName>
    <definedName name="_150e1_" localSheetId="5" hidden="1">{#N/A,#N/A,FALSE,"단축1";#N/A,#N/A,FALSE,"단축2";#N/A,#N/A,FALSE,"단축3";#N/A,#N/A,FALSE,"장축";#N/A,#N/A,FALSE,"4WD"}</definedName>
    <definedName name="_150e1_" hidden="1">{#N/A,#N/A,FALSE,"단축1";#N/A,#N/A,FALSE,"단축2";#N/A,#N/A,FALSE,"단축3";#N/A,#N/A,FALSE,"장축";#N/A,#N/A,FALSE,"4WD"}</definedName>
    <definedName name="_151e2_" localSheetId="24" hidden="1">{#N/A,#N/A,FALSE,"단축1";#N/A,#N/A,FALSE,"단축2";#N/A,#N/A,FALSE,"단축3";#N/A,#N/A,FALSE,"장축";#N/A,#N/A,FALSE,"4WD"}</definedName>
    <definedName name="_151e2_" localSheetId="8" hidden="1">{#N/A,#N/A,FALSE,"단축1";#N/A,#N/A,FALSE,"단축2";#N/A,#N/A,FALSE,"단축3";#N/A,#N/A,FALSE,"장축";#N/A,#N/A,FALSE,"4WD"}</definedName>
    <definedName name="_151e2_" localSheetId="25" hidden="1">{#N/A,#N/A,FALSE,"단축1";#N/A,#N/A,FALSE,"단축2";#N/A,#N/A,FALSE,"단축3";#N/A,#N/A,FALSE,"장축";#N/A,#N/A,FALSE,"4WD"}</definedName>
    <definedName name="_151e2_" localSheetId="2" hidden="1">{#N/A,#N/A,FALSE,"단축1";#N/A,#N/A,FALSE,"단축2";#N/A,#N/A,FALSE,"단축3";#N/A,#N/A,FALSE,"장축";#N/A,#N/A,FALSE,"4WD"}</definedName>
    <definedName name="_151e2_" localSheetId="28" hidden="1">{#N/A,#N/A,FALSE,"단축1";#N/A,#N/A,FALSE,"단축2";#N/A,#N/A,FALSE,"단축3";#N/A,#N/A,FALSE,"장축";#N/A,#N/A,FALSE,"4WD"}</definedName>
    <definedName name="_151e2_" localSheetId="5" hidden="1">{#N/A,#N/A,FALSE,"단축1";#N/A,#N/A,FALSE,"단축2";#N/A,#N/A,FALSE,"단축3";#N/A,#N/A,FALSE,"장축";#N/A,#N/A,FALSE,"4WD"}</definedName>
    <definedName name="_151e2_" hidden="1">{#N/A,#N/A,FALSE,"단축1";#N/A,#N/A,FALSE,"단축2";#N/A,#N/A,FALSE,"단축3";#N/A,#N/A,FALSE,"장축";#N/A,#N/A,FALSE,"4WD"}</definedName>
    <definedName name="_152e3_" localSheetId="24" hidden="1">{#N/A,#N/A,FALSE,"단축1";#N/A,#N/A,FALSE,"단축2";#N/A,#N/A,FALSE,"단축3";#N/A,#N/A,FALSE,"장축";#N/A,#N/A,FALSE,"4WD"}</definedName>
    <definedName name="_152e3_" localSheetId="8" hidden="1">{#N/A,#N/A,FALSE,"단축1";#N/A,#N/A,FALSE,"단축2";#N/A,#N/A,FALSE,"단축3";#N/A,#N/A,FALSE,"장축";#N/A,#N/A,FALSE,"4WD"}</definedName>
    <definedName name="_152e3_" localSheetId="25" hidden="1">{#N/A,#N/A,FALSE,"단축1";#N/A,#N/A,FALSE,"단축2";#N/A,#N/A,FALSE,"단축3";#N/A,#N/A,FALSE,"장축";#N/A,#N/A,FALSE,"4WD"}</definedName>
    <definedName name="_152e3_" localSheetId="2" hidden="1">{#N/A,#N/A,FALSE,"단축1";#N/A,#N/A,FALSE,"단축2";#N/A,#N/A,FALSE,"단축3";#N/A,#N/A,FALSE,"장축";#N/A,#N/A,FALSE,"4WD"}</definedName>
    <definedName name="_152e3_" localSheetId="28" hidden="1">{#N/A,#N/A,FALSE,"단축1";#N/A,#N/A,FALSE,"단축2";#N/A,#N/A,FALSE,"단축3";#N/A,#N/A,FALSE,"장축";#N/A,#N/A,FALSE,"4WD"}</definedName>
    <definedName name="_152e3_" localSheetId="5" hidden="1">{#N/A,#N/A,FALSE,"단축1";#N/A,#N/A,FALSE,"단축2";#N/A,#N/A,FALSE,"단축3";#N/A,#N/A,FALSE,"장축";#N/A,#N/A,FALSE,"4WD"}</definedName>
    <definedName name="_152e3_" hidden="1">{#N/A,#N/A,FALSE,"단축1";#N/A,#N/A,FALSE,"단축2";#N/A,#N/A,FALSE,"단축3";#N/A,#N/A,FALSE,"장축";#N/A,#N/A,FALSE,"4WD"}</definedName>
    <definedName name="_153e4_" localSheetId="24" hidden="1">{#N/A,#N/A,FALSE,"단축1";#N/A,#N/A,FALSE,"단축2";#N/A,#N/A,FALSE,"단축3";#N/A,#N/A,FALSE,"장축";#N/A,#N/A,FALSE,"4WD"}</definedName>
    <definedName name="_153e4_" localSheetId="8" hidden="1">{#N/A,#N/A,FALSE,"단축1";#N/A,#N/A,FALSE,"단축2";#N/A,#N/A,FALSE,"단축3";#N/A,#N/A,FALSE,"장축";#N/A,#N/A,FALSE,"4WD"}</definedName>
    <definedName name="_153e4_" localSheetId="25" hidden="1">{#N/A,#N/A,FALSE,"단축1";#N/A,#N/A,FALSE,"단축2";#N/A,#N/A,FALSE,"단축3";#N/A,#N/A,FALSE,"장축";#N/A,#N/A,FALSE,"4WD"}</definedName>
    <definedName name="_153e4_" localSheetId="2" hidden="1">{#N/A,#N/A,FALSE,"단축1";#N/A,#N/A,FALSE,"단축2";#N/A,#N/A,FALSE,"단축3";#N/A,#N/A,FALSE,"장축";#N/A,#N/A,FALSE,"4WD"}</definedName>
    <definedName name="_153e4_" localSheetId="28" hidden="1">{#N/A,#N/A,FALSE,"단축1";#N/A,#N/A,FALSE,"단축2";#N/A,#N/A,FALSE,"단축3";#N/A,#N/A,FALSE,"장축";#N/A,#N/A,FALSE,"4WD"}</definedName>
    <definedName name="_153e4_" localSheetId="5" hidden="1">{#N/A,#N/A,FALSE,"단축1";#N/A,#N/A,FALSE,"단축2";#N/A,#N/A,FALSE,"단축3";#N/A,#N/A,FALSE,"장축";#N/A,#N/A,FALSE,"4WD"}</definedName>
    <definedName name="_153e4_" hidden="1">{#N/A,#N/A,FALSE,"단축1";#N/A,#N/A,FALSE,"단축2";#N/A,#N/A,FALSE,"단축3";#N/A,#N/A,FALSE,"장축";#N/A,#N/A,FALSE,"4WD"}</definedName>
    <definedName name="_154__FDSAUDITLINK__" localSheetId="24"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localSheetId="8"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localSheetId="25"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localSheetId="2"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localSheetId="28"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localSheetId="5"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localSheetId="24" hidden="1">{#N/A,#N/A,FALSE,"단축1";#N/A,#N/A,FALSE,"단축2";#N/A,#N/A,FALSE,"단축3";#N/A,#N/A,FALSE,"장축";#N/A,#N/A,FALSE,"4WD"}</definedName>
    <definedName name="_154e5_" localSheetId="8" hidden="1">{#N/A,#N/A,FALSE,"단축1";#N/A,#N/A,FALSE,"단축2";#N/A,#N/A,FALSE,"단축3";#N/A,#N/A,FALSE,"장축";#N/A,#N/A,FALSE,"4WD"}</definedName>
    <definedName name="_154e5_" localSheetId="25" hidden="1">{#N/A,#N/A,FALSE,"단축1";#N/A,#N/A,FALSE,"단축2";#N/A,#N/A,FALSE,"단축3";#N/A,#N/A,FALSE,"장축";#N/A,#N/A,FALSE,"4WD"}</definedName>
    <definedName name="_154e5_" localSheetId="2" hidden="1">{#N/A,#N/A,FALSE,"단축1";#N/A,#N/A,FALSE,"단축2";#N/A,#N/A,FALSE,"단축3";#N/A,#N/A,FALSE,"장축";#N/A,#N/A,FALSE,"4WD"}</definedName>
    <definedName name="_154e5_" localSheetId="28" hidden="1">{#N/A,#N/A,FALSE,"단축1";#N/A,#N/A,FALSE,"단축2";#N/A,#N/A,FALSE,"단축3";#N/A,#N/A,FALSE,"장축";#N/A,#N/A,FALSE,"4WD"}</definedName>
    <definedName name="_154e5_" localSheetId="5" hidden="1">{#N/A,#N/A,FALSE,"단축1";#N/A,#N/A,FALSE,"단축2";#N/A,#N/A,FALSE,"단축3";#N/A,#N/A,FALSE,"장축";#N/A,#N/A,FALSE,"4WD"}</definedName>
    <definedName name="_154e5_" hidden="1">{#N/A,#N/A,FALSE,"단축1";#N/A,#N/A,FALSE,"단축2";#N/A,#N/A,FALSE,"단축3";#N/A,#N/A,FALSE,"장축";#N/A,#N/A,FALSE,"4WD"}</definedName>
    <definedName name="_155e6_" localSheetId="24" hidden="1">{#N/A,#N/A,FALSE,"단축1";#N/A,#N/A,FALSE,"단축2";#N/A,#N/A,FALSE,"단축3";#N/A,#N/A,FALSE,"장축";#N/A,#N/A,FALSE,"4WD"}</definedName>
    <definedName name="_155e6_" localSheetId="8" hidden="1">{#N/A,#N/A,FALSE,"단축1";#N/A,#N/A,FALSE,"단축2";#N/A,#N/A,FALSE,"단축3";#N/A,#N/A,FALSE,"장축";#N/A,#N/A,FALSE,"4WD"}</definedName>
    <definedName name="_155e6_" localSheetId="25" hidden="1">{#N/A,#N/A,FALSE,"단축1";#N/A,#N/A,FALSE,"단축2";#N/A,#N/A,FALSE,"단축3";#N/A,#N/A,FALSE,"장축";#N/A,#N/A,FALSE,"4WD"}</definedName>
    <definedName name="_155e6_" localSheetId="2" hidden="1">{#N/A,#N/A,FALSE,"단축1";#N/A,#N/A,FALSE,"단축2";#N/A,#N/A,FALSE,"단축3";#N/A,#N/A,FALSE,"장축";#N/A,#N/A,FALSE,"4WD"}</definedName>
    <definedName name="_155e6_" localSheetId="28" hidden="1">{#N/A,#N/A,FALSE,"단축1";#N/A,#N/A,FALSE,"단축2";#N/A,#N/A,FALSE,"단축3";#N/A,#N/A,FALSE,"장축";#N/A,#N/A,FALSE,"4WD"}</definedName>
    <definedName name="_155e6_" localSheetId="5" hidden="1">{#N/A,#N/A,FALSE,"단축1";#N/A,#N/A,FALSE,"단축2";#N/A,#N/A,FALSE,"단축3";#N/A,#N/A,FALSE,"장축";#N/A,#N/A,FALSE,"4WD"}</definedName>
    <definedName name="_155e6_" hidden="1">{#N/A,#N/A,FALSE,"단축1";#N/A,#N/A,FALSE,"단축2";#N/A,#N/A,FALSE,"단축3";#N/A,#N/A,FALSE,"장축";#N/A,#N/A,FALSE,"4WD"}</definedName>
    <definedName name="_156e7_" localSheetId="24" hidden="1">{#N/A,#N/A,FALSE,"신규dep";#N/A,#N/A,FALSE,"신규dep-금형상각후";#N/A,#N/A,FALSE,"신규dep-연구비상각후";#N/A,#N/A,FALSE,"신규dep-기계,공구상각후"}</definedName>
    <definedName name="_156e7_" localSheetId="8" hidden="1">{#N/A,#N/A,FALSE,"신규dep";#N/A,#N/A,FALSE,"신규dep-금형상각후";#N/A,#N/A,FALSE,"신규dep-연구비상각후";#N/A,#N/A,FALSE,"신규dep-기계,공구상각후"}</definedName>
    <definedName name="_156e7_" localSheetId="25" hidden="1">{#N/A,#N/A,FALSE,"신규dep";#N/A,#N/A,FALSE,"신규dep-금형상각후";#N/A,#N/A,FALSE,"신규dep-연구비상각후";#N/A,#N/A,FALSE,"신규dep-기계,공구상각후"}</definedName>
    <definedName name="_156e7_" localSheetId="2" hidden="1">{#N/A,#N/A,FALSE,"신규dep";#N/A,#N/A,FALSE,"신규dep-금형상각후";#N/A,#N/A,FALSE,"신규dep-연구비상각후";#N/A,#N/A,FALSE,"신규dep-기계,공구상각후"}</definedName>
    <definedName name="_156e7_" localSheetId="28" hidden="1">{#N/A,#N/A,FALSE,"신규dep";#N/A,#N/A,FALSE,"신규dep-금형상각후";#N/A,#N/A,FALSE,"신규dep-연구비상각후";#N/A,#N/A,FALSE,"신규dep-기계,공구상각후"}</definedName>
    <definedName name="_156e7_" localSheetId="5" hidden="1">{#N/A,#N/A,FALSE,"신규dep";#N/A,#N/A,FALSE,"신규dep-금형상각후";#N/A,#N/A,FALSE,"신규dep-연구비상각후";#N/A,#N/A,FALSE,"신규dep-기계,공구상각후"}</definedName>
    <definedName name="_156e7_" hidden="1">{#N/A,#N/A,FALSE,"신규dep";#N/A,#N/A,FALSE,"신규dep-금형상각후";#N/A,#N/A,FALSE,"신규dep-연구비상각후";#N/A,#N/A,FALSE,"신규dep-기계,공구상각후"}</definedName>
    <definedName name="_157e8_" localSheetId="24" hidden="1">{#N/A,#N/A,FALSE,"신규dep";#N/A,#N/A,FALSE,"신규dep-금형상각후";#N/A,#N/A,FALSE,"신규dep-연구비상각후";#N/A,#N/A,FALSE,"신규dep-기계,공구상각후"}</definedName>
    <definedName name="_157e8_" localSheetId="8" hidden="1">{#N/A,#N/A,FALSE,"신규dep";#N/A,#N/A,FALSE,"신규dep-금형상각후";#N/A,#N/A,FALSE,"신규dep-연구비상각후";#N/A,#N/A,FALSE,"신규dep-기계,공구상각후"}</definedName>
    <definedName name="_157e8_" localSheetId="25" hidden="1">{#N/A,#N/A,FALSE,"신규dep";#N/A,#N/A,FALSE,"신규dep-금형상각후";#N/A,#N/A,FALSE,"신규dep-연구비상각후";#N/A,#N/A,FALSE,"신규dep-기계,공구상각후"}</definedName>
    <definedName name="_157e8_" localSheetId="2" hidden="1">{#N/A,#N/A,FALSE,"신규dep";#N/A,#N/A,FALSE,"신규dep-금형상각후";#N/A,#N/A,FALSE,"신규dep-연구비상각후";#N/A,#N/A,FALSE,"신규dep-기계,공구상각후"}</definedName>
    <definedName name="_157e8_" localSheetId="28" hidden="1">{#N/A,#N/A,FALSE,"신규dep";#N/A,#N/A,FALSE,"신규dep-금형상각후";#N/A,#N/A,FALSE,"신규dep-연구비상각후";#N/A,#N/A,FALSE,"신규dep-기계,공구상각후"}</definedName>
    <definedName name="_157e8_" localSheetId="5"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localSheetId="24" hidden="1">{#N/A,#N/A,FALSE,"단축1";#N/A,#N/A,FALSE,"단축2";#N/A,#N/A,FALSE,"단축3";#N/A,#N/A,FALSE,"장축";#N/A,#N/A,FALSE,"4WD"}</definedName>
    <definedName name="_158e9_" localSheetId="8" hidden="1">{#N/A,#N/A,FALSE,"단축1";#N/A,#N/A,FALSE,"단축2";#N/A,#N/A,FALSE,"단축3";#N/A,#N/A,FALSE,"장축";#N/A,#N/A,FALSE,"4WD"}</definedName>
    <definedName name="_158e9_" localSheetId="25" hidden="1">{#N/A,#N/A,FALSE,"단축1";#N/A,#N/A,FALSE,"단축2";#N/A,#N/A,FALSE,"단축3";#N/A,#N/A,FALSE,"장축";#N/A,#N/A,FALSE,"4WD"}</definedName>
    <definedName name="_158e9_" localSheetId="2" hidden="1">{#N/A,#N/A,FALSE,"단축1";#N/A,#N/A,FALSE,"단축2";#N/A,#N/A,FALSE,"단축3";#N/A,#N/A,FALSE,"장축";#N/A,#N/A,FALSE,"4WD"}</definedName>
    <definedName name="_158e9_" localSheetId="28" hidden="1">{#N/A,#N/A,FALSE,"단축1";#N/A,#N/A,FALSE,"단축2";#N/A,#N/A,FALSE,"단축3";#N/A,#N/A,FALSE,"장축";#N/A,#N/A,FALSE,"4WD"}</definedName>
    <definedName name="_158e9_" localSheetId="5" hidden="1">{#N/A,#N/A,FALSE,"단축1";#N/A,#N/A,FALSE,"단축2";#N/A,#N/A,FALSE,"단축3";#N/A,#N/A,FALSE,"장축";#N/A,#N/A,FALSE,"4WD"}</definedName>
    <definedName name="_158e9_" hidden="1">{#N/A,#N/A,FALSE,"단축1";#N/A,#N/A,FALSE,"단축2";#N/A,#N/A,FALSE,"단축3";#N/A,#N/A,FALSE,"장축";#N/A,#N/A,FALSE,"4WD"}</definedName>
    <definedName name="_15A" localSheetId="24">#REF!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localSheetId="24" hidden="1">#REF!</definedName>
    <definedName name="_16__123Graph_X차트_1" localSheetId="28" hidden="1">#REF!</definedName>
    <definedName name="_16__123Graph_X차트_1" hidden="1">#REF!</definedName>
    <definedName name="_16__FDSAUDITLINK__" localSheetId="24"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localSheetId="8"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localSheetId="25"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localSheetId="2"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localSheetId="28"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localSheetId="5"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localSheetId="24"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localSheetId="8"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localSheetId="25"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localSheetId="28"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localSheetId="5"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24" hidden="1">{#N/A,#N/A,FALSE,"UNIT";#N/A,#N/A,FALSE,"UNIT";#N/A,#N/A,FALSE,"계정"}</definedName>
    <definedName name="_16s17_" localSheetId="8" hidden="1">{#N/A,#N/A,FALSE,"UNIT";#N/A,#N/A,FALSE,"UNIT";#N/A,#N/A,FALSE,"계정"}</definedName>
    <definedName name="_16s17_" localSheetId="25" hidden="1">{#N/A,#N/A,FALSE,"UNIT";#N/A,#N/A,FALSE,"UNIT";#N/A,#N/A,FALSE,"계정"}</definedName>
    <definedName name="_16s17_" localSheetId="2" hidden="1">{#N/A,#N/A,FALSE,"UNIT";#N/A,#N/A,FALSE,"UNIT";#N/A,#N/A,FALSE,"계정"}</definedName>
    <definedName name="_16s17_" localSheetId="28" hidden="1">{#N/A,#N/A,FALSE,"UNIT";#N/A,#N/A,FALSE,"UNIT";#N/A,#N/A,FALSE,"계정"}</definedName>
    <definedName name="_16s17_" localSheetId="5" hidden="1">{#N/A,#N/A,FALSE,"UNIT";#N/A,#N/A,FALSE,"UNIT";#N/A,#N/A,FALSE,"계정"}</definedName>
    <definedName name="_16s17_" hidden="1">{#N/A,#N/A,FALSE,"UNIT";#N/A,#N/A,FALSE,"UNIT";#N/A,#N/A,FALSE,"계정"}</definedName>
    <definedName name="_17">#N/A</definedName>
    <definedName name="_17__123Graph_CCHART_1" localSheetId="24" hidden="1">#REF!</definedName>
    <definedName name="_17__123Graph_CCHART_1" localSheetId="14" hidden="1">#REF!</definedName>
    <definedName name="_17__123Graph_CCHART_1" localSheetId="28" hidden="1">#REF!</definedName>
    <definedName name="_17__123Graph_CCHART_1" localSheetId="13" hidden="1">#REF!</definedName>
    <definedName name="_17__123Graph_CCHART_1" hidden="1">#REF!</definedName>
    <definedName name="_17_7_0__123Graph_LB" localSheetId="24" hidden="1">#REF!</definedName>
    <definedName name="_17_7_0__123Graph_LB" localSheetId="28" hidden="1">#REF!</definedName>
    <definedName name="_17_7_0__123Graph_LB" hidden="1">#REF!</definedName>
    <definedName name="_174q1_" localSheetId="24" hidden="1">{#N/A,#N/A,FALSE,"단축1";#N/A,#N/A,FALSE,"단축2";#N/A,#N/A,FALSE,"단축3";#N/A,#N/A,FALSE,"장축";#N/A,#N/A,FALSE,"4WD"}</definedName>
    <definedName name="_174q1_" localSheetId="8" hidden="1">{#N/A,#N/A,FALSE,"단축1";#N/A,#N/A,FALSE,"단축2";#N/A,#N/A,FALSE,"단축3";#N/A,#N/A,FALSE,"장축";#N/A,#N/A,FALSE,"4WD"}</definedName>
    <definedName name="_174q1_" localSheetId="25" hidden="1">{#N/A,#N/A,FALSE,"단축1";#N/A,#N/A,FALSE,"단축2";#N/A,#N/A,FALSE,"단축3";#N/A,#N/A,FALSE,"장축";#N/A,#N/A,FALSE,"4WD"}</definedName>
    <definedName name="_174q1_" localSheetId="2" hidden="1">{#N/A,#N/A,FALSE,"단축1";#N/A,#N/A,FALSE,"단축2";#N/A,#N/A,FALSE,"단축3";#N/A,#N/A,FALSE,"장축";#N/A,#N/A,FALSE,"4WD"}</definedName>
    <definedName name="_174q1_" localSheetId="28" hidden="1">{#N/A,#N/A,FALSE,"단축1";#N/A,#N/A,FALSE,"단축2";#N/A,#N/A,FALSE,"단축3";#N/A,#N/A,FALSE,"장축";#N/A,#N/A,FALSE,"4WD"}</definedName>
    <definedName name="_174q1_" localSheetId="5" hidden="1">{#N/A,#N/A,FALSE,"단축1";#N/A,#N/A,FALSE,"단축2";#N/A,#N/A,FALSE,"단축3";#N/A,#N/A,FALSE,"장축";#N/A,#N/A,FALSE,"4WD"}</definedName>
    <definedName name="_174q1_" hidden="1">{#N/A,#N/A,FALSE,"단축1";#N/A,#N/A,FALSE,"단축2";#N/A,#N/A,FALSE,"단축3";#N/A,#N/A,FALSE,"장축";#N/A,#N/A,FALSE,"4WD"}</definedName>
    <definedName name="_175q3_" localSheetId="24" hidden="1">{#N/A,#N/A,FALSE,"단축1";#N/A,#N/A,FALSE,"단축2";#N/A,#N/A,FALSE,"단축3";#N/A,#N/A,FALSE,"장축";#N/A,#N/A,FALSE,"4WD"}</definedName>
    <definedName name="_175q3_" localSheetId="8" hidden="1">{#N/A,#N/A,FALSE,"단축1";#N/A,#N/A,FALSE,"단축2";#N/A,#N/A,FALSE,"단축3";#N/A,#N/A,FALSE,"장축";#N/A,#N/A,FALSE,"4WD"}</definedName>
    <definedName name="_175q3_" localSheetId="25" hidden="1">{#N/A,#N/A,FALSE,"단축1";#N/A,#N/A,FALSE,"단축2";#N/A,#N/A,FALSE,"단축3";#N/A,#N/A,FALSE,"장축";#N/A,#N/A,FALSE,"4WD"}</definedName>
    <definedName name="_175q3_" localSheetId="2" hidden="1">{#N/A,#N/A,FALSE,"단축1";#N/A,#N/A,FALSE,"단축2";#N/A,#N/A,FALSE,"단축3";#N/A,#N/A,FALSE,"장축";#N/A,#N/A,FALSE,"4WD"}</definedName>
    <definedName name="_175q3_" localSheetId="28" hidden="1">{#N/A,#N/A,FALSE,"단축1";#N/A,#N/A,FALSE,"단축2";#N/A,#N/A,FALSE,"단축3";#N/A,#N/A,FALSE,"장축";#N/A,#N/A,FALSE,"4WD"}</definedName>
    <definedName name="_175q3_" localSheetId="5" hidden="1">{#N/A,#N/A,FALSE,"단축1";#N/A,#N/A,FALSE,"단축2";#N/A,#N/A,FALSE,"단축3";#N/A,#N/A,FALSE,"장축";#N/A,#N/A,FALSE,"4WD"}</definedName>
    <definedName name="_175q3_" hidden="1">{#N/A,#N/A,FALSE,"단축1";#N/A,#N/A,FALSE,"단축2";#N/A,#N/A,FALSE,"단축3";#N/A,#N/A,FALSE,"장축";#N/A,#N/A,FALSE,"4WD"}</definedName>
    <definedName name="_176q5_" localSheetId="24" hidden="1">{#N/A,#N/A,FALSE,"신규dep";#N/A,#N/A,FALSE,"신규dep-금형상각후";#N/A,#N/A,FALSE,"신규dep-연구비상각후";#N/A,#N/A,FALSE,"신규dep-기계,공구상각후"}</definedName>
    <definedName name="_176q5_" localSheetId="8" hidden="1">{#N/A,#N/A,FALSE,"신규dep";#N/A,#N/A,FALSE,"신규dep-금형상각후";#N/A,#N/A,FALSE,"신규dep-연구비상각후";#N/A,#N/A,FALSE,"신규dep-기계,공구상각후"}</definedName>
    <definedName name="_176q5_" localSheetId="25" hidden="1">{#N/A,#N/A,FALSE,"신규dep";#N/A,#N/A,FALSE,"신규dep-금형상각후";#N/A,#N/A,FALSE,"신규dep-연구비상각후";#N/A,#N/A,FALSE,"신규dep-기계,공구상각후"}</definedName>
    <definedName name="_176q5_" localSheetId="2" hidden="1">{#N/A,#N/A,FALSE,"신규dep";#N/A,#N/A,FALSE,"신규dep-금형상각후";#N/A,#N/A,FALSE,"신규dep-연구비상각후";#N/A,#N/A,FALSE,"신규dep-기계,공구상각후"}</definedName>
    <definedName name="_176q5_" localSheetId="28" hidden="1">{#N/A,#N/A,FALSE,"신규dep";#N/A,#N/A,FALSE,"신규dep-금형상각후";#N/A,#N/A,FALSE,"신규dep-연구비상각후";#N/A,#N/A,FALSE,"신규dep-기계,공구상각후"}</definedName>
    <definedName name="_176q5_" localSheetId="5" hidden="1">{#N/A,#N/A,FALSE,"신규dep";#N/A,#N/A,FALSE,"신규dep-금형상각후";#N/A,#N/A,FALSE,"신규dep-연구비상각후";#N/A,#N/A,FALSE,"신규dep-기계,공구상각후"}</definedName>
    <definedName name="_176q5_" hidden="1">{#N/A,#N/A,FALSE,"신규dep";#N/A,#N/A,FALSE,"신규dep-금형상각후";#N/A,#N/A,FALSE,"신규dep-연구비상각후";#N/A,#N/A,FALSE,"신규dep-기계,공구상각후"}</definedName>
    <definedName name="_177q6_" localSheetId="24" hidden="1">{#N/A,#N/A,FALSE,"신규dep";#N/A,#N/A,FALSE,"신규dep-금형상각후";#N/A,#N/A,FALSE,"신규dep-연구비상각후";#N/A,#N/A,FALSE,"신규dep-기계,공구상각후"}</definedName>
    <definedName name="_177q6_" localSheetId="8" hidden="1">{#N/A,#N/A,FALSE,"신규dep";#N/A,#N/A,FALSE,"신규dep-금형상각후";#N/A,#N/A,FALSE,"신규dep-연구비상각후";#N/A,#N/A,FALSE,"신규dep-기계,공구상각후"}</definedName>
    <definedName name="_177q6_" localSheetId="25" hidden="1">{#N/A,#N/A,FALSE,"신규dep";#N/A,#N/A,FALSE,"신규dep-금형상각후";#N/A,#N/A,FALSE,"신규dep-연구비상각후";#N/A,#N/A,FALSE,"신규dep-기계,공구상각후"}</definedName>
    <definedName name="_177q6_" localSheetId="2" hidden="1">{#N/A,#N/A,FALSE,"신규dep";#N/A,#N/A,FALSE,"신규dep-금형상각후";#N/A,#N/A,FALSE,"신규dep-연구비상각후";#N/A,#N/A,FALSE,"신규dep-기계,공구상각후"}</definedName>
    <definedName name="_177q6_" localSheetId="28" hidden="1">{#N/A,#N/A,FALSE,"신규dep";#N/A,#N/A,FALSE,"신규dep-금형상각후";#N/A,#N/A,FALSE,"신규dep-연구비상각후";#N/A,#N/A,FALSE,"신규dep-기계,공구상각후"}</definedName>
    <definedName name="_177q6_" localSheetId="5"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localSheetId="24" hidden="1">{#N/A,#N/A,FALSE,"신규dep";#N/A,#N/A,FALSE,"신규dep-금형상각후";#N/A,#N/A,FALSE,"신규dep-연구비상각후";#N/A,#N/A,FALSE,"신규dep-기계,공구상각후"}</definedName>
    <definedName name="_178q7_" localSheetId="8" hidden="1">{#N/A,#N/A,FALSE,"신규dep";#N/A,#N/A,FALSE,"신규dep-금형상각후";#N/A,#N/A,FALSE,"신규dep-연구비상각후";#N/A,#N/A,FALSE,"신규dep-기계,공구상각후"}</definedName>
    <definedName name="_178q7_" localSheetId="25" hidden="1">{#N/A,#N/A,FALSE,"신규dep";#N/A,#N/A,FALSE,"신규dep-금형상각후";#N/A,#N/A,FALSE,"신규dep-연구비상각후";#N/A,#N/A,FALSE,"신규dep-기계,공구상각후"}</definedName>
    <definedName name="_178q7_" localSheetId="2" hidden="1">{#N/A,#N/A,FALSE,"신규dep";#N/A,#N/A,FALSE,"신규dep-금형상각후";#N/A,#N/A,FALSE,"신규dep-연구비상각후";#N/A,#N/A,FALSE,"신규dep-기계,공구상각후"}</definedName>
    <definedName name="_178q7_" localSheetId="28" hidden="1">{#N/A,#N/A,FALSE,"신규dep";#N/A,#N/A,FALSE,"신규dep-금형상각후";#N/A,#N/A,FALSE,"신규dep-연구비상각후";#N/A,#N/A,FALSE,"신규dep-기계,공구상각후"}</definedName>
    <definedName name="_178q7_" localSheetId="5"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localSheetId="24" hidden="1">{#N/A,#N/A,FALSE,"신규dep";#N/A,#N/A,FALSE,"신규dep-금형상각후";#N/A,#N/A,FALSE,"신규dep-연구비상각후";#N/A,#N/A,FALSE,"신규dep-기계,공구상각후"}</definedName>
    <definedName name="_179q9_" localSheetId="8" hidden="1">{#N/A,#N/A,FALSE,"신규dep";#N/A,#N/A,FALSE,"신규dep-금형상각후";#N/A,#N/A,FALSE,"신규dep-연구비상각후";#N/A,#N/A,FALSE,"신규dep-기계,공구상각후"}</definedName>
    <definedName name="_179q9_" localSheetId="25" hidden="1">{#N/A,#N/A,FALSE,"신규dep";#N/A,#N/A,FALSE,"신규dep-금형상각후";#N/A,#N/A,FALSE,"신규dep-연구비상각후";#N/A,#N/A,FALSE,"신규dep-기계,공구상각후"}</definedName>
    <definedName name="_179q9_" localSheetId="2" hidden="1">{#N/A,#N/A,FALSE,"신규dep";#N/A,#N/A,FALSE,"신규dep-금형상각후";#N/A,#N/A,FALSE,"신규dep-연구비상각후";#N/A,#N/A,FALSE,"신규dep-기계,공구상각후"}</definedName>
    <definedName name="_179q9_" localSheetId="28" hidden="1">{#N/A,#N/A,FALSE,"신규dep";#N/A,#N/A,FALSE,"신규dep-금형상각후";#N/A,#N/A,FALSE,"신규dep-연구비상각후";#N/A,#N/A,FALSE,"신규dep-기계,공구상각후"}</definedName>
    <definedName name="_179q9_" localSheetId="5"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localSheetId="24" hidden="1">#REF!</definedName>
    <definedName name="_18__123Graph_C차트_1" localSheetId="28" hidden="1">#REF!</definedName>
    <definedName name="_18__123Graph_C차트_1" hidden="1">#REF!</definedName>
    <definedName name="_18_0Depende" localSheetId="24">#REF!,#REF!,#REF!</definedName>
    <definedName name="_18_0Depende">#REF!,#REF!,#REF!</definedName>
    <definedName name="_18_5_0__123Grap" localSheetId="24" hidden="1">#REF!</definedName>
    <definedName name="_18_5_0__123Grap" localSheetId="28" hidden="1">#REF!</definedName>
    <definedName name="_18_5_0__123Grap" hidden="1">#REF!</definedName>
    <definedName name="_18_7_0__123Graph_LB" localSheetId="24" hidden="1">#REF!</definedName>
    <definedName name="_18_7_0__123Graph_LB" localSheetId="28" hidden="1">#REF!</definedName>
    <definedName name="_18_7_0__123Graph_LB" hidden="1">#REF!</definedName>
    <definedName name="_183s1_" localSheetId="24" hidden="1">{#N/A,#N/A,FALSE,"신규dep";#N/A,#N/A,FALSE,"신규dep-금형상각후";#N/A,#N/A,FALSE,"신규dep-연구비상각후";#N/A,#N/A,FALSE,"신규dep-기계,공구상각후"}</definedName>
    <definedName name="_183s1_" localSheetId="8" hidden="1">{#N/A,#N/A,FALSE,"신규dep";#N/A,#N/A,FALSE,"신규dep-금형상각후";#N/A,#N/A,FALSE,"신규dep-연구비상각후";#N/A,#N/A,FALSE,"신규dep-기계,공구상각후"}</definedName>
    <definedName name="_183s1_" localSheetId="25" hidden="1">{#N/A,#N/A,FALSE,"신규dep";#N/A,#N/A,FALSE,"신규dep-금형상각후";#N/A,#N/A,FALSE,"신규dep-연구비상각후";#N/A,#N/A,FALSE,"신규dep-기계,공구상각후"}</definedName>
    <definedName name="_183s1_" localSheetId="2" hidden="1">{#N/A,#N/A,FALSE,"신규dep";#N/A,#N/A,FALSE,"신규dep-금형상각후";#N/A,#N/A,FALSE,"신규dep-연구비상각후";#N/A,#N/A,FALSE,"신규dep-기계,공구상각후"}</definedName>
    <definedName name="_183s1_" localSheetId="28" hidden="1">{#N/A,#N/A,FALSE,"신규dep";#N/A,#N/A,FALSE,"신규dep-금형상각후";#N/A,#N/A,FALSE,"신규dep-연구비상각후";#N/A,#N/A,FALSE,"신규dep-기계,공구상각후"}</definedName>
    <definedName name="_183s1_" localSheetId="5" hidden="1">{#N/A,#N/A,FALSE,"신규dep";#N/A,#N/A,FALSE,"신규dep-금형상각후";#N/A,#N/A,FALSE,"신규dep-연구비상각후";#N/A,#N/A,FALSE,"신규dep-기계,공구상각후"}</definedName>
    <definedName name="_183s1_" hidden="1">{#N/A,#N/A,FALSE,"신규dep";#N/A,#N/A,FALSE,"신규dep-금형상각후";#N/A,#N/A,FALSE,"신규dep-연구비상각후";#N/A,#N/A,FALSE,"신규dep-기계,공구상각후"}</definedName>
    <definedName name="_184s2_" localSheetId="24" hidden="1">{#N/A,#N/A,FALSE,"신규dep";#N/A,#N/A,FALSE,"신규dep-금형상각후";#N/A,#N/A,FALSE,"신규dep-연구비상각후";#N/A,#N/A,FALSE,"신규dep-기계,공구상각후"}</definedName>
    <definedName name="_184s2_" localSheetId="8" hidden="1">{#N/A,#N/A,FALSE,"신규dep";#N/A,#N/A,FALSE,"신규dep-금형상각후";#N/A,#N/A,FALSE,"신규dep-연구비상각후";#N/A,#N/A,FALSE,"신규dep-기계,공구상각후"}</definedName>
    <definedName name="_184s2_" localSheetId="25" hidden="1">{#N/A,#N/A,FALSE,"신규dep";#N/A,#N/A,FALSE,"신규dep-금형상각후";#N/A,#N/A,FALSE,"신규dep-연구비상각후";#N/A,#N/A,FALSE,"신규dep-기계,공구상각후"}</definedName>
    <definedName name="_184s2_" localSheetId="2" hidden="1">{#N/A,#N/A,FALSE,"신규dep";#N/A,#N/A,FALSE,"신규dep-금형상각후";#N/A,#N/A,FALSE,"신규dep-연구비상각후";#N/A,#N/A,FALSE,"신규dep-기계,공구상각후"}</definedName>
    <definedName name="_184s2_" localSheetId="28" hidden="1">{#N/A,#N/A,FALSE,"신규dep";#N/A,#N/A,FALSE,"신규dep-금형상각후";#N/A,#N/A,FALSE,"신규dep-연구비상각후";#N/A,#N/A,FALSE,"신규dep-기계,공구상각후"}</definedName>
    <definedName name="_184s2_" localSheetId="5"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localSheetId="24" hidden="1">{#N/A,#N/A,FALSE,"단축1";#N/A,#N/A,FALSE,"단축2";#N/A,#N/A,FALSE,"단축3";#N/A,#N/A,FALSE,"장축";#N/A,#N/A,FALSE,"4WD"}</definedName>
    <definedName name="_185s3_" localSheetId="8" hidden="1">{#N/A,#N/A,FALSE,"단축1";#N/A,#N/A,FALSE,"단축2";#N/A,#N/A,FALSE,"단축3";#N/A,#N/A,FALSE,"장축";#N/A,#N/A,FALSE,"4WD"}</definedName>
    <definedName name="_185s3_" localSheetId="25" hidden="1">{#N/A,#N/A,FALSE,"단축1";#N/A,#N/A,FALSE,"단축2";#N/A,#N/A,FALSE,"단축3";#N/A,#N/A,FALSE,"장축";#N/A,#N/A,FALSE,"4WD"}</definedName>
    <definedName name="_185s3_" localSheetId="2" hidden="1">{#N/A,#N/A,FALSE,"단축1";#N/A,#N/A,FALSE,"단축2";#N/A,#N/A,FALSE,"단축3";#N/A,#N/A,FALSE,"장축";#N/A,#N/A,FALSE,"4WD"}</definedName>
    <definedName name="_185s3_" localSheetId="28" hidden="1">{#N/A,#N/A,FALSE,"단축1";#N/A,#N/A,FALSE,"단축2";#N/A,#N/A,FALSE,"단축3";#N/A,#N/A,FALSE,"장축";#N/A,#N/A,FALSE,"4WD"}</definedName>
    <definedName name="_185s3_" localSheetId="5" hidden="1">{#N/A,#N/A,FALSE,"단축1";#N/A,#N/A,FALSE,"단축2";#N/A,#N/A,FALSE,"단축3";#N/A,#N/A,FALSE,"장축";#N/A,#N/A,FALSE,"4WD"}</definedName>
    <definedName name="_185s3_" hidden="1">{#N/A,#N/A,FALSE,"단축1";#N/A,#N/A,FALSE,"단축2";#N/A,#N/A,FALSE,"단축3";#N/A,#N/A,FALSE,"장축";#N/A,#N/A,FALSE,"4WD"}</definedName>
    <definedName name="_186s4_" localSheetId="24" hidden="1">{#N/A,#N/A,FALSE,"단축1";#N/A,#N/A,FALSE,"단축2";#N/A,#N/A,FALSE,"단축3";#N/A,#N/A,FALSE,"장축";#N/A,#N/A,FALSE,"4WD"}</definedName>
    <definedName name="_186s4_" localSheetId="8" hidden="1">{#N/A,#N/A,FALSE,"단축1";#N/A,#N/A,FALSE,"단축2";#N/A,#N/A,FALSE,"단축3";#N/A,#N/A,FALSE,"장축";#N/A,#N/A,FALSE,"4WD"}</definedName>
    <definedName name="_186s4_" localSheetId="25" hidden="1">{#N/A,#N/A,FALSE,"단축1";#N/A,#N/A,FALSE,"단축2";#N/A,#N/A,FALSE,"단축3";#N/A,#N/A,FALSE,"장축";#N/A,#N/A,FALSE,"4WD"}</definedName>
    <definedName name="_186s4_" localSheetId="2" hidden="1">{#N/A,#N/A,FALSE,"단축1";#N/A,#N/A,FALSE,"단축2";#N/A,#N/A,FALSE,"단축3";#N/A,#N/A,FALSE,"장축";#N/A,#N/A,FALSE,"4WD"}</definedName>
    <definedName name="_186s4_" localSheetId="28" hidden="1">{#N/A,#N/A,FALSE,"단축1";#N/A,#N/A,FALSE,"단축2";#N/A,#N/A,FALSE,"단축3";#N/A,#N/A,FALSE,"장축";#N/A,#N/A,FALSE,"4WD"}</definedName>
    <definedName name="_186s4_" localSheetId="5" hidden="1">{#N/A,#N/A,FALSE,"단축1";#N/A,#N/A,FALSE,"단축2";#N/A,#N/A,FALSE,"단축3";#N/A,#N/A,FALSE,"장축";#N/A,#N/A,FALSE,"4WD"}</definedName>
    <definedName name="_186s4_" hidden="1">{#N/A,#N/A,FALSE,"단축1";#N/A,#N/A,FALSE,"단축2";#N/A,#N/A,FALSE,"단축3";#N/A,#N/A,FALSE,"장축";#N/A,#N/A,FALSE,"4WD"}</definedName>
    <definedName name="_187s5_" localSheetId="24" hidden="1">{#N/A,#N/A,FALSE,"신규dep";#N/A,#N/A,FALSE,"신규dep-금형상각후";#N/A,#N/A,FALSE,"신규dep-연구비상각후";#N/A,#N/A,FALSE,"신규dep-기계,공구상각후"}</definedName>
    <definedName name="_187s5_" localSheetId="8" hidden="1">{#N/A,#N/A,FALSE,"신규dep";#N/A,#N/A,FALSE,"신규dep-금형상각후";#N/A,#N/A,FALSE,"신규dep-연구비상각후";#N/A,#N/A,FALSE,"신규dep-기계,공구상각후"}</definedName>
    <definedName name="_187s5_" localSheetId="25" hidden="1">{#N/A,#N/A,FALSE,"신규dep";#N/A,#N/A,FALSE,"신규dep-금형상각후";#N/A,#N/A,FALSE,"신규dep-연구비상각후";#N/A,#N/A,FALSE,"신규dep-기계,공구상각후"}</definedName>
    <definedName name="_187s5_" localSheetId="2" hidden="1">{#N/A,#N/A,FALSE,"신규dep";#N/A,#N/A,FALSE,"신규dep-금형상각후";#N/A,#N/A,FALSE,"신규dep-연구비상각후";#N/A,#N/A,FALSE,"신규dep-기계,공구상각후"}</definedName>
    <definedName name="_187s5_" localSheetId="28" hidden="1">{#N/A,#N/A,FALSE,"신규dep";#N/A,#N/A,FALSE,"신규dep-금형상각후";#N/A,#N/A,FALSE,"신규dep-연구비상각후";#N/A,#N/A,FALSE,"신규dep-기계,공구상각후"}</definedName>
    <definedName name="_187s5_" localSheetId="5" hidden="1">{#N/A,#N/A,FALSE,"신규dep";#N/A,#N/A,FALSE,"신규dep-금형상각후";#N/A,#N/A,FALSE,"신규dep-연구비상각후";#N/A,#N/A,FALSE,"신규dep-기계,공구상각후"}</definedName>
    <definedName name="_187s5_" hidden="1">{#N/A,#N/A,FALSE,"신규dep";#N/A,#N/A,FALSE,"신규dep-금형상각후";#N/A,#N/A,FALSE,"신규dep-연구비상각후";#N/A,#N/A,FALSE,"신규dep-기계,공구상각후"}</definedName>
    <definedName name="_188s6_" localSheetId="24" hidden="1">{#N/A,#N/A,FALSE,"신규dep";#N/A,#N/A,FALSE,"신규dep-금형상각후";#N/A,#N/A,FALSE,"신규dep-연구비상각후";#N/A,#N/A,FALSE,"신규dep-기계,공구상각후"}</definedName>
    <definedName name="_188s6_" localSheetId="8" hidden="1">{#N/A,#N/A,FALSE,"신규dep";#N/A,#N/A,FALSE,"신규dep-금형상각후";#N/A,#N/A,FALSE,"신규dep-연구비상각후";#N/A,#N/A,FALSE,"신규dep-기계,공구상각후"}</definedName>
    <definedName name="_188s6_" localSheetId="25" hidden="1">{#N/A,#N/A,FALSE,"신규dep";#N/A,#N/A,FALSE,"신규dep-금형상각후";#N/A,#N/A,FALSE,"신규dep-연구비상각후";#N/A,#N/A,FALSE,"신규dep-기계,공구상각후"}</definedName>
    <definedName name="_188s6_" localSheetId="2" hidden="1">{#N/A,#N/A,FALSE,"신규dep";#N/A,#N/A,FALSE,"신규dep-금형상각후";#N/A,#N/A,FALSE,"신규dep-연구비상각후";#N/A,#N/A,FALSE,"신규dep-기계,공구상각후"}</definedName>
    <definedName name="_188s6_" localSheetId="28" hidden="1">{#N/A,#N/A,FALSE,"신규dep";#N/A,#N/A,FALSE,"신규dep-금형상각후";#N/A,#N/A,FALSE,"신규dep-연구비상각후";#N/A,#N/A,FALSE,"신규dep-기계,공구상각후"}</definedName>
    <definedName name="_188s6_" localSheetId="5"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localSheetId="24" hidden="1">{#N/A,#N/A,FALSE,"신규dep";#N/A,#N/A,FALSE,"신규dep-금형상각후";#N/A,#N/A,FALSE,"신규dep-연구비상각후";#N/A,#N/A,FALSE,"신규dep-기계,공구상각후"}</definedName>
    <definedName name="_189s7_" localSheetId="8" hidden="1">{#N/A,#N/A,FALSE,"신규dep";#N/A,#N/A,FALSE,"신규dep-금형상각후";#N/A,#N/A,FALSE,"신규dep-연구비상각후";#N/A,#N/A,FALSE,"신규dep-기계,공구상각후"}</definedName>
    <definedName name="_189s7_" localSheetId="25" hidden="1">{#N/A,#N/A,FALSE,"신규dep";#N/A,#N/A,FALSE,"신규dep-금형상각후";#N/A,#N/A,FALSE,"신규dep-연구비상각후";#N/A,#N/A,FALSE,"신규dep-기계,공구상각후"}</definedName>
    <definedName name="_189s7_" localSheetId="2" hidden="1">{#N/A,#N/A,FALSE,"신규dep";#N/A,#N/A,FALSE,"신규dep-금형상각후";#N/A,#N/A,FALSE,"신규dep-연구비상각후";#N/A,#N/A,FALSE,"신규dep-기계,공구상각후"}</definedName>
    <definedName name="_189s7_" localSheetId="28" hidden="1">{#N/A,#N/A,FALSE,"신규dep";#N/A,#N/A,FALSE,"신규dep-금형상각후";#N/A,#N/A,FALSE,"신규dep-연구비상각후";#N/A,#N/A,FALSE,"신규dep-기계,공구상각후"}</definedName>
    <definedName name="_189s7_" localSheetId="5"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24" hidden="1">{#N/A,#N/A,FALSE,"UNIT";#N/A,#N/A,FALSE,"UNIT";#N/A,#N/A,FALSE,"계정"}</definedName>
    <definedName name="_18s2_" localSheetId="8" hidden="1">{#N/A,#N/A,FALSE,"UNIT";#N/A,#N/A,FALSE,"UNIT";#N/A,#N/A,FALSE,"계정"}</definedName>
    <definedName name="_18s2_" localSheetId="25" hidden="1">{#N/A,#N/A,FALSE,"UNIT";#N/A,#N/A,FALSE,"UNIT";#N/A,#N/A,FALSE,"계정"}</definedName>
    <definedName name="_18s2_" localSheetId="2" hidden="1">{#N/A,#N/A,FALSE,"UNIT";#N/A,#N/A,FALSE,"UNIT";#N/A,#N/A,FALSE,"계정"}</definedName>
    <definedName name="_18s2_" localSheetId="28" hidden="1">{#N/A,#N/A,FALSE,"UNIT";#N/A,#N/A,FALSE,"UNIT";#N/A,#N/A,FALSE,"계정"}</definedName>
    <definedName name="_18s2_" localSheetId="5" hidden="1">{#N/A,#N/A,FALSE,"UNIT";#N/A,#N/A,FALSE,"UNIT";#N/A,#N/A,FALSE,"계정"}</definedName>
    <definedName name="_18s2_" hidden="1">{#N/A,#N/A,FALSE,"UNIT";#N/A,#N/A,FALSE,"UNIT";#N/A,#N/A,FALSE,"계정"}</definedName>
    <definedName name="_19">#N/A</definedName>
    <definedName name="_19_0All.Colu" localSheetId="24">#REF!</definedName>
    <definedName name="_19_0All.Colu">#REF!</definedName>
    <definedName name="_19_7_0__123Grap" localSheetId="24" hidden="1">#REF!</definedName>
    <definedName name="_19_7_0__123Grap" localSheetId="28" hidden="1">#REF!</definedName>
    <definedName name="_19_7_0__123Grap" hidden="1">#REF!</definedName>
    <definedName name="_190s8_" localSheetId="24" hidden="1">{#N/A,#N/A,FALSE,"신규dep";#N/A,#N/A,FALSE,"신규dep-금형상각후";#N/A,#N/A,FALSE,"신규dep-연구비상각후";#N/A,#N/A,FALSE,"신규dep-기계,공구상각후"}</definedName>
    <definedName name="_190s8_" localSheetId="8" hidden="1">{#N/A,#N/A,FALSE,"신규dep";#N/A,#N/A,FALSE,"신규dep-금형상각후";#N/A,#N/A,FALSE,"신규dep-연구비상각후";#N/A,#N/A,FALSE,"신규dep-기계,공구상각후"}</definedName>
    <definedName name="_190s8_" localSheetId="25" hidden="1">{#N/A,#N/A,FALSE,"신규dep";#N/A,#N/A,FALSE,"신규dep-금형상각후";#N/A,#N/A,FALSE,"신규dep-연구비상각후";#N/A,#N/A,FALSE,"신규dep-기계,공구상각후"}</definedName>
    <definedName name="_190s8_" localSheetId="2" hidden="1">{#N/A,#N/A,FALSE,"신규dep";#N/A,#N/A,FALSE,"신규dep-금형상각후";#N/A,#N/A,FALSE,"신규dep-연구비상각후";#N/A,#N/A,FALSE,"신규dep-기계,공구상각후"}</definedName>
    <definedName name="_190s8_" localSheetId="28" hidden="1">{#N/A,#N/A,FALSE,"신규dep";#N/A,#N/A,FALSE,"신규dep-금형상각후";#N/A,#N/A,FALSE,"신규dep-연구비상각후";#N/A,#N/A,FALSE,"신규dep-기계,공구상각후"}</definedName>
    <definedName name="_190s8_" localSheetId="5" hidden="1">{#N/A,#N/A,FALSE,"신규dep";#N/A,#N/A,FALSE,"신규dep-금형상각후";#N/A,#N/A,FALSE,"신규dep-연구비상각후";#N/A,#N/A,FALSE,"신규dep-기계,공구상각후"}</definedName>
    <definedName name="_190s8_" hidden="1">{#N/A,#N/A,FALSE,"신규dep";#N/A,#N/A,FALSE,"신규dep-금형상각후";#N/A,#N/A,FALSE,"신규dep-연구비상각후";#N/A,#N/A,FALSE,"신규dep-기계,공구상각후"}</definedName>
    <definedName name="_191T2_" localSheetId="24" hidden="1">{#N/A,#N/A,FALSE,"단축1";#N/A,#N/A,FALSE,"단축2";#N/A,#N/A,FALSE,"단축3";#N/A,#N/A,FALSE,"장축";#N/A,#N/A,FALSE,"4WD"}</definedName>
    <definedName name="_191T2_" localSheetId="8" hidden="1">{#N/A,#N/A,FALSE,"단축1";#N/A,#N/A,FALSE,"단축2";#N/A,#N/A,FALSE,"단축3";#N/A,#N/A,FALSE,"장축";#N/A,#N/A,FALSE,"4WD"}</definedName>
    <definedName name="_191T2_" localSheetId="25" hidden="1">{#N/A,#N/A,FALSE,"단축1";#N/A,#N/A,FALSE,"단축2";#N/A,#N/A,FALSE,"단축3";#N/A,#N/A,FALSE,"장축";#N/A,#N/A,FALSE,"4WD"}</definedName>
    <definedName name="_191T2_" localSheetId="2" hidden="1">{#N/A,#N/A,FALSE,"단축1";#N/A,#N/A,FALSE,"단축2";#N/A,#N/A,FALSE,"단축3";#N/A,#N/A,FALSE,"장축";#N/A,#N/A,FALSE,"4WD"}</definedName>
    <definedName name="_191T2_" localSheetId="28" hidden="1">{#N/A,#N/A,FALSE,"단축1";#N/A,#N/A,FALSE,"단축2";#N/A,#N/A,FALSE,"단축3";#N/A,#N/A,FALSE,"장축";#N/A,#N/A,FALSE,"4WD"}</definedName>
    <definedName name="_191T2_" localSheetId="5" hidden="1">{#N/A,#N/A,FALSE,"단축1";#N/A,#N/A,FALSE,"단축2";#N/A,#N/A,FALSE,"단축3";#N/A,#N/A,FALSE,"장축";#N/A,#N/A,FALSE,"4WD"}</definedName>
    <definedName name="_191T2_" hidden="1">{#N/A,#N/A,FALSE,"단축1";#N/A,#N/A,FALSE,"단축2";#N/A,#N/A,FALSE,"단축3";#N/A,#N/A,FALSE,"장축";#N/A,#N/A,FALSE,"4WD"}</definedName>
    <definedName name="_192T3_" localSheetId="24" hidden="1">{#N/A,#N/A,FALSE,"단축1";#N/A,#N/A,FALSE,"단축2";#N/A,#N/A,FALSE,"단축3";#N/A,#N/A,FALSE,"장축";#N/A,#N/A,FALSE,"4WD"}</definedName>
    <definedName name="_192T3_" localSheetId="8" hidden="1">{#N/A,#N/A,FALSE,"단축1";#N/A,#N/A,FALSE,"단축2";#N/A,#N/A,FALSE,"단축3";#N/A,#N/A,FALSE,"장축";#N/A,#N/A,FALSE,"4WD"}</definedName>
    <definedName name="_192T3_" localSheetId="25" hidden="1">{#N/A,#N/A,FALSE,"단축1";#N/A,#N/A,FALSE,"단축2";#N/A,#N/A,FALSE,"단축3";#N/A,#N/A,FALSE,"장축";#N/A,#N/A,FALSE,"4WD"}</definedName>
    <definedName name="_192T3_" localSheetId="2" hidden="1">{#N/A,#N/A,FALSE,"단축1";#N/A,#N/A,FALSE,"단축2";#N/A,#N/A,FALSE,"단축3";#N/A,#N/A,FALSE,"장축";#N/A,#N/A,FALSE,"4WD"}</definedName>
    <definedName name="_192T3_" localSheetId="28" hidden="1">{#N/A,#N/A,FALSE,"단축1";#N/A,#N/A,FALSE,"단축2";#N/A,#N/A,FALSE,"단축3";#N/A,#N/A,FALSE,"장축";#N/A,#N/A,FALSE,"4WD"}</definedName>
    <definedName name="_192T3_" localSheetId="5" hidden="1">{#N/A,#N/A,FALSE,"단축1";#N/A,#N/A,FALSE,"단축2";#N/A,#N/A,FALSE,"단축3";#N/A,#N/A,FALSE,"장축";#N/A,#N/A,FALSE,"4WD"}</definedName>
    <definedName name="_192T3_" hidden="1">{#N/A,#N/A,FALSE,"단축1";#N/A,#N/A,FALSE,"단축2";#N/A,#N/A,FALSE,"단축3";#N/A,#N/A,FALSE,"장축";#N/A,#N/A,FALSE,"4WD"}</definedName>
    <definedName name="_193U1_" localSheetId="24" hidden="1">{#N/A,#N/A,FALSE,"단축1";#N/A,#N/A,FALSE,"단축2";#N/A,#N/A,FALSE,"단축3";#N/A,#N/A,FALSE,"장축";#N/A,#N/A,FALSE,"4WD"}</definedName>
    <definedName name="_193U1_" localSheetId="8" hidden="1">{#N/A,#N/A,FALSE,"단축1";#N/A,#N/A,FALSE,"단축2";#N/A,#N/A,FALSE,"단축3";#N/A,#N/A,FALSE,"장축";#N/A,#N/A,FALSE,"4WD"}</definedName>
    <definedName name="_193U1_" localSheetId="25" hidden="1">{#N/A,#N/A,FALSE,"단축1";#N/A,#N/A,FALSE,"단축2";#N/A,#N/A,FALSE,"단축3";#N/A,#N/A,FALSE,"장축";#N/A,#N/A,FALSE,"4WD"}</definedName>
    <definedName name="_193U1_" localSheetId="2" hidden="1">{#N/A,#N/A,FALSE,"단축1";#N/A,#N/A,FALSE,"단축2";#N/A,#N/A,FALSE,"단축3";#N/A,#N/A,FALSE,"장축";#N/A,#N/A,FALSE,"4WD"}</definedName>
    <definedName name="_193U1_" localSheetId="28" hidden="1">{#N/A,#N/A,FALSE,"단축1";#N/A,#N/A,FALSE,"단축2";#N/A,#N/A,FALSE,"단축3";#N/A,#N/A,FALSE,"장축";#N/A,#N/A,FALSE,"4WD"}</definedName>
    <definedName name="_193U1_" localSheetId="5" hidden="1">{#N/A,#N/A,FALSE,"단축1";#N/A,#N/A,FALSE,"단축2";#N/A,#N/A,FALSE,"단축3";#N/A,#N/A,FALSE,"장축";#N/A,#N/A,FALSE,"4WD"}</definedName>
    <definedName name="_193U1_" hidden="1">{#N/A,#N/A,FALSE,"단축1";#N/A,#N/A,FALSE,"단축2";#N/A,#N/A,FALSE,"단축3";#N/A,#N/A,FALSE,"장축";#N/A,#N/A,FALSE,"4WD"}</definedName>
    <definedName name="_197w1_" localSheetId="24" hidden="1">{#N/A,#N/A,FALSE,"신규dep";#N/A,#N/A,FALSE,"신규dep-금형상각후";#N/A,#N/A,FALSE,"신규dep-연구비상각후";#N/A,#N/A,FALSE,"신규dep-기계,공구상각후"}</definedName>
    <definedName name="_197w1_" localSheetId="8" hidden="1">{#N/A,#N/A,FALSE,"신규dep";#N/A,#N/A,FALSE,"신규dep-금형상각후";#N/A,#N/A,FALSE,"신규dep-연구비상각후";#N/A,#N/A,FALSE,"신규dep-기계,공구상각후"}</definedName>
    <definedName name="_197w1_" localSheetId="25" hidden="1">{#N/A,#N/A,FALSE,"신규dep";#N/A,#N/A,FALSE,"신규dep-금형상각후";#N/A,#N/A,FALSE,"신규dep-연구비상각후";#N/A,#N/A,FALSE,"신규dep-기계,공구상각후"}</definedName>
    <definedName name="_197w1_" localSheetId="2" hidden="1">{#N/A,#N/A,FALSE,"신규dep";#N/A,#N/A,FALSE,"신규dep-금형상각후";#N/A,#N/A,FALSE,"신규dep-연구비상각후";#N/A,#N/A,FALSE,"신규dep-기계,공구상각후"}</definedName>
    <definedName name="_197w1_" localSheetId="28" hidden="1">{#N/A,#N/A,FALSE,"신규dep";#N/A,#N/A,FALSE,"신규dep-금형상각후";#N/A,#N/A,FALSE,"신규dep-연구비상각후";#N/A,#N/A,FALSE,"신규dep-기계,공구상각후"}</definedName>
    <definedName name="_197w1_" localSheetId="5" hidden="1">{#N/A,#N/A,FALSE,"신규dep";#N/A,#N/A,FALSE,"신규dep-금형상각후";#N/A,#N/A,FALSE,"신규dep-연구비상각후";#N/A,#N/A,FALSE,"신규dep-기계,공구상각후"}</definedName>
    <definedName name="_197w1_" hidden="1">{#N/A,#N/A,FALSE,"신규dep";#N/A,#N/A,FALSE,"신규dep-금형상각후";#N/A,#N/A,FALSE,"신규dep-연구비상각후";#N/A,#N/A,FALSE,"신규dep-기계,공구상각후"}</definedName>
    <definedName name="_198w3_" localSheetId="24" hidden="1">{#N/A,#N/A,FALSE,"신규dep";#N/A,#N/A,FALSE,"신규dep-금형상각후";#N/A,#N/A,FALSE,"신규dep-연구비상각후";#N/A,#N/A,FALSE,"신규dep-기계,공구상각후"}</definedName>
    <definedName name="_198w3_" localSheetId="8" hidden="1">{#N/A,#N/A,FALSE,"신규dep";#N/A,#N/A,FALSE,"신규dep-금형상각후";#N/A,#N/A,FALSE,"신규dep-연구비상각후";#N/A,#N/A,FALSE,"신규dep-기계,공구상각후"}</definedName>
    <definedName name="_198w3_" localSheetId="25" hidden="1">{#N/A,#N/A,FALSE,"신규dep";#N/A,#N/A,FALSE,"신규dep-금형상각후";#N/A,#N/A,FALSE,"신규dep-연구비상각후";#N/A,#N/A,FALSE,"신규dep-기계,공구상각후"}</definedName>
    <definedName name="_198w3_" localSheetId="2" hidden="1">{#N/A,#N/A,FALSE,"신규dep";#N/A,#N/A,FALSE,"신규dep-금형상각후";#N/A,#N/A,FALSE,"신규dep-연구비상각후";#N/A,#N/A,FALSE,"신규dep-기계,공구상각후"}</definedName>
    <definedName name="_198w3_" localSheetId="28" hidden="1">{#N/A,#N/A,FALSE,"신규dep";#N/A,#N/A,FALSE,"신규dep-금형상각후";#N/A,#N/A,FALSE,"신규dep-연구비상각후";#N/A,#N/A,FALSE,"신규dep-기계,공구상각후"}</definedName>
    <definedName name="_198w3_" localSheetId="5"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 localSheetId="24">#REF!</definedName>
    <definedName name="_1999_01_29">#REF!</definedName>
    <definedName name="_199w4_" localSheetId="24" hidden="1">{#N/A,#N/A,FALSE,"단축1";#N/A,#N/A,FALSE,"단축2";#N/A,#N/A,FALSE,"단축3";#N/A,#N/A,FALSE,"장축";#N/A,#N/A,FALSE,"4WD"}</definedName>
    <definedName name="_199w4_" localSheetId="8" hidden="1">{#N/A,#N/A,FALSE,"단축1";#N/A,#N/A,FALSE,"단축2";#N/A,#N/A,FALSE,"단축3";#N/A,#N/A,FALSE,"장축";#N/A,#N/A,FALSE,"4WD"}</definedName>
    <definedName name="_199w4_" localSheetId="25" hidden="1">{#N/A,#N/A,FALSE,"단축1";#N/A,#N/A,FALSE,"단축2";#N/A,#N/A,FALSE,"단축3";#N/A,#N/A,FALSE,"장축";#N/A,#N/A,FALSE,"4WD"}</definedName>
    <definedName name="_199w4_" localSheetId="2" hidden="1">{#N/A,#N/A,FALSE,"단축1";#N/A,#N/A,FALSE,"단축2";#N/A,#N/A,FALSE,"단축3";#N/A,#N/A,FALSE,"장축";#N/A,#N/A,FALSE,"4WD"}</definedName>
    <definedName name="_199w4_" localSheetId="28" hidden="1">{#N/A,#N/A,FALSE,"단축1";#N/A,#N/A,FALSE,"단축2";#N/A,#N/A,FALSE,"단축3";#N/A,#N/A,FALSE,"장축";#N/A,#N/A,FALSE,"4WD"}</definedName>
    <definedName name="_199w4_" localSheetId="5" hidden="1">{#N/A,#N/A,FALSE,"단축1";#N/A,#N/A,FALSE,"단축2";#N/A,#N/A,FALSE,"단축3";#N/A,#N/A,FALSE,"장축";#N/A,#N/A,FALSE,"4WD"}</definedName>
    <definedName name="_199w4_" hidden="1">{#N/A,#N/A,FALSE,"단축1";#N/A,#N/A,FALSE,"단축2";#N/A,#N/A,FALSE,"단축3";#N/A,#N/A,FALSE,"장축";#N/A,#N/A,FALSE,"4WD"}</definedName>
    <definedName name="_19A9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19A9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19A9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1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9A9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19A9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 localSheetId="24">#REF!</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M" localSheetId="24">#REF!</definedName>
    <definedName name="_1M">#REF!</definedName>
    <definedName name="_1공장" localSheetId="24">#REF!</definedName>
    <definedName name="_1공장">#REF!</definedName>
    <definedName name="_1안" localSheetId="24" hidden="1">#REF!</definedName>
    <definedName name="_1안" hidden="1">#REF!</definedName>
    <definedName name="_1월" localSheetId="24">#REF!</definedName>
    <definedName name="_1월">#REF!</definedName>
    <definedName name="_2">#N/A</definedName>
    <definedName name="_2._S.I.G_공사" localSheetId="24">#REF!</definedName>
    <definedName name="_2._S.I.G_공사">#REF!</definedName>
    <definedName name="_2__123Graph_ACHART_1" localSheetId="24" hidden="1">#REF!</definedName>
    <definedName name="_2__123Graph_ACHART_1" localSheetId="14" hidden="1">#REF!</definedName>
    <definedName name="_2__123Graph_ACHART_1" localSheetId="28" hidden="1">#REF!</definedName>
    <definedName name="_2__123Graph_ACHART_1" localSheetId="13" hidden="1">#REF!</definedName>
    <definedName name="_2__123Graph_ACHART_1" hidden="1">#REF!</definedName>
    <definedName name="_2__123Graph_ACHART_2" localSheetId="24" hidden="1">#REF!</definedName>
    <definedName name="_2__123Graph_ACHART_2" localSheetId="14" hidden="1">#REF!</definedName>
    <definedName name="_2__123Graph_ACHART_2" localSheetId="28" hidden="1">#REF!</definedName>
    <definedName name="_2__123Graph_ACHART_2" localSheetId="13" hidden="1">#REF!</definedName>
    <definedName name="_2__123Graph_ACHART_2" hidden="1">#REF!</definedName>
    <definedName name="_2__123Graph_A차트_1" localSheetId="28" hidden="1">#REF!</definedName>
    <definedName name="_2__123Graph_A차트_1" hidden="1">#REF!</definedName>
    <definedName name="_2__123Graph_BChart_1A" hidden="1">#N/A</definedName>
    <definedName name="_2__123Graph_B차트_1" localSheetId="24" hidden="1">#REF!</definedName>
    <definedName name="_2__123Graph_B차트_1" localSheetId="28" hidden="1">#REF!</definedName>
    <definedName name="_2__123Graph_B차트_1" hidden="1">#REF!</definedName>
    <definedName name="_2__FDSAUDITLINK__" localSheetId="24"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localSheetId="8"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localSheetId="25"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localSheetId="2"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localSheetId="28"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localSheetId="5"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 localSheetId="24">#REF!</definedName>
    <definedName name="_2__PIPING__">#REF!</definedName>
    <definedName name="_2_0_0" localSheetId="24" hidden="1">#REF!</definedName>
    <definedName name="_2_0_0" hidden="1">#REF!</definedName>
    <definedName name="_2_5_0__123Grap" localSheetId="24" hidden="1">#REF!</definedName>
    <definedName name="_2_5_0__123Grap" localSheetId="28" hidden="1">#REF!</definedName>
    <definedName name="_2_5_0__123Grap" hidden="1">#REF!</definedName>
    <definedName name="_20">#N/A</definedName>
    <definedName name="_20_0Interest.C" localSheetId="24">#REF!</definedName>
    <definedName name="_20_0Interest.C">#REF!</definedName>
    <definedName name="_20_7_0__123Graph_LB" localSheetId="24" hidden="1">#REF!</definedName>
    <definedName name="_20_7_0__123Graph_LB" localSheetId="28" hidden="1">#REF!</definedName>
    <definedName name="_20_7_0__123Graph_LB" hidden="1">#REF!</definedName>
    <definedName name="_2000년입출고" localSheetId="24">#REF!</definedName>
    <definedName name="_2000년입출고">#REF!</definedName>
    <definedName name="_200w5_" localSheetId="24" hidden="1">{#N/A,#N/A,FALSE,"신규dep";#N/A,#N/A,FALSE,"신규dep-금형상각후";#N/A,#N/A,FALSE,"신규dep-연구비상각후";#N/A,#N/A,FALSE,"신규dep-기계,공구상각후"}</definedName>
    <definedName name="_200w5_" localSheetId="8" hidden="1">{#N/A,#N/A,FALSE,"신규dep";#N/A,#N/A,FALSE,"신규dep-금형상각후";#N/A,#N/A,FALSE,"신규dep-연구비상각후";#N/A,#N/A,FALSE,"신규dep-기계,공구상각후"}</definedName>
    <definedName name="_200w5_" localSheetId="25" hidden="1">{#N/A,#N/A,FALSE,"신규dep";#N/A,#N/A,FALSE,"신규dep-금형상각후";#N/A,#N/A,FALSE,"신규dep-연구비상각후";#N/A,#N/A,FALSE,"신규dep-기계,공구상각후"}</definedName>
    <definedName name="_200w5_" localSheetId="2" hidden="1">{#N/A,#N/A,FALSE,"신규dep";#N/A,#N/A,FALSE,"신규dep-금형상각후";#N/A,#N/A,FALSE,"신규dep-연구비상각후";#N/A,#N/A,FALSE,"신규dep-기계,공구상각후"}</definedName>
    <definedName name="_200w5_" localSheetId="28" hidden="1">{#N/A,#N/A,FALSE,"신규dep";#N/A,#N/A,FALSE,"신규dep-금형상각후";#N/A,#N/A,FALSE,"신규dep-연구비상각후";#N/A,#N/A,FALSE,"신규dep-기계,공구상각후"}</definedName>
    <definedName name="_200w5_" localSheetId="5" hidden="1">{#N/A,#N/A,FALSE,"신규dep";#N/A,#N/A,FALSE,"신규dep-금형상각후";#N/A,#N/A,FALSE,"신규dep-연구비상각후";#N/A,#N/A,FALSE,"신규dep-기계,공구상각후"}</definedName>
    <definedName name="_200w5_" hidden="1">{#N/A,#N/A,FALSE,"신규dep";#N/A,#N/A,FALSE,"신규dep-금형상각후";#N/A,#N/A,FALSE,"신규dep-연구비상각후";#N/A,#N/A,FALSE,"신규dep-기계,공구상각후"}</definedName>
    <definedName name="_201x1_" localSheetId="24" hidden="1">{#N/A,#N/A,FALSE,"단축1";#N/A,#N/A,FALSE,"단축2";#N/A,#N/A,FALSE,"단축3";#N/A,#N/A,FALSE,"장축";#N/A,#N/A,FALSE,"4WD"}</definedName>
    <definedName name="_201x1_" localSheetId="8" hidden="1">{#N/A,#N/A,FALSE,"단축1";#N/A,#N/A,FALSE,"단축2";#N/A,#N/A,FALSE,"단축3";#N/A,#N/A,FALSE,"장축";#N/A,#N/A,FALSE,"4WD"}</definedName>
    <definedName name="_201x1_" localSheetId="25" hidden="1">{#N/A,#N/A,FALSE,"단축1";#N/A,#N/A,FALSE,"단축2";#N/A,#N/A,FALSE,"단축3";#N/A,#N/A,FALSE,"장축";#N/A,#N/A,FALSE,"4WD"}</definedName>
    <definedName name="_201x1_" localSheetId="2" hidden="1">{#N/A,#N/A,FALSE,"단축1";#N/A,#N/A,FALSE,"단축2";#N/A,#N/A,FALSE,"단축3";#N/A,#N/A,FALSE,"장축";#N/A,#N/A,FALSE,"4WD"}</definedName>
    <definedName name="_201x1_" localSheetId="28" hidden="1">{#N/A,#N/A,FALSE,"단축1";#N/A,#N/A,FALSE,"단축2";#N/A,#N/A,FALSE,"단축3";#N/A,#N/A,FALSE,"장축";#N/A,#N/A,FALSE,"4WD"}</definedName>
    <definedName name="_201x1_" localSheetId="5" hidden="1">{#N/A,#N/A,FALSE,"단축1";#N/A,#N/A,FALSE,"단축2";#N/A,#N/A,FALSE,"단축3";#N/A,#N/A,FALSE,"장축";#N/A,#N/A,FALSE,"4WD"}</definedName>
    <definedName name="_201x1_" hidden="1">{#N/A,#N/A,FALSE,"단축1";#N/A,#N/A,FALSE,"단축2";#N/A,#N/A,FALSE,"단축3";#N/A,#N/A,FALSE,"장축";#N/A,#N/A,FALSE,"4WD"}</definedName>
    <definedName name="_202x2_" localSheetId="24" hidden="1">{#N/A,#N/A,FALSE,"단축1";#N/A,#N/A,FALSE,"단축2";#N/A,#N/A,FALSE,"단축3";#N/A,#N/A,FALSE,"장축";#N/A,#N/A,FALSE,"4WD"}</definedName>
    <definedName name="_202x2_" localSheetId="8" hidden="1">{#N/A,#N/A,FALSE,"단축1";#N/A,#N/A,FALSE,"단축2";#N/A,#N/A,FALSE,"단축3";#N/A,#N/A,FALSE,"장축";#N/A,#N/A,FALSE,"4WD"}</definedName>
    <definedName name="_202x2_" localSheetId="25" hidden="1">{#N/A,#N/A,FALSE,"단축1";#N/A,#N/A,FALSE,"단축2";#N/A,#N/A,FALSE,"단축3";#N/A,#N/A,FALSE,"장축";#N/A,#N/A,FALSE,"4WD"}</definedName>
    <definedName name="_202x2_" localSheetId="2" hidden="1">{#N/A,#N/A,FALSE,"단축1";#N/A,#N/A,FALSE,"단축2";#N/A,#N/A,FALSE,"단축3";#N/A,#N/A,FALSE,"장축";#N/A,#N/A,FALSE,"4WD"}</definedName>
    <definedName name="_202x2_" localSheetId="28" hidden="1">{#N/A,#N/A,FALSE,"단축1";#N/A,#N/A,FALSE,"단축2";#N/A,#N/A,FALSE,"단축3";#N/A,#N/A,FALSE,"장축";#N/A,#N/A,FALSE,"4WD"}</definedName>
    <definedName name="_202x2_" localSheetId="5" hidden="1">{#N/A,#N/A,FALSE,"단축1";#N/A,#N/A,FALSE,"단축2";#N/A,#N/A,FALSE,"단축3";#N/A,#N/A,FALSE,"장축";#N/A,#N/A,FALSE,"4WD"}</definedName>
    <definedName name="_202x2_" hidden="1">{#N/A,#N/A,FALSE,"단축1";#N/A,#N/A,FALSE,"단축2";#N/A,#N/A,FALSE,"단축3";#N/A,#N/A,FALSE,"장축";#N/A,#N/A,FALSE,"4WD"}</definedName>
    <definedName name="_203z1_" localSheetId="24" hidden="1">{#N/A,#N/A,FALSE,"단축1";#N/A,#N/A,FALSE,"단축2";#N/A,#N/A,FALSE,"단축3";#N/A,#N/A,FALSE,"장축";#N/A,#N/A,FALSE,"4WD"}</definedName>
    <definedName name="_203z1_" localSheetId="8" hidden="1">{#N/A,#N/A,FALSE,"단축1";#N/A,#N/A,FALSE,"단축2";#N/A,#N/A,FALSE,"단축3";#N/A,#N/A,FALSE,"장축";#N/A,#N/A,FALSE,"4WD"}</definedName>
    <definedName name="_203z1_" localSheetId="25" hidden="1">{#N/A,#N/A,FALSE,"단축1";#N/A,#N/A,FALSE,"단축2";#N/A,#N/A,FALSE,"단축3";#N/A,#N/A,FALSE,"장축";#N/A,#N/A,FALSE,"4WD"}</definedName>
    <definedName name="_203z1_" localSheetId="2" hidden="1">{#N/A,#N/A,FALSE,"단축1";#N/A,#N/A,FALSE,"단축2";#N/A,#N/A,FALSE,"단축3";#N/A,#N/A,FALSE,"장축";#N/A,#N/A,FALSE,"4WD"}</definedName>
    <definedName name="_203z1_" localSheetId="28" hidden="1">{#N/A,#N/A,FALSE,"단축1";#N/A,#N/A,FALSE,"단축2";#N/A,#N/A,FALSE,"단축3";#N/A,#N/A,FALSE,"장축";#N/A,#N/A,FALSE,"4WD"}</definedName>
    <definedName name="_203z1_" localSheetId="5" hidden="1">{#N/A,#N/A,FALSE,"단축1";#N/A,#N/A,FALSE,"단축2";#N/A,#N/A,FALSE,"단축3";#N/A,#N/A,FALSE,"장축";#N/A,#N/A,FALSE,"4WD"}</definedName>
    <definedName name="_203z1_" hidden="1">{#N/A,#N/A,FALSE,"단축1";#N/A,#N/A,FALSE,"단축2";#N/A,#N/A,FALSE,"단축3";#N/A,#N/A,FALSE,"장축";#N/A,#N/A,FALSE,"4WD"}</definedName>
    <definedName name="_204z2_" localSheetId="24" hidden="1">{#N/A,#N/A,FALSE,"단축1";#N/A,#N/A,FALSE,"단축2";#N/A,#N/A,FALSE,"단축3";#N/A,#N/A,FALSE,"장축";#N/A,#N/A,FALSE,"4WD"}</definedName>
    <definedName name="_204z2_" localSheetId="8" hidden="1">{#N/A,#N/A,FALSE,"단축1";#N/A,#N/A,FALSE,"단축2";#N/A,#N/A,FALSE,"단축3";#N/A,#N/A,FALSE,"장축";#N/A,#N/A,FALSE,"4WD"}</definedName>
    <definedName name="_204z2_" localSheetId="25" hidden="1">{#N/A,#N/A,FALSE,"단축1";#N/A,#N/A,FALSE,"단축2";#N/A,#N/A,FALSE,"단축3";#N/A,#N/A,FALSE,"장축";#N/A,#N/A,FALSE,"4WD"}</definedName>
    <definedName name="_204z2_" localSheetId="2" hidden="1">{#N/A,#N/A,FALSE,"단축1";#N/A,#N/A,FALSE,"단축2";#N/A,#N/A,FALSE,"단축3";#N/A,#N/A,FALSE,"장축";#N/A,#N/A,FALSE,"4WD"}</definedName>
    <definedName name="_204z2_" localSheetId="28" hidden="1">{#N/A,#N/A,FALSE,"단축1";#N/A,#N/A,FALSE,"단축2";#N/A,#N/A,FALSE,"단축3";#N/A,#N/A,FALSE,"장축";#N/A,#N/A,FALSE,"4WD"}</definedName>
    <definedName name="_204z2_" localSheetId="5" hidden="1">{#N/A,#N/A,FALSE,"단축1";#N/A,#N/A,FALSE,"단축2";#N/A,#N/A,FALSE,"단축3";#N/A,#N/A,FALSE,"장축";#N/A,#N/A,FALSE,"4WD"}</definedName>
    <definedName name="_204z2_" hidden="1">{#N/A,#N/A,FALSE,"단축1";#N/A,#N/A,FALSE,"단축2";#N/A,#N/A,FALSE,"단축3";#N/A,#N/A,FALSE,"장축";#N/A,#N/A,FALSE,"4WD"}</definedName>
    <definedName name="_205z4_" localSheetId="24" hidden="1">{#N/A,#N/A,FALSE,"단축1";#N/A,#N/A,FALSE,"단축2";#N/A,#N/A,FALSE,"단축3";#N/A,#N/A,FALSE,"장축";#N/A,#N/A,FALSE,"4WD"}</definedName>
    <definedName name="_205z4_" localSheetId="8" hidden="1">{#N/A,#N/A,FALSE,"단축1";#N/A,#N/A,FALSE,"단축2";#N/A,#N/A,FALSE,"단축3";#N/A,#N/A,FALSE,"장축";#N/A,#N/A,FALSE,"4WD"}</definedName>
    <definedName name="_205z4_" localSheetId="25" hidden="1">{#N/A,#N/A,FALSE,"단축1";#N/A,#N/A,FALSE,"단축2";#N/A,#N/A,FALSE,"단축3";#N/A,#N/A,FALSE,"장축";#N/A,#N/A,FALSE,"4WD"}</definedName>
    <definedName name="_205z4_" localSheetId="2" hidden="1">{#N/A,#N/A,FALSE,"단축1";#N/A,#N/A,FALSE,"단축2";#N/A,#N/A,FALSE,"단축3";#N/A,#N/A,FALSE,"장축";#N/A,#N/A,FALSE,"4WD"}</definedName>
    <definedName name="_205z4_" localSheetId="28" hidden="1">{#N/A,#N/A,FALSE,"단축1";#N/A,#N/A,FALSE,"단축2";#N/A,#N/A,FALSE,"단축3";#N/A,#N/A,FALSE,"장축";#N/A,#N/A,FALSE,"4WD"}</definedName>
    <definedName name="_205z4_" localSheetId="5" hidden="1">{#N/A,#N/A,FALSE,"단축1";#N/A,#N/A,FALSE,"단축2";#N/A,#N/A,FALSE,"단축3";#N/A,#N/A,FALSE,"장축";#N/A,#N/A,FALSE,"4WD"}</definedName>
    <definedName name="_205z4_" hidden="1">{#N/A,#N/A,FALSE,"단축1";#N/A,#N/A,FALSE,"단축2";#N/A,#N/A,FALSE,"단축3";#N/A,#N/A,FALSE,"장축";#N/A,#N/A,FALSE,"4WD"}</definedName>
    <definedName name="_208__0_S" localSheetId="24" hidden="1">#REF!</definedName>
    <definedName name="_208__0_S" localSheetId="28" hidden="1">#REF!</definedName>
    <definedName name="_208__0_S" hidden="1">#REF!</definedName>
    <definedName name="_20s3_" localSheetId="24" hidden="1">{#N/A,#N/A,FALSE,"UNIT";#N/A,#N/A,FALSE,"UNIT";#N/A,#N/A,FALSE,"계정"}</definedName>
    <definedName name="_20s3_" localSheetId="8" hidden="1">{#N/A,#N/A,FALSE,"UNIT";#N/A,#N/A,FALSE,"UNIT";#N/A,#N/A,FALSE,"계정"}</definedName>
    <definedName name="_20s3_" localSheetId="25" hidden="1">{#N/A,#N/A,FALSE,"UNIT";#N/A,#N/A,FALSE,"UNIT";#N/A,#N/A,FALSE,"계정"}</definedName>
    <definedName name="_20s3_" localSheetId="2" hidden="1">{#N/A,#N/A,FALSE,"UNIT";#N/A,#N/A,FALSE,"UNIT";#N/A,#N/A,FALSE,"계정"}</definedName>
    <definedName name="_20s3_" localSheetId="28" hidden="1">{#N/A,#N/A,FALSE,"UNIT";#N/A,#N/A,FALSE,"UNIT";#N/A,#N/A,FALSE,"계정"}</definedName>
    <definedName name="_20s3_" localSheetId="5" hidden="1">{#N/A,#N/A,FALSE,"UNIT";#N/A,#N/A,FALSE,"UNIT";#N/A,#N/A,FALSE,"계정"}</definedName>
    <definedName name="_20s3_" hidden="1">{#N/A,#N/A,FALSE,"UNIT";#N/A,#N/A,FALSE,"UNIT";#N/A,#N/A,FALSE,"계정"}</definedName>
    <definedName name="_20T1" localSheetId="24">#REF!</definedName>
    <definedName name="_20T1">#REF!</definedName>
    <definedName name="_20T2" localSheetId="24">#REF!</definedName>
    <definedName name="_20T2">#REF!</definedName>
    <definedName name="_21">#N/A</definedName>
    <definedName name="_21__FDSAUDITLINK__" localSheetId="24"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localSheetId="8"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localSheetId="25"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localSheetId="2"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localSheetId="28"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localSheetId="5"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localSheetId="24" hidden="1">#REF!</definedName>
    <definedName name="_21_0_F" hidden="1">#REF!</definedName>
    <definedName name="_21_0Interest.Calc" localSheetId="24">#REF!</definedName>
    <definedName name="_21_0Interest.Calc">#REF!</definedName>
    <definedName name="_214__FDSAUDITLINK__" localSheetId="24"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localSheetId="8"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localSheetId="25"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localSheetId="28"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localSheetId="5"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localSheetId="24"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localSheetId="8"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localSheetId="25"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localSheetId="28"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localSheetId="5"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localSheetId="24"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localSheetId="8"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localSheetId="25"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localSheetId="28"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localSheetId="5"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localSheetId="24"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localSheetId="8"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localSheetId="25"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localSheetId="28"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localSheetId="5"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localSheetId="24"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localSheetId="8"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localSheetId="25"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localSheetId="28"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localSheetId="5"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localSheetId="24"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localSheetId="8"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localSheetId="25"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localSheetId="2"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localSheetId="28"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localSheetId="5"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 localSheetId="24">#REF!</definedName>
    <definedName name="_22_0R">#REF!</definedName>
    <definedName name="_22_9_0__123Grap" localSheetId="24" hidden="1">#REF!</definedName>
    <definedName name="_22_9_0__123Grap" localSheetId="28" hidden="1">#REF!</definedName>
    <definedName name="_22_9_0__123Grap" hidden="1">#REF!</definedName>
    <definedName name="_222" localSheetId="24" hidden="1">#REF!</definedName>
    <definedName name="_222" hidden="1">#REF!</definedName>
    <definedName name="_22A3_" localSheetId="24" hidden="1">{#N/A,#N/A,FALSE,"단축1";#N/A,#N/A,FALSE,"단축2";#N/A,#N/A,FALSE,"단축3";#N/A,#N/A,FALSE,"장축";#N/A,#N/A,FALSE,"4WD"}</definedName>
    <definedName name="_22A3_" localSheetId="8" hidden="1">{#N/A,#N/A,FALSE,"단축1";#N/A,#N/A,FALSE,"단축2";#N/A,#N/A,FALSE,"단축3";#N/A,#N/A,FALSE,"장축";#N/A,#N/A,FALSE,"4WD"}</definedName>
    <definedName name="_22A3_" localSheetId="25" hidden="1">{#N/A,#N/A,FALSE,"단축1";#N/A,#N/A,FALSE,"단축2";#N/A,#N/A,FALSE,"단축3";#N/A,#N/A,FALSE,"장축";#N/A,#N/A,FALSE,"4WD"}</definedName>
    <definedName name="_22A3_" localSheetId="2" hidden="1">{#N/A,#N/A,FALSE,"단축1";#N/A,#N/A,FALSE,"단축2";#N/A,#N/A,FALSE,"단축3";#N/A,#N/A,FALSE,"장축";#N/A,#N/A,FALSE,"4WD"}</definedName>
    <definedName name="_22A3_" localSheetId="14" hidden="1">{#N/A,#N/A,FALSE,"단축1";#N/A,#N/A,FALSE,"단축2";#N/A,#N/A,FALSE,"단축3";#N/A,#N/A,FALSE,"장축";#N/A,#N/A,FALSE,"4WD"}</definedName>
    <definedName name="_22A3_" localSheetId="28" hidden="1">{#N/A,#N/A,FALSE,"단축1";#N/A,#N/A,FALSE,"단축2";#N/A,#N/A,FALSE,"단축3";#N/A,#N/A,FALSE,"장축";#N/A,#N/A,FALSE,"4WD"}</definedName>
    <definedName name="_22A3_" localSheetId="5" hidden="1">{#N/A,#N/A,FALSE,"단축1";#N/A,#N/A,FALSE,"단축2";#N/A,#N/A,FALSE,"단축3";#N/A,#N/A,FALSE,"장축";#N/A,#N/A,FALSE,"4WD"}</definedName>
    <definedName name="_22A3_" localSheetId="13" hidden="1">{#N/A,#N/A,FALSE,"단축1";#N/A,#N/A,FALSE,"단축2";#N/A,#N/A,FALSE,"단축3";#N/A,#N/A,FALSE,"장축";#N/A,#N/A,FALSE,"4WD"}</definedName>
    <definedName name="_22A3_" hidden="1">{#N/A,#N/A,FALSE,"단축1";#N/A,#N/A,FALSE,"단축2";#N/A,#N/A,FALSE,"단축3";#N/A,#N/A,FALSE,"장축";#N/A,#N/A,FALSE,"4WD"}</definedName>
    <definedName name="_22s4_" localSheetId="24" hidden="1">{#N/A,#N/A,FALSE,"UNIT";#N/A,#N/A,FALSE,"UNIT";#N/A,#N/A,FALSE,"계정"}</definedName>
    <definedName name="_22s4_" localSheetId="8" hidden="1">{#N/A,#N/A,FALSE,"UNIT";#N/A,#N/A,FALSE,"UNIT";#N/A,#N/A,FALSE,"계정"}</definedName>
    <definedName name="_22s4_" localSheetId="25" hidden="1">{#N/A,#N/A,FALSE,"UNIT";#N/A,#N/A,FALSE,"UNIT";#N/A,#N/A,FALSE,"계정"}</definedName>
    <definedName name="_22s4_" localSheetId="2" hidden="1">{#N/A,#N/A,FALSE,"UNIT";#N/A,#N/A,FALSE,"UNIT";#N/A,#N/A,FALSE,"계정"}</definedName>
    <definedName name="_22s4_" localSheetId="28" hidden="1">{#N/A,#N/A,FALSE,"UNIT";#N/A,#N/A,FALSE,"UNIT";#N/A,#N/A,FALSE,"계정"}</definedName>
    <definedName name="_22s4_" localSheetId="5" hidden="1">{#N/A,#N/A,FALSE,"UNIT";#N/A,#N/A,FALSE,"UNIT";#N/A,#N/A,FALSE,"계정"}</definedName>
    <definedName name="_22s4_" hidden="1">{#N/A,#N/A,FALSE,"UNIT";#N/A,#N/A,FALSE,"UNIT";#N/A,#N/A,FALSE,"계정"}</definedName>
    <definedName name="_23">#N/A</definedName>
    <definedName name="_23__FDSAUDITLINK__" localSheetId="24"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localSheetId="8"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localSheetId="25"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localSheetId="2"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localSheetId="28"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localSheetId="5"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 localSheetId="24">#REF!</definedName>
    <definedName name="_23_0R">#REF!</definedName>
    <definedName name="_23_9_0__123Grap" localSheetId="24" hidden="1">#REF!</definedName>
    <definedName name="_23_9_0__123Grap" localSheetId="28" hidden="1">#REF!</definedName>
    <definedName name="_23_9_0__123Grap" hidden="1">#REF!</definedName>
    <definedName name="_23_9_0__123Graph_LB" localSheetId="24" hidden="1">#REF!</definedName>
    <definedName name="_23_9_0__123Graph_LB" localSheetId="28" hidden="1">#REF!</definedName>
    <definedName name="_23_9_0__123Graph_LB" hidden="1">#REF!</definedName>
    <definedName name="_232__FDSAUDITLINK__" localSheetId="24"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localSheetId="8"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localSheetId="25"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localSheetId="28"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localSheetId="5"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localSheetId="24"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localSheetId="8"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localSheetId="25"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localSheetId="28"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localSheetId="5"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localSheetId="24" hidden="1">#REF!</definedName>
    <definedName name="_24__123Graph_X차트_1" localSheetId="28" hidden="1">#REF!</definedName>
    <definedName name="_24__123Graph_X차트_1" hidden="1">#REF!</definedName>
    <definedName name="_24__FDSAUDITLINK__" localSheetId="24"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localSheetId="8"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localSheetId="25"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localSheetId="2"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localSheetId="28"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localSheetId="5"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 localSheetId="24">#REF!</definedName>
    <definedName name="_24_0Securit">#REF!</definedName>
    <definedName name="_24_9_0__123Grap" localSheetId="24" hidden="1">#REF!</definedName>
    <definedName name="_24_9_0__123Grap" localSheetId="28" hidden="1">#REF!</definedName>
    <definedName name="_24_9_0__123Grap" hidden="1">#REF!</definedName>
    <definedName name="_24s5_" localSheetId="24" hidden="1">{#N/A,#N/A,FALSE,"UNIT";#N/A,#N/A,FALSE,"UNIT";#N/A,#N/A,FALSE,"계정"}</definedName>
    <definedName name="_24s5_" localSheetId="8" hidden="1">{#N/A,#N/A,FALSE,"UNIT";#N/A,#N/A,FALSE,"UNIT";#N/A,#N/A,FALSE,"계정"}</definedName>
    <definedName name="_24s5_" localSheetId="25" hidden="1">{#N/A,#N/A,FALSE,"UNIT";#N/A,#N/A,FALSE,"UNIT";#N/A,#N/A,FALSE,"계정"}</definedName>
    <definedName name="_24s5_" localSheetId="2" hidden="1">{#N/A,#N/A,FALSE,"UNIT";#N/A,#N/A,FALSE,"UNIT";#N/A,#N/A,FALSE,"계정"}</definedName>
    <definedName name="_24s5_" localSheetId="28" hidden="1">{#N/A,#N/A,FALSE,"UNIT";#N/A,#N/A,FALSE,"UNIT";#N/A,#N/A,FALSE,"계정"}</definedName>
    <definedName name="_24s5_" localSheetId="5" hidden="1">{#N/A,#N/A,FALSE,"UNIT";#N/A,#N/A,FALSE,"UNIT";#N/A,#N/A,FALSE,"계정"}</definedName>
    <definedName name="_24s5_" hidden="1">{#N/A,#N/A,FALSE,"UNIT";#N/A,#N/A,FALSE,"UNIT";#N/A,#N/A,FALSE,"계정"}</definedName>
    <definedName name="_25">#N/A</definedName>
    <definedName name="_25__FDSAUDITLINK__" localSheetId="24"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localSheetId="8"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localSheetId="25"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localSheetId="2"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localSheetId="28"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localSheetId="5"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 localSheetId="24">#REF!</definedName>
    <definedName name="_25_0Unhide.Ra">#REF!</definedName>
    <definedName name="_25j1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25j1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25j1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2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5j1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25j1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localSheetId="24"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localSheetId="8"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localSheetId="25"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localSheetId="2"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localSheetId="28"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localSheetId="5"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localSheetId="24" hidden="1">#REF!</definedName>
    <definedName name="_26_5_0__123Grap" localSheetId="14" hidden="1">#REF!</definedName>
    <definedName name="_26_5_0__123Grap" localSheetId="28" hidden="1">#REF!</definedName>
    <definedName name="_26_5_0__123Grap" localSheetId="13" hidden="1">#REF!</definedName>
    <definedName name="_26_5_0__123Grap" hidden="1">#REF!</definedName>
    <definedName name="_262__FDSAUDITLINK__" localSheetId="24"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localSheetId="8"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localSheetId="25"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localSheetId="28"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localSheetId="5"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localSheetId="24"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localSheetId="8"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localSheetId="25"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localSheetId="28"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localSheetId="5"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26j1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26j1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2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j1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26j1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24" hidden="1">{#N/A,#N/A,FALSE,"UNIT";#N/A,#N/A,FALSE,"UNIT";#N/A,#N/A,FALSE,"계정"}</definedName>
    <definedName name="_26s6_" localSheetId="8" hidden="1">{#N/A,#N/A,FALSE,"UNIT";#N/A,#N/A,FALSE,"UNIT";#N/A,#N/A,FALSE,"계정"}</definedName>
    <definedName name="_26s6_" localSheetId="25" hidden="1">{#N/A,#N/A,FALSE,"UNIT";#N/A,#N/A,FALSE,"UNIT";#N/A,#N/A,FALSE,"계정"}</definedName>
    <definedName name="_26s6_" localSheetId="2" hidden="1">{#N/A,#N/A,FALSE,"UNIT";#N/A,#N/A,FALSE,"UNIT";#N/A,#N/A,FALSE,"계정"}</definedName>
    <definedName name="_26s6_" localSheetId="28" hidden="1">{#N/A,#N/A,FALSE,"UNIT";#N/A,#N/A,FALSE,"UNIT";#N/A,#N/A,FALSE,"계정"}</definedName>
    <definedName name="_26s6_" localSheetId="5" hidden="1">{#N/A,#N/A,FALSE,"UNIT";#N/A,#N/A,FALSE,"UNIT";#N/A,#N/A,FALSE,"계정"}</definedName>
    <definedName name="_26s6_" hidden="1">{#N/A,#N/A,FALSE,"UNIT";#N/A,#N/A,FALSE,"UNIT";#N/A,#N/A,FALSE,"계정"}</definedName>
    <definedName name="_27">#N/A</definedName>
    <definedName name="_27_" localSheetId="24" hidden="1">#REF!</definedName>
    <definedName name="_27_" hidden="1">#REF!</definedName>
    <definedName name="_27__FDSAUDITLINK__" localSheetId="24"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localSheetId="8"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localSheetId="25"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localSheetId="2"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localSheetId="28"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localSheetId="5"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localSheetId="24" hidden="1">#REF!</definedName>
    <definedName name="_27_7_0__123Grap" localSheetId="14" hidden="1">#REF!</definedName>
    <definedName name="_27_7_0__123Grap" localSheetId="28" hidden="1">#REF!</definedName>
    <definedName name="_27_7_0__123Grap" localSheetId="13" hidden="1">#REF!</definedName>
    <definedName name="_27_7_0__123Grap" hidden="1">#REF!</definedName>
    <definedName name="_277__FDSAUDITLINK__" localSheetId="24"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localSheetId="8"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localSheetId="25"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localSheetId="28"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localSheetId="5"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localSheetId="24"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localSheetId="8"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localSheetId="25"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localSheetId="2"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localSheetId="28"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localSheetId="5"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27A9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localSheetId="24"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localSheetId="8"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localSheetId="25"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localSheetId="2"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localSheetId="28"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localSheetId="5"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localSheetId="24" hidden="1">#REF!</definedName>
    <definedName name="_28_0_0" hidden="1">#REF!</definedName>
    <definedName name="_28_7_0__123Graph_LB" localSheetId="24" hidden="1">#REF!</definedName>
    <definedName name="_28_7_0__123Graph_LB" localSheetId="14" hidden="1">#REF!</definedName>
    <definedName name="_28_7_0__123Graph_LB" localSheetId="28" hidden="1">#REF!</definedName>
    <definedName name="_28_7_0__123Graph_LB" localSheetId="13" hidden="1">#REF!</definedName>
    <definedName name="_28_7_0__123Graph_LB" hidden="1">#REF!</definedName>
    <definedName name="_28s9_" localSheetId="24" hidden="1">{#N/A,#N/A,FALSE,"UNIT";#N/A,#N/A,FALSE,"UNIT";#N/A,#N/A,FALSE,"계정"}</definedName>
    <definedName name="_28s9_" localSheetId="8" hidden="1">{#N/A,#N/A,FALSE,"UNIT";#N/A,#N/A,FALSE,"UNIT";#N/A,#N/A,FALSE,"계정"}</definedName>
    <definedName name="_28s9_" localSheetId="25" hidden="1">{#N/A,#N/A,FALSE,"UNIT";#N/A,#N/A,FALSE,"UNIT";#N/A,#N/A,FALSE,"계정"}</definedName>
    <definedName name="_28s9_" localSheetId="2" hidden="1">{#N/A,#N/A,FALSE,"UNIT";#N/A,#N/A,FALSE,"UNIT";#N/A,#N/A,FALSE,"계정"}</definedName>
    <definedName name="_28s9_" localSheetId="28" hidden="1">{#N/A,#N/A,FALSE,"UNIT";#N/A,#N/A,FALSE,"UNIT";#N/A,#N/A,FALSE,"계정"}</definedName>
    <definedName name="_28s9_" localSheetId="5" hidden="1">{#N/A,#N/A,FALSE,"UNIT";#N/A,#N/A,FALSE,"UNIT";#N/A,#N/A,FALSE,"계정"}</definedName>
    <definedName name="_28s9_" hidden="1">{#N/A,#N/A,FALSE,"UNIT";#N/A,#N/A,FALSE,"UNIT";#N/A,#N/A,FALSE,"계정"}</definedName>
    <definedName name="_29">#N/A</definedName>
    <definedName name="_29__FDSAUDITLINK__" localSheetId="24"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localSheetId="8"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localSheetId="25"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localSheetId="2"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localSheetId="28"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localSheetId="5"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 localSheetId="24">#REF!</definedName>
    <definedName name="_29_8_0R">#REF!</definedName>
    <definedName name="_29_9_0__123Graph_LB" localSheetId="24" hidden="1">#REF!</definedName>
    <definedName name="_29_9_0__123Graph_LB" localSheetId="28" hidden="1">#REF!</definedName>
    <definedName name="_29_9_0__123Graph_LB" hidden="1">#REF!</definedName>
    <definedName name="_290__FDSAUDITLINK__" localSheetId="24"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localSheetId="8"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localSheetId="25"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localSheetId="2"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localSheetId="28"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localSheetId="5"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localSheetId="24"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localSheetId="8"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localSheetId="25"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localSheetId="28"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localSheetId="5"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localSheetId="24"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localSheetId="8"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localSheetId="25"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localSheetId="28"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localSheetId="5"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localSheetId="24"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localSheetId="8"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localSheetId="25"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localSheetId="28"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localSheetId="5"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localSheetId="24" hidden="1">#REF!</definedName>
    <definedName name="_2F" hidden="1">#REF!</definedName>
    <definedName name="_2M" localSheetId="24">#REF!</definedName>
    <definedName name="_2M">#REF!</definedName>
    <definedName name="_2o2_" localSheetId="24" hidden="1">#REF!</definedName>
    <definedName name="_2o2_" localSheetId="28" hidden="1">#REF!</definedName>
    <definedName name="_2o2_" hidden="1">#REF!</definedName>
    <definedName name="_2s1_" localSheetId="24" hidden="1">{#N/A,#N/A,FALSE,"UNIT";#N/A,#N/A,FALSE,"UNIT";#N/A,#N/A,FALSE,"계정"}</definedName>
    <definedName name="_2s1_" localSheetId="8" hidden="1">{#N/A,#N/A,FALSE,"UNIT";#N/A,#N/A,FALSE,"UNIT";#N/A,#N/A,FALSE,"계정"}</definedName>
    <definedName name="_2s1_" localSheetId="25" hidden="1">{#N/A,#N/A,FALSE,"UNIT";#N/A,#N/A,FALSE,"UNIT";#N/A,#N/A,FALSE,"계정"}</definedName>
    <definedName name="_2s1_" localSheetId="2" hidden="1">{#N/A,#N/A,FALSE,"UNIT";#N/A,#N/A,FALSE,"UNIT";#N/A,#N/A,FALSE,"계정"}</definedName>
    <definedName name="_2s1_" localSheetId="28" hidden="1">{#N/A,#N/A,FALSE,"UNIT";#N/A,#N/A,FALSE,"UNIT";#N/A,#N/A,FALSE,"계정"}</definedName>
    <definedName name="_2s1_" localSheetId="5" hidden="1">{#N/A,#N/A,FALSE,"UNIT";#N/A,#N/A,FALSE,"UNIT";#N/A,#N/A,FALSE,"계정"}</definedName>
    <definedName name="_2s1_" hidden="1">{#N/A,#N/A,FALSE,"UNIT";#N/A,#N/A,FALSE,"UNIT";#N/A,#N/A,FALSE,"계정"}</definedName>
    <definedName name="_2공장" localSheetId="24">#REF!</definedName>
    <definedName name="_2공장">#REF!</definedName>
    <definedName name="_2월" localSheetId="24">#REF!</definedName>
    <definedName name="_2월">#REF!</definedName>
    <definedName name="_3">#N/A</definedName>
    <definedName name="_3._Document" localSheetId="24">#REF!</definedName>
    <definedName name="_3._Document">#REF!</definedName>
    <definedName name="_3._가시설_설치_공사" localSheetId="24">#REF!</definedName>
    <definedName name="_3._가시설_설치_공사">#REF!</definedName>
    <definedName name="_3._재무구조개선적립금" localSheetId="24">#REF!</definedName>
    <definedName name="_3._재무구조개선적립금">#REF!</definedName>
    <definedName name="_3__123Graph_ACHART_2" localSheetId="24" hidden="1">#REF!</definedName>
    <definedName name="_3__123Graph_ACHART_2" localSheetId="28" hidden="1">#REF!</definedName>
    <definedName name="_3__123Graph_ACHART_2" hidden="1">#REF!</definedName>
    <definedName name="_3__123Graph_BCHART_1" localSheetId="28" hidden="1">#REF!</definedName>
    <definedName name="_3__123Graph_BCHART_1" hidden="1">#REF!</definedName>
    <definedName name="_3__123Graph_C차트_1" localSheetId="28" hidden="1">#REF!</definedName>
    <definedName name="_3__123Graph_C차트_1" hidden="1">#REF!</definedName>
    <definedName name="_3__123Graph_XChart_1A" hidden="1">#N/A</definedName>
    <definedName name="_3__FDSAUDITLINK__" localSheetId="24"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localSheetId="8"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localSheetId="25"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localSheetId="2"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localSheetId="28"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localSheetId="5"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 localSheetId="24">#REF!</definedName>
    <definedName name="_3__STR_STEEL__">#REF!</definedName>
    <definedName name="_3_0_0" localSheetId="24" hidden="1">#REF!</definedName>
    <definedName name="_3_0_0" hidden="1">#REF!</definedName>
    <definedName name="_3_0_0_F" localSheetId="24" hidden="1">#REF!</definedName>
    <definedName name="_3_0_0_F" hidden="1">#REF!</definedName>
    <definedName name="_3_7____123Grap" localSheetId="24" hidden="1">#REF!</definedName>
    <definedName name="_3_7____123Grap" localSheetId="28" hidden="1">#REF!</definedName>
    <definedName name="_3_7____123Grap" hidden="1">#REF!</definedName>
    <definedName name="_30">#N/A</definedName>
    <definedName name="_30__FDSAUDITLINK__" localSheetId="24"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localSheetId="8"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localSheetId="25"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localSheetId="2"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localSheetId="28"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localSheetId="5"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localSheetId="24" hidden="1">#REF!</definedName>
    <definedName name="_30_9_0__123Grap" localSheetId="28" hidden="1">#REF!</definedName>
    <definedName name="_30_9_0__123Grap" localSheetId="13" hidden="1">#REF!</definedName>
    <definedName name="_30_9_0__123Grap" hidden="1">#REF!</definedName>
    <definedName name="_30_9_0__123Graph_LB" localSheetId="24" hidden="1">#REF!</definedName>
    <definedName name="_30_9_0__123Graph_LB" localSheetId="28" hidden="1">#REF!</definedName>
    <definedName name="_30_9_0__123Graph_LB" hidden="1">#REF!</definedName>
    <definedName name="_306__FDSAUDITLINK__" localSheetId="24"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localSheetId="8"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localSheetId="25"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localSheetId="2"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localSheetId="28"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localSheetId="5"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30A9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30A9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3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0A9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30A9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localSheetId="24"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localSheetId="8"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localSheetId="25"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localSheetId="2"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localSheetId="28"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localSheetId="5"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localSheetId="24" hidden="1">#REF!</definedName>
    <definedName name="_31_9_0__123Graph_LB" localSheetId="28" hidden="1">#REF!</definedName>
    <definedName name="_31_9_0__123Graph_LB" localSheetId="13" hidden="1">#REF!</definedName>
    <definedName name="_31_9_0__123Graph_LB" hidden="1">#REF!</definedName>
    <definedName name="_312__FDSAUDITLINK__" localSheetId="24"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localSheetId="8"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localSheetId="25"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localSheetId="2"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localSheetId="28"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localSheetId="5"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localSheetId="24"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localSheetId="8"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localSheetId="25"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localSheetId="2"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localSheetId="28"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localSheetId="5"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localSheetId="28" hidden="1">#REF!</definedName>
    <definedName name="_31b123_" hidden="1">#REF!</definedName>
    <definedName name="_32">#N/A</definedName>
    <definedName name="_32__FDSAUDITLINK__" localSheetId="24"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localSheetId="8"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localSheetId="25"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localSheetId="2"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localSheetId="28"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localSheetId="5"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localSheetId="24"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localSheetId="8"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localSheetId="25"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localSheetId="2"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localSheetId="28"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localSheetId="5"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 localSheetId="24">#REF!</definedName>
    <definedName name="_32bs1_">#REF!</definedName>
    <definedName name="_33">#N/A</definedName>
    <definedName name="_33__FDSAUDITLINK__" localSheetId="24"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localSheetId="8"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localSheetId="25"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localSheetId="2"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localSheetId="28"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localSheetId="5"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 localSheetId="24">#REF!</definedName>
    <definedName name="_33C30000_">#REF!</definedName>
    <definedName name="_34">#N/A</definedName>
    <definedName name="_34__FDSAUDITLINK__" localSheetId="24"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localSheetId="8"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localSheetId="25"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localSheetId="2"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localSheetId="28"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localSheetId="5"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 localSheetId="24">#REF!</definedName>
    <definedName name="_34h">#REF!</definedName>
    <definedName name="_35">#N/A</definedName>
    <definedName name="_35__FDSAUDITLINK__" localSheetId="24"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localSheetId="8"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localSheetId="25"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localSheetId="2"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localSheetId="28"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localSheetId="5"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localSheetId="24" hidden="1">#REF!</definedName>
    <definedName name="_35_0_0_F" hidden="1">#REF!</definedName>
    <definedName name="_35P1_" localSheetId="24">#REF!</definedName>
    <definedName name="_35P1_">#REF!</definedName>
    <definedName name="_36">#N/A</definedName>
    <definedName name="_36__FDSAUDITLINK__" localSheetId="24"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localSheetId="8"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localSheetId="25"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localSheetId="2"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localSheetId="28"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localSheetId="5"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localSheetId="24"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localSheetId="8"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localSheetId="25"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localSheetId="2"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localSheetId="28"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localSheetId="5"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36j1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36j1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3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6j1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36j1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 localSheetId="24">#REF!</definedName>
    <definedName name="_36P10_">#REF!</definedName>
    <definedName name="_37">#N/A</definedName>
    <definedName name="_37__FDSAUDITLINK__" localSheetId="24"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localSheetId="8"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localSheetId="25"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localSheetId="2"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localSheetId="28"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localSheetId="5"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37j1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37j1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37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7j1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37j1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 localSheetId="24">#REF!</definedName>
    <definedName name="_37p11_">#REF!</definedName>
    <definedName name="_38">#N/A</definedName>
    <definedName name="_38__FDSAUDITLINK__" localSheetId="24"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localSheetId="8"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localSheetId="25"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localSheetId="2"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localSheetId="28"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localSheetId="5"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 localSheetId="24">#REF!</definedName>
    <definedName name="_38p2_">#REF!</definedName>
    <definedName name="_39">#N/A</definedName>
    <definedName name="_39__FDSAUDITLINK__" localSheetId="24"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localSheetId="8"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localSheetId="25"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localSheetId="2"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localSheetId="28"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localSheetId="5"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 localSheetId="24">#REF!</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 localSheetId="24">#REF!</definedName>
    <definedName name="_3M">#REF!</definedName>
    <definedName name="_3Module1_.exe_1">#N/A</definedName>
    <definedName name="_3q45_" localSheetId="24" hidden="1">{"'용역비'!$A$4:$C$8"}</definedName>
    <definedName name="_3q45_" localSheetId="8" hidden="1">{"'용역비'!$A$4:$C$8"}</definedName>
    <definedName name="_3q45_" localSheetId="25" hidden="1">{"'용역비'!$A$4:$C$8"}</definedName>
    <definedName name="_3q45_" localSheetId="2" hidden="1">{"'용역비'!$A$4:$C$8"}</definedName>
    <definedName name="_3q45_" localSheetId="28" hidden="1">{"'용역비'!$A$4:$C$8"}</definedName>
    <definedName name="_3q45_" localSheetId="5" hidden="1">{"'용역비'!$A$4:$C$8"}</definedName>
    <definedName name="_3q45_" hidden="1">{"'용역비'!$A$4:$C$8"}</definedName>
    <definedName name="_3공장" localSheetId="24">#REF!</definedName>
    <definedName name="_3공장">#REF!</definedName>
    <definedName name="_3월" localSheetId="24">#REF!</definedName>
    <definedName name="_3월">#REF!</definedName>
    <definedName name="_4">#N/A</definedName>
    <definedName name="_4._Cost_center___Profit_Center" localSheetId="24">#REF!</definedName>
    <definedName name="_4._Cost_center___Profit_Center">#REF!</definedName>
    <definedName name="_4._가시설_해체_공사" localSheetId="24">#REF!</definedName>
    <definedName name="_4._가시설_해체_공사">#REF!</definedName>
    <definedName name="_4__123Graph_ACHART_2" localSheetId="24" hidden="1">#REF!</definedName>
    <definedName name="_4__123Graph_ACHART_2" localSheetId="28" hidden="1">#REF!</definedName>
    <definedName name="_4__123Graph_ACHART_2" hidden="1">#REF!</definedName>
    <definedName name="_4__123Graph_BCHART_1" localSheetId="28" hidden="1">#REF!</definedName>
    <definedName name="_4__123Graph_BCHART_1" hidden="1">#REF!</definedName>
    <definedName name="_4__123Graph_B차트_1" localSheetId="28" hidden="1">#REF!</definedName>
    <definedName name="_4__123Graph_B차트_1" hidden="1">#REF!</definedName>
    <definedName name="_4__123Graph_CCHART_1" localSheetId="28" hidden="1">#REF!</definedName>
    <definedName name="_4__123Graph_CCHART_1" hidden="1">#REF!</definedName>
    <definedName name="_4__123Graph_X차트_1" localSheetId="28" hidden="1">#REF!</definedName>
    <definedName name="_4__123Graph_X차트_1" hidden="1">#REF!</definedName>
    <definedName name="_4__FDSAUDITLINK__" localSheetId="24"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localSheetId="8"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localSheetId="25"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localSheetId="2"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localSheetId="28"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localSheetId="5"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localSheetId="24" hidden="1">#REF!</definedName>
    <definedName name="_4_0_0_F" hidden="1">#REF!</definedName>
    <definedName name="_4_7____123Graph_LB" localSheetId="24" hidden="1">#REF!</definedName>
    <definedName name="_4_7____123Graph_LB" localSheetId="28" hidden="1">#REF!</definedName>
    <definedName name="_4_7____123Graph_LB" hidden="1">#REF!</definedName>
    <definedName name="_40">#N/A</definedName>
    <definedName name="_40__FDSAUDITLINK__" localSheetId="24"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localSheetId="8"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localSheetId="25"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localSheetId="2"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localSheetId="28"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localSheetId="5"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 localSheetId="24">#REF!</definedName>
    <definedName name="_40P4_">#REF!</definedName>
    <definedName name="_40T1" localSheetId="24">#REF!</definedName>
    <definedName name="_40T1">#REF!</definedName>
    <definedName name="_40T2" localSheetId="24">#REF!</definedName>
    <definedName name="_40T2">#REF!</definedName>
    <definedName name="_41">#N/A</definedName>
    <definedName name="_41__FDSAUDITLINK__" localSheetId="24"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localSheetId="8"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localSheetId="25"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localSheetId="2"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localSheetId="28"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localSheetId="5"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 localSheetId="24">#REF!</definedName>
    <definedName name="_41P5_">#REF!</definedName>
    <definedName name="_42">#N/A</definedName>
    <definedName name="_42P6_" localSheetId="24">#REF!</definedName>
    <definedName name="_42P6_">#REF!</definedName>
    <definedName name="_43">#N/A</definedName>
    <definedName name="_43A3_" localSheetId="24" hidden="1">{#N/A,#N/A,FALSE,"단축1";#N/A,#N/A,FALSE,"단축2";#N/A,#N/A,FALSE,"단축3";#N/A,#N/A,FALSE,"장축";#N/A,#N/A,FALSE,"4WD"}</definedName>
    <definedName name="_43A3_" localSheetId="8" hidden="1">{#N/A,#N/A,FALSE,"단축1";#N/A,#N/A,FALSE,"단축2";#N/A,#N/A,FALSE,"단축3";#N/A,#N/A,FALSE,"장축";#N/A,#N/A,FALSE,"4WD"}</definedName>
    <definedName name="_43A3_" localSheetId="25" hidden="1">{#N/A,#N/A,FALSE,"단축1";#N/A,#N/A,FALSE,"단축2";#N/A,#N/A,FALSE,"단축3";#N/A,#N/A,FALSE,"장축";#N/A,#N/A,FALSE,"4WD"}</definedName>
    <definedName name="_43A3_" localSheetId="2" hidden="1">{#N/A,#N/A,FALSE,"단축1";#N/A,#N/A,FALSE,"단축2";#N/A,#N/A,FALSE,"단축3";#N/A,#N/A,FALSE,"장축";#N/A,#N/A,FALSE,"4WD"}</definedName>
    <definedName name="_43A3_" localSheetId="14" hidden="1">{#N/A,#N/A,FALSE,"단축1";#N/A,#N/A,FALSE,"단축2";#N/A,#N/A,FALSE,"단축3";#N/A,#N/A,FALSE,"장축";#N/A,#N/A,FALSE,"4WD"}</definedName>
    <definedName name="_43A3_" localSheetId="28" hidden="1">{#N/A,#N/A,FALSE,"단축1";#N/A,#N/A,FALSE,"단축2";#N/A,#N/A,FALSE,"단축3";#N/A,#N/A,FALSE,"장축";#N/A,#N/A,FALSE,"4WD"}</definedName>
    <definedName name="_43A3_" localSheetId="5" hidden="1">{#N/A,#N/A,FALSE,"단축1";#N/A,#N/A,FALSE,"단축2";#N/A,#N/A,FALSE,"단축3";#N/A,#N/A,FALSE,"장축";#N/A,#N/A,FALSE,"4WD"}</definedName>
    <definedName name="_43A3_" localSheetId="13" hidden="1">{#N/A,#N/A,FALSE,"단축1";#N/A,#N/A,FALSE,"단축2";#N/A,#N/A,FALSE,"단축3";#N/A,#N/A,FALSE,"장축";#N/A,#N/A,FALSE,"4WD"}</definedName>
    <definedName name="_43A3_" hidden="1">{#N/A,#N/A,FALSE,"단축1";#N/A,#N/A,FALSE,"단축2";#N/A,#N/A,FALSE,"단축3";#N/A,#N/A,FALSE,"장축";#N/A,#N/A,FALSE,"4WD"}</definedName>
    <definedName name="_43P7_" localSheetId="24">#REF!</definedName>
    <definedName name="_43P7_">#REF!</definedName>
    <definedName name="_44">#N/A</definedName>
    <definedName name="_44P8_" localSheetId="24">#REF!</definedName>
    <definedName name="_44P8_">#REF!</definedName>
    <definedName name="_45">#N/A</definedName>
    <definedName name="_45P9_" localSheetId="24">#REF!</definedName>
    <definedName name="_45P9_">#REF!</definedName>
    <definedName name="_46">#N/A</definedName>
    <definedName name="_46__FDSAUDITLINK__" localSheetId="24"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localSheetId="8"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localSheetId="25"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localSheetId="2"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localSheetId="28"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localSheetId="5"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 localSheetId="24">#REF!</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M" localSheetId="24">#REF!</definedName>
    <definedName name="_4M">#REF!</definedName>
    <definedName name="_4s10_" localSheetId="24" hidden="1">{#N/A,#N/A,FALSE,"UNIT";#N/A,#N/A,FALSE,"UNIT";#N/A,#N/A,FALSE,"계정"}</definedName>
    <definedName name="_4s10_" localSheetId="8" hidden="1">{#N/A,#N/A,FALSE,"UNIT";#N/A,#N/A,FALSE,"UNIT";#N/A,#N/A,FALSE,"계정"}</definedName>
    <definedName name="_4s10_" localSheetId="25" hidden="1">{#N/A,#N/A,FALSE,"UNIT";#N/A,#N/A,FALSE,"UNIT";#N/A,#N/A,FALSE,"계정"}</definedName>
    <definedName name="_4s10_" localSheetId="2" hidden="1">{#N/A,#N/A,FALSE,"UNIT";#N/A,#N/A,FALSE,"UNIT";#N/A,#N/A,FALSE,"계정"}</definedName>
    <definedName name="_4s10_" localSheetId="28" hidden="1">{#N/A,#N/A,FALSE,"UNIT";#N/A,#N/A,FALSE,"UNIT";#N/A,#N/A,FALSE,"계정"}</definedName>
    <definedName name="_4s10_" localSheetId="5" hidden="1">{#N/A,#N/A,FALSE,"UNIT";#N/A,#N/A,FALSE,"UNIT";#N/A,#N/A,FALSE,"계정"}</definedName>
    <definedName name="_4s10_" hidden="1">{#N/A,#N/A,FALSE,"UNIT";#N/A,#N/A,FALSE,"UNIT";#N/A,#N/A,FALSE,"계정"}</definedName>
    <definedName name="_4월" localSheetId="24">#REF!</definedName>
    <definedName name="_4월">#REF!</definedName>
    <definedName name="_5">#N/A</definedName>
    <definedName name="_5._Tax" localSheetId="24">#REF!</definedName>
    <definedName name="_5._Tax">#REF!</definedName>
    <definedName name="_5___123Graph_A차트_1" localSheetId="24" hidden="1">#REF!</definedName>
    <definedName name="_5___123Graph_A차트_1" localSheetId="28" hidden="1">#REF!</definedName>
    <definedName name="_5___123Graph_A차트_1" hidden="1">#REF!</definedName>
    <definedName name="_5__123Graph_ACHART_1" localSheetId="24" hidden="1">#REF!</definedName>
    <definedName name="_5__123Graph_ACHART_1" localSheetId="14" hidden="1">#REF!</definedName>
    <definedName name="_5__123Graph_ACHART_1" localSheetId="28" hidden="1">#REF!</definedName>
    <definedName name="_5__123Graph_ACHART_1" localSheetId="13" hidden="1">#REF!</definedName>
    <definedName name="_5__123Graph_ACHART_1" hidden="1">#REF!</definedName>
    <definedName name="_5__123Graph_A차트_1" localSheetId="28" hidden="1">#REF!</definedName>
    <definedName name="_5__123Graph_A차트_1" hidden="1">#REF!</definedName>
    <definedName name="_5__123Graph_CCHART_1" localSheetId="14" hidden="1">#REF!</definedName>
    <definedName name="_5__123Graph_CCHART_1" localSheetId="28" hidden="1">#REF!</definedName>
    <definedName name="_5__123Graph_CCHART_1" localSheetId="13" hidden="1">#REF!</definedName>
    <definedName name="_5__123Graph_CCHART_1" hidden="1">#REF!</definedName>
    <definedName name="_5__123Graph_DCHART_1" localSheetId="14" hidden="1">#REF!</definedName>
    <definedName name="_5__123Graph_DCHART_1" localSheetId="28" hidden="1">#REF!</definedName>
    <definedName name="_5__123Graph_DCHART_1" localSheetId="13" hidden="1">#REF!</definedName>
    <definedName name="_5__123Graph_DCHART_1" hidden="1">#REF!</definedName>
    <definedName name="_5__FDSAUDITLINK__" localSheetId="24"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localSheetId="8"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localSheetId="25"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localSheetId="2"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localSheetId="28"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localSheetId="5"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localSheetId="24" hidden="1">#REF!</definedName>
    <definedName name="_5_5_0__123Grap" localSheetId="28" hidden="1">#REF!</definedName>
    <definedName name="_5_5_0__123Grap" hidden="1">#REF!</definedName>
    <definedName name="_5_7_0__123Grap" localSheetId="24" hidden="1">#REF!</definedName>
    <definedName name="_5_7_0__123Grap" localSheetId="28" hidden="1">#REF!</definedName>
    <definedName name="_5_7_0__123Grap" hidden="1">#REF!</definedName>
    <definedName name="_50">#N/A</definedName>
    <definedName name="_50T1" localSheetId="24">#REF!</definedName>
    <definedName name="_50T1">#REF!</definedName>
    <definedName name="_50T2" localSheetId="24">#REF!</definedName>
    <definedName name="_50T2">#REF!</definedName>
    <definedName name="_51">#N/A</definedName>
    <definedName name="_52">#N/A</definedName>
    <definedName name="_53">#N/A</definedName>
    <definedName name="_54">#N/A</definedName>
    <definedName name="_54F" localSheetId="24" hidden="1">#REF!</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 localSheetId="24">#REF!</definedName>
    <definedName name="_5M">#REF!</definedName>
    <definedName name="_5Module1_.exe_2">#N/A</definedName>
    <definedName name="_5월" localSheetId="24">#REF!</definedName>
    <definedName name="_5월">#REF!</definedName>
    <definedName name="_6">#N/A</definedName>
    <definedName name="_6___123Graph_B차트_1" localSheetId="24" hidden="1">#REF!</definedName>
    <definedName name="_6___123Graph_B차트_1" localSheetId="28" hidden="1">#REF!</definedName>
    <definedName name="_6___123Graph_B차트_1" hidden="1">#REF!</definedName>
    <definedName name="_6__123Graph_A차트_1" localSheetId="24" hidden="1">#REF!</definedName>
    <definedName name="_6__123Graph_A차트_1" localSheetId="28" hidden="1">#REF!</definedName>
    <definedName name="_6__123Graph_A차트_1" hidden="1">#REF!</definedName>
    <definedName name="_6__123Graph_BCHART_1" localSheetId="24" hidden="1">#REF!</definedName>
    <definedName name="_6__123Graph_BCHART_1" localSheetId="28" hidden="1">#REF!</definedName>
    <definedName name="_6__123Graph_BCHART_1" hidden="1">#REF!</definedName>
    <definedName name="_6__123Graph_B차트_1" localSheetId="28" hidden="1">#REF!</definedName>
    <definedName name="_6__123Graph_B차트_1" hidden="1">#REF!</definedName>
    <definedName name="_6__123Graph_C차트_1" localSheetId="28" hidden="1">#REF!</definedName>
    <definedName name="_6__123Graph_C차트_1" hidden="1">#REF!</definedName>
    <definedName name="_6__123Graph_DCHART_1" localSheetId="28" hidden="1">#REF!</definedName>
    <definedName name="_6__123Graph_DCHART_1" hidden="1">#REF!</definedName>
    <definedName name="_6__123Graph_ECHART_1" localSheetId="28" hidden="1">#REF!</definedName>
    <definedName name="_6__123Graph_ECHART_1" hidden="1">#REF!</definedName>
    <definedName name="_6__EQUIPMENT__" localSheetId="24">#REF!</definedName>
    <definedName name="_6__EQUIPMENT__">#REF!</definedName>
    <definedName name="_6_5_0__123Grap" localSheetId="28" hidden="1">#REF!</definedName>
    <definedName name="_6_5_0__123Grap" hidden="1">#REF!</definedName>
    <definedName name="_6_7_0__123Graph_LB" localSheetId="28" hidden="1">#REF!</definedName>
    <definedName name="_6_7_0__123Graph_LB" hidden="1">#REF!</definedName>
    <definedName name="_60">#N/A</definedName>
    <definedName name="_60T1" localSheetId="24">#REF!</definedName>
    <definedName name="_60T1">#REF!</definedName>
    <definedName name="_60T2" localSheetId="24">#REF!</definedName>
    <definedName name="_60T2">#REF!</definedName>
    <definedName name="_61">#N/A</definedName>
    <definedName name="_62">#N/A</definedName>
    <definedName name="_62A" localSheetId="24" hidden="1">#REF!</definedName>
    <definedName name="_62A" localSheetId="28" hidden="1">#REF!</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 localSheetId="24">#REF!</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M" localSheetId="24">#REF!</definedName>
    <definedName name="_6M">#REF!</definedName>
    <definedName name="_6s11_" localSheetId="24" hidden="1">{#N/A,#N/A,FALSE,"UNIT";#N/A,#N/A,FALSE,"UNIT";#N/A,#N/A,FALSE,"계정"}</definedName>
    <definedName name="_6s11_" localSheetId="8" hidden="1">{#N/A,#N/A,FALSE,"UNIT";#N/A,#N/A,FALSE,"UNIT";#N/A,#N/A,FALSE,"계정"}</definedName>
    <definedName name="_6s11_" localSheetId="25" hidden="1">{#N/A,#N/A,FALSE,"UNIT";#N/A,#N/A,FALSE,"UNIT";#N/A,#N/A,FALSE,"계정"}</definedName>
    <definedName name="_6s11_" localSheetId="2" hidden="1">{#N/A,#N/A,FALSE,"UNIT";#N/A,#N/A,FALSE,"UNIT";#N/A,#N/A,FALSE,"계정"}</definedName>
    <definedName name="_6s11_" localSheetId="28" hidden="1">{#N/A,#N/A,FALSE,"UNIT";#N/A,#N/A,FALSE,"UNIT";#N/A,#N/A,FALSE,"계정"}</definedName>
    <definedName name="_6s11_" localSheetId="5" hidden="1">{#N/A,#N/A,FALSE,"UNIT";#N/A,#N/A,FALSE,"UNIT";#N/A,#N/A,FALSE,"계정"}</definedName>
    <definedName name="_6s11_" hidden="1">{#N/A,#N/A,FALSE,"UNIT";#N/A,#N/A,FALSE,"UNIT";#N/A,#N/A,FALSE,"계정"}</definedName>
    <definedName name="_6월" localSheetId="24">#REF!</definedName>
    <definedName name="_6월">#REF!</definedName>
    <definedName name="_7">#N/A</definedName>
    <definedName name="_7_" localSheetId="24" hidden="1">#REF!</definedName>
    <definedName name="_7_" hidden="1">#REF!</definedName>
    <definedName name="_7___123Graph_C차트_1" localSheetId="24" hidden="1">#REF!</definedName>
    <definedName name="_7___123Graph_C차트_1" localSheetId="28" hidden="1">#REF!</definedName>
    <definedName name="_7___123Graph_C차트_1" hidden="1">#REF!</definedName>
    <definedName name="_7__123Graph_B차트_1" localSheetId="24" hidden="1">#REF!</definedName>
    <definedName name="_7__123Graph_B차트_1" localSheetId="28" hidden="1">#REF!</definedName>
    <definedName name="_7__123Graph_B차트_1" hidden="1">#REF!</definedName>
    <definedName name="_7__123Graph_C차트_1" localSheetId="24" hidden="1">#REF!</definedName>
    <definedName name="_7__123Graph_C차트_1" localSheetId="28" hidden="1">#REF!</definedName>
    <definedName name="_7__123Graph_C차트_1" hidden="1">#REF!</definedName>
    <definedName name="_7__123Graph_ECHART_1" localSheetId="28" hidden="1">#REF!</definedName>
    <definedName name="_7__123Graph_ECHART_1" hidden="1">#REF!</definedName>
    <definedName name="_7__123Graph_XCHART_2" localSheetId="28" hidden="1">#REF!</definedName>
    <definedName name="_7__123Graph_XCHART_2" hidden="1">#REF!</definedName>
    <definedName name="_7__FDSAUDITLINK__" localSheetId="24"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localSheetId="8"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localSheetId="25"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localSheetId="2"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localSheetId="28"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localSheetId="5"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 localSheetId="24">#REF!</definedName>
    <definedName name="_7__INSULATION_">#REF!</definedName>
    <definedName name="_7_0__123Grap" localSheetId="24" hidden="1">#REF!</definedName>
    <definedName name="_7_0__123Grap" localSheetId="28" hidden="1">#REF!</definedName>
    <definedName name="_7_0__123Grap" hidden="1">#REF!</definedName>
    <definedName name="_7_9____123Grap" localSheetId="24" hidden="1">#REF!</definedName>
    <definedName name="_7_9____123Grap" localSheetId="28" hidden="1">#REF!</definedName>
    <definedName name="_7_9____123Grap" hidden="1">#REF!</definedName>
    <definedName name="_70">#N/A</definedName>
    <definedName name="_70T1" localSheetId="24">#REF!</definedName>
    <definedName name="_70T1">#REF!</definedName>
    <definedName name="_70T2" localSheetId="24">#REF!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24" hidden="1">{#N/A,#N/A,FALSE,"단축1";#N/A,#N/A,FALSE,"단축2";#N/A,#N/A,FALSE,"단축3";#N/A,#N/A,FALSE,"장축";#N/A,#N/A,FALSE,"4WD"}</definedName>
    <definedName name="_7A3_" localSheetId="8" hidden="1">{#N/A,#N/A,FALSE,"단축1";#N/A,#N/A,FALSE,"단축2";#N/A,#N/A,FALSE,"단축3";#N/A,#N/A,FALSE,"장축";#N/A,#N/A,FALSE,"4WD"}</definedName>
    <definedName name="_7A3_" localSheetId="25" hidden="1">{#N/A,#N/A,FALSE,"단축1";#N/A,#N/A,FALSE,"단축2";#N/A,#N/A,FALSE,"단축3";#N/A,#N/A,FALSE,"장축";#N/A,#N/A,FALSE,"4WD"}</definedName>
    <definedName name="_7A3_" localSheetId="2" hidden="1">{#N/A,#N/A,FALSE,"단축1";#N/A,#N/A,FALSE,"단축2";#N/A,#N/A,FALSE,"단축3";#N/A,#N/A,FALSE,"장축";#N/A,#N/A,FALSE,"4WD"}</definedName>
    <definedName name="_7A3_" localSheetId="14" hidden="1">{#N/A,#N/A,FALSE,"단축1";#N/A,#N/A,FALSE,"단축2";#N/A,#N/A,FALSE,"단축3";#N/A,#N/A,FALSE,"장축";#N/A,#N/A,FALSE,"4WD"}</definedName>
    <definedName name="_7A3_" localSheetId="28" hidden="1">{#N/A,#N/A,FALSE,"단축1";#N/A,#N/A,FALSE,"단축2";#N/A,#N/A,FALSE,"단축3";#N/A,#N/A,FALSE,"장축";#N/A,#N/A,FALSE,"4WD"}</definedName>
    <definedName name="_7A3_" localSheetId="5" hidden="1">{#N/A,#N/A,FALSE,"단축1";#N/A,#N/A,FALSE,"단축2";#N/A,#N/A,FALSE,"단축3";#N/A,#N/A,FALSE,"장축";#N/A,#N/A,FALSE,"4WD"}</definedName>
    <definedName name="_7A3_" localSheetId="13"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 localSheetId="24">#REF!</definedName>
    <definedName name="_7M">#REF!</definedName>
    <definedName name="_7Module1_.exe_3">#N/A</definedName>
    <definedName name="_7월" localSheetId="24">#REF!</definedName>
    <definedName name="_7월">#REF!</definedName>
    <definedName name="_8">#N/A</definedName>
    <definedName name="_8___123Graph_X차트_1" localSheetId="24" hidden="1">#REF!</definedName>
    <definedName name="_8___123Graph_X차트_1" localSheetId="28" hidden="1">#REF!</definedName>
    <definedName name="_8___123Graph_X차트_1" hidden="1">#REF!</definedName>
    <definedName name="_8__123Graph_B차트_1" localSheetId="24" hidden="1">#REF!</definedName>
    <definedName name="_8__123Graph_B차트_1" localSheetId="28" hidden="1">#REF!</definedName>
    <definedName name="_8__123Graph_B차트_1" hidden="1">#REF!</definedName>
    <definedName name="_8__123Graph_CCHART_1" localSheetId="24" hidden="1">#REF!</definedName>
    <definedName name="_8__123Graph_CCHART_1" localSheetId="28" hidden="1">#REF!</definedName>
    <definedName name="_8__123Graph_CCHART_1" hidden="1">#REF!</definedName>
    <definedName name="_8__123Graph_C차트_1" localSheetId="28" hidden="1">#REF!</definedName>
    <definedName name="_8__123Graph_C차트_1" hidden="1">#REF!</definedName>
    <definedName name="_8__123Graph_XCHART_2" localSheetId="14" hidden="1">#REF!</definedName>
    <definedName name="_8__123Graph_XCHART_2" localSheetId="28" hidden="1">#REF!</definedName>
    <definedName name="_8__123Graph_XCHART_2" localSheetId="13" hidden="1">#REF!</definedName>
    <definedName name="_8__123Graph_XCHART_2" hidden="1">#REF!</definedName>
    <definedName name="_8__123Graph_X차트_1" localSheetId="28" hidden="1">#REF!</definedName>
    <definedName name="_8__123Graph_X차트_1" hidden="1">#REF!</definedName>
    <definedName name="_8__FDSAUDITLINK__" localSheetId="24"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localSheetId="8"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localSheetId="25"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localSheetId="2"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localSheetId="28"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localSheetId="5"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 localSheetId="24">#REF!</definedName>
    <definedName name="_8__PAINTING__">#REF!</definedName>
    <definedName name="_8_9____123Graph_LB" localSheetId="24" hidden="1">#REF!</definedName>
    <definedName name="_8_9____123Graph_LB" localSheetId="28" hidden="1">#REF!</definedName>
    <definedName name="_8_9____123Graph_LB" hidden="1">#REF!</definedName>
    <definedName name="_80">#N/A</definedName>
    <definedName name="_81">#N/A</definedName>
    <definedName name="_81_0_F" localSheetId="24" hidden="1">#REF!</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M" localSheetId="24">#REF!</definedName>
    <definedName name="_8M">#REF!</definedName>
    <definedName name="_8o2_" localSheetId="24" hidden="1">#REF!</definedName>
    <definedName name="_8o2_" hidden="1">#REF!</definedName>
    <definedName name="_8s12_" localSheetId="24" hidden="1">{#N/A,#N/A,FALSE,"UNIT";#N/A,#N/A,FALSE,"UNIT";#N/A,#N/A,FALSE,"계정"}</definedName>
    <definedName name="_8s12_" localSheetId="8" hidden="1">{#N/A,#N/A,FALSE,"UNIT";#N/A,#N/A,FALSE,"UNIT";#N/A,#N/A,FALSE,"계정"}</definedName>
    <definedName name="_8s12_" localSheetId="25" hidden="1">{#N/A,#N/A,FALSE,"UNIT";#N/A,#N/A,FALSE,"UNIT";#N/A,#N/A,FALSE,"계정"}</definedName>
    <definedName name="_8s12_" localSheetId="2" hidden="1">{#N/A,#N/A,FALSE,"UNIT";#N/A,#N/A,FALSE,"UNIT";#N/A,#N/A,FALSE,"계정"}</definedName>
    <definedName name="_8s12_" localSheetId="28" hidden="1">{#N/A,#N/A,FALSE,"UNIT";#N/A,#N/A,FALSE,"UNIT";#N/A,#N/A,FALSE,"계정"}</definedName>
    <definedName name="_8s12_" localSheetId="5" hidden="1">{#N/A,#N/A,FALSE,"UNIT";#N/A,#N/A,FALSE,"UNIT";#N/A,#N/A,FALSE,"계정"}</definedName>
    <definedName name="_8s12_" hidden="1">{#N/A,#N/A,FALSE,"UNIT";#N/A,#N/A,FALSE,"UNIT";#N/A,#N/A,FALSE,"계정"}</definedName>
    <definedName name="_8월" localSheetId="24">#REF!</definedName>
    <definedName name="_8월">#REF!</definedName>
    <definedName name="_9">#N/A</definedName>
    <definedName name="_9__123Graph_ACHART_2" localSheetId="24" hidden="1">#REF!</definedName>
    <definedName name="_9__123Graph_ACHART_2" localSheetId="14" hidden="1">#REF!</definedName>
    <definedName name="_9__123Graph_ACHART_2" localSheetId="28" hidden="1">#REF!</definedName>
    <definedName name="_9__123Graph_ACHART_2" localSheetId="13" hidden="1">#REF!</definedName>
    <definedName name="_9__123Graph_ACHART_2" hidden="1">#REF!</definedName>
    <definedName name="_9__123Graph_A차트_1" localSheetId="24" hidden="1">#REF!</definedName>
    <definedName name="_9__123Graph_A차트_1" localSheetId="28" hidden="1">#REF!</definedName>
    <definedName name="_9__123Graph_A차트_1" hidden="1">#REF!</definedName>
    <definedName name="_9__123Graph_X차트_1" localSheetId="24" hidden="1">#REF!</definedName>
    <definedName name="_9__123Graph_X차트_1" localSheetId="28" hidden="1">#REF!</definedName>
    <definedName name="_9__123Graph_X차트_1" hidden="1">#REF!</definedName>
    <definedName name="_9__FDSAUDITLINK__" localSheetId="24"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localSheetId="8"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localSheetId="25"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localSheetId="2"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localSheetId="28"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localSheetId="5"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localSheetId="24" hidden="1">#REF!</definedName>
    <definedName name="_9_9_0__123Grap" localSheetId="28" hidden="1">#REF!</definedName>
    <definedName name="_9_9_0__123Grap" hidden="1">#REF!</definedName>
    <definedName name="_90">#N/A</definedName>
    <definedName name="_90T1" localSheetId="24">#REF!</definedName>
    <definedName name="_90T1">#REF!</definedName>
    <definedName name="_90T2" localSheetId="24">#REF!</definedName>
    <definedName name="_90T2">#REF!</definedName>
    <definedName name="_91">#N/A</definedName>
    <definedName name="_92">#N/A</definedName>
    <definedName name="_92f3_" localSheetId="24" hidden="1">{#N/A,#N/A,FALSE,"BS";#N/A,#N/A,FALSE,"PL";#N/A,#N/A,FALSE,"A";#N/A,#N/A,FALSE,"B";#N/A,#N/A,FALSE,"B1";#N/A,#N/A,FALSE,"C";#N/A,#N/A,FALSE,"C1";#N/A,#N/A,FALSE,"C2";#N/A,#N/A,FALSE,"D";#N/A,#N/A,FALSE,"E";#N/A,#N/A,FALSE,"F";#N/A,#N/A,FALSE,"AA";#N/A,#N/A,FALSE,"BB";#N/A,#N/A,FALSE,"CC";#N/A,#N/A,FALSE,"DD";#N/A,#N/A,FALSE,"EE";#N/A,#N/A,FALSE,"FF";#N/A,#N/A,FALSE,"PL10";#N/A,#N/A,FALSE,"PL20";#N/A,#N/A,FALSE,"PL30"}</definedName>
    <definedName name="_92f3_" localSheetId="8" hidden="1">{#N/A,#N/A,FALSE,"BS";#N/A,#N/A,FALSE,"PL";#N/A,#N/A,FALSE,"A";#N/A,#N/A,FALSE,"B";#N/A,#N/A,FALSE,"B1";#N/A,#N/A,FALSE,"C";#N/A,#N/A,FALSE,"C1";#N/A,#N/A,FALSE,"C2";#N/A,#N/A,FALSE,"D";#N/A,#N/A,FALSE,"E";#N/A,#N/A,FALSE,"F";#N/A,#N/A,FALSE,"AA";#N/A,#N/A,FALSE,"BB";#N/A,#N/A,FALSE,"CC";#N/A,#N/A,FALSE,"DD";#N/A,#N/A,FALSE,"EE";#N/A,#N/A,FALSE,"FF";#N/A,#N/A,FALSE,"PL10";#N/A,#N/A,FALSE,"PL20";#N/A,#N/A,FALSE,"PL30"}</definedName>
    <definedName name="_92f3_" localSheetId="25"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localSheetId="28" hidden="1">{#N/A,#N/A,FALSE,"BS";#N/A,#N/A,FALSE,"PL";#N/A,#N/A,FALSE,"A";#N/A,#N/A,FALSE,"B";#N/A,#N/A,FALSE,"B1";#N/A,#N/A,FALSE,"C";#N/A,#N/A,FALSE,"C1";#N/A,#N/A,FALSE,"C2";#N/A,#N/A,FALSE,"D";#N/A,#N/A,FALSE,"E";#N/A,#N/A,FALSE,"F";#N/A,#N/A,FALSE,"AA";#N/A,#N/A,FALSE,"BB";#N/A,#N/A,FALSE,"CC";#N/A,#N/A,FALSE,"DD";#N/A,#N/A,FALSE,"EE";#N/A,#N/A,FALSE,"FF";#N/A,#N/A,FALSE,"PL10";#N/A,#N/A,FALSE,"PL20";#N/A,#N/A,FALSE,"PL30"}</definedName>
    <definedName name="_92f3_" localSheetId="5"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localSheetId="24"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localSheetId="8"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localSheetId="25"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localSheetId="2"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localSheetId="28"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localSheetId="5"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localSheetId="24"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localSheetId="8"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localSheetId="25"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localSheetId="28"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localSheetId="5"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localSheetId="24"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localSheetId="8"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localSheetId="25"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localSheetId="28"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localSheetId="5"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localSheetId="24"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localSheetId="8"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localSheetId="25"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localSheetId="28"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localSheetId="5"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localSheetId="24"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localSheetId="8"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localSheetId="25"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localSheetId="28"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localSheetId="5"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localSheetId="24"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localSheetId="8"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localSheetId="25"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localSheetId="28"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localSheetId="5"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 localSheetId="24">#REF!</definedName>
    <definedName name="_98년운영비">#REF!</definedName>
    <definedName name="_99">#N/A</definedName>
    <definedName name="_99__FDSAUDITLINK__" localSheetId="24"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localSheetId="8"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localSheetId="25"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localSheetId="28"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localSheetId="5"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9A9_" localSheetId="8" hidden="1">{#N/A,#N/A,FALSE,"손익표지";#N/A,#N/A,FALSE,"손익계산";#N/A,#N/A,FALSE,"일반관리비";#N/A,#N/A,FALSE,"영업외수익";#N/A,#N/A,FALSE,"영업외비용";#N/A,#N/A,FALSE,"매출액";#N/A,#N/A,FALSE,"요약손익";#N/A,#N/A,FALSE,"요약대차";#N/A,#N/A,FALSE,"매출채권현황";#N/A,#N/A,FALSE,"매출채권명세"}</definedName>
    <definedName name="_9A9_"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A9_"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9A9_" localSheetId="5" hidden="1">{#N/A,#N/A,FALSE,"손익표지";#N/A,#N/A,FALSE,"손익계산";#N/A,#N/A,FALSE,"일반관리비";#N/A,#N/A,FALSE,"영업외수익";#N/A,#N/A,FALSE,"영업외비용";#N/A,#N/A,FALSE,"매출액";#N/A,#N/A,FALSE,"요약손익";#N/A,#N/A,FALSE,"요약대차";#N/A,#N/A,FALSE,"매출채권현황";#N/A,#N/A,FALSE,"매출채권명세"}</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 localSheetId="24">#REF!</definedName>
    <definedName name="_9급여총계">#REF!</definedName>
    <definedName name="_9년규격별제상품수불부" localSheetId="24">#REF!</definedName>
    <definedName name="_9년규격별제상품수불부">#REF!</definedName>
    <definedName name="_9월" localSheetId="24">#REF!</definedName>
    <definedName name="_9월">#REF!</definedName>
    <definedName name="_A" localSheetId="24">#REF!</definedName>
    <definedName name="_A">#REF!</definedName>
    <definedName name="_A01" localSheetId="24">#REF!</definedName>
    <definedName name="_A01">#REF!</definedName>
    <definedName name="_A02" localSheetId="24">#REF!</definedName>
    <definedName name="_A02">#REF!</definedName>
    <definedName name="_A03" localSheetId="24">#REF!</definedName>
    <definedName name="_A03">#REF!</definedName>
    <definedName name="_A04" localSheetId="24">#REF!</definedName>
    <definedName name="_A04">#REF!</definedName>
    <definedName name="_A05" localSheetId="24">#REF!</definedName>
    <definedName name="_A05">#REF!</definedName>
    <definedName name="_a1" localSheetId="24">#REF!</definedName>
    <definedName name="_a1">#REF!</definedName>
    <definedName name="_a100000" localSheetId="24">#REF!</definedName>
    <definedName name="_a100000">#REF!</definedName>
    <definedName name="_A17000" localSheetId="24">#REF!</definedName>
    <definedName name="_A17000">#REF!</definedName>
    <definedName name="_a20000" localSheetId="24">#REF!</definedName>
    <definedName name="_a20000">#REF!</definedName>
    <definedName name="_A3" localSheetId="24" hidden="1">{#N/A,#N/A,FALSE,"단축1";#N/A,#N/A,FALSE,"단축2";#N/A,#N/A,FALSE,"단축3";#N/A,#N/A,FALSE,"장축";#N/A,#N/A,FALSE,"4WD"}</definedName>
    <definedName name="_A3" localSheetId="8" hidden="1">{#N/A,#N/A,FALSE,"단축1";#N/A,#N/A,FALSE,"단축2";#N/A,#N/A,FALSE,"단축3";#N/A,#N/A,FALSE,"장축";#N/A,#N/A,FALSE,"4WD"}</definedName>
    <definedName name="_A3" localSheetId="25" hidden="1">{#N/A,#N/A,FALSE,"단축1";#N/A,#N/A,FALSE,"단축2";#N/A,#N/A,FALSE,"단축3";#N/A,#N/A,FALSE,"장축";#N/A,#N/A,FALSE,"4WD"}</definedName>
    <definedName name="_A3" localSheetId="2" hidden="1">{#N/A,#N/A,FALSE,"단축1";#N/A,#N/A,FALSE,"단축2";#N/A,#N/A,FALSE,"단축3";#N/A,#N/A,FALSE,"장축";#N/A,#N/A,FALSE,"4WD"}</definedName>
    <definedName name="_A3" localSheetId="14" hidden="1">{#N/A,#N/A,FALSE,"단축1";#N/A,#N/A,FALSE,"단축2";#N/A,#N/A,FALSE,"단축3";#N/A,#N/A,FALSE,"장축";#N/A,#N/A,FALSE,"4WD"}</definedName>
    <definedName name="_A3" localSheetId="28" hidden="1">{#N/A,#N/A,FALSE,"단축1";#N/A,#N/A,FALSE,"단축2";#N/A,#N/A,FALSE,"단축3";#N/A,#N/A,FALSE,"장축";#N/A,#N/A,FALSE,"4WD"}</definedName>
    <definedName name="_A3" localSheetId="5" hidden="1">{#N/A,#N/A,FALSE,"단축1";#N/A,#N/A,FALSE,"단축2";#N/A,#N/A,FALSE,"단축3";#N/A,#N/A,FALSE,"장축";#N/A,#N/A,FALSE,"4WD"}</definedName>
    <definedName name="_A3" localSheetId="13" hidden="1">{#N/A,#N/A,FALSE,"단축1";#N/A,#N/A,FALSE,"단축2";#N/A,#N/A,FALSE,"단축3";#N/A,#N/A,FALSE,"장축";#N/A,#N/A,FALSE,"4WD"}</definedName>
    <definedName name="_A3" hidden="1">{#N/A,#N/A,FALSE,"단축1";#N/A,#N/A,FALSE,"단축2";#N/A,#N/A,FALSE,"단축3";#N/A,#N/A,FALSE,"장축";#N/A,#N/A,FALSE,"4WD"}</definedName>
    <definedName name="_A501798" localSheetId="24">#REF!</definedName>
    <definedName name="_A501798">#REF!</definedName>
    <definedName name="_a80000" localSheetId="24">#REF!</definedName>
    <definedName name="_a80000">#REF!</definedName>
    <definedName name="_A9" localSheetId="24"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8"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25"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28" hidden="1">{#N/A,#N/A,FALSE,"손익표지";#N/A,#N/A,FALSE,"손익계산";#N/A,#N/A,FALSE,"일반관리비";#N/A,#N/A,FALSE,"영업외수익";#N/A,#N/A,FALSE,"영업외비용";#N/A,#N/A,FALSE,"매출액";#N/A,#N/A,FALSE,"요약손익";#N/A,#N/A,FALSE,"요약대차";#N/A,#N/A,FALSE,"매출채권현황";#N/A,#N/A,FALSE,"매출채권명세"}</definedName>
    <definedName name="_A9" localSheetId="5"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 localSheetId="24">#REF!</definedName>
    <definedName name="_A99999">#REF!</definedName>
    <definedName name="_AA" localSheetId="24" hidden="1">#REF!</definedName>
    <definedName name="_AA" hidden="1">#REF!</definedName>
    <definedName name="_aaa01" localSheetId="24">#REF!</definedName>
    <definedName name="_aaa01">#REF!</definedName>
    <definedName name="_AAA1" localSheetId="24" hidden="1">{#N/A,#N/A,TRUE,"경전'96(1)";#N/A,#N/A,TRUE,"경전'96 (2)"}</definedName>
    <definedName name="_AAA1" localSheetId="8" hidden="1">{#N/A,#N/A,TRUE,"경전'96(1)";#N/A,#N/A,TRUE,"경전'96 (2)"}</definedName>
    <definedName name="_AAA1" localSheetId="25" hidden="1">{#N/A,#N/A,TRUE,"경전'96(1)";#N/A,#N/A,TRUE,"경전'96 (2)"}</definedName>
    <definedName name="_AAA1" localSheetId="2" hidden="1">{#N/A,#N/A,TRUE,"경전'96(1)";#N/A,#N/A,TRUE,"경전'96 (2)"}</definedName>
    <definedName name="_AAA1" localSheetId="28" hidden="1">{#N/A,#N/A,TRUE,"경전'96(1)";#N/A,#N/A,TRUE,"경전'96 (2)"}</definedName>
    <definedName name="_AAA1" localSheetId="5" hidden="1">{#N/A,#N/A,TRUE,"경전'96(1)";#N/A,#N/A,TRUE,"경전'96 (2)"}</definedName>
    <definedName name="_AAA1" hidden="1">{#N/A,#N/A,TRUE,"경전'96(1)";#N/A,#N/A,TRUE,"경전'96 (2)"}</definedName>
    <definedName name="_aaa2" localSheetId="24" hidden="1">{#N/A,#N/A,FALSE,"Aging Summary";#N/A,#N/A,FALSE,"Ratio Analysis";#N/A,#N/A,FALSE,"Test 120 Day Accts";#N/A,#N/A,FALSE,"Tickmarks"}</definedName>
    <definedName name="_aaa2" localSheetId="8" hidden="1">{#N/A,#N/A,FALSE,"Aging Summary";#N/A,#N/A,FALSE,"Ratio Analysis";#N/A,#N/A,FALSE,"Test 120 Day Accts";#N/A,#N/A,FALSE,"Tickmarks"}</definedName>
    <definedName name="_aaa2" localSheetId="25" hidden="1">{#N/A,#N/A,FALSE,"Aging Summary";#N/A,#N/A,FALSE,"Ratio Analysis";#N/A,#N/A,FALSE,"Test 120 Day Accts";#N/A,#N/A,FALSE,"Tickmarks"}</definedName>
    <definedName name="_aaa2" localSheetId="2" hidden="1">{#N/A,#N/A,FALSE,"Aging Summary";#N/A,#N/A,FALSE,"Ratio Analysis";#N/A,#N/A,FALSE,"Test 120 Day Accts";#N/A,#N/A,FALSE,"Tickmarks"}</definedName>
    <definedName name="_aaa2" localSheetId="14" hidden="1">{#N/A,#N/A,FALSE,"Aging Summary";#N/A,#N/A,FALSE,"Ratio Analysis";#N/A,#N/A,FALSE,"Test 120 Day Accts";#N/A,#N/A,FALSE,"Tickmarks"}</definedName>
    <definedName name="_aaa2" localSheetId="28" hidden="1">{#N/A,#N/A,FALSE,"Aging Summary";#N/A,#N/A,FALSE,"Ratio Analysis";#N/A,#N/A,FALSE,"Test 120 Day Accts";#N/A,#N/A,FALSE,"Tickmarks"}</definedName>
    <definedName name="_aaa2" localSheetId="5" hidden="1">{#N/A,#N/A,FALSE,"Aging Summary";#N/A,#N/A,FALSE,"Ratio Analysis";#N/A,#N/A,FALSE,"Test 120 Day Accts";#N/A,#N/A,FALSE,"Tickmarks"}</definedName>
    <definedName name="_aaa2" localSheetId="13" hidden="1">{#N/A,#N/A,FALSE,"Aging Summary";#N/A,#N/A,FALSE,"Ratio Analysis";#N/A,#N/A,FALSE,"Test 120 Day Accts";#N/A,#N/A,FALSE,"Tickmarks"}</definedName>
    <definedName name="_aaa2" hidden="1">{#N/A,#N/A,FALSE,"Aging Summary";#N/A,#N/A,FALSE,"Ratio Analysis";#N/A,#N/A,FALSE,"Test 120 Day Accts";#N/A,#N/A,FALSE,"Tickmarks"}</definedName>
    <definedName name="_AI07" localSheetId="24">#REF!</definedName>
    <definedName name="_AI07">#REF!</definedName>
    <definedName name="_AI08" localSheetId="24">#REF!</definedName>
    <definedName name="_AI08">#REF!</definedName>
    <definedName name="_AI09" localSheetId="24">#REF!</definedName>
    <definedName name="_AI09">#REF!</definedName>
    <definedName name="_AI10" localSheetId="24">#REF!</definedName>
    <definedName name="_AI10">#REF!</definedName>
    <definedName name="_AI11" localSheetId="24">#REF!</definedName>
    <definedName name="_AI11">#REF!</definedName>
    <definedName name="_AI12" localSheetId="24">#REF!</definedName>
    <definedName name="_AI12">#REF!</definedName>
    <definedName name="_All1" localSheetId="24"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localSheetId="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localSheetId="2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localSheetId="2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localSheetId="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 localSheetId="24">#REF!</definedName>
    <definedName name="_alm1">#REF!</definedName>
    <definedName name="_alm2" localSheetId="24">#REF!</definedName>
    <definedName name="_alm2">#REF!</definedName>
    <definedName name="_ALT3"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 localSheetId="24">#REF!</definedName>
    <definedName name="_AO07">#REF!</definedName>
    <definedName name="_AO08" localSheetId="24">#REF!</definedName>
    <definedName name="_AO08">#REF!</definedName>
    <definedName name="_AO09" localSheetId="24">#REF!</definedName>
    <definedName name="_AO09">#REF!</definedName>
    <definedName name="_AO10" localSheetId="24">#REF!</definedName>
    <definedName name="_AO10">#REF!</definedName>
    <definedName name="_AO11" localSheetId="24">#REF!</definedName>
    <definedName name="_AO11">#REF!</definedName>
    <definedName name="_AO12" localSheetId="24">#REF!</definedName>
    <definedName name="_AO12">#REF!</definedName>
    <definedName name="_AP1" localSheetId="24">#REF!</definedName>
    <definedName name="_AP1">#REF!</definedName>
    <definedName name="_ap2" localSheetId="24" hidden="1">#REF!</definedName>
    <definedName name="_ap2" hidden="1">#REF!</definedName>
    <definedName name="_ap3" localSheetId="24" hidden="1">#REF!</definedName>
    <definedName name="_ap3" hidden="1">#REF!</definedName>
    <definedName name="_ap6" localSheetId="24" hidden="1">#REF!</definedName>
    <definedName name="_ap6" hidden="1">#REF!</definedName>
    <definedName name="_APP1" localSheetId="24">#REF!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 localSheetId="24">#REF!</definedName>
    <definedName name="_AUD1">#REF!</definedName>
    <definedName name="_AUD2" localSheetId="24">#REF!</definedName>
    <definedName name="_AUD2">#REF!</definedName>
    <definedName name="_AUD3" localSheetId="24">#REF!</definedName>
    <definedName name="_AUD3">#REF!</definedName>
    <definedName name="_AUD4" localSheetId="24">#REF!</definedName>
    <definedName name="_AUD4">#REF!</definedName>
    <definedName name="_b" localSheetId="28" hidden="1">#REF!</definedName>
    <definedName name="_b" hidden="1">#REF!</definedName>
    <definedName name="_B02" localSheetId="24">#REF!</definedName>
    <definedName name="_B02">#REF!</definedName>
    <definedName name="_b03" localSheetId="24">#REF!</definedName>
    <definedName name="_b03">#REF!</definedName>
    <definedName name="_b05" localSheetId="24">#REF!</definedName>
    <definedName name="_b05">#REF!</definedName>
    <definedName name="_b06" localSheetId="24">#REF!</definedName>
    <definedName name="_b06">#REF!</definedName>
    <definedName name="_b07" localSheetId="24">#REF!</definedName>
    <definedName name="_b07">#REF!</definedName>
    <definedName name="_b08" localSheetId="24">#REF!</definedName>
    <definedName name="_b08">#REF!</definedName>
    <definedName name="_B10" localSheetId="24">#REF!</definedName>
    <definedName name="_B10">#REF!</definedName>
    <definedName name="_B11" localSheetId="24">#REF!</definedName>
    <definedName name="_B11">#REF!</definedName>
    <definedName name="_b12" localSheetId="24">#REF!</definedName>
    <definedName name="_b12">#REF!</definedName>
    <definedName name="_b13" localSheetId="24">#REF!</definedName>
    <definedName name="_b13">#REF!</definedName>
    <definedName name="_B14" localSheetId="24">#REF!</definedName>
    <definedName name="_B14">#REF!</definedName>
    <definedName name="_b15" localSheetId="24">#REF!</definedName>
    <definedName name="_b15">#REF!</definedName>
    <definedName name="_b17" localSheetId="24">#REF!</definedName>
    <definedName name="_b17">#REF!</definedName>
    <definedName name="_b18" localSheetId="24">#REF!</definedName>
    <definedName name="_b18">#REF!</definedName>
    <definedName name="_b19" localSheetId="24">#REF!</definedName>
    <definedName name="_b19">#REF!</definedName>
    <definedName name="_B20" localSheetId="24">#REF!</definedName>
    <definedName name="_B20">#REF!</definedName>
    <definedName name="_B21" localSheetId="24">#REF!</definedName>
    <definedName name="_B21">#REF!</definedName>
    <definedName name="_B23" localSheetId="24">#REF!</definedName>
    <definedName name="_B23">#REF!</definedName>
    <definedName name="_B24" localSheetId="24">#REF!</definedName>
    <definedName name="_B24">#REF!</definedName>
    <definedName name="_B25" localSheetId="24">#REF!</definedName>
    <definedName name="_B25">#REF!</definedName>
    <definedName name="_B37" localSheetId="24">#REF!</definedName>
    <definedName name="_B37">#REF!</definedName>
    <definedName name="_B38" localSheetId="24">#REF!</definedName>
    <definedName name="_B38">#REF!</definedName>
    <definedName name="_BB" localSheetId="24" hidden="1">#REF!</definedName>
    <definedName name="_BB" hidden="1">#REF!</definedName>
    <definedName name="_bdm.00057d84263f43db8eded546b9e44646.edm" localSheetId="28" hidden="1">#REF!</definedName>
    <definedName name="_bdm.00057d84263f43db8eded546b9e44646.edm" hidden="1">#REF!</definedName>
    <definedName name="_bdm.002290f7a9474445aabf5edf1a37c513.edm" localSheetId="28" hidden="1">#REF!</definedName>
    <definedName name="_bdm.002290f7a9474445aabf5edf1a37c513.edm" hidden="1">#REF!</definedName>
    <definedName name="_bdm.008b736d82fb4ca18e80eddff50a093e.edm" localSheetId="28" hidden="1">#REF!</definedName>
    <definedName name="_bdm.008b736d82fb4ca18e80eddff50a093e.edm" hidden="1">#REF!</definedName>
    <definedName name="_bdm.00e4bec2afb14ef1b74e546139514c3d.edm" localSheetId="28" hidden="1">#REF!</definedName>
    <definedName name="_bdm.00e4bec2afb14ef1b74e546139514c3d.edm" hidden="1">#REF!</definedName>
    <definedName name="_bdm.00e82a02468a4bc49672649084f9c0c5.edm" localSheetId="28" hidden="1">#REF!</definedName>
    <definedName name="_bdm.00e82a02468a4bc49672649084f9c0c5.edm" hidden="1">#REF!</definedName>
    <definedName name="_bdm.00ecd7b4d39a4f0a80bc3ecca5a74a31.edm" localSheetId="28" hidden="1">#REF!</definedName>
    <definedName name="_bdm.00ecd7b4d39a4f0a80bc3ecca5a74a31.edm" hidden="1">#REF!</definedName>
    <definedName name="_bdm.01e1f4f7f187407b88c9586731842e1d.edm" localSheetId="28" hidden="1">#REF!</definedName>
    <definedName name="_bdm.01e1f4f7f187407b88c9586731842e1d.edm" hidden="1">#REF!</definedName>
    <definedName name="_bdm.023e9922cc9343f5a9a01ba499d1a718.edm" localSheetId="28" hidden="1">#REF!</definedName>
    <definedName name="_bdm.023e9922cc9343f5a9a01ba499d1a718.edm" hidden="1">#REF!</definedName>
    <definedName name="_bdm.029fea8fa74e4312abfebac311fb7927.edm" localSheetId="28" hidden="1">#REF!</definedName>
    <definedName name="_bdm.029fea8fa74e4312abfebac311fb7927.edm" hidden="1">#REF!</definedName>
    <definedName name="_bdm.02f65e7811494ff28039a62eed0d0ffe.edm" localSheetId="28" hidden="1">#REF!</definedName>
    <definedName name="_bdm.02f65e7811494ff28039a62eed0d0ffe.edm" hidden="1">#REF!</definedName>
    <definedName name="_bdm.0353e49201c5423ca30b9b643db89ffb.edm" localSheetId="28" hidden="1">#REF!</definedName>
    <definedName name="_bdm.0353e49201c5423ca30b9b643db89ffb.edm" hidden="1">#REF!</definedName>
    <definedName name="_bdm.035ad214c0c245efbee7500b2f770460.edm" localSheetId="28" hidden="1">#REF!</definedName>
    <definedName name="_bdm.035ad214c0c245efbee7500b2f770460.edm" hidden="1">#REF!</definedName>
    <definedName name="_bdm.03e79e600ec544499206b7a77f2ee435.edm" localSheetId="28" hidden="1">#REF!</definedName>
    <definedName name="_bdm.03e79e600ec544499206b7a77f2ee435.edm" hidden="1">#REF!</definedName>
    <definedName name="_bdm.04aadc6bc25b4308b93d0b2a90f5d1ef.edm" localSheetId="28" hidden="1">#REF!</definedName>
    <definedName name="_bdm.04aadc6bc25b4308b93d0b2a90f5d1ef.edm" hidden="1">#REF!</definedName>
    <definedName name="_bdm.0589facab78e4f85912363842748c8de.edm" localSheetId="28" hidden="1">#REF!</definedName>
    <definedName name="_bdm.0589facab78e4f85912363842748c8de.edm" hidden="1">#REF!</definedName>
    <definedName name="_bdm.060f46e1b9204037ada042c81fcc5cf6.edm" localSheetId="28" hidden="1">#REF!</definedName>
    <definedName name="_bdm.060f46e1b9204037ada042c81fcc5cf6.edm" hidden="1">#REF!</definedName>
    <definedName name="_bdm.0616bd0609754a3ea4bee9ce41787c34.edm" localSheetId="28" hidden="1">#REF!</definedName>
    <definedName name="_bdm.0616bd0609754a3ea4bee9ce41787c34.edm" hidden="1">#REF!</definedName>
    <definedName name="_bdm.06272ab24db64db38b5e46f5075da3e2.edm" localSheetId="28" hidden="1">#REF!</definedName>
    <definedName name="_bdm.06272ab24db64db38b5e46f5075da3e2.edm" hidden="1">#REF!</definedName>
    <definedName name="_bdm.0669FE93EBBF4DDB8B4F42E6C354B3C8.edm" localSheetId="28" hidden="1">#REF!</definedName>
    <definedName name="_bdm.0669FE93EBBF4DDB8B4F42E6C354B3C8.edm" hidden="1">#REF!</definedName>
    <definedName name="_bdm.06afa4b28ce04f11afcf0ebfffe501de.edm" localSheetId="28" hidden="1">#REF!</definedName>
    <definedName name="_bdm.06afa4b28ce04f11afcf0ebfffe501de.edm" hidden="1">#REF!</definedName>
    <definedName name="_bdm.0701ed429fc241c5ab31440966b1ae08.edm" localSheetId="28" hidden="1">#REF!</definedName>
    <definedName name="_bdm.0701ed429fc241c5ab31440966b1ae08.edm" hidden="1">#REF!</definedName>
    <definedName name="_bdm.078e73b502c74b578d902502b0977147.edm" localSheetId="28" hidden="1">#REF!</definedName>
    <definedName name="_bdm.078e73b502c74b578d902502b0977147.edm" hidden="1">#REF!</definedName>
    <definedName name="_bdm.07d0a4df0d3f4801b3c7565abec43b10.edm" localSheetId="28" hidden="1">#REF!</definedName>
    <definedName name="_bdm.07d0a4df0d3f4801b3c7565abec43b10.edm" hidden="1">#REF!</definedName>
    <definedName name="_bdm.07EDBF063D5241C68ED2956DAB9DA92C.edm" localSheetId="28" hidden="1">#REF!</definedName>
    <definedName name="_bdm.07EDBF063D5241C68ED2956DAB9DA92C.edm" hidden="1">#REF!</definedName>
    <definedName name="_bdm.0841efface7b46819c520fa5e00ecf2c.edm" localSheetId="28" hidden="1">#REF!</definedName>
    <definedName name="_bdm.0841efface7b46819c520fa5e00ecf2c.edm" hidden="1">#REF!</definedName>
    <definedName name="_bdm.084e006dbc3441d4a46643cb9617724c.edm" localSheetId="28" hidden="1">#REF!</definedName>
    <definedName name="_bdm.084e006dbc3441d4a46643cb9617724c.edm" hidden="1">#REF!</definedName>
    <definedName name="_bdm.0852c89b0928492fb6dc8184a94c94bf.edm" localSheetId="28" hidden="1">#REF!</definedName>
    <definedName name="_bdm.0852c89b0928492fb6dc8184a94c94bf.edm" hidden="1">#REF!</definedName>
    <definedName name="_bdm.08922ef0c9db4dc6a6d93493087fd27f.edm" localSheetId="28" hidden="1">#REF!</definedName>
    <definedName name="_bdm.08922ef0c9db4dc6a6d93493087fd27f.edm" hidden="1">#REF!</definedName>
    <definedName name="_bdm.08a5231f9ccd4479abd47a22c5f812b1.edm" localSheetId="28" hidden="1">#REF!</definedName>
    <definedName name="_bdm.08a5231f9ccd4479abd47a22c5f812b1.edm" hidden="1">#REF!</definedName>
    <definedName name="_bdm.08cd52062e5b47399490f03777f48c64.edm" localSheetId="28" hidden="1">#REF!</definedName>
    <definedName name="_bdm.08cd52062e5b47399490f03777f48c64.edm" hidden="1">#REF!</definedName>
    <definedName name="_bdm.08f7b670bde04840a0c2ec416700f00a.edm" localSheetId="28" hidden="1">#REF!</definedName>
    <definedName name="_bdm.08f7b670bde04840a0c2ec416700f00a.edm" hidden="1">#REF!</definedName>
    <definedName name="_bdm.0941a1326bf24fbab693d708391b8315.edm" localSheetId="28" hidden="1">#REF!</definedName>
    <definedName name="_bdm.0941a1326bf24fbab693d708391b8315.edm" hidden="1">#REF!</definedName>
    <definedName name="_bdm.09458D71669D4FB4ABD45CE05D2EDC2D.edm" localSheetId="28" hidden="1">#REF!</definedName>
    <definedName name="_bdm.09458D71669D4FB4ABD45CE05D2EDC2D.edm" hidden="1">#REF!</definedName>
    <definedName name="_bdm.098632b2cfe04d06be89add8b413209a.edm" localSheetId="28" hidden="1">#REF!</definedName>
    <definedName name="_bdm.098632b2cfe04d06be89add8b413209a.edm" hidden="1">#REF!</definedName>
    <definedName name="_bdm.0a708ee1bd7544f782fb13e81572ce5b.edm" localSheetId="28" hidden="1">#REF!</definedName>
    <definedName name="_bdm.0a708ee1bd7544f782fb13e81572ce5b.edm" hidden="1">#REF!</definedName>
    <definedName name="_bdm.0b44381296ad474c96f357855c310306.edm" localSheetId="28" hidden="1">#REF!</definedName>
    <definedName name="_bdm.0b44381296ad474c96f357855c310306.edm" hidden="1">#REF!</definedName>
    <definedName name="_bdm.0B4C389B65FD43CDA39DCA196268F135.edm" localSheetId="28" hidden="1">#REF!</definedName>
    <definedName name="_bdm.0B4C389B65FD43CDA39DCA196268F135.edm" hidden="1">#REF!</definedName>
    <definedName name="_bdm.0b55692f79f94b00ab03bf74a46fc55f.edm" localSheetId="28" hidden="1">#REF!</definedName>
    <definedName name="_bdm.0b55692f79f94b00ab03bf74a46fc55f.edm" hidden="1">#REF!</definedName>
    <definedName name="_bdm.0b564318c2fc40388efa70555b674f02.edm" localSheetId="28" hidden="1">#REF!</definedName>
    <definedName name="_bdm.0b564318c2fc40388efa70555b674f02.edm" hidden="1">#REF!</definedName>
    <definedName name="_bdm.0beaff45d6304d4ea8f34742541a292d.edm" localSheetId="28" hidden="1">#REF!</definedName>
    <definedName name="_bdm.0beaff45d6304d4ea8f34742541a292d.edm" hidden="1">#REF!</definedName>
    <definedName name="_bdm.0bfc61e7ce644d40b571bc0d6bc31392.edm" localSheetId="28" hidden="1">#REF!</definedName>
    <definedName name="_bdm.0bfc61e7ce644d40b571bc0d6bc31392.edm" hidden="1">#REF!</definedName>
    <definedName name="_bdm.0cc2085344014b289620d78c6a24b059.edm" localSheetId="28" hidden="1">#REF!</definedName>
    <definedName name="_bdm.0cc2085344014b289620d78c6a24b059.edm" hidden="1">#REF!</definedName>
    <definedName name="_bdm.0d432b9e091c4559851f6b646617a11e.edm" localSheetId="28" hidden="1">#REF!</definedName>
    <definedName name="_bdm.0d432b9e091c4559851f6b646617a11e.edm" hidden="1">#REF!</definedName>
    <definedName name="_bdm.0dabf9daa6934707a4f858e968d5797b.edm" localSheetId="28" hidden="1">#REF!</definedName>
    <definedName name="_bdm.0dabf9daa6934707a4f858e968d5797b.edm" hidden="1">#REF!</definedName>
    <definedName name="_bdm.0db8d0df136c46cf9715bb706adfe717.edm" localSheetId="28" hidden="1">#REF!</definedName>
    <definedName name="_bdm.0db8d0df136c46cf9715bb706adfe717.edm" hidden="1">#REF!</definedName>
    <definedName name="_bdm.0e2ac69e78f44658b14d530f4d3f4402.edm" localSheetId="28" hidden="1">#REF!</definedName>
    <definedName name="_bdm.0e2ac69e78f44658b14d530f4d3f4402.edm" hidden="1">#REF!</definedName>
    <definedName name="_bdm.0e517ccf26fc4ed2b61e25be8f2a5349.edm" localSheetId="28" hidden="1">#REF!</definedName>
    <definedName name="_bdm.0e517ccf26fc4ed2b61e25be8f2a5349.edm" hidden="1">#REF!</definedName>
    <definedName name="_bdm.0e5f412c0d9f441780cfe1575ac12f7a.edm" localSheetId="28" hidden="1">#REF!</definedName>
    <definedName name="_bdm.0e5f412c0d9f441780cfe1575ac12f7a.edm" hidden="1">#REF!</definedName>
    <definedName name="_bdm.0ed17fbf62ca424d82fa6336dd3ec455.edm" localSheetId="28" hidden="1">#REF!</definedName>
    <definedName name="_bdm.0ed17fbf62ca424d82fa6336dd3ec455.edm" hidden="1">#REF!</definedName>
    <definedName name="_bdm.0edef9a0a1f5410bba0f9e4247709b96.edm" localSheetId="28" hidden="1">#REF!</definedName>
    <definedName name="_bdm.0edef9a0a1f5410bba0f9e4247709b96.edm" hidden="1">#REF!</definedName>
    <definedName name="_bdm.0f2abdd0d2c846e7ae5fdd50bbaf4b47.edm" localSheetId="28" hidden="1">#REF!</definedName>
    <definedName name="_bdm.0f2abdd0d2c846e7ae5fdd50bbaf4b47.edm" hidden="1">#REF!</definedName>
    <definedName name="_bdm.0f41064b7a5547d29f2dd66bde6cb62e.edm" localSheetId="28" hidden="1">#REF!</definedName>
    <definedName name="_bdm.0f41064b7a5547d29f2dd66bde6cb62e.edm" hidden="1">#REF!</definedName>
    <definedName name="_bdm.0f9084d3d0194d7b8e0b58654a8e5fe7.edm" localSheetId="28" hidden="1">#REF!</definedName>
    <definedName name="_bdm.0f9084d3d0194d7b8e0b58654a8e5fe7.edm" hidden="1">#REF!</definedName>
    <definedName name="_bdm.0f9bafc7874242fd8adc4d6808052665.edm" localSheetId="28" hidden="1">#REF!</definedName>
    <definedName name="_bdm.0f9bafc7874242fd8adc4d6808052665.edm" hidden="1">#REF!</definedName>
    <definedName name="_bdm.10b8158a498c461f8c5607a214be5ac8.edm" localSheetId="28" hidden="1">#REF!</definedName>
    <definedName name="_bdm.10b8158a498c461f8c5607a214be5ac8.edm" hidden="1">#REF!</definedName>
    <definedName name="_bdm.116768428c204ebd854b4ab034db537a.edm" localSheetId="28" hidden="1">#REF!</definedName>
    <definedName name="_bdm.116768428c204ebd854b4ab034db537a.edm" hidden="1">#REF!</definedName>
    <definedName name="_bdm.117fb9db66074b6184e4bc1fc1fa84c3.edm" localSheetId="28" hidden="1">#REF!</definedName>
    <definedName name="_bdm.117fb9db66074b6184e4bc1fc1fa84c3.edm" hidden="1">#REF!</definedName>
    <definedName name="_bdm.1196541474b54a82a084f355d2a4ffe8.edm" localSheetId="28" hidden="1">#REF!</definedName>
    <definedName name="_bdm.1196541474b54a82a084f355d2a4ffe8.edm" hidden="1">#REF!</definedName>
    <definedName name="_bdm.11beaacdaf3c4c48810d15f400c96878.edm" localSheetId="28" hidden="1">#REF!</definedName>
    <definedName name="_bdm.11beaacdaf3c4c48810d15f400c96878.edm" hidden="1">#REF!</definedName>
    <definedName name="_bdm.1255F9F846DA43649714B5D095743758.edm" localSheetId="28" hidden="1">#REF!</definedName>
    <definedName name="_bdm.1255F9F846DA43649714B5D095743758.edm" hidden="1">#REF!</definedName>
    <definedName name="_bdm.132595f83086424cbb1625da43d4c047.edm" localSheetId="28" hidden="1">#REF!</definedName>
    <definedName name="_bdm.132595f83086424cbb1625da43d4c047.edm" hidden="1">#REF!</definedName>
    <definedName name="_bdm.1345aff427d044f3a5bd28cab92e3b56.edm" localSheetId="28" hidden="1">#REF!</definedName>
    <definedName name="_bdm.1345aff427d044f3a5bd28cab92e3b56.edm" hidden="1">#REF!</definedName>
    <definedName name="_bdm.14320c2758b444119e057093b4cb2c14.edm" localSheetId="28" hidden="1">#REF!</definedName>
    <definedName name="_bdm.14320c2758b444119e057093b4cb2c14.edm" hidden="1">#REF!</definedName>
    <definedName name="_bdm.14358ab6d30c4b6bb3bca69a4c060fb5.edm" localSheetId="28" hidden="1">#REF!</definedName>
    <definedName name="_bdm.14358ab6d30c4b6bb3bca69a4c060fb5.edm" hidden="1">#REF!</definedName>
    <definedName name="_bdm.14e5a530559f4eab8f748b9c3fc16297.edm" localSheetId="28" hidden="1">#REF!</definedName>
    <definedName name="_bdm.14e5a530559f4eab8f748b9c3fc16297.edm" hidden="1">#REF!</definedName>
    <definedName name="_bdm.158eb1897ad74cd586922b4ded6cd161.edm" localSheetId="28" hidden="1">#REF!</definedName>
    <definedName name="_bdm.158eb1897ad74cd586922b4ded6cd161.edm" hidden="1">#REF!</definedName>
    <definedName name="_bdm.15d6749e3bb343959632eec14f8a2a97.edm" localSheetId="28" hidden="1">#REF!</definedName>
    <definedName name="_bdm.15d6749e3bb343959632eec14f8a2a97.edm" hidden="1">#REF!</definedName>
    <definedName name="_bdm.162cd579060d4438bd8c5bdc1b250e00.edm" localSheetId="28" hidden="1">#REF!</definedName>
    <definedName name="_bdm.162cd579060d4438bd8c5bdc1b250e00.edm" hidden="1">#REF!</definedName>
    <definedName name="_bdm.1669792b4f9e477da7dc774eec1ee996.edm" localSheetId="28" hidden="1">#REF!</definedName>
    <definedName name="_bdm.1669792b4f9e477da7dc774eec1ee996.edm" hidden="1">#REF!</definedName>
    <definedName name="_bdm.189d2a8ae063415ba0680d9cf1ee79cd.edm" localSheetId="28" hidden="1">#REF!</definedName>
    <definedName name="_bdm.189d2a8ae063415ba0680d9cf1ee79cd.edm" hidden="1">#REF!</definedName>
    <definedName name="_bdm.18e97dcc20c74cfcac3070d068a484fb.edm" localSheetId="28" hidden="1">#REF!</definedName>
    <definedName name="_bdm.18e97dcc20c74cfcac3070d068a484fb.edm" hidden="1">#REF!</definedName>
    <definedName name="_bdm.1907e7308fbb4e42ae21c45d5abb2d8b.edm" localSheetId="28" hidden="1">#REF!</definedName>
    <definedName name="_bdm.1907e7308fbb4e42ae21c45d5abb2d8b.edm" hidden="1">#REF!</definedName>
    <definedName name="_bdm.19d0441339c04677b17a470ce638d97f.edm" localSheetId="28" hidden="1">#REF!</definedName>
    <definedName name="_bdm.19d0441339c04677b17a470ce638d97f.edm" hidden="1">#REF!</definedName>
    <definedName name="_bdm.19dbe4c9c02d4d179228917121025b03.edm" localSheetId="28" hidden="1">#REF!</definedName>
    <definedName name="_bdm.19dbe4c9c02d4d179228917121025b03.edm" hidden="1">#REF!</definedName>
    <definedName name="_bdm.1a084adc023c4f97b164127d0ccd935a.edm" localSheetId="28" hidden="1">#REF!</definedName>
    <definedName name="_bdm.1a084adc023c4f97b164127d0ccd935a.edm" hidden="1">#REF!</definedName>
    <definedName name="_bdm.1a2b421721e248c194b61588ff51ec13.edm" localSheetId="28" hidden="1">#REF!</definedName>
    <definedName name="_bdm.1a2b421721e248c194b61588ff51ec13.edm" hidden="1">#REF!</definedName>
    <definedName name="_bdm.1bd3ff6e9ed1478b8e67236e9aab38d2.edm" localSheetId="28" hidden="1">#REF!</definedName>
    <definedName name="_bdm.1bd3ff6e9ed1478b8e67236e9aab38d2.edm" hidden="1">#REF!</definedName>
    <definedName name="_bdm.1c36d076efba4f6d8a78aa6de1239059.edm" localSheetId="28" hidden="1">#REF!</definedName>
    <definedName name="_bdm.1c36d076efba4f6d8a78aa6de1239059.edm" hidden="1">#REF!</definedName>
    <definedName name="_bdm.1c50765e638b4cb1a04aede5479e5870.edm" localSheetId="28" hidden="1">#REF!</definedName>
    <definedName name="_bdm.1c50765e638b4cb1a04aede5479e5870.edm" hidden="1">#REF!</definedName>
    <definedName name="_bdm.1c7001965eb5453f9235d810a073bd29.edm" localSheetId="28" hidden="1">#REF!</definedName>
    <definedName name="_bdm.1c7001965eb5453f9235d810a073bd29.edm" hidden="1">#REF!</definedName>
    <definedName name="_bdm.1c72931c624c45f5bd9ee3cf9e151a4c.edm" localSheetId="28" hidden="1">#REF!</definedName>
    <definedName name="_bdm.1c72931c624c45f5bd9ee3cf9e151a4c.edm" hidden="1">#REF!</definedName>
    <definedName name="_bdm.1d4d3de3fc3a42ef97c906738a66cea8.edm" localSheetId="28" hidden="1">#REF!</definedName>
    <definedName name="_bdm.1d4d3de3fc3a42ef97c906738a66cea8.edm" hidden="1">#REF!</definedName>
    <definedName name="_bdm.1da5055a8a954aab97c15f9afc1fa26d.edm" localSheetId="28" hidden="1">#REF!</definedName>
    <definedName name="_bdm.1da5055a8a954aab97c15f9afc1fa26d.edm" hidden="1">#REF!</definedName>
    <definedName name="_bdm.1ddd2a0bd6514df7b57ef34b80e17b63.edm" localSheetId="28" hidden="1">#REF!</definedName>
    <definedName name="_bdm.1ddd2a0bd6514df7b57ef34b80e17b63.edm" hidden="1">#REF!</definedName>
    <definedName name="_bdm.1df48fe6776341f6b2656aaed4fbe639.edm" localSheetId="28" hidden="1">#REF!</definedName>
    <definedName name="_bdm.1df48fe6776341f6b2656aaed4fbe639.edm" hidden="1">#REF!</definedName>
    <definedName name="_bdm.1e38220da7304e45836dfa1ebcae47da.edm" localSheetId="28" hidden="1">#REF!</definedName>
    <definedName name="_bdm.1e38220da7304e45836dfa1ebcae47da.edm" hidden="1">#REF!</definedName>
    <definedName name="_bdm.1e4a4d5c23fb486e8ab8a48d397e0c19.edm" localSheetId="28" hidden="1">#REF!</definedName>
    <definedName name="_bdm.1e4a4d5c23fb486e8ab8a48d397e0c19.edm" hidden="1">#REF!</definedName>
    <definedName name="_bdm.1e4cce9109864c62a63727bfc4152f9f.edm" localSheetId="28" hidden="1">#REF!</definedName>
    <definedName name="_bdm.1e4cce9109864c62a63727bfc4152f9f.edm" hidden="1">#REF!</definedName>
    <definedName name="_bdm.1e63362453664b93bbe4e149b06fb4bf.edm" localSheetId="28" hidden="1">#REF!</definedName>
    <definedName name="_bdm.1e63362453664b93bbe4e149b06fb4bf.edm" hidden="1">#REF!</definedName>
    <definedName name="_bdm.1F20C678E84F4D65B91C6BC841063E67.edm" localSheetId="28" hidden="1">#REF!</definedName>
    <definedName name="_bdm.1F20C678E84F4D65B91C6BC841063E67.edm" hidden="1">#REF!</definedName>
    <definedName name="_bdm.1f73b3da1cec4a53add6548ac2f75c4e.edm" localSheetId="28" hidden="1">#REF!</definedName>
    <definedName name="_bdm.1f73b3da1cec4a53add6548ac2f75c4e.edm" hidden="1">#REF!</definedName>
    <definedName name="_bdm.1fa8cfa316c34e658f0841ba2bec759d.edm" localSheetId="28" hidden="1">#REF!</definedName>
    <definedName name="_bdm.1fa8cfa316c34e658f0841ba2bec759d.edm" hidden="1">#REF!</definedName>
    <definedName name="_bdm.20a0a38ccfd44937bc7361389c3d91d2.edm" localSheetId="28" hidden="1">#REF!</definedName>
    <definedName name="_bdm.20a0a38ccfd44937bc7361389c3d91d2.edm" hidden="1">#REF!</definedName>
    <definedName name="_bdm.20ee8567c9b44bff9e5f42642cc5353b.edm" localSheetId="28" hidden="1">#REF!</definedName>
    <definedName name="_bdm.20ee8567c9b44bff9e5f42642cc5353b.edm" hidden="1">#REF!</definedName>
    <definedName name="_bdm.20f489f5e1d940688a0ff1737f02ec8b.edm" localSheetId="28" hidden="1">#REF!</definedName>
    <definedName name="_bdm.20f489f5e1d940688a0ff1737f02ec8b.edm" hidden="1">#REF!</definedName>
    <definedName name="_bdm.211211912DCE43FB88D47D494E5B21C7.edm" localSheetId="28" hidden="1">#REF!</definedName>
    <definedName name="_bdm.211211912DCE43FB88D47D494E5B21C7.edm" hidden="1">#REF!</definedName>
    <definedName name="_bdm.2112B832BEB14F1BAE81031C74F06429.edm" localSheetId="28" hidden="1">#REF!</definedName>
    <definedName name="_bdm.2112B832BEB14F1BAE81031C74F06429.edm" hidden="1">#REF!</definedName>
    <definedName name="_bdm.221a6c60608b4018866d3477f702c1db.edm" localSheetId="28" hidden="1">#REF!</definedName>
    <definedName name="_bdm.221a6c60608b4018866d3477f702c1db.edm" hidden="1">#REF!</definedName>
    <definedName name="_bdm.225666f73b944695b33b3dea33284b37.edm" localSheetId="28" hidden="1">#REF!</definedName>
    <definedName name="_bdm.225666f73b944695b33b3dea33284b37.edm" hidden="1">#REF!</definedName>
    <definedName name="_bdm.2256FA3F78A045A492672F4EA44B0AC8.edm" localSheetId="28" hidden="1">#REF!</definedName>
    <definedName name="_bdm.2256FA3F78A045A492672F4EA44B0AC8.edm" hidden="1">#REF!</definedName>
    <definedName name="_bdm.22627b4fff2643eb99cefe8e691a0d99.edm" localSheetId="28" hidden="1">#REF!</definedName>
    <definedName name="_bdm.22627b4fff2643eb99cefe8e691a0d99.edm" hidden="1">#REF!</definedName>
    <definedName name="_bdm.22AB115C27FA47A88E43877B2BA27DF9.edm" localSheetId="28" hidden="1">#REF!</definedName>
    <definedName name="_bdm.22AB115C27FA47A88E43877B2BA27DF9.edm" hidden="1">#REF!</definedName>
    <definedName name="_bdm.22b2496fd49a4a34b7866afdd7e926bb.edm" localSheetId="28" hidden="1">#REF!</definedName>
    <definedName name="_bdm.22b2496fd49a4a34b7866afdd7e926bb.edm" hidden="1">#REF!</definedName>
    <definedName name="_bdm.236761eaa7b14b24bd0426fb50ba0197.edm" localSheetId="28" hidden="1">#REF!</definedName>
    <definedName name="_bdm.236761eaa7b14b24bd0426fb50ba0197.edm" hidden="1">#REF!</definedName>
    <definedName name="_bdm.23f5ba0095c240c3bf88cf88254640fa.edm" localSheetId="28" hidden="1">#REF!</definedName>
    <definedName name="_bdm.23f5ba0095c240c3bf88cf88254640fa.edm" hidden="1">#REF!</definedName>
    <definedName name="_bdm.251560fed70149be9d5a87af023d36fb.edm" localSheetId="28" hidden="1">#REF!</definedName>
    <definedName name="_bdm.251560fed70149be9d5a87af023d36fb.edm" hidden="1">#REF!</definedName>
    <definedName name="_bdm.251FA9818C6841E5AC25873749222986.edm" localSheetId="28" hidden="1">#REF!</definedName>
    <definedName name="_bdm.251FA9818C6841E5AC25873749222986.edm" hidden="1">#REF!</definedName>
    <definedName name="_bdm.255cb7c141cd4393b612448ae67c0446.edm" localSheetId="28" hidden="1">#REF!</definedName>
    <definedName name="_bdm.255cb7c141cd4393b612448ae67c0446.edm" hidden="1">#REF!</definedName>
    <definedName name="_bdm.27051eb7f27049f39fe48a48179f680c.edm" localSheetId="28" hidden="1">#REF!</definedName>
    <definedName name="_bdm.27051eb7f27049f39fe48a48179f680c.edm" hidden="1">#REF!</definedName>
    <definedName name="_bdm.27220a9672994c8682e2f368a2e4effa.edm" localSheetId="28" hidden="1">#REF!</definedName>
    <definedName name="_bdm.27220a9672994c8682e2f368a2e4effa.edm" hidden="1">#REF!</definedName>
    <definedName name="_bdm.285d5fce4bac43d284d88b71a7415199.edm" localSheetId="28" hidden="1">#REF!</definedName>
    <definedName name="_bdm.285d5fce4bac43d284d88b71a7415199.edm" hidden="1">#REF!</definedName>
    <definedName name="_bdm.287c7655c076424482d49a614515f6be.edm" localSheetId="28" hidden="1">#REF!</definedName>
    <definedName name="_bdm.287c7655c076424482d49a614515f6be.edm" hidden="1">#REF!</definedName>
    <definedName name="_bdm.2a0a796d4289429cb14a10fce62ffdb8.edm" localSheetId="28" hidden="1">#REF!</definedName>
    <definedName name="_bdm.2a0a796d4289429cb14a10fce62ffdb8.edm" hidden="1">#REF!</definedName>
    <definedName name="_bdm.2a1dfbcb9daa418aa1ce384e7d878ba6.edm" localSheetId="28" hidden="1">#REF!</definedName>
    <definedName name="_bdm.2a1dfbcb9daa418aa1ce384e7d878ba6.edm" hidden="1">#REF!</definedName>
    <definedName name="_bdm.2b3c3ca722194f24b860b5116853a5e4.edm" localSheetId="28" hidden="1">#REF!</definedName>
    <definedName name="_bdm.2b3c3ca722194f24b860b5116853a5e4.edm" hidden="1">#REF!</definedName>
    <definedName name="_bdm.2bfb722235964d9fab1d34f0fffaf056.edm" localSheetId="28" hidden="1">#REF!</definedName>
    <definedName name="_bdm.2bfb722235964d9fab1d34f0fffaf056.edm" hidden="1">#REF!</definedName>
    <definedName name="_bdm.2db0ec81e4c844089706037d05a7da6d.edm" localSheetId="28" hidden="1">#REF!</definedName>
    <definedName name="_bdm.2db0ec81e4c844089706037d05a7da6d.edm" hidden="1">#REF!</definedName>
    <definedName name="_bdm.2df4b20286cf4311aa4382618818d590.edm" localSheetId="28" hidden="1">#REF!</definedName>
    <definedName name="_bdm.2df4b20286cf4311aa4382618818d590.edm" hidden="1">#REF!</definedName>
    <definedName name="_bdm.2df98334eaa646b285bafb5eb05161e2.edm" localSheetId="28" hidden="1">#REF!</definedName>
    <definedName name="_bdm.2df98334eaa646b285bafb5eb05161e2.edm" hidden="1">#REF!</definedName>
    <definedName name="_bdm.2e0e4d08e2de4ac8bc05ba5182f5df23.edm" localSheetId="28" hidden="1">#REF!</definedName>
    <definedName name="_bdm.2e0e4d08e2de4ac8bc05ba5182f5df23.edm" hidden="1">#REF!</definedName>
    <definedName name="_bdm.2e2e340de9624249a0f20523574c3a20.edm" localSheetId="28" hidden="1">#REF!</definedName>
    <definedName name="_bdm.2e2e340de9624249a0f20523574c3a20.edm" hidden="1">#REF!</definedName>
    <definedName name="_bdm.2e60d605d7574c99802a953ece8596f5.edm" localSheetId="28" hidden="1">#REF!</definedName>
    <definedName name="_bdm.2e60d605d7574c99802a953ece8596f5.edm" hidden="1">#REF!</definedName>
    <definedName name="_bdm.2ea74b9a110b45d79b88cfd6ae30a07b.edm" localSheetId="28" hidden="1">#REF!</definedName>
    <definedName name="_bdm.2ea74b9a110b45d79b88cfd6ae30a07b.edm" hidden="1">#REF!</definedName>
    <definedName name="_bdm.2edd88bda3824372b31b4c25eee2c607.edm" localSheetId="28" hidden="1">#REF!</definedName>
    <definedName name="_bdm.2edd88bda3824372b31b4c25eee2c607.edm" hidden="1">#REF!</definedName>
    <definedName name="_bdm.2f93119615f4478fbf821e3c2bd4d7a7.edm" localSheetId="28" hidden="1">#REF!</definedName>
    <definedName name="_bdm.2f93119615f4478fbf821e3c2bd4d7a7.edm" hidden="1">#REF!</definedName>
    <definedName name="_bdm.31464aba154a4e8b94ed366665620e7b.edm" localSheetId="28" hidden="1">#REF!</definedName>
    <definedName name="_bdm.31464aba154a4e8b94ed366665620e7b.edm" hidden="1">#REF!</definedName>
    <definedName name="_bdm.318e1216025c4ce9b28baf64884667f6.edm" localSheetId="28" hidden="1">#REF!</definedName>
    <definedName name="_bdm.318e1216025c4ce9b28baf64884667f6.edm" hidden="1">#REF!</definedName>
    <definedName name="_bdm.32abfab419f44241a2cc6b28b3b62ea4.edm" localSheetId="28" hidden="1">#REF!</definedName>
    <definedName name="_bdm.32abfab419f44241a2cc6b28b3b62ea4.edm" hidden="1">#REF!</definedName>
    <definedName name="_bdm.32e8c768815f4f7c8214f94a55c024c1.edm" localSheetId="28" hidden="1">#REF!</definedName>
    <definedName name="_bdm.32e8c768815f4f7c8214f94a55c024c1.edm" hidden="1">#REF!</definedName>
    <definedName name="_bdm.3364a31d88f643b4a3f148890d900424.edm" localSheetId="28" hidden="1">#REF!</definedName>
    <definedName name="_bdm.3364a31d88f643b4a3f148890d900424.edm" hidden="1">#REF!</definedName>
    <definedName name="_bdm.34051DCFB9374422887B56459E327F41.edm" localSheetId="28" hidden="1">#REF!</definedName>
    <definedName name="_bdm.34051DCFB9374422887B56459E327F41.edm" hidden="1">#REF!</definedName>
    <definedName name="_bdm.345865b81b3d4c24a528c57227c18224.edm" localSheetId="28" hidden="1">#REF!</definedName>
    <definedName name="_bdm.345865b81b3d4c24a528c57227c18224.edm" hidden="1">#REF!</definedName>
    <definedName name="_bdm.347be05715724d4981ed893dd44b5c87.edm" localSheetId="28" hidden="1">#REF!</definedName>
    <definedName name="_bdm.347be05715724d4981ed893dd44b5c87.edm" hidden="1">#REF!</definedName>
    <definedName name="_bdm.34e0e0ed2f5045059dde2fafe2316c29.edm" localSheetId="28" hidden="1">#REF!</definedName>
    <definedName name="_bdm.34e0e0ed2f5045059dde2fafe2316c29.edm" hidden="1">#REF!</definedName>
    <definedName name="_bdm.355608d8c9c5438ba7415c1b9bfb0be8.edm" localSheetId="28" hidden="1">#REF!</definedName>
    <definedName name="_bdm.355608d8c9c5438ba7415c1b9bfb0be8.edm" hidden="1">#REF!</definedName>
    <definedName name="_bdm.3570a655fb4c4e75a462658eb47db2b7.edm" localSheetId="28" hidden="1">#REF!</definedName>
    <definedName name="_bdm.3570a655fb4c4e75a462658eb47db2b7.edm" hidden="1">#REF!</definedName>
    <definedName name="_bdm.357adff6d2d94e54b5b4fb4ff33e9a9b.edm" localSheetId="28" hidden="1">#REF!</definedName>
    <definedName name="_bdm.357adff6d2d94e54b5b4fb4ff33e9a9b.edm" hidden="1">#REF!</definedName>
    <definedName name="_bdm.358b344fe0884050a9ccb4766e6cecf9.edm" localSheetId="28" hidden="1">#REF!</definedName>
    <definedName name="_bdm.358b344fe0884050a9ccb4766e6cecf9.edm" hidden="1">#REF!</definedName>
    <definedName name="_bdm.3691f59758e24e1cb625a1a9d1fb8665.edm" localSheetId="28" hidden="1">#REF!</definedName>
    <definedName name="_bdm.3691f59758e24e1cb625a1a9d1fb8665.edm" hidden="1">#REF!</definedName>
    <definedName name="_bdm.378ed35b52bd41d89e4ae687fd821005.edm" localSheetId="28" hidden="1">#REF!</definedName>
    <definedName name="_bdm.378ed35b52bd41d89e4ae687fd821005.edm" hidden="1">#REF!</definedName>
    <definedName name="_bdm.3797105dd1694ae2bbbcec2100a40b1f.edm" localSheetId="28" hidden="1">#REF!</definedName>
    <definedName name="_bdm.3797105dd1694ae2bbbcec2100a40b1f.edm" hidden="1">#REF!</definedName>
    <definedName name="_bdm.37bdffcc82e244a8b75954fbc508aa7c.edm" localSheetId="28" hidden="1">#REF!</definedName>
    <definedName name="_bdm.37bdffcc82e244a8b75954fbc508aa7c.edm" hidden="1">#REF!</definedName>
    <definedName name="_bdm.37DE5EBCCCFE4A209E12C7CABBB5E379.edm" localSheetId="28" hidden="1">#REF!</definedName>
    <definedName name="_bdm.37DE5EBCCCFE4A209E12C7CABBB5E379.edm" hidden="1">#REF!</definedName>
    <definedName name="_bdm.3999143e2a404ff6a74144e9232e6d9c.edm" localSheetId="28" hidden="1">#REF!</definedName>
    <definedName name="_bdm.3999143e2a404ff6a74144e9232e6d9c.edm" hidden="1">#REF!</definedName>
    <definedName name="_bdm.3A7D25B6FCA943F48A195BC8EDEC7C24.edm" localSheetId="28" hidden="1">#REF!</definedName>
    <definedName name="_bdm.3A7D25B6FCA943F48A195BC8EDEC7C24.edm" hidden="1">#REF!</definedName>
    <definedName name="_bdm.3b545db08be341b1ad17cb01851022ee.edm" localSheetId="28" hidden="1">#REF!</definedName>
    <definedName name="_bdm.3b545db08be341b1ad17cb01851022ee.edm" hidden="1">#REF!</definedName>
    <definedName name="_bdm.3b90796017aa4bcf8cbcf2874f7df97a.edm" localSheetId="28" hidden="1">#REF!</definedName>
    <definedName name="_bdm.3b90796017aa4bcf8cbcf2874f7df97a.edm" hidden="1">#REF!</definedName>
    <definedName name="_bdm.3c086a01de194d35a8ee2e6ac134beb7.edm" localSheetId="28" hidden="1">#REF!</definedName>
    <definedName name="_bdm.3c086a01de194d35a8ee2e6ac134beb7.edm" hidden="1">#REF!</definedName>
    <definedName name="_bdm.3c2e445e681b4213ae147fc3f2dea4e4.edm" localSheetId="28" hidden="1">#REF!</definedName>
    <definedName name="_bdm.3c2e445e681b4213ae147fc3f2dea4e4.edm" hidden="1">#REF!</definedName>
    <definedName name="_bdm.3c3b87e239aa4c84b53fae9a8659670d.edm" localSheetId="28" hidden="1">#REF!</definedName>
    <definedName name="_bdm.3c3b87e239aa4c84b53fae9a8659670d.edm" hidden="1">#REF!</definedName>
    <definedName name="_bdm.3cd8b8f190914455afa2f07d9da19dd5.edm" localSheetId="28" hidden="1">#REF!</definedName>
    <definedName name="_bdm.3cd8b8f190914455afa2f07d9da19dd5.edm" hidden="1">#REF!</definedName>
    <definedName name="_bdm.3d82aaf11d7446ecbb32eaad6f167a4a.edm" localSheetId="28" hidden="1">#REF!</definedName>
    <definedName name="_bdm.3d82aaf11d7446ecbb32eaad6f167a4a.edm" hidden="1">#REF!</definedName>
    <definedName name="_bdm.3dc3c19a28694312923f4ec8506ed9da.edm" localSheetId="28" hidden="1">#REF!</definedName>
    <definedName name="_bdm.3dc3c19a28694312923f4ec8506ed9da.edm" hidden="1">#REF!</definedName>
    <definedName name="_bdm.3e0be91d50b44e7fa42cafa54ff0f176.edm" localSheetId="28" hidden="1">#REF!</definedName>
    <definedName name="_bdm.3e0be91d50b44e7fa42cafa54ff0f176.edm" hidden="1">#REF!</definedName>
    <definedName name="_bdm.3e4dc4a18f1b4012aa52a6f60b48df6a.edm" localSheetId="28" hidden="1">#REF!</definedName>
    <definedName name="_bdm.3e4dc4a18f1b4012aa52a6f60b48df6a.edm" hidden="1">#REF!</definedName>
    <definedName name="_bdm.3ec99b41c74d45d982fc3008f3efad92.edm" localSheetId="28" hidden="1">#REF!</definedName>
    <definedName name="_bdm.3ec99b41c74d45d982fc3008f3efad92.edm" hidden="1">#REF!</definedName>
    <definedName name="_bdm.3ECF1C93436D47FB96EE05468E5DFC84.edm" localSheetId="28" hidden="1">#REF!</definedName>
    <definedName name="_bdm.3ECF1C93436D47FB96EE05468E5DFC84.edm" hidden="1">#REF!</definedName>
    <definedName name="_bdm.3F1A3D17937443C5BB4BBC282C03991D.edm" localSheetId="28" hidden="1">#REF!</definedName>
    <definedName name="_bdm.3F1A3D17937443C5BB4BBC282C03991D.edm" hidden="1">#REF!</definedName>
    <definedName name="_bdm.3f2e542730014957877f03c7e6a87e26.edm" localSheetId="28" hidden="1">#REF!</definedName>
    <definedName name="_bdm.3f2e542730014957877f03c7e6a87e26.edm" hidden="1">#REF!</definedName>
    <definedName name="_bdm.3fbd4b23eaa546ceb086cf4a246e0161.edm" localSheetId="28" hidden="1">#REF!</definedName>
    <definedName name="_bdm.3fbd4b23eaa546ceb086cf4a246e0161.edm" hidden="1">#REF!</definedName>
    <definedName name="_bdm.401d0321fce24c42a9840a0695d42d4c.edm" localSheetId="28" hidden="1">#REF!</definedName>
    <definedName name="_bdm.401d0321fce24c42a9840a0695d42d4c.edm" hidden="1">#REF!</definedName>
    <definedName name="_bdm.402d1e8e76a7433d926618c6875c7f8a.edm" localSheetId="28" hidden="1">#REF!</definedName>
    <definedName name="_bdm.402d1e8e76a7433d926618c6875c7f8a.edm" hidden="1">#REF!</definedName>
    <definedName name="_bdm.41187d60bbbd49fa99fe35f1376a67a6.edm" localSheetId="28" hidden="1">#REF!</definedName>
    <definedName name="_bdm.41187d60bbbd49fa99fe35f1376a67a6.edm" hidden="1">#REF!</definedName>
    <definedName name="_bdm.41c2ad2a5b004ea59014837ac480dc0a.edm" localSheetId="28" hidden="1">#REF!</definedName>
    <definedName name="_bdm.41c2ad2a5b004ea59014837ac480dc0a.edm" hidden="1">#REF!</definedName>
    <definedName name="_bdm.41f83dc503b44fd193cabc8ebf34b987.edm" localSheetId="28" hidden="1">#REF!</definedName>
    <definedName name="_bdm.41f83dc503b44fd193cabc8ebf34b987.edm" hidden="1">#REF!</definedName>
    <definedName name="_bdm.4203dcf442d64bfab21a470f65a6b2a6.edm" localSheetId="28" hidden="1">#REF!</definedName>
    <definedName name="_bdm.4203dcf442d64bfab21a470f65a6b2a6.edm" hidden="1">#REF!</definedName>
    <definedName name="_bdm.421757ea80874f7da03e488b4b30cb8d.edm" localSheetId="28" hidden="1">#REF!</definedName>
    <definedName name="_bdm.421757ea80874f7da03e488b4b30cb8d.edm" hidden="1">#REF!</definedName>
    <definedName name="_bdm.421eadb0fa594012817a9bb2071253a1.edm" localSheetId="28" hidden="1">#REF!</definedName>
    <definedName name="_bdm.421eadb0fa594012817a9bb2071253a1.edm" hidden="1">#REF!</definedName>
    <definedName name="_bdm.42797cb093244a259c8b6c912d2a13b2.edm" localSheetId="28" hidden="1">#REF!</definedName>
    <definedName name="_bdm.42797cb093244a259c8b6c912d2a13b2.edm" hidden="1">#REF!</definedName>
    <definedName name="_bdm.42a6bff0986e4d8a8fc3eea8fff61dae.edm" localSheetId="28" hidden="1">#REF!</definedName>
    <definedName name="_bdm.42a6bff0986e4d8a8fc3eea8fff61dae.edm" hidden="1">#REF!</definedName>
    <definedName name="_bdm.42a9509bacc74d2383393766914b82c6.edm" localSheetId="28" hidden="1">#REF!</definedName>
    <definedName name="_bdm.42a9509bacc74d2383393766914b82c6.edm" hidden="1">#REF!</definedName>
    <definedName name="_bdm.440cb95d5235458da08c2345f9d3a234.edm" localSheetId="28" hidden="1">#REF!</definedName>
    <definedName name="_bdm.440cb95d5235458da08c2345f9d3a234.edm" hidden="1">#REF!</definedName>
    <definedName name="_bdm.4416e1dd71724a09a628125c170bdb65.edm" localSheetId="28" hidden="1">#REF!</definedName>
    <definedName name="_bdm.4416e1dd71724a09a628125c170bdb65.edm" hidden="1">#REF!</definedName>
    <definedName name="_bdm.4469fee9ad4a4409a2ec5e15a03d4ed7.edm" localSheetId="28" hidden="1">#REF!</definedName>
    <definedName name="_bdm.4469fee9ad4a4409a2ec5e15a03d4ed7.edm" hidden="1">#REF!</definedName>
    <definedName name="_bdm.44bf6b653239408080f7cd152d07ccb0.edm" localSheetId="28" hidden="1">#REF!</definedName>
    <definedName name="_bdm.44bf6b653239408080f7cd152d07ccb0.edm" hidden="1">#REF!</definedName>
    <definedName name="_bdm.4535424e45d94891b0dd9c8e03803018.edm" localSheetId="28" hidden="1">#REF!</definedName>
    <definedName name="_bdm.4535424e45d94891b0dd9c8e03803018.edm" hidden="1">#REF!</definedName>
    <definedName name="_bdm.453a6ae2677f47c6a740e8965bffc36e.edm" localSheetId="28" hidden="1">#REF!</definedName>
    <definedName name="_bdm.453a6ae2677f47c6a740e8965bffc36e.edm" hidden="1">#REF!</definedName>
    <definedName name="_bdm.455a7d01642c4bf3b852f995fa08a50f.edm" localSheetId="28" hidden="1">#REF!</definedName>
    <definedName name="_bdm.455a7d01642c4bf3b852f995fa08a50f.edm" hidden="1">#REF!</definedName>
    <definedName name="_bdm.45768169185643a393bf70d1a388c0ff.edm" localSheetId="28" hidden="1">#REF!</definedName>
    <definedName name="_bdm.45768169185643a393bf70d1a388c0ff.edm" hidden="1">#REF!</definedName>
    <definedName name="_bdm.457aa850b2c54714ac7e89e571c53a23.edm" localSheetId="28" hidden="1">#REF!</definedName>
    <definedName name="_bdm.457aa850b2c54714ac7e89e571c53a23.edm" hidden="1">#REF!</definedName>
    <definedName name="_bdm.45af085d22f24b7eb9c3f9665ff04fb4.edm" localSheetId="28" hidden="1">#REF!</definedName>
    <definedName name="_bdm.45af085d22f24b7eb9c3f9665ff04fb4.edm" hidden="1">#REF!</definedName>
    <definedName name="_bdm.45E565F3C59C40EBB02D709AE94F7082.edm" localSheetId="28" hidden="1">#REF!</definedName>
    <definedName name="_bdm.45E565F3C59C40EBB02D709AE94F7082.edm" hidden="1">#REF!</definedName>
    <definedName name="_bdm.45e58db81ee94b77a7d59db97af171e7.edm" localSheetId="28" hidden="1">#REF!</definedName>
    <definedName name="_bdm.45e58db81ee94b77a7d59db97af171e7.edm" hidden="1">#REF!</definedName>
    <definedName name="_bdm.46dd5165ea4d4bb0b7196de79bfa301e.edm" localSheetId="28" hidden="1">#REF!</definedName>
    <definedName name="_bdm.46dd5165ea4d4bb0b7196de79bfa301e.edm" hidden="1">#REF!</definedName>
    <definedName name="_bdm.47606e3c426b4b49b5f6b6af59d7e86c.edm" localSheetId="28" hidden="1">#REF!</definedName>
    <definedName name="_bdm.47606e3c426b4b49b5f6b6af59d7e86c.edm" hidden="1">#REF!</definedName>
    <definedName name="_bdm.478800273afd488380a512711f1f0ca3.edm" localSheetId="28" hidden="1">#REF!</definedName>
    <definedName name="_bdm.478800273afd488380a512711f1f0ca3.edm" hidden="1">#REF!</definedName>
    <definedName name="_bdm.48512961081b4764b7a4dfea9858a7b3.edm" localSheetId="28" hidden="1">#REF!</definedName>
    <definedName name="_bdm.48512961081b4764b7a4dfea9858a7b3.edm" hidden="1">#REF!</definedName>
    <definedName name="_bdm.494e53b01ce84881b3992c3d000761d6.edm" localSheetId="28" hidden="1">#REF!</definedName>
    <definedName name="_bdm.494e53b01ce84881b3992c3d000761d6.edm" hidden="1">#REF!</definedName>
    <definedName name="_bdm.49D252299CC945BBAF9101D5AEAE5785.edm" localSheetId="28" hidden="1">#REF!</definedName>
    <definedName name="_bdm.49D252299CC945BBAF9101D5AEAE5785.edm" hidden="1">#REF!</definedName>
    <definedName name="_bdm.49d888b4a84c44b9a35b47b5d2817dab.edm" localSheetId="28" hidden="1">#REF!</definedName>
    <definedName name="_bdm.49d888b4a84c44b9a35b47b5d2817dab.edm" hidden="1">#REF!</definedName>
    <definedName name="_bdm.4a7238faa7cb4cc6a7358512564457b9.edm" localSheetId="28" hidden="1">#REF!</definedName>
    <definedName name="_bdm.4a7238faa7cb4cc6a7358512564457b9.edm" hidden="1">#REF!</definedName>
    <definedName name="_bdm.4b2901c37ac24e30b0136f875bc8cbea.edm" localSheetId="28" hidden="1">#REF!</definedName>
    <definedName name="_bdm.4b2901c37ac24e30b0136f875bc8cbea.edm" hidden="1">#REF!</definedName>
    <definedName name="_bdm.4b9379aee397414e8cc079a29ce9e28f.edm" localSheetId="28" hidden="1">#REF!</definedName>
    <definedName name="_bdm.4b9379aee397414e8cc079a29ce9e28f.edm" hidden="1">#REF!</definedName>
    <definedName name="_bdm.4bcdcff98f884236955e14e72014c92d.edm" localSheetId="28" hidden="1">#REF!</definedName>
    <definedName name="_bdm.4bcdcff98f884236955e14e72014c92d.edm" hidden="1">#REF!</definedName>
    <definedName name="_bdm.4bdfa67b276f47ec9199599a3bf186c9.edm" localSheetId="28" hidden="1">#REF!</definedName>
    <definedName name="_bdm.4bdfa67b276f47ec9199599a3bf186c9.edm" hidden="1">#REF!</definedName>
    <definedName name="_bdm.4C728DA8E40143EBA67F38FC2AACAA6A.edm" localSheetId="28" hidden="1">#REF!</definedName>
    <definedName name="_bdm.4C728DA8E40143EBA67F38FC2AACAA6A.edm" hidden="1">#REF!</definedName>
    <definedName name="_bdm.4cb100f4502347d88f7fadcd5234a2f9.edm" localSheetId="28" hidden="1">#REF!</definedName>
    <definedName name="_bdm.4cb100f4502347d88f7fadcd5234a2f9.edm" hidden="1">#REF!</definedName>
    <definedName name="_bdm.4ceeddc8ed1f48bb84ff2d297e0145eb.edm" localSheetId="28" hidden="1">#REF!</definedName>
    <definedName name="_bdm.4ceeddc8ed1f48bb84ff2d297e0145eb.edm" hidden="1">#REF!</definedName>
    <definedName name="_bdm.4cf0102f3d1142748fe17c05ea637799.edm" localSheetId="28" hidden="1">#REF!</definedName>
    <definedName name="_bdm.4cf0102f3d1142748fe17c05ea637799.edm" hidden="1">#REF!</definedName>
    <definedName name="_bdm.4d0096c7efdc488ea459b72f2f503438.edm" localSheetId="28" hidden="1">#REF!</definedName>
    <definedName name="_bdm.4d0096c7efdc488ea459b72f2f503438.edm" hidden="1">#REF!</definedName>
    <definedName name="_bdm.4d3d3a500623403b9c49137ed0a41c23.edm" localSheetId="28" hidden="1">#REF!</definedName>
    <definedName name="_bdm.4d3d3a500623403b9c49137ed0a41c23.edm" hidden="1">#REF!</definedName>
    <definedName name="_bdm.4d9131c5adf14471b071ce414c5715f0.edm" localSheetId="28" hidden="1">#REF!</definedName>
    <definedName name="_bdm.4d9131c5adf14471b071ce414c5715f0.edm" hidden="1">#REF!</definedName>
    <definedName name="_bdm.4DC06811808549E28F873B85BA48313B.edm" localSheetId="28" hidden="1">#REF!</definedName>
    <definedName name="_bdm.4DC06811808549E28F873B85BA48313B.edm" hidden="1">#REF!</definedName>
    <definedName name="_bdm.4e171c1c12f947eca83fd2002d3ce12a.edm" localSheetId="28" hidden="1">#REF!</definedName>
    <definedName name="_bdm.4e171c1c12f947eca83fd2002d3ce12a.edm" hidden="1">#REF!</definedName>
    <definedName name="_bdm.4e1e8e01b15c4d12bb3e67dbfb2ca85c.edm" localSheetId="28" hidden="1">#REF!</definedName>
    <definedName name="_bdm.4e1e8e01b15c4d12bb3e67dbfb2ca85c.edm" hidden="1">#REF!</definedName>
    <definedName name="_bdm.4e20252af4c04dd1a8b9893cb3f4b1f2.edm" localSheetId="28" hidden="1">#REF!</definedName>
    <definedName name="_bdm.4e20252af4c04dd1a8b9893cb3f4b1f2.edm" hidden="1">#REF!</definedName>
    <definedName name="_bdm.4e2394c953884e648f82ed1bad0e13de.edm" localSheetId="28" hidden="1">#REF!</definedName>
    <definedName name="_bdm.4e2394c953884e648f82ed1bad0e13de.edm" hidden="1">#REF!</definedName>
    <definedName name="_bdm.4ea6367ae01f4b3f9887c4deb3f42976.edm" localSheetId="28" hidden="1">#REF!</definedName>
    <definedName name="_bdm.4ea6367ae01f4b3f9887c4deb3f42976.edm" hidden="1">#REF!</definedName>
    <definedName name="_bdm.4f595b7be2bc4ec7b392fff9e667ab9c.edm" localSheetId="28" hidden="1">#REF!</definedName>
    <definedName name="_bdm.4f595b7be2bc4ec7b392fff9e667ab9c.edm" hidden="1">#REF!</definedName>
    <definedName name="_bdm.5056b87794e64a41abbd852b924c6f8e.edm" localSheetId="28" hidden="1">#REF!</definedName>
    <definedName name="_bdm.5056b87794e64a41abbd852b924c6f8e.edm" hidden="1">#REF!</definedName>
    <definedName name="_bdm.506c75bcb57a48d99cb3f3baa05b95e2.edm" localSheetId="28" hidden="1">#REF!</definedName>
    <definedName name="_bdm.506c75bcb57a48d99cb3f3baa05b95e2.edm" hidden="1">#REF!</definedName>
    <definedName name="_bdm.5112222eb629452ebd317a9d6ad601fe.edm" localSheetId="28" hidden="1">#REF!</definedName>
    <definedName name="_bdm.5112222eb629452ebd317a9d6ad601fe.edm" hidden="1">#REF!</definedName>
    <definedName name="_bdm.514305093bb442e5a1cd5092ca82b104.edm" localSheetId="28" hidden="1">#REF!</definedName>
    <definedName name="_bdm.514305093bb442e5a1cd5092ca82b104.edm" hidden="1">#REF!</definedName>
    <definedName name="_bdm.520f4ac21cc3489ab50931fac55920ca.edm" localSheetId="28" hidden="1">#REF!</definedName>
    <definedName name="_bdm.520f4ac21cc3489ab50931fac55920ca.edm" hidden="1">#REF!</definedName>
    <definedName name="_bdm.527ce4fefa3e4b8682de96adf6fc8063.edm" localSheetId="28" hidden="1">#REF!</definedName>
    <definedName name="_bdm.527ce4fefa3e4b8682de96adf6fc8063.edm" hidden="1">#REF!</definedName>
    <definedName name="_bdm.52cb8424b0ac414e978cc6061af93169.edm" localSheetId="28" hidden="1">#REF!</definedName>
    <definedName name="_bdm.52cb8424b0ac414e978cc6061af93169.edm" hidden="1">#REF!</definedName>
    <definedName name="_bdm.56324138398e4b3b9c0e9e0f7fc591f9.edm" localSheetId="28" hidden="1">#REF!</definedName>
    <definedName name="_bdm.56324138398e4b3b9c0e9e0f7fc591f9.edm" hidden="1">#REF!</definedName>
    <definedName name="_bdm.57321820b9c3447a96d65ecf2a3b25b5.edm" localSheetId="28" hidden="1">#REF!</definedName>
    <definedName name="_bdm.57321820b9c3447a96d65ecf2a3b25b5.edm" hidden="1">#REF!</definedName>
    <definedName name="_bdm.574fe1b9222146e187d06a8e44f80a6b.edm" localSheetId="28" hidden="1">#REF!</definedName>
    <definedName name="_bdm.574fe1b9222146e187d06a8e44f80a6b.edm" hidden="1">#REF!</definedName>
    <definedName name="_bdm.57aa9479445040599a07277d33846057.edm" localSheetId="28" hidden="1">#REF!</definedName>
    <definedName name="_bdm.57aa9479445040599a07277d33846057.edm" hidden="1">#REF!</definedName>
    <definedName name="_bdm.5919e62cabb74082845fd6a192f4f8bf.edm" localSheetId="28" hidden="1">#REF!</definedName>
    <definedName name="_bdm.5919e62cabb74082845fd6a192f4f8bf.edm" hidden="1">#REF!</definedName>
    <definedName name="_bdm.59a851ee84554a8da2db53e60d8dfa07.edm" localSheetId="28" hidden="1">#REF!</definedName>
    <definedName name="_bdm.59a851ee84554a8da2db53e60d8dfa07.edm" hidden="1">#REF!</definedName>
    <definedName name="_bdm.59d32a7d52a14bb6a0ad0b004dd6321d.edm" localSheetId="28" hidden="1">#REF!</definedName>
    <definedName name="_bdm.59d32a7d52a14bb6a0ad0b004dd6321d.edm" hidden="1">#REF!</definedName>
    <definedName name="_bdm.59df1a8bbc994b1cbc70fb336fc7eeab.edm" localSheetId="28" hidden="1">#REF!</definedName>
    <definedName name="_bdm.59df1a8bbc994b1cbc70fb336fc7eeab.edm" hidden="1">#REF!</definedName>
    <definedName name="_bdm.5a302c09040848dea9fc9a32af3a7c4b.edm" localSheetId="28" hidden="1">#REF!</definedName>
    <definedName name="_bdm.5a302c09040848dea9fc9a32af3a7c4b.edm" hidden="1">#REF!</definedName>
    <definedName name="_bdm.5a3f0c30188840bfb0fec6b4fc54bfe0.edm" localSheetId="28" hidden="1">#REF!</definedName>
    <definedName name="_bdm.5a3f0c30188840bfb0fec6b4fc54bfe0.edm" hidden="1">#REF!</definedName>
    <definedName name="_bdm.5A4E7A0A51B34F8CB060B94F673880E0.edm" localSheetId="28" hidden="1">#REF!</definedName>
    <definedName name="_bdm.5A4E7A0A51B34F8CB060B94F673880E0.edm" hidden="1">#REF!</definedName>
    <definedName name="_bdm.5aed654182a44ec48e71f70eae340669.edm" localSheetId="28" hidden="1">#REF!</definedName>
    <definedName name="_bdm.5aed654182a44ec48e71f70eae340669.edm" hidden="1">#REF!</definedName>
    <definedName name="_bdm.5b9a4a8389ba481198d848cb8f9c045c.edm" localSheetId="28" hidden="1">#REF!</definedName>
    <definedName name="_bdm.5b9a4a8389ba481198d848cb8f9c045c.edm" hidden="1">#REF!</definedName>
    <definedName name="_bdm.5c3fa225d5614fdd8e4fe3b6a7086420.edm" localSheetId="28" hidden="1">#REF!</definedName>
    <definedName name="_bdm.5c3fa225d5614fdd8e4fe3b6a7086420.edm" hidden="1">#REF!</definedName>
    <definedName name="_bdm.5c69123575e3445baa4b76584f7afaa7.edm" localSheetId="28" hidden="1">#REF!</definedName>
    <definedName name="_bdm.5c69123575e3445baa4b76584f7afaa7.edm" hidden="1">#REF!</definedName>
    <definedName name="_bdm.5ca79715f84e42b5a9f7acfea7c0863b.edm" localSheetId="28" hidden="1">#REF!</definedName>
    <definedName name="_bdm.5ca79715f84e42b5a9f7acfea7c0863b.edm" hidden="1">#REF!</definedName>
    <definedName name="_bdm.5cb36121a0bf4b80942bd5cac5e8f0d3.edm" localSheetId="28" hidden="1">#REF!</definedName>
    <definedName name="_bdm.5cb36121a0bf4b80942bd5cac5e8f0d3.edm" hidden="1">#REF!</definedName>
    <definedName name="_bdm.5cfe9680ab734c7b851b4ced49cf0fb8.edm" localSheetId="28" hidden="1">#REF!</definedName>
    <definedName name="_bdm.5cfe9680ab734c7b851b4ced49cf0fb8.edm" hidden="1">#REF!</definedName>
    <definedName name="_bdm.5d2fa24ee7f949ffa7a72481d394c522.edm" localSheetId="28" hidden="1">#REF!</definedName>
    <definedName name="_bdm.5d2fa24ee7f949ffa7a72481d394c522.edm" hidden="1">#REF!</definedName>
    <definedName name="_bdm.5DA83351381D445092D553D326F046EC.edm" localSheetId="28" hidden="1">#REF!</definedName>
    <definedName name="_bdm.5DA83351381D445092D553D326F046EC.edm" hidden="1">#REF!</definedName>
    <definedName name="_bdm.5daf66aecfa943b0902a2bf378748bf9.edm" localSheetId="28" hidden="1">#REF!</definedName>
    <definedName name="_bdm.5daf66aecfa943b0902a2bf378748bf9.edm" hidden="1">#REF!</definedName>
    <definedName name="_bdm.5ee8240acc4c41988b295fb5d10db0ed.edm" localSheetId="28" hidden="1">#REF!</definedName>
    <definedName name="_bdm.5ee8240acc4c41988b295fb5d10db0ed.edm" hidden="1">#REF!</definedName>
    <definedName name="_bdm.5ef96822ce264f3a974aa5daadea6287.edm" localSheetId="28" hidden="1">#REF!</definedName>
    <definedName name="_bdm.5ef96822ce264f3a974aa5daadea6287.edm" hidden="1">#REF!</definedName>
    <definedName name="_bdm.5efb063111214cd1966b70c6fbd67933.edm" localSheetId="28" hidden="1">#REF!</definedName>
    <definedName name="_bdm.5efb063111214cd1966b70c6fbd67933.edm" hidden="1">#REF!</definedName>
    <definedName name="_bdm.5f194e5c79fe487f90caac17f27ec1f8.edm" localSheetId="28" hidden="1">#REF!</definedName>
    <definedName name="_bdm.5f194e5c79fe487f90caac17f27ec1f8.edm" hidden="1">#REF!</definedName>
    <definedName name="_bdm.5f57120fcad74873b64fa0d550c5f68a.edm" localSheetId="28" hidden="1">#REF!</definedName>
    <definedName name="_bdm.5f57120fcad74873b64fa0d550c5f68a.edm" hidden="1">#REF!</definedName>
    <definedName name="_bdm.5f8ed927fd2d48e9bddee1b264b12445.edm" localSheetId="28" hidden="1">#REF!</definedName>
    <definedName name="_bdm.5f8ed927fd2d48e9bddee1b264b12445.edm" hidden="1">#REF!</definedName>
    <definedName name="_bdm.5f8fd2516ee64f3a9eec273b9e79ac01.edm" localSheetId="28" hidden="1">#REF!</definedName>
    <definedName name="_bdm.5f8fd2516ee64f3a9eec273b9e79ac01.edm" hidden="1">#REF!</definedName>
    <definedName name="_bdm.5fc949453e17405192f10bfc90cfecaa.edm" localSheetId="28" hidden="1">#REF!</definedName>
    <definedName name="_bdm.5fc949453e17405192f10bfc90cfecaa.edm" hidden="1">#REF!</definedName>
    <definedName name="_bdm.609751d69283473ebd5d643f1b10e6ac.edm" localSheetId="28" hidden="1">#REF!</definedName>
    <definedName name="_bdm.609751d69283473ebd5d643f1b10e6ac.edm" hidden="1">#REF!</definedName>
    <definedName name="_bdm.6129e92ce47040f49e12bf5641bd04df.edm" localSheetId="28" hidden="1">#REF!</definedName>
    <definedName name="_bdm.6129e92ce47040f49e12bf5641bd04df.edm" hidden="1">#REF!</definedName>
    <definedName name="_bdm.61323a0f93174a189ac94a62a732c578.edm" localSheetId="28" hidden="1">#REF!</definedName>
    <definedName name="_bdm.61323a0f93174a189ac94a62a732c578.edm" hidden="1">#REF!</definedName>
    <definedName name="_bdm.6170c0f13ce74002acb0746025cfaa9d.edm" localSheetId="28" hidden="1">#REF!</definedName>
    <definedName name="_bdm.6170c0f13ce74002acb0746025cfaa9d.edm" hidden="1">#REF!</definedName>
    <definedName name="_bdm.61b1c6e4210e407fa81df86f0091d644.edm" localSheetId="28" hidden="1">#REF!</definedName>
    <definedName name="_bdm.61b1c6e4210e407fa81df86f0091d644.edm" hidden="1">#REF!</definedName>
    <definedName name="_bdm.61bc89700d484473bce953f005821bc6.edm" localSheetId="28" hidden="1">#REF!</definedName>
    <definedName name="_bdm.61bc89700d484473bce953f005821bc6.edm" hidden="1">#REF!</definedName>
    <definedName name="_bdm.6233250e30774c508708044163ba51b6.edm" localSheetId="28" hidden="1">#REF!</definedName>
    <definedName name="_bdm.6233250e30774c508708044163ba51b6.edm" hidden="1">#REF!</definedName>
    <definedName name="_bdm.6258efe1eaff4af69fb1a3296bb36c9f.edm" localSheetId="28" hidden="1">#REF!</definedName>
    <definedName name="_bdm.6258efe1eaff4af69fb1a3296bb36c9f.edm" hidden="1">#REF!</definedName>
    <definedName name="_bdm.62A43F42B3654792AA4511E8993E21B4.edm" localSheetId="28" hidden="1">#REF!</definedName>
    <definedName name="_bdm.62A43F42B3654792AA4511E8993E21B4.edm" hidden="1">#REF!</definedName>
    <definedName name="_bdm.63b396f43852461eb2c7b21c3b1f9d20.edm" localSheetId="28" hidden="1">#REF!</definedName>
    <definedName name="_bdm.63b396f43852461eb2c7b21c3b1f9d20.edm" hidden="1">#REF!</definedName>
    <definedName name="_bdm.64a4171a7cda474293b2de9b9b019d55.edm" localSheetId="28" hidden="1">#REF!</definedName>
    <definedName name="_bdm.64a4171a7cda474293b2de9b9b019d55.edm" hidden="1">#REF!</definedName>
    <definedName name="_bdm.64d3ad1f5a8b4accb70c2a57c2853b64.edm" localSheetId="28" hidden="1">#REF!</definedName>
    <definedName name="_bdm.64d3ad1f5a8b4accb70c2a57c2853b64.edm" hidden="1">#REF!</definedName>
    <definedName name="_bdm.655544486e654755af264c299f2a95ae.edm" localSheetId="28" hidden="1">#REF!</definedName>
    <definedName name="_bdm.655544486e654755af264c299f2a95ae.edm" hidden="1">#REF!</definedName>
    <definedName name="_bdm.6557ef2a33fa4feeb9ba512230ead04d.edm" localSheetId="28" hidden="1">#REF!</definedName>
    <definedName name="_bdm.6557ef2a33fa4feeb9ba512230ead04d.edm" hidden="1">#REF!</definedName>
    <definedName name="_bdm.664fe7f48d08404e848dc0ac820b1342.edm" localSheetId="28" hidden="1">#REF!</definedName>
    <definedName name="_bdm.664fe7f48d08404e848dc0ac820b1342.edm" hidden="1">#REF!</definedName>
    <definedName name="_bdm.6677eae3bafd47f694f83f22eb4c38fa.edm" localSheetId="28" hidden="1">#REF!</definedName>
    <definedName name="_bdm.6677eae3bafd47f694f83f22eb4c38fa.edm" hidden="1">#REF!</definedName>
    <definedName name="_bdm.67070e937747469cb440423fb67410d7.edm" localSheetId="28" hidden="1">#REF!</definedName>
    <definedName name="_bdm.67070e937747469cb440423fb67410d7.edm" hidden="1">#REF!</definedName>
    <definedName name="_bdm.6724276d673947f381788ff2a622dea8.edm" localSheetId="28" hidden="1">#REF!</definedName>
    <definedName name="_bdm.6724276d673947f381788ff2a622dea8.edm" hidden="1">#REF!</definedName>
    <definedName name="_bdm.677bd4c4a3f841bc8813771e022f2016.edm" localSheetId="28" hidden="1">#REF!</definedName>
    <definedName name="_bdm.677bd4c4a3f841bc8813771e022f2016.edm" hidden="1">#REF!</definedName>
    <definedName name="_bdm.6799cd18b0e943a0a9bab9d4237625c0.edm" localSheetId="28" hidden="1">#REF!</definedName>
    <definedName name="_bdm.6799cd18b0e943a0a9bab9d4237625c0.edm" hidden="1">#REF!</definedName>
    <definedName name="_bdm.68090f3820114e50bf8ce7ce3da53a3a.edm" localSheetId="28" hidden="1">#REF!</definedName>
    <definedName name="_bdm.68090f3820114e50bf8ce7ce3da53a3a.edm" hidden="1">#REF!</definedName>
    <definedName name="_bdm.688484aa8da04b6caa1ee32cffc277c9.edm" localSheetId="28" hidden="1">#REF!</definedName>
    <definedName name="_bdm.688484aa8da04b6caa1ee32cffc277c9.edm" hidden="1">#REF!</definedName>
    <definedName name="_bdm.69003c5203d849e88b84e5aeb99a0122.edm" localSheetId="28" hidden="1">#REF!</definedName>
    <definedName name="_bdm.69003c5203d849e88b84e5aeb99a0122.edm" hidden="1">#REF!</definedName>
    <definedName name="_bdm.690ccd59421248b69b1a042f5506640e.edm" localSheetId="28" hidden="1">#REF!</definedName>
    <definedName name="_bdm.690ccd59421248b69b1a042f5506640e.edm" hidden="1">#REF!</definedName>
    <definedName name="_bdm.69a46ec53c054629b2f46fb61852d6ce.edm" localSheetId="28" hidden="1">#REF!</definedName>
    <definedName name="_bdm.69a46ec53c054629b2f46fb61852d6ce.edm" hidden="1">#REF!</definedName>
    <definedName name="_bdm.6a09f3eaff8448d9bcca214ad792397d.edm" localSheetId="28" hidden="1">#REF!</definedName>
    <definedName name="_bdm.6a09f3eaff8448d9bcca214ad792397d.edm" hidden="1">#REF!</definedName>
    <definedName name="_bdm.6afcd76f9ce647609a4efbb5325d0d7b.edm" localSheetId="28" hidden="1">#REF!</definedName>
    <definedName name="_bdm.6afcd76f9ce647609a4efbb5325d0d7b.edm" hidden="1">#REF!</definedName>
    <definedName name="_bdm.6b58e96af06c40d1b2e579cc9126fa9d.edm" localSheetId="28" hidden="1">#REF!</definedName>
    <definedName name="_bdm.6b58e96af06c40d1b2e579cc9126fa9d.edm" hidden="1">#REF!</definedName>
    <definedName name="_bdm.6d40804490e047feae763bbd29677c25.edm" localSheetId="28" hidden="1">#REF!</definedName>
    <definedName name="_bdm.6d40804490e047feae763bbd29677c25.edm" hidden="1">#REF!</definedName>
    <definedName name="_bdm.6dbe8a8ee31b42ca983aa7f2dececb33.edm" localSheetId="28" hidden="1">#REF!</definedName>
    <definedName name="_bdm.6dbe8a8ee31b42ca983aa7f2dececb33.edm" hidden="1">#REF!</definedName>
    <definedName name="_bdm.6e094d9ada7448adb735d78797836b20.edm" localSheetId="28" hidden="1">#REF!</definedName>
    <definedName name="_bdm.6e094d9ada7448adb735d78797836b20.edm" hidden="1">#REF!</definedName>
    <definedName name="_bdm.6E73B2E02A8D4A81B1C0C17B5E83EE92.edm" localSheetId="28" hidden="1">#REF!</definedName>
    <definedName name="_bdm.6E73B2E02A8D4A81B1C0C17B5E83EE92.edm" hidden="1">#REF!</definedName>
    <definedName name="_bdm.6f8b4f486ef445d7aed71314e46158da.edm" localSheetId="28" hidden="1">#REF!</definedName>
    <definedName name="_bdm.6f8b4f486ef445d7aed71314e46158da.edm" hidden="1">#REF!</definedName>
    <definedName name="_bdm.6fa0b12984054a07a4854b6ba51271c8.edm" localSheetId="28" hidden="1">#REF!</definedName>
    <definedName name="_bdm.6fa0b12984054a07a4854b6ba51271c8.edm" hidden="1">#REF!</definedName>
    <definedName name="_bdm.70d77a47fdbd4ed6a4b8d8a3d84d1ffd.edm" localSheetId="28" hidden="1">#REF!</definedName>
    <definedName name="_bdm.70d77a47fdbd4ed6a4b8d8a3d84d1ffd.edm" hidden="1">#REF!</definedName>
    <definedName name="_bdm.71309d48cfea492dbbecf4a979a6a7a2.edm" localSheetId="28" hidden="1">#REF!</definedName>
    <definedName name="_bdm.71309d48cfea492dbbecf4a979a6a7a2.edm" hidden="1">#REF!</definedName>
    <definedName name="_bdm.7176185e33df4bf5ac3e0942d222687d.edm" localSheetId="28" hidden="1">#REF!</definedName>
    <definedName name="_bdm.7176185e33df4bf5ac3e0942d222687d.edm" hidden="1">#REF!</definedName>
    <definedName name="_bdm.71c18921a6db4321907fdcc56419077c.edm" localSheetId="28" hidden="1">#REF!</definedName>
    <definedName name="_bdm.71c18921a6db4321907fdcc56419077c.edm" hidden="1">#REF!</definedName>
    <definedName name="_bdm.71df56a7e43d42768cc18f2a046f93f2.edm" localSheetId="28" hidden="1">#REF!</definedName>
    <definedName name="_bdm.71df56a7e43d42768cc18f2a046f93f2.edm" hidden="1">#REF!</definedName>
    <definedName name="_bdm.72090c4c658348e5bfe2bef1d9a56b04.edm" localSheetId="28" hidden="1">#REF!</definedName>
    <definedName name="_bdm.72090c4c658348e5bfe2bef1d9a56b04.edm" hidden="1">#REF!</definedName>
    <definedName name="_bdm.721f445cba4046c898ce8d4337a0d877.edm" localSheetId="28" hidden="1">#REF!</definedName>
    <definedName name="_bdm.721f445cba4046c898ce8d4337a0d877.edm" hidden="1">#REF!</definedName>
    <definedName name="_bdm.7239792cd170443389f76ee7de6e818e.edm" localSheetId="28" hidden="1">#REF!</definedName>
    <definedName name="_bdm.7239792cd170443389f76ee7de6e818e.edm" hidden="1">#REF!</definedName>
    <definedName name="_bdm.743e1075413c41cdbd483ca552a73948.edm" localSheetId="28" hidden="1">#REF!</definedName>
    <definedName name="_bdm.743e1075413c41cdbd483ca552a73948.edm" hidden="1">#REF!</definedName>
    <definedName name="_bdm.7519931b3fce4cb49ba7d85ff54ff07e.edm" localSheetId="28" hidden="1">#REF!</definedName>
    <definedName name="_bdm.7519931b3fce4cb49ba7d85ff54ff07e.edm" hidden="1">#REF!</definedName>
    <definedName name="_bdm.75333eb87972445c91f4d09540716790.edm" localSheetId="28" hidden="1">#REF!</definedName>
    <definedName name="_bdm.75333eb87972445c91f4d09540716790.edm" hidden="1">#REF!</definedName>
    <definedName name="_bdm.757034bda624428c8fdb2c0f7d1c7310.edm" localSheetId="28" hidden="1">#REF!</definedName>
    <definedName name="_bdm.757034bda624428c8fdb2c0f7d1c7310.edm" hidden="1">#REF!</definedName>
    <definedName name="_bdm.759e52a9378e407ebc7fdc8dee07e387.edm" localSheetId="28" hidden="1">#REF!</definedName>
    <definedName name="_bdm.759e52a9378e407ebc7fdc8dee07e387.edm" hidden="1">#REF!</definedName>
    <definedName name="_bdm.7637808501084786b9924cb3770f4b59.edm" localSheetId="28" hidden="1">#REF!</definedName>
    <definedName name="_bdm.7637808501084786b9924cb3770f4b59.edm" hidden="1">#REF!</definedName>
    <definedName name="_bdm.76c86deb0e9f43fab387adae7bf835ca.edm" localSheetId="28" hidden="1">#REF!</definedName>
    <definedName name="_bdm.76c86deb0e9f43fab387adae7bf835ca.edm" hidden="1">#REF!</definedName>
    <definedName name="_bdm.7731cc5070e44f88a91f21886649e107.edm" localSheetId="28" hidden="1">#REF!</definedName>
    <definedName name="_bdm.7731cc5070e44f88a91f21886649e107.edm" hidden="1">#REF!</definedName>
    <definedName name="_bdm.77af3faf523d45aaa54cc7164f697b8f.edm" localSheetId="28" hidden="1">#REF!</definedName>
    <definedName name="_bdm.77af3faf523d45aaa54cc7164f697b8f.edm" hidden="1">#REF!</definedName>
    <definedName name="_bdm.78add7fd5d104f568f23ae7a38b88e46.edm" localSheetId="28" hidden="1">#REF!</definedName>
    <definedName name="_bdm.78add7fd5d104f568f23ae7a38b88e46.edm" hidden="1">#REF!</definedName>
    <definedName name="_bdm.79801339df634dc1b522b661044aaff3.edm" localSheetId="28" hidden="1">#REF!</definedName>
    <definedName name="_bdm.79801339df634dc1b522b661044aaff3.edm" hidden="1">#REF!</definedName>
    <definedName name="_bdm.79f0f3a135c947d4a679e7bcc7100bc9.edm" localSheetId="28" hidden="1">#REF!</definedName>
    <definedName name="_bdm.79f0f3a135c947d4a679e7bcc7100bc9.edm" hidden="1">#REF!</definedName>
    <definedName name="_bdm.7a08f00538cf41469a78c5cdeefe9ffe.edm" localSheetId="28" hidden="1">#REF!</definedName>
    <definedName name="_bdm.7a08f00538cf41469a78c5cdeefe9ffe.edm" hidden="1">#REF!</definedName>
    <definedName name="_bdm.7a8fc6bd061d47a08cd5356f938e6355.edm" localSheetId="28" hidden="1">#REF!</definedName>
    <definedName name="_bdm.7a8fc6bd061d47a08cd5356f938e6355.edm" hidden="1">#REF!</definedName>
    <definedName name="_bdm.7a9da4e3c651420888fc51fb94613e4c.edm" localSheetId="28" hidden="1">#REF!</definedName>
    <definedName name="_bdm.7a9da4e3c651420888fc51fb94613e4c.edm" hidden="1">#REF!</definedName>
    <definedName name="_bdm.7aa744a1a4234fb1b55f47cedcf6444f.edm" localSheetId="28" hidden="1">#REF!</definedName>
    <definedName name="_bdm.7aa744a1a4234fb1b55f47cedcf6444f.edm" hidden="1">#REF!</definedName>
    <definedName name="_bdm.7b10e4a88bb74fc0b55f519ca9136693.edm" localSheetId="28" hidden="1">#REF!</definedName>
    <definedName name="_bdm.7b10e4a88bb74fc0b55f519ca9136693.edm" hidden="1">#REF!</definedName>
    <definedName name="_bdm.7b7ea237429e41d3b14db13b4ec640ef.edm" localSheetId="28" hidden="1">#REF!</definedName>
    <definedName name="_bdm.7b7ea237429e41d3b14db13b4ec640ef.edm" hidden="1">#REF!</definedName>
    <definedName name="_bdm.7c4a1612adb2496c9b8b71467a84f9da.edm" localSheetId="28" hidden="1">#REF!</definedName>
    <definedName name="_bdm.7c4a1612adb2496c9b8b71467a84f9da.edm" hidden="1">#REF!</definedName>
    <definedName name="_bdm.7c96e86ad9af48fe8f55ecde875813d3.edm" localSheetId="28" hidden="1">#REF!</definedName>
    <definedName name="_bdm.7c96e86ad9af48fe8f55ecde875813d3.edm" hidden="1">#REF!</definedName>
    <definedName name="_bdm.7d308bdf99a74983aa5f12d2e2a98bf5.edm" localSheetId="28" hidden="1">#REF!</definedName>
    <definedName name="_bdm.7d308bdf99a74983aa5f12d2e2a98bf5.edm" hidden="1">#REF!</definedName>
    <definedName name="_bdm.7d3166fa32e540c687676d044b9d21a5.edm" localSheetId="28" hidden="1">#REF!</definedName>
    <definedName name="_bdm.7d3166fa32e540c687676d044b9d21a5.edm" hidden="1">#REF!</definedName>
    <definedName name="_bdm.7d3ec768487149e3b013055591eb9646.edm" localSheetId="28" hidden="1">#REF!</definedName>
    <definedName name="_bdm.7d3ec768487149e3b013055591eb9646.edm" hidden="1">#REF!</definedName>
    <definedName name="_bdm.7D6E681F77244C12A40CE5CA848716B2.edm" localSheetId="28" hidden="1">#REF!</definedName>
    <definedName name="_bdm.7D6E681F77244C12A40CE5CA848716B2.edm" hidden="1">#REF!</definedName>
    <definedName name="_bdm.7d72d20cc4b54627aee933d5670443bc.edm" localSheetId="28" hidden="1">#REF!</definedName>
    <definedName name="_bdm.7d72d20cc4b54627aee933d5670443bc.edm" hidden="1">#REF!</definedName>
    <definedName name="_bdm.7d9a72d97a2748fdbd9a77161fd7336c.edm" localSheetId="28" hidden="1">#REF!</definedName>
    <definedName name="_bdm.7d9a72d97a2748fdbd9a77161fd7336c.edm" hidden="1">#REF!</definedName>
    <definedName name="_bdm.7e260801c8d34418a1bd18276f3b9e6f.edm" localSheetId="28" hidden="1">#REF!</definedName>
    <definedName name="_bdm.7e260801c8d34418a1bd18276f3b9e6f.edm" hidden="1">#REF!</definedName>
    <definedName name="_bdm.7e33397181484488bc477f1cf98928ec.edm" localSheetId="28" hidden="1">#REF!</definedName>
    <definedName name="_bdm.7e33397181484488bc477f1cf98928ec.edm" hidden="1">#REF!</definedName>
    <definedName name="_bdm.7e8c50cfede64063bb222bfcebd34233.edm" localSheetId="28" hidden="1">#REF!</definedName>
    <definedName name="_bdm.7e8c50cfede64063bb222bfcebd34233.edm" hidden="1">#REF!</definedName>
    <definedName name="_bdm.7e8f919fe91d443497607c852b28e0b4.edm" localSheetId="28" hidden="1">#REF!</definedName>
    <definedName name="_bdm.7e8f919fe91d443497607c852b28e0b4.edm" hidden="1">#REF!</definedName>
    <definedName name="_bdm.7f084484661843e290ad01101d559337.edm" localSheetId="28" hidden="1">#REF!</definedName>
    <definedName name="_bdm.7f084484661843e290ad01101d559337.edm" hidden="1">#REF!</definedName>
    <definedName name="_bdm.7f1bc1252e5645949ac5e172a99764c8.edm" localSheetId="28" hidden="1">#REF!</definedName>
    <definedName name="_bdm.7f1bc1252e5645949ac5e172a99764c8.edm" hidden="1">#REF!</definedName>
    <definedName name="_bdm.7fa4466662ce4b11a88a0db9731b0562.edm" localSheetId="28" hidden="1">#REF!</definedName>
    <definedName name="_bdm.7fa4466662ce4b11a88a0db9731b0562.edm" hidden="1">#REF!</definedName>
    <definedName name="_bdm.7fd1c89f2f28410ca547c6af1592cfe0.edm" localSheetId="28" hidden="1">#REF!</definedName>
    <definedName name="_bdm.7fd1c89f2f28410ca547c6af1592cfe0.edm" hidden="1">#REF!</definedName>
    <definedName name="_bdm.802466289b9f41319f6412771a8e8fe5.edm" localSheetId="28" hidden="1">#REF!</definedName>
    <definedName name="_bdm.802466289b9f41319f6412771a8e8fe5.edm" hidden="1">#REF!</definedName>
    <definedName name="_bdm.808db2275e994746848ad516e1effc4e.edm" localSheetId="28" hidden="1">#REF!</definedName>
    <definedName name="_bdm.808db2275e994746848ad516e1effc4e.edm" hidden="1">#REF!</definedName>
    <definedName name="_bdm.80b8a3cf85824ee49287353fe703da07.edm" localSheetId="28" hidden="1">#REF!</definedName>
    <definedName name="_bdm.80b8a3cf85824ee49287353fe703da07.edm" hidden="1">#REF!</definedName>
    <definedName name="_bdm.80c5bce57a5f4f3a9b9a4bbcc950632a.edm" localSheetId="28" hidden="1">#REF!</definedName>
    <definedName name="_bdm.80c5bce57a5f4f3a9b9a4bbcc950632a.edm" hidden="1">#REF!</definedName>
    <definedName name="_bdm.80D2589F3C064063BD30C8CCDFE63AF1.edm" localSheetId="28" hidden="1">#REF!</definedName>
    <definedName name="_bdm.80D2589F3C064063BD30C8CCDFE63AF1.edm" hidden="1">#REF!</definedName>
    <definedName name="_bdm.81c954f9108142cca8c28a98092bc4ce.edm" localSheetId="28" hidden="1">#REF!</definedName>
    <definedName name="_bdm.81c954f9108142cca8c28a98092bc4ce.edm" hidden="1">#REF!</definedName>
    <definedName name="_bdm.820a080791d24292b4991119a8595c57.edm" localSheetId="28" hidden="1">#REF!</definedName>
    <definedName name="_bdm.820a080791d24292b4991119a8595c57.edm" hidden="1">#REF!</definedName>
    <definedName name="_bdm.821611604a194b14807ef620accacbf6.edm" localSheetId="28" hidden="1">#REF!</definedName>
    <definedName name="_bdm.821611604a194b14807ef620accacbf6.edm" hidden="1">#REF!</definedName>
    <definedName name="_bdm.82221f79935f4e4e9f38faa0d44eded6.edm" localSheetId="28" hidden="1">#REF!</definedName>
    <definedName name="_bdm.82221f79935f4e4e9f38faa0d44eded6.edm" hidden="1">#REF!</definedName>
    <definedName name="_bdm.8357430c4b0e4817b14e4b68259ac30d.edm" localSheetId="28" hidden="1">#REF!</definedName>
    <definedName name="_bdm.8357430c4b0e4817b14e4b68259ac30d.edm" hidden="1">#REF!</definedName>
    <definedName name="_bdm.84ac2c08a6df47339ef892f2a6031645.edm" localSheetId="28" hidden="1">#REF!</definedName>
    <definedName name="_bdm.84ac2c08a6df47339ef892f2a6031645.edm" hidden="1">#REF!</definedName>
    <definedName name="_bdm.8524a4f802f64a328ac8694c237f494d.edm" localSheetId="28" hidden="1">#REF!</definedName>
    <definedName name="_bdm.8524a4f802f64a328ac8694c237f494d.edm" hidden="1">#REF!</definedName>
    <definedName name="_bdm.8540e8fb41da4e6ca48f51bc47f61755.edm" localSheetId="28" hidden="1">#REF!</definedName>
    <definedName name="_bdm.8540e8fb41da4e6ca48f51bc47f61755.edm" hidden="1">#REF!</definedName>
    <definedName name="_bdm.8606f95b7ef944a7aa3ee03aa59d222c.edm" localSheetId="28" hidden="1">#REF!</definedName>
    <definedName name="_bdm.8606f95b7ef944a7aa3ee03aa59d222c.edm" hidden="1">#REF!</definedName>
    <definedName name="_bdm.864547a33cd346e4b03873c6746bd8ca.edm" localSheetId="28" hidden="1">#REF!</definedName>
    <definedName name="_bdm.864547a33cd346e4b03873c6746bd8ca.edm" hidden="1">#REF!</definedName>
    <definedName name="_bdm.868ae7dcc11a4274ab698c802441da7e.edm" localSheetId="28" hidden="1">#REF!</definedName>
    <definedName name="_bdm.868ae7dcc11a4274ab698c802441da7e.edm" hidden="1">#REF!</definedName>
    <definedName name="_bdm.873b5434ce6846ff86467dcb4fbd50bf.edm" localSheetId="28" hidden="1">#REF!</definedName>
    <definedName name="_bdm.873b5434ce6846ff86467dcb4fbd50bf.edm" hidden="1">#REF!</definedName>
    <definedName name="_bdm.8764d3fbe0fe4e609b0d800b5c98fd57.edm" localSheetId="28" hidden="1">#REF!</definedName>
    <definedName name="_bdm.8764d3fbe0fe4e609b0d800b5c98fd57.edm" hidden="1">#REF!</definedName>
    <definedName name="_bdm.87b837595d0e4ac6a25e65aa2a160c5c.edm" localSheetId="28" hidden="1">#REF!</definedName>
    <definedName name="_bdm.87b837595d0e4ac6a25e65aa2a160c5c.edm" hidden="1">#REF!</definedName>
    <definedName name="_bdm.884e827421c543f7a055f53e1a979ab3.edm" localSheetId="28" hidden="1">#REF!</definedName>
    <definedName name="_bdm.884e827421c543f7a055f53e1a979ab3.edm" hidden="1">#REF!</definedName>
    <definedName name="_bdm.88fe7543d82c4cfc86dcbc70b7a06d83.edm" localSheetId="28" hidden="1">#REF!</definedName>
    <definedName name="_bdm.88fe7543d82c4cfc86dcbc70b7a06d83.edm" hidden="1">#REF!</definedName>
    <definedName name="_bdm.896e18b0e9e64441980d37389f8df762.edm" localSheetId="28" hidden="1">#REF!</definedName>
    <definedName name="_bdm.896e18b0e9e64441980d37389f8df762.edm" hidden="1">#REF!</definedName>
    <definedName name="_bdm.89780df2c8244a66918d4ef5da6ddf27.edm" localSheetId="28" hidden="1">#REF!</definedName>
    <definedName name="_bdm.89780df2c8244a66918d4ef5da6ddf27.edm" hidden="1">#REF!</definedName>
    <definedName name="_bdm.899d5c2c020049188ad464bdf6864128.edm" localSheetId="28" hidden="1">#REF!</definedName>
    <definedName name="_bdm.899d5c2c020049188ad464bdf6864128.edm" hidden="1">#REF!</definedName>
    <definedName name="_bdm.89e3f8201fa64015aa1928d82d8ac63a.edm" localSheetId="28" hidden="1">#REF!</definedName>
    <definedName name="_bdm.89e3f8201fa64015aa1928d82d8ac63a.edm" hidden="1">#REF!</definedName>
    <definedName name="_bdm.8a907f7ffa68479a8774cb7bde8723d6.edm" localSheetId="28" hidden="1">#REF!</definedName>
    <definedName name="_bdm.8a907f7ffa68479a8774cb7bde8723d6.edm" hidden="1">#REF!</definedName>
    <definedName name="_bdm.8b18fc8fa26f4157bcb705e4ff861d71.edm" localSheetId="28" hidden="1">#REF!</definedName>
    <definedName name="_bdm.8b18fc8fa26f4157bcb705e4ff861d71.edm" hidden="1">#REF!</definedName>
    <definedName name="_bdm.8b4b5e39911f4422b8ce064e941737bc.edm" localSheetId="28" hidden="1">#REF!</definedName>
    <definedName name="_bdm.8b4b5e39911f4422b8ce064e941737bc.edm" hidden="1">#REF!</definedName>
    <definedName name="_bdm.8b57acb7754d42e882c5c0149b17b42e.edm" localSheetId="28" hidden="1">#REF!</definedName>
    <definedName name="_bdm.8b57acb7754d42e882c5c0149b17b42e.edm" hidden="1">#REF!</definedName>
    <definedName name="_bdm.8B5A055CA7B045E3A5F28F215CF26EA3.edm" localSheetId="28" hidden="1">#REF!</definedName>
    <definedName name="_bdm.8B5A055CA7B045E3A5F28F215CF26EA3.edm" hidden="1">#REF!</definedName>
    <definedName name="_bdm.8bf61a5cb1e04743b99f3561b1776fe4.edm" localSheetId="28" hidden="1">#REF!</definedName>
    <definedName name="_bdm.8bf61a5cb1e04743b99f3561b1776fe4.edm" hidden="1">#REF!</definedName>
    <definedName name="_bdm.8c50311d301b4ddb83af08e9260b2dc8.edm" localSheetId="28" hidden="1">#REF!</definedName>
    <definedName name="_bdm.8c50311d301b4ddb83af08e9260b2dc8.edm" hidden="1">#REF!</definedName>
    <definedName name="_bdm.8c7f3a8fe8bc4249b2fc1fe15d593e62.edm" localSheetId="28" hidden="1">#REF!</definedName>
    <definedName name="_bdm.8c7f3a8fe8bc4249b2fc1fe15d593e62.edm" hidden="1">#REF!</definedName>
    <definedName name="_bdm.8C9EA93F3DA54C6CB0B73703986F6211.edm" localSheetId="28" hidden="1">#REF!</definedName>
    <definedName name="_bdm.8C9EA93F3DA54C6CB0B73703986F6211.edm" hidden="1">#REF!</definedName>
    <definedName name="_bdm.8D2ECDF262964C078C8760642DB9B760.edm" localSheetId="28" hidden="1">#REF!</definedName>
    <definedName name="_bdm.8D2ECDF262964C078C8760642DB9B760.edm" hidden="1">#REF!</definedName>
    <definedName name="_bdm.8d8fddf6397a4b8b9d016c758c99acd8.edm" localSheetId="28" hidden="1">#REF!</definedName>
    <definedName name="_bdm.8d8fddf6397a4b8b9d016c758c99acd8.edm" hidden="1">#REF!</definedName>
    <definedName name="_bdm.8dabb1cc4ed64e1c90604b89208346b4.edm" localSheetId="28" hidden="1">#REF!</definedName>
    <definedName name="_bdm.8dabb1cc4ed64e1c90604b89208346b4.edm" hidden="1">#REF!</definedName>
    <definedName name="_bdm.8de8ee5faf09402b9d4386d53f7fdfba.edm" localSheetId="28" hidden="1">#REF!</definedName>
    <definedName name="_bdm.8de8ee5faf09402b9d4386d53f7fdfba.edm" hidden="1">#REF!</definedName>
    <definedName name="_bdm.8E62E968ADB443BE901CF0C67B9F21EA.edm" localSheetId="28" hidden="1">#REF!</definedName>
    <definedName name="_bdm.8E62E968ADB443BE901CF0C67B9F21EA.edm" hidden="1">#REF!</definedName>
    <definedName name="_bdm.8e79c7015bc54881a1aaa60ff0387ea6.edm" localSheetId="28" hidden="1">#REF!</definedName>
    <definedName name="_bdm.8e79c7015bc54881a1aaa60ff0387ea6.edm" hidden="1">#REF!</definedName>
    <definedName name="_bdm.8e9949d339224f64a2ed11fc5f5aec31.edm" localSheetId="28" hidden="1">#REF!</definedName>
    <definedName name="_bdm.8e9949d339224f64a2ed11fc5f5aec31.edm" hidden="1">#REF!</definedName>
    <definedName name="_bdm.8f5f77927ecc421184b766d793de0f6d.edm" localSheetId="28" hidden="1">#REF!</definedName>
    <definedName name="_bdm.8f5f77927ecc421184b766d793de0f6d.edm" hidden="1">#REF!</definedName>
    <definedName name="_bdm.905cedb9f260462695aac7afc4108eed.edm" localSheetId="28" hidden="1">#REF!</definedName>
    <definedName name="_bdm.905cedb9f260462695aac7afc4108eed.edm" hidden="1">#REF!</definedName>
    <definedName name="_bdm.905fbea248c5443587cc3f6af106f902.edm" localSheetId="28" hidden="1">#REF!</definedName>
    <definedName name="_bdm.905fbea248c5443587cc3f6af106f902.edm" hidden="1">#REF!</definedName>
    <definedName name="_bdm.90dcff2661434e31bd470e152a98c46a.edm" localSheetId="28" hidden="1">#REF!</definedName>
    <definedName name="_bdm.90dcff2661434e31bd470e152a98c46a.edm" hidden="1">#REF!</definedName>
    <definedName name="_bdm.90F48C158E044DB6B87574C63575737B.edm" localSheetId="28" hidden="1">#REF!</definedName>
    <definedName name="_bdm.90F48C158E044DB6B87574C63575737B.edm" hidden="1">#REF!</definedName>
    <definedName name="_bdm.91c8af2603b6488b9c59add1a5581291.edm" localSheetId="28" hidden="1">#REF!</definedName>
    <definedName name="_bdm.91c8af2603b6488b9c59add1a5581291.edm" hidden="1">#REF!</definedName>
    <definedName name="_bdm.9202b319fa57437d88b96100feb99c60.edm" localSheetId="28" hidden="1">#REF!</definedName>
    <definedName name="_bdm.9202b319fa57437d88b96100feb99c60.edm" hidden="1">#REF!</definedName>
    <definedName name="_bdm.92343231ac38436688f265a138347370.edm" localSheetId="28" hidden="1">#REF!</definedName>
    <definedName name="_bdm.92343231ac38436688f265a138347370.edm" hidden="1">#REF!</definedName>
    <definedName name="_bdm.92a099ca5963435ca3be7060eb906111.edm" localSheetId="28" hidden="1">#REF!</definedName>
    <definedName name="_bdm.92a099ca5963435ca3be7060eb906111.edm" hidden="1">#REF!</definedName>
    <definedName name="_bdm.937e6dd1e73f407490d3a9c764637c41.edm" localSheetId="28" hidden="1">#REF!</definedName>
    <definedName name="_bdm.937e6dd1e73f407490d3a9c764637c41.edm" hidden="1">#REF!</definedName>
    <definedName name="_bdm.9404D71466BC4C27A764E1E718FD0848.edm" localSheetId="28" hidden="1">#REF!</definedName>
    <definedName name="_bdm.9404D71466BC4C27A764E1E718FD0848.edm" hidden="1">#REF!</definedName>
    <definedName name="_bdm.942b5e234c7441e68eeb2d217883d944.edm" localSheetId="28" hidden="1">#REF!</definedName>
    <definedName name="_bdm.942b5e234c7441e68eeb2d217883d944.edm" hidden="1">#REF!</definedName>
    <definedName name="_bdm.946242c751014590867761795b20613c.edm" localSheetId="28" hidden="1">#REF!</definedName>
    <definedName name="_bdm.946242c751014590867761795b20613c.edm" hidden="1">#REF!</definedName>
    <definedName name="_bdm.94ebf30962d342e4b1ea0d2494077511.edm" localSheetId="28" hidden="1">#REF!</definedName>
    <definedName name="_bdm.94ebf30962d342e4b1ea0d2494077511.edm" hidden="1">#REF!</definedName>
    <definedName name="_bdm.95678cffde624aa8b0287a236d4c77d4.edm" localSheetId="28" hidden="1">#REF!</definedName>
    <definedName name="_bdm.95678cffde624aa8b0287a236d4c77d4.edm" hidden="1">#REF!</definedName>
    <definedName name="_bdm.95802ad3c4714be7b22b363fd6192540.edm" localSheetId="28" hidden="1">#REF!</definedName>
    <definedName name="_bdm.95802ad3c4714be7b22b363fd6192540.edm" hidden="1">#REF!</definedName>
    <definedName name="_bdm.95934c3086834869bd85575b4fb2c996.edm" localSheetId="28" hidden="1">#REF!</definedName>
    <definedName name="_bdm.95934c3086834869bd85575b4fb2c996.edm" hidden="1">#REF!</definedName>
    <definedName name="_bdm.96283d51fd5f4419a2c0704beb79f307.edm" localSheetId="28" hidden="1">#REF!</definedName>
    <definedName name="_bdm.96283d51fd5f4419a2c0704beb79f307.edm" hidden="1">#REF!</definedName>
    <definedName name="_bdm.969791be17644e419ee200b0cbde3941.edm" localSheetId="28" hidden="1">#REF!</definedName>
    <definedName name="_bdm.969791be17644e419ee200b0cbde3941.edm" hidden="1">#REF!</definedName>
    <definedName name="_bdm.96ac8e9d86f243dbad0def707ed86bc4.edm" localSheetId="28" hidden="1">#REF!</definedName>
    <definedName name="_bdm.96ac8e9d86f243dbad0def707ed86bc4.edm" hidden="1">#REF!</definedName>
    <definedName name="_bdm.96c216f5e2544d7ba845760b2bd122fc.edm" localSheetId="28" hidden="1">#REF!</definedName>
    <definedName name="_bdm.96c216f5e2544d7ba845760b2bd122fc.edm" hidden="1">#REF!</definedName>
    <definedName name="_bdm.96df41847c37415f945ec164a5d72ddc.edm" localSheetId="28" hidden="1">#REF!</definedName>
    <definedName name="_bdm.96df41847c37415f945ec164a5d72ddc.edm" hidden="1">#REF!</definedName>
    <definedName name="_bdm.9725d62f3949457b84c045b8b1a9b466.edm" localSheetId="28" hidden="1">#REF!</definedName>
    <definedName name="_bdm.9725d62f3949457b84c045b8b1a9b466.edm" hidden="1">#REF!</definedName>
    <definedName name="_bdm.972fc269455b4f6ea7320f85b10f17eb.edm" localSheetId="28" hidden="1">#REF!</definedName>
    <definedName name="_bdm.972fc269455b4f6ea7320f85b10f17eb.edm" hidden="1">#REF!</definedName>
    <definedName name="_bdm.97C019964AD1489E92080F328CB1C920.edm" localSheetId="28" hidden="1">#REF!</definedName>
    <definedName name="_bdm.97C019964AD1489E92080F328CB1C920.edm" hidden="1">#REF!</definedName>
    <definedName name="_bdm.98021cee59584d919e0d875fa6d01226.edm" localSheetId="28" hidden="1">#REF!</definedName>
    <definedName name="_bdm.98021cee59584d919e0d875fa6d01226.edm" hidden="1">#REF!</definedName>
    <definedName name="_bdm.980453d4a6ad4ce383cae72fbc24c45d.edm" localSheetId="28" hidden="1">#REF!</definedName>
    <definedName name="_bdm.980453d4a6ad4ce383cae72fbc24c45d.edm" hidden="1">#REF!</definedName>
    <definedName name="_bdm.98447346f2ef48758a304ab14a1ed809.edm" localSheetId="28" hidden="1">#REF!</definedName>
    <definedName name="_bdm.98447346f2ef48758a304ab14a1ed809.edm" hidden="1">#REF!</definedName>
    <definedName name="_bdm.98ee14be1bb340f1b5f0c5dd85962cc5.edm" localSheetId="28" hidden="1">#REF!</definedName>
    <definedName name="_bdm.98ee14be1bb340f1b5f0c5dd85962cc5.edm" hidden="1">#REF!</definedName>
    <definedName name="_bdm.9b171653cbe64dc2b32d9119c47ded43.edm" localSheetId="28" hidden="1">#REF!</definedName>
    <definedName name="_bdm.9b171653cbe64dc2b32d9119c47ded43.edm" hidden="1">#REF!</definedName>
    <definedName name="_bdm.9b21ae23dc7e4081a8ce4b041f90d102.edm" localSheetId="28" hidden="1">#REF!</definedName>
    <definedName name="_bdm.9b21ae23dc7e4081a8ce4b041f90d102.edm" hidden="1">#REF!</definedName>
    <definedName name="_bdm.9b3a563b168e4a30b395ac201ffa64d8.edm" localSheetId="28" hidden="1">#REF!</definedName>
    <definedName name="_bdm.9b3a563b168e4a30b395ac201ffa64d8.edm" hidden="1">#REF!</definedName>
    <definedName name="_bdm.9b898a10f3c54f6495847c8e8bf6ddc5.edm" localSheetId="28" hidden="1">#REF!</definedName>
    <definedName name="_bdm.9b898a10f3c54f6495847c8e8bf6ddc5.edm" hidden="1">#REF!</definedName>
    <definedName name="_bdm.9bc43822ab464121a4b646c403ba57f4.edm" localSheetId="28" hidden="1">#REF!</definedName>
    <definedName name="_bdm.9bc43822ab464121a4b646c403ba57f4.edm" hidden="1">#REF!</definedName>
    <definedName name="_bdm.9bfc6e41741a41cfaac4b11b8b155fe8.edm" localSheetId="28" hidden="1">#REF!</definedName>
    <definedName name="_bdm.9bfc6e41741a41cfaac4b11b8b155fe8.edm" hidden="1">#REF!</definedName>
    <definedName name="_bdm.9c993ea6a88d42b1b40b9aacb5c61dde.edm" localSheetId="28" hidden="1">#REF!</definedName>
    <definedName name="_bdm.9c993ea6a88d42b1b40b9aacb5c61dde.edm" hidden="1">#REF!</definedName>
    <definedName name="_bdm.9cc0fd01d837463d99daf11e8dd491d3.edm" localSheetId="28" hidden="1">#REF!</definedName>
    <definedName name="_bdm.9cc0fd01d837463d99daf11e8dd491d3.edm" hidden="1">#REF!</definedName>
    <definedName name="_bdm.9d06571cbf8641ee817bee205d74959f.edm" localSheetId="28" hidden="1">#REF!</definedName>
    <definedName name="_bdm.9d06571cbf8641ee817bee205d74959f.edm" hidden="1">#REF!</definedName>
    <definedName name="_bdm.9D6EF826A2A24218B8A7B494D6EEDE29.edm" localSheetId="28" hidden="1">#REF!</definedName>
    <definedName name="_bdm.9D6EF826A2A24218B8A7B494D6EEDE29.edm" hidden="1">#REF!</definedName>
    <definedName name="_bdm.9da910326783471c8ae7a375da7fc021.edm" localSheetId="28" hidden="1">#REF!</definedName>
    <definedName name="_bdm.9da910326783471c8ae7a375da7fc021.edm" hidden="1">#REF!</definedName>
    <definedName name="_bdm.9db27426787b47f8ba81674acb319bbe.edm" localSheetId="28" hidden="1">#REF!</definedName>
    <definedName name="_bdm.9db27426787b47f8ba81674acb319bbe.edm" hidden="1">#REF!</definedName>
    <definedName name="_bdm.9dc52e6231a341f3acec3ba3c1be9fdc.edm" localSheetId="28" hidden="1">#REF!</definedName>
    <definedName name="_bdm.9dc52e6231a341f3acec3ba3c1be9fdc.edm" hidden="1">#REF!</definedName>
    <definedName name="_bdm.9dd6885809804caca60df66d42a0337e.edm" localSheetId="28" hidden="1">#REF!</definedName>
    <definedName name="_bdm.9dd6885809804caca60df66d42a0337e.edm" hidden="1">#REF!</definedName>
    <definedName name="_bdm.9ee26a7cb5984e299057103a82a9fe8b.edm" localSheetId="28" hidden="1">#REF!</definedName>
    <definedName name="_bdm.9ee26a7cb5984e299057103a82a9fe8b.edm" hidden="1">#REF!</definedName>
    <definedName name="_bdm.9ee8d6a5293d4d9583f2f9aa5ddf3c39.edm" localSheetId="28" hidden="1">#REF!</definedName>
    <definedName name="_bdm.9ee8d6a5293d4d9583f2f9aa5ddf3c39.edm" hidden="1">#REF!</definedName>
    <definedName name="_bdm.9fa118bca3bc4630b74de80b05571fa5.edm" localSheetId="28" hidden="1">#REF!</definedName>
    <definedName name="_bdm.9fa118bca3bc4630b74de80b05571fa5.edm" hidden="1">#REF!</definedName>
    <definedName name="_bdm.A091CBBF1FFE49F69EC8427148E2C5A6.edm" localSheetId="28" hidden="1">#REF!</definedName>
    <definedName name="_bdm.A091CBBF1FFE49F69EC8427148E2C5A6.edm" hidden="1">#REF!</definedName>
    <definedName name="_bdm.A0CBFF6911FC4CBBBF686BB818B0D63F.edm" localSheetId="28" hidden="1">#REF!</definedName>
    <definedName name="_bdm.A0CBFF6911FC4CBBBF686BB818B0D63F.edm" hidden="1">#REF!</definedName>
    <definedName name="_bdm.a0f198b24ccb49ff8336fe26a89fdc03.edm" localSheetId="28" hidden="1">#REF!</definedName>
    <definedName name="_bdm.a0f198b24ccb49ff8336fe26a89fdc03.edm" hidden="1">#REF!</definedName>
    <definedName name="_bdm.A13245B40A18401F84759EFA4EA924FD.edm" localSheetId="28" hidden="1">#REF!</definedName>
    <definedName name="_bdm.A13245B40A18401F84759EFA4EA924FD.edm" hidden="1">#REF!</definedName>
    <definedName name="_bdm.a2a55dbf5ce94b52ba04fbbc6409b468.edm" localSheetId="28" hidden="1">#REF!</definedName>
    <definedName name="_bdm.a2a55dbf5ce94b52ba04fbbc6409b468.edm" hidden="1">#REF!</definedName>
    <definedName name="_bdm.a311c2512dc948718c053323cf44d3de.edm" localSheetId="28" hidden="1">#REF!</definedName>
    <definedName name="_bdm.a311c2512dc948718c053323cf44d3de.edm" hidden="1">#REF!</definedName>
    <definedName name="_bdm.a3405c9600254b89bfb4d8848fcea023.edm" localSheetId="28" hidden="1">#REF!</definedName>
    <definedName name="_bdm.a3405c9600254b89bfb4d8848fcea023.edm" hidden="1">#REF!</definedName>
    <definedName name="_bdm.a3b7b036d48e432582c368fded74836a.edm" localSheetId="28" hidden="1">#REF!</definedName>
    <definedName name="_bdm.a3b7b036d48e432582c368fded74836a.edm" hidden="1">#REF!</definedName>
    <definedName name="_bdm.a46bb21243a1454883f33cd277fb3ba0.edm" localSheetId="28" hidden="1">#REF!</definedName>
    <definedName name="_bdm.a46bb21243a1454883f33cd277fb3ba0.edm" hidden="1">#REF!</definedName>
    <definedName name="_bdm.a49dc4a3c92c4b81a4d226fee503bc19.edm" localSheetId="28" hidden="1">#REF!</definedName>
    <definedName name="_bdm.a49dc4a3c92c4b81a4d226fee503bc19.edm" hidden="1">#REF!</definedName>
    <definedName name="_bdm.a557dc97f39c4709a49b6518377662c0.edm" localSheetId="28" hidden="1">#REF!</definedName>
    <definedName name="_bdm.a557dc97f39c4709a49b6518377662c0.edm" hidden="1">#REF!</definedName>
    <definedName name="_bdm.A57834B3A63745EDBB0542846BC8802D.edm" localSheetId="28" hidden="1">#REF!</definedName>
    <definedName name="_bdm.A57834B3A63745EDBB0542846BC8802D.edm" hidden="1">#REF!</definedName>
    <definedName name="_bdm.a5e30aa7b3c4427ca61b42e3094a9ee6.edm" localSheetId="28" hidden="1">#REF!</definedName>
    <definedName name="_bdm.a5e30aa7b3c4427ca61b42e3094a9ee6.edm" hidden="1">#REF!</definedName>
    <definedName name="_bdm.a6157e28daa84787aa76fec9782224e5.edm" localSheetId="28" hidden="1">#REF!</definedName>
    <definedName name="_bdm.a6157e28daa84787aa76fec9782224e5.edm" hidden="1">#REF!</definedName>
    <definedName name="_bdm.a67f35390db140da98a9e9d623d0d076.edm" localSheetId="28" hidden="1">#REF!</definedName>
    <definedName name="_bdm.a67f35390db140da98a9e9d623d0d076.edm" hidden="1">#REF!</definedName>
    <definedName name="_bdm.a7ca658fb54948a98fdfa44c1567fe5b.edm" localSheetId="28" hidden="1">#REF!</definedName>
    <definedName name="_bdm.a7ca658fb54948a98fdfa44c1567fe5b.edm" hidden="1">#REF!</definedName>
    <definedName name="_bdm.A8C0D3402BF74479A8049D1919AAA6A7.edm" localSheetId="28" hidden="1">#REF!</definedName>
    <definedName name="_bdm.A8C0D3402BF74479A8049D1919AAA6A7.edm" hidden="1">#REF!</definedName>
    <definedName name="_bdm.a9118aca7aa6433492df0c248d3e326a.edm" localSheetId="28" hidden="1">#REF!</definedName>
    <definedName name="_bdm.a9118aca7aa6433492df0c248d3e326a.edm" hidden="1">#REF!</definedName>
    <definedName name="_bdm.a939fa87efb54774a921dd9a1a5c8359.edm" localSheetId="28" hidden="1">#REF!</definedName>
    <definedName name="_bdm.a939fa87efb54774a921dd9a1a5c8359.edm" hidden="1">#REF!</definedName>
    <definedName name="_bdm.aa1bc6e8e3e94bd480e185b617ac79d2.edm" localSheetId="28" hidden="1">#REF!</definedName>
    <definedName name="_bdm.aa1bc6e8e3e94bd480e185b617ac79d2.edm" hidden="1">#REF!</definedName>
    <definedName name="_bdm.aa78bc0bc39b4366b422954a37421fd4.edm" localSheetId="28" hidden="1">#REF!</definedName>
    <definedName name="_bdm.aa78bc0bc39b4366b422954a37421fd4.edm" hidden="1">#REF!</definedName>
    <definedName name="_bdm.AADD33CB0D3A4DF0B92F24CA522E798A.edm" localSheetId="28" hidden="1">#REF!</definedName>
    <definedName name="_bdm.AADD33CB0D3A4DF0B92F24CA522E798A.edm" hidden="1">#REF!</definedName>
    <definedName name="_bdm.AB072B82377147B3B0EE8C82F1E45B29.edm" localSheetId="28" hidden="1">#REF!</definedName>
    <definedName name="_bdm.AB072B82377147B3B0EE8C82F1E45B29.edm" hidden="1">#REF!</definedName>
    <definedName name="_bdm.ab37b2c2271947be9ff6b2069601d4e2.edm" localSheetId="28" hidden="1">#REF!</definedName>
    <definedName name="_bdm.ab37b2c2271947be9ff6b2069601d4e2.edm" hidden="1">#REF!</definedName>
    <definedName name="_bdm.ab5ab9781a904e85bb78ace3517e289b.edm" localSheetId="28" hidden="1">#REF!</definedName>
    <definedName name="_bdm.ab5ab9781a904e85bb78ace3517e289b.edm" hidden="1">#REF!</definedName>
    <definedName name="_bdm.abea315bcce64c64a0b7ce8dd9c159cb.edm" localSheetId="28" hidden="1">#REF!</definedName>
    <definedName name="_bdm.abea315bcce64c64a0b7ce8dd9c159cb.edm" hidden="1">#REF!</definedName>
    <definedName name="_bdm.abf18426573d474fbc978c9c3136b508.edm" localSheetId="28" hidden="1">#REF!</definedName>
    <definedName name="_bdm.abf18426573d474fbc978c9c3136b508.edm" hidden="1">#REF!</definedName>
    <definedName name="_bdm.ac220a612e464e34aae9bdcbd9fd0542.edm" localSheetId="28" hidden="1">#REF!</definedName>
    <definedName name="_bdm.ac220a612e464e34aae9bdcbd9fd0542.edm" hidden="1">#REF!</definedName>
    <definedName name="_bdm.ac7ab630a16d4fae8739a1b6c6e9a7ec.edm" localSheetId="28" hidden="1">#REF!</definedName>
    <definedName name="_bdm.ac7ab630a16d4fae8739a1b6c6e9a7ec.edm" hidden="1">#REF!</definedName>
    <definedName name="_bdm.ac92b7c279034e5282a72f7ca8a559e9.edm" localSheetId="28" hidden="1">#REF!</definedName>
    <definedName name="_bdm.ac92b7c279034e5282a72f7ca8a559e9.edm" hidden="1">#REF!</definedName>
    <definedName name="_bdm.acfec920f06543748383730c139b08ac.edm" localSheetId="28" hidden="1">#REF!</definedName>
    <definedName name="_bdm.acfec920f06543748383730c139b08ac.edm" hidden="1">#REF!</definedName>
    <definedName name="_bdm.ad08a973192f49caa87e3fb2439d5b8e.edm" localSheetId="28" hidden="1">#REF!</definedName>
    <definedName name="_bdm.ad08a973192f49caa87e3fb2439d5b8e.edm" hidden="1">#REF!</definedName>
    <definedName name="_bdm.ae3f427405c74cf281ded4e7de9d2e66.edm" localSheetId="28" hidden="1">#REF!</definedName>
    <definedName name="_bdm.ae3f427405c74cf281ded4e7de9d2e66.edm" hidden="1">#REF!</definedName>
    <definedName name="_bdm.ae6a52bf0b60454db7b6430d565b47a5.edm" localSheetId="28" hidden="1">#REF!</definedName>
    <definedName name="_bdm.ae6a52bf0b60454db7b6430d565b47a5.edm" hidden="1">#REF!</definedName>
    <definedName name="_bdm.aec451f4624e4a6ba7a2cc9a9d693eba.edm" localSheetId="28" hidden="1">#REF!</definedName>
    <definedName name="_bdm.aec451f4624e4a6ba7a2cc9a9d693eba.edm" hidden="1">#REF!</definedName>
    <definedName name="_bdm.af054b6c883f4a42939639241022c524.edm" localSheetId="28" hidden="1">#REF!</definedName>
    <definedName name="_bdm.af054b6c883f4a42939639241022c524.edm" hidden="1">#REF!</definedName>
    <definedName name="_bdm.af61f6218396411ca0ff4fcefcf24330.edm" localSheetId="28" hidden="1">#REF!</definedName>
    <definedName name="_bdm.af61f6218396411ca0ff4fcefcf24330.edm" hidden="1">#REF!</definedName>
    <definedName name="_bdm.af6ce544fc374ae58fbe42aeba43d05c.edm" localSheetId="28" hidden="1">#REF!</definedName>
    <definedName name="_bdm.af6ce544fc374ae58fbe42aeba43d05c.edm" hidden="1">#REF!</definedName>
    <definedName name="_bdm.af6d8eda46a54d12a22a54c5fc06bd6a.edm" localSheetId="28" hidden="1">#REF!</definedName>
    <definedName name="_bdm.af6d8eda46a54d12a22a54c5fc06bd6a.edm" hidden="1">#REF!</definedName>
    <definedName name="_bdm.AFB3A2A337CA47FA91F2218DD67C81A6.edm" localSheetId="28" hidden="1">#REF!</definedName>
    <definedName name="_bdm.AFB3A2A337CA47FA91F2218DD67C81A6.edm" hidden="1">#REF!</definedName>
    <definedName name="_bdm.afc09fa035a2408bba10774e23f20e03.edm" localSheetId="28" hidden="1">#REF!</definedName>
    <definedName name="_bdm.afc09fa035a2408bba10774e23f20e03.edm" hidden="1">#REF!</definedName>
    <definedName name="_bdm.afdd21299dcb42fcaf27ed2d2d47fddc.edm" localSheetId="28" hidden="1">#REF!</definedName>
    <definedName name="_bdm.afdd21299dcb42fcaf27ed2d2d47fddc.edm" hidden="1">#REF!</definedName>
    <definedName name="_bdm.afeb178a8fc441f3a4d009655a9a3812.edm" localSheetId="28" hidden="1">#REF!</definedName>
    <definedName name="_bdm.afeb178a8fc441f3a4d009655a9a3812.edm" hidden="1">#REF!</definedName>
    <definedName name="_bdm.b105abb227de44ed9fd9dda7547d7060.edm" localSheetId="28" hidden="1">#REF!</definedName>
    <definedName name="_bdm.b105abb227de44ed9fd9dda7547d7060.edm" hidden="1">#REF!</definedName>
    <definedName name="_bdm.B2B9A9456EBF45FC98CF598AF934509D.edm" localSheetId="28" hidden="1">#REF!</definedName>
    <definedName name="_bdm.B2B9A9456EBF45FC98CF598AF934509D.edm" hidden="1">#REF!</definedName>
    <definedName name="_bdm.b2dbb9a1dd6e431f9200f68580eb7900.edm" localSheetId="28" hidden="1">#REF!</definedName>
    <definedName name="_bdm.b2dbb9a1dd6e431f9200f68580eb7900.edm" hidden="1">#REF!</definedName>
    <definedName name="_bdm.b330a65e9c7744b2b4aacc59d6ea5aa7.edm" localSheetId="28" hidden="1">#REF!</definedName>
    <definedName name="_bdm.b330a65e9c7744b2b4aacc59d6ea5aa7.edm" hidden="1">#REF!</definedName>
    <definedName name="_bdm.b3c08531b3e74880a25cae2be4aa30ff.edm" localSheetId="28" hidden="1">#REF!</definedName>
    <definedName name="_bdm.b3c08531b3e74880a25cae2be4aa30ff.edm" hidden="1">#REF!</definedName>
    <definedName name="_bdm.b4131d290ed54ac6870c245280f836d8.edm" localSheetId="28" hidden="1">#REF!</definedName>
    <definedName name="_bdm.b4131d290ed54ac6870c245280f836d8.edm" hidden="1">#REF!</definedName>
    <definedName name="_bdm.B417C91ADF114C918F652FDCA0B3A021.edm" localSheetId="28" hidden="1">#REF!</definedName>
    <definedName name="_bdm.B417C91ADF114C918F652FDCA0B3A021.edm" hidden="1">#REF!</definedName>
    <definedName name="_bdm.b45533122f92430f88eb7971d991ebac.edm" localSheetId="28" hidden="1">#REF!</definedName>
    <definedName name="_bdm.b45533122f92430f88eb7971d991ebac.edm" hidden="1">#REF!</definedName>
    <definedName name="_bdm.b58822e878f145fd986543b2678181e5.edm" localSheetId="28" hidden="1">#REF!</definedName>
    <definedName name="_bdm.b58822e878f145fd986543b2678181e5.edm" hidden="1">#REF!</definedName>
    <definedName name="_bdm.B66E14FA10C64D23B40D87A691B3DA52.edm" localSheetId="28" hidden="1">#REF!</definedName>
    <definedName name="_bdm.B66E14FA10C64D23B40D87A691B3DA52.edm" hidden="1">#REF!</definedName>
    <definedName name="_bdm.b6c89b19194b4dfd90f2806a5c91e092.edm" localSheetId="28" hidden="1">#REF!</definedName>
    <definedName name="_bdm.b6c89b19194b4dfd90f2806a5c91e092.edm" hidden="1">#REF!</definedName>
    <definedName name="_bdm.b7388c30c3c84068946e950b487bc79b.edm" localSheetId="28" hidden="1">#REF!</definedName>
    <definedName name="_bdm.b7388c30c3c84068946e950b487bc79b.edm" hidden="1">#REF!</definedName>
    <definedName name="_bdm.b756d837c3fb4640b8a5dd494be397d0.edm" localSheetId="28" hidden="1">#REF!</definedName>
    <definedName name="_bdm.b756d837c3fb4640b8a5dd494be397d0.edm" hidden="1">#REF!</definedName>
    <definedName name="_bdm.b7d529fbd5a84759897d755f9e22965d.edm" localSheetId="28" hidden="1">#REF!</definedName>
    <definedName name="_bdm.b7d529fbd5a84759897d755f9e22965d.edm" hidden="1">#REF!</definedName>
    <definedName name="_bdm.b87ca6805faf4dbf8568c1f3bf7b1e6b.edm" localSheetId="28" hidden="1">#REF!</definedName>
    <definedName name="_bdm.b87ca6805faf4dbf8568c1f3bf7b1e6b.edm" hidden="1">#REF!</definedName>
    <definedName name="_bdm.B8CD88916D4C4096B6406CAE062F9563.edm" localSheetId="28" hidden="1">#REF!</definedName>
    <definedName name="_bdm.B8CD88916D4C4096B6406CAE062F9563.edm" hidden="1">#REF!</definedName>
    <definedName name="_bdm.b8e775dc3f1f4d3aa761955b05a8c2eb.edm" localSheetId="28" hidden="1">#REF!</definedName>
    <definedName name="_bdm.b8e775dc3f1f4d3aa761955b05a8c2eb.edm" hidden="1">#REF!</definedName>
    <definedName name="_bdm.b969faa237ee4cb9b25578bd3ef5db17.edm" localSheetId="28" hidden="1">#REF!</definedName>
    <definedName name="_bdm.b969faa237ee4cb9b25578bd3ef5db17.edm" hidden="1">#REF!</definedName>
    <definedName name="_bdm.b992cabd3daf47d7a2e32de991153355.edm" localSheetId="28" hidden="1">#REF!</definedName>
    <definedName name="_bdm.b992cabd3daf47d7a2e32de991153355.edm" hidden="1">#REF!</definedName>
    <definedName name="_bdm.b9cacfbb370d4208b8449931ae56ceee.edm" localSheetId="28" hidden="1">#REF!</definedName>
    <definedName name="_bdm.b9cacfbb370d4208b8449931ae56ceee.edm" hidden="1">#REF!</definedName>
    <definedName name="_bdm.b9da233e74f34424ae7bc71c3d3ddaf1.edm" localSheetId="28" hidden="1">#REF!</definedName>
    <definedName name="_bdm.b9da233e74f34424ae7bc71c3d3ddaf1.edm" hidden="1">#REF!</definedName>
    <definedName name="_bdm.ba23ea241c7b458c9d7a1fbfd05534ce.edm" localSheetId="28" hidden="1">#REF!</definedName>
    <definedName name="_bdm.ba23ea241c7b458c9d7a1fbfd05534ce.edm" hidden="1">#REF!</definedName>
    <definedName name="_bdm.baa17d8342cf41a09fe623eaffe03327.edm" localSheetId="28" hidden="1">#REF!</definedName>
    <definedName name="_bdm.baa17d8342cf41a09fe623eaffe03327.edm" hidden="1">#REF!</definedName>
    <definedName name="_bdm.babae0627e3a494aad7c57e046365ce6.edm" localSheetId="28" hidden="1">#REF!</definedName>
    <definedName name="_bdm.babae0627e3a494aad7c57e046365ce6.edm" hidden="1">#REF!</definedName>
    <definedName name="_bdm.bc4b1448cede46e689de1c7c66852502.edm" localSheetId="28" hidden="1">#REF!</definedName>
    <definedName name="_bdm.bc4b1448cede46e689de1c7c66852502.edm" hidden="1">#REF!</definedName>
    <definedName name="_bdm.bc689c7a0b544265ac2410c1acc7061c.edm" localSheetId="28" hidden="1">#REF!</definedName>
    <definedName name="_bdm.bc689c7a0b544265ac2410c1acc7061c.edm" hidden="1">#REF!</definedName>
    <definedName name="_bdm.BCB8827E798F4FCDAA616150ABA5F871.edm" localSheetId="28" hidden="1">#REF!</definedName>
    <definedName name="_bdm.BCB8827E798F4FCDAA616150ABA5F871.edm" hidden="1">#REF!</definedName>
    <definedName name="_bdm.bd2767d7baf44ae7a3322077a75ccecf.edm" localSheetId="28" hidden="1">#REF!</definedName>
    <definedName name="_bdm.bd2767d7baf44ae7a3322077a75ccecf.edm" hidden="1">#REF!</definedName>
    <definedName name="_bdm.bd5724f7545e40fea88a152de46671c9.edm" localSheetId="28" hidden="1">#REF!</definedName>
    <definedName name="_bdm.bd5724f7545e40fea88a152de46671c9.edm" hidden="1">#REF!</definedName>
    <definedName name="_bdm.bdb12b2a6bae4020ab3b953c115a2adb.edm" localSheetId="28" hidden="1">#REF!</definedName>
    <definedName name="_bdm.bdb12b2a6bae4020ab3b953c115a2adb.edm" hidden="1">#REF!</definedName>
    <definedName name="_bdm.be9b0ea64ffc4c35a63710b53b3c2925.edm" localSheetId="28" hidden="1">#REF!</definedName>
    <definedName name="_bdm.be9b0ea64ffc4c35a63710b53b3c2925.edm" hidden="1">#REF!</definedName>
    <definedName name="_bdm.bea382ddfb4e4eb0adae942a1d099127.edm" localSheetId="28" hidden="1">#REF!</definedName>
    <definedName name="_bdm.bea382ddfb4e4eb0adae942a1d099127.edm" hidden="1">#REF!</definedName>
    <definedName name="_bdm.bf3ffae8f3734cfda0730ef007648f37.edm" localSheetId="28" hidden="1">#REF!</definedName>
    <definedName name="_bdm.bf3ffae8f3734cfda0730ef007648f37.edm" hidden="1">#REF!</definedName>
    <definedName name="_bdm.bf4c9f1a31724ded92e76bc60a2d70ab.edm" localSheetId="28" hidden="1">#REF!</definedName>
    <definedName name="_bdm.bf4c9f1a31724ded92e76bc60a2d70ab.edm" hidden="1">#REF!</definedName>
    <definedName name="_bdm.bf5d0c5a134442a180d1af1925868c7d.edm" localSheetId="28" hidden="1">#REF!</definedName>
    <definedName name="_bdm.bf5d0c5a134442a180d1af1925868c7d.edm" hidden="1">#REF!</definedName>
    <definedName name="_bdm.c0945cc4781049dda3763f0cf64d5cca.edm" localSheetId="28" hidden="1">#REF!</definedName>
    <definedName name="_bdm.c0945cc4781049dda3763f0cf64d5cca.edm" hidden="1">#REF!</definedName>
    <definedName name="_bdm.c1279d7f7a8448dea94f2f9feb4839c1.edm" localSheetId="28" hidden="1">#REF!</definedName>
    <definedName name="_bdm.c1279d7f7a8448dea94f2f9feb4839c1.edm" hidden="1">#REF!</definedName>
    <definedName name="_bdm.c173cbe0672c4faabb86af3cbe395a16.edm" localSheetId="28" hidden="1">#REF!</definedName>
    <definedName name="_bdm.c173cbe0672c4faabb86af3cbe395a16.edm" hidden="1">#REF!</definedName>
    <definedName name="_bdm.c1f2a7c78d7a470a9da89ec22accd937.edm" localSheetId="28" hidden="1">#REF!</definedName>
    <definedName name="_bdm.c1f2a7c78d7a470a9da89ec22accd937.edm" hidden="1">#REF!</definedName>
    <definedName name="_bdm.c26811ccac624c18a6298f61a5a60d68.edm" localSheetId="28" hidden="1">#REF!</definedName>
    <definedName name="_bdm.c26811ccac624c18a6298f61a5a60d68.edm" hidden="1">#REF!</definedName>
    <definedName name="_bdm.c2909c13b66b43fa906b8937efc2b9a1.edm" localSheetId="28" hidden="1">#REF!</definedName>
    <definedName name="_bdm.c2909c13b66b43fa906b8937efc2b9a1.edm" hidden="1">#REF!</definedName>
    <definedName name="_bdm.c34e4077501b40a5b5513f5d1d86d04a.edm" localSheetId="28" hidden="1">#REF!</definedName>
    <definedName name="_bdm.c34e4077501b40a5b5513f5d1d86d04a.edm" hidden="1">#REF!</definedName>
    <definedName name="_bdm.c350072d2d3a41d9bb3a393c03672730.edm" localSheetId="28" hidden="1">#REF!</definedName>
    <definedName name="_bdm.c350072d2d3a41d9bb3a393c03672730.edm" hidden="1">#REF!</definedName>
    <definedName name="_bdm.C3EE21DCA7744F4E90F06617163703E3.edm" localSheetId="28" hidden="1">#REF!</definedName>
    <definedName name="_bdm.C3EE21DCA7744F4E90F06617163703E3.edm" hidden="1">#REF!</definedName>
    <definedName name="_bdm.c4369ce4b05241049abbe460104527aa.edm" localSheetId="28" hidden="1">#REF!</definedName>
    <definedName name="_bdm.c4369ce4b05241049abbe460104527aa.edm" hidden="1">#REF!</definedName>
    <definedName name="_bdm.c44795e0fbab4683a92aeba2b8e4c5d4.edm" localSheetId="28" hidden="1">#REF!</definedName>
    <definedName name="_bdm.c44795e0fbab4683a92aeba2b8e4c5d4.edm" hidden="1">#REF!</definedName>
    <definedName name="_bdm.c469ea1af7ff49c1923079151353e29e.edm" localSheetId="28" hidden="1">#REF!</definedName>
    <definedName name="_bdm.c469ea1af7ff49c1923079151353e29e.edm" hidden="1">#REF!</definedName>
    <definedName name="_bdm.c47878ab603a48f995b5715de957a1b2.edm" localSheetId="28" hidden="1">#REF!</definedName>
    <definedName name="_bdm.c47878ab603a48f995b5715de957a1b2.edm" hidden="1">#REF!</definedName>
    <definedName name="_bdm.c4a00daa0fcc4e8bb35a510d165117c7.edm" localSheetId="28" hidden="1">#REF!</definedName>
    <definedName name="_bdm.c4a00daa0fcc4e8bb35a510d165117c7.edm" hidden="1">#REF!</definedName>
    <definedName name="_bdm.c53037fd11814d8d959f59e9fc34727f.edm" localSheetId="28" hidden="1">#REF!</definedName>
    <definedName name="_bdm.c53037fd11814d8d959f59e9fc34727f.edm" hidden="1">#REF!</definedName>
    <definedName name="_bdm.c5a192f765744a3fa647303d5bd805ec.edm" localSheetId="28" hidden="1">#REF!</definedName>
    <definedName name="_bdm.c5a192f765744a3fa647303d5bd805ec.edm" hidden="1">#REF!</definedName>
    <definedName name="_bdm.c682fb060c6c4cdd8dcd88596426e333.edm" localSheetId="28" hidden="1">#REF!</definedName>
    <definedName name="_bdm.c682fb060c6c4cdd8dcd88596426e333.edm" hidden="1">#REF!</definedName>
    <definedName name="_bdm.c6b95ca4da2042448fc10a518af16bc3.edm" localSheetId="28" hidden="1">#REF!</definedName>
    <definedName name="_bdm.c6b95ca4da2042448fc10a518af16bc3.edm" hidden="1">#REF!</definedName>
    <definedName name="_bdm.c6f2455706444e949d39f7711ee94788.edm" localSheetId="28" hidden="1">#REF!</definedName>
    <definedName name="_bdm.c6f2455706444e949d39f7711ee94788.edm" hidden="1">#REF!</definedName>
    <definedName name="_bdm.c6fb6f2e8b4f40339941a8050d6c5eaa.edm" localSheetId="28" hidden="1">#REF!</definedName>
    <definedName name="_bdm.c6fb6f2e8b4f40339941a8050d6c5eaa.edm" hidden="1">#REF!</definedName>
    <definedName name="_bdm.c712da6b5c484a30823d5659407b3b21.edm" localSheetId="28" hidden="1">#REF!</definedName>
    <definedName name="_bdm.c712da6b5c484a30823d5659407b3b21.edm" hidden="1">#REF!</definedName>
    <definedName name="_bdm.c724f1f113464b55afab6e2b246e05ca.edm" localSheetId="28" hidden="1">#REF!</definedName>
    <definedName name="_bdm.c724f1f113464b55afab6e2b246e05ca.edm" hidden="1">#REF!</definedName>
    <definedName name="_bdm.c78f704d76dd4d5095dd2a57bfc748ba.edm" localSheetId="28" hidden="1">#REF!</definedName>
    <definedName name="_bdm.c78f704d76dd4d5095dd2a57bfc748ba.edm" hidden="1">#REF!</definedName>
    <definedName name="_bdm.c7fa1aeb22274f1987454106d6e8952f.edm" localSheetId="28" hidden="1">#REF!</definedName>
    <definedName name="_bdm.c7fa1aeb22274f1987454106d6e8952f.edm" hidden="1">#REF!</definedName>
    <definedName name="_bdm.c840573fbb8a472daee43b1f5d69567e.edm" localSheetId="28" hidden="1">#REF!</definedName>
    <definedName name="_bdm.c840573fbb8a472daee43b1f5d69567e.edm" hidden="1">#REF!</definedName>
    <definedName name="_bdm.c8a703d217024232bd6208a23116c2f8.edm" localSheetId="28" hidden="1">#REF!</definedName>
    <definedName name="_bdm.c8a703d217024232bd6208a23116c2f8.edm" hidden="1">#REF!</definedName>
    <definedName name="_bdm.c9c04301bf91404f976277ad6e421d0b.edm" localSheetId="28" hidden="1">#REF!</definedName>
    <definedName name="_bdm.c9c04301bf91404f976277ad6e421d0b.edm" hidden="1">#REF!</definedName>
    <definedName name="_bdm.c9e67d67cca840989446d1ff6fe30bd9.edm" localSheetId="28" hidden="1">#REF!</definedName>
    <definedName name="_bdm.c9e67d67cca840989446d1ff6fe30bd9.edm" hidden="1">#REF!</definedName>
    <definedName name="_bdm.ca13dc94c4224f4fa3e194e39fa0ccec.edm" localSheetId="28" hidden="1">#REF!</definedName>
    <definedName name="_bdm.ca13dc94c4224f4fa3e194e39fa0ccec.edm" hidden="1">#REF!</definedName>
    <definedName name="_bdm.ca33db317bff48d396a93d6f02d4ef35.edm" localSheetId="28" hidden="1">#REF!</definedName>
    <definedName name="_bdm.ca33db317bff48d396a93d6f02d4ef35.edm" hidden="1">#REF!</definedName>
    <definedName name="_bdm.cacdd18036f44cbf83f21bf548216f76.edm" localSheetId="28" hidden="1">#REF!</definedName>
    <definedName name="_bdm.cacdd18036f44cbf83f21bf548216f76.edm" hidden="1">#REF!</definedName>
    <definedName name="_bdm.cc5a399754f84fdbbdbad4158eb09af0.edm" localSheetId="28" hidden="1">#REF!</definedName>
    <definedName name="_bdm.cc5a399754f84fdbbdbad4158eb09af0.edm" hidden="1">#REF!</definedName>
    <definedName name="_bdm.cca8bcf2c0774d94add63cc787142177.edm" localSheetId="28" hidden="1">#REF!</definedName>
    <definedName name="_bdm.cca8bcf2c0774d94add63cc787142177.edm" hidden="1">#REF!</definedName>
    <definedName name="_bdm.cd32bee8bf9f43fab6ee8445d267b832.edm" localSheetId="28" hidden="1">#REF!</definedName>
    <definedName name="_bdm.cd32bee8bf9f43fab6ee8445d267b832.edm" hidden="1">#REF!</definedName>
    <definedName name="_bdm.ce262ae39451411d834fab6e49c54acb.edm" localSheetId="28" hidden="1">#REF!</definedName>
    <definedName name="_bdm.ce262ae39451411d834fab6e49c54acb.edm" hidden="1">#REF!</definedName>
    <definedName name="_bdm.ce2b64c18cc342568a12d52c332b3fed.edm" localSheetId="28" hidden="1">#REF!</definedName>
    <definedName name="_bdm.ce2b64c18cc342568a12d52c332b3fed.edm" hidden="1">#REF!</definedName>
    <definedName name="_bdm.cedb3db60c6a44cdadbd5c3ea93567eb.edm" localSheetId="28" hidden="1">#REF!</definedName>
    <definedName name="_bdm.cedb3db60c6a44cdadbd5c3ea93567eb.edm" hidden="1">#REF!</definedName>
    <definedName name="_bdm.cee40f0694724656bbc0d77e720fbd3b.edm" localSheetId="28" hidden="1">#REF!</definedName>
    <definedName name="_bdm.cee40f0694724656bbc0d77e720fbd3b.edm" hidden="1">#REF!</definedName>
    <definedName name="_bdm.d014b3cc51e14bb49a0b8c92ca96a575.edm" localSheetId="28" hidden="1">#REF!</definedName>
    <definedName name="_bdm.d014b3cc51e14bb49a0b8c92ca96a575.edm" hidden="1">#REF!</definedName>
    <definedName name="_bdm.d06fe75cff944c71826b9ec5d8101d55.edm" localSheetId="28" hidden="1">#REF!</definedName>
    <definedName name="_bdm.d06fe75cff944c71826b9ec5d8101d55.edm" hidden="1">#REF!</definedName>
    <definedName name="_bdm.d08b23cfd2c84e6e92c85d88b74fe304.edm" localSheetId="28" hidden="1">#REF!</definedName>
    <definedName name="_bdm.d08b23cfd2c84e6e92c85d88b74fe304.edm" hidden="1">#REF!</definedName>
    <definedName name="_bdm.d0c710b43a6d40269923a165864ac3bf.edm" localSheetId="28" hidden="1">#REF!</definedName>
    <definedName name="_bdm.d0c710b43a6d40269923a165864ac3bf.edm" hidden="1">#REF!</definedName>
    <definedName name="_bdm.d0e6ec1870a0448e85eb14ba0eb99d2a.edm" localSheetId="28" hidden="1">#REF!</definedName>
    <definedName name="_bdm.d0e6ec1870a0448e85eb14ba0eb99d2a.edm" hidden="1">#REF!</definedName>
    <definedName name="_bdm.d0fa47b463cc4af3942febfefd925c46.edm" localSheetId="28" hidden="1">#REF!</definedName>
    <definedName name="_bdm.d0fa47b463cc4af3942febfefd925c46.edm" hidden="1">#REF!</definedName>
    <definedName name="_bdm.D1632E6866424C96A38D0B42FB203066.edm" localSheetId="28" hidden="1">#REF!</definedName>
    <definedName name="_bdm.D1632E6866424C96A38D0B42FB203066.edm" hidden="1">#REF!</definedName>
    <definedName name="_bdm.d1911d3c95774f4ab1a5fe78398c5f33.edm" localSheetId="28" hidden="1">#REF!</definedName>
    <definedName name="_bdm.d1911d3c95774f4ab1a5fe78398c5f33.edm" hidden="1">#REF!</definedName>
    <definedName name="_bdm.d1e44c6bdd754bb1babc727190ecc7d8.edm" localSheetId="28" hidden="1">#REF!</definedName>
    <definedName name="_bdm.d1e44c6bdd754bb1babc727190ecc7d8.edm" hidden="1">#REF!</definedName>
    <definedName name="_bdm.d1e9254352ba499fab1bd00f0d21ae28.edm" localSheetId="28" hidden="1">#REF!</definedName>
    <definedName name="_bdm.d1e9254352ba499fab1bd00f0d21ae28.edm" hidden="1">#REF!</definedName>
    <definedName name="_bdm.d1fb25a8b0394cceac6a3b78f445d085.edm" localSheetId="28" hidden="1">#REF!</definedName>
    <definedName name="_bdm.d1fb25a8b0394cceac6a3b78f445d085.edm" hidden="1">#REF!</definedName>
    <definedName name="_bdm.d27106f619d64192b33324a4b0b61e1d.edm" localSheetId="28" hidden="1">#REF!</definedName>
    <definedName name="_bdm.d27106f619d64192b33324a4b0b61e1d.edm" hidden="1">#REF!</definedName>
    <definedName name="_bdm.d40f9e54e02348579048c75e40621569.edm" localSheetId="28" hidden="1">#REF!</definedName>
    <definedName name="_bdm.d40f9e54e02348579048c75e40621569.edm" hidden="1">#REF!</definedName>
    <definedName name="_bdm.d42e370e29e44954894293154712c81d.edm" localSheetId="28" hidden="1">#REF!</definedName>
    <definedName name="_bdm.d42e370e29e44954894293154712c81d.edm" hidden="1">#REF!</definedName>
    <definedName name="_bdm.d4535ddb4ac74490aef370d8343da6c0.edm" localSheetId="28" hidden="1">#REF!</definedName>
    <definedName name="_bdm.d4535ddb4ac74490aef370d8343da6c0.edm" hidden="1">#REF!</definedName>
    <definedName name="_bdm.d4768eebc4e64eee98485f1adc400630.edm" localSheetId="28" hidden="1">#REF!</definedName>
    <definedName name="_bdm.d4768eebc4e64eee98485f1adc400630.edm" hidden="1">#REF!</definedName>
    <definedName name="_bdm.d4bfe9a4753d4c7888cdf502d2b9fcdc.edm" localSheetId="28" hidden="1">#REF!</definedName>
    <definedName name="_bdm.d4bfe9a4753d4c7888cdf502d2b9fcdc.edm" hidden="1">#REF!</definedName>
    <definedName name="_bdm.d4eccd441a34495bbca79bbfd5f3090c.edm" localSheetId="28" hidden="1">#REF!</definedName>
    <definedName name="_bdm.d4eccd441a34495bbca79bbfd5f3090c.edm" hidden="1">#REF!</definedName>
    <definedName name="_bdm.d628f58222264927980798b5a3e68cc9.edm" localSheetId="28" hidden="1">#REF!</definedName>
    <definedName name="_bdm.d628f58222264927980798b5a3e68cc9.edm" hidden="1">#REF!</definedName>
    <definedName name="_bdm.d6703cb9888d4178bd351fe0d4437c5d.edm" localSheetId="28" hidden="1">#REF!</definedName>
    <definedName name="_bdm.d6703cb9888d4178bd351fe0d4437c5d.edm" hidden="1">#REF!</definedName>
    <definedName name="_bdm.d70fe25e7a5b4c78a60cc6a5f98b40b0.edm" localSheetId="28" hidden="1">#REF!</definedName>
    <definedName name="_bdm.d70fe25e7a5b4c78a60cc6a5f98b40b0.edm" hidden="1">#REF!</definedName>
    <definedName name="_bdm.d7d12c8cf75b4db2ad7749acceb63096.edm" localSheetId="28" hidden="1">#REF!</definedName>
    <definedName name="_bdm.d7d12c8cf75b4db2ad7749acceb63096.edm" hidden="1">#REF!</definedName>
    <definedName name="_bdm.d854f16b98ae4467ac72f5bd4e659e11.edm" localSheetId="28" hidden="1">#REF!</definedName>
    <definedName name="_bdm.d854f16b98ae4467ac72f5bd4e659e11.edm" hidden="1">#REF!</definedName>
    <definedName name="_bdm.D894745BCE1C4935981AB8C734AA3A4F.edm" localSheetId="28" hidden="1">#REF!</definedName>
    <definedName name="_bdm.D894745BCE1C4935981AB8C734AA3A4F.edm" hidden="1">#REF!</definedName>
    <definedName name="_bdm.d8d1b34d7e70487a81a32ec2ca019b6b.edm" localSheetId="28" hidden="1">#REF!</definedName>
    <definedName name="_bdm.d8d1b34d7e70487a81a32ec2ca019b6b.edm" hidden="1">#REF!</definedName>
    <definedName name="_bdm.d937b9c15d2148e6ba2a47548999b6db.edm" localSheetId="28" hidden="1">#REF!</definedName>
    <definedName name="_bdm.d937b9c15d2148e6ba2a47548999b6db.edm" hidden="1">#REF!</definedName>
    <definedName name="_bdm.D9933F00C0834B44874D9828DA65B8BB.edm" localSheetId="28" hidden="1">#REF!</definedName>
    <definedName name="_bdm.D9933F00C0834B44874D9828DA65B8BB.edm" hidden="1">#REF!</definedName>
    <definedName name="_bdm.d9be015380c64fb9b5a4c715cf00573c.edm" localSheetId="28" hidden="1">#REF!</definedName>
    <definedName name="_bdm.d9be015380c64fb9b5a4c715cf00573c.edm" hidden="1">#REF!</definedName>
    <definedName name="_bdm.d9d3f9a18f984f7db1895ac9a4929393.edm" localSheetId="28" hidden="1">#REF!</definedName>
    <definedName name="_bdm.d9d3f9a18f984f7db1895ac9a4929393.edm" hidden="1">#REF!</definedName>
    <definedName name="_bdm.da3ab8891f3c4eaa9a54bd158d463bff.edm" localSheetId="28" hidden="1">#REF!</definedName>
    <definedName name="_bdm.da3ab8891f3c4eaa9a54bd158d463bff.edm" hidden="1">#REF!</definedName>
    <definedName name="_bdm.da9942a21d0b4230bc31d643d3b48599.edm" localSheetId="28" hidden="1">#REF!</definedName>
    <definedName name="_bdm.da9942a21d0b4230bc31d643d3b48599.edm" hidden="1">#REF!</definedName>
    <definedName name="_bdm.DB025FAEC1C64FA8A1345BF84765D309.edm" localSheetId="28" hidden="1">#REF!</definedName>
    <definedName name="_bdm.DB025FAEC1C64FA8A1345BF84765D309.edm" hidden="1">#REF!</definedName>
    <definedName name="_bdm.dc6b3ebbeba24a0182e89096fbaf1deb.edm" localSheetId="28" hidden="1">#REF!</definedName>
    <definedName name="_bdm.dc6b3ebbeba24a0182e89096fbaf1deb.edm" hidden="1">#REF!</definedName>
    <definedName name="_bdm.dd4b1304f9a74bab901054dfbace7f59.edm" localSheetId="28" hidden="1">#REF!</definedName>
    <definedName name="_bdm.dd4b1304f9a74bab901054dfbace7f59.edm" hidden="1">#REF!</definedName>
    <definedName name="_bdm.dd6556eb2d1e479b8b8dec570e6ad0cd.edm" localSheetId="28" hidden="1">#REF!</definedName>
    <definedName name="_bdm.dd6556eb2d1e479b8b8dec570e6ad0cd.edm" hidden="1">#REF!</definedName>
    <definedName name="_bdm.ddb427750bdc44c991110a98df98457c.edm" localSheetId="28" hidden="1">#REF!</definedName>
    <definedName name="_bdm.ddb427750bdc44c991110a98df98457c.edm" hidden="1">#REF!</definedName>
    <definedName name="_bdm.dec69a7f605a4cea80ec292c5bd908e9.edm" localSheetId="28" hidden="1">#REF!</definedName>
    <definedName name="_bdm.dec69a7f605a4cea80ec292c5bd908e9.edm" hidden="1">#REF!</definedName>
    <definedName name="_bdm.decd185690a244358df06fc036562d94.edm" localSheetId="28" hidden="1">#REF!</definedName>
    <definedName name="_bdm.decd185690a244358df06fc036562d94.edm" hidden="1">#REF!</definedName>
    <definedName name="_bdm.deda7821b7c440f4a52621f13e93f188.edm" localSheetId="28" hidden="1">#REF!</definedName>
    <definedName name="_bdm.deda7821b7c440f4a52621f13e93f188.edm" hidden="1">#REF!</definedName>
    <definedName name="_bdm.dfca1eb18c6c42b5bf1a60d8c7665ac9.edm" localSheetId="28" hidden="1">#REF!</definedName>
    <definedName name="_bdm.dfca1eb18c6c42b5bf1a60d8c7665ac9.edm" hidden="1">#REF!</definedName>
    <definedName name="_bdm.e017ef6dbde04048bbf7c887a7fc0328.edm" localSheetId="28" hidden="1">#REF!</definedName>
    <definedName name="_bdm.e017ef6dbde04048bbf7c887a7fc0328.edm" hidden="1">#REF!</definedName>
    <definedName name="_bdm.e07610f27e994adfb8d11a1cf006356c.edm" localSheetId="28" hidden="1">#REF!</definedName>
    <definedName name="_bdm.e07610f27e994adfb8d11a1cf006356c.edm" hidden="1">#REF!</definedName>
    <definedName name="_bdm.e12954b396904745b6b0c8bb49a8d125.edm" localSheetId="28" hidden="1">#REF!</definedName>
    <definedName name="_bdm.e12954b396904745b6b0c8bb49a8d125.edm" hidden="1">#REF!</definedName>
    <definedName name="_bdm.e1994c62ca5c4cde89abc2d5ed68bccc.edm" localSheetId="28" hidden="1">#REF!</definedName>
    <definedName name="_bdm.e1994c62ca5c4cde89abc2d5ed68bccc.edm" hidden="1">#REF!</definedName>
    <definedName name="_bdm.e1e3d3db2afe436faa198973c693a44d.edm" localSheetId="28" hidden="1">#REF!</definedName>
    <definedName name="_bdm.e1e3d3db2afe436faa198973c693a44d.edm" hidden="1">#REF!</definedName>
    <definedName name="_bdm.e22ba6af8b904df98cf9690e93775935.edm" localSheetId="28" hidden="1">#REF!</definedName>
    <definedName name="_bdm.e22ba6af8b904df98cf9690e93775935.edm" hidden="1">#REF!</definedName>
    <definedName name="_bdm.e28ef4e23fe946baa1d5393f8078c8e4.edm" localSheetId="28" hidden="1">#REF!</definedName>
    <definedName name="_bdm.e28ef4e23fe946baa1d5393f8078c8e4.edm" hidden="1">#REF!</definedName>
    <definedName name="_bdm.e3140dcfcf1d4b1e897fbc10cc0841ef.edm" localSheetId="28" hidden="1">#REF!</definedName>
    <definedName name="_bdm.e3140dcfcf1d4b1e897fbc10cc0841ef.edm" hidden="1">#REF!</definedName>
    <definedName name="_bdm.E3222726F79E4B2D9166CB4C021833D9.edm" localSheetId="28" hidden="1">#REF!</definedName>
    <definedName name="_bdm.E3222726F79E4B2D9166CB4C021833D9.edm" hidden="1">#REF!</definedName>
    <definedName name="_bdm.E32DAE6001C14323998B2DE20D9E53CD.edm" localSheetId="28" hidden="1">#REF!</definedName>
    <definedName name="_bdm.E32DAE6001C14323998B2DE20D9E53CD.edm" hidden="1">#REF!</definedName>
    <definedName name="_bdm.e39a1b93bd7b40e0b959129670b5430f.edm" localSheetId="28" hidden="1">#REF!</definedName>
    <definedName name="_bdm.e39a1b93bd7b40e0b959129670b5430f.edm" hidden="1">#REF!</definedName>
    <definedName name="_bdm.e39ea8ab253541b991cbad3c7174fcaa.edm" localSheetId="28" hidden="1">#REF!</definedName>
    <definedName name="_bdm.e39ea8ab253541b991cbad3c7174fcaa.edm" hidden="1">#REF!</definedName>
    <definedName name="_bdm.e3d981db25734737be5410f8d4acd5d8.edm" localSheetId="28" hidden="1">#REF!</definedName>
    <definedName name="_bdm.e3d981db25734737be5410f8d4acd5d8.edm" hidden="1">#REF!</definedName>
    <definedName name="_bdm.e4d1d416b1f6442cbbd0b5a050ab140e.edm" localSheetId="28" hidden="1">#REF!</definedName>
    <definedName name="_bdm.e4d1d416b1f6442cbbd0b5a050ab140e.edm" hidden="1">#REF!</definedName>
    <definedName name="_bdm.e51c3983306b450495fea93e0664e4c2.edm" localSheetId="28" hidden="1">#REF!</definedName>
    <definedName name="_bdm.e51c3983306b450495fea93e0664e4c2.edm" hidden="1">#REF!</definedName>
    <definedName name="_bdm.e55676b498254a1ba52bd65ba1ce4a29.edm" localSheetId="28" hidden="1">#REF!</definedName>
    <definedName name="_bdm.e55676b498254a1ba52bd65ba1ce4a29.edm" hidden="1">#REF!</definedName>
    <definedName name="_bdm.e5cc939e4ff34f7aa0086a1d514ad096.edm" localSheetId="28" hidden="1">#REF!</definedName>
    <definedName name="_bdm.e5cc939e4ff34f7aa0086a1d514ad096.edm" hidden="1">#REF!</definedName>
    <definedName name="_bdm.e60576b3f0c2411193954c18d501ac61.edm" localSheetId="28" hidden="1">#REF!</definedName>
    <definedName name="_bdm.e60576b3f0c2411193954c18d501ac61.edm" hidden="1">#REF!</definedName>
    <definedName name="_bdm.e61687893d2840e1bf26e4c7ab70c161.edm" localSheetId="28" hidden="1">#REF!</definedName>
    <definedName name="_bdm.e61687893d2840e1bf26e4c7ab70c161.edm" hidden="1">#REF!</definedName>
    <definedName name="_bdm.e63abb8e60d0446cbd501ac0b634b6ff.edm" localSheetId="28" hidden="1">#REF!</definedName>
    <definedName name="_bdm.e63abb8e60d0446cbd501ac0b634b6ff.edm" hidden="1">#REF!</definedName>
    <definedName name="_bdm.e6578beacbde4cac84c46745106c2956.edm" localSheetId="28" hidden="1">#REF!</definedName>
    <definedName name="_bdm.e6578beacbde4cac84c46745106c2956.edm" hidden="1">#REF!</definedName>
    <definedName name="_bdm.e66d0d464f1e405aae6776f39c371c8f.edm" localSheetId="28" hidden="1">#REF!</definedName>
    <definedName name="_bdm.e66d0d464f1e405aae6776f39c371c8f.edm" hidden="1">#REF!</definedName>
    <definedName name="_bdm.e689a05b067c40c4a86e3a0dd20199fd.edm" localSheetId="28" hidden="1">#REF!</definedName>
    <definedName name="_bdm.e689a05b067c40c4a86e3a0dd20199fd.edm" hidden="1">#REF!</definedName>
    <definedName name="_bdm.e7745c2ff493436ca2c5995742f992ec.edm" localSheetId="28" hidden="1">#REF!</definedName>
    <definedName name="_bdm.e7745c2ff493436ca2c5995742f992ec.edm" hidden="1">#REF!</definedName>
    <definedName name="_bdm.e8043c2c38014d599b14e5b0c7655d10.edm" localSheetId="28" hidden="1">#REF!</definedName>
    <definedName name="_bdm.e8043c2c38014d599b14e5b0c7655d10.edm" hidden="1">#REF!</definedName>
    <definedName name="_bdm.e98e0e5f9321415bbff3a973e431d3a5.edm" localSheetId="28" hidden="1">#REF!</definedName>
    <definedName name="_bdm.e98e0e5f9321415bbff3a973e431d3a5.edm" hidden="1">#REF!</definedName>
    <definedName name="_bdm.EA1D1A2FD836474AAB9E13499F15A1E1.edm" localSheetId="28" hidden="1">#REF!</definedName>
    <definedName name="_bdm.EA1D1A2FD836474AAB9E13499F15A1E1.edm" hidden="1">#REF!</definedName>
    <definedName name="_bdm.EB1971F00E9E40849B43A844CFF3F594.edm" localSheetId="28" hidden="1">#REF!</definedName>
    <definedName name="_bdm.EB1971F00E9E40849B43A844CFF3F594.edm" hidden="1">#REF!</definedName>
    <definedName name="_bdm.eb7958117aa74f2b80fb8d9a5cb9a662.edm" localSheetId="28" hidden="1">#REF!</definedName>
    <definedName name="_bdm.eb7958117aa74f2b80fb8d9a5cb9a662.edm" hidden="1">#REF!</definedName>
    <definedName name="_bdm.ec5942c0183f4b2a8bd579bec3a9afd4.edm" localSheetId="28" hidden="1">#REF!</definedName>
    <definedName name="_bdm.ec5942c0183f4b2a8bd579bec3a9afd4.edm" hidden="1">#REF!</definedName>
    <definedName name="_bdm.ec5fc127ecc8495682721741b54a89c1.edm" localSheetId="28" hidden="1">#REF!</definedName>
    <definedName name="_bdm.ec5fc127ecc8495682721741b54a89c1.edm" hidden="1">#REF!</definedName>
    <definedName name="_bdm.EC7B62342CD8469199CB0C98B858780D.edm" localSheetId="28" hidden="1">#REF!</definedName>
    <definedName name="_bdm.EC7B62342CD8469199CB0C98B858780D.edm" hidden="1">#REF!</definedName>
    <definedName name="_bdm.ec8f7b6a217e4ca88d98ac718ccc88bc.edm" localSheetId="28" hidden="1">#REF!</definedName>
    <definedName name="_bdm.ec8f7b6a217e4ca88d98ac718ccc88bc.edm" hidden="1">#REF!</definedName>
    <definedName name="_bdm.ecad3b7e373841efbcf962c015cc0583.edm" localSheetId="28" hidden="1">#REF!</definedName>
    <definedName name="_bdm.ecad3b7e373841efbcf962c015cc0583.edm" hidden="1">#REF!</definedName>
    <definedName name="_bdm.ee12907441e34af392b5179eb2e20f8c.edm" localSheetId="28" hidden="1">#REF!</definedName>
    <definedName name="_bdm.ee12907441e34af392b5179eb2e20f8c.edm" hidden="1">#REF!</definedName>
    <definedName name="_bdm.eeb2dc035a674e8598bda8f334e76846.edm" localSheetId="28" hidden="1">#REF!</definedName>
    <definedName name="_bdm.eeb2dc035a674e8598bda8f334e76846.edm" hidden="1">#REF!</definedName>
    <definedName name="_bdm.ef2baaed79854221b4c0e6a1a1de9725.edm" localSheetId="28" hidden="1">#REF!</definedName>
    <definedName name="_bdm.ef2baaed79854221b4c0e6a1a1de9725.edm" hidden="1">#REF!</definedName>
    <definedName name="_bdm.ef404b4e264a48d5bf3b9b35afca7487.edm" localSheetId="28" hidden="1">#REF!</definedName>
    <definedName name="_bdm.ef404b4e264a48d5bf3b9b35afca7487.edm" hidden="1">#REF!</definedName>
    <definedName name="_bdm.ef8ddb9166914205ba2d6981b392dac1.edm" localSheetId="28" hidden="1">#REF!</definedName>
    <definedName name="_bdm.ef8ddb9166914205ba2d6981b392dac1.edm" hidden="1">#REF!</definedName>
    <definedName name="_bdm.efbebc1724f54f2eaa52371b5ee81552.edm" localSheetId="28" hidden="1">#REF!</definedName>
    <definedName name="_bdm.efbebc1724f54f2eaa52371b5ee81552.edm" hidden="1">#REF!</definedName>
    <definedName name="_bdm.f02f0637f40344a39de0970ea0c3fcd0.edm" localSheetId="28" hidden="1">#REF!</definedName>
    <definedName name="_bdm.f02f0637f40344a39de0970ea0c3fcd0.edm" hidden="1">#REF!</definedName>
    <definedName name="_bdm.f03bfaf4859b414591c53f6fbf30da98.edm" localSheetId="28" hidden="1">#REF!</definedName>
    <definedName name="_bdm.f03bfaf4859b414591c53f6fbf30da98.edm" hidden="1">#REF!</definedName>
    <definedName name="_bdm.f0880e8e6a76452db3ed4dd2561cee58.edm" localSheetId="28" hidden="1">#REF!</definedName>
    <definedName name="_bdm.f0880e8e6a76452db3ed4dd2561cee58.edm" hidden="1">#REF!</definedName>
    <definedName name="_bdm.f0898db501374961a0f701e4be18840b.edm" localSheetId="28" hidden="1">#REF!</definedName>
    <definedName name="_bdm.f0898db501374961a0f701e4be18840b.edm" hidden="1">#REF!</definedName>
    <definedName name="_bdm.f09b028d14ee44f28cbec354d62df224.edm" localSheetId="28" hidden="1">#REF!</definedName>
    <definedName name="_bdm.f09b028d14ee44f28cbec354d62df224.edm" hidden="1">#REF!</definedName>
    <definedName name="_bdm.f09d23d565e64c66a5b890a13f1aebf0.edm" localSheetId="28" hidden="1">#REF!</definedName>
    <definedName name="_bdm.f09d23d565e64c66a5b890a13f1aebf0.edm" hidden="1">#REF!</definedName>
    <definedName name="_bdm.f0d4ab06216742bab5239d230062efc7.edm" localSheetId="28" hidden="1">#REF!</definedName>
    <definedName name="_bdm.f0d4ab06216742bab5239d230062efc7.edm" hidden="1">#REF!</definedName>
    <definedName name="_bdm.f12a2beeda6f4537bbd6877674689349.edm" localSheetId="28" hidden="1">#REF!</definedName>
    <definedName name="_bdm.f12a2beeda6f4537bbd6877674689349.edm" hidden="1">#REF!</definedName>
    <definedName name="_bdm.f19ed480fe0c49a084433819fda02f9c.edm" localSheetId="28" hidden="1">#REF!</definedName>
    <definedName name="_bdm.f19ed480fe0c49a084433819fda02f9c.edm" hidden="1">#REF!</definedName>
    <definedName name="_bdm.f1a3b7312132429fb6a996c9e71618f2.edm" localSheetId="28" hidden="1">#REF!</definedName>
    <definedName name="_bdm.f1a3b7312132429fb6a996c9e71618f2.edm" hidden="1">#REF!</definedName>
    <definedName name="_bdm.f1f186acc78a4ebca6b9ef5a1394b84f.edm" localSheetId="28" hidden="1">#REF!</definedName>
    <definedName name="_bdm.f1f186acc78a4ebca6b9ef5a1394b84f.edm" hidden="1">#REF!</definedName>
    <definedName name="_bdm.f2648cd0f456494189a590af745dd0e6.edm" localSheetId="28" hidden="1">#REF!</definedName>
    <definedName name="_bdm.f2648cd0f456494189a590af745dd0e6.edm" hidden="1">#REF!</definedName>
    <definedName name="_bdm.f26cdb7c7d774cae8377536d65eec335.edm" localSheetId="28" hidden="1">#REF!</definedName>
    <definedName name="_bdm.f26cdb7c7d774cae8377536d65eec335.edm" hidden="1">#REF!</definedName>
    <definedName name="_bdm.f2ed87e73fa744bf954220e0cd2a0cb8.edm" localSheetId="28" hidden="1">#REF!</definedName>
    <definedName name="_bdm.f2ed87e73fa744bf954220e0cd2a0cb8.edm" hidden="1">#REF!</definedName>
    <definedName name="_bdm.f35f47f0ac6446a7b86ca5fa40e4614b.edm" localSheetId="28" hidden="1">#REF!</definedName>
    <definedName name="_bdm.f35f47f0ac6446a7b86ca5fa40e4614b.edm" hidden="1">#REF!</definedName>
    <definedName name="_bdm.f39ea12f16fc47dfb811aafc78b45263.edm" localSheetId="28" hidden="1">#REF!</definedName>
    <definedName name="_bdm.f39ea12f16fc47dfb811aafc78b45263.edm" hidden="1">#REF!</definedName>
    <definedName name="_bdm.f39ff463a6734de58a5b600e3a96a3f0.edm" localSheetId="28" hidden="1">#REF!</definedName>
    <definedName name="_bdm.f39ff463a6734de58a5b600e3a96a3f0.edm" hidden="1">#REF!</definedName>
    <definedName name="_bdm.f3ac4e87f82b417f9270b3e2e38cbbca.edm" localSheetId="28" hidden="1">#REF!</definedName>
    <definedName name="_bdm.f3ac4e87f82b417f9270b3e2e38cbbca.edm" hidden="1">#REF!</definedName>
    <definedName name="_bdm.f3f74b52c73a412581607618c4847cf1.edm" localSheetId="28" hidden="1">#REF!</definedName>
    <definedName name="_bdm.f3f74b52c73a412581607618c4847cf1.edm" hidden="1">#REF!</definedName>
    <definedName name="_bdm.f42bd0540a134eac86cef84bbe04a527.edm" localSheetId="28" hidden="1">#REF!</definedName>
    <definedName name="_bdm.f42bd0540a134eac86cef84bbe04a527.edm" hidden="1">#REF!</definedName>
    <definedName name="_bdm.f46b161a358e4324953048ca5818b20a.edm" localSheetId="28" hidden="1">#REF!</definedName>
    <definedName name="_bdm.f46b161a358e4324953048ca5818b20a.edm" hidden="1">#REF!</definedName>
    <definedName name="_bdm.f4cb2e51f66942b78cb05466f2dbdb57.edm" localSheetId="28" hidden="1">#REF!</definedName>
    <definedName name="_bdm.f4cb2e51f66942b78cb05466f2dbdb57.edm" hidden="1">#REF!</definedName>
    <definedName name="_bdm.f54ec70ed72c4b578316b3b48cb800fe.edm" localSheetId="28" hidden="1">#REF!</definedName>
    <definedName name="_bdm.f54ec70ed72c4b578316b3b48cb800fe.edm" hidden="1">#REF!</definedName>
    <definedName name="_bdm.f5c9c4f46dc04bdab08d175811e979fe.edm" localSheetId="28" hidden="1">#REF!</definedName>
    <definedName name="_bdm.f5c9c4f46dc04bdab08d175811e979fe.edm" hidden="1">#REF!</definedName>
    <definedName name="_bdm.f6bc989e3b554de5a513ce857cab4276.edm" localSheetId="28" hidden="1">#REF!</definedName>
    <definedName name="_bdm.f6bc989e3b554de5a513ce857cab4276.edm" hidden="1">#REF!</definedName>
    <definedName name="_bdm.f727f38ce4cb4915bc0dc9bdca08c55a.edm" localSheetId="28" hidden="1">#REF!</definedName>
    <definedName name="_bdm.f727f38ce4cb4915bc0dc9bdca08c55a.edm" hidden="1">#REF!</definedName>
    <definedName name="_bdm.f7961cdb44f848cdb40f05c59ab4d06f.edm" localSheetId="28" hidden="1">#REF!</definedName>
    <definedName name="_bdm.f7961cdb44f848cdb40f05c59ab4d06f.edm" hidden="1">#REF!</definedName>
    <definedName name="_bdm.f7a154ce6ca54b848e477484183c46e9.edm" localSheetId="28" hidden="1">#REF!</definedName>
    <definedName name="_bdm.f7a154ce6ca54b848e477484183c46e9.edm" hidden="1">#REF!</definedName>
    <definedName name="_bdm.f7ff864e146b47cfa52dd579145abb05.edm" localSheetId="28" hidden="1">#REF!</definedName>
    <definedName name="_bdm.f7ff864e146b47cfa52dd579145abb05.edm" hidden="1">#REF!</definedName>
    <definedName name="_bdm.f88475530c4c4bcca885508a46fed903.edm" localSheetId="28" hidden="1">#REF!</definedName>
    <definedName name="_bdm.f88475530c4c4bcca885508a46fed903.edm" hidden="1">#REF!</definedName>
    <definedName name="_bdm.f98c176d94bd404d8dcf597b8b052e41.edm" localSheetId="28" hidden="1">#REF!</definedName>
    <definedName name="_bdm.f98c176d94bd404d8dcf597b8b052e41.edm" hidden="1">#REF!</definedName>
    <definedName name="_bdm.f9e7189df2754a43bda7e48ab274c560.edm" localSheetId="28" hidden="1">#REF!</definedName>
    <definedName name="_bdm.f9e7189df2754a43bda7e48ab274c560.edm" hidden="1">#REF!</definedName>
    <definedName name="_bdm.fc5bc48ac97e4568b308c81df130dc87.edm" localSheetId="28" hidden="1">#REF!</definedName>
    <definedName name="_bdm.fc5bc48ac97e4568b308c81df130dc87.edm" hidden="1">#REF!</definedName>
    <definedName name="_bdm.fca930a8250a4a60a0eb6941f3c50737.edm" localSheetId="28" hidden="1">#REF!</definedName>
    <definedName name="_bdm.fca930a8250a4a60a0eb6941f3c50737.edm" hidden="1">#REF!</definedName>
    <definedName name="_bdm.fcc6a70550f2439aa94023658491ee17.edm" localSheetId="28" hidden="1">#REF!</definedName>
    <definedName name="_bdm.fcc6a70550f2439aa94023658491ee17.edm" hidden="1">#REF!</definedName>
    <definedName name="_bdm.fd1860382674404baa348b9f7fe4dea4.edm" localSheetId="28" hidden="1">#REF!</definedName>
    <definedName name="_bdm.fd1860382674404baa348b9f7fe4dea4.edm" hidden="1">#REF!</definedName>
    <definedName name="_bdm.fd6cab26a873441b92491a24bb5ef2cb.edm" localSheetId="28" hidden="1">#REF!</definedName>
    <definedName name="_bdm.fd6cab26a873441b92491a24bb5ef2cb.edm" hidden="1">#REF!</definedName>
    <definedName name="_bdm.fd87664b7b43475884524f82c358a488.edm" localSheetId="28" hidden="1">#REF!</definedName>
    <definedName name="_bdm.fd87664b7b43475884524f82c358a488.edm" hidden="1">#REF!</definedName>
    <definedName name="_bdm.fdad12ae575b4e52934713b4a940f76a.edm" localSheetId="28" hidden="1">#REF!</definedName>
    <definedName name="_bdm.fdad12ae575b4e52934713b4a940f76a.edm" hidden="1">#REF!</definedName>
    <definedName name="_bdm.fe1dd227848547d597dd3e2dfbeeac34.edm" localSheetId="28" hidden="1">#REF!</definedName>
    <definedName name="_bdm.fe1dd227848547d597dd3e2dfbeeac34.edm" hidden="1">#REF!</definedName>
    <definedName name="_bdm.fe2e21e75d784dc1bb518188403b680b.edm" localSheetId="28" hidden="1">#REF!</definedName>
    <definedName name="_bdm.fe2e21e75d784dc1bb518188403b680b.edm" hidden="1">#REF!</definedName>
    <definedName name="_bdm.FEFAFB90EF4843B686B3C5EE1E69BCF8.edm" localSheetId="28" hidden="1">#REF!</definedName>
    <definedName name="_bdm.FEFAFB90EF4843B686B3C5EE1E69BCF8.edm" hidden="1">#REF!</definedName>
    <definedName name="_bdm.ff5931311a294285958d50b98c3e991a.edm" localSheetId="28" hidden="1">#REF!</definedName>
    <definedName name="_bdm.ff5931311a294285958d50b98c3e991a.edm" hidden="1">#REF!</definedName>
    <definedName name="_bdm.ff65f41bb822424d899d110be29475ff.edm" localSheetId="28" hidden="1">#REF!</definedName>
    <definedName name="_bdm.ff65f41bb822424d899d110be29475ff.edm" hidden="1">#REF!</definedName>
    <definedName name="_bdm.ffa9eae480274ddba4defa3646d43a41.edm" localSheetId="28" hidden="1">#REF!</definedName>
    <definedName name="_bdm.ffa9eae480274ddba4defa3646d43a41.edm" hidden="1">#REF!</definedName>
    <definedName name="_BI07" localSheetId="24">#REF!</definedName>
    <definedName name="_BI07">#REF!</definedName>
    <definedName name="_BI08" localSheetId="24">#REF!</definedName>
    <definedName name="_BI08">#REF!</definedName>
    <definedName name="_BI09" localSheetId="24">#REF!</definedName>
    <definedName name="_BI09">#REF!</definedName>
    <definedName name="_BI10" localSheetId="24">#REF!</definedName>
    <definedName name="_BI10">#REF!</definedName>
    <definedName name="_BI11" localSheetId="24">#REF!</definedName>
    <definedName name="_BI11">#REF!</definedName>
    <definedName name="_BI12" localSheetId="24">#REF!</definedName>
    <definedName name="_BI12">#REF!</definedName>
    <definedName name="_BO07" localSheetId="24">#REF!</definedName>
    <definedName name="_BO07">#REF!</definedName>
    <definedName name="_BO08" localSheetId="24">#REF!</definedName>
    <definedName name="_BO08">#REF!</definedName>
    <definedName name="_BO09" localSheetId="24">#REF!</definedName>
    <definedName name="_BO09">#REF!</definedName>
    <definedName name="_BO10" localSheetId="24">#REF!</definedName>
    <definedName name="_BO10">#REF!</definedName>
    <definedName name="_BO11" localSheetId="24">#REF!</definedName>
    <definedName name="_BO11">#REF!</definedName>
    <definedName name="_BO12" localSheetId="24">#REF!</definedName>
    <definedName name="_BO12">#REF!</definedName>
    <definedName name="_BP1" localSheetId="24">#REF!</definedName>
    <definedName name="_BP1">#REF!</definedName>
    <definedName name="_BP2" localSheetId="24">#REF!</definedName>
    <definedName name="_BP2">#REF!</definedName>
    <definedName name="_BQ4.1" localSheetId="28" hidden="1">#REF!</definedName>
    <definedName name="_BQ4.1" hidden="1">#REF!</definedName>
    <definedName name="_BQ5.1" localSheetId="28" hidden="1">#REF!</definedName>
    <definedName name="_BQ5.1" hidden="1">#REF!</definedName>
    <definedName name="_BRD1" localSheetId="24">#REF!</definedName>
    <definedName name="_BRD1" localSheetId="14">#REF!</definedName>
    <definedName name="_BRD1" localSheetId="13">#REF!</definedName>
    <definedName name="_BRD1">#REF!</definedName>
    <definedName name="_BRD2" localSheetId="24">#REF!</definedName>
    <definedName name="_BRD2" localSheetId="14">#REF!</definedName>
    <definedName name="_BRD2" localSheetId="13">#REF!</definedName>
    <definedName name="_BRD2">#REF!</definedName>
    <definedName name="_BRD3" localSheetId="24">#REF!</definedName>
    <definedName name="_BRD3" localSheetId="14">#REF!</definedName>
    <definedName name="_BRD3" localSheetId="13">#REF!</definedName>
    <definedName name="_BRD3">#REF!</definedName>
    <definedName name="_BRD4" localSheetId="24">#REF!</definedName>
    <definedName name="_BRD4">#REF!</definedName>
    <definedName name="_BRD5" localSheetId="24">#REF!</definedName>
    <definedName name="_BRD5">#REF!</definedName>
    <definedName name="_BRD6" localSheetId="24">#REF!</definedName>
    <definedName name="_BRD6">#REF!</definedName>
    <definedName name="_BRD7" localSheetId="24">#REF!</definedName>
    <definedName name="_BRD7">#REF!</definedName>
    <definedName name="_C" localSheetId="24">#REF!</definedName>
    <definedName name="_C">#REF!</definedName>
    <definedName name="_C01" localSheetId="24">#REF!</definedName>
    <definedName name="_C01">#REF!</definedName>
    <definedName name="_c02" localSheetId="24">#REF!</definedName>
    <definedName name="_c02">#REF!</definedName>
    <definedName name="_C100000" localSheetId="24">#REF!</definedName>
    <definedName name="_C100000">#REF!</definedName>
    <definedName name="_CDT2" localSheetId="24">#REF!</definedName>
    <definedName name="_CDT2">#REF!</definedName>
    <definedName name="_CF2">#N/A</definedName>
    <definedName name="_CF22">#N/A</definedName>
    <definedName name="_ci" localSheetId="24" hidden="1">#REF!</definedName>
    <definedName name="_ci" hidden="1">#REF!</definedName>
    <definedName name="_CI07" localSheetId="24">#REF!</definedName>
    <definedName name="_CI07">#REF!</definedName>
    <definedName name="_CI08" localSheetId="24">#REF!</definedName>
    <definedName name="_CI08">#REF!</definedName>
    <definedName name="_CI09" localSheetId="24">#REF!</definedName>
    <definedName name="_CI09">#REF!</definedName>
    <definedName name="_CI10" localSheetId="24">#REF!</definedName>
    <definedName name="_CI10">#REF!</definedName>
    <definedName name="_CI11" localSheetId="24">#REF!</definedName>
    <definedName name="_CI11">#REF!</definedName>
    <definedName name="_CI12" localSheetId="24">#REF!</definedName>
    <definedName name="_CI12">#REF!</definedName>
    <definedName name="_ck" localSheetId="24" hidden="1">#REF!</definedName>
    <definedName name="_ck" hidden="1">#REF!</definedName>
    <definedName name="_CO07" localSheetId="24">#REF!</definedName>
    <definedName name="_CO07">#REF!</definedName>
    <definedName name="_CO08" localSheetId="24">#REF!</definedName>
    <definedName name="_CO08">#REF!</definedName>
    <definedName name="_CO09" localSheetId="24">#REF!</definedName>
    <definedName name="_CO09">#REF!</definedName>
    <definedName name="_CO10" localSheetId="24">#REF!</definedName>
    <definedName name="_CO10">#REF!</definedName>
    <definedName name="_CO11" localSheetId="24">#REF!</definedName>
    <definedName name="_CO11">#REF!</definedName>
    <definedName name="_CO12" localSheetId="24">#REF!</definedName>
    <definedName name="_CO12">#REF!</definedName>
    <definedName name="_COL04">#N/A</definedName>
    <definedName name="_COL05">#N/A</definedName>
    <definedName name="_COL07">#N/A</definedName>
    <definedName name="_cosod" localSheetId="24" hidden="1">#REF!</definedName>
    <definedName name="_cosod" hidden="1">#REF!</definedName>
    <definedName name="_CP1" localSheetId="24">#REF!</definedName>
    <definedName name="_CP1">#REF!</definedName>
    <definedName name="_CP2" localSheetId="24">#REF!</definedName>
    <definedName name="_CP2">#REF!</definedName>
    <definedName name="_cu" localSheetId="24" hidden="1">#REF!</definedName>
    <definedName name="_cu" hidden="1">#REF!</definedName>
    <definedName name="_d" localSheetId="24" hidden="1">#REF!</definedName>
    <definedName name="_d" hidden="1">#REF!</definedName>
    <definedName name="_D01" localSheetId="24">#REF!</definedName>
    <definedName name="_D01">#REF!</definedName>
    <definedName name="_D02" localSheetId="24">#REF!</definedName>
    <definedName name="_D02">#REF!</definedName>
    <definedName name="_d12" localSheetId="24">#REF!</definedName>
    <definedName name="_d12">#REF!</definedName>
    <definedName name="_D580436" localSheetId="24">#REF!</definedName>
    <definedName name="_D580436">#REF!</definedName>
    <definedName name="_DAN1" localSheetId="24">#REF!</definedName>
    <definedName name="_DAN1">#REF!</definedName>
    <definedName name="_DAN10" localSheetId="24">#REF!</definedName>
    <definedName name="_DAN10">#REF!</definedName>
    <definedName name="_DAN100" localSheetId="24">#REF!</definedName>
    <definedName name="_DAN100">#REF!</definedName>
    <definedName name="_DAN101" localSheetId="24">#REF!</definedName>
    <definedName name="_DAN101">#REF!</definedName>
    <definedName name="_DAN102" localSheetId="24">#REF!</definedName>
    <definedName name="_DAN102">#REF!</definedName>
    <definedName name="_DAN103" localSheetId="24">#REF!</definedName>
    <definedName name="_DAN103">#REF!</definedName>
    <definedName name="_DAN104" localSheetId="24">#REF!</definedName>
    <definedName name="_DAN104">#REF!</definedName>
    <definedName name="_DAN105" localSheetId="24">#REF!</definedName>
    <definedName name="_DAN105">#REF!</definedName>
    <definedName name="_DAN106" localSheetId="24">#REF!</definedName>
    <definedName name="_DAN106">#REF!</definedName>
    <definedName name="_DAN107" localSheetId="24">#REF!</definedName>
    <definedName name="_DAN107">#REF!</definedName>
    <definedName name="_DAN108" localSheetId="24">#REF!</definedName>
    <definedName name="_DAN108">#REF!</definedName>
    <definedName name="_DAN109" localSheetId="24">#REF!</definedName>
    <definedName name="_DAN109">#REF!</definedName>
    <definedName name="_DAN11" localSheetId="24">#REF!</definedName>
    <definedName name="_DAN11">#REF!</definedName>
    <definedName name="_DAN110" localSheetId="24">#REF!</definedName>
    <definedName name="_DAN110">#REF!</definedName>
    <definedName name="_DAN111" localSheetId="24">#REF!</definedName>
    <definedName name="_DAN111">#REF!</definedName>
    <definedName name="_DAN112" localSheetId="24">#REF!</definedName>
    <definedName name="_DAN112">#REF!</definedName>
    <definedName name="_DAN113" localSheetId="24">#REF!</definedName>
    <definedName name="_DAN113">#REF!</definedName>
    <definedName name="_DAN114" localSheetId="24">#REF!</definedName>
    <definedName name="_DAN114">#REF!</definedName>
    <definedName name="_DAN115" localSheetId="24">#REF!</definedName>
    <definedName name="_DAN115">#REF!</definedName>
    <definedName name="_DAN116" localSheetId="24">#REF!</definedName>
    <definedName name="_DAN116">#REF!</definedName>
    <definedName name="_DAN117" localSheetId="24">#REF!</definedName>
    <definedName name="_DAN117">#REF!</definedName>
    <definedName name="_DAN118" localSheetId="24">#REF!</definedName>
    <definedName name="_DAN118">#REF!</definedName>
    <definedName name="_DAN119" localSheetId="24">#REF!</definedName>
    <definedName name="_DAN119">#REF!</definedName>
    <definedName name="_DAN12" localSheetId="24">#REF!</definedName>
    <definedName name="_DAN12">#REF!</definedName>
    <definedName name="_DAN120" localSheetId="24">#REF!</definedName>
    <definedName name="_DAN120">#REF!</definedName>
    <definedName name="_DAN121" localSheetId="24">#REF!</definedName>
    <definedName name="_DAN121">#REF!</definedName>
    <definedName name="_DAN122" localSheetId="24">#REF!</definedName>
    <definedName name="_DAN122">#REF!</definedName>
    <definedName name="_DAN123" localSheetId="24">#REF!</definedName>
    <definedName name="_DAN123">#REF!</definedName>
    <definedName name="_DAN124" localSheetId="24">#REF!</definedName>
    <definedName name="_DAN124">#REF!</definedName>
    <definedName name="_DAN125" localSheetId="24">#REF!</definedName>
    <definedName name="_DAN125">#REF!</definedName>
    <definedName name="_DAN126" localSheetId="24">#REF!</definedName>
    <definedName name="_DAN126">#REF!</definedName>
    <definedName name="_DAN127" localSheetId="24">#REF!</definedName>
    <definedName name="_DAN127">#REF!</definedName>
    <definedName name="_DAN128" localSheetId="24">#REF!</definedName>
    <definedName name="_DAN128">#REF!</definedName>
    <definedName name="_DAN129" localSheetId="24">#REF!</definedName>
    <definedName name="_DAN129">#REF!</definedName>
    <definedName name="_DAN13" localSheetId="24">#REF!</definedName>
    <definedName name="_DAN13">#REF!</definedName>
    <definedName name="_DAN130" localSheetId="24">#REF!</definedName>
    <definedName name="_DAN130">#REF!</definedName>
    <definedName name="_DAN131" localSheetId="24">#REF!</definedName>
    <definedName name="_DAN131">#REF!</definedName>
    <definedName name="_DAN132" localSheetId="24">#REF!</definedName>
    <definedName name="_DAN132">#REF!</definedName>
    <definedName name="_DAN133" localSheetId="24">#REF!</definedName>
    <definedName name="_DAN133">#REF!</definedName>
    <definedName name="_DAN134" localSheetId="24">#REF!</definedName>
    <definedName name="_DAN134">#REF!</definedName>
    <definedName name="_DAN135" localSheetId="24">#REF!</definedName>
    <definedName name="_DAN135">#REF!</definedName>
    <definedName name="_DAN136" localSheetId="24">#REF!</definedName>
    <definedName name="_DAN136">#REF!</definedName>
    <definedName name="_DAN137" localSheetId="24">#REF!</definedName>
    <definedName name="_DAN137">#REF!</definedName>
    <definedName name="_DAN138" localSheetId="24">#REF!</definedName>
    <definedName name="_DAN138">#REF!</definedName>
    <definedName name="_DAN139" localSheetId="24">#REF!</definedName>
    <definedName name="_DAN139">#REF!</definedName>
    <definedName name="_DAN14" localSheetId="24">#REF!</definedName>
    <definedName name="_DAN14">#REF!</definedName>
    <definedName name="_DAN140" localSheetId="24">#REF!</definedName>
    <definedName name="_DAN140">#REF!</definedName>
    <definedName name="_DAN141" localSheetId="24">#REF!</definedName>
    <definedName name="_DAN141">#REF!</definedName>
    <definedName name="_DAN142" localSheetId="24">#REF!</definedName>
    <definedName name="_DAN142">#REF!</definedName>
    <definedName name="_DAN143" localSheetId="24">#REF!</definedName>
    <definedName name="_DAN143">#REF!</definedName>
    <definedName name="_DAN144" localSheetId="24">#REF!</definedName>
    <definedName name="_DAN144">#REF!</definedName>
    <definedName name="_DAN145" localSheetId="24">#REF!</definedName>
    <definedName name="_DAN145">#REF!</definedName>
    <definedName name="_DAN146" localSheetId="24">#REF!</definedName>
    <definedName name="_DAN146">#REF!</definedName>
    <definedName name="_DAN147" localSheetId="24">#REF!</definedName>
    <definedName name="_DAN147">#REF!</definedName>
    <definedName name="_DAN148" localSheetId="24">#REF!</definedName>
    <definedName name="_DAN148">#REF!</definedName>
    <definedName name="_DAN149" localSheetId="24">#REF!</definedName>
    <definedName name="_DAN149">#REF!</definedName>
    <definedName name="_DAN15" localSheetId="24">#REF!</definedName>
    <definedName name="_DAN15">#REF!</definedName>
    <definedName name="_DAN150" localSheetId="24">#REF!</definedName>
    <definedName name="_DAN150">#REF!</definedName>
    <definedName name="_DAN151" localSheetId="24">#REF!</definedName>
    <definedName name="_DAN151">#REF!</definedName>
    <definedName name="_DAN152" localSheetId="24">#REF!</definedName>
    <definedName name="_DAN152">#REF!</definedName>
    <definedName name="_DAN153" localSheetId="24">#REF!</definedName>
    <definedName name="_DAN153">#REF!</definedName>
    <definedName name="_DAN16" localSheetId="24">#REF!</definedName>
    <definedName name="_DAN16">#REF!</definedName>
    <definedName name="_DAN17" localSheetId="24">#REF!</definedName>
    <definedName name="_DAN17">#REF!</definedName>
    <definedName name="_DAN18" localSheetId="24">#REF!</definedName>
    <definedName name="_DAN18">#REF!</definedName>
    <definedName name="_DAN19" localSheetId="24">#REF!</definedName>
    <definedName name="_DAN19">#REF!</definedName>
    <definedName name="_DAN2" localSheetId="24">#REF!</definedName>
    <definedName name="_DAN2">#REF!</definedName>
    <definedName name="_DAN20" localSheetId="24">#REF!</definedName>
    <definedName name="_DAN20">#REF!</definedName>
    <definedName name="_DAN21" localSheetId="24">#REF!</definedName>
    <definedName name="_DAN21">#REF!</definedName>
    <definedName name="_DAN22" localSheetId="24">#REF!</definedName>
    <definedName name="_DAN22">#REF!</definedName>
    <definedName name="_DAN23" localSheetId="24">#REF!</definedName>
    <definedName name="_DAN23">#REF!</definedName>
    <definedName name="_DAN24" localSheetId="24">#REF!</definedName>
    <definedName name="_DAN24">#REF!</definedName>
    <definedName name="_DAN25" localSheetId="24">#REF!</definedName>
    <definedName name="_DAN25">#REF!</definedName>
    <definedName name="_DAN26" localSheetId="24">#REF!</definedName>
    <definedName name="_DAN26">#REF!</definedName>
    <definedName name="_DAN27" localSheetId="24">#REF!</definedName>
    <definedName name="_DAN27">#REF!</definedName>
    <definedName name="_DAN28" localSheetId="24">#REF!</definedName>
    <definedName name="_DAN28">#REF!</definedName>
    <definedName name="_DAN29" localSheetId="24">#REF!</definedName>
    <definedName name="_DAN29">#REF!</definedName>
    <definedName name="_DAN3" localSheetId="24">#REF!</definedName>
    <definedName name="_DAN3">#REF!</definedName>
    <definedName name="_DAN30" localSheetId="24">#REF!</definedName>
    <definedName name="_DAN30">#REF!</definedName>
    <definedName name="_DAN31" localSheetId="24">#REF!</definedName>
    <definedName name="_DAN31">#REF!</definedName>
    <definedName name="_DAN32" localSheetId="24">#REF!</definedName>
    <definedName name="_DAN32">#REF!</definedName>
    <definedName name="_DAN33" localSheetId="24">#REF!</definedName>
    <definedName name="_DAN33">#REF!</definedName>
    <definedName name="_DAN34" localSheetId="24">#REF!</definedName>
    <definedName name="_DAN34">#REF!</definedName>
    <definedName name="_DAN35" localSheetId="24">#REF!</definedName>
    <definedName name="_DAN35">#REF!</definedName>
    <definedName name="_DAN36" localSheetId="24">#REF!</definedName>
    <definedName name="_DAN36">#REF!</definedName>
    <definedName name="_DAN37" localSheetId="24">#REF!</definedName>
    <definedName name="_DAN37">#REF!</definedName>
    <definedName name="_DAN38" localSheetId="24">#REF!</definedName>
    <definedName name="_DAN38">#REF!</definedName>
    <definedName name="_DAN39" localSheetId="24">#REF!</definedName>
    <definedName name="_DAN39">#REF!</definedName>
    <definedName name="_DAN4" localSheetId="24">#REF!</definedName>
    <definedName name="_DAN4">#REF!</definedName>
    <definedName name="_DAN40" localSheetId="24">#REF!</definedName>
    <definedName name="_DAN40">#REF!</definedName>
    <definedName name="_DAN41" localSheetId="24">#REF!</definedName>
    <definedName name="_DAN41">#REF!</definedName>
    <definedName name="_DAN42" localSheetId="24">#REF!</definedName>
    <definedName name="_DAN42">#REF!</definedName>
    <definedName name="_DAN43" localSheetId="24">#REF!</definedName>
    <definedName name="_DAN43">#REF!</definedName>
    <definedName name="_DAN44" localSheetId="24">#REF!</definedName>
    <definedName name="_DAN44">#REF!</definedName>
    <definedName name="_DAN45" localSheetId="24">#REF!</definedName>
    <definedName name="_DAN45">#REF!</definedName>
    <definedName name="_DAN46" localSheetId="24">#REF!</definedName>
    <definedName name="_DAN46">#REF!</definedName>
    <definedName name="_DAN47" localSheetId="24">#REF!</definedName>
    <definedName name="_DAN47">#REF!</definedName>
    <definedName name="_DAN48" localSheetId="24">#REF!</definedName>
    <definedName name="_DAN48">#REF!</definedName>
    <definedName name="_DAN49" localSheetId="24">#REF!</definedName>
    <definedName name="_DAN49">#REF!</definedName>
    <definedName name="_DAN5" localSheetId="24">#REF!</definedName>
    <definedName name="_DAN5">#REF!</definedName>
    <definedName name="_DAN50" localSheetId="24">#REF!</definedName>
    <definedName name="_DAN50">#REF!</definedName>
    <definedName name="_DAN51" localSheetId="24">#REF!</definedName>
    <definedName name="_DAN51">#REF!</definedName>
    <definedName name="_DAN52" localSheetId="24">#REF!</definedName>
    <definedName name="_DAN52">#REF!</definedName>
    <definedName name="_DAN53" localSheetId="24">#REF!</definedName>
    <definedName name="_DAN53">#REF!</definedName>
    <definedName name="_DAN54" localSheetId="24">#REF!</definedName>
    <definedName name="_DAN54">#REF!</definedName>
    <definedName name="_DAN55" localSheetId="24">#REF!</definedName>
    <definedName name="_DAN55">#REF!</definedName>
    <definedName name="_DAN56" localSheetId="24">#REF!</definedName>
    <definedName name="_DAN56">#REF!</definedName>
    <definedName name="_DAN57" localSheetId="24">#REF!</definedName>
    <definedName name="_DAN57">#REF!</definedName>
    <definedName name="_DAN58" localSheetId="24">#REF!</definedName>
    <definedName name="_DAN58">#REF!</definedName>
    <definedName name="_DAN59" localSheetId="24">#REF!</definedName>
    <definedName name="_DAN59">#REF!</definedName>
    <definedName name="_DAN6" localSheetId="24">#REF!</definedName>
    <definedName name="_DAN6">#REF!</definedName>
    <definedName name="_DAN60" localSheetId="24">#REF!</definedName>
    <definedName name="_DAN60">#REF!</definedName>
    <definedName name="_DAN61" localSheetId="24">#REF!</definedName>
    <definedName name="_DAN61">#REF!</definedName>
    <definedName name="_DAN62" localSheetId="24">#REF!</definedName>
    <definedName name="_DAN62">#REF!</definedName>
    <definedName name="_DAN63" localSheetId="24">#REF!</definedName>
    <definedName name="_DAN63">#REF!</definedName>
    <definedName name="_DAN64" localSheetId="24">#REF!</definedName>
    <definedName name="_DAN64">#REF!</definedName>
    <definedName name="_DAN65" localSheetId="24">#REF!</definedName>
    <definedName name="_DAN65">#REF!</definedName>
    <definedName name="_DAN66" localSheetId="24">#REF!</definedName>
    <definedName name="_DAN66">#REF!</definedName>
    <definedName name="_DAN67" localSheetId="24">#REF!</definedName>
    <definedName name="_DAN67">#REF!</definedName>
    <definedName name="_DAN68" localSheetId="24">#REF!</definedName>
    <definedName name="_DAN68">#REF!</definedName>
    <definedName name="_DAN69" localSheetId="24">#REF!</definedName>
    <definedName name="_DAN69">#REF!</definedName>
    <definedName name="_DAN7" localSheetId="24">#REF!</definedName>
    <definedName name="_DAN7">#REF!</definedName>
    <definedName name="_DAN70" localSheetId="24">#REF!</definedName>
    <definedName name="_DAN70">#REF!</definedName>
    <definedName name="_DAN71" localSheetId="24">#REF!</definedName>
    <definedName name="_DAN71">#REF!</definedName>
    <definedName name="_DAN72" localSheetId="24">#REF!</definedName>
    <definedName name="_DAN72">#REF!</definedName>
    <definedName name="_DAN73" localSheetId="24">#REF!</definedName>
    <definedName name="_DAN73">#REF!</definedName>
    <definedName name="_DAN74" localSheetId="24">#REF!</definedName>
    <definedName name="_DAN74">#REF!</definedName>
    <definedName name="_DAN75" localSheetId="24">#REF!</definedName>
    <definedName name="_DAN75">#REF!</definedName>
    <definedName name="_DAN76" localSheetId="24">#REF!</definedName>
    <definedName name="_DAN76">#REF!</definedName>
    <definedName name="_DAN77" localSheetId="24">#REF!</definedName>
    <definedName name="_DAN77">#REF!</definedName>
    <definedName name="_DAN78" localSheetId="24">#REF!</definedName>
    <definedName name="_DAN78">#REF!</definedName>
    <definedName name="_DAN79" localSheetId="24">#REF!</definedName>
    <definedName name="_DAN79">#REF!</definedName>
    <definedName name="_DAN8" localSheetId="24">#REF!</definedName>
    <definedName name="_DAN8">#REF!</definedName>
    <definedName name="_DAN80" localSheetId="24">#REF!</definedName>
    <definedName name="_DAN80">#REF!</definedName>
    <definedName name="_DAN81" localSheetId="24">#REF!</definedName>
    <definedName name="_DAN81">#REF!</definedName>
    <definedName name="_DAN82" localSheetId="24">#REF!</definedName>
    <definedName name="_DAN82">#REF!</definedName>
    <definedName name="_DAN83" localSheetId="24">#REF!</definedName>
    <definedName name="_DAN83">#REF!</definedName>
    <definedName name="_DAN84" localSheetId="24">#REF!</definedName>
    <definedName name="_DAN84">#REF!</definedName>
    <definedName name="_DAN85" localSheetId="24">#REF!</definedName>
    <definedName name="_DAN85">#REF!</definedName>
    <definedName name="_DAN86" localSheetId="24">#REF!</definedName>
    <definedName name="_DAN86">#REF!</definedName>
    <definedName name="_DAN87" localSheetId="24">#REF!</definedName>
    <definedName name="_DAN87">#REF!</definedName>
    <definedName name="_DAN88" localSheetId="24">#REF!</definedName>
    <definedName name="_DAN88">#REF!</definedName>
    <definedName name="_DAN89" localSheetId="24">#REF!</definedName>
    <definedName name="_DAN89">#REF!</definedName>
    <definedName name="_DAN9" localSheetId="24">#REF!</definedName>
    <definedName name="_DAN9">#REF!</definedName>
    <definedName name="_DAN90" localSheetId="24">#REF!</definedName>
    <definedName name="_DAN90">#REF!</definedName>
    <definedName name="_DAN91" localSheetId="24">#REF!</definedName>
    <definedName name="_DAN91">#REF!</definedName>
    <definedName name="_DAN92" localSheetId="24">#REF!</definedName>
    <definedName name="_DAN92">#REF!</definedName>
    <definedName name="_DAN93" localSheetId="24">#REF!</definedName>
    <definedName name="_DAN93">#REF!</definedName>
    <definedName name="_DAN94" localSheetId="24">#REF!</definedName>
    <definedName name="_DAN94">#REF!</definedName>
    <definedName name="_DAN95" localSheetId="24">#REF!</definedName>
    <definedName name="_DAN95">#REF!</definedName>
    <definedName name="_DAN96" localSheetId="24">#REF!</definedName>
    <definedName name="_DAN96">#REF!</definedName>
    <definedName name="_DAN97" localSheetId="24">#REF!</definedName>
    <definedName name="_DAN97">#REF!</definedName>
    <definedName name="_DAN98" localSheetId="24">#REF!</definedName>
    <definedName name="_DAN98">#REF!</definedName>
    <definedName name="_DAN99" localSheetId="24">#REF!</definedName>
    <definedName name="_DAN99">#REF!</definedName>
    <definedName name="_Das09"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 localSheetId="24">#REF!</definedName>
    <definedName name="_DAT1">#REF!</definedName>
    <definedName name="_DAT10" localSheetId="24">#REF!</definedName>
    <definedName name="_DAT10">#REF!</definedName>
    <definedName name="_DAT11" localSheetId="24">#REF!</definedName>
    <definedName name="_DAT11">#REF!</definedName>
    <definedName name="_DAT12" localSheetId="24">#REF!</definedName>
    <definedName name="_DAT12">#REF!</definedName>
    <definedName name="_DAT13" localSheetId="24">#REF!</definedName>
    <definedName name="_DAT13">#REF!</definedName>
    <definedName name="_DAT14" localSheetId="24">#REF!</definedName>
    <definedName name="_DAT14">#REF!</definedName>
    <definedName name="_DAT15" localSheetId="24">#REF!</definedName>
    <definedName name="_DAT15">#REF!</definedName>
    <definedName name="_DAT16" localSheetId="24">#REF!</definedName>
    <definedName name="_DAT16">#REF!</definedName>
    <definedName name="_DAT17" localSheetId="24">#REF!</definedName>
    <definedName name="_DAT17">#REF!</definedName>
    <definedName name="_DAT2" localSheetId="24">#REF!</definedName>
    <definedName name="_DAT2">#REF!</definedName>
    <definedName name="_DAT3" localSheetId="24">#REF!</definedName>
    <definedName name="_DAT3">#REF!</definedName>
    <definedName name="_DAT4" localSheetId="24">#REF!</definedName>
    <definedName name="_DAT4">#REF!</definedName>
    <definedName name="_DAT5" localSheetId="24">#REF!</definedName>
    <definedName name="_DAT5">#REF!</definedName>
    <definedName name="_DAT6" localSheetId="24">#REF!</definedName>
    <definedName name="_DAT6">#REF!</definedName>
    <definedName name="_DAT7" localSheetId="24">#REF!</definedName>
    <definedName name="_DAT7">#REF!</definedName>
    <definedName name="_DAT8" localSheetId="24">#REF!</definedName>
    <definedName name="_DAT8">#REF!</definedName>
    <definedName name="_DAT9" localSheetId="24">#REF!</definedName>
    <definedName name="_DAT9">#REF!</definedName>
    <definedName name="_DD" localSheetId="24" hidden="1">#REF!</definedName>
    <definedName name="_DD" hidden="1">#REF!</definedName>
    <definedName name="_ddd" localSheetId="28" hidden="1">#REF!</definedName>
    <definedName name="_ddd" hidden="1">#REF!</definedName>
    <definedName name="_DEM1" localSheetId="24">#REF!</definedName>
    <definedName name="_DEM1">#REF!</definedName>
    <definedName name="_DEM2" localSheetId="24">#REF!</definedName>
    <definedName name="_DEM2">#REF!</definedName>
    <definedName name="_DEM3" localSheetId="24">#REF!</definedName>
    <definedName name="_DEM3">#REF!</definedName>
    <definedName name="_DEM4" localSheetId="24">#REF!</definedName>
    <definedName name="_DEM4">#REF!</definedName>
    <definedName name="_Dist_Bin" localSheetId="28" hidden="1">#REF!</definedName>
    <definedName name="_Dist_Bin" hidden="1">#REF!</definedName>
    <definedName name="_Dist_Values" localSheetId="28" hidden="1">#REF!</definedName>
    <definedName name="_Dist_Values" hidden="1">#REF!</definedName>
    <definedName name="_DKS" localSheetId="24" hidden="1">#REF!</definedName>
    <definedName name="_DKS" hidden="1">#REF!</definedName>
    <definedName name="_DKSL" localSheetId="24" hidden="1">#REF!</definedName>
    <definedName name="_DKSL" hidden="1">#REF!</definedName>
    <definedName name="_DLFLD" localSheetId="24" hidden="1">#REF!</definedName>
    <definedName name="_DLFLD" hidden="1">#REF!</definedName>
    <definedName name="_dosp" localSheetId="24" hidden="1">#REF!</definedName>
    <definedName name="_dosp" hidden="1">#REF!</definedName>
    <definedName name="_dosps" localSheetId="24" hidden="1">#REF!</definedName>
    <definedName name="_dosps" hidden="1">#REF!</definedName>
    <definedName name="_dps" localSheetId="24" hidden="1">#REF!</definedName>
    <definedName name="_dps" hidden="1">#REF!</definedName>
    <definedName name="_ds" localSheetId="24" hidden="1">#REF!</definedName>
    <definedName name="_ds" hidden="1">#REF!</definedName>
    <definedName name="_E01" localSheetId="24">#REF!</definedName>
    <definedName name="_E01">#REF!</definedName>
    <definedName name="_E144" localSheetId="24">#REF!</definedName>
    <definedName name="_E144">#REF!</definedName>
    <definedName name="_ecp" localSheetId="24" hidden="1">#REF!</definedName>
    <definedName name="_ecp" hidden="1">#REF!</definedName>
    <definedName name="_ei" localSheetId="24" hidden="1">#REF!</definedName>
    <definedName name="_ei" hidden="1">#REF!</definedName>
    <definedName name="_eid" localSheetId="24" hidden="1">#REF!</definedName>
    <definedName name="_eid" hidden="1">#REF!</definedName>
    <definedName name="_eidc" localSheetId="24" hidden="1">#REF!</definedName>
    <definedName name="_eidc" hidden="1">#REF!</definedName>
    <definedName name="_eo" localSheetId="24" hidden="1">#REF!</definedName>
    <definedName name="_eo" hidden="1">#REF!</definedName>
    <definedName name="_eoco" localSheetId="24" hidden="1">#REF!</definedName>
    <definedName name="_eoco" hidden="1">#REF!</definedName>
    <definedName name="_eocos" localSheetId="24" hidden="1">#REF!</definedName>
    <definedName name="_eocos" hidden="1">#REF!</definedName>
    <definedName name="_eoxod" localSheetId="24" hidden="1">#REF!</definedName>
    <definedName name="_eoxod" hidden="1">#REF!</definedName>
    <definedName name="_eoxos" localSheetId="24" hidden="1">#REF!</definedName>
    <definedName name="_eoxos" hidden="1">#REF!</definedName>
    <definedName name="_eoxoso" localSheetId="24" hidden="1">#REF!</definedName>
    <definedName name="_eoxoso" hidden="1">#REF!</definedName>
    <definedName name="_epcp" localSheetId="24" hidden="1">#REF!</definedName>
    <definedName name="_epcp" hidden="1">#REF!</definedName>
    <definedName name="_epspc" localSheetId="24" hidden="1">#REF!</definedName>
    <definedName name="_epspc" hidden="1">#REF!</definedName>
    <definedName name="_EUR1" localSheetId="24">#REF!</definedName>
    <definedName name="_EUR1">#REF!</definedName>
    <definedName name="_EUR2" localSheetId="24">#REF!</definedName>
    <definedName name="_EUR2">#REF!</definedName>
    <definedName name="_EUR3" localSheetId="24">#REF!</definedName>
    <definedName name="_EUR3">#REF!</definedName>
    <definedName name="_EUR4" localSheetId="24">#REF!</definedName>
    <definedName name="_EUR4">#REF!</definedName>
    <definedName name="_euriw" localSheetId="24" hidden="1">#REF!</definedName>
    <definedName name="_euriw" hidden="1">#REF!</definedName>
    <definedName name="_Exp97" localSheetId="24">#REF!</definedName>
    <definedName name="_Exp97">#REF!</definedName>
    <definedName name="_F" localSheetId="28" hidden="1">#REF!</definedName>
    <definedName name="_F" hidden="1">#REF!</definedName>
    <definedName name="_F01" localSheetId="24">#REF!</definedName>
    <definedName name="_F01">#REF!</definedName>
    <definedName name="_F02" localSheetId="24">#REF!</definedName>
    <definedName name="_F02">#REF!</definedName>
    <definedName name="_F03" localSheetId="24">#REF!</definedName>
    <definedName name="_F03">#REF!</definedName>
    <definedName name="_F04" localSheetId="24">#REF!</definedName>
    <definedName name="_F04">#REF!</definedName>
    <definedName name="_F05" localSheetId="24">#REF!</definedName>
    <definedName name="_F05">#REF!</definedName>
    <definedName name="_F06" localSheetId="24">#REF!</definedName>
    <definedName name="_F06">#REF!</definedName>
    <definedName name="_F07" localSheetId="24">#REF!</definedName>
    <definedName name="_F07">#REF!</definedName>
    <definedName name="_F08" localSheetId="24">#REF!</definedName>
    <definedName name="_F08">#REF!</definedName>
    <definedName name="_F09" localSheetId="24">#REF!</definedName>
    <definedName name="_F09">#REF!</definedName>
    <definedName name="_F10" localSheetId="24">#REF!</definedName>
    <definedName name="_F10">#REF!</definedName>
    <definedName name="_F11" localSheetId="24">#REF!</definedName>
    <definedName name="_F11">#REF!</definedName>
    <definedName name="_F12" localSheetId="24">#REF!</definedName>
    <definedName name="_F12">#REF!</definedName>
    <definedName name="_f13" localSheetId="24">#REF!</definedName>
    <definedName name="_f13">#REF!</definedName>
    <definedName name="_f14" localSheetId="24">#REF!</definedName>
    <definedName name="_f14">#REF!</definedName>
    <definedName name="_F15" localSheetId="24">#REF!</definedName>
    <definedName name="_F15">#REF!</definedName>
    <definedName name="_F16" localSheetId="24">#REF!</definedName>
    <definedName name="_F16">#REF!</definedName>
    <definedName name="_F17" localSheetId="24">#REF!</definedName>
    <definedName name="_F17">#REF!</definedName>
    <definedName name="_F18" localSheetId="24">#REF!</definedName>
    <definedName name="_F18">#REF!</definedName>
    <definedName name="_f19" localSheetId="24">#REF!</definedName>
    <definedName name="_f19">#REF!</definedName>
    <definedName name="_f2" localSheetId="24">#REF!</definedName>
    <definedName name="_f2">#REF!</definedName>
    <definedName name="_f20" localSheetId="24">#REF!</definedName>
    <definedName name="_f20">#REF!</definedName>
    <definedName name="_f21" localSheetId="24">#REF!</definedName>
    <definedName name="_f21">#REF!</definedName>
    <definedName name="_f3" localSheetId="24" hidden="1">{#N/A,#N/A,FALSE,"BS";#N/A,#N/A,FALSE,"PL";#N/A,#N/A,FALSE,"A";#N/A,#N/A,FALSE,"B";#N/A,#N/A,FALSE,"B1";#N/A,#N/A,FALSE,"C";#N/A,#N/A,FALSE,"C1";#N/A,#N/A,FALSE,"C2";#N/A,#N/A,FALSE,"D";#N/A,#N/A,FALSE,"E";#N/A,#N/A,FALSE,"F";#N/A,#N/A,FALSE,"AA";#N/A,#N/A,FALSE,"BB";#N/A,#N/A,FALSE,"CC";#N/A,#N/A,FALSE,"DD";#N/A,#N/A,FALSE,"EE";#N/A,#N/A,FALSE,"FF";#N/A,#N/A,FALSE,"PL10";#N/A,#N/A,FALSE,"PL20";#N/A,#N/A,FALSE,"PL30"}</definedName>
    <definedName name="_f3" localSheetId="8" hidden="1">{#N/A,#N/A,FALSE,"BS";#N/A,#N/A,FALSE,"PL";#N/A,#N/A,FALSE,"A";#N/A,#N/A,FALSE,"B";#N/A,#N/A,FALSE,"B1";#N/A,#N/A,FALSE,"C";#N/A,#N/A,FALSE,"C1";#N/A,#N/A,FALSE,"C2";#N/A,#N/A,FALSE,"D";#N/A,#N/A,FALSE,"E";#N/A,#N/A,FALSE,"F";#N/A,#N/A,FALSE,"AA";#N/A,#N/A,FALSE,"BB";#N/A,#N/A,FALSE,"CC";#N/A,#N/A,FALSE,"DD";#N/A,#N/A,FALSE,"EE";#N/A,#N/A,FALSE,"FF";#N/A,#N/A,FALSE,"PL10";#N/A,#N/A,FALSE,"PL20";#N/A,#N/A,FALSE,"PL30"}</definedName>
    <definedName name="_f3" localSheetId="25" hidden="1">{#N/A,#N/A,FALSE,"BS";#N/A,#N/A,FALSE,"PL";#N/A,#N/A,FALSE,"A";#N/A,#N/A,FALSE,"B";#N/A,#N/A,FALSE,"B1";#N/A,#N/A,FALSE,"C";#N/A,#N/A,FALSE,"C1";#N/A,#N/A,FALSE,"C2";#N/A,#N/A,FALSE,"D";#N/A,#N/A,FALSE,"E";#N/A,#N/A,FALSE,"F";#N/A,#N/A,FALSE,"AA";#N/A,#N/A,FALSE,"BB";#N/A,#N/A,FALSE,"CC";#N/A,#N/A,FALSE,"DD";#N/A,#N/A,FALSE,"EE";#N/A,#N/A,FALSE,"FF";#N/A,#N/A,FALSE,"PL10";#N/A,#N/A,FALSE,"PL20";#N/A,#N/A,FALSE,"PL30"}</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localSheetId="14" hidden="1">{#N/A,#N/A,FALSE,"BS";#N/A,#N/A,FALSE,"PL";#N/A,#N/A,FALSE,"A";#N/A,#N/A,FALSE,"B";#N/A,#N/A,FALSE,"B1";#N/A,#N/A,FALSE,"C";#N/A,#N/A,FALSE,"C1";#N/A,#N/A,FALSE,"C2";#N/A,#N/A,FALSE,"D";#N/A,#N/A,FALSE,"E";#N/A,#N/A,FALSE,"F";#N/A,#N/A,FALSE,"AA";#N/A,#N/A,FALSE,"BB";#N/A,#N/A,FALSE,"CC";#N/A,#N/A,FALSE,"DD";#N/A,#N/A,FALSE,"EE";#N/A,#N/A,FALSE,"FF";#N/A,#N/A,FALSE,"PL10";#N/A,#N/A,FALSE,"PL20";#N/A,#N/A,FALSE,"PL30"}</definedName>
    <definedName name="_f3" localSheetId="28" hidden="1">{#N/A,#N/A,FALSE,"BS";#N/A,#N/A,FALSE,"PL";#N/A,#N/A,FALSE,"A";#N/A,#N/A,FALSE,"B";#N/A,#N/A,FALSE,"B1";#N/A,#N/A,FALSE,"C";#N/A,#N/A,FALSE,"C1";#N/A,#N/A,FALSE,"C2";#N/A,#N/A,FALSE,"D";#N/A,#N/A,FALSE,"E";#N/A,#N/A,FALSE,"F";#N/A,#N/A,FALSE,"AA";#N/A,#N/A,FALSE,"BB";#N/A,#N/A,FALSE,"CC";#N/A,#N/A,FALSE,"DD";#N/A,#N/A,FALSE,"EE";#N/A,#N/A,FALSE,"FF";#N/A,#N/A,FALSE,"PL10";#N/A,#N/A,FALSE,"PL20";#N/A,#N/A,FALSE,"PL30"}</definedName>
    <definedName name="_f3" localSheetId="5" hidden="1">{#N/A,#N/A,FALSE,"BS";#N/A,#N/A,FALSE,"PL";#N/A,#N/A,FALSE,"A";#N/A,#N/A,FALSE,"B";#N/A,#N/A,FALSE,"B1";#N/A,#N/A,FALSE,"C";#N/A,#N/A,FALSE,"C1";#N/A,#N/A,FALSE,"C2";#N/A,#N/A,FALSE,"D";#N/A,#N/A,FALSE,"E";#N/A,#N/A,FALSE,"F";#N/A,#N/A,FALSE,"AA";#N/A,#N/A,FALSE,"BB";#N/A,#N/A,FALSE,"CC";#N/A,#N/A,FALSE,"DD";#N/A,#N/A,FALSE,"EE";#N/A,#N/A,FALSE,"FF";#N/A,#N/A,FALSE,"PL10";#N/A,#N/A,FALSE,"PL20";#N/A,#N/A,FALSE,"PL30"}</definedName>
    <definedName name="_f3" localSheetId="13"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24" hidden="1">{#N/A,#N/A,FALSE,"BS";#N/A,#N/A,FALSE,"PL";#N/A,#N/A,FALSE,"A";#N/A,#N/A,FALSE,"B";#N/A,#N/A,FALSE,"B1";#N/A,#N/A,FALSE,"C";#N/A,#N/A,FALSE,"C1";#N/A,#N/A,FALSE,"C2";#N/A,#N/A,FALSE,"D";#N/A,#N/A,FALSE,"E";#N/A,#N/A,FALSE,"F";#N/A,#N/A,FALSE,"AA";#N/A,#N/A,FALSE,"BB";#N/A,#N/A,FALSE,"CC";#N/A,#N/A,FALSE,"DD";#N/A,#N/A,FALSE,"EE";#N/A,#N/A,FALSE,"FF";#N/A,#N/A,FALSE,"PL10";#N/A,#N/A,FALSE,"PL20";#N/A,#N/A,FALSE,"PL30"}</definedName>
    <definedName name="_f3_1" localSheetId="8" hidden="1">{#N/A,#N/A,FALSE,"BS";#N/A,#N/A,FALSE,"PL";#N/A,#N/A,FALSE,"A";#N/A,#N/A,FALSE,"B";#N/A,#N/A,FALSE,"B1";#N/A,#N/A,FALSE,"C";#N/A,#N/A,FALSE,"C1";#N/A,#N/A,FALSE,"C2";#N/A,#N/A,FALSE,"D";#N/A,#N/A,FALSE,"E";#N/A,#N/A,FALSE,"F";#N/A,#N/A,FALSE,"AA";#N/A,#N/A,FALSE,"BB";#N/A,#N/A,FALSE,"CC";#N/A,#N/A,FALSE,"DD";#N/A,#N/A,FALSE,"EE";#N/A,#N/A,FALSE,"FF";#N/A,#N/A,FALSE,"PL10";#N/A,#N/A,FALSE,"PL20";#N/A,#N/A,FALSE,"PL30"}</definedName>
    <definedName name="_f3_1" localSheetId="25"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localSheetId="14" hidden="1">{#N/A,#N/A,FALSE,"BS";#N/A,#N/A,FALSE,"PL";#N/A,#N/A,FALSE,"A";#N/A,#N/A,FALSE,"B";#N/A,#N/A,FALSE,"B1";#N/A,#N/A,FALSE,"C";#N/A,#N/A,FALSE,"C1";#N/A,#N/A,FALSE,"C2";#N/A,#N/A,FALSE,"D";#N/A,#N/A,FALSE,"E";#N/A,#N/A,FALSE,"F";#N/A,#N/A,FALSE,"AA";#N/A,#N/A,FALSE,"BB";#N/A,#N/A,FALSE,"CC";#N/A,#N/A,FALSE,"DD";#N/A,#N/A,FALSE,"EE";#N/A,#N/A,FALSE,"FF";#N/A,#N/A,FALSE,"PL10";#N/A,#N/A,FALSE,"PL20";#N/A,#N/A,FALSE,"PL30"}</definedName>
    <definedName name="_f3_1" localSheetId="28" hidden="1">{#N/A,#N/A,FALSE,"BS";#N/A,#N/A,FALSE,"PL";#N/A,#N/A,FALSE,"A";#N/A,#N/A,FALSE,"B";#N/A,#N/A,FALSE,"B1";#N/A,#N/A,FALSE,"C";#N/A,#N/A,FALSE,"C1";#N/A,#N/A,FALSE,"C2";#N/A,#N/A,FALSE,"D";#N/A,#N/A,FALSE,"E";#N/A,#N/A,FALSE,"F";#N/A,#N/A,FALSE,"AA";#N/A,#N/A,FALSE,"BB";#N/A,#N/A,FALSE,"CC";#N/A,#N/A,FALSE,"DD";#N/A,#N/A,FALSE,"EE";#N/A,#N/A,FALSE,"FF";#N/A,#N/A,FALSE,"PL10";#N/A,#N/A,FALSE,"PL20";#N/A,#N/A,FALSE,"PL30"}</definedName>
    <definedName name="_f3_1" localSheetId="5" hidden="1">{#N/A,#N/A,FALSE,"BS";#N/A,#N/A,FALSE,"PL";#N/A,#N/A,FALSE,"A";#N/A,#N/A,FALSE,"B";#N/A,#N/A,FALSE,"B1";#N/A,#N/A,FALSE,"C";#N/A,#N/A,FALSE,"C1";#N/A,#N/A,FALSE,"C2";#N/A,#N/A,FALSE,"D";#N/A,#N/A,FALSE,"E";#N/A,#N/A,FALSE,"F";#N/A,#N/A,FALSE,"AA";#N/A,#N/A,FALSE,"BB";#N/A,#N/A,FALSE,"CC";#N/A,#N/A,FALSE,"DD";#N/A,#N/A,FALSE,"EE";#N/A,#N/A,FALSE,"FF";#N/A,#N/A,FALSE,"PL10";#N/A,#N/A,FALSE,"PL20";#N/A,#N/A,FALSE,"PL30"}</definedName>
    <definedName name="_f3_1" localSheetId="13"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 localSheetId="24">#REF!</definedName>
    <definedName name="_FDN1">#REF!</definedName>
    <definedName name="_FDN2" localSheetId="24">#REF!</definedName>
    <definedName name="_FDN2">#REF!</definedName>
    <definedName name="_FEOSW" localSheetId="24" hidden="1">#REF!</definedName>
    <definedName name="_FEOSW" hidden="1">#REF!</definedName>
    <definedName name="_ffy40" localSheetId="24">#REF!</definedName>
    <definedName name="_ffy40">#REF!</definedName>
    <definedName name="_fgjsl" localSheetId="24" hidden="1">#REF!</definedName>
    <definedName name="_fgjsl" hidden="1">#REF!</definedName>
    <definedName name="_Fill" localSheetId="14" hidden="1">#REF!</definedName>
    <definedName name="_Fill" localSheetId="28" hidden="1">#REF!</definedName>
    <definedName name="_Fill" localSheetId="13" hidden="1">#REF!</definedName>
    <definedName name="_Fill" hidden="1">#REF!</definedName>
    <definedName name="_xlnm._FilterDatabase" localSheetId="23" hidden="1">'(PFS CMO) PFS 생산배치수_240923'!$C$71:$V$123</definedName>
    <definedName name="_xlnm._FilterDatabase" localSheetId="24" hidden="1">'◀ 25년(0906)'!$A$7:$AH$7</definedName>
    <definedName name="_xlnm._FilterDatabase" localSheetId="25" hidden="1">'24.8월 충전,조립 Fcst'!$B$5:$AI$22</definedName>
    <definedName name="_xlnm._FilterDatabase" localSheetId="14" hidden="1">#REF!</definedName>
    <definedName name="_xlnm._FilterDatabase" localSheetId="28" hidden="1">'미래성장 요약(Case2)_240821'!$A$11:$Z$53</definedName>
    <definedName name="_xlnm._FilterDatabase" localSheetId="26" hidden="1">'미래성장팀 기반 생산배치수_240829'!$C$72:$V$124</definedName>
    <definedName name="_xlnm._FilterDatabase" localSheetId="27" hidden="1">'미래성장팀 년간물량 변환'!$A$46:$V$80</definedName>
    <definedName name="_xlnm._FilterDatabase" localSheetId="13" hidden="1">'참고) 25년제조_개발용역 계획'!$B$6:$BM$208</definedName>
    <definedName name="_xlnm._FilterDatabase" hidden="1">#REF!</definedName>
    <definedName name="_fjdks" localSheetId="24" hidden="1">#REF!</definedName>
    <definedName name="_fjdks" hidden="1">#REF!</definedName>
    <definedName name="_fjdksl" localSheetId="24" hidden="1">#REF!</definedName>
    <definedName name="_fjdksl" hidden="1">#REF!</definedName>
    <definedName name="_FJDLS" localSheetId="24" hidden="1">#REF!</definedName>
    <definedName name="_FJDLS" hidden="1">#REF!</definedName>
    <definedName name="_fjeowp" localSheetId="24" hidden="1">#REF!</definedName>
    <definedName name="_fjeowp" hidden="1">#REF!</definedName>
    <definedName name="_FJRIEO" localSheetId="24" hidden="1">#REF!</definedName>
    <definedName name="_FJRIEO" hidden="1">#REF!</definedName>
    <definedName name="_fjskd" localSheetId="24" hidden="1">#REF!</definedName>
    <definedName name="_fjskd" hidden="1">#REF!</definedName>
    <definedName name="_fjsksl" localSheetId="24" hidden="1">#REF!</definedName>
    <definedName name="_fjsksl" hidden="1">#REF!</definedName>
    <definedName name="_fliterdatabase2" localSheetId="24" hidden="1">#REF!</definedName>
    <definedName name="_fliterdatabase2" hidden="1">#REF!</definedName>
    <definedName name="_FPA10" localSheetId="24">#REF!</definedName>
    <definedName name="_FPA10">#REF!</definedName>
    <definedName name="_FPA14" localSheetId="24">#REF!</definedName>
    <definedName name="_FPA14">#REF!</definedName>
    <definedName name="_FPA16" localSheetId="24">#REF!</definedName>
    <definedName name="_FPA16">#REF!</definedName>
    <definedName name="_FPA3" localSheetId="24">#REF!</definedName>
    <definedName name="_FPA3">#REF!</definedName>
    <definedName name="_FPA4" localSheetId="24">#REF!</definedName>
    <definedName name="_FPA4">#REF!</definedName>
    <definedName name="_FPA5" localSheetId="24">#REF!</definedName>
    <definedName name="_FPA5">#REF!</definedName>
    <definedName name="_FPA6" localSheetId="24">#REF!</definedName>
    <definedName name="_FPA6">#REF!</definedName>
    <definedName name="_FPA8" localSheetId="24">#REF!</definedName>
    <definedName name="_FPA8">#REF!</definedName>
    <definedName name="_FPP4" localSheetId="24">#REF!</definedName>
    <definedName name="_FPP4">#REF!</definedName>
    <definedName name="_FPP5" localSheetId="24">#REF!</definedName>
    <definedName name="_FPP5">#REF!</definedName>
    <definedName name="_FPP6" localSheetId="24">#REF!</definedName>
    <definedName name="_FPP6">#REF!</definedName>
    <definedName name="_FRF1" localSheetId="24">#REF!</definedName>
    <definedName name="_FRF1">#REF!</definedName>
    <definedName name="_FRF2" localSheetId="24">#REF!</definedName>
    <definedName name="_FRF2">#REF!</definedName>
    <definedName name="_FRF3" localSheetId="24">#REF!</definedName>
    <definedName name="_FRF3">#REF!</definedName>
    <definedName name="_FRF4" localSheetId="24">#REF!</definedName>
    <definedName name="_FRF4">#REF!</definedName>
    <definedName name="_G01" localSheetId="24">#REF!</definedName>
    <definedName name="_G01">#REF!</definedName>
    <definedName name="_G02" localSheetId="24">#REF!</definedName>
    <definedName name="_G02">#REF!</definedName>
    <definedName name="_G03" localSheetId="24">#REF!</definedName>
    <definedName name="_G03">#REF!</definedName>
    <definedName name="_G04" localSheetId="24">#REF!</definedName>
    <definedName name="_G04">#REF!</definedName>
    <definedName name="_G07" localSheetId="24">#REF!</definedName>
    <definedName name="_G07">#REF!</definedName>
    <definedName name="_G08" localSheetId="24">#REF!</definedName>
    <definedName name="_G08">#REF!</definedName>
    <definedName name="_G09" localSheetId="24">#REF!</definedName>
    <definedName name="_G09">#REF!</definedName>
    <definedName name="_g1" localSheetId="24" hidden="1">{"comp1",#N/A,FALSE,"COMPS";"footnotes",#N/A,FALSE,"COMPS"}</definedName>
    <definedName name="_g1" localSheetId="8" hidden="1">{"comp1",#N/A,FALSE,"COMPS";"footnotes",#N/A,FALSE,"COMPS"}</definedName>
    <definedName name="_g1" localSheetId="25" hidden="1">{"comp1",#N/A,FALSE,"COMPS";"footnotes",#N/A,FALSE,"COMPS"}</definedName>
    <definedName name="_g1" localSheetId="2" hidden="1">{"comp1",#N/A,FALSE,"COMPS";"footnotes",#N/A,FALSE,"COMPS"}</definedName>
    <definedName name="_g1" localSheetId="28" hidden="1">{"comp1",#N/A,FALSE,"COMPS";"footnotes",#N/A,FALSE,"COMPS"}</definedName>
    <definedName name="_g1" localSheetId="5" hidden="1">{"comp1",#N/A,FALSE,"COMPS";"footnotes",#N/A,FALSE,"COMPS"}</definedName>
    <definedName name="_g1" hidden="1">{"comp1",#N/A,FALSE,"COMPS";"footnotes",#N/A,FALSE,"COMPS"}</definedName>
    <definedName name="_g10" localSheetId="24">#REF!</definedName>
    <definedName name="_g10">#REF!</definedName>
    <definedName name="_G11" localSheetId="24">#REF!</definedName>
    <definedName name="_G11">#REF!</definedName>
    <definedName name="_G12" localSheetId="24">#REF!</definedName>
    <definedName name="_G12">#REF!</definedName>
    <definedName name="_G13" localSheetId="24">#REF!</definedName>
    <definedName name="_G13">#REF!</definedName>
    <definedName name="_GBH2311" localSheetId="24">#REF!</definedName>
    <definedName name="_GBH2311">#REF!</definedName>
    <definedName name="_GBP1" localSheetId="24">#REF!</definedName>
    <definedName name="_GBP1">#REF!</definedName>
    <definedName name="_GBP2" localSheetId="24">#REF!</definedName>
    <definedName name="_GBP2">#REF!</definedName>
    <definedName name="_GBP3" localSheetId="24">#REF!</definedName>
    <definedName name="_GBP3">#REF!</definedName>
    <definedName name="_GBP4" localSheetId="24">#REF!</definedName>
    <definedName name="_GBP4">#REF!</definedName>
    <definedName name="_GHH2" localSheetId="24">#REF!</definedName>
    <definedName name="_GHH2">#REF!</definedName>
    <definedName name="_gjsl" localSheetId="24" hidden="1">#REF!</definedName>
    <definedName name="_gjsl" hidden="1">#REF!</definedName>
    <definedName name="_gr3" localSheetId="24" hidden="1">{"comp1",#N/A,FALSE,"COMPS";"footnotes",#N/A,FALSE,"COMPS"}</definedName>
    <definedName name="_gr3" localSheetId="8" hidden="1">{"comp1",#N/A,FALSE,"COMPS";"footnotes",#N/A,FALSE,"COMPS"}</definedName>
    <definedName name="_gr3" localSheetId="25" hidden="1">{"comp1",#N/A,FALSE,"COMPS";"footnotes",#N/A,FALSE,"COMPS"}</definedName>
    <definedName name="_gr3" localSheetId="2" hidden="1">{"comp1",#N/A,FALSE,"COMPS";"footnotes",#N/A,FALSE,"COMPS"}</definedName>
    <definedName name="_gr3" localSheetId="28" hidden="1">{"comp1",#N/A,FALSE,"COMPS";"footnotes",#N/A,FALSE,"COMPS"}</definedName>
    <definedName name="_gr3" localSheetId="5" hidden="1">{"comp1",#N/A,FALSE,"COMPS";"footnotes",#N/A,FALSE,"COMPS"}</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localSheetId="24" hidden="1">#REF!</definedName>
    <definedName name="_GSRATESR_1" localSheetId="28" hidden="1">#REF!</definedName>
    <definedName name="_GSRATESR_1" hidden="1">#REF!</definedName>
    <definedName name="_H01" localSheetId="24">#REF!</definedName>
    <definedName name="_H01">#REF!</definedName>
    <definedName name="_H02" localSheetId="24">#REF!</definedName>
    <definedName name="_H02">#REF!</definedName>
    <definedName name="_H03" localSheetId="24">#REF!</definedName>
    <definedName name="_H03">#REF!</definedName>
    <definedName name="_H04" localSheetId="24">#REF!</definedName>
    <definedName name="_H04">#REF!</definedName>
    <definedName name="_H06" localSheetId="24">#REF!</definedName>
    <definedName name="_H06">#REF!</definedName>
    <definedName name="_h07" localSheetId="24">#REF!</definedName>
    <definedName name="_h07">#REF!</definedName>
    <definedName name="_h08" localSheetId="24">#REF!</definedName>
    <definedName name="_h08">#REF!</definedName>
    <definedName name="_H09" localSheetId="24">#REF!</definedName>
    <definedName name="_H09">#REF!</definedName>
    <definedName name="_H10" localSheetId="24">#REF!</definedName>
    <definedName name="_H10">#REF!</definedName>
    <definedName name="_H11" localSheetId="24">#REF!</definedName>
    <definedName name="_H11">#REF!</definedName>
    <definedName name="_H12" localSheetId="24">#REF!</definedName>
    <definedName name="_H12">#REF!</definedName>
    <definedName name="_H13" localSheetId="24">#REF!</definedName>
    <definedName name="_H13">#REF!</definedName>
    <definedName name="_H14" localSheetId="24">#REF!</definedName>
    <definedName name="_H14">#REF!</definedName>
    <definedName name="_H15" localSheetId="24">#REF!</definedName>
    <definedName name="_H15">#REF!</definedName>
    <definedName name="_H16" localSheetId="24">#REF!</definedName>
    <definedName name="_H16">#REF!</definedName>
    <definedName name="_h17" localSheetId="24">#REF!</definedName>
    <definedName name="_h17">#REF!</definedName>
    <definedName name="_H18" localSheetId="24">#REF!</definedName>
    <definedName name="_H18">#REF!</definedName>
    <definedName name="_H19" localSheetId="24">#REF!</definedName>
    <definedName name="_H19">#REF!</definedName>
    <definedName name="_Hew1" localSheetId="24">#REF!</definedName>
    <definedName name="_Hew1">#REF!</definedName>
    <definedName name="_HGP1010" localSheetId="24" hidden="1">{"'Sheet1'!$A$1:$H$36"}</definedName>
    <definedName name="_HGP1010" localSheetId="8" hidden="1">{"'Sheet1'!$A$1:$H$36"}</definedName>
    <definedName name="_HGP1010" localSheetId="25" hidden="1">{"'Sheet1'!$A$1:$H$36"}</definedName>
    <definedName name="_HGP1010" localSheetId="2" hidden="1">{"'Sheet1'!$A$1:$H$36"}</definedName>
    <definedName name="_HGP1010" localSheetId="28" hidden="1">{"'Sheet1'!$A$1:$H$36"}</definedName>
    <definedName name="_HGP1010" localSheetId="5" hidden="1">{"'Sheet1'!$A$1:$H$36"}</definedName>
    <definedName name="_HGP1010" hidden="1">{"'Sheet1'!$A$1:$H$36"}</definedName>
    <definedName name="_Hos1" localSheetId="24">#REF!</definedName>
    <definedName name="_Hos1">#REF!</definedName>
    <definedName name="_Hsb1" localSheetId="24">#REF!</definedName>
    <definedName name="_Hsb1">#REF!</definedName>
    <definedName name="_Hsb2" localSheetId="24">#REF!</definedName>
    <definedName name="_Hsb2">#REF!</definedName>
    <definedName name="_HSB3" localSheetId="24">#REF!</definedName>
    <definedName name="_HSB3">#REF!</definedName>
    <definedName name="_Hsb4" localSheetId="24">#REF!</definedName>
    <definedName name="_Hsb4">#REF!</definedName>
    <definedName name="_HSB5" localSheetId="24">#REF!</definedName>
    <definedName name="_HSB5">#REF!</definedName>
    <definedName name="_hsb6" localSheetId="24">#REF!</definedName>
    <definedName name="_hsb6">#REF!</definedName>
    <definedName name="_hsb7" localSheetId="24">#REF!</definedName>
    <definedName name="_hsb7">#REF!</definedName>
    <definedName name="_hsb8" localSheetId="24">#REF!</definedName>
    <definedName name="_hsb8">#REF!</definedName>
    <definedName name="_Hsp1" localSheetId="24">#REF!</definedName>
    <definedName name="_Hsp1">#REF!</definedName>
    <definedName name="_Hsp2" localSheetId="24">#REF!</definedName>
    <definedName name="_Hsp2">#REF!</definedName>
    <definedName name="_Hwb1" localSheetId="24">#REF!</definedName>
    <definedName name="_Hwb1">#REF!</definedName>
    <definedName name="_Hwb2" localSheetId="24">#REF!</definedName>
    <definedName name="_Hwb2">#REF!</definedName>
    <definedName name="_HWB3" localSheetId="24">#REF!</definedName>
    <definedName name="_HWB3">#REF!</definedName>
    <definedName name="_Hwb4" localSheetId="24">#REF!</definedName>
    <definedName name="_Hwb4">#REF!</definedName>
    <definedName name="_hwb5" localSheetId="24">#REF!</definedName>
    <definedName name="_hwb5">#REF!</definedName>
    <definedName name="_hwb6" localSheetId="24">#REF!</definedName>
    <definedName name="_hwb6">#REF!</definedName>
    <definedName name="_hwb7" localSheetId="24">#REF!</definedName>
    <definedName name="_hwb7">#REF!</definedName>
    <definedName name="_hwb8" localSheetId="24">#REF!</definedName>
    <definedName name="_hwb8">#REF!</definedName>
    <definedName name="_i" localSheetId="28" hidden="1">#REF!</definedName>
    <definedName name="_i" hidden="1">#REF!</definedName>
    <definedName name="_I01" localSheetId="24">#REF!</definedName>
    <definedName name="_I01">#REF!</definedName>
    <definedName name="_I49271" localSheetId="24">#REF!</definedName>
    <definedName name="_I49271">#REF!</definedName>
    <definedName name="_INT1" localSheetId="24">#REF!</definedName>
    <definedName name="_INT1" localSheetId="14">#REF!</definedName>
    <definedName name="_INT1" localSheetId="13">#REF!</definedName>
    <definedName name="_INT1">#REF!</definedName>
    <definedName name="_INT10" localSheetId="24">#REF!</definedName>
    <definedName name="_INT10">#REF!</definedName>
    <definedName name="_INT11" localSheetId="24">#REF!</definedName>
    <definedName name="_INT11">#REF!</definedName>
    <definedName name="_INT12" localSheetId="24">#REF!</definedName>
    <definedName name="_INT12">#REF!</definedName>
    <definedName name="_INT2" localSheetId="24">#REF!</definedName>
    <definedName name="_INT2" localSheetId="14">#REF!</definedName>
    <definedName name="_INT2" localSheetId="13">#REF!</definedName>
    <definedName name="_INT2">#REF!</definedName>
    <definedName name="_INT3" localSheetId="24">#REF!</definedName>
    <definedName name="_INT3">#REF!</definedName>
    <definedName name="_INT4" localSheetId="24">#REF!</definedName>
    <definedName name="_INT4">#REF!</definedName>
    <definedName name="_INT5" localSheetId="24">#REF!</definedName>
    <definedName name="_INT5">#REF!</definedName>
    <definedName name="_INT6" localSheetId="24">#REF!</definedName>
    <definedName name="_INT6">#REF!</definedName>
    <definedName name="_INT7" localSheetId="24">#REF!</definedName>
    <definedName name="_INT7">#REF!</definedName>
    <definedName name="_Inv2" localSheetId="24">#REF!</definedName>
    <definedName name="_Inv2">#REF!</definedName>
    <definedName name="_ITL1" localSheetId="24">#REF!</definedName>
    <definedName name="_ITL1">#REF!</definedName>
    <definedName name="_ITL2" localSheetId="24">#REF!</definedName>
    <definedName name="_ITL2">#REF!</definedName>
    <definedName name="_ITL3" localSheetId="24">#REF!</definedName>
    <definedName name="_ITL3">#REF!</definedName>
    <definedName name="_ITL4" localSheetId="24">#REF!</definedName>
    <definedName name="_ITL4">#REF!</definedName>
    <definedName name="_J01" localSheetId="24">#REF!</definedName>
    <definedName name="_J01">#REF!</definedName>
    <definedName name="_j1" localSheetId="28" hidden="1">#REF!</definedName>
    <definedName name="_j1" hidden="1">#REF!</definedName>
    <definedName name="_j2" localSheetId="28" hidden="1">#REF!</definedName>
    <definedName name="_j2" hidden="1">#REF!</definedName>
    <definedName name="_j3" localSheetId="24">#REF!</definedName>
    <definedName name="_j3">#REF!</definedName>
    <definedName name="_j4" localSheetId="24">#REF!</definedName>
    <definedName name="_j4">#REF!</definedName>
    <definedName name="_j5">#N/A</definedName>
    <definedName name="_j6">#N/A</definedName>
    <definedName name="_j7">#N/A</definedName>
    <definedName name="_j8">#N/A</definedName>
    <definedName name="_ja1" localSheetId="24">#REF!</definedName>
    <definedName name="_ja1">#REF!</definedName>
    <definedName name="_ja2" localSheetId="24">#REF!</definedName>
    <definedName name="_ja2">#REF!</definedName>
    <definedName name="_jp2" localSheetId="24">#REF!</definedName>
    <definedName name="_jp2">#REF!</definedName>
    <definedName name="_JSW1" localSheetId="24">#REF!</definedName>
    <definedName name="_JSW1">#REF!</definedName>
    <definedName name="_jyr6"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 localSheetId="24">#REF!</definedName>
    <definedName name="_K01">#REF!</definedName>
    <definedName name="_k1" localSheetId="24" hidden="1">#REF!</definedName>
    <definedName name="_k1" localSheetId="28" hidden="1">#REF!</definedName>
    <definedName name="_k1" hidden="1">#REF!</definedName>
    <definedName name="_k10041" localSheetId="24">#REF!</definedName>
    <definedName name="_k10041">#REF!</definedName>
    <definedName name="_k110" localSheetId="24">#REF!</definedName>
    <definedName name="_k110">#REF!</definedName>
    <definedName name="_k120" localSheetId="24">#REF!</definedName>
    <definedName name="_k120">#REF!</definedName>
    <definedName name="_k126" localSheetId="24">#REF!</definedName>
    <definedName name="_k126">#REF!</definedName>
    <definedName name="_k140" localSheetId="24">#REF!</definedName>
    <definedName name="_k140">#REF!</definedName>
    <definedName name="_k150" localSheetId="24">#REF!</definedName>
    <definedName name="_k150">#REF!</definedName>
    <definedName name="_k155" localSheetId="24">#REF!</definedName>
    <definedName name="_k155">#REF!</definedName>
    <definedName name="_k160" localSheetId="24">#REF!</definedName>
    <definedName name="_k160">#REF!</definedName>
    <definedName name="_k180" localSheetId="24">#REF!</definedName>
    <definedName name="_k180">#REF!</definedName>
    <definedName name="_k185" localSheetId="24">#REF!</definedName>
    <definedName name="_k185">#REF!</definedName>
    <definedName name="_k2" localSheetId="24" hidden="1">#REF!</definedName>
    <definedName name="_k2" localSheetId="28" hidden="1">#REF!</definedName>
    <definedName name="_k2" hidden="1">#REF!</definedName>
    <definedName name="_k310" localSheetId="24">#REF!</definedName>
    <definedName name="_k310">#REF!</definedName>
    <definedName name="_k315" localSheetId="24">#REF!</definedName>
    <definedName name="_k315">#REF!</definedName>
    <definedName name="_k320" localSheetId="24">#REF!</definedName>
    <definedName name="_k320">#REF!</definedName>
    <definedName name="_k325" localSheetId="24">#REF!</definedName>
    <definedName name="_k325">#REF!</definedName>
    <definedName name="_k330" localSheetId="24">#REF!</definedName>
    <definedName name="_k330">#REF!</definedName>
    <definedName name="_k341" localSheetId="24">#REF!</definedName>
    <definedName name="_k341">#REF!</definedName>
    <definedName name="_k410" localSheetId="24">#REF!</definedName>
    <definedName name="_k410">#REF!</definedName>
    <definedName name="_k510" localSheetId="24">#REF!</definedName>
    <definedName name="_k510">#REF!</definedName>
    <definedName name="_k511" localSheetId="24">#REF!</definedName>
    <definedName name="_k511">#REF!</definedName>
    <definedName name="_k512" localSheetId="24">#REF!</definedName>
    <definedName name="_k512">#REF!</definedName>
    <definedName name="_key02" hidden="1">#N/A</definedName>
    <definedName name="_Key1" localSheetId="24" hidden="1">#REF!</definedName>
    <definedName name="_Key1" localSheetId="28" hidden="1">#REF!</definedName>
    <definedName name="_Key1" localSheetId="13" hidden="1">#REF!</definedName>
    <definedName name="_Key1" hidden="1">#REF!</definedName>
    <definedName name="_key10" localSheetId="24" hidden="1">#REF!</definedName>
    <definedName name="_key10" localSheetId="28" hidden="1">#REF!</definedName>
    <definedName name="_key10" hidden="1">#REF!</definedName>
    <definedName name="_Key11" localSheetId="24" hidden="1">#REF!</definedName>
    <definedName name="_Key11" localSheetId="28" hidden="1">#REF!</definedName>
    <definedName name="_Key11" hidden="1">#REF!</definedName>
    <definedName name="_Key2" localSheetId="28" hidden="1">#REF!</definedName>
    <definedName name="_Key2" hidden="1">#REF!</definedName>
    <definedName name="_key3" localSheetId="28" hidden="1">#REF!</definedName>
    <definedName name="_key3" hidden="1">#REF!</definedName>
    <definedName name="_KEY5" localSheetId="28" hidden="1">#REF!</definedName>
    <definedName name="_KEY5" hidden="1">#REF!</definedName>
    <definedName name="_key8" localSheetId="28" hidden="1">#REF!</definedName>
    <definedName name="_key8" hidden="1">#REF!</definedName>
    <definedName name="_key9" localSheetId="28" hidden="1">#REF!</definedName>
    <definedName name="_key9" hidden="1">#REF!</definedName>
    <definedName name="_Keyn" localSheetId="28" hidden="1">#REF!</definedName>
    <definedName name="_Keyn" hidden="1">#REF!</definedName>
    <definedName name="_kHKG" localSheetId="24">#REF!</definedName>
    <definedName name="_kHKG">#REF!</definedName>
    <definedName name="_KK" localSheetId="24" hidden="1">#REF!</definedName>
    <definedName name="_KK" hidden="1">#REF!</definedName>
    <definedName name="_kkkk" localSheetId="28" hidden="1">#REF!</definedName>
    <definedName name="_kkkk" hidden="1">#REF!</definedName>
    <definedName name="_KO2" localSheetId="28" hidden="1">#REF!</definedName>
    <definedName name="_KO2" hidden="1">#REF!</definedName>
    <definedName name="_kop03" localSheetId="24">#REF!</definedName>
    <definedName name="_kop03">#REF!</definedName>
    <definedName name="_KRW09" localSheetId="24">#REF!</definedName>
    <definedName name="_KRW09">#REF!</definedName>
    <definedName name="_KTM10" localSheetId="24" hidden="1">{#N/A,#N/A,FALSE,"현장 NCR 분석";#N/A,#N/A,FALSE,"현장품질감사";#N/A,#N/A,FALSE,"현장품질감사"}</definedName>
    <definedName name="_KTM10" localSheetId="8" hidden="1">{#N/A,#N/A,FALSE,"현장 NCR 분석";#N/A,#N/A,FALSE,"현장품질감사";#N/A,#N/A,FALSE,"현장품질감사"}</definedName>
    <definedName name="_KTM10" localSheetId="25" hidden="1">{#N/A,#N/A,FALSE,"현장 NCR 분석";#N/A,#N/A,FALSE,"현장품질감사";#N/A,#N/A,FALSE,"현장품질감사"}</definedName>
    <definedName name="_KTM10" localSheetId="2" hidden="1">{#N/A,#N/A,FALSE,"현장 NCR 분석";#N/A,#N/A,FALSE,"현장품질감사";#N/A,#N/A,FALSE,"현장품질감사"}</definedName>
    <definedName name="_KTM10" localSheetId="14" hidden="1">{#N/A,#N/A,FALSE,"현장 NCR 분석";#N/A,#N/A,FALSE,"현장품질감사";#N/A,#N/A,FALSE,"현장품질감사"}</definedName>
    <definedName name="_KTM10" localSheetId="28" hidden="1">{#N/A,#N/A,FALSE,"현장 NCR 분석";#N/A,#N/A,FALSE,"현장품질감사";#N/A,#N/A,FALSE,"현장품질감사"}</definedName>
    <definedName name="_KTM10" localSheetId="5" hidden="1">{#N/A,#N/A,FALSE,"현장 NCR 분석";#N/A,#N/A,FALSE,"현장품질감사";#N/A,#N/A,FALSE,"현장품질감사"}</definedName>
    <definedName name="_KTM10" localSheetId="13" hidden="1">{#N/A,#N/A,FALSE,"현장 NCR 분석";#N/A,#N/A,FALSE,"현장품질감사";#N/A,#N/A,FALSE,"현장품질감사"}</definedName>
    <definedName name="_KTM10" hidden="1">{#N/A,#N/A,FALSE,"현장 NCR 분석";#N/A,#N/A,FALSE,"현장품질감사";#N/A,#N/A,FALSE,"현장품질감사"}</definedName>
    <definedName name="_KTM10_1" localSheetId="24" hidden="1">{#N/A,#N/A,FALSE,"현장 NCR 분석";#N/A,#N/A,FALSE,"현장품질감사";#N/A,#N/A,FALSE,"현장품질감사"}</definedName>
    <definedName name="_KTM10_1" localSheetId="8" hidden="1">{#N/A,#N/A,FALSE,"현장 NCR 분석";#N/A,#N/A,FALSE,"현장품질감사";#N/A,#N/A,FALSE,"현장품질감사"}</definedName>
    <definedName name="_KTM10_1" localSheetId="25" hidden="1">{#N/A,#N/A,FALSE,"현장 NCR 분석";#N/A,#N/A,FALSE,"현장품질감사";#N/A,#N/A,FALSE,"현장품질감사"}</definedName>
    <definedName name="_KTM10_1" localSheetId="2" hidden="1">{#N/A,#N/A,FALSE,"현장 NCR 분석";#N/A,#N/A,FALSE,"현장품질감사";#N/A,#N/A,FALSE,"현장품질감사"}</definedName>
    <definedName name="_KTM10_1" localSheetId="14" hidden="1">{#N/A,#N/A,FALSE,"현장 NCR 분석";#N/A,#N/A,FALSE,"현장품질감사";#N/A,#N/A,FALSE,"현장품질감사"}</definedName>
    <definedName name="_KTM10_1" localSheetId="28" hidden="1">{#N/A,#N/A,FALSE,"현장 NCR 분석";#N/A,#N/A,FALSE,"현장품질감사";#N/A,#N/A,FALSE,"현장품질감사"}</definedName>
    <definedName name="_KTM10_1" localSheetId="5" hidden="1">{#N/A,#N/A,FALSE,"현장 NCR 분석";#N/A,#N/A,FALSE,"현장품질감사";#N/A,#N/A,FALSE,"현장품질감사"}</definedName>
    <definedName name="_KTM10_1" localSheetId="13" hidden="1">{#N/A,#N/A,FALSE,"현장 NCR 분석";#N/A,#N/A,FALSE,"현장품질감사";#N/A,#N/A,FALSE,"현장품질감사"}</definedName>
    <definedName name="_KTM10_1" hidden="1">{#N/A,#N/A,FALSE,"현장 NCR 분석";#N/A,#N/A,FALSE,"현장품질감사";#N/A,#N/A,FALSE,"현장품질감사"}</definedName>
    <definedName name="_L01" localSheetId="24">#REF!</definedName>
    <definedName name="_L01">#REF!</definedName>
    <definedName name="_L02" localSheetId="24">#REF!</definedName>
    <definedName name="_L02">#REF!</definedName>
    <definedName name="_L03" localSheetId="24">#REF!</definedName>
    <definedName name="_L03">#REF!</definedName>
    <definedName name="_l06" localSheetId="24">#REF!</definedName>
    <definedName name="_l06">#REF!</definedName>
    <definedName name="_l07" localSheetId="24">#REF!</definedName>
    <definedName name="_l07">#REF!</definedName>
    <definedName name="_L08" localSheetId="24">#REF!</definedName>
    <definedName name="_L08">#REF!</definedName>
    <definedName name="_L09" localSheetId="24">#REF!</definedName>
    <definedName name="_L09">#REF!</definedName>
    <definedName name="_LG2" localSheetId="24" hidden="1">{#N/A,#N/A,TRUE,"매출진척-1";#N/A,#N/A,TRUE,"매출진척-2";#N/A,#N/A,TRUE,"제품실적";#N/A,#N/A,TRUE,"RAC";#N/A,#N/A,TRUE,"PAC ";#N/A,#N/A,TRUE,"재고현황";#N/A,#N/A,TRUE,"공지사항"}</definedName>
    <definedName name="_LG2" localSheetId="8" hidden="1">{#N/A,#N/A,TRUE,"매출진척-1";#N/A,#N/A,TRUE,"매출진척-2";#N/A,#N/A,TRUE,"제품실적";#N/A,#N/A,TRUE,"RAC";#N/A,#N/A,TRUE,"PAC ";#N/A,#N/A,TRUE,"재고현황";#N/A,#N/A,TRUE,"공지사항"}</definedName>
    <definedName name="_LG2" localSheetId="25" hidden="1">{#N/A,#N/A,TRUE,"매출진척-1";#N/A,#N/A,TRUE,"매출진척-2";#N/A,#N/A,TRUE,"제품실적";#N/A,#N/A,TRUE,"RAC";#N/A,#N/A,TRUE,"PAC ";#N/A,#N/A,TRUE,"재고현황";#N/A,#N/A,TRUE,"공지사항"}</definedName>
    <definedName name="_LG2" localSheetId="2" hidden="1">{#N/A,#N/A,TRUE,"매출진척-1";#N/A,#N/A,TRUE,"매출진척-2";#N/A,#N/A,TRUE,"제품실적";#N/A,#N/A,TRUE,"RAC";#N/A,#N/A,TRUE,"PAC ";#N/A,#N/A,TRUE,"재고현황";#N/A,#N/A,TRUE,"공지사항"}</definedName>
    <definedName name="_LG2" localSheetId="14" hidden="1">{#N/A,#N/A,TRUE,"매출진척-1";#N/A,#N/A,TRUE,"매출진척-2";#N/A,#N/A,TRUE,"제품실적";#N/A,#N/A,TRUE,"RAC";#N/A,#N/A,TRUE,"PAC ";#N/A,#N/A,TRUE,"재고현황";#N/A,#N/A,TRUE,"공지사항"}</definedName>
    <definedName name="_LG2" localSheetId="28" hidden="1">{#N/A,#N/A,TRUE,"매출진척-1";#N/A,#N/A,TRUE,"매출진척-2";#N/A,#N/A,TRUE,"제품실적";#N/A,#N/A,TRUE,"RAC";#N/A,#N/A,TRUE,"PAC ";#N/A,#N/A,TRUE,"재고현황";#N/A,#N/A,TRUE,"공지사항"}</definedName>
    <definedName name="_LG2" localSheetId="5" hidden="1">{#N/A,#N/A,TRUE,"매출진척-1";#N/A,#N/A,TRUE,"매출진척-2";#N/A,#N/A,TRUE,"제품실적";#N/A,#N/A,TRUE,"RAC";#N/A,#N/A,TRUE,"PAC ";#N/A,#N/A,TRUE,"재고현황";#N/A,#N/A,TRUE,"공지사항"}</definedName>
    <definedName name="_LG2" localSheetId="13"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24" hidden="1">{#N/A,#N/A,TRUE,"매출진척-1";#N/A,#N/A,TRUE,"매출진척-2";#N/A,#N/A,TRUE,"제품실적";#N/A,#N/A,TRUE,"RAC";#N/A,#N/A,TRUE,"PAC ";#N/A,#N/A,TRUE,"재고현황";#N/A,#N/A,TRUE,"공지사항"}</definedName>
    <definedName name="_LG2_1" localSheetId="8" hidden="1">{#N/A,#N/A,TRUE,"매출진척-1";#N/A,#N/A,TRUE,"매출진척-2";#N/A,#N/A,TRUE,"제품실적";#N/A,#N/A,TRUE,"RAC";#N/A,#N/A,TRUE,"PAC ";#N/A,#N/A,TRUE,"재고현황";#N/A,#N/A,TRUE,"공지사항"}</definedName>
    <definedName name="_LG2_1" localSheetId="25"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localSheetId="14" hidden="1">{#N/A,#N/A,TRUE,"매출진척-1";#N/A,#N/A,TRUE,"매출진척-2";#N/A,#N/A,TRUE,"제품실적";#N/A,#N/A,TRUE,"RAC";#N/A,#N/A,TRUE,"PAC ";#N/A,#N/A,TRUE,"재고현황";#N/A,#N/A,TRUE,"공지사항"}</definedName>
    <definedName name="_LG2_1" localSheetId="28" hidden="1">{#N/A,#N/A,TRUE,"매출진척-1";#N/A,#N/A,TRUE,"매출진척-2";#N/A,#N/A,TRUE,"제품실적";#N/A,#N/A,TRUE,"RAC";#N/A,#N/A,TRUE,"PAC ";#N/A,#N/A,TRUE,"재고현황";#N/A,#N/A,TRUE,"공지사항"}</definedName>
    <definedName name="_LG2_1" localSheetId="5" hidden="1">{#N/A,#N/A,TRUE,"매출진척-1";#N/A,#N/A,TRUE,"매출진척-2";#N/A,#N/A,TRUE,"제품실적";#N/A,#N/A,TRUE,"RAC";#N/A,#N/A,TRUE,"PAC ";#N/A,#N/A,TRUE,"재고현황";#N/A,#N/A,TRUE,"공지사항"}</definedName>
    <definedName name="_LG2_1" localSheetId="13"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 localSheetId="24">#REF!</definedName>
    <definedName name="_LIC1" localSheetId="14">#REF!</definedName>
    <definedName name="_LIC1" localSheetId="13">#REF!</definedName>
    <definedName name="_LIC1">#REF!</definedName>
    <definedName name="_LIC10" localSheetId="24">#REF!</definedName>
    <definedName name="_LIC10">#REF!</definedName>
    <definedName name="_LIC11" localSheetId="24">#REF!</definedName>
    <definedName name="_LIC11">#REF!</definedName>
    <definedName name="_LIC12" localSheetId="24">#REF!</definedName>
    <definedName name="_LIC12">#REF!</definedName>
    <definedName name="_LIC2" localSheetId="24">#REF!</definedName>
    <definedName name="_LIC2" localSheetId="14">#REF!</definedName>
    <definedName name="_LIC2" localSheetId="13">#REF!</definedName>
    <definedName name="_LIC2">#REF!</definedName>
    <definedName name="_LIC3" localSheetId="24">#REF!</definedName>
    <definedName name="_LIC3" localSheetId="14">#REF!</definedName>
    <definedName name="_LIC3" localSheetId="13">#REF!</definedName>
    <definedName name="_LIC3">#REF!</definedName>
    <definedName name="_LIC4" localSheetId="24">#REF!</definedName>
    <definedName name="_LIC4">#REF!</definedName>
    <definedName name="_LIC5" localSheetId="24">#REF!</definedName>
    <definedName name="_LIC5">#REF!</definedName>
    <definedName name="_LIC6" localSheetId="24">#REF!</definedName>
    <definedName name="_LIC6">#REF!</definedName>
    <definedName name="_LIC7" localSheetId="24">#REF!</definedName>
    <definedName name="_LIC7">#REF!</definedName>
    <definedName name="_LP1" localSheetId="24">#REF!</definedName>
    <definedName name="_LP1">#REF!</definedName>
    <definedName name="_LP2" localSheetId="24">#REF!</definedName>
    <definedName name="_LP2">#REF!</definedName>
    <definedName name="_LPS2" localSheetId="24" hidden="1">{#N/A,#N/A,FALSE,"단축1";#N/A,#N/A,FALSE,"단축2";#N/A,#N/A,FALSE,"단축3";#N/A,#N/A,FALSE,"장축";#N/A,#N/A,FALSE,"4WD"}</definedName>
    <definedName name="_LPS2" localSheetId="8" hidden="1">{#N/A,#N/A,FALSE,"단축1";#N/A,#N/A,FALSE,"단축2";#N/A,#N/A,FALSE,"단축3";#N/A,#N/A,FALSE,"장축";#N/A,#N/A,FALSE,"4WD"}</definedName>
    <definedName name="_LPS2" localSheetId="25" hidden="1">{#N/A,#N/A,FALSE,"단축1";#N/A,#N/A,FALSE,"단축2";#N/A,#N/A,FALSE,"단축3";#N/A,#N/A,FALSE,"장축";#N/A,#N/A,FALSE,"4WD"}</definedName>
    <definedName name="_LPS2" localSheetId="2" hidden="1">{#N/A,#N/A,FALSE,"단축1";#N/A,#N/A,FALSE,"단축2";#N/A,#N/A,FALSE,"단축3";#N/A,#N/A,FALSE,"장축";#N/A,#N/A,FALSE,"4WD"}</definedName>
    <definedName name="_LPS2" localSheetId="28" hidden="1">{#N/A,#N/A,FALSE,"단축1";#N/A,#N/A,FALSE,"단축2";#N/A,#N/A,FALSE,"단축3";#N/A,#N/A,FALSE,"장축";#N/A,#N/A,FALSE,"4WD"}</definedName>
    <definedName name="_LPS2" localSheetId="5" hidden="1">{#N/A,#N/A,FALSE,"단축1";#N/A,#N/A,FALSE,"단축2";#N/A,#N/A,FALSE,"단축3";#N/A,#N/A,FALSE,"장축";#N/A,#N/A,FALSE,"4WD"}</definedName>
    <definedName name="_LPS2" hidden="1">{#N/A,#N/A,FALSE,"단축1";#N/A,#N/A,FALSE,"단축2";#N/A,#N/A,FALSE,"단축3";#N/A,#N/A,FALSE,"장축";#N/A,#N/A,FALSE,"4WD"}</definedName>
    <definedName name="_Lx1" localSheetId="24">#REF!</definedName>
    <definedName name="_Lx1">#REF!</definedName>
    <definedName name="_Ly1" localSheetId="24">#REF!</definedName>
    <definedName name="_Ly1">#REF!</definedName>
    <definedName name="_Lz1" localSheetId="24">#REF!</definedName>
    <definedName name="_Lz1">#REF!</definedName>
    <definedName name="_Lz2" localSheetId="24">#REF!</definedName>
    <definedName name="_Lz2">#REF!</definedName>
    <definedName name="_M01" localSheetId="24">#REF!</definedName>
    <definedName name="_M01">#REF!</definedName>
    <definedName name="_M02" localSheetId="24">#REF!</definedName>
    <definedName name="_M02">#REF!</definedName>
    <definedName name="_M03" localSheetId="24">#REF!</definedName>
    <definedName name="_M03">#REF!</definedName>
    <definedName name="_M04" localSheetId="24">#REF!</definedName>
    <definedName name="_M04">#REF!</definedName>
    <definedName name="_MatInverse_In" localSheetId="28" hidden="1">#REF!</definedName>
    <definedName name="_MatInverse_In" hidden="1">#REF!</definedName>
    <definedName name="_MatInverse_Out" localSheetId="28" hidden="1">#REF!</definedName>
    <definedName name="_MatInverse_Out" hidden="1">#REF!</definedName>
    <definedName name="_MatMult_A" localSheetId="28" hidden="1">#REF!</definedName>
    <definedName name="_MatMult_A" hidden="1">#REF!</definedName>
    <definedName name="_MatMult_AxB" localSheetId="28" hidden="1">#REF!</definedName>
    <definedName name="_MatMult_AxB" hidden="1">#REF!</definedName>
    <definedName name="_MatMult_B" localSheetId="28" hidden="1">#REF!</definedName>
    <definedName name="_MatMult_B" hidden="1">#REF!</definedName>
    <definedName name="_Mew1" localSheetId="24">#REF!</definedName>
    <definedName name="_Mew1">#REF!</definedName>
    <definedName name="_Mey1" localSheetId="24">#REF!</definedName>
    <definedName name="_Mey1">#REF!</definedName>
    <definedName name="_Mf1" localSheetId="24">#REF!</definedName>
    <definedName name="_Mf1">#REF!</definedName>
    <definedName name="_Mf2" localSheetId="24">#REF!</definedName>
    <definedName name="_Mf2">#REF!</definedName>
    <definedName name="_MIP10" localSheetId="24" hidden="1">{#N/A,#N/A,FALSE,"단축1";#N/A,#N/A,FALSE,"단축2";#N/A,#N/A,FALSE,"단축3";#N/A,#N/A,FALSE,"장축";#N/A,#N/A,FALSE,"4WD"}</definedName>
    <definedName name="_MIP10" localSheetId="8" hidden="1">{#N/A,#N/A,FALSE,"단축1";#N/A,#N/A,FALSE,"단축2";#N/A,#N/A,FALSE,"단축3";#N/A,#N/A,FALSE,"장축";#N/A,#N/A,FALSE,"4WD"}</definedName>
    <definedName name="_MIP10" localSheetId="25" hidden="1">{#N/A,#N/A,FALSE,"단축1";#N/A,#N/A,FALSE,"단축2";#N/A,#N/A,FALSE,"단축3";#N/A,#N/A,FALSE,"장축";#N/A,#N/A,FALSE,"4WD"}</definedName>
    <definedName name="_MIP10" localSheetId="2" hidden="1">{#N/A,#N/A,FALSE,"단축1";#N/A,#N/A,FALSE,"단축2";#N/A,#N/A,FALSE,"단축3";#N/A,#N/A,FALSE,"장축";#N/A,#N/A,FALSE,"4WD"}</definedName>
    <definedName name="_MIP10" localSheetId="28" hidden="1">{#N/A,#N/A,FALSE,"단축1";#N/A,#N/A,FALSE,"단축2";#N/A,#N/A,FALSE,"단축3";#N/A,#N/A,FALSE,"장축";#N/A,#N/A,FALSE,"4WD"}</definedName>
    <definedName name="_MIP10" localSheetId="5" hidden="1">{#N/A,#N/A,FALSE,"단축1";#N/A,#N/A,FALSE,"단축2";#N/A,#N/A,FALSE,"단축3";#N/A,#N/A,FALSE,"장축";#N/A,#N/A,FALSE,"4WD"}</definedName>
    <definedName name="_MIP10" hidden="1">{#N/A,#N/A,FALSE,"단축1";#N/A,#N/A,FALSE,"단축2";#N/A,#N/A,FALSE,"단축3";#N/A,#N/A,FALSE,"장축";#N/A,#N/A,FALSE,"4WD"}</definedName>
    <definedName name="_MIP2" localSheetId="24" hidden="1">{#N/A,#N/A,FALSE,"단축1";#N/A,#N/A,FALSE,"단축2";#N/A,#N/A,FALSE,"단축3";#N/A,#N/A,FALSE,"장축";#N/A,#N/A,FALSE,"4WD"}</definedName>
    <definedName name="_MIP2" localSheetId="8" hidden="1">{#N/A,#N/A,FALSE,"단축1";#N/A,#N/A,FALSE,"단축2";#N/A,#N/A,FALSE,"단축3";#N/A,#N/A,FALSE,"장축";#N/A,#N/A,FALSE,"4WD"}</definedName>
    <definedName name="_MIP2" localSheetId="25" hidden="1">{#N/A,#N/A,FALSE,"단축1";#N/A,#N/A,FALSE,"단축2";#N/A,#N/A,FALSE,"단축3";#N/A,#N/A,FALSE,"장축";#N/A,#N/A,FALSE,"4WD"}</definedName>
    <definedName name="_MIP2" localSheetId="2" hidden="1">{#N/A,#N/A,FALSE,"단축1";#N/A,#N/A,FALSE,"단축2";#N/A,#N/A,FALSE,"단축3";#N/A,#N/A,FALSE,"장축";#N/A,#N/A,FALSE,"4WD"}</definedName>
    <definedName name="_MIP2" localSheetId="28" hidden="1">{#N/A,#N/A,FALSE,"단축1";#N/A,#N/A,FALSE,"단축2";#N/A,#N/A,FALSE,"단축3";#N/A,#N/A,FALSE,"장축";#N/A,#N/A,FALSE,"4WD"}</definedName>
    <definedName name="_MIP2" localSheetId="5" hidden="1">{#N/A,#N/A,FALSE,"단축1";#N/A,#N/A,FALSE,"단축2";#N/A,#N/A,FALSE,"단축3";#N/A,#N/A,FALSE,"장축";#N/A,#N/A,FALSE,"4WD"}</definedName>
    <definedName name="_MIP2" hidden="1">{#N/A,#N/A,FALSE,"단축1";#N/A,#N/A,FALSE,"단축2";#N/A,#N/A,FALSE,"단축3";#N/A,#N/A,FALSE,"장축";#N/A,#N/A,FALSE,"4WD"}</definedName>
    <definedName name="_Mos1" localSheetId="24">#REF!</definedName>
    <definedName name="_Mos1">#REF!</definedName>
    <definedName name="_Msb1" localSheetId="24">#REF!</definedName>
    <definedName name="_Msb1">#REF!</definedName>
    <definedName name="_Msb2" localSheetId="24">#REF!</definedName>
    <definedName name="_Msb2">#REF!</definedName>
    <definedName name="_MSB3" localSheetId="24">#REF!</definedName>
    <definedName name="_MSB3">#REF!</definedName>
    <definedName name="_Msb4" localSheetId="24">#REF!</definedName>
    <definedName name="_Msb4">#REF!</definedName>
    <definedName name="_msb5" localSheetId="24">#REF!</definedName>
    <definedName name="_msb5">#REF!</definedName>
    <definedName name="_msb6" localSheetId="24">#REF!</definedName>
    <definedName name="_msb6">#REF!</definedName>
    <definedName name="_msb7" localSheetId="24">#REF!</definedName>
    <definedName name="_msb7">#REF!</definedName>
    <definedName name="_msb8" localSheetId="24">#REF!</definedName>
    <definedName name="_msb8">#REF!</definedName>
    <definedName name="_Mwb1" localSheetId="24">#REF!</definedName>
    <definedName name="_Mwb1">#REF!</definedName>
    <definedName name="_Mwb2" localSheetId="24">#REF!</definedName>
    <definedName name="_Mwb2">#REF!</definedName>
    <definedName name="_MWB3" localSheetId="24">#REF!</definedName>
    <definedName name="_MWB3">#REF!</definedName>
    <definedName name="_Mwb4" localSheetId="24">#REF!</definedName>
    <definedName name="_Mwb4">#REF!</definedName>
    <definedName name="_mwb5" localSheetId="24">#REF!</definedName>
    <definedName name="_mwb5">#REF!</definedName>
    <definedName name="_mwb6" localSheetId="24">#REF!</definedName>
    <definedName name="_mwb6">#REF!</definedName>
    <definedName name="_mwb7" localSheetId="24">#REF!</definedName>
    <definedName name="_mwb7">#REF!</definedName>
    <definedName name="_mwb8" localSheetId="24">#REF!</definedName>
    <definedName name="_mwb8">#REF!</definedName>
    <definedName name="_NA11" localSheetId="24" hidden="1">{#N/A,#N/A,FALSE,"단축1";#N/A,#N/A,FALSE,"단축2";#N/A,#N/A,FALSE,"단축3";#N/A,#N/A,FALSE,"장축";#N/A,#N/A,FALSE,"4WD"}</definedName>
    <definedName name="_NA11" localSheetId="8" hidden="1">{#N/A,#N/A,FALSE,"단축1";#N/A,#N/A,FALSE,"단축2";#N/A,#N/A,FALSE,"단축3";#N/A,#N/A,FALSE,"장축";#N/A,#N/A,FALSE,"4WD"}</definedName>
    <definedName name="_NA11" localSheetId="25" hidden="1">{#N/A,#N/A,FALSE,"단축1";#N/A,#N/A,FALSE,"단축2";#N/A,#N/A,FALSE,"단축3";#N/A,#N/A,FALSE,"장축";#N/A,#N/A,FALSE,"4WD"}</definedName>
    <definedName name="_NA11" localSheetId="2" hidden="1">{#N/A,#N/A,FALSE,"단축1";#N/A,#N/A,FALSE,"단축2";#N/A,#N/A,FALSE,"단축3";#N/A,#N/A,FALSE,"장축";#N/A,#N/A,FALSE,"4WD"}</definedName>
    <definedName name="_NA11" localSheetId="28" hidden="1">{#N/A,#N/A,FALSE,"단축1";#N/A,#N/A,FALSE,"단축2";#N/A,#N/A,FALSE,"단축3";#N/A,#N/A,FALSE,"장축";#N/A,#N/A,FALSE,"4WD"}</definedName>
    <definedName name="_NA11" localSheetId="5" hidden="1">{#N/A,#N/A,FALSE,"단축1";#N/A,#N/A,FALSE,"단축2";#N/A,#N/A,FALSE,"단축3";#N/A,#N/A,FALSE,"장축";#N/A,#N/A,FALSE,"4WD"}</definedName>
    <definedName name="_NA11" hidden="1">{#N/A,#N/A,FALSE,"단축1";#N/A,#N/A,FALSE,"단축2";#N/A,#N/A,FALSE,"단축3";#N/A,#N/A,FALSE,"장축";#N/A,#N/A,FALSE,"4WD"}</definedName>
    <definedName name="_NET1" localSheetId="24">#REF!</definedName>
    <definedName name="_NET1">#REF!</definedName>
    <definedName name="_NET2" localSheetId="24">#REF!</definedName>
    <definedName name="_NET2">#REF!</definedName>
    <definedName name="_NET3" localSheetId="24">#REF!</definedName>
    <definedName name="_NET3">#REF!</definedName>
    <definedName name="_NMB96" localSheetId="24">#REF!</definedName>
    <definedName name="_NMB96">#REF!</definedName>
    <definedName name="_O01" localSheetId="24">#REF!</definedName>
    <definedName name="_O01">#REF!</definedName>
    <definedName name="_O02" localSheetId="24">#REF!</definedName>
    <definedName name="_O02">#REF!</definedName>
    <definedName name="_O04" localSheetId="24">#REF!</definedName>
    <definedName name="_O04">#REF!</definedName>
    <definedName name="_O05" localSheetId="24">#REF!</definedName>
    <definedName name="_O05">#REF!</definedName>
    <definedName name="_O08" localSheetId="24">#REF!</definedName>
    <definedName name="_O08">#REF!</definedName>
    <definedName name="_O09" localSheetId="24">#REF!</definedName>
    <definedName name="_O09">#REF!</definedName>
    <definedName name="_O10" localSheetId="24">#REF!</definedName>
    <definedName name="_O10">#REF!</definedName>
    <definedName name="_O11" localSheetId="24">#REF!</definedName>
    <definedName name="_O11">#REF!</definedName>
    <definedName name="_O12" localSheetId="24">#REF!</definedName>
    <definedName name="_O12">#REF!</definedName>
    <definedName name="_O13" localSheetId="24">#REF!</definedName>
    <definedName name="_O13">#REF!</definedName>
    <definedName name="_O14" localSheetId="24">#REF!</definedName>
    <definedName name="_O14">#REF!</definedName>
    <definedName name="_O15" localSheetId="24">#REF!</definedName>
    <definedName name="_O15">#REF!</definedName>
    <definedName name="_o2" localSheetId="28" hidden="1">#REF!</definedName>
    <definedName name="_o2" hidden="1">#REF!</definedName>
    <definedName name="_o3" localSheetId="28" hidden="1">#REF!</definedName>
    <definedName name="_o3" hidden="1">#REF!</definedName>
    <definedName name="_oo" localSheetId="28" hidden="1">#REF!</definedName>
    <definedName name="_oo" hidden="1">#REF!</definedName>
    <definedName name="_oo1" localSheetId="28" hidden="1">#REF!</definedName>
    <definedName name="_oo1" hidden="1">#REF!</definedName>
    <definedName name="_op" localSheetId="28" hidden="1">#REF!</definedName>
    <definedName name="_op" hidden="1">#REF!</definedName>
    <definedName name="_op1" localSheetId="28" hidden="1">#REF!</definedName>
    <definedName name="_op1" hidden="1">#REF!</definedName>
    <definedName name="_Order1">255</definedName>
    <definedName name="_Order2">255</definedName>
    <definedName name="_ordr2" hidden="1">0</definedName>
    <definedName name="_ordwre2" hidden="1">0</definedName>
    <definedName name="_OUT13300">#N/A</definedName>
    <definedName name="_OUT13502">#N/A</definedName>
    <definedName name="_OUT41301">#N/A</definedName>
    <definedName name="_OUT85116">#N/A</definedName>
    <definedName name="_OUT85125">#N/A</definedName>
    <definedName name="_OUT86106">#N/A</definedName>
    <definedName name="_p" localSheetId="24" hidden="1">#REF!</definedName>
    <definedName name="_p" localSheetId="28" hidden="1">#REF!</definedName>
    <definedName name="_p" hidden="1">#REF!</definedName>
    <definedName name="_p01" localSheetId="24">#REF!</definedName>
    <definedName name="_p01">#REF!</definedName>
    <definedName name="_P1" localSheetId="24">#REF!</definedName>
    <definedName name="_P1">#REF!</definedName>
    <definedName name="_P10" localSheetId="24">#REF!</definedName>
    <definedName name="_P10">#REF!</definedName>
    <definedName name="_P11" localSheetId="24">#REF!</definedName>
    <definedName name="_P11">#REF!</definedName>
    <definedName name="_P12" localSheetId="24">#REF!</definedName>
    <definedName name="_P12">#REF!</definedName>
    <definedName name="_P13" localSheetId="24">#REF!</definedName>
    <definedName name="_P13">#REF!</definedName>
    <definedName name="_P14" localSheetId="24">#REF!</definedName>
    <definedName name="_P14">#REF!</definedName>
    <definedName name="_P15" localSheetId="24">#REF!</definedName>
    <definedName name="_P15">#REF!</definedName>
    <definedName name="_P16" localSheetId="24">#REF!</definedName>
    <definedName name="_P16">#REF!</definedName>
    <definedName name="_P17" localSheetId="24">#REF!</definedName>
    <definedName name="_P17">#REF!</definedName>
    <definedName name="_P2" localSheetId="24">#REF!</definedName>
    <definedName name="_P2">#REF!</definedName>
    <definedName name="_P3" localSheetId="24">#REF!</definedName>
    <definedName name="_P3">#REF!</definedName>
    <definedName name="_P4" localSheetId="24">#REF!</definedName>
    <definedName name="_P4">#REF!</definedName>
    <definedName name="_P5" localSheetId="24">#REF!</definedName>
    <definedName name="_P5">#REF!</definedName>
    <definedName name="_P6" localSheetId="24">#REF!</definedName>
    <definedName name="_P6">#REF!</definedName>
    <definedName name="_P7" localSheetId="24">#REF!</definedName>
    <definedName name="_P7">#REF!</definedName>
    <definedName name="_P8" localSheetId="24">#REF!</definedName>
    <definedName name="_P8">#REF!</definedName>
    <definedName name="_P9" localSheetId="24">#REF!</definedName>
    <definedName name="_P9">#REF!</definedName>
    <definedName name="_Parse_In" localSheetId="14" hidden="1">#REF!</definedName>
    <definedName name="_Parse_In" localSheetId="28" hidden="1">#REF!</definedName>
    <definedName name="_Parse_In" localSheetId="13" hidden="1">#REF!</definedName>
    <definedName name="_Parse_In" hidden="1">#REF!</definedName>
    <definedName name="_Parse_Out" localSheetId="14" hidden="1">#REF!</definedName>
    <definedName name="_Parse_Out" localSheetId="28" hidden="1">#REF!</definedName>
    <definedName name="_Parse_Out" localSheetId="13" hidden="1">#REF!</definedName>
    <definedName name="_Parse_Out" hidden="1">#REF!</definedName>
    <definedName name="_pay1" localSheetId="24">#REF!</definedName>
    <definedName name="_pay1">#REF!</definedName>
    <definedName name="_pcd1" localSheetId="24">#REF!</definedName>
    <definedName name="_pcd1">#REF!</definedName>
    <definedName name="_pcd2" localSheetId="24">#REF!</definedName>
    <definedName name="_pcd2">#REF!</definedName>
    <definedName name="_ped1" localSheetId="24">#REF!</definedName>
    <definedName name="_ped1">#REF!</definedName>
    <definedName name="_ped2" localSheetId="24">#REF!</definedName>
    <definedName name="_ped2">#REF!</definedName>
    <definedName name="_ped3" localSheetId="24">#REF!</definedName>
    <definedName name="_ped3">#REF!</definedName>
    <definedName name="_ped4" localSheetId="24">#REF!</definedName>
    <definedName name="_ped4">#REF!</definedName>
    <definedName name="_ped6" localSheetId="24">#REF!</definedName>
    <definedName name="_ped6">#REF!</definedName>
    <definedName name="_ped7" localSheetId="24">#REF!</definedName>
    <definedName name="_ped7">#REF!</definedName>
    <definedName name="_PG1" localSheetId="24">#REF!</definedName>
    <definedName name="_PG1" localSheetId="14">#REF!</definedName>
    <definedName name="_PG1" localSheetId="13">#REF!</definedName>
    <definedName name="_PG1">#REF!</definedName>
    <definedName name="_PG10" localSheetId="24">#REF!</definedName>
    <definedName name="_PG10">#REF!</definedName>
    <definedName name="_PG11" localSheetId="24">#REF!</definedName>
    <definedName name="_PG11">#REF!</definedName>
    <definedName name="_PG13" localSheetId="24">#REF!</definedName>
    <definedName name="_PG13">#REF!</definedName>
    <definedName name="_PG17" localSheetId="24">#REF!</definedName>
    <definedName name="_PG17">#REF!</definedName>
    <definedName name="_PG2" localSheetId="24">#REF!</definedName>
    <definedName name="_PG2">#REF!</definedName>
    <definedName name="_PG21" localSheetId="24">#REF!</definedName>
    <definedName name="_PG21">#REF!</definedName>
    <definedName name="_PG23" localSheetId="24">#REF!</definedName>
    <definedName name="_PG23">#REF!</definedName>
    <definedName name="_PG24" localSheetId="24">#REF!</definedName>
    <definedName name="_PG24">#REF!</definedName>
    <definedName name="_PG25" localSheetId="24">#REF!</definedName>
    <definedName name="_PG25">#REF!</definedName>
    <definedName name="_PG26" localSheetId="24">#REF!</definedName>
    <definedName name="_PG26">#REF!</definedName>
    <definedName name="_PG27" localSheetId="24">#REF!</definedName>
    <definedName name="_PG27">#REF!</definedName>
    <definedName name="_PG28" localSheetId="24">#REF!</definedName>
    <definedName name="_PG28">#REF!</definedName>
    <definedName name="_PG29" localSheetId="24">#REF!</definedName>
    <definedName name="_PG29">#REF!</definedName>
    <definedName name="_PG3" localSheetId="24">#REF!</definedName>
    <definedName name="_PG3">#REF!</definedName>
    <definedName name="_PG30" localSheetId="24">#REF!</definedName>
    <definedName name="_PG30">#REF!</definedName>
    <definedName name="_PG4" localSheetId="24">#REF!</definedName>
    <definedName name="_PG4">#REF!</definedName>
    <definedName name="_PG5" localSheetId="24">#REF!</definedName>
    <definedName name="_PG5">#REF!</definedName>
    <definedName name="_PG6" localSheetId="24">#REF!</definedName>
    <definedName name="_PG6">#REF!</definedName>
    <definedName name="_PG7" localSheetId="24">#REF!</definedName>
    <definedName name="_PG7">#REF!</definedName>
    <definedName name="_PG9" localSheetId="24">#REF!</definedName>
    <definedName name="_PG9">#REF!</definedName>
    <definedName name="_PH1" localSheetId="24">#REF!</definedName>
    <definedName name="_PH1">#REF!</definedName>
    <definedName name="_PL1" localSheetId="24">#REF!</definedName>
    <definedName name="_PL1">#REF!</definedName>
    <definedName name="_PL102">#N/A</definedName>
    <definedName name="_Platform" localSheetId="24">#REF!</definedName>
    <definedName name="_Platform">#REF!</definedName>
    <definedName name="_PR1" localSheetId="24">#REF!,#REF!,#REF!,#REF!,#REF!,#REF!</definedName>
    <definedName name="_PR1">#REF!,#REF!,#REF!,#REF!,#REF!,#REF!</definedName>
    <definedName name="_PRT1" localSheetId="24">#REF!</definedName>
    <definedName name="_PRT1">#REF!</definedName>
    <definedName name="_PRT2" localSheetId="24">#REF!</definedName>
    <definedName name="_PRT2">#REF!</definedName>
    <definedName name="_PRT3" localSheetId="24">#REF!</definedName>
    <definedName name="_PRT3">#REF!</definedName>
    <definedName name="_PRT4" localSheetId="24">#REF!</definedName>
    <definedName name="_PRT4">#REF!</definedName>
    <definedName name="_PRT5" localSheetId="24">#REF!</definedName>
    <definedName name="_PRT5">#REF!</definedName>
    <definedName name="_PRT6" localSheetId="24">#REF!</definedName>
    <definedName name="_PRT6">#REF!</definedName>
    <definedName name="_PRT7" localSheetId="24">#REF!</definedName>
    <definedName name="_PRT7">#REF!</definedName>
    <definedName name="_PRT8" localSheetId="24">#REF!</definedName>
    <definedName name="_PRT8">#REF!</definedName>
    <definedName name="_q" localSheetId="24" hidden="1">#REF!</definedName>
    <definedName name="_q" hidden="1">#REF!</definedName>
    <definedName name="_q01" localSheetId="24">#REF!</definedName>
    <definedName name="_q01">#REF!</definedName>
    <definedName name="_qq" localSheetId="24" hidden="1">#REF!</definedName>
    <definedName name="_qq" hidden="1">#REF!</definedName>
    <definedName name="_QRA86106">#N/A</definedName>
    <definedName name="_QZ2" localSheetId="24">#REF!</definedName>
    <definedName name="_QZ2">#REF!</definedName>
    <definedName name="_r" localSheetId="24" hidden="1">#REF!</definedName>
    <definedName name="_r" localSheetId="28" hidden="1">#REF!</definedName>
    <definedName name="_r" hidden="1">#REF!</definedName>
    <definedName name="_Regression_Int" hidden="1">1</definedName>
    <definedName name="_Regression_Out" localSheetId="24" hidden="1">#REF!</definedName>
    <definedName name="_Regression_Out" localSheetId="14" hidden="1">#REF!</definedName>
    <definedName name="_Regression_Out" localSheetId="28" hidden="1">#REF!</definedName>
    <definedName name="_Regression_Out" localSheetId="13" hidden="1">#REF!</definedName>
    <definedName name="_Regression_Out" hidden="1">#REF!</definedName>
    <definedName name="_Regression_X" localSheetId="24" hidden="1">#REF!</definedName>
    <definedName name="_Regression_X" localSheetId="14" hidden="1">#REF!</definedName>
    <definedName name="_Regression_X" localSheetId="28" hidden="1">#REF!</definedName>
    <definedName name="_Regression_X" localSheetId="13" hidden="1">#REF!</definedName>
    <definedName name="_Regression_X" hidden="1">#REF!</definedName>
    <definedName name="_Regression_Y" localSheetId="24" hidden="1">#REF!</definedName>
    <definedName name="_Regression_Y" localSheetId="14" hidden="1">#REF!</definedName>
    <definedName name="_Regression_Y" localSheetId="28" hidden="1">#REF!</definedName>
    <definedName name="_Regression_Y" localSheetId="13" hidden="1">#REF!</definedName>
    <definedName name="_Regression_Y" hidden="1">#REF!</definedName>
    <definedName name="_REW1" localSheetId="24">#REF!</definedName>
    <definedName name="_REW1">#REF!</definedName>
    <definedName name="_REW2" localSheetId="24">#REF!</definedName>
    <definedName name="_REW2">#REF!</definedName>
    <definedName name="_ROS1" localSheetId="24">#REF!</definedName>
    <definedName name="_ROS1">#REF!</definedName>
    <definedName name="_ROS2" localSheetId="24">#REF!</definedName>
    <definedName name="_ROS2">#REF!</definedName>
    <definedName name="_ROW1" localSheetId="24">#REF!</definedName>
    <definedName name="_ROW1">#REF!</definedName>
    <definedName name="_ROW2" localSheetId="24">#REF!</definedName>
    <definedName name="_ROW2">#REF!</definedName>
    <definedName name="_RTW1" localSheetId="24">#REF!</definedName>
    <definedName name="_RTW1">#REF!</definedName>
    <definedName name="_RTW2" localSheetId="24">#REF!</definedName>
    <definedName name="_RTW2">#REF!</definedName>
    <definedName name="_rusos" localSheetId="24" hidden="1">#REF!</definedName>
    <definedName name="_rusos" hidden="1">#REF!</definedName>
    <definedName name="_rusps" localSheetId="24" hidden="1">#REF!</definedName>
    <definedName name="_rusps" hidden="1">#REF!</definedName>
    <definedName name="_ruwos" localSheetId="24" hidden="1">#REF!</definedName>
    <definedName name="_ruwos" hidden="1">#REF!</definedName>
    <definedName name="_s" localSheetId="24" hidden="1">#REF!</definedName>
    <definedName name="_s" hidden="1">#REF!</definedName>
    <definedName name="_s1" localSheetId="28" hidden="1">#REF!</definedName>
    <definedName name="_s1" hidden="1">#REF!</definedName>
    <definedName name="_s10" localSheetId="24" hidden="1">{#N/A,#N/A,FALSE,"UNIT";#N/A,#N/A,FALSE,"UNIT";#N/A,#N/A,FALSE,"계정"}</definedName>
    <definedName name="_s10" localSheetId="8" hidden="1">{#N/A,#N/A,FALSE,"UNIT";#N/A,#N/A,FALSE,"UNIT";#N/A,#N/A,FALSE,"계정"}</definedName>
    <definedName name="_s10" localSheetId="25" hidden="1">{#N/A,#N/A,FALSE,"UNIT";#N/A,#N/A,FALSE,"UNIT";#N/A,#N/A,FALSE,"계정"}</definedName>
    <definedName name="_s10" localSheetId="2" hidden="1">{#N/A,#N/A,FALSE,"UNIT";#N/A,#N/A,FALSE,"UNIT";#N/A,#N/A,FALSE,"계정"}</definedName>
    <definedName name="_s10" localSheetId="28" hidden="1">{#N/A,#N/A,FALSE,"UNIT";#N/A,#N/A,FALSE,"UNIT";#N/A,#N/A,FALSE,"계정"}</definedName>
    <definedName name="_s10" localSheetId="5" hidden="1">{#N/A,#N/A,FALSE,"UNIT";#N/A,#N/A,FALSE,"UNIT";#N/A,#N/A,FALSE,"계정"}</definedName>
    <definedName name="_s10" hidden="1">{#N/A,#N/A,FALSE,"UNIT";#N/A,#N/A,FALSE,"UNIT";#N/A,#N/A,FALSE,"계정"}</definedName>
    <definedName name="_s11" localSheetId="24" hidden="1">{#N/A,#N/A,FALSE,"UNIT";#N/A,#N/A,FALSE,"UNIT";#N/A,#N/A,FALSE,"계정"}</definedName>
    <definedName name="_s11" localSheetId="8" hidden="1">{#N/A,#N/A,FALSE,"UNIT";#N/A,#N/A,FALSE,"UNIT";#N/A,#N/A,FALSE,"계정"}</definedName>
    <definedName name="_s11" localSheetId="25" hidden="1">{#N/A,#N/A,FALSE,"UNIT";#N/A,#N/A,FALSE,"UNIT";#N/A,#N/A,FALSE,"계정"}</definedName>
    <definedName name="_s11" localSheetId="2" hidden="1">{#N/A,#N/A,FALSE,"UNIT";#N/A,#N/A,FALSE,"UNIT";#N/A,#N/A,FALSE,"계정"}</definedName>
    <definedName name="_s11" localSheetId="28" hidden="1">{#N/A,#N/A,FALSE,"UNIT";#N/A,#N/A,FALSE,"UNIT";#N/A,#N/A,FALSE,"계정"}</definedName>
    <definedName name="_s11" localSheetId="5" hidden="1">{#N/A,#N/A,FALSE,"UNIT";#N/A,#N/A,FALSE,"UNIT";#N/A,#N/A,FALSE,"계정"}</definedName>
    <definedName name="_s11" hidden="1">{#N/A,#N/A,FALSE,"UNIT";#N/A,#N/A,FALSE,"UNIT";#N/A,#N/A,FALSE,"계정"}</definedName>
    <definedName name="_s12" localSheetId="24" hidden="1">{#N/A,#N/A,FALSE,"UNIT";#N/A,#N/A,FALSE,"UNIT";#N/A,#N/A,FALSE,"계정"}</definedName>
    <definedName name="_s12" localSheetId="8" hidden="1">{#N/A,#N/A,FALSE,"UNIT";#N/A,#N/A,FALSE,"UNIT";#N/A,#N/A,FALSE,"계정"}</definedName>
    <definedName name="_s12" localSheetId="25" hidden="1">{#N/A,#N/A,FALSE,"UNIT";#N/A,#N/A,FALSE,"UNIT";#N/A,#N/A,FALSE,"계정"}</definedName>
    <definedName name="_s12" localSheetId="2" hidden="1">{#N/A,#N/A,FALSE,"UNIT";#N/A,#N/A,FALSE,"UNIT";#N/A,#N/A,FALSE,"계정"}</definedName>
    <definedName name="_s12" localSheetId="28" hidden="1">{#N/A,#N/A,FALSE,"UNIT";#N/A,#N/A,FALSE,"UNIT";#N/A,#N/A,FALSE,"계정"}</definedName>
    <definedName name="_s12" localSheetId="5" hidden="1">{#N/A,#N/A,FALSE,"UNIT";#N/A,#N/A,FALSE,"UNIT";#N/A,#N/A,FALSE,"계정"}</definedName>
    <definedName name="_s12" hidden="1">{#N/A,#N/A,FALSE,"UNIT";#N/A,#N/A,FALSE,"UNIT";#N/A,#N/A,FALSE,"계정"}</definedName>
    <definedName name="_s13" localSheetId="24" hidden="1">{#N/A,#N/A,FALSE,"UNIT";#N/A,#N/A,FALSE,"UNIT";#N/A,#N/A,FALSE,"계정"}</definedName>
    <definedName name="_s13" localSheetId="8" hidden="1">{#N/A,#N/A,FALSE,"UNIT";#N/A,#N/A,FALSE,"UNIT";#N/A,#N/A,FALSE,"계정"}</definedName>
    <definedName name="_s13" localSheetId="25" hidden="1">{#N/A,#N/A,FALSE,"UNIT";#N/A,#N/A,FALSE,"UNIT";#N/A,#N/A,FALSE,"계정"}</definedName>
    <definedName name="_s13" localSheetId="2" hidden="1">{#N/A,#N/A,FALSE,"UNIT";#N/A,#N/A,FALSE,"UNIT";#N/A,#N/A,FALSE,"계정"}</definedName>
    <definedName name="_s13" localSheetId="28" hidden="1">{#N/A,#N/A,FALSE,"UNIT";#N/A,#N/A,FALSE,"UNIT";#N/A,#N/A,FALSE,"계정"}</definedName>
    <definedName name="_s13" localSheetId="5" hidden="1">{#N/A,#N/A,FALSE,"UNIT";#N/A,#N/A,FALSE,"UNIT";#N/A,#N/A,FALSE,"계정"}</definedName>
    <definedName name="_s13" hidden="1">{#N/A,#N/A,FALSE,"UNIT";#N/A,#N/A,FALSE,"UNIT";#N/A,#N/A,FALSE,"계정"}</definedName>
    <definedName name="_s14" localSheetId="24" hidden="1">{#N/A,#N/A,FALSE,"UNIT";#N/A,#N/A,FALSE,"UNIT";#N/A,#N/A,FALSE,"계정"}</definedName>
    <definedName name="_s14" localSheetId="8" hidden="1">{#N/A,#N/A,FALSE,"UNIT";#N/A,#N/A,FALSE,"UNIT";#N/A,#N/A,FALSE,"계정"}</definedName>
    <definedName name="_s14" localSheetId="25" hidden="1">{#N/A,#N/A,FALSE,"UNIT";#N/A,#N/A,FALSE,"UNIT";#N/A,#N/A,FALSE,"계정"}</definedName>
    <definedName name="_s14" localSheetId="2" hidden="1">{#N/A,#N/A,FALSE,"UNIT";#N/A,#N/A,FALSE,"UNIT";#N/A,#N/A,FALSE,"계정"}</definedName>
    <definedName name="_s14" localSheetId="28" hidden="1">{#N/A,#N/A,FALSE,"UNIT";#N/A,#N/A,FALSE,"UNIT";#N/A,#N/A,FALSE,"계정"}</definedName>
    <definedName name="_s14" localSheetId="5" hidden="1">{#N/A,#N/A,FALSE,"UNIT";#N/A,#N/A,FALSE,"UNIT";#N/A,#N/A,FALSE,"계정"}</definedName>
    <definedName name="_s14" hidden="1">{#N/A,#N/A,FALSE,"UNIT";#N/A,#N/A,FALSE,"UNIT";#N/A,#N/A,FALSE,"계정"}</definedName>
    <definedName name="_s16" localSheetId="24" hidden="1">{#N/A,#N/A,FALSE,"UNIT";#N/A,#N/A,FALSE,"UNIT";#N/A,#N/A,FALSE,"계정"}</definedName>
    <definedName name="_s16" localSheetId="8" hidden="1">{#N/A,#N/A,FALSE,"UNIT";#N/A,#N/A,FALSE,"UNIT";#N/A,#N/A,FALSE,"계정"}</definedName>
    <definedName name="_s16" localSheetId="25" hidden="1">{#N/A,#N/A,FALSE,"UNIT";#N/A,#N/A,FALSE,"UNIT";#N/A,#N/A,FALSE,"계정"}</definedName>
    <definedName name="_s16" localSheetId="2" hidden="1">{#N/A,#N/A,FALSE,"UNIT";#N/A,#N/A,FALSE,"UNIT";#N/A,#N/A,FALSE,"계정"}</definedName>
    <definedName name="_s16" localSheetId="28" hidden="1">{#N/A,#N/A,FALSE,"UNIT";#N/A,#N/A,FALSE,"UNIT";#N/A,#N/A,FALSE,"계정"}</definedName>
    <definedName name="_s16" localSheetId="5" hidden="1">{#N/A,#N/A,FALSE,"UNIT";#N/A,#N/A,FALSE,"UNIT";#N/A,#N/A,FALSE,"계정"}</definedName>
    <definedName name="_s16" hidden="1">{#N/A,#N/A,FALSE,"UNIT";#N/A,#N/A,FALSE,"UNIT";#N/A,#N/A,FALSE,"계정"}</definedName>
    <definedName name="_s17" localSheetId="24" hidden="1">{#N/A,#N/A,FALSE,"UNIT";#N/A,#N/A,FALSE,"UNIT";#N/A,#N/A,FALSE,"계정"}</definedName>
    <definedName name="_s17" localSheetId="8" hidden="1">{#N/A,#N/A,FALSE,"UNIT";#N/A,#N/A,FALSE,"UNIT";#N/A,#N/A,FALSE,"계정"}</definedName>
    <definedName name="_s17" localSheetId="25" hidden="1">{#N/A,#N/A,FALSE,"UNIT";#N/A,#N/A,FALSE,"UNIT";#N/A,#N/A,FALSE,"계정"}</definedName>
    <definedName name="_s17" localSheetId="2" hidden="1">{#N/A,#N/A,FALSE,"UNIT";#N/A,#N/A,FALSE,"UNIT";#N/A,#N/A,FALSE,"계정"}</definedName>
    <definedName name="_s17" localSheetId="28" hidden="1">{#N/A,#N/A,FALSE,"UNIT";#N/A,#N/A,FALSE,"UNIT";#N/A,#N/A,FALSE,"계정"}</definedName>
    <definedName name="_s17" localSheetId="5" hidden="1">{#N/A,#N/A,FALSE,"UNIT";#N/A,#N/A,FALSE,"UNIT";#N/A,#N/A,FALSE,"계정"}</definedName>
    <definedName name="_s17" hidden="1">{#N/A,#N/A,FALSE,"UNIT";#N/A,#N/A,FALSE,"UNIT";#N/A,#N/A,FALSE,"계정"}</definedName>
    <definedName name="_s2" localSheetId="24" hidden="1">#REF!</definedName>
    <definedName name="_s2" localSheetId="28" hidden="1">#REF!</definedName>
    <definedName name="_s2" localSheetId="13" hidden="1">#REF!</definedName>
    <definedName name="_s2" hidden="1">#REF!</definedName>
    <definedName name="_s3" localSheetId="24" hidden="1">{#N/A,#N/A,FALSE,"UNIT";#N/A,#N/A,FALSE,"UNIT";#N/A,#N/A,FALSE,"계정"}</definedName>
    <definedName name="_s3" localSheetId="8" hidden="1">{#N/A,#N/A,FALSE,"UNIT";#N/A,#N/A,FALSE,"UNIT";#N/A,#N/A,FALSE,"계정"}</definedName>
    <definedName name="_s3" localSheetId="25" hidden="1">{#N/A,#N/A,FALSE,"UNIT";#N/A,#N/A,FALSE,"UNIT";#N/A,#N/A,FALSE,"계정"}</definedName>
    <definedName name="_s3" localSheetId="2" hidden="1">{#N/A,#N/A,FALSE,"UNIT";#N/A,#N/A,FALSE,"UNIT";#N/A,#N/A,FALSE,"계정"}</definedName>
    <definedName name="_s3" localSheetId="28" hidden="1">{#N/A,#N/A,FALSE,"UNIT";#N/A,#N/A,FALSE,"UNIT";#N/A,#N/A,FALSE,"계정"}</definedName>
    <definedName name="_s3" localSheetId="5" hidden="1">{#N/A,#N/A,FALSE,"UNIT";#N/A,#N/A,FALSE,"UNIT";#N/A,#N/A,FALSE,"계정"}</definedName>
    <definedName name="_s3" hidden="1">{#N/A,#N/A,FALSE,"UNIT";#N/A,#N/A,FALSE,"UNIT";#N/A,#N/A,FALSE,"계정"}</definedName>
    <definedName name="_s4" localSheetId="24" hidden="1">{#N/A,#N/A,FALSE,"UNIT";#N/A,#N/A,FALSE,"UNIT";#N/A,#N/A,FALSE,"계정"}</definedName>
    <definedName name="_s4" localSheetId="8" hidden="1">{#N/A,#N/A,FALSE,"UNIT";#N/A,#N/A,FALSE,"UNIT";#N/A,#N/A,FALSE,"계정"}</definedName>
    <definedName name="_s4" localSheetId="25" hidden="1">{#N/A,#N/A,FALSE,"UNIT";#N/A,#N/A,FALSE,"UNIT";#N/A,#N/A,FALSE,"계정"}</definedName>
    <definedName name="_s4" localSheetId="2" hidden="1">{#N/A,#N/A,FALSE,"UNIT";#N/A,#N/A,FALSE,"UNIT";#N/A,#N/A,FALSE,"계정"}</definedName>
    <definedName name="_s4" localSheetId="28" hidden="1">{#N/A,#N/A,FALSE,"UNIT";#N/A,#N/A,FALSE,"UNIT";#N/A,#N/A,FALSE,"계정"}</definedName>
    <definedName name="_s4" localSheetId="5" hidden="1">{#N/A,#N/A,FALSE,"UNIT";#N/A,#N/A,FALSE,"UNIT";#N/A,#N/A,FALSE,"계정"}</definedName>
    <definedName name="_s4" hidden="1">{#N/A,#N/A,FALSE,"UNIT";#N/A,#N/A,FALSE,"UNIT";#N/A,#N/A,FALSE,"계정"}</definedName>
    <definedName name="_s5" localSheetId="24" hidden="1">{#N/A,#N/A,FALSE,"UNIT";#N/A,#N/A,FALSE,"UNIT";#N/A,#N/A,FALSE,"계정"}</definedName>
    <definedName name="_s5" localSheetId="8" hidden="1">{#N/A,#N/A,FALSE,"UNIT";#N/A,#N/A,FALSE,"UNIT";#N/A,#N/A,FALSE,"계정"}</definedName>
    <definedName name="_s5" localSheetId="25" hidden="1">{#N/A,#N/A,FALSE,"UNIT";#N/A,#N/A,FALSE,"UNIT";#N/A,#N/A,FALSE,"계정"}</definedName>
    <definedName name="_s5" localSheetId="2" hidden="1">{#N/A,#N/A,FALSE,"UNIT";#N/A,#N/A,FALSE,"UNIT";#N/A,#N/A,FALSE,"계정"}</definedName>
    <definedName name="_s5" localSheetId="28" hidden="1">{#N/A,#N/A,FALSE,"UNIT";#N/A,#N/A,FALSE,"UNIT";#N/A,#N/A,FALSE,"계정"}</definedName>
    <definedName name="_s5" localSheetId="5" hidden="1">{#N/A,#N/A,FALSE,"UNIT";#N/A,#N/A,FALSE,"UNIT";#N/A,#N/A,FALSE,"계정"}</definedName>
    <definedName name="_s5" hidden="1">{#N/A,#N/A,FALSE,"UNIT";#N/A,#N/A,FALSE,"UNIT";#N/A,#N/A,FALSE,"계정"}</definedName>
    <definedName name="_s6" localSheetId="24" hidden="1">{#N/A,#N/A,FALSE,"UNIT";#N/A,#N/A,FALSE,"UNIT";#N/A,#N/A,FALSE,"계정"}</definedName>
    <definedName name="_s6" localSheetId="8" hidden="1">{#N/A,#N/A,FALSE,"UNIT";#N/A,#N/A,FALSE,"UNIT";#N/A,#N/A,FALSE,"계정"}</definedName>
    <definedName name="_s6" localSheetId="25" hidden="1">{#N/A,#N/A,FALSE,"UNIT";#N/A,#N/A,FALSE,"UNIT";#N/A,#N/A,FALSE,"계정"}</definedName>
    <definedName name="_s6" localSheetId="2" hidden="1">{#N/A,#N/A,FALSE,"UNIT";#N/A,#N/A,FALSE,"UNIT";#N/A,#N/A,FALSE,"계정"}</definedName>
    <definedName name="_s6" localSheetId="28" hidden="1">{#N/A,#N/A,FALSE,"UNIT";#N/A,#N/A,FALSE,"UNIT";#N/A,#N/A,FALSE,"계정"}</definedName>
    <definedName name="_s6" localSheetId="5" hidden="1">{#N/A,#N/A,FALSE,"UNIT";#N/A,#N/A,FALSE,"UNIT";#N/A,#N/A,FALSE,"계정"}</definedName>
    <definedName name="_s6" hidden="1">{#N/A,#N/A,FALSE,"UNIT";#N/A,#N/A,FALSE,"UNIT";#N/A,#N/A,FALSE,"계정"}</definedName>
    <definedName name="_s9" localSheetId="24" hidden="1">{#N/A,#N/A,FALSE,"UNIT";#N/A,#N/A,FALSE,"UNIT";#N/A,#N/A,FALSE,"계정"}</definedName>
    <definedName name="_s9" localSheetId="8" hidden="1">{#N/A,#N/A,FALSE,"UNIT";#N/A,#N/A,FALSE,"UNIT";#N/A,#N/A,FALSE,"계정"}</definedName>
    <definedName name="_s9" localSheetId="25" hidden="1">{#N/A,#N/A,FALSE,"UNIT";#N/A,#N/A,FALSE,"UNIT";#N/A,#N/A,FALSE,"계정"}</definedName>
    <definedName name="_s9" localSheetId="2" hidden="1">{#N/A,#N/A,FALSE,"UNIT";#N/A,#N/A,FALSE,"UNIT";#N/A,#N/A,FALSE,"계정"}</definedName>
    <definedName name="_s9" localSheetId="28" hidden="1">{#N/A,#N/A,FALSE,"UNIT";#N/A,#N/A,FALSE,"UNIT";#N/A,#N/A,FALSE,"계정"}</definedName>
    <definedName name="_s9" localSheetId="5" hidden="1">{#N/A,#N/A,FALSE,"UNIT";#N/A,#N/A,FALSE,"UNIT";#N/A,#N/A,FALSE,"계정"}</definedName>
    <definedName name="_s9" hidden="1">{#N/A,#N/A,FALSE,"UNIT";#N/A,#N/A,FALSE,"UNIT";#N/A,#N/A,FALSE,"계정"}</definedName>
    <definedName name="_SAF2" localSheetId="24" hidden="1">{#N/A,#N/A,FALSE,"Aging Summary";#N/A,#N/A,FALSE,"Ratio Analysis";#N/A,#N/A,FALSE,"Test 120 Day Accts";#N/A,#N/A,FALSE,"Tickmarks"}</definedName>
    <definedName name="_SAF2" localSheetId="8" hidden="1">{#N/A,#N/A,FALSE,"Aging Summary";#N/A,#N/A,FALSE,"Ratio Analysis";#N/A,#N/A,FALSE,"Test 120 Day Accts";#N/A,#N/A,FALSE,"Tickmarks"}</definedName>
    <definedName name="_SAF2" localSheetId="25" hidden="1">{#N/A,#N/A,FALSE,"Aging Summary";#N/A,#N/A,FALSE,"Ratio Analysis";#N/A,#N/A,FALSE,"Test 120 Day Accts";#N/A,#N/A,FALSE,"Tickmarks"}</definedName>
    <definedName name="_SAF2" localSheetId="2" hidden="1">{#N/A,#N/A,FALSE,"Aging Summary";#N/A,#N/A,FALSE,"Ratio Analysis";#N/A,#N/A,FALSE,"Test 120 Day Accts";#N/A,#N/A,FALSE,"Tickmarks"}</definedName>
    <definedName name="_SAF2" localSheetId="28" hidden="1">{#N/A,#N/A,FALSE,"Aging Summary";#N/A,#N/A,FALSE,"Ratio Analysis";#N/A,#N/A,FALSE,"Test 120 Day Accts";#N/A,#N/A,FALSE,"Tickmarks"}</definedName>
    <definedName name="_SAF2" localSheetId="5" hidden="1">{#N/A,#N/A,FALSE,"Aging Summary";#N/A,#N/A,FALSE,"Ratio Analysis";#N/A,#N/A,FALSE,"Test 120 Day Accts";#N/A,#N/A,FALSE,"Tickmarks"}</definedName>
    <definedName name="_SAF2" hidden="1">{#N/A,#N/A,FALSE,"Aging Summary";#N/A,#N/A,FALSE,"Ratio Analysis";#N/A,#N/A,FALSE,"Test 120 Day Accts";#N/A,#N/A,FALSE,"Tickmarks"}</definedName>
    <definedName name="_sd" localSheetId="24" hidden="1">#REF!</definedName>
    <definedName name="_sd" hidden="1">#REF!</definedName>
    <definedName name="_SDA000004"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localSheetId="24" hidden="1">#REF!</definedName>
    <definedName name="_sdips" hidden="1">#REF!</definedName>
    <definedName name="_sdisp" localSheetId="24" hidden="1">#REF!</definedName>
    <definedName name="_sdisp" hidden="1">#REF!</definedName>
    <definedName name="_sdps" localSheetId="24" hidden="1">#REF!</definedName>
    <definedName name="_sdps" hidden="1">#REF!</definedName>
    <definedName name="_SF2004" localSheetId="24">#REF!</definedName>
    <definedName name="_SF2004">#REF!</definedName>
    <definedName name="_SF2005" localSheetId="24">#REF!</definedName>
    <definedName name="_SF2005">#REF!</definedName>
    <definedName name="_SHT1" localSheetId="24" hidden="1">{#N/A,#N/A,FALSE,"신규dep";#N/A,#N/A,FALSE,"신규dep-금형상각후";#N/A,#N/A,FALSE,"신규dep-연구비상각후";#N/A,#N/A,FALSE,"신규dep-기계,공구상각후"}</definedName>
    <definedName name="_SHT1" localSheetId="8" hidden="1">{#N/A,#N/A,FALSE,"신규dep";#N/A,#N/A,FALSE,"신규dep-금형상각후";#N/A,#N/A,FALSE,"신규dep-연구비상각후";#N/A,#N/A,FALSE,"신규dep-기계,공구상각후"}</definedName>
    <definedName name="_SHT1" localSheetId="25" hidden="1">{#N/A,#N/A,FALSE,"신규dep";#N/A,#N/A,FALSE,"신규dep-금형상각후";#N/A,#N/A,FALSE,"신규dep-연구비상각후";#N/A,#N/A,FALSE,"신규dep-기계,공구상각후"}</definedName>
    <definedName name="_SHT1" localSheetId="2" hidden="1">{#N/A,#N/A,FALSE,"신규dep";#N/A,#N/A,FALSE,"신규dep-금형상각후";#N/A,#N/A,FALSE,"신규dep-연구비상각후";#N/A,#N/A,FALSE,"신규dep-기계,공구상각후"}</definedName>
    <definedName name="_SHT1" localSheetId="28" hidden="1">{#N/A,#N/A,FALSE,"신규dep";#N/A,#N/A,FALSE,"신규dep-금형상각후";#N/A,#N/A,FALSE,"신규dep-연구비상각후";#N/A,#N/A,FALSE,"신규dep-기계,공구상각후"}</definedName>
    <definedName name="_SHT1" localSheetId="5"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idps" localSheetId="24" hidden="1">#REF!</definedName>
    <definedName name="_sidps" hidden="1">#REF!</definedName>
    <definedName name="_sipdps" localSheetId="24" hidden="1">#REF!</definedName>
    <definedName name="_sipdps" hidden="1">#REF!</definedName>
    <definedName name="_sisp" localSheetId="24" hidden="1">#REF!</definedName>
    <definedName name="_sisp" hidden="1">#REF!</definedName>
    <definedName name="_soc2"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localSheetId="2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localSheetId="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localSheetId="24" hidden="1">#REF!</definedName>
    <definedName name="_Sort" localSheetId="28" hidden="1">#REF!</definedName>
    <definedName name="_Sort" localSheetId="13" hidden="1">#REF!</definedName>
    <definedName name="_Sort" hidden="1">#REF!</definedName>
    <definedName name="_sort1" localSheetId="24" hidden="1">#REF!</definedName>
    <definedName name="_sort1" localSheetId="28" hidden="1">#REF!</definedName>
    <definedName name="_sort1" hidden="1">#REF!</definedName>
    <definedName name="_Sort2" localSheetId="24" hidden="1">#REF!</definedName>
    <definedName name="_Sort2" localSheetId="28" hidden="1">#REF!</definedName>
    <definedName name="_Sort2" hidden="1">#REF!</definedName>
    <definedName name="_sort333" localSheetId="28" hidden="1">#REF!</definedName>
    <definedName name="_sort333" hidden="1">#REF!</definedName>
    <definedName name="_sort5" localSheetId="28" hidden="1">#REF!</definedName>
    <definedName name="_sort5" hidden="1">#REF!</definedName>
    <definedName name="_Sortn" localSheetId="28" hidden="1">#REF!</definedName>
    <definedName name="_Sortn" hidden="1">#REF!</definedName>
    <definedName name="_sps" localSheetId="24" hidden="1">#REF!</definedName>
    <definedName name="_sps" hidden="1">#REF!</definedName>
    <definedName name="_SS" localSheetId="24" hidden="1">#REF!</definedName>
    <definedName name="_SS" hidden="1">#REF!</definedName>
    <definedName name="_sss" localSheetId="28" hidden="1">#REF!</definedName>
    <definedName name="_sss" hidden="1">#REF!</definedName>
    <definedName name="_sss1" localSheetId="24">#REF!</definedName>
    <definedName name="_sss1">#REF!</definedName>
    <definedName name="_sss10" localSheetId="24">#REF!</definedName>
    <definedName name="_sss10">#REF!</definedName>
    <definedName name="_sss11" localSheetId="24">#REF!</definedName>
    <definedName name="_sss11">#REF!</definedName>
    <definedName name="_sss12" localSheetId="24">#REF!</definedName>
    <definedName name="_sss12">#REF!</definedName>
    <definedName name="_sss13" localSheetId="24">#REF!</definedName>
    <definedName name="_sss13">#REF!</definedName>
    <definedName name="_sss14" localSheetId="24">#REF!</definedName>
    <definedName name="_sss14">#REF!</definedName>
    <definedName name="_sss15" localSheetId="24">#REF!</definedName>
    <definedName name="_sss15">#REF!</definedName>
    <definedName name="_sss16" localSheetId="24">#REF!</definedName>
    <definedName name="_sss16">#REF!</definedName>
    <definedName name="_sss17" localSheetId="24">#REF!</definedName>
    <definedName name="_sss17">#REF!</definedName>
    <definedName name="_sss18" localSheetId="24">#REF!</definedName>
    <definedName name="_sss18">#REF!</definedName>
    <definedName name="_sss19" localSheetId="24">#REF!</definedName>
    <definedName name="_sss19">#REF!</definedName>
    <definedName name="_sss2" localSheetId="24">#REF!</definedName>
    <definedName name="_sss2">#REF!</definedName>
    <definedName name="_sss20" localSheetId="24">#REF!</definedName>
    <definedName name="_sss20">#REF!</definedName>
    <definedName name="_sss21" localSheetId="24">#REF!</definedName>
    <definedName name="_sss21">#REF!</definedName>
    <definedName name="_sss22" localSheetId="24">#REF!</definedName>
    <definedName name="_sss22">#REF!</definedName>
    <definedName name="_sss23" localSheetId="24">#REF!</definedName>
    <definedName name="_sss23">#REF!</definedName>
    <definedName name="_sss24" localSheetId="24">#REF!</definedName>
    <definedName name="_sss24">#REF!</definedName>
    <definedName name="_sss25" localSheetId="24">#REF!</definedName>
    <definedName name="_sss25">#REF!</definedName>
    <definedName name="_sss26" localSheetId="24">#REF!</definedName>
    <definedName name="_sss26">#REF!</definedName>
    <definedName name="_sss27" localSheetId="24">#REF!</definedName>
    <definedName name="_sss27">#REF!</definedName>
    <definedName name="_sss28" localSheetId="24">#REF!</definedName>
    <definedName name="_sss28">#REF!</definedName>
    <definedName name="_sss29" localSheetId="24">#REF!</definedName>
    <definedName name="_sss29">#REF!</definedName>
    <definedName name="_sss3" localSheetId="24">#REF!</definedName>
    <definedName name="_sss3">#REF!</definedName>
    <definedName name="_sss30" localSheetId="24">#REF!</definedName>
    <definedName name="_sss30">#REF!</definedName>
    <definedName name="_sss31" localSheetId="24">#REF!</definedName>
    <definedName name="_sss31">#REF!</definedName>
    <definedName name="_sss32" localSheetId="24">#REF!</definedName>
    <definedName name="_sss32">#REF!</definedName>
    <definedName name="_sss33" localSheetId="24">#REF!</definedName>
    <definedName name="_sss33">#REF!</definedName>
    <definedName name="_sss34" localSheetId="24">#REF!</definedName>
    <definedName name="_sss34">#REF!</definedName>
    <definedName name="_sss35" localSheetId="24">#REF!</definedName>
    <definedName name="_sss35">#REF!</definedName>
    <definedName name="_sss36" localSheetId="24">#REF!</definedName>
    <definedName name="_sss36">#REF!</definedName>
    <definedName name="_sss37" localSheetId="24">#REF!</definedName>
    <definedName name="_sss37">#REF!</definedName>
    <definedName name="_sss38" localSheetId="24">#REF!</definedName>
    <definedName name="_sss38">#REF!</definedName>
    <definedName name="_sss39" localSheetId="24">#REF!</definedName>
    <definedName name="_sss39">#REF!</definedName>
    <definedName name="_sss4" localSheetId="24">#REF!</definedName>
    <definedName name="_sss4">#REF!</definedName>
    <definedName name="_sss40" localSheetId="24">#REF!</definedName>
    <definedName name="_sss40">#REF!</definedName>
    <definedName name="_sss41" localSheetId="24">#REF!</definedName>
    <definedName name="_sss41">#REF!</definedName>
    <definedName name="_sss42" localSheetId="24">#REF!</definedName>
    <definedName name="_sss42">#REF!</definedName>
    <definedName name="_sss43" localSheetId="24">#REF!</definedName>
    <definedName name="_sss43">#REF!</definedName>
    <definedName name="_sss44" localSheetId="24">#REF!</definedName>
    <definedName name="_sss44">#REF!</definedName>
    <definedName name="_sss45" localSheetId="24">#REF!</definedName>
    <definedName name="_sss45">#REF!</definedName>
    <definedName name="_sss46" localSheetId="24">#REF!</definedName>
    <definedName name="_sss46">#REF!</definedName>
    <definedName name="_sss47" localSheetId="24">#REF!</definedName>
    <definedName name="_sss47">#REF!</definedName>
    <definedName name="_sss48" localSheetId="24">#REF!</definedName>
    <definedName name="_sss48">#REF!</definedName>
    <definedName name="_sss49" localSheetId="24">#REF!</definedName>
    <definedName name="_sss49">#REF!</definedName>
    <definedName name="_sss5" localSheetId="24">#REF!</definedName>
    <definedName name="_sss5">#REF!</definedName>
    <definedName name="_sss50" localSheetId="24">#REF!</definedName>
    <definedName name="_sss50">#REF!</definedName>
    <definedName name="_sss6" localSheetId="24">#REF!</definedName>
    <definedName name="_sss6">#REF!</definedName>
    <definedName name="_sss7" localSheetId="24">#REF!</definedName>
    <definedName name="_sss7">#REF!</definedName>
    <definedName name="_sss8" localSheetId="24">#REF!</definedName>
    <definedName name="_sss8">#REF!</definedName>
    <definedName name="_sss9" localSheetId="24">#REF!</definedName>
    <definedName name="_sss9">#REF!</definedName>
    <definedName name="_sssd" localSheetId="24" hidden="1">#REF!</definedName>
    <definedName name="_sssd" hidden="1">#REF!</definedName>
    <definedName name="_ST1">#N/A</definedName>
    <definedName name="_sudop" localSheetId="24" hidden="1">#REF!</definedName>
    <definedName name="_sudop" hidden="1">#REF!</definedName>
    <definedName name="_SUM1" localSheetId="24" hidden="1">{#N/A,#N/A,FALSE,"단축1";#N/A,#N/A,FALSE,"단축2";#N/A,#N/A,FALSE,"단축3";#N/A,#N/A,FALSE,"장축";#N/A,#N/A,FALSE,"4WD"}</definedName>
    <definedName name="_SUM1" localSheetId="8" hidden="1">{#N/A,#N/A,FALSE,"단축1";#N/A,#N/A,FALSE,"단축2";#N/A,#N/A,FALSE,"단축3";#N/A,#N/A,FALSE,"장축";#N/A,#N/A,FALSE,"4WD"}</definedName>
    <definedName name="_SUM1" localSheetId="25" hidden="1">{#N/A,#N/A,FALSE,"단축1";#N/A,#N/A,FALSE,"단축2";#N/A,#N/A,FALSE,"단축3";#N/A,#N/A,FALSE,"장축";#N/A,#N/A,FALSE,"4WD"}</definedName>
    <definedName name="_SUM1" localSheetId="2" hidden="1">{#N/A,#N/A,FALSE,"단축1";#N/A,#N/A,FALSE,"단축2";#N/A,#N/A,FALSE,"단축3";#N/A,#N/A,FALSE,"장축";#N/A,#N/A,FALSE,"4WD"}</definedName>
    <definedName name="_SUM1" localSheetId="14" hidden="1">{#N/A,#N/A,FALSE,"단축1";#N/A,#N/A,FALSE,"단축2";#N/A,#N/A,FALSE,"단축3";#N/A,#N/A,FALSE,"장축";#N/A,#N/A,FALSE,"4WD"}</definedName>
    <definedName name="_SUM1" localSheetId="28" hidden="1">{#N/A,#N/A,FALSE,"단축1";#N/A,#N/A,FALSE,"단축2";#N/A,#N/A,FALSE,"단축3";#N/A,#N/A,FALSE,"장축";#N/A,#N/A,FALSE,"4WD"}</definedName>
    <definedName name="_SUM1" localSheetId="5" hidden="1">{#N/A,#N/A,FALSE,"단축1";#N/A,#N/A,FALSE,"단축2";#N/A,#N/A,FALSE,"단축3";#N/A,#N/A,FALSE,"장축";#N/A,#N/A,FALSE,"4WD"}</definedName>
    <definedName name="_SUM1" localSheetId="13" hidden="1">{#N/A,#N/A,FALSE,"단축1";#N/A,#N/A,FALSE,"단축2";#N/A,#N/A,FALSE,"단축3";#N/A,#N/A,FALSE,"장축";#N/A,#N/A,FALSE,"4WD"}</definedName>
    <definedName name="_SUM1" hidden="1">{#N/A,#N/A,FALSE,"단축1";#N/A,#N/A,FALSE,"단축2";#N/A,#N/A,FALSE,"단축3";#N/A,#N/A,FALSE,"장축";#N/A,#N/A,FALSE,"4WD"}</definedName>
    <definedName name="_SUM10" localSheetId="24">#REF!</definedName>
    <definedName name="_SUM10">#REF!</definedName>
    <definedName name="_SUM11" localSheetId="24">#REF!</definedName>
    <definedName name="_SUM11">#REF!</definedName>
    <definedName name="_SUM12" localSheetId="24">#REF!</definedName>
    <definedName name="_SUM12">#REF!</definedName>
    <definedName name="_SUM13" localSheetId="24">#REF!</definedName>
    <definedName name="_SUM13">#REF!</definedName>
    <definedName name="_SUM14" localSheetId="24">#REF!</definedName>
    <definedName name="_SUM14">#REF!</definedName>
    <definedName name="_SUM15" localSheetId="24">#REF!</definedName>
    <definedName name="_SUM15">#REF!</definedName>
    <definedName name="_SUM16" localSheetId="24">#REF!</definedName>
    <definedName name="_SUM16">#REF!</definedName>
    <definedName name="_SUM17" localSheetId="24">#REF!</definedName>
    <definedName name="_SUM17">#REF!</definedName>
    <definedName name="_SUM18" localSheetId="24">#REF!</definedName>
    <definedName name="_SUM18">#REF!</definedName>
    <definedName name="_SUM19" localSheetId="24">#REF!</definedName>
    <definedName name="_SUM19">#REF!</definedName>
    <definedName name="_SUM2" localSheetId="24">#REF!</definedName>
    <definedName name="_SUM2">#REF!</definedName>
    <definedName name="_SUM25" localSheetId="24">#REF!</definedName>
    <definedName name="_SUM25" localSheetId="14">#REF!</definedName>
    <definedName name="_SUM25" localSheetId="13">#REF!</definedName>
    <definedName name="_SUM25">#REF!</definedName>
    <definedName name="_SUM251" localSheetId="24">#REF!</definedName>
    <definedName name="_SUM251">#REF!</definedName>
    <definedName name="_SUM3" localSheetId="24">#REF!</definedName>
    <definedName name="_SUM3">#REF!</definedName>
    <definedName name="_SUM4" localSheetId="24">#REF!</definedName>
    <definedName name="_SUM4">#REF!</definedName>
    <definedName name="_SUM5" localSheetId="24">#REF!</definedName>
    <definedName name="_SUM5">#REF!</definedName>
    <definedName name="_SUM6" localSheetId="24">#REF!</definedName>
    <definedName name="_SUM6">#REF!</definedName>
    <definedName name="_SUM7" localSheetId="24">#REF!</definedName>
    <definedName name="_SUM7">#REF!</definedName>
    <definedName name="_SUM8" localSheetId="24">#REF!</definedName>
    <definedName name="_SUM8">#REF!</definedName>
    <definedName name="_SUM9" localSheetId="24">#REF!</definedName>
    <definedName name="_SUM9">#REF!</definedName>
    <definedName name="_T" localSheetId="24" hidden="1">#REF!</definedName>
    <definedName name="_T" hidden="1">#REF!</definedName>
    <definedName name="_Table1_In1" localSheetId="24" hidden="1">#REF!</definedName>
    <definedName name="_Table1_In1" localSheetId="14" hidden="1">#REF!</definedName>
    <definedName name="_Table1_In1" localSheetId="28" hidden="1">#REF!</definedName>
    <definedName name="_Table1_In1" localSheetId="13" hidden="1">#REF!</definedName>
    <definedName name="_Table1_In1" hidden="1">#REF!</definedName>
    <definedName name="_Table1_Out" localSheetId="14" hidden="1">#REF!</definedName>
    <definedName name="_Table1_Out" localSheetId="28" hidden="1">#REF!</definedName>
    <definedName name="_Table1_Out" localSheetId="13" hidden="1">#REF!</definedName>
    <definedName name="_Table1_Out" hidden="1">#REF!</definedName>
    <definedName name="_Table2_In1" localSheetId="28" hidden="1">#REF!</definedName>
    <definedName name="_Table2_In1" hidden="1">#REF!</definedName>
    <definedName name="_Table2_In2" localSheetId="28" hidden="1">#REF!</definedName>
    <definedName name="_Table2_In2" hidden="1">#REF!</definedName>
    <definedName name="_Table2_Out" localSheetId="28" hidden="1">#REF!</definedName>
    <definedName name="_Table2_Out" hidden="1">#REF!</definedName>
    <definedName name="_Table2_Out_" localSheetId="28" hidden="1">#REF!</definedName>
    <definedName name="_Table2_Out_" hidden="1">#REF!</definedName>
    <definedName name="_TB1" localSheetId="28" hidden="1">#REF!</definedName>
    <definedName name="_TB1" hidden="1">#REF!</definedName>
    <definedName name="_TB111" localSheetId="24">#REF!</definedName>
    <definedName name="_TB111">#REF!</definedName>
    <definedName name="_TB112" localSheetId="24">#REF!</definedName>
    <definedName name="_TB112">#REF!</definedName>
    <definedName name="_TB113" localSheetId="24">#REF!</definedName>
    <definedName name="_TB113">#REF!</definedName>
    <definedName name="_TB114" localSheetId="24">#REF!</definedName>
    <definedName name="_TB114">#REF!</definedName>
    <definedName name="_TB115" localSheetId="24">#REF!</definedName>
    <definedName name="_TB115">#REF!</definedName>
    <definedName name="_TB116" localSheetId="24">#REF!</definedName>
    <definedName name="_TB116">#REF!</definedName>
    <definedName name="_TB117" localSheetId="24">#REF!</definedName>
    <definedName name="_TB117">#REF!</definedName>
    <definedName name="_TB121" localSheetId="24">#REF!</definedName>
    <definedName name="_TB121">#REF!</definedName>
    <definedName name="_TB122" localSheetId="24">#REF!</definedName>
    <definedName name="_TB122">#REF!</definedName>
    <definedName name="_TB123" localSheetId="24">#REF!</definedName>
    <definedName name="_TB123">#REF!</definedName>
    <definedName name="_TB124" localSheetId="24">#REF!</definedName>
    <definedName name="_TB124">#REF!</definedName>
    <definedName name="_TB125" localSheetId="24">#REF!</definedName>
    <definedName name="_TB125">#REF!</definedName>
    <definedName name="_TB126" localSheetId="24">#REF!</definedName>
    <definedName name="_TB126">#REF!</definedName>
    <definedName name="_TB131" localSheetId="24">#REF!</definedName>
    <definedName name="_TB131">#REF!</definedName>
    <definedName name="_TB132" localSheetId="24">#REF!</definedName>
    <definedName name="_TB132">#REF!</definedName>
    <definedName name="_tb2" localSheetId="24" hidden="1">{#N/A,#N/A,FALSE,"단축1";#N/A,#N/A,FALSE,"단축2";#N/A,#N/A,FALSE,"단축3";#N/A,#N/A,FALSE,"장축";#N/A,#N/A,FALSE,"4WD"}</definedName>
    <definedName name="_tb2" localSheetId="8" hidden="1">{#N/A,#N/A,FALSE,"단축1";#N/A,#N/A,FALSE,"단축2";#N/A,#N/A,FALSE,"단축3";#N/A,#N/A,FALSE,"장축";#N/A,#N/A,FALSE,"4WD"}</definedName>
    <definedName name="_tb2" localSheetId="25" hidden="1">{#N/A,#N/A,FALSE,"단축1";#N/A,#N/A,FALSE,"단축2";#N/A,#N/A,FALSE,"단축3";#N/A,#N/A,FALSE,"장축";#N/A,#N/A,FALSE,"4WD"}</definedName>
    <definedName name="_tb2" localSheetId="2" hidden="1">{#N/A,#N/A,FALSE,"단축1";#N/A,#N/A,FALSE,"단축2";#N/A,#N/A,FALSE,"단축3";#N/A,#N/A,FALSE,"장축";#N/A,#N/A,FALSE,"4WD"}</definedName>
    <definedName name="_tb2" localSheetId="28" hidden="1">{#N/A,#N/A,FALSE,"단축1";#N/A,#N/A,FALSE,"단축2";#N/A,#N/A,FALSE,"단축3";#N/A,#N/A,FALSE,"장축";#N/A,#N/A,FALSE,"4WD"}</definedName>
    <definedName name="_tb2" localSheetId="5" hidden="1">{#N/A,#N/A,FALSE,"단축1";#N/A,#N/A,FALSE,"단축2";#N/A,#N/A,FALSE,"단축3";#N/A,#N/A,FALSE,"장축";#N/A,#N/A,FALSE,"4WD"}</definedName>
    <definedName name="_tb2" hidden="1">{#N/A,#N/A,FALSE,"단축1";#N/A,#N/A,FALSE,"단축2";#N/A,#N/A,FALSE,"단축3";#N/A,#N/A,FALSE,"장축";#N/A,#N/A,FALSE,"4WD"}</definedName>
    <definedName name="_TB211" localSheetId="24">#REF!</definedName>
    <definedName name="_TB211">#REF!</definedName>
    <definedName name="_TB212" localSheetId="24">#REF!</definedName>
    <definedName name="_TB212">#REF!</definedName>
    <definedName name="_TB213" localSheetId="24">#REF!</definedName>
    <definedName name="_TB213">#REF!</definedName>
    <definedName name="_TB214" localSheetId="24">#REF!</definedName>
    <definedName name="_TB214">#REF!</definedName>
    <definedName name="_TB215" localSheetId="24">#REF!</definedName>
    <definedName name="_TB215">#REF!</definedName>
    <definedName name="_TB221" localSheetId="24">#REF!</definedName>
    <definedName name="_TB221">#REF!</definedName>
    <definedName name="_TB2210" localSheetId="24">#REF!</definedName>
    <definedName name="_TB2210">#REF!</definedName>
    <definedName name="_TB222" localSheetId="24">#REF!</definedName>
    <definedName name="_TB222">#REF!</definedName>
    <definedName name="_TB223" localSheetId="24">#REF!</definedName>
    <definedName name="_TB223">#REF!</definedName>
    <definedName name="_TB224" localSheetId="24">#REF!</definedName>
    <definedName name="_TB224">#REF!</definedName>
    <definedName name="_TB225" localSheetId="24">#REF!</definedName>
    <definedName name="_TB225">#REF!</definedName>
    <definedName name="_TB226" localSheetId="24">#REF!</definedName>
    <definedName name="_TB226">#REF!</definedName>
    <definedName name="_TB227" localSheetId="24">#REF!</definedName>
    <definedName name="_TB227">#REF!</definedName>
    <definedName name="_TB228" localSheetId="24">#REF!</definedName>
    <definedName name="_TB228">#REF!</definedName>
    <definedName name="_TB229" localSheetId="24">#REF!</definedName>
    <definedName name="_TB229">#REF!</definedName>
    <definedName name="_TB3" localSheetId="24" hidden="1">#REF!</definedName>
    <definedName name="_TB3" localSheetId="28" hidden="1">#REF!</definedName>
    <definedName name="_TB3" hidden="1">#REF!</definedName>
    <definedName name="_TB311" localSheetId="24">#REF!</definedName>
    <definedName name="_TB311">#REF!</definedName>
    <definedName name="_TB312" localSheetId="24">#REF!</definedName>
    <definedName name="_TB312">#REF!</definedName>
    <definedName name="_TB313" localSheetId="24">#REF!</definedName>
    <definedName name="_TB313">#REF!</definedName>
    <definedName name="_TB314" localSheetId="24">#REF!</definedName>
    <definedName name="_TB314">#REF!</definedName>
    <definedName name="_TB315" localSheetId="24">#REF!</definedName>
    <definedName name="_TB315">#REF!</definedName>
    <definedName name="_TB316" localSheetId="24">#REF!</definedName>
    <definedName name="_TB316">#REF!</definedName>
    <definedName name="_TB317" localSheetId="24">#REF!</definedName>
    <definedName name="_TB317">#REF!</definedName>
    <definedName name="_TB318" localSheetId="24">#REF!</definedName>
    <definedName name="_TB318">#REF!</definedName>
    <definedName name="_TB319" localSheetId="24">#REF!</definedName>
    <definedName name="_TB319">#REF!</definedName>
    <definedName name="_TB321" localSheetId="24">#REF!</definedName>
    <definedName name="_TB321">#REF!</definedName>
    <definedName name="_TB322" localSheetId="24">#REF!</definedName>
    <definedName name="_TB322">#REF!</definedName>
    <definedName name="_TB323" localSheetId="24">#REF!</definedName>
    <definedName name="_TB323">#REF!</definedName>
    <definedName name="_TB324" localSheetId="24">#REF!</definedName>
    <definedName name="_TB324">#REF!</definedName>
    <definedName name="_TB325" localSheetId="24">#REF!</definedName>
    <definedName name="_TB325">#REF!</definedName>
    <definedName name="_TB401" localSheetId="24">#REF!</definedName>
    <definedName name="_TB401">#REF!</definedName>
    <definedName name="_TB402" localSheetId="24">#REF!</definedName>
    <definedName name="_TB402">#REF!</definedName>
    <definedName name="_TB403" localSheetId="24">#REF!</definedName>
    <definedName name="_TB403">#REF!</definedName>
    <definedName name="_TB404" localSheetId="24">#REF!</definedName>
    <definedName name="_TB404">#REF!</definedName>
    <definedName name="_TB405" localSheetId="24">#REF!</definedName>
    <definedName name="_TB405">#REF!</definedName>
    <definedName name="_TB501" localSheetId="24">#REF!</definedName>
    <definedName name="_TB501">#REF!</definedName>
    <definedName name="_TB502" localSheetId="24">#REF!</definedName>
    <definedName name="_TB502">#REF!</definedName>
    <definedName name="_TB503" localSheetId="24">#REF!</definedName>
    <definedName name="_TB503">#REF!</definedName>
    <definedName name="_TB504" localSheetId="24">#REF!</definedName>
    <definedName name="_TB504">#REF!</definedName>
    <definedName name="_TB505" localSheetId="24">#REF!</definedName>
    <definedName name="_TB505">#REF!</definedName>
    <definedName name="_TB506" localSheetId="24">#REF!</definedName>
    <definedName name="_TB506">#REF!</definedName>
    <definedName name="_TB507" localSheetId="24">#REF!</definedName>
    <definedName name="_TB507">#REF!</definedName>
    <definedName name="_TB508" localSheetId="24">#REF!</definedName>
    <definedName name="_TB508">#REF!</definedName>
    <definedName name="_TB509" localSheetId="24">#REF!</definedName>
    <definedName name="_TB509">#REF!</definedName>
    <definedName name="_TB510" localSheetId="24">#REF!</definedName>
    <definedName name="_TB510">#REF!</definedName>
    <definedName name="_TB511" localSheetId="24">#REF!</definedName>
    <definedName name="_TB511">#REF!</definedName>
    <definedName name="_TB512" localSheetId="24">#REF!</definedName>
    <definedName name="_TB512">#REF!</definedName>
    <definedName name="_TB513" localSheetId="24">#REF!</definedName>
    <definedName name="_TB513">#REF!</definedName>
    <definedName name="_TB601" localSheetId="24">#REF!</definedName>
    <definedName name="_TB601">#REF!</definedName>
    <definedName name="_TB602" localSheetId="24">#REF!</definedName>
    <definedName name="_TB602">#REF!</definedName>
    <definedName name="_TB603" localSheetId="24">#REF!</definedName>
    <definedName name="_TB603">#REF!</definedName>
    <definedName name="_TB604" localSheetId="24">#REF!</definedName>
    <definedName name="_TB604">#REF!</definedName>
    <definedName name="_TB605" localSheetId="24">#REF!</definedName>
    <definedName name="_TB605">#REF!</definedName>
    <definedName name="_TB701" localSheetId="24">#REF!</definedName>
    <definedName name="_TB701">#REF!</definedName>
    <definedName name="_TB811" localSheetId="24">#REF!</definedName>
    <definedName name="_TB811">#REF!</definedName>
    <definedName name="_TB812" localSheetId="24">#REF!</definedName>
    <definedName name="_TB812">#REF!</definedName>
    <definedName name="_TB813" localSheetId="24">#REF!</definedName>
    <definedName name="_TB813">#REF!</definedName>
    <definedName name="_TB814" localSheetId="24">#REF!</definedName>
    <definedName name="_TB814">#REF!</definedName>
    <definedName name="_TB820" localSheetId="24">#REF!</definedName>
    <definedName name="_TB820">#REF!</definedName>
    <definedName name="_TB901" localSheetId="24">#REF!</definedName>
    <definedName name="_TB901">#REF!</definedName>
    <definedName name="_TB902" localSheetId="24">#REF!</definedName>
    <definedName name="_TB902">#REF!</definedName>
    <definedName name="_TB903" localSheetId="24">#REF!</definedName>
    <definedName name="_TB903">#REF!</definedName>
    <definedName name="_TB904" localSheetId="24">#REF!</definedName>
    <definedName name="_TB904">#REF!</definedName>
    <definedName name="_TBI1001" localSheetId="24">#REF!</definedName>
    <definedName name="_TBI1001">#REF!</definedName>
    <definedName name="_TBI1002" localSheetId="24">#REF!</definedName>
    <definedName name="_TBI1002">#REF!</definedName>
    <definedName name="_TBI1003" localSheetId="24">#REF!</definedName>
    <definedName name="_TBI1003">#REF!</definedName>
    <definedName name="_TBI1004" localSheetId="24">#REF!</definedName>
    <definedName name="_TBI1004">#REF!</definedName>
    <definedName name="_TBI1005" localSheetId="24">#REF!</definedName>
    <definedName name="_TBI1005">#REF!</definedName>
    <definedName name="_TBI101" localSheetId="24">#REF!</definedName>
    <definedName name="_TBI101">#REF!</definedName>
    <definedName name="_TBI102" localSheetId="24">#REF!</definedName>
    <definedName name="_TBI102">#REF!</definedName>
    <definedName name="_TBI1100" localSheetId="24">#REF!</definedName>
    <definedName name="_TBI1100">#REF!</definedName>
    <definedName name="_TBI1200" localSheetId="24">#REF!</definedName>
    <definedName name="_TBI1200">#REF!</definedName>
    <definedName name="_TBI201" localSheetId="24">#REF!</definedName>
    <definedName name="_TBI201">#REF!</definedName>
    <definedName name="_TBI202" localSheetId="24">#REF!</definedName>
    <definedName name="_TBI202">#REF!</definedName>
    <definedName name="_TBI203" localSheetId="24">#REF!</definedName>
    <definedName name="_TBI203">#REF!</definedName>
    <definedName name="_TBI401" localSheetId="24">#REF!</definedName>
    <definedName name="_TBI401">#REF!</definedName>
    <definedName name="_TBI402" localSheetId="24">#REF!</definedName>
    <definedName name="_TBI402">#REF!</definedName>
    <definedName name="_TBI403" localSheetId="24">#REF!</definedName>
    <definedName name="_TBI403">#REF!</definedName>
    <definedName name="_TBI404" localSheetId="24">#REF!</definedName>
    <definedName name="_TBI404">#REF!</definedName>
    <definedName name="_TBI405" localSheetId="24">#REF!</definedName>
    <definedName name="_TBI405">#REF!</definedName>
    <definedName name="_TBI406" localSheetId="24">#REF!</definedName>
    <definedName name="_TBI406">#REF!</definedName>
    <definedName name="_TBI407" localSheetId="24">#REF!</definedName>
    <definedName name="_TBI407">#REF!</definedName>
    <definedName name="_TBI408" localSheetId="24">#REF!</definedName>
    <definedName name="_TBI408">#REF!</definedName>
    <definedName name="_TBI409" localSheetId="24">#REF!</definedName>
    <definedName name="_TBI409">#REF!</definedName>
    <definedName name="_TBI410" localSheetId="24">#REF!</definedName>
    <definedName name="_TBI410">#REF!</definedName>
    <definedName name="_TBI411" localSheetId="24">#REF!</definedName>
    <definedName name="_TBI411">#REF!</definedName>
    <definedName name="_TBI412" localSheetId="24">#REF!</definedName>
    <definedName name="_TBI412">#REF!</definedName>
    <definedName name="_TBI413" localSheetId="24">#REF!</definedName>
    <definedName name="_TBI413">#REF!</definedName>
    <definedName name="_TBI414" localSheetId="24">#REF!</definedName>
    <definedName name="_TBI414">#REF!</definedName>
    <definedName name="_TBI415" localSheetId="24">#REF!</definedName>
    <definedName name="_TBI415">#REF!</definedName>
    <definedName name="_TBI416" localSheetId="24">#REF!</definedName>
    <definedName name="_TBI416">#REF!</definedName>
    <definedName name="_TBI417" localSheetId="24">#REF!</definedName>
    <definedName name="_TBI417">#REF!</definedName>
    <definedName name="_TBI418" localSheetId="24">#REF!</definedName>
    <definedName name="_TBI418">#REF!</definedName>
    <definedName name="_TBI419" localSheetId="24">#REF!</definedName>
    <definedName name="_TBI419">#REF!</definedName>
    <definedName name="_TBI420" localSheetId="24">#REF!</definedName>
    <definedName name="_TBI420">#REF!</definedName>
    <definedName name="_TBI421" localSheetId="24">#REF!</definedName>
    <definedName name="_TBI421">#REF!</definedName>
    <definedName name="_TBI422" localSheetId="24">#REF!</definedName>
    <definedName name="_TBI422">#REF!</definedName>
    <definedName name="_TBI423" localSheetId="24">#REF!</definedName>
    <definedName name="_TBI423">#REF!</definedName>
    <definedName name="_TBI424" localSheetId="24">#REF!</definedName>
    <definedName name="_TBI424">#REF!</definedName>
    <definedName name="_TBI425" localSheetId="24">#REF!</definedName>
    <definedName name="_TBI425">#REF!</definedName>
    <definedName name="_TBI601" localSheetId="24">#REF!</definedName>
    <definedName name="_TBI601">#REF!</definedName>
    <definedName name="_TBI602" localSheetId="24">#REF!</definedName>
    <definedName name="_TBI602">#REF!</definedName>
    <definedName name="_TBI603" localSheetId="24">#REF!</definedName>
    <definedName name="_TBI603">#REF!</definedName>
    <definedName name="_TBI604" localSheetId="24">#REF!</definedName>
    <definedName name="_TBI604">#REF!</definedName>
    <definedName name="_TBI605" localSheetId="24">#REF!</definedName>
    <definedName name="_TBI605">#REF!</definedName>
    <definedName name="_TBI606" localSheetId="24">#REF!</definedName>
    <definedName name="_TBI606">#REF!</definedName>
    <definedName name="_TBI607" localSheetId="24">#REF!</definedName>
    <definedName name="_TBI607">#REF!</definedName>
    <definedName name="_TBI608" localSheetId="24">#REF!</definedName>
    <definedName name="_TBI608">#REF!</definedName>
    <definedName name="_TBI609" localSheetId="24">#REF!</definedName>
    <definedName name="_TBI609">#REF!</definedName>
    <definedName name="_TBI610" localSheetId="24">#REF!</definedName>
    <definedName name="_TBI610">#REF!</definedName>
    <definedName name="_TBI611" localSheetId="24">#REF!</definedName>
    <definedName name="_TBI611">#REF!</definedName>
    <definedName name="_TBI612" localSheetId="24">#REF!</definedName>
    <definedName name="_TBI612">#REF!</definedName>
    <definedName name="_TBI613" localSheetId="24">#REF!</definedName>
    <definedName name="_TBI613">#REF!</definedName>
    <definedName name="_TBI614" localSheetId="24">#REF!</definedName>
    <definedName name="_TBI614">#REF!</definedName>
    <definedName name="_TBI701" localSheetId="24">#REF!</definedName>
    <definedName name="_TBI701">#REF!</definedName>
    <definedName name="_TBI702" localSheetId="24">#REF!</definedName>
    <definedName name="_TBI702">#REF!</definedName>
    <definedName name="_TBI703" localSheetId="24">#REF!</definedName>
    <definedName name="_TBI703">#REF!</definedName>
    <definedName name="_TBI704" localSheetId="24">#REF!</definedName>
    <definedName name="_TBI704">#REF!</definedName>
    <definedName name="_TBI705" localSheetId="24">#REF!</definedName>
    <definedName name="_TBI705">#REF!</definedName>
    <definedName name="_TBI706" localSheetId="24">#REF!</definedName>
    <definedName name="_TBI706">#REF!</definedName>
    <definedName name="_TBI707" localSheetId="24">#REF!</definedName>
    <definedName name="_TBI707">#REF!</definedName>
    <definedName name="_TBI708" localSheetId="24">#REF!</definedName>
    <definedName name="_TBI708">#REF!</definedName>
    <definedName name="_TBI709" localSheetId="24">#REF!</definedName>
    <definedName name="_TBI709">#REF!</definedName>
    <definedName name="_TBI710" localSheetId="24">#REF!</definedName>
    <definedName name="_TBI710">#REF!</definedName>
    <definedName name="_TBI711" localSheetId="24">#REF!</definedName>
    <definedName name="_TBI711">#REF!</definedName>
    <definedName name="_TBI712" localSheetId="24">#REF!</definedName>
    <definedName name="_TBI712">#REF!</definedName>
    <definedName name="_TBI713" localSheetId="24">#REF!</definedName>
    <definedName name="_TBI713">#REF!</definedName>
    <definedName name="_TBI714" localSheetId="24">#REF!</definedName>
    <definedName name="_TBI714">#REF!</definedName>
    <definedName name="_TBI715" localSheetId="24">#REF!</definedName>
    <definedName name="_TBI715">#REF!</definedName>
    <definedName name="_TBI716" localSheetId="24">#REF!</definedName>
    <definedName name="_TBI716">#REF!</definedName>
    <definedName name="_TBI717" localSheetId="24">#REF!</definedName>
    <definedName name="_TBI717">#REF!</definedName>
    <definedName name="_TBI718" localSheetId="24">#REF!</definedName>
    <definedName name="_TBI718">#REF!</definedName>
    <definedName name="_TBI719" localSheetId="24">#REF!</definedName>
    <definedName name="_TBI719">#REF!</definedName>
    <definedName name="_TBI901" localSheetId="24">#REF!</definedName>
    <definedName name="_TBI901">#REF!</definedName>
    <definedName name="_TBI902" localSheetId="24">#REF!</definedName>
    <definedName name="_TBI902">#REF!</definedName>
    <definedName name="_TBI903" localSheetId="24">#REF!</definedName>
    <definedName name="_TBI903">#REF!</definedName>
    <definedName name="_TBI904" localSheetId="24">#REF!</definedName>
    <definedName name="_TBI904">#REF!</definedName>
    <definedName name="_TBI905" localSheetId="24">#REF!</definedName>
    <definedName name="_TBI905">#REF!</definedName>
    <definedName name="_TBI906" localSheetId="24">#REF!</definedName>
    <definedName name="_TBI906">#REF!</definedName>
    <definedName name="_TBI907" localSheetId="24">#REF!</definedName>
    <definedName name="_TBI907">#REF!</definedName>
    <definedName name="_tico" localSheetId="24" hidden="1">#REF!</definedName>
    <definedName name="_tico" hidden="1">#REF!</definedName>
    <definedName name="_Tir1" localSheetId="24" hidden="1">{#N/A,#N/A,TRUE,"일정"}</definedName>
    <definedName name="_Tir1" localSheetId="8" hidden="1">{#N/A,#N/A,TRUE,"일정"}</definedName>
    <definedName name="_Tir1" localSheetId="25" hidden="1">{#N/A,#N/A,TRUE,"일정"}</definedName>
    <definedName name="_Tir1" localSheetId="2" hidden="1">{#N/A,#N/A,TRUE,"일정"}</definedName>
    <definedName name="_Tir1" localSheetId="14" hidden="1">{#N/A,#N/A,TRUE,"일정"}</definedName>
    <definedName name="_Tir1" localSheetId="28" hidden="1">{#N/A,#N/A,TRUE,"일정"}</definedName>
    <definedName name="_Tir1" localSheetId="5" hidden="1">{#N/A,#N/A,TRUE,"일정"}</definedName>
    <definedName name="_Tir1" localSheetId="13" hidden="1">{#N/A,#N/A,TRUE,"일정"}</definedName>
    <definedName name="_Tir1" hidden="1">{#N/A,#N/A,TRUE,"일정"}</definedName>
    <definedName name="_top100"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 localSheetId="24">#REF!</definedName>
    <definedName name="_tr23">#REF!</definedName>
    <definedName name="_TT1" localSheetId="24">#REF!</definedName>
    <definedName name="_TT1">#REF!</definedName>
    <definedName name="_TT2" localSheetId="24">#REF!</definedName>
    <definedName name="_TT2">#REF!</definedName>
    <definedName name="_TT3" localSheetId="24">#REF!</definedName>
    <definedName name="_TT3">#REF!</definedName>
    <definedName name="_U1" localSheetId="24">#REF!</definedName>
    <definedName name="_U1">#REF!</definedName>
    <definedName name="_U10" localSheetId="24">#REF!</definedName>
    <definedName name="_U10">#REF!</definedName>
    <definedName name="_u10080" localSheetId="24">#REF!</definedName>
    <definedName name="_u10080">#REF!</definedName>
    <definedName name="_u10081" localSheetId="24">#REF!</definedName>
    <definedName name="_u10081">#REF!</definedName>
    <definedName name="_u10090" localSheetId="24">#REF!</definedName>
    <definedName name="_u10090">#REF!</definedName>
    <definedName name="_u10100" localSheetId="24">#REF!</definedName>
    <definedName name="_u10100">#REF!</definedName>
    <definedName name="_u10101" localSheetId="24">#REF!</definedName>
    <definedName name="_u10101">#REF!</definedName>
    <definedName name="_u10110" localSheetId="24">#REF!</definedName>
    <definedName name="_u10110">#REF!</definedName>
    <definedName name="_u10120" localSheetId="24">#REF!</definedName>
    <definedName name="_u10120">#REF!</definedName>
    <definedName name="_u10130" localSheetId="24">#REF!</definedName>
    <definedName name="_u10130">#REF!</definedName>
    <definedName name="_U11" localSheetId="24">#REF!</definedName>
    <definedName name="_U11">#REF!</definedName>
    <definedName name="_u110" localSheetId="24">#REF!</definedName>
    <definedName name="_u110">#REF!</definedName>
    <definedName name="_U12" localSheetId="24">#REF!</definedName>
    <definedName name="_U12">#REF!</definedName>
    <definedName name="_u120" localSheetId="24">#REF!</definedName>
    <definedName name="_u120">#REF!</definedName>
    <definedName name="_u126" localSheetId="24">#REF!</definedName>
    <definedName name="_u126">#REF!</definedName>
    <definedName name="_U13" localSheetId="24">#REF!</definedName>
    <definedName name="_U13">#REF!</definedName>
    <definedName name="_U14" localSheetId="24">#REF!</definedName>
    <definedName name="_U14">#REF!</definedName>
    <definedName name="_u140" localSheetId="24">#REF!</definedName>
    <definedName name="_u140">#REF!</definedName>
    <definedName name="_U15" localSheetId="24">#REF!</definedName>
    <definedName name="_U15">#REF!</definedName>
    <definedName name="_u150" localSheetId="24">#REF!</definedName>
    <definedName name="_u150">#REF!</definedName>
    <definedName name="_u155" localSheetId="24">#REF!</definedName>
    <definedName name="_u155">#REF!</definedName>
    <definedName name="_U16" localSheetId="24">#REF!</definedName>
    <definedName name="_U16">#REF!</definedName>
    <definedName name="_u160" localSheetId="24">#REF!</definedName>
    <definedName name="_u160">#REF!</definedName>
    <definedName name="_U17" localSheetId="24">#REF!</definedName>
    <definedName name="_U17">#REF!</definedName>
    <definedName name="_U18" localSheetId="24">#REF!</definedName>
    <definedName name="_U18">#REF!</definedName>
    <definedName name="_u180" localSheetId="24">#REF!</definedName>
    <definedName name="_u180">#REF!</definedName>
    <definedName name="_U19" localSheetId="24">#REF!</definedName>
    <definedName name="_U19">#REF!</definedName>
    <definedName name="_U2" localSheetId="24">#REF!</definedName>
    <definedName name="_U2">#REF!</definedName>
    <definedName name="_U3" localSheetId="24">#REF!</definedName>
    <definedName name="_U3">#REF!</definedName>
    <definedName name="_u310" localSheetId="24">#REF!</definedName>
    <definedName name="_u310">#REF!</definedName>
    <definedName name="_u315" localSheetId="24">#REF!</definedName>
    <definedName name="_u315">#REF!</definedName>
    <definedName name="_u320" localSheetId="24">#REF!</definedName>
    <definedName name="_u320">#REF!</definedName>
    <definedName name="_u325" localSheetId="24">#REF!</definedName>
    <definedName name="_u325">#REF!</definedName>
    <definedName name="_u330" localSheetId="24">#REF!</definedName>
    <definedName name="_u330">#REF!</definedName>
    <definedName name="_U4" localSheetId="24">#REF!</definedName>
    <definedName name="_U4">#REF!</definedName>
    <definedName name="_u410" localSheetId="24">#REF!</definedName>
    <definedName name="_u410">#REF!</definedName>
    <definedName name="_U5" localSheetId="24">#REF!</definedName>
    <definedName name="_U5">#REF!</definedName>
    <definedName name="_u510" localSheetId="24">#REF!</definedName>
    <definedName name="_u510">#REF!</definedName>
    <definedName name="_u512" localSheetId="24">#REF!</definedName>
    <definedName name="_u512">#REF!</definedName>
    <definedName name="_U6" localSheetId="24">#REF!</definedName>
    <definedName name="_U6">#REF!</definedName>
    <definedName name="_U7" localSheetId="24">#REF!</definedName>
    <definedName name="_U7">#REF!</definedName>
    <definedName name="_U8" localSheetId="24">#REF!</definedName>
    <definedName name="_U8">#REF!</definedName>
    <definedName name="_U9" localSheetId="24">#REF!</definedName>
    <definedName name="_U9">#REF!</definedName>
    <definedName name="_ucf1" localSheetId="24">#REF!</definedName>
    <definedName name="_ucf1">#REF!</definedName>
    <definedName name="_uHKG" localSheetId="24">#REF!</definedName>
    <definedName name="_uHKG">#REF!</definedName>
    <definedName name="_ui" localSheetId="14" hidden="1">#REF!</definedName>
    <definedName name="_ui" localSheetId="28" hidden="1">#REF!</definedName>
    <definedName name="_ui" localSheetId="13" hidden="1">#REF!</definedName>
    <definedName name="_ui" hidden="1">#REF!</definedName>
    <definedName name="_ui1" localSheetId="14" hidden="1">#REF!</definedName>
    <definedName name="_ui1" localSheetId="28" hidden="1">#REF!</definedName>
    <definedName name="_ui1" localSheetId="13" hidden="1">#REF!</definedName>
    <definedName name="_ui1" hidden="1">#REF!</definedName>
    <definedName name="_USD04" localSheetId="24">#REF!</definedName>
    <definedName name="_USD04">#REF!</definedName>
    <definedName name="_USD1" localSheetId="24">#REF!</definedName>
    <definedName name="_USD1">#REF!</definedName>
    <definedName name="_USD2" localSheetId="24">#REF!</definedName>
    <definedName name="_USD2">#REF!</definedName>
    <definedName name="_USD3" localSheetId="24">#REF!</definedName>
    <definedName name="_USD3">#REF!</definedName>
    <definedName name="_USD4" localSheetId="24">#REF!</definedName>
    <definedName name="_USD4">#REF!</definedName>
    <definedName name="_uxo" localSheetId="24" hidden="1">#REF!</definedName>
    <definedName name="_uxo" hidden="1">#REF!</definedName>
    <definedName name="_v30" localSheetId="24" hidden="1">{#N/A,#N/A,FALSE,"BS";#N/A,#N/A,FALSE,"PL";#N/A,#N/A,FALSE,"처분";#N/A,#N/A,FALSE,"현금";#N/A,#N/A,FALSE,"매출";#N/A,#N/A,FALSE,"원가";#N/A,#N/A,FALSE,"경영"}</definedName>
    <definedName name="_v30" localSheetId="8" hidden="1">{#N/A,#N/A,FALSE,"BS";#N/A,#N/A,FALSE,"PL";#N/A,#N/A,FALSE,"처분";#N/A,#N/A,FALSE,"현금";#N/A,#N/A,FALSE,"매출";#N/A,#N/A,FALSE,"원가";#N/A,#N/A,FALSE,"경영"}</definedName>
    <definedName name="_v30" localSheetId="25" hidden="1">{#N/A,#N/A,FALSE,"BS";#N/A,#N/A,FALSE,"PL";#N/A,#N/A,FALSE,"처분";#N/A,#N/A,FALSE,"현금";#N/A,#N/A,FALSE,"매출";#N/A,#N/A,FALSE,"원가";#N/A,#N/A,FALSE,"경영"}</definedName>
    <definedName name="_v30" localSheetId="2" hidden="1">{#N/A,#N/A,FALSE,"BS";#N/A,#N/A,FALSE,"PL";#N/A,#N/A,FALSE,"처분";#N/A,#N/A,FALSE,"현금";#N/A,#N/A,FALSE,"매출";#N/A,#N/A,FALSE,"원가";#N/A,#N/A,FALSE,"경영"}</definedName>
    <definedName name="_v30" localSheetId="28" hidden="1">{#N/A,#N/A,FALSE,"BS";#N/A,#N/A,FALSE,"PL";#N/A,#N/A,FALSE,"처분";#N/A,#N/A,FALSE,"현금";#N/A,#N/A,FALSE,"매출";#N/A,#N/A,FALSE,"원가";#N/A,#N/A,FALSE,"경영"}</definedName>
    <definedName name="_v30" localSheetId="5"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 localSheetId="24">#REF!</definedName>
    <definedName name="_Vew1">#REF!</definedName>
    <definedName name="_Vos1" localSheetId="24">#REF!</definedName>
    <definedName name="_Vos1">#REF!</definedName>
    <definedName name="_w" localSheetId="24" hidden="1">#REF!</definedName>
    <definedName name="_w" hidden="1">#REF!</definedName>
    <definedName name="_we" localSheetId="24" hidden="1">#REF!</definedName>
    <definedName name="_we" hidden="1">#REF!</definedName>
    <definedName name="_We1" localSheetId="24">#REF!</definedName>
    <definedName name="_We1">#REF!</definedName>
    <definedName name="_We2" localSheetId="24">#REF!</definedName>
    <definedName name="_We2">#REF!</definedName>
    <definedName name="_WE3" localSheetId="24">#REF!</definedName>
    <definedName name="_WE3">#REF!</definedName>
    <definedName name="_We4" localSheetId="24">#REF!</definedName>
    <definedName name="_We4">#REF!</definedName>
    <definedName name="_we5" localSheetId="24">#REF!</definedName>
    <definedName name="_we5">#REF!</definedName>
    <definedName name="_we6" localSheetId="24">#REF!</definedName>
    <definedName name="_we6">#REF!</definedName>
    <definedName name="_we7" localSheetId="24">#REF!</definedName>
    <definedName name="_we7">#REF!</definedName>
    <definedName name="_we8" localSheetId="24">#REF!</definedName>
    <definedName name="_we8">#REF!</definedName>
    <definedName name="_Wer1" localSheetId="24">#REF!</definedName>
    <definedName name="_Wer1">#REF!</definedName>
    <definedName name="_Wer2" localSheetId="24">#REF!</definedName>
    <definedName name="_Wer2">#REF!</definedName>
    <definedName name="_Wer3" localSheetId="24">#REF!</definedName>
    <definedName name="_Wer3">#REF!</definedName>
    <definedName name="_Wer4" localSheetId="24">#REF!</definedName>
    <definedName name="_Wer4">#REF!</definedName>
    <definedName name="_Wf1" localSheetId="24">#REF!</definedName>
    <definedName name="_Wf1">#REF!</definedName>
    <definedName name="_Wf2" localSheetId="24">#REF!</definedName>
    <definedName name="_Wf2">#REF!</definedName>
    <definedName name="_Wht1" localSheetId="24">#REF!</definedName>
    <definedName name="_Wht1">#REF!</definedName>
    <definedName name="_Wht2" localSheetId="24">#REF!</definedName>
    <definedName name="_Wht2">#REF!</definedName>
    <definedName name="_Wht3" localSheetId="24">#REF!</definedName>
    <definedName name="_Wht3">#REF!</definedName>
    <definedName name="_Wht4" localSheetId="24">#REF!</definedName>
    <definedName name="_Wht4">#REF!</definedName>
    <definedName name="_wht5" localSheetId="24">#REF!</definedName>
    <definedName name="_wht5">#REF!</definedName>
    <definedName name="_wht6" localSheetId="24">#REF!</definedName>
    <definedName name="_wht6">#REF!</definedName>
    <definedName name="_wht7" localSheetId="24">#REF!</definedName>
    <definedName name="_wht7">#REF!</definedName>
    <definedName name="_wht8" localSheetId="24">#REF!</definedName>
    <definedName name="_wht8">#REF!</definedName>
    <definedName name="_wid" localSheetId="24" hidden="1">#REF!</definedName>
    <definedName name="_wid" hidden="1">#REF!</definedName>
    <definedName name="_WIDK" localSheetId="24" hidden="1">#REF!</definedName>
    <definedName name="_WIDK" hidden="1">#REF!</definedName>
    <definedName name="_widps" localSheetId="24" hidden="1">#REF!</definedName>
    <definedName name="_widps" hidden="1">#REF!</definedName>
    <definedName name="_wipe" localSheetId="24" hidden="1">#REF!</definedName>
    <definedName name="_wipe" hidden="1">#REF!</definedName>
    <definedName name="_wo" localSheetId="24" hidden="1">#REF!</definedName>
    <definedName name="_wo" hidden="1">#REF!</definedName>
    <definedName name="_WO3" localSheetId="24">#REF!</definedName>
    <definedName name="_WO3">#REF!</definedName>
    <definedName name="_Wo4" localSheetId="24">#REF!</definedName>
    <definedName name="_Wo4">#REF!</definedName>
    <definedName name="_wo5" localSheetId="24">#REF!</definedName>
    <definedName name="_wo5">#REF!</definedName>
    <definedName name="_wo6" localSheetId="24">#REF!</definedName>
    <definedName name="_wo6">#REF!</definedName>
    <definedName name="_wo7" localSheetId="24">#REF!</definedName>
    <definedName name="_wo7">#REF!</definedName>
    <definedName name="_wo8" localSheetId="24">#REF!</definedName>
    <definedName name="_wo8">#REF!</definedName>
    <definedName name="_wocoso" localSheetId="24" hidden="1">#REF!</definedName>
    <definedName name="_wocoso" hidden="1">#REF!</definedName>
    <definedName name="_wodoc" localSheetId="24" hidden="1">#REF!</definedName>
    <definedName name="_wodoc" hidden="1">#REF!</definedName>
    <definedName name="_wpd" localSheetId="24" hidden="1">#REF!</definedName>
    <definedName name="_wpd" hidden="1">#REF!</definedName>
    <definedName name="_wpl2" localSheetId="24" hidden="1">{#N/A,#N/A,FALSE,"Aging Summary";#N/A,#N/A,FALSE,"Ratio Analysis";#N/A,#N/A,FALSE,"Test 120 Day Accts";#N/A,#N/A,FALSE,"Tickmarks"}</definedName>
    <definedName name="_wpl2" localSheetId="8" hidden="1">{#N/A,#N/A,FALSE,"Aging Summary";#N/A,#N/A,FALSE,"Ratio Analysis";#N/A,#N/A,FALSE,"Test 120 Day Accts";#N/A,#N/A,FALSE,"Tickmarks"}</definedName>
    <definedName name="_wpl2" localSheetId="25" hidden="1">{#N/A,#N/A,FALSE,"Aging Summary";#N/A,#N/A,FALSE,"Ratio Analysis";#N/A,#N/A,FALSE,"Test 120 Day Accts";#N/A,#N/A,FALSE,"Tickmarks"}</definedName>
    <definedName name="_wpl2" localSheetId="2" hidden="1">{#N/A,#N/A,FALSE,"Aging Summary";#N/A,#N/A,FALSE,"Ratio Analysis";#N/A,#N/A,FALSE,"Test 120 Day Accts";#N/A,#N/A,FALSE,"Tickmarks"}</definedName>
    <definedName name="_wpl2" localSheetId="14" hidden="1">{#N/A,#N/A,FALSE,"Aging Summary";#N/A,#N/A,FALSE,"Ratio Analysis";#N/A,#N/A,FALSE,"Test 120 Day Accts";#N/A,#N/A,FALSE,"Tickmarks"}</definedName>
    <definedName name="_wpl2" localSheetId="28" hidden="1">{#N/A,#N/A,FALSE,"Aging Summary";#N/A,#N/A,FALSE,"Ratio Analysis";#N/A,#N/A,FALSE,"Test 120 Day Accts";#N/A,#N/A,FALSE,"Tickmarks"}</definedName>
    <definedName name="_wpl2" localSheetId="5" hidden="1">{#N/A,#N/A,FALSE,"Aging Summary";#N/A,#N/A,FALSE,"Ratio Analysis";#N/A,#N/A,FALSE,"Test 120 Day Accts";#N/A,#N/A,FALSE,"Tickmarks"}</definedName>
    <definedName name="_wpl2" localSheetId="13" hidden="1">{#N/A,#N/A,FALSE,"Aging Summary";#N/A,#N/A,FALSE,"Ratio Analysis";#N/A,#N/A,FALSE,"Test 120 Day Accts";#N/A,#N/A,FALSE,"Tickmarks"}</definedName>
    <definedName name="_wpl2" hidden="1">{#N/A,#N/A,FALSE,"Aging Summary";#N/A,#N/A,FALSE,"Ratio Analysis";#N/A,#N/A,FALSE,"Test 120 Day Accts";#N/A,#N/A,FALSE,"Tickmarks"}</definedName>
    <definedName name="_WRN2" localSheetId="24" hidden="1">{#N/A,#N/A,FALSE,"단축1";#N/A,#N/A,FALSE,"단축2";#N/A,#N/A,FALSE,"단축3";#N/A,#N/A,FALSE,"장축";#N/A,#N/A,FALSE,"4WD"}</definedName>
    <definedName name="_WRN2" localSheetId="8" hidden="1">{#N/A,#N/A,FALSE,"단축1";#N/A,#N/A,FALSE,"단축2";#N/A,#N/A,FALSE,"단축3";#N/A,#N/A,FALSE,"장축";#N/A,#N/A,FALSE,"4WD"}</definedName>
    <definedName name="_WRN2" localSheetId="25" hidden="1">{#N/A,#N/A,FALSE,"단축1";#N/A,#N/A,FALSE,"단축2";#N/A,#N/A,FALSE,"단축3";#N/A,#N/A,FALSE,"장축";#N/A,#N/A,FALSE,"4WD"}</definedName>
    <definedName name="_WRN2" localSheetId="2" hidden="1">{#N/A,#N/A,FALSE,"단축1";#N/A,#N/A,FALSE,"단축2";#N/A,#N/A,FALSE,"단축3";#N/A,#N/A,FALSE,"장축";#N/A,#N/A,FALSE,"4WD"}</definedName>
    <definedName name="_WRN2" localSheetId="28" hidden="1">{#N/A,#N/A,FALSE,"단축1";#N/A,#N/A,FALSE,"단축2";#N/A,#N/A,FALSE,"단축3";#N/A,#N/A,FALSE,"장축";#N/A,#N/A,FALSE,"4WD"}</definedName>
    <definedName name="_WRN2" localSheetId="5" hidden="1">{#N/A,#N/A,FALSE,"단축1";#N/A,#N/A,FALSE,"단축2";#N/A,#N/A,FALSE,"단축3";#N/A,#N/A,FALSE,"장축";#N/A,#N/A,FALSE,"4WD"}</definedName>
    <definedName name="_WRN2" hidden="1">{#N/A,#N/A,FALSE,"단축1";#N/A,#N/A,FALSE,"단축2";#N/A,#N/A,FALSE,"단축3";#N/A,#N/A,FALSE,"장축";#N/A,#N/A,FALSE,"4WD"}</definedName>
    <definedName name="_wsb5" localSheetId="24">#REF!</definedName>
    <definedName name="_wsb5">#REF!</definedName>
    <definedName name="_wuie" localSheetId="24" hidden="1">#REF!</definedName>
    <definedName name="_wuie" hidden="1">#REF!</definedName>
    <definedName name="_X" localSheetId="24">#REF!</definedName>
    <definedName name="_X">#REF!</definedName>
    <definedName name="_XG2" localSheetId="24" hidden="1">{#N/A,#N/A,FALSE,"단축1";#N/A,#N/A,FALSE,"단축2";#N/A,#N/A,FALSE,"단축3";#N/A,#N/A,FALSE,"장축";#N/A,#N/A,FALSE,"4WD"}</definedName>
    <definedName name="_XG2" localSheetId="8" hidden="1">{#N/A,#N/A,FALSE,"단축1";#N/A,#N/A,FALSE,"단축2";#N/A,#N/A,FALSE,"단축3";#N/A,#N/A,FALSE,"장축";#N/A,#N/A,FALSE,"4WD"}</definedName>
    <definedName name="_XG2" localSheetId="25" hidden="1">{#N/A,#N/A,FALSE,"단축1";#N/A,#N/A,FALSE,"단축2";#N/A,#N/A,FALSE,"단축3";#N/A,#N/A,FALSE,"장축";#N/A,#N/A,FALSE,"4WD"}</definedName>
    <definedName name="_XG2" localSheetId="2" hidden="1">{#N/A,#N/A,FALSE,"단축1";#N/A,#N/A,FALSE,"단축2";#N/A,#N/A,FALSE,"단축3";#N/A,#N/A,FALSE,"장축";#N/A,#N/A,FALSE,"4WD"}</definedName>
    <definedName name="_XG2" localSheetId="28" hidden="1">{#N/A,#N/A,FALSE,"단축1";#N/A,#N/A,FALSE,"단축2";#N/A,#N/A,FALSE,"단축3";#N/A,#N/A,FALSE,"장축";#N/A,#N/A,FALSE,"4WD"}</definedName>
    <definedName name="_XG2" localSheetId="5" hidden="1">{#N/A,#N/A,FALSE,"단축1";#N/A,#N/A,FALSE,"단축2";#N/A,#N/A,FALSE,"단축3";#N/A,#N/A,FALSE,"장축";#N/A,#N/A,FALSE,"4WD"}</definedName>
    <definedName name="_XG2" hidden="1">{#N/A,#N/A,FALSE,"단축1";#N/A,#N/A,FALSE,"단축2";#N/A,#N/A,FALSE,"단축3";#N/A,#N/A,FALSE,"장축";#N/A,#N/A,FALSE,"4WD"}</definedName>
    <definedName name="_xkd" localSheetId="24" hidden="1">#REF!</definedName>
    <definedName name="_xkd" hidden="1">#REF!</definedName>
    <definedName name="_xlcn.WorksheetConnection_Table11" localSheetId="24" hidden="1">Country_Summary</definedName>
    <definedName name="_xlcn.WorksheetConnection_Table11" localSheetId="8" hidden="1">Country_Summary</definedName>
    <definedName name="_xlcn.WorksheetConnection_Table11" localSheetId="25" hidden="1">Country_Summary</definedName>
    <definedName name="_xlcn.WorksheetConnection_Table11" localSheetId="2" hidden="1">Country_Summary</definedName>
    <definedName name="_xlcn.WorksheetConnection_Table11" localSheetId="28" hidden="1">Country_Summary</definedName>
    <definedName name="_xlcn.WorksheetConnection_Table11" localSheetId="26" hidden="1">Country_Summary</definedName>
    <definedName name="_xlcn.WorksheetConnection_Table11" localSheetId="27" hidden="1">Country_Summary</definedName>
    <definedName name="_xlcn.WorksheetConnection_Table11" localSheetId="6" hidden="1">Country_Summary</definedName>
    <definedName name="_xlcn.WorksheetConnection_Table11" localSheetId="5" hidden="1">Country_Summary</definedName>
    <definedName name="_xlcn.WorksheetConnection_Table11" hidden="1">Country_Summary</definedName>
    <definedName name="_xodo" localSheetId="24" hidden="1">#REF!</definedName>
    <definedName name="_xodo" hidden="1">#REF!</definedName>
    <definedName name="_xoeo" localSheetId="24" hidden="1">#REF!</definedName>
    <definedName name="_xoeo" hidden="1">#REF!</definedName>
    <definedName name="_xosod" localSheetId="24" hidden="1">#REF!</definedName>
    <definedName name="_xosod" hidden="1">#REF!</definedName>
    <definedName name="_xp" localSheetId="24" hidden="1">#REF!</definedName>
    <definedName name="_xp" hidden="1">#REF!</definedName>
    <definedName name="_xpsp" localSheetId="24" hidden="1">#REF!</definedName>
    <definedName name="_xpsp" hidden="1">#REF!</definedName>
    <definedName name="_y" localSheetId="24" hidden="1">#REF!</definedName>
    <definedName name="_y" localSheetId="28" hidden="1">#REF!</definedName>
    <definedName name="_y" hidden="1">#REF!</definedName>
    <definedName name="_Z" localSheetId="24">#REF!</definedName>
    <definedName name="_Z">#REF!</definedName>
    <definedName name="_ZJSLD" localSheetId="24" hidden="1">#REF!</definedName>
    <definedName name="_ZJSLD" hidden="1">#REF!</definedName>
    <definedName name="_zsidp" localSheetId="24" hidden="1">#REF!</definedName>
    <definedName name="_zsidp" hidden="1">#REF!</definedName>
    <definedName name="_zz1" localSheetId="24">#REF!</definedName>
    <definedName name="_zz1">#REF!</definedName>
    <definedName name="_zz55" localSheetId="24">#REF!</definedName>
    <definedName name="_zz55">#REF!</definedName>
    <definedName name="_ㄴㄴ" localSheetId="24" hidden="1">#REF!</definedName>
    <definedName name="_ㄴㄴ" hidden="1">#REF!</definedName>
    <definedName name="_닝" localSheetId="24" hidden="1">#REF!</definedName>
    <definedName name="_닝" hidden="1">#REF!</definedName>
    <definedName name="_댖" localSheetId="24" hidden="1">#REF!</definedName>
    <definedName name="_댖" hidden="1">#REF!</definedName>
    <definedName name="_딪" localSheetId="24" hidden="1">#REF!</definedName>
    <definedName name="_딪" hidden="1">#REF!</definedName>
    <definedName name="_ㄹㄲ" localSheetId="24">{"'Sheet1'!$A$1:$H$36"}</definedName>
    <definedName name="_ㄹㄲ" localSheetId="8">{"'Sheet1'!$A$1:$H$36"}</definedName>
    <definedName name="_ㄹㄲ" localSheetId="25">{"'Sheet1'!$A$1:$H$36"}</definedName>
    <definedName name="_ㄹㄲ" localSheetId="2">{"'Sheet1'!$A$1:$H$36"}</definedName>
    <definedName name="_ㄹㄲ" localSheetId="28">{"'Sheet1'!$A$1:$H$36"}</definedName>
    <definedName name="_ㄹㄲ" localSheetId="5">{"'Sheet1'!$A$1:$H$36"}</definedName>
    <definedName name="_ㄹㄲ">{"'Sheet1'!$A$1:$H$36"}</definedName>
    <definedName name="_ㅁㅁ" localSheetId="24" hidden="1">#REF!</definedName>
    <definedName name="_ㅁㅁ" hidden="1">#REF!</definedName>
    <definedName name="_배부" localSheetId="24">#REF!</definedName>
    <definedName name="_배부">#REF!</definedName>
    <definedName name="_배부진" localSheetId="24">#REF!</definedName>
    <definedName name="_배부진">#REF!</definedName>
    <definedName name="_배부현황" localSheetId="24">#REF!</definedName>
    <definedName name="_배부현황">#REF!</definedName>
    <definedName name="_상각액" localSheetId="24">#REF!</definedName>
    <definedName name="_상각액">#REF!</definedName>
    <definedName name="_상각액진" localSheetId="24">#REF!</definedName>
    <definedName name="_상각액진">#REF!</definedName>
    <definedName name="_안" localSheetId="24" hidden="1">#REF!</definedName>
    <definedName name="_안" hidden="1">#REF!</definedName>
    <definedName name="_이린" localSheetId="24" hidden="1">#REF!</definedName>
    <definedName name="_이린" hidden="1">#REF!</definedName>
    <definedName name="_재대" localSheetId="24" hidden="1">#REF!</definedName>
    <definedName name="_재대" hidden="1">#REF!</definedName>
    <definedName name="_잰ㅀ" localSheetId="24" hidden="1">#REF!</definedName>
    <definedName name="_잰ㅀ" hidden="1">#REF!</definedName>
    <definedName name="_잳" localSheetId="24" hidden="1">#REF!</definedName>
    <definedName name="_잳" hidden="1">#REF!</definedName>
    <definedName name="_전부" localSheetId="24">#REF!</definedName>
    <definedName name="_전부">#REF!</definedName>
    <definedName name="_종합" localSheetId="24">#REF!</definedName>
    <definedName name="_종합">#REF!</definedName>
    <definedName name="_태" localSheetId="24" hidden="1">#REF!</definedName>
    <definedName name="_태" hidden="1">#REF!</definedName>
    <definedName name="´cAE°eE¹" localSheetId="28" hidden="1">#REF!</definedName>
    <definedName name="´cAE°eE¹" hidden="1">#REF!</definedName>
    <definedName name="￠￥cAE¡ÆeEⓒo" localSheetId="28" hidden="1">#REF!</definedName>
    <definedName name="￠￥cAE¡ÆeEⓒo" hidden="1">#REF!</definedName>
    <definedName name="\" localSheetId="24">#REF!</definedName>
    <definedName name="\">#REF!</definedName>
    <definedName name="\\" localSheetId="24" hidden="1">{#N/A,#N/A,FALSE,"단축1";#N/A,#N/A,FALSE,"단축2";#N/A,#N/A,FALSE,"단축3";#N/A,#N/A,FALSE,"장축";#N/A,#N/A,FALSE,"4WD"}</definedName>
    <definedName name="\\" localSheetId="8" hidden="1">{#N/A,#N/A,FALSE,"단축1";#N/A,#N/A,FALSE,"단축2";#N/A,#N/A,FALSE,"단축3";#N/A,#N/A,FALSE,"장축";#N/A,#N/A,FALSE,"4WD"}</definedName>
    <definedName name="\\" localSheetId="25" hidden="1">{#N/A,#N/A,FALSE,"단축1";#N/A,#N/A,FALSE,"단축2";#N/A,#N/A,FALSE,"단축3";#N/A,#N/A,FALSE,"장축";#N/A,#N/A,FALSE,"4WD"}</definedName>
    <definedName name="\\" localSheetId="2" hidden="1">{#N/A,#N/A,FALSE,"단축1";#N/A,#N/A,FALSE,"단축2";#N/A,#N/A,FALSE,"단축3";#N/A,#N/A,FALSE,"장축";#N/A,#N/A,FALSE,"4WD"}</definedName>
    <definedName name="\\" localSheetId="28" hidden="1">{#N/A,#N/A,FALSE,"단축1";#N/A,#N/A,FALSE,"단축2";#N/A,#N/A,FALSE,"단축3";#N/A,#N/A,FALSE,"장축";#N/A,#N/A,FALSE,"4WD"}</definedName>
    <definedName name="\\" localSheetId="5" hidden="1">{#N/A,#N/A,FALSE,"단축1";#N/A,#N/A,FALSE,"단축2";#N/A,#N/A,FALSE,"단축3";#N/A,#N/A,FALSE,"장축";#N/A,#N/A,FALSE,"4WD"}</definedName>
    <definedName name="\\" hidden="1">{#N/A,#N/A,FALSE,"단축1";#N/A,#N/A,FALSE,"단축2";#N/A,#N/A,FALSE,"단축3";#N/A,#N/A,FALSE,"장축";#N/A,#N/A,FALSE,"4WD"}</definedName>
    <definedName name="\0" localSheetId="24">#REF!</definedName>
    <definedName name="\0">#REF!</definedName>
    <definedName name="\1" localSheetId="24">#REF!</definedName>
    <definedName name="\1">#REF!</definedName>
    <definedName name="\11" localSheetId="24">#REF!</definedName>
    <definedName name="\11">#REF!</definedName>
    <definedName name="\12">#N/A</definedName>
    <definedName name="\2" localSheetId="24">#REF!</definedName>
    <definedName name="\2">#REF!</definedName>
    <definedName name="\4">#N/A</definedName>
    <definedName name="\a">#N/A</definedName>
    <definedName name="\b">#N/A</definedName>
    <definedName name="\B1" localSheetId="24">#REF!</definedName>
    <definedName name="\B1">#REF!</definedName>
    <definedName name="\B10" localSheetId="24">#REF!</definedName>
    <definedName name="\B10">#REF!</definedName>
    <definedName name="\B11" localSheetId="24">#REF!</definedName>
    <definedName name="\B11">#REF!</definedName>
    <definedName name="\B12" localSheetId="24">#REF!</definedName>
    <definedName name="\B12">#REF!</definedName>
    <definedName name="\B2" localSheetId="24">#REF!</definedName>
    <definedName name="\B2">#REF!</definedName>
    <definedName name="\B3" localSheetId="24">#REF!</definedName>
    <definedName name="\B3">#REF!</definedName>
    <definedName name="\B4" localSheetId="24">#REF!</definedName>
    <definedName name="\B4">#REF!</definedName>
    <definedName name="\B5" localSheetId="24">#REF!</definedName>
    <definedName name="\B5">#REF!</definedName>
    <definedName name="\B6" localSheetId="24">#REF!</definedName>
    <definedName name="\B6">#REF!</definedName>
    <definedName name="\B7" localSheetId="24">#REF!</definedName>
    <definedName name="\B7">#REF!</definedName>
    <definedName name="\B8" localSheetId="24">#REF!</definedName>
    <definedName name="\B8">#REF!</definedName>
    <definedName name="\B9" localSheetId="24">#REF!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 localSheetId="24">#REF!</definedName>
    <definedName name="\k">#REF!</definedName>
    <definedName name="\l" localSheetId="24">#REF!</definedName>
    <definedName name="\l">#REF!</definedName>
    <definedName name="\m">#N/A</definedName>
    <definedName name="\n" localSheetId="24">#REF!</definedName>
    <definedName name="\n">#REF!</definedName>
    <definedName name="\o" localSheetId="24">#REF!</definedName>
    <definedName name="\o">#REF!</definedName>
    <definedName name="\p">#N/A</definedName>
    <definedName name="\q">#N/A</definedName>
    <definedName name="\r">#N/A</definedName>
    <definedName name="\s">#N/A</definedName>
    <definedName name="\t" localSheetId="24">#REF!</definedName>
    <definedName name="\t">#REF!</definedName>
    <definedName name="\u">#N/A</definedName>
    <definedName name="\v">#N/A</definedName>
    <definedName name="\w" localSheetId="24">#REF!</definedName>
    <definedName name="\w">#REF!</definedName>
    <definedName name="\x">#N/A</definedName>
    <definedName name="\y">#N/A</definedName>
    <definedName name="\z">#N/A</definedName>
    <definedName name="\Z1" localSheetId="24">#REF!</definedName>
    <definedName name="\Z1">#REF!</definedName>
    <definedName name="\한" localSheetId="24" hidden="1">{#N/A,#N/A,FALSE,"BS";#N/A,#N/A,FALSE,"PL";#N/A,#N/A,FALSE,"처분";#N/A,#N/A,FALSE,"현금";#N/A,#N/A,FALSE,"매출";#N/A,#N/A,FALSE,"원가";#N/A,#N/A,FALSE,"경영"}</definedName>
    <definedName name="\한" localSheetId="8" hidden="1">{#N/A,#N/A,FALSE,"BS";#N/A,#N/A,FALSE,"PL";#N/A,#N/A,FALSE,"처분";#N/A,#N/A,FALSE,"현금";#N/A,#N/A,FALSE,"매출";#N/A,#N/A,FALSE,"원가";#N/A,#N/A,FALSE,"경영"}</definedName>
    <definedName name="\한" localSheetId="25" hidden="1">{#N/A,#N/A,FALSE,"BS";#N/A,#N/A,FALSE,"PL";#N/A,#N/A,FALSE,"처분";#N/A,#N/A,FALSE,"현금";#N/A,#N/A,FALSE,"매출";#N/A,#N/A,FALSE,"원가";#N/A,#N/A,FALSE,"경영"}</definedName>
    <definedName name="\한" localSheetId="2" hidden="1">{#N/A,#N/A,FALSE,"BS";#N/A,#N/A,FALSE,"PL";#N/A,#N/A,FALSE,"처분";#N/A,#N/A,FALSE,"현금";#N/A,#N/A,FALSE,"매출";#N/A,#N/A,FALSE,"원가";#N/A,#N/A,FALSE,"경영"}</definedName>
    <definedName name="\한" localSheetId="14" hidden="1">{#N/A,#N/A,FALSE,"BS";#N/A,#N/A,FALSE,"PL";#N/A,#N/A,FALSE,"처분";#N/A,#N/A,FALSE,"현금";#N/A,#N/A,FALSE,"매출";#N/A,#N/A,FALSE,"원가";#N/A,#N/A,FALSE,"경영"}</definedName>
    <definedName name="\한" localSheetId="28" hidden="1">{#N/A,#N/A,FALSE,"BS";#N/A,#N/A,FALSE,"PL";#N/A,#N/A,FALSE,"처분";#N/A,#N/A,FALSE,"현금";#N/A,#N/A,FALSE,"매출";#N/A,#N/A,FALSE,"원가";#N/A,#N/A,FALSE,"경영"}</definedName>
    <definedName name="\한" localSheetId="5" hidden="1">{#N/A,#N/A,FALSE,"BS";#N/A,#N/A,FALSE,"PL";#N/A,#N/A,FALSE,"처분";#N/A,#N/A,FALSE,"현금";#N/A,#N/A,FALSE,"매출";#N/A,#N/A,FALSE,"원가";#N/A,#N/A,FALSE,"경영"}</definedName>
    <definedName name="\한" localSheetId="13"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24" hidden="1">{#N/A,#N/A,FALSE,"정공"}</definedName>
    <definedName name="Ⅱ" localSheetId="8" hidden="1">{#N/A,#N/A,FALSE,"정공"}</definedName>
    <definedName name="Ⅱ" localSheetId="25" hidden="1">{#N/A,#N/A,FALSE,"정공"}</definedName>
    <definedName name="Ⅱ" localSheetId="2" hidden="1">{#N/A,#N/A,FALSE,"정공"}</definedName>
    <definedName name="Ⅱ" localSheetId="14" hidden="1">{#N/A,#N/A,FALSE,"정공"}</definedName>
    <definedName name="Ⅱ" localSheetId="28" hidden="1">{#N/A,#N/A,FALSE,"정공"}</definedName>
    <definedName name="Ⅱ" localSheetId="5" hidden="1">{#N/A,#N/A,FALSE,"정공"}</definedName>
    <definedName name="Ⅱ" localSheetId="13" hidden="1">{#N/A,#N/A,FALSE,"정공"}</definedName>
    <definedName name="Ⅱ" hidden="1">{#N/A,#N/A,FALSE,"정공"}</definedName>
    <definedName name="A" localSheetId="24">#REF!</definedName>
    <definedName name="A" localSheetId="14">#REF!</definedName>
    <definedName name="A" localSheetId="13">#REF!</definedName>
    <definedName name="A">#REF!</definedName>
    <definedName name="A___P" localSheetId="24">#REF!</definedName>
    <definedName name="A___P" localSheetId="14">#REF!</definedName>
    <definedName name="A___P" localSheetId="13">#REF!</definedName>
    <definedName name="A___P">#REF!</definedName>
    <definedName name="a_3s_cu" localSheetId="24">#REF!</definedName>
    <definedName name="a_3s_cu">#REF!</definedName>
    <definedName name="a_3s_Q1" localSheetId="24">#REF!</definedName>
    <definedName name="a_3s_Q1">#REF!</definedName>
    <definedName name="a_3s_Q2" localSheetId="24">#REF!</definedName>
    <definedName name="a_3s_Q2">#REF!</definedName>
    <definedName name="a_3s_Q3" localSheetId="24">#REF!</definedName>
    <definedName name="a_3s_Q3">#REF!</definedName>
    <definedName name="A_C" localSheetId="24">#REF!</definedName>
    <definedName name="A_C">#REF!</definedName>
    <definedName name="a_cu_cu" localSheetId="24">#REF!</definedName>
    <definedName name="a_cu_cu">#REF!</definedName>
    <definedName name="a_cu_Q1" localSheetId="24">#REF!</definedName>
    <definedName name="a_cu_Q1">#REF!</definedName>
    <definedName name="a_cu_Q2" localSheetId="24">#REF!</definedName>
    <definedName name="a_cu_Q2">#REF!</definedName>
    <definedName name="a_cu_Q3" localSheetId="24">#REF!</definedName>
    <definedName name="a_cu_Q3">#REF!</definedName>
    <definedName name="a_dash" localSheetId="24">#REF!</definedName>
    <definedName name="a_dash">#REF!</definedName>
    <definedName name="a_la_cu" localSheetId="24">#REF!</definedName>
    <definedName name="a_la_cu">#REF!</definedName>
    <definedName name="a_la_Q1" localSheetId="24">#REF!</definedName>
    <definedName name="a_la_Q1">#REF!</definedName>
    <definedName name="a_la_Q2" localSheetId="24">#REF!</definedName>
    <definedName name="a_la_Q2">#REF!</definedName>
    <definedName name="a_la_Q3" localSheetId="24">#REF!</definedName>
    <definedName name="a_la_Q3">#REF!</definedName>
    <definedName name="A_P" localSheetId="24">#REF!</definedName>
    <definedName name="A_P" localSheetId="14">#REF!</definedName>
    <definedName name="A_P" localSheetId="13">#REF!</definedName>
    <definedName name="A_P">#REF!</definedName>
    <definedName name="a_pl_cu" localSheetId="24">#REF!</definedName>
    <definedName name="a_pl_cu">#REF!</definedName>
    <definedName name="a_pl_Q1" localSheetId="24">#REF!</definedName>
    <definedName name="a_pl_Q1">#REF!</definedName>
    <definedName name="a_pl_Q2" localSheetId="24">#REF!</definedName>
    <definedName name="a_pl_Q2">#REF!</definedName>
    <definedName name="a_pl_Q3" localSheetId="24">#REF!</definedName>
    <definedName name="a_pl_Q3">#REF!</definedName>
    <definedName name="a_pr_cu" localSheetId="24">#REF!</definedName>
    <definedName name="a_pr_cu">#REF!</definedName>
    <definedName name="a_pr_Q1" localSheetId="24">#REF!</definedName>
    <definedName name="a_pr_Q1">#REF!</definedName>
    <definedName name="a_pr_Q2" localSheetId="24">#REF!</definedName>
    <definedName name="a_pr_Q2">#REF!</definedName>
    <definedName name="a_pr_Q3" localSheetId="24">#REF!</definedName>
    <definedName name="a_pr_Q3">#REF!</definedName>
    <definedName name="a_pu_cu" localSheetId="24">#REF!</definedName>
    <definedName name="a_pu_cu">#REF!</definedName>
    <definedName name="a_pu_Q1" localSheetId="24">#REF!</definedName>
    <definedName name="a_pu_Q1">#REF!</definedName>
    <definedName name="a_pu_Q2" localSheetId="24">#REF!</definedName>
    <definedName name="a_pu_Q2">#REF!</definedName>
    <definedName name="a_pu_Q3" localSheetId="24">#REF!</definedName>
    <definedName name="a_pu_Q3">#REF!</definedName>
    <definedName name="a_st_cu" localSheetId="24">#REF!</definedName>
    <definedName name="a_st_cu">#REF!</definedName>
    <definedName name="a_st_Q1" localSheetId="24">#REF!</definedName>
    <definedName name="a_st_Q1">#REF!</definedName>
    <definedName name="a_st_Q2" localSheetId="24">#REF!</definedName>
    <definedName name="a_st_Q2">#REF!</definedName>
    <definedName name="a_st_Q3" localSheetId="24">#REF!</definedName>
    <definedName name="a_st_Q3">#REF!</definedName>
    <definedName name="a_ta_cu" localSheetId="24">#REF!</definedName>
    <definedName name="a_ta_cu">#REF!</definedName>
    <definedName name="a_ta_Q1" localSheetId="24">#REF!</definedName>
    <definedName name="a_ta_Q1">#REF!</definedName>
    <definedName name="a_ta_Q2" localSheetId="24">#REF!</definedName>
    <definedName name="a_ta_Q2">#REF!</definedName>
    <definedName name="a_ta_Q3" localSheetId="24">#REF!</definedName>
    <definedName name="a_ta_Q3">#REF!</definedName>
    <definedName name="a_te_cu" localSheetId="24">#REF!</definedName>
    <definedName name="a_te_cu">#REF!</definedName>
    <definedName name="a_te_Q1" localSheetId="24">#REF!</definedName>
    <definedName name="a_te_Q1">#REF!</definedName>
    <definedName name="a_te_Q2" localSheetId="24">#REF!</definedName>
    <definedName name="a_te_Q2">#REF!</definedName>
    <definedName name="a_te_Q3" localSheetId="24">#REF!</definedName>
    <definedName name="a_te_Q3">#REF!</definedName>
    <definedName name="a_선행_cu" localSheetId="24">#REF!</definedName>
    <definedName name="a_선행_cu">#REF!</definedName>
    <definedName name="a_선행_Q1" localSheetId="24">#REF!</definedName>
    <definedName name="a_선행_Q1">#REF!</definedName>
    <definedName name="a_선행_Q2" localSheetId="24">#REF!</definedName>
    <definedName name="a_선행_Q2">#REF!</definedName>
    <definedName name="a_선행_Q3" localSheetId="24">#REF!</definedName>
    <definedName name="a_선행_Q3">#REF!</definedName>
    <definedName name="a_외관_cu" localSheetId="24">#REF!</definedName>
    <definedName name="a_외관_cu">#REF!</definedName>
    <definedName name="a_외관_Q1" localSheetId="24">#REF!</definedName>
    <definedName name="a_외관_Q1">#REF!</definedName>
    <definedName name="a_외관_Q2" localSheetId="24">#REF!</definedName>
    <definedName name="a_외관_Q2">#REF!</definedName>
    <definedName name="a_외관_Q3" localSheetId="24">#REF!</definedName>
    <definedName name="a_외관_Q3">#REF!</definedName>
    <definedName name="A¶E¸AOE­¸e" localSheetId="24">#REF!</definedName>
    <definedName name="A¶E¸AOE­¸e">#REF!</definedName>
    <definedName name="A0" localSheetId="24">#REF!</definedName>
    <definedName name="A0">#REF!</definedName>
    <definedName name="a00000" localSheetId="24">#REF!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24" hidden="1">{#N/A,#N/A,FALSE,"단축1";#N/A,#N/A,FALSE,"단축2";#N/A,#N/A,FALSE,"단축3";#N/A,#N/A,FALSE,"장축";#N/A,#N/A,FALSE,"4WD"}</definedName>
    <definedName name="A1_00근거" localSheetId="8" hidden="1">{#N/A,#N/A,FALSE,"단축1";#N/A,#N/A,FALSE,"단축2";#N/A,#N/A,FALSE,"단축3";#N/A,#N/A,FALSE,"장축";#N/A,#N/A,FALSE,"4WD"}</definedName>
    <definedName name="A1_00근거" localSheetId="25" hidden="1">{#N/A,#N/A,FALSE,"단축1";#N/A,#N/A,FALSE,"단축2";#N/A,#N/A,FALSE,"단축3";#N/A,#N/A,FALSE,"장축";#N/A,#N/A,FALSE,"4WD"}</definedName>
    <definedName name="A1_00근거" localSheetId="2" hidden="1">{#N/A,#N/A,FALSE,"단축1";#N/A,#N/A,FALSE,"단축2";#N/A,#N/A,FALSE,"단축3";#N/A,#N/A,FALSE,"장축";#N/A,#N/A,FALSE,"4WD"}</definedName>
    <definedName name="A1_00근거" localSheetId="28" hidden="1">{#N/A,#N/A,FALSE,"단축1";#N/A,#N/A,FALSE,"단축2";#N/A,#N/A,FALSE,"단축3";#N/A,#N/A,FALSE,"장축";#N/A,#N/A,FALSE,"4WD"}</definedName>
    <definedName name="A1_00근거" localSheetId="5" hidden="1">{#N/A,#N/A,FALSE,"단축1";#N/A,#N/A,FALSE,"단축2";#N/A,#N/A,FALSE,"단축3";#N/A,#N/A,FALSE,"장축";#N/A,#N/A,FALSE,"4WD"}</definedName>
    <definedName name="A1_00근거" hidden="1">{#N/A,#N/A,FALSE,"단축1";#N/A,#N/A,FALSE,"단축2";#N/A,#N/A,FALSE,"단축3";#N/A,#N/A,FALSE,"장축";#N/A,#N/A,FALSE,"4WD"}</definedName>
    <definedName name="A100XP1BOM" localSheetId="23">#REF!</definedName>
    <definedName name="A100XP1BOM" localSheetId="24">#REF!</definedName>
    <definedName name="A100XP1BOM" localSheetId="25">#REF!</definedName>
    <definedName name="A100XP1BOM" localSheetId="28">#REF!</definedName>
    <definedName name="A100XP1BOM" localSheetId="26">#REF!</definedName>
    <definedName name="A100XP1BOM" localSheetId="27">#REF!</definedName>
    <definedName name="A100XP1BOM">#REF!</definedName>
    <definedName name="A100XP2BOM" localSheetId="23">#REF!</definedName>
    <definedName name="A100XP2BOM" localSheetId="24">#REF!</definedName>
    <definedName name="A100XP2BOM" localSheetId="25">#REF!</definedName>
    <definedName name="A100XP2BOM" localSheetId="28">#REF!</definedName>
    <definedName name="A100XP2BOM" localSheetId="26">#REF!</definedName>
    <definedName name="A100XP2BOM" localSheetId="27">#REF!</definedName>
    <definedName name="A100XP2BOM">#REF!</definedName>
    <definedName name="A1200000" localSheetId="24">#REF!</definedName>
    <definedName name="A1200000">#REF!</definedName>
    <definedName name="A1A759" localSheetId="24">#REF!</definedName>
    <definedName name="A1A759">#REF!</definedName>
    <definedName name="aa" localSheetId="24" hidden="1">#REF!</definedName>
    <definedName name="aa" localSheetId="28" hidden="1">#REF!</definedName>
    <definedName name="aa" hidden="1">#REF!</definedName>
    <definedName name="aa_1" localSheetId="24">#REF!</definedName>
    <definedName name="aa_1">#REF!</definedName>
    <definedName name="aaa" localSheetId="24"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8"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5"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14"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8"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5"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 hidden="1">"OFF"</definedName>
    <definedName name="aaaa">#N/A</definedName>
    <definedName name="aaaaa" localSheetId="24" hidden="1">#REF!</definedName>
    <definedName name="aaaaa" localSheetId="14" hidden="1">#REF!</definedName>
    <definedName name="aaaaa" localSheetId="28" hidden="1">#REF!</definedName>
    <definedName name="aaaaa" localSheetId="13" hidden="1">#REF!</definedName>
    <definedName name="aaaaa" hidden="1">#REF!</definedName>
    <definedName name="AAAAAA" localSheetId="24">#REF!</definedName>
    <definedName name="AAAAAA">#REF!</definedName>
    <definedName name="aaaaaaa" localSheetId="24" hidden="1">{#N/A,#N/A,FALSE,"type1";#N/A,#N/A,FALSE,"지지력";#N/A,#N/A,FALSE,"PILE계산";#N/A,#N/A,FALSE,"PILE ";#N/A,#N/A,FALSE,"철근량";#N/A,#N/A,FALSE,"균열검토";#N/A,#N/A,FALSE,"날개벽";#N/A,#N/A,FALSE,"주철근조립도";#N/A,#N/A,FALSE,"교좌"}</definedName>
    <definedName name="aaaaaaa" localSheetId="8" hidden="1">{#N/A,#N/A,FALSE,"type1";#N/A,#N/A,FALSE,"지지력";#N/A,#N/A,FALSE,"PILE계산";#N/A,#N/A,FALSE,"PILE ";#N/A,#N/A,FALSE,"철근량";#N/A,#N/A,FALSE,"균열검토";#N/A,#N/A,FALSE,"날개벽";#N/A,#N/A,FALSE,"주철근조립도";#N/A,#N/A,FALSE,"교좌"}</definedName>
    <definedName name="aaaaaaa" localSheetId="25" hidden="1">{#N/A,#N/A,FALSE,"type1";#N/A,#N/A,FALSE,"지지력";#N/A,#N/A,FALSE,"PILE계산";#N/A,#N/A,FALSE,"PILE ";#N/A,#N/A,FALSE,"철근량";#N/A,#N/A,FALSE,"균열검토";#N/A,#N/A,FALSE,"날개벽";#N/A,#N/A,FALSE,"주철근조립도";#N/A,#N/A,FALSE,"교좌"}</definedName>
    <definedName name="aaaaaaa" localSheetId="2" hidden="1">{#N/A,#N/A,FALSE,"type1";#N/A,#N/A,FALSE,"지지력";#N/A,#N/A,FALSE,"PILE계산";#N/A,#N/A,FALSE,"PILE ";#N/A,#N/A,FALSE,"철근량";#N/A,#N/A,FALSE,"균열검토";#N/A,#N/A,FALSE,"날개벽";#N/A,#N/A,FALSE,"주철근조립도";#N/A,#N/A,FALSE,"교좌"}</definedName>
    <definedName name="aaaaaaa" localSheetId="14" hidden="1">{#N/A,#N/A,FALSE,"type1";#N/A,#N/A,FALSE,"지지력";#N/A,#N/A,FALSE,"PILE계산";#N/A,#N/A,FALSE,"PILE ";#N/A,#N/A,FALSE,"철근량";#N/A,#N/A,FALSE,"균열검토";#N/A,#N/A,FALSE,"날개벽";#N/A,#N/A,FALSE,"주철근조립도";#N/A,#N/A,FALSE,"교좌"}</definedName>
    <definedName name="aaaaaaa" localSheetId="28" hidden="1">{#N/A,#N/A,FALSE,"type1";#N/A,#N/A,FALSE,"지지력";#N/A,#N/A,FALSE,"PILE계산";#N/A,#N/A,FALSE,"PILE ";#N/A,#N/A,FALSE,"철근량";#N/A,#N/A,FALSE,"균열검토";#N/A,#N/A,FALSE,"날개벽";#N/A,#N/A,FALSE,"주철근조립도";#N/A,#N/A,FALSE,"교좌"}</definedName>
    <definedName name="aaaaaaa" localSheetId="5" hidden="1">{#N/A,#N/A,FALSE,"type1";#N/A,#N/A,FALSE,"지지력";#N/A,#N/A,FALSE,"PILE계산";#N/A,#N/A,FALSE,"PILE ";#N/A,#N/A,FALSE,"철근량";#N/A,#N/A,FALSE,"균열검토";#N/A,#N/A,FALSE,"날개벽";#N/A,#N/A,FALSE,"주철근조립도";#N/A,#N/A,FALSE,"교좌"}</definedName>
    <definedName name="aaaaaaa" localSheetId="13"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localSheetId="24" hidden="1">#REF!</definedName>
    <definedName name="aaaaaaaaaaa" localSheetId="28" hidden="1">#REF!</definedName>
    <definedName name="aaaaaaaaaaa" hidden="1">#REF!</definedName>
    <definedName name="AAAAS" localSheetId="24" hidden="1">{#N/A,#N/A,FALSE,"정공"}</definedName>
    <definedName name="AAAAS" localSheetId="8" hidden="1">{#N/A,#N/A,FALSE,"정공"}</definedName>
    <definedName name="AAAAS" localSheetId="25" hidden="1">{#N/A,#N/A,FALSE,"정공"}</definedName>
    <definedName name="AAAAS" localSheetId="2" hidden="1">{#N/A,#N/A,FALSE,"정공"}</definedName>
    <definedName name="AAAAS" localSheetId="14" hidden="1">{#N/A,#N/A,FALSE,"정공"}</definedName>
    <definedName name="AAAAS" localSheetId="28" hidden="1">{#N/A,#N/A,FALSE,"정공"}</definedName>
    <definedName name="AAAAS" localSheetId="5" hidden="1">{#N/A,#N/A,FALSE,"정공"}</definedName>
    <definedName name="AAAAS" localSheetId="13" hidden="1">{#N/A,#N/A,FALSE,"정공"}</definedName>
    <definedName name="AAAAS" hidden="1">{#N/A,#N/A,FALSE,"정공"}</definedName>
    <definedName name="aaab"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if" localSheetId="24" hidden="1">{#N/A,#N/A,FALSE,"단축1";#N/A,#N/A,FALSE,"단축2";#N/A,#N/A,FALSE,"단축3";#N/A,#N/A,FALSE,"장축";#N/A,#N/A,FALSE,"4WD"}</definedName>
    <definedName name="aaif" localSheetId="8" hidden="1">{#N/A,#N/A,FALSE,"단축1";#N/A,#N/A,FALSE,"단축2";#N/A,#N/A,FALSE,"단축3";#N/A,#N/A,FALSE,"장축";#N/A,#N/A,FALSE,"4WD"}</definedName>
    <definedName name="aaif" localSheetId="25" hidden="1">{#N/A,#N/A,FALSE,"단축1";#N/A,#N/A,FALSE,"단축2";#N/A,#N/A,FALSE,"단축3";#N/A,#N/A,FALSE,"장축";#N/A,#N/A,FALSE,"4WD"}</definedName>
    <definedName name="aaif" localSheetId="2" hidden="1">{#N/A,#N/A,FALSE,"단축1";#N/A,#N/A,FALSE,"단축2";#N/A,#N/A,FALSE,"단축3";#N/A,#N/A,FALSE,"장축";#N/A,#N/A,FALSE,"4WD"}</definedName>
    <definedName name="aaif" localSheetId="28" hidden="1">{#N/A,#N/A,FALSE,"단축1";#N/A,#N/A,FALSE,"단축2";#N/A,#N/A,FALSE,"단축3";#N/A,#N/A,FALSE,"장축";#N/A,#N/A,FALSE,"4WD"}</definedName>
    <definedName name="aaif" localSheetId="5" hidden="1">{#N/A,#N/A,FALSE,"단축1";#N/A,#N/A,FALSE,"단축2";#N/A,#N/A,FALSE,"단축3";#N/A,#N/A,FALSE,"장축";#N/A,#N/A,FALSE,"4WD"}</definedName>
    <definedName name="aaif" hidden="1">{#N/A,#N/A,FALSE,"단축1";#N/A,#N/A,FALSE,"단축2";#N/A,#N/A,FALSE,"단축3";#N/A,#N/A,FALSE,"장축";#N/A,#N/A,FALSE,"4WD"}</definedName>
    <definedName name="Aas" localSheetId="24" hidden="1">{#N/A,#N/A,FALSE,"을지 (4)";#N/A,#N/A,FALSE,"을지 (5)";#N/A,#N/A,FALSE,"을지 (6)"}</definedName>
    <definedName name="Aas" localSheetId="8" hidden="1">{#N/A,#N/A,FALSE,"을지 (4)";#N/A,#N/A,FALSE,"을지 (5)";#N/A,#N/A,FALSE,"을지 (6)"}</definedName>
    <definedName name="Aas" localSheetId="25" hidden="1">{#N/A,#N/A,FALSE,"을지 (4)";#N/A,#N/A,FALSE,"을지 (5)";#N/A,#N/A,FALSE,"을지 (6)"}</definedName>
    <definedName name="Aas" localSheetId="2" hidden="1">{#N/A,#N/A,FALSE,"을지 (4)";#N/A,#N/A,FALSE,"을지 (5)";#N/A,#N/A,FALSE,"을지 (6)"}</definedName>
    <definedName name="Aas" localSheetId="28" hidden="1">{#N/A,#N/A,FALSE,"을지 (4)";#N/A,#N/A,FALSE,"을지 (5)";#N/A,#N/A,FALSE,"을지 (6)"}</definedName>
    <definedName name="Aas" localSheetId="5" hidden="1">{#N/A,#N/A,FALSE,"을지 (4)";#N/A,#N/A,FALSE,"을지 (5)";#N/A,#N/A,FALSE,"을지 (6)"}</definedName>
    <definedName name="Aas" hidden="1">{#N/A,#N/A,FALSE,"을지 (4)";#N/A,#N/A,FALSE,"을지 (5)";#N/A,#N/A,FALSE,"을지 (6)"}</definedName>
    <definedName name="aasdfa" localSheetId="24" hidden="1">{"rtn",#N/A,FALSE,"RTN";"tables",#N/A,FALSE,"RTN";"cf",#N/A,FALSE,"CF";"stats",#N/A,FALSE,"Stats";"prop",#N/A,FALSE,"Prop"}</definedName>
    <definedName name="aasdfa" localSheetId="8" hidden="1">{"rtn",#N/A,FALSE,"RTN";"tables",#N/A,FALSE,"RTN";"cf",#N/A,FALSE,"CF";"stats",#N/A,FALSE,"Stats";"prop",#N/A,FALSE,"Prop"}</definedName>
    <definedName name="aasdfa" localSheetId="25" hidden="1">{"rtn",#N/A,FALSE,"RTN";"tables",#N/A,FALSE,"RTN";"cf",#N/A,FALSE,"CF";"stats",#N/A,FALSE,"Stats";"prop",#N/A,FALSE,"Prop"}</definedName>
    <definedName name="aasdfa" localSheetId="2" hidden="1">{"rtn",#N/A,FALSE,"RTN";"tables",#N/A,FALSE,"RTN";"cf",#N/A,FALSE,"CF";"stats",#N/A,FALSE,"Stats";"prop",#N/A,FALSE,"Prop"}</definedName>
    <definedName name="aasdfa" localSheetId="28" hidden="1">{"rtn",#N/A,FALSE,"RTN";"tables",#N/A,FALSE,"RTN";"cf",#N/A,FALSE,"CF";"stats",#N/A,FALSE,"Stats";"prop",#N/A,FALSE,"Prop"}</definedName>
    <definedName name="aasdfa" localSheetId="5" hidden="1">{"rtn",#N/A,FALSE,"RTN";"tables",#N/A,FALSE,"RTN";"cf",#N/A,FALSE,"CF";"stats",#N/A,FALSE,"Stats";"prop",#N/A,FALSE,"Prop"}</definedName>
    <definedName name="aasdfa" hidden="1">{"rtn",#N/A,FALSE,"RTN";"tables",#N/A,FALSE,"RTN";"cf",#N/A,FALSE,"CF";"stats",#N/A,FALSE,"Stats";"prop",#N/A,FALSE,"Prop"}</definedName>
    <definedName name="AAZZ">#N/A</definedName>
    <definedName name="AB" localSheetId="24">#REF!</definedName>
    <definedName name="AB">#REF!</definedName>
    <definedName name="ABAP" localSheetId="24">#REF!</definedName>
    <definedName name="ABAP">#REF!</definedName>
    <definedName name="abc"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d">#N/A</definedName>
    <definedName name="abcde">#N/A</definedName>
    <definedName name="ABCDEF" localSheetId="24" hidden="1">{#N/A,#N/A,FALSE,"정공"}</definedName>
    <definedName name="ABCDEF" localSheetId="8" hidden="1">{#N/A,#N/A,FALSE,"정공"}</definedName>
    <definedName name="ABCDEF" localSheetId="25" hidden="1">{#N/A,#N/A,FALSE,"정공"}</definedName>
    <definedName name="ABCDEF" localSheetId="2" hidden="1">{#N/A,#N/A,FALSE,"정공"}</definedName>
    <definedName name="ABCDEF" localSheetId="14" hidden="1">{#N/A,#N/A,FALSE,"정공"}</definedName>
    <definedName name="ABCDEF" localSheetId="28" hidden="1">{#N/A,#N/A,FALSE,"정공"}</definedName>
    <definedName name="ABCDEF" localSheetId="5" hidden="1">{#N/A,#N/A,FALSE,"정공"}</definedName>
    <definedName name="ABCDEF" localSheetId="13" hidden="1">{#N/A,#N/A,FALSE,"정공"}</definedName>
    <definedName name="ABCDEF" hidden="1">{#N/A,#N/A,FALSE,"정공"}</definedName>
    <definedName name="ABCD관리" localSheetId="24" hidden="1">{#N/A,#N/A,FALSE,"정공"}</definedName>
    <definedName name="ABCD관리" localSheetId="8" hidden="1">{#N/A,#N/A,FALSE,"정공"}</definedName>
    <definedName name="ABCD관리" localSheetId="25" hidden="1">{#N/A,#N/A,FALSE,"정공"}</definedName>
    <definedName name="ABCD관리" localSheetId="2" hidden="1">{#N/A,#N/A,FALSE,"정공"}</definedName>
    <definedName name="ABCD관리" localSheetId="14" hidden="1">{#N/A,#N/A,FALSE,"정공"}</definedName>
    <definedName name="ABCD관리" localSheetId="28" hidden="1">{#N/A,#N/A,FALSE,"정공"}</definedName>
    <definedName name="ABCD관리" localSheetId="5" hidden="1">{#N/A,#N/A,FALSE,"정공"}</definedName>
    <definedName name="ABCD관리" localSheetId="13" hidden="1">{#N/A,#N/A,FALSE,"정공"}</definedName>
    <definedName name="ABCD관리" hidden="1">{#N/A,#N/A,FALSE,"정공"}</definedName>
    <definedName name="ABDD" localSheetId="24" hidden="1">{#N/A,#N/A,FALSE,"단축1";#N/A,#N/A,FALSE,"단축2";#N/A,#N/A,FALSE,"단축3";#N/A,#N/A,FALSE,"장축";#N/A,#N/A,FALSE,"4WD"}</definedName>
    <definedName name="ABDD" localSheetId="8" hidden="1">{#N/A,#N/A,FALSE,"단축1";#N/A,#N/A,FALSE,"단축2";#N/A,#N/A,FALSE,"단축3";#N/A,#N/A,FALSE,"장축";#N/A,#N/A,FALSE,"4WD"}</definedName>
    <definedName name="ABDD" localSheetId="25" hidden="1">{#N/A,#N/A,FALSE,"단축1";#N/A,#N/A,FALSE,"단축2";#N/A,#N/A,FALSE,"단축3";#N/A,#N/A,FALSE,"장축";#N/A,#N/A,FALSE,"4WD"}</definedName>
    <definedName name="ABDD" localSheetId="2" hidden="1">{#N/A,#N/A,FALSE,"단축1";#N/A,#N/A,FALSE,"단축2";#N/A,#N/A,FALSE,"단축3";#N/A,#N/A,FALSE,"장축";#N/A,#N/A,FALSE,"4WD"}</definedName>
    <definedName name="ABDD" localSheetId="28" hidden="1">{#N/A,#N/A,FALSE,"단축1";#N/A,#N/A,FALSE,"단축2";#N/A,#N/A,FALSE,"단축3";#N/A,#N/A,FALSE,"장축";#N/A,#N/A,FALSE,"4WD"}</definedName>
    <definedName name="ABDD" localSheetId="5" hidden="1">{#N/A,#N/A,FALSE,"단축1";#N/A,#N/A,FALSE,"단축2";#N/A,#N/A,FALSE,"단축3";#N/A,#N/A,FALSE,"장축";#N/A,#N/A,FALSE,"4WD"}</definedName>
    <definedName name="ABDD" hidden="1">{#N/A,#N/A,FALSE,"단축1";#N/A,#N/A,FALSE,"단축2";#N/A,#N/A,FALSE,"단축3";#N/A,#N/A,FALSE,"장축";#N/A,#N/A,FALSE,"4WD"}</definedName>
    <definedName name="ABS_원부_수납" localSheetId="24">#REF!</definedName>
    <definedName name="ABS_원부_수납">#REF!</definedName>
    <definedName name="ABS_원부_약정" localSheetId="24">#REF!</definedName>
    <definedName name="ABS_원부_약정">#REF!</definedName>
    <definedName name="abx" localSheetId="24" hidden="1">{"FTEAOB 91",#N/A,FALSE,"FTEAOB - 5.0 Format - Input"}</definedName>
    <definedName name="abx" localSheetId="8" hidden="1">{"FTEAOB 91",#N/A,FALSE,"FTEAOB - 5.0 Format - Input"}</definedName>
    <definedName name="abx" localSheetId="25" hidden="1">{"FTEAOB 91",#N/A,FALSE,"FTEAOB - 5.0 Format - Input"}</definedName>
    <definedName name="abx" localSheetId="2" hidden="1">{"FTEAOB 91",#N/A,FALSE,"FTEAOB - 5.0 Format - Input"}</definedName>
    <definedName name="abx" localSheetId="28" hidden="1">{"FTEAOB 91",#N/A,FALSE,"FTEAOB - 5.0 Format - Input"}</definedName>
    <definedName name="abx" localSheetId="5" hidden="1">{"FTEAOB 91",#N/A,FALSE,"FTEAOB - 5.0 Format - Input"}</definedName>
    <definedName name="abx" hidden="1">{"FTEAOB 91",#N/A,FALSE,"FTEAOB - 5.0 Format - Input"}</definedName>
    <definedName name="AC" localSheetId="24">#REF!</definedName>
    <definedName name="AC">#REF!</definedName>
    <definedName name="ACA">#N/A</definedName>
    <definedName name="ACAR" localSheetId="24">#REF!</definedName>
    <definedName name="ACAR" localSheetId="14">#REF!</definedName>
    <definedName name="ACAR" localSheetId="13">#REF!</definedName>
    <definedName name="ACAR">#REF!</definedName>
    <definedName name="ACARp" localSheetId="24">#REF!</definedName>
    <definedName name="ACARp">#REF!</definedName>
    <definedName name="acarprc" localSheetId="24">#REF!</definedName>
    <definedName name="acarprc" localSheetId="14">#REF!</definedName>
    <definedName name="acarprc" localSheetId="13">#REF!</definedName>
    <definedName name="acarprc">#REF!</definedName>
    <definedName name="ACB" localSheetId="24" hidden="1">{#N/A,#N/A,FALSE,"단축1";#N/A,#N/A,FALSE,"단축2";#N/A,#N/A,FALSE,"단축3";#N/A,#N/A,FALSE,"장축";#N/A,#N/A,FALSE,"4WD"}</definedName>
    <definedName name="ACB" localSheetId="8" hidden="1">{#N/A,#N/A,FALSE,"단축1";#N/A,#N/A,FALSE,"단축2";#N/A,#N/A,FALSE,"단축3";#N/A,#N/A,FALSE,"장축";#N/A,#N/A,FALSE,"4WD"}</definedName>
    <definedName name="ACB" localSheetId="25" hidden="1">{#N/A,#N/A,FALSE,"단축1";#N/A,#N/A,FALSE,"단축2";#N/A,#N/A,FALSE,"단축3";#N/A,#N/A,FALSE,"장축";#N/A,#N/A,FALSE,"4WD"}</definedName>
    <definedName name="ACB" localSheetId="2" hidden="1">{#N/A,#N/A,FALSE,"단축1";#N/A,#N/A,FALSE,"단축2";#N/A,#N/A,FALSE,"단축3";#N/A,#N/A,FALSE,"장축";#N/A,#N/A,FALSE,"4WD"}</definedName>
    <definedName name="ACB" localSheetId="14" hidden="1">{#N/A,#N/A,FALSE,"단축1";#N/A,#N/A,FALSE,"단축2";#N/A,#N/A,FALSE,"단축3";#N/A,#N/A,FALSE,"장축";#N/A,#N/A,FALSE,"4WD"}</definedName>
    <definedName name="ACB" localSheetId="28" hidden="1">{#N/A,#N/A,FALSE,"단축1";#N/A,#N/A,FALSE,"단축2";#N/A,#N/A,FALSE,"단축3";#N/A,#N/A,FALSE,"장축";#N/A,#N/A,FALSE,"4WD"}</definedName>
    <definedName name="ACB" localSheetId="5" hidden="1">{#N/A,#N/A,FALSE,"단축1";#N/A,#N/A,FALSE,"단축2";#N/A,#N/A,FALSE,"단축3";#N/A,#N/A,FALSE,"장축";#N/A,#N/A,FALSE,"4WD"}</definedName>
    <definedName name="ACB" localSheetId="13" hidden="1">{#N/A,#N/A,FALSE,"단축1";#N/A,#N/A,FALSE,"단축2";#N/A,#N/A,FALSE,"단축3";#N/A,#N/A,FALSE,"장축";#N/A,#N/A,FALSE,"4WD"}</definedName>
    <definedName name="ACB" hidden="1">{#N/A,#N/A,FALSE,"단축1";#N/A,#N/A,FALSE,"단축2";#N/A,#N/A,FALSE,"단축3";#N/A,#N/A,FALSE,"장축";#N/A,#N/A,FALSE,"4WD"}</definedName>
    <definedName name="ACC">#N/A</definedName>
    <definedName name="Access_Button">"기금운용_이자내역_List"</definedName>
    <definedName name="Access_Butto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 localSheetId="24">#REF!</definedName>
    <definedName name="Accounting">#REF!</definedName>
    <definedName name="ACCT_CODE">#N/A</definedName>
    <definedName name="ACD">#N/A</definedName>
    <definedName name="ACE">#N/A</definedName>
    <definedName name="aceprvd" localSheetId="24">#REF!</definedName>
    <definedName name="aceprvd">#REF!</definedName>
    <definedName name="ACF">#N/A</definedName>
    <definedName name="ACG">#N/A</definedName>
    <definedName name="ACH">#N/A</definedName>
    <definedName name="ACI">#N/A</definedName>
    <definedName name="ACJ">#N/A</definedName>
    <definedName name="ACK">#N/A</definedName>
    <definedName name="Acq" localSheetId="24">#REF!</definedName>
    <definedName name="Acq">#REF!</definedName>
    <definedName name="AcqCommitFee" localSheetId="24">#REF!</definedName>
    <definedName name="AcqCommitFee">#REF!</definedName>
    <definedName name="AcqDebtCapacity" localSheetId="24">#REF!</definedName>
    <definedName name="AcqDebtCapacity">#REF!</definedName>
    <definedName name="AcqExistDepYrs" localSheetId="24">#REF!</definedName>
    <definedName name="AcqExistDepYrs">#REF!</definedName>
    <definedName name="AcqGwlAmrtYrs" localSheetId="24">#REF!</definedName>
    <definedName name="AcqGwlAmrtYrs">#REF!</definedName>
    <definedName name="AcqHistYear" localSheetId="24">#REF!</definedName>
    <definedName name="AcqHistYear">#REF!</definedName>
    <definedName name="AcqIntgAmrtYrs" localSheetId="24">#REF!</definedName>
    <definedName name="AcqIntgAmrtYrs">#REF!</definedName>
    <definedName name="acqname" localSheetId="24" hidden="1">#REF!</definedName>
    <definedName name="acqname" localSheetId="28" hidden="1">#REF!</definedName>
    <definedName name="acqname" hidden="1">#REF!</definedName>
    <definedName name="AcqNewDepYrs" localSheetId="24">#REF!</definedName>
    <definedName name="AcqNewDepYrs">#REF!</definedName>
    <definedName name="AcqStubQtr" localSheetId="24">#REF!</definedName>
    <definedName name="AcqStubQtr">#REF!</definedName>
    <definedName name="AcqTaxRate" localSheetId="24">#REF!</definedName>
    <definedName name="AcqTaxRate">#REF!</definedName>
    <definedName name="AcqYearEnd" localSheetId="24">#REF!</definedName>
    <definedName name="AcqYearEnd">#REF!</definedName>
    <definedName name="ACT" localSheetId="24">#REF!</definedName>
    <definedName name="ACT">#REF!</definedName>
    <definedName name="ACTEOH">#N/A</definedName>
    <definedName name="ACwvu.Hist." localSheetId="24" hidden="1">#REF!</definedName>
    <definedName name="ACwvu.Hist." localSheetId="28" hidden="1">#REF!</definedName>
    <definedName name="ACwvu.Hist." hidden="1">#REF!</definedName>
    <definedName name="ACwvu.inputs._.raw._.data." localSheetId="28" hidden="1">#REF!</definedName>
    <definedName name="ACwvu.inputs._.raw._.data." hidden="1">#REF!</definedName>
    <definedName name="ACwvu.OthrCalQtr_AnlChg." localSheetId="28" hidden="1">#REF!</definedName>
    <definedName name="ACwvu.OthrCalQtr_AnlChg." hidden="1">#REF!</definedName>
    <definedName name="ACwvu.PerIncQtr_AnlChg." localSheetId="28" hidden="1">#REF!</definedName>
    <definedName name="ACwvu.PerIncQtr_AnlChg." hidden="1">#REF!</definedName>
    <definedName name="ACwvu.Qrtrly." localSheetId="28" hidden="1">#REF!</definedName>
    <definedName name="ACwvu.Qrtrly." hidden="1">#REF!</definedName>
    <definedName name="ACwvu.SelCalQtr_AnlChg." localSheetId="28" hidden="1">#REF!</definedName>
    <definedName name="ACwvu.SelCalQtr_AnlChg." hidden="1">#REF!</definedName>
    <definedName name="ACwvu.SelectUSQtr_AnnlChg." localSheetId="28" hidden="1">#REF!</definedName>
    <definedName name="ACwvu.SelectUSQtr_AnnlChg." hidden="1">#REF!</definedName>
    <definedName name="ACwvu.summary1." localSheetId="28" hidden="1">#REF!</definedName>
    <definedName name="ACwvu.summary1." hidden="1">#REF!</definedName>
    <definedName name="ACwvu.summary2." localSheetId="28" hidden="1">#REF!</definedName>
    <definedName name="ACwvu.summary2." hidden="1">#REF!</definedName>
    <definedName name="ACwvu.summary3." localSheetId="28" hidden="1">#REF!</definedName>
    <definedName name="ACwvu.summary3." hidden="1">#REF!</definedName>
    <definedName name="AD" localSheetId="24" hidden="1">{#N/A,#N/A,FALSE,"을지 (4)";#N/A,#N/A,FALSE,"을지 (5)";#N/A,#N/A,FALSE,"을지 (6)"}</definedName>
    <definedName name="AD" localSheetId="8" hidden="1">{#N/A,#N/A,FALSE,"을지 (4)";#N/A,#N/A,FALSE,"을지 (5)";#N/A,#N/A,FALSE,"을지 (6)"}</definedName>
    <definedName name="AD" localSheetId="25" hidden="1">{#N/A,#N/A,FALSE,"을지 (4)";#N/A,#N/A,FALSE,"을지 (5)";#N/A,#N/A,FALSE,"을지 (6)"}</definedName>
    <definedName name="AD" localSheetId="2" hidden="1">{#N/A,#N/A,FALSE,"을지 (4)";#N/A,#N/A,FALSE,"을지 (5)";#N/A,#N/A,FALSE,"을지 (6)"}</definedName>
    <definedName name="AD" localSheetId="28" hidden="1">{#N/A,#N/A,FALSE,"을지 (4)";#N/A,#N/A,FALSE,"을지 (5)";#N/A,#N/A,FALSE,"을지 (6)"}</definedName>
    <definedName name="AD" localSheetId="5" hidden="1">{#N/A,#N/A,FALSE,"을지 (4)";#N/A,#N/A,FALSE,"을지 (5)";#N/A,#N/A,FALSE,"을지 (6)"}</definedName>
    <definedName name="AD" hidden="1">{#N/A,#N/A,FALSE,"을지 (4)";#N/A,#N/A,FALSE,"을지 (5)";#N/A,#N/A,FALSE,"을지 (6)"}</definedName>
    <definedName name="ADC" localSheetId="24" hidden="1">#REF!</definedName>
    <definedName name="ADC" localSheetId="28" hidden="1">#REF!</definedName>
    <definedName name="ADC" hidden="1">#REF!</definedName>
    <definedName name="Adcetris" localSheetId="24">#REF!</definedName>
    <definedName name="Adcetris">#REF!</definedName>
    <definedName name="add" localSheetId="24"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localSheetId="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localSheetId="2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localSheetId="2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localSheetId="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f" localSheetId="24" hidden="1">#REF!</definedName>
    <definedName name="adf" localSheetId="14" hidden="1">#REF!</definedName>
    <definedName name="adf" localSheetId="28" hidden="1">#REF!</definedName>
    <definedName name="adf" localSheetId="13" hidden="1">#REF!</definedName>
    <definedName name="adf" hidden="1">#REF!</definedName>
    <definedName name="adfasdfdafadf" localSheetId="24">BlankMacro1</definedName>
    <definedName name="adfasdfdafadf" localSheetId="8">BlankMacro1</definedName>
    <definedName name="adfasdfdafadf" localSheetId="25">BlankMacro1</definedName>
    <definedName name="adfasdfdafadf" localSheetId="2">BlankMacro1</definedName>
    <definedName name="adfasdfdafadf" localSheetId="28">BlankMacro1</definedName>
    <definedName name="adfasdfdafadf" localSheetId="26">BlankMacro1</definedName>
    <definedName name="adfasdfdafadf" localSheetId="27">BlankMacro1</definedName>
    <definedName name="adfasdfdafadf" localSheetId="6">BlankMacro1</definedName>
    <definedName name="adfasdfdafadf" localSheetId="5">BlankMacro1</definedName>
    <definedName name="adfasdfdafadf">BlankMacro1</definedName>
    <definedName name="adfds" localSheetId="24" hidden="1">{#N/A,#N/A,FALSE,"단축1";#N/A,#N/A,FALSE,"단축2";#N/A,#N/A,FALSE,"단축3";#N/A,#N/A,FALSE,"장축";#N/A,#N/A,FALSE,"4WD"}</definedName>
    <definedName name="adfds" localSheetId="8" hidden="1">{#N/A,#N/A,FALSE,"단축1";#N/A,#N/A,FALSE,"단축2";#N/A,#N/A,FALSE,"단축3";#N/A,#N/A,FALSE,"장축";#N/A,#N/A,FALSE,"4WD"}</definedName>
    <definedName name="adfds" localSheetId="25" hidden="1">{#N/A,#N/A,FALSE,"단축1";#N/A,#N/A,FALSE,"단축2";#N/A,#N/A,FALSE,"단축3";#N/A,#N/A,FALSE,"장축";#N/A,#N/A,FALSE,"4WD"}</definedName>
    <definedName name="adfds" localSheetId="2" hidden="1">{#N/A,#N/A,FALSE,"단축1";#N/A,#N/A,FALSE,"단축2";#N/A,#N/A,FALSE,"단축3";#N/A,#N/A,FALSE,"장축";#N/A,#N/A,FALSE,"4WD"}</definedName>
    <definedName name="adfds" localSheetId="28" hidden="1">{#N/A,#N/A,FALSE,"단축1";#N/A,#N/A,FALSE,"단축2";#N/A,#N/A,FALSE,"단축3";#N/A,#N/A,FALSE,"장축";#N/A,#N/A,FALSE,"4WD"}</definedName>
    <definedName name="adfds" localSheetId="5" hidden="1">{#N/A,#N/A,FALSE,"단축1";#N/A,#N/A,FALSE,"단축2";#N/A,#N/A,FALSE,"단축3";#N/A,#N/A,FALSE,"장축";#N/A,#N/A,FALSE,"4WD"}</definedName>
    <definedName name="adfds" hidden="1">{#N/A,#N/A,FALSE,"단축1";#N/A,#N/A,FALSE,"단축2";#N/A,#N/A,FALSE,"단축3";#N/A,#N/A,FALSE,"장축";#N/A,#N/A,FALSE,"4WD"}</definedName>
    <definedName name="adfsadgsd">#N/A</definedName>
    <definedName name="adfss" localSheetId="24" hidden="1">#REF!</definedName>
    <definedName name="adfss" localSheetId="14" hidden="1">#REF!</definedName>
    <definedName name="adfss" localSheetId="28" hidden="1">#REF!</definedName>
    <definedName name="adfss" localSheetId="13" hidden="1">#REF!</definedName>
    <definedName name="adfss" hidden="1">#REF!</definedName>
    <definedName name="ADJ_ACHARITY" localSheetId="24">#REF!</definedName>
    <definedName name="ADJ_ACHARITY">#REF!</definedName>
    <definedName name="ADJ_ACHARITY20080702" localSheetId="24">#REF!</definedName>
    <definedName name="ADJ_ACHARITY20080702">#REF!</definedName>
    <definedName name="ADM" localSheetId="24">{"'Sheet1'!$A$1:$C$75"}</definedName>
    <definedName name="ADM" localSheetId="8">{"'Sheet1'!$A$1:$C$75"}</definedName>
    <definedName name="ADM" localSheetId="25">{"'Sheet1'!$A$1:$C$75"}</definedName>
    <definedName name="ADM" localSheetId="2">{"'Sheet1'!$A$1:$C$75"}</definedName>
    <definedName name="ADM" localSheetId="28">{"'Sheet1'!$A$1:$C$75"}</definedName>
    <definedName name="ADM" localSheetId="5">{"'Sheet1'!$A$1:$C$75"}</definedName>
    <definedName name="ADM">{"'Sheet1'!$A$1:$C$75"}</definedName>
    <definedName name="ads" localSheetId="24" hidden="1">{#N/A,#N/A,FALSE,"표지";#N/A,#N/A,FALSE,"전제";#N/A,#N/A,FALSE,"손익-자 (2)";#N/A,#N/A,FALSE,"손익-자";#N/A,#N/A,FALSE,"손익-마 (2)";#N/A,#N/A,FALSE,"손익-마";#N/A,#N/A,FALSE,"총손최종"}</definedName>
    <definedName name="ads" localSheetId="8" hidden="1">{#N/A,#N/A,FALSE,"표지";#N/A,#N/A,FALSE,"전제";#N/A,#N/A,FALSE,"손익-자 (2)";#N/A,#N/A,FALSE,"손익-자";#N/A,#N/A,FALSE,"손익-마 (2)";#N/A,#N/A,FALSE,"손익-마";#N/A,#N/A,FALSE,"총손최종"}</definedName>
    <definedName name="ads" localSheetId="2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28" hidden="1">{#N/A,#N/A,FALSE,"표지";#N/A,#N/A,FALSE,"전제";#N/A,#N/A,FALSE,"손익-자 (2)";#N/A,#N/A,FALSE,"손익-자";#N/A,#N/A,FALSE,"손익-마 (2)";#N/A,#N/A,FALSE,"손익-마";#N/A,#N/A,FALSE,"총손최종"}</definedName>
    <definedName name="ads" localSheetId="5"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24" hidden="1">{#N/A,#N/A,TRUE,"Y생산";#N/A,#N/A,TRUE,"Y판매";#N/A,#N/A,TRUE,"Y총물량";#N/A,#N/A,TRUE,"Y능력";#N/A,#N/A,TRUE,"YKD"}</definedName>
    <definedName name="ADSDF" localSheetId="8" hidden="1">{#N/A,#N/A,TRUE,"Y생산";#N/A,#N/A,TRUE,"Y판매";#N/A,#N/A,TRUE,"Y총물량";#N/A,#N/A,TRUE,"Y능력";#N/A,#N/A,TRUE,"YKD"}</definedName>
    <definedName name="ADSDF" localSheetId="25" hidden="1">{#N/A,#N/A,TRUE,"Y생산";#N/A,#N/A,TRUE,"Y판매";#N/A,#N/A,TRUE,"Y총물량";#N/A,#N/A,TRUE,"Y능력";#N/A,#N/A,TRUE,"YKD"}</definedName>
    <definedName name="ADSDF" localSheetId="2" hidden="1">{#N/A,#N/A,TRUE,"Y생산";#N/A,#N/A,TRUE,"Y판매";#N/A,#N/A,TRUE,"Y총물량";#N/A,#N/A,TRUE,"Y능력";#N/A,#N/A,TRUE,"YKD"}</definedName>
    <definedName name="ADSDF" localSheetId="14" hidden="1">{#N/A,#N/A,TRUE,"Y생산";#N/A,#N/A,TRUE,"Y판매";#N/A,#N/A,TRUE,"Y총물량";#N/A,#N/A,TRUE,"Y능력";#N/A,#N/A,TRUE,"YKD"}</definedName>
    <definedName name="ADSDF" localSheetId="28" hidden="1">{#N/A,#N/A,TRUE,"Y생산";#N/A,#N/A,TRUE,"Y판매";#N/A,#N/A,TRUE,"Y총물량";#N/A,#N/A,TRUE,"Y능력";#N/A,#N/A,TRUE,"YKD"}</definedName>
    <definedName name="ADSDF" localSheetId="5" hidden="1">{#N/A,#N/A,TRUE,"Y생산";#N/A,#N/A,TRUE,"Y판매";#N/A,#N/A,TRUE,"Y총물량";#N/A,#N/A,TRUE,"Y능력";#N/A,#N/A,TRUE,"YKD"}</definedName>
    <definedName name="ADSDF" localSheetId="13" hidden="1">{#N/A,#N/A,TRUE,"Y생산";#N/A,#N/A,TRUE,"Y판매";#N/A,#N/A,TRUE,"Y총물량";#N/A,#N/A,TRUE,"Y능력";#N/A,#N/A,TRUE,"YKD"}</definedName>
    <definedName name="ADSDF" hidden="1">{#N/A,#N/A,TRUE,"Y생산";#N/A,#N/A,TRUE,"Y판매";#N/A,#N/A,TRUE,"Y총물량";#N/A,#N/A,TRUE,"Y능력";#N/A,#N/A,TRUE,"YKD"}</definedName>
    <definedName name="ADSF" localSheetId="24" hidden="1">{#N/A,#N/A,TRUE,"매출진척-1";#N/A,#N/A,TRUE,"매출진척-2";#N/A,#N/A,TRUE,"제품실적";#N/A,#N/A,TRUE,"RAC";#N/A,#N/A,TRUE,"PAC ";#N/A,#N/A,TRUE,"재고현황";#N/A,#N/A,TRUE,"공지사항"}</definedName>
    <definedName name="ADSF" localSheetId="8" hidden="1">{#N/A,#N/A,TRUE,"매출진척-1";#N/A,#N/A,TRUE,"매출진척-2";#N/A,#N/A,TRUE,"제품실적";#N/A,#N/A,TRUE,"RAC";#N/A,#N/A,TRUE,"PAC ";#N/A,#N/A,TRUE,"재고현황";#N/A,#N/A,TRUE,"공지사항"}</definedName>
    <definedName name="ADSF" localSheetId="25" hidden="1">{#N/A,#N/A,TRUE,"매출진척-1";#N/A,#N/A,TRUE,"매출진척-2";#N/A,#N/A,TRUE,"제품실적";#N/A,#N/A,TRUE,"RAC";#N/A,#N/A,TRUE,"PAC ";#N/A,#N/A,TRUE,"재고현황";#N/A,#N/A,TRUE,"공지사항"}</definedName>
    <definedName name="ADSF" localSheetId="2" hidden="1">{#N/A,#N/A,TRUE,"매출진척-1";#N/A,#N/A,TRUE,"매출진척-2";#N/A,#N/A,TRUE,"제품실적";#N/A,#N/A,TRUE,"RAC";#N/A,#N/A,TRUE,"PAC ";#N/A,#N/A,TRUE,"재고현황";#N/A,#N/A,TRUE,"공지사항"}</definedName>
    <definedName name="ADSF" localSheetId="14" hidden="1">{#N/A,#N/A,TRUE,"매출진척-1";#N/A,#N/A,TRUE,"매출진척-2";#N/A,#N/A,TRUE,"제품실적";#N/A,#N/A,TRUE,"RAC";#N/A,#N/A,TRUE,"PAC ";#N/A,#N/A,TRUE,"재고현황";#N/A,#N/A,TRUE,"공지사항"}</definedName>
    <definedName name="ADSF" localSheetId="28" hidden="1">{#N/A,#N/A,TRUE,"매출진척-1";#N/A,#N/A,TRUE,"매출진척-2";#N/A,#N/A,TRUE,"제품실적";#N/A,#N/A,TRUE,"RAC";#N/A,#N/A,TRUE,"PAC ";#N/A,#N/A,TRUE,"재고현황";#N/A,#N/A,TRUE,"공지사항"}</definedName>
    <definedName name="ADSF" localSheetId="5" hidden="1">{#N/A,#N/A,TRUE,"매출진척-1";#N/A,#N/A,TRUE,"매출진척-2";#N/A,#N/A,TRUE,"제품실적";#N/A,#N/A,TRUE,"RAC";#N/A,#N/A,TRUE,"PAC ";#N/A,#N/A,TRUE,"재고현황";#N/A,#N/A,TRUE,"공지사항"}</definedName>
    <definedName name="ADSF" localSheetId="13"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24" hidden="1">{#N/A,#N/A,TRUE,"매출진척-1";#N/A,#N/A,TRUE,"매출진척-2";#N/A,#N/A,TRUE,"제품실적";#N/A,#N/A,TRUE,"RAC";#N/A,#N/A,TRUE,"PAC ";#N/A,#N/A,TRUE,"재고현황";#N/A,#N/A,TRUE,"공지사항"}</definedName>
    <definedName name="ADSF_1" localSheetId="8" hidden="1">{#N/A,#N/A,TRUE,"매출진척-1";#N/A,#N/A,TRUE,"매출진척-2";#N/A,#N/A,TRUE,"제품실적";#N/A,#N/A,TRUE,"RAC";#N/A,#N/A,TRUE,"PAC ";#N/A,#N/A,TRUE,"재고현황";#N/A,#N/A,TRUE,"공지사항"}</definedName>
    <definedName name="ADSF_1" localSheetId="25"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localSheetId="14" hidden="1">{#N/A,#N/A,TRUE,"매출진척-1";#N/A,#N/A,TRUE,"매출진척-2";#N/A,#N/A,TRUE,"제품실적";#N/A,#N/A,TRUE,"RAC";#N/A,#N/A,TRUE,"PAC ";#N/A,#N/A,TRUE,"재고현황";#N/A,#N/A,TRUE,"공지사항"}</definedName>
    <definedName name="ADSF_1" localSheetId="28" hidden="1">{#N/A,#N/A,TRUE,"매출진척-1";#N/A,#N/A,TRUE,"매출진척-2";#N/A,#N/A,TRUE,"제품실적";#N/A,#N/A,TRUE,"RAC";#N/A,#N/A,TRUE,"PAC ";#N/A,#N/A,TRUE,"재고현황";#N/A,#N/A,TRUE,"공지사항"}</definedName>
    <definedName name="ADSF_1" localSheetId="5" hidden="1">{#N/A,#N/A,TRUE,"매출진척-1";#N/A,#N/A,TRUE,"매출진척-2";#N/A,#N/A,TRUE,"제품실적";#N/A,#N/A,TRUE,"RAC";#N/A,#N/A,TRUE,"PAC ";#N/A,#N/A,TRUE,"재고현황";#N/A,#N/A,TRUE,"공지사항"}</definedName>
    <definedName name="ADSF_1" localSheetId="13"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localSheetId="24" hidden="1">{#N/A,#N/A,FALSE,"Sheet1"}</definedName>
    <definedName name="adsfa" localSheetId="8" hidden="1">{#N/A,#N/A,FALSE,"Sheet1"}</definedName>
    <definedName name="adsfa" localSheetId="25" hidden="1">{#N/A,#N/A,FALSE,"Sheet1"}</definedName>
    <definedName name="adsfa" localSheetId="2" hidden="1">{#N/A,#N/A,FALSE,"Sheet1"}</definedName>
    <definedName name="adsfa" localSheetId="28" hidden="1">{#N/A,#N/A,FALSE,"Sheet1"}</definedName>
    <definedName name="adsfa" localSheetId="5" hidden="1">{#N/A,#N/A,FALSE,"Sheet1"}</definedName>
    <definedName name="adsfa" hidden="1">{#N/A,#N/A,FALSE,"Sheet1"}</definedName>
    <definedName name="ADSFAEG">#N/A</definedName>
    <definedName name="ADSGHJHGJ" localSheetId="24" hidden="1">{#N/A,#N/A,FALSE,"단축1";#N/A,#N/A,FALSE,"단축2";#N/A,#N/A,FALSE,"단축3";#N/A,#N/A,FALSE,"장축";#N/A,#N/A,FALSE,"4WD"}</definedName>
    <definedName name="ADSGHJHGJ" localSheetId="8" hidden="1">{#N/A,#N/A,FALSE,"단축1";#N/A,#N/A,FALSE,"단축2";#N/A,#N/A,FALSE,"단축3";#N/A,#N/A,FALSE,"장축";#N/A,#N/A,FALSE,"4WD"}</definedName>
    <definedName name="ADSGHJHGJ" localSheetId="25" hidden="1">{#N/A,#N/A,FALSE,"단축1";#N/A,#N/A,FALSE,"단축2";#N/A,#N/A,FALSE,"단축3";#N/A,#N/A,FALSE,"장축";#N/A,#N/A,FALSE,"4WD"}</definedName>
    <definedName name="ADSGHJHGJ" localSheetId="2" hidden="1">{#N/A,#N/A,FALSE,"단축1";#N/A,#N/A,FALSE,"단축2";#N/A,#N/A,FALSE,"단축3";#N/A,#N/A,FALSE,"장축";#N/A,#N/A,FALSE,"4WD"}</definedName>
    <definedName name="ADSGHJHGJ" localSheetId="28" hidden="1">{#N/A,#N/A,FALSE,"단축1";#N/A,#N/A,FALSE,"단축2";#N/A,#N/A,FALSE,"단축3";#N/A,#N/A,FALSE,"장축";#N/A,#N/A,FALSE,"4WD"}</definedName>
    <definedName name="ADSGHJHGJ" localSheetId="5" hidden="1">{#N/A,#N/A,FALSE,"단축1";#N/A,#N/A,FALSE,"단축2";#N/A,#N/A,FALSE,"단축3";#N/A,#N/A,FALSE,"장축";#N/A,#N/A,FALSE,"4WD"}</definedName>
    <definedName name="ADSGHJHGJ" hidden="1">{#N/A,#N/A,FALSE,"단축1";#N/A,#N/A,FALSE,"단축2";#N/A,#N/A,FALSE,"단축3";#N/A,#N/A,FALSE,"장축";#N/A,#N/A,FALSE,"4WD"}</definedName>
    <definedName name="ae"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localSheetId="24" hidden="1">#REF!</definedName>
    <definedName name="ae.edm" localSheetId="28" hidden="1">#REF!</definedName>
    <definedName name="ae.edm" hidden="1">#REF!</definedName>
    <definedName name="Æo°¡Au" localSheetId="24">#REF!</definedName>
    <definedName name="Æo°¡Au">#REF!</definedName>
    <definedName name="Æo°¡Au2" localSheetId="24">#REF!</definedName>
    <definedName name="Æo°¡Au2">#REF!</definedName>
    <definedName name="Æo°¡EA" localSheetId="24">#REF!</definedName>
    <definedName name="Æo°¡EA">#REF!</definedName>
    <definedName name="Æo°¡EA2" localSheetId="24">#REF!</definedName>
    <definedName name="Æo°¡EA2">#REF!</definedName>
    <definedName name="aewae" localSheetId="24">#REF!</definedName>
    <definedName name="aewae">#REF!</definedName>
    <definedName name="AF">#N/A</definedName>
    <definedName name="afaf" localSheetId="24" hidden="1">#REF!</definedName>
    <definedName name="afaf" localSheetId="14" hidden="1">#REF!</definedName>
    <definedName name="afaf" localSheetId="28" hidden="1">#REF!</definedName>
    <definedName name="afaf" localSheetId="13" hidden="1">#REF!</definedName>
    <definedName name="afaf" hidden="1">#REF!</definedName>
    <definedName name="afafa" localSheetId="24" hidden="1">#REF!</definedName>
    <definedName name="afafa" hidden="1">#REF!</definedName>
    <definedName name="afafafag" localSheetId="14" hidden="1">#REF!</definedName>
    <definedName name="afafafag" localSheetId="28" hidden="1">#REF!</definedName>
    <definedName name="afafafag" localSheetId="13" hidden="1">#REF!</definedName>
    <definedName name="afafafag" hidden="1">#REF!</definedName>
    <definedName name="afagag" localSheetId="14" hidden="1">#REF!</definedName>
    <definedName name="afagag" localSheetId="28" hidden="1">#REF!</definedName>
    <definedName name="afagag" localSheetId="13" hidden="1">#REF!</definedName>
    <definedName name="afagag" hidden="1">#REF!</definedName>
    <definedName name="afd" localSheetId="24">BlankMacro1</definedName>
    <definedName name="afd" localSheetId="8">BlankMacro1</definedName>
    <definedName name="afd" localSheetId="25">BlankMacro1</definedName>
    <definedName name="afd" localSheetId="2">BlankMacro1</definedName>
    <definedName name="afd" localSheetId="28">BlankMacro1</definedName>
    <definedName name="afd" localSheetId="26">BlankMacro1</definedName>
    <definedName name="afd" localSheetId="27">BlankMacro1</definedName>
    <definedName name="afd" localSheetId="6">BlankMacro1</definedName>
    <definedName name="afd" localSheetId="5">BlankMacro1</definedName>
    <definedName name="afd">BlankMacro1</definedName>
    <definedName name="afdasgh" localSheetId="24" hidden="1">{#N/A,#N/A,FALSE,"CCTV"}</definedName>
    <definedName name="afdasgh" localSheetId="8" hidden="1">{#N/A,#N/A,FALSE,"CCTV"}</definedName>
    <definedName name="afdasgh" localSheetId="25" hidden="1">{#N/A,#N/A,FALSE,"CCTV"}</definedName>
    <definedName name="afdasgh" localSheetId="2" hidden="1">{#N/A,#N/A,FALSE,"CCTV"}</definedName>
    <definedName name="afdasgh" localSheetId="14" hidden="1">{#N/A,#N/A,FALSE,"CCTV"}</definedName>
    <definedName name="afdasgh" localSheetId="28" hidden="1">{#N/A,#N/A,FALSE,"CCTV"}</definedName>
    <definedName name="afdasgh" localSheetId="5" hidden="1">{#N/A,#N/A,FALSE,"CCTV"}</definedName>
    <definedName name="afdasgh" localSheetId="13" hidden="1">{#N/A,#N/A,FALSE,"CCTV"}</definedName>
    <definedName name="afdasgh" hidden="1">{#N/A,#N/A,FALSE,"CCTV"}</definedName>
    <definedName name="afdd" localSheetId="24" hidden="1">#REF!</definedName>
    <definedName name="afdd" localSheetId="28" hidden="1">#REF!</definedName>
    <definedName name="afdd" hidden="1">#REF!</definedName>
    <definedName name="afds" localSheetId="24">#REF!</definedName>
    <definedName name="afds">#REF!</definedName>
    <definedName name="afdsfdg" localSheetId="24" hidden="1">{#N/A,#N/A,FALSE,"CCTV"}</definedName>
    <definedName name="afdsfdg" localSheetId="8" hidden="1">{#N/A,#N/A,FALSE,"CCTV"}</definedName>
    <definedName name="afdsfdg" localSheetId="25" hidden="1">{#N/A,#N/A,FALSE,"CCTV"}</definedName>
    <definedName name="afdsfdg" localSheetId="2" hidden="1">{#N/A,#N/A,FALSE,"CCTV"}</definedName>
    <definedName name="afdsfdg" localSheetId="14" hidden="1">{#N/A,#N/A,FALSE,"CCTV"}</definedName>
    <definedName name="afdsfdg" localSheetId="28" hidden="1">{#N/A,#N/A,FALSE,"CCTV"}</definedName>
    <definedName name="afdsfdg" localSheetId="5" hidden="1">{#N/A,#N/A,FALSE,"CCTV"}</definedName>
    <definedName name="afdsfdg" localSheetId="13" hidden="1">{#N/A,#N/A,FALSE,"CCTV"}</definedName>
    <definedName name="afdsfdg" hidden="1">{#N/A,#N/A,FALSE,"CCTV"}</definedName>
    <definedName name="aff" localSheetId="24" hidden="1">{#N/A,#N/A,FALSE,"단축1";#N/A,#N/A,FALSE,"단축2";#N/A,#N/A,FALSE,"단축3";#N/A,#N/A,FALSE,"장축";#N/A,#N/A,FALSE,"4WD"}</definedName>
    <definedName name="aff" localSheetId="8" hidden="1">{#N/A,#N/A,FALSE,"단축1";#N/A,#N/A,FALSE,"단축2";#N/A,#N/A,FALSE,"단축3";#N/A,#N/A,FALSE,"장축";#N/A,#N/A,FALSE,"4WD"}</definedName>
    <definedName name="aff" localSheetId="25" hidden="1">{#N/A,#N/A,FALSE,"단축1";#N/A,#N/A,FALSE,"단축2";#N/A,#N/A,FALSE,"단축3";#N/A,#N/A,FALSE,"장축";#N/A,#N/A,FALSE,"4WD"}</definedName>
    <definedName name="aff" localSheetId="2" hidden="1">{#N/A,#N/A,FALSE,"단축1";#N/A,#N/A,FALSE,"단축2";#N/A,#N/A,FALSE,"단축3";#N/A,#N/A,FALSE,"장축";#N/A,#N/A,FALSE,"4WD"}</definedName>
    <definedName name="aff" localSheetId="28" hidden="1">{#N/A,#N/A,FALSE,"단축1";#N/A,#N/A,FALSE,"단축2";#N/A,#N/A,FALSE,"단축3";#N/A,#N/A,FALSE,"장축";#N/A,#N/A,FALSE,"4WD"}</definedName>
    <definedName name="aff" localSheetId="5" hidden="1">{#N/A,#N/A,FALSE,"단축1";#N/A,#N/A,FALSE,"단축2";#N/A,#N/A,FALSE,"단축3";#N/A,#N/A,FALSE,"장축";#N/A,#N/A,FALSE,"4WD"}</definedName>
    <definedName name="aff" hidden="1">{#N/A,#N/A,FALSE,"단축1";#N/A,#N/A,FALSE,"단축2";#N/A,#N/A,FALSE,"단축3";#N/A,#N/A,FALSE,"장축";#N/A,#N/A,FALSE,"4WD"}</definedName>
    <definedName name="afffgff" localSheetId="24" hidden="1">{#N/A,#N/A,FALSE,"CCTV"}</definedName>
    <definedName name="afffgff" localSheetId="8" hidden="1">{#N/A,#N/A,FALSE,"CCTV"}</definedName>
    <definedName name="afffgff" localSheetId="25" hidden="1">{#N/A,#N/A,FALSE,"CCTV"}</definedName>
    <definedName name="afffgff" localSheetId="2" hidden="1">{#N/A,#N/A,FALSE,"CCTV"}</definedName>
    <definedName name="afffgff" localSheetId="14" hidden="1">{#N/A,#N/A,FALSE,"CCTV"}</definedName>
    <definedName name="afffgff" localSheetId="28" hidden="1">{#N/A,#N/A,FALSE,"CCTV"}</definedName>
    <definedName name="afffgff" localSheetId="5" hidden="1">{#N/A,#N/A,FALSE,"CCTV"}</definedName>
    <definedName name="afffgff" localSheetId="13" hidden="1">{#N/A,#N/A,FALSE,"CCTV"}</definedName>
    <definedName name="afffgff" hidden="1">{#N/A,#N/A,FALSE,"CCTV"}</definedName>
    <definedName name="ag" localSheetId="24" hidden="1">#REF!</definedName>
    <definedName name="ag" localSheetId="14" hidden="1">#REF!</definedName>
    <definedName name="ag" localSheetId="28" hidden="1">#REF!</definedName>
    <definedName name="ag" localSheetId="13" hidden="1">#REF!</definedName>
    <definedName name="ag" hidden="1">#REF!</definedName>
    <definedName name="agafa" localSheetId="24" hidden="1">#REF!</definedName>
    <definedName name="agafa" localSheetId="14" hidden="1">#REF!</definedName>
    <definedName name="agafa" localSheetId="28" hidden="1">#REF!</definedName>
    <definedName name="agafa" localSheetId="13" hidden="1">#REF!</definedName>
    <definedName name="agafa" hidden="1">#REF!</definedName>
    <definedName name="agag" localSheetId="24" hidden="1">#REF!</definedName>
    <definedName name="agag" localSheetId="14" hidden="1">#REF!</definedName>
    <definedName name="agag" localSheetId="28" hidden="1">#REF!</definedName>
    <definedName name="agag" localSheetId="13" hidden="1">#REF!</definedName>
    <definedName name="agag" hidden="1">#REF!</definedName>
    <definedName name="agagagaffa" localSheetId="28" hidden="1">#REF!</definedName>
    <definedName name="agagagaffa" hidden="1">#REF!</definedName>
    <definedName name="again" localSheetId="24">#REF!</definedName>
    <definedName name="again">#REF!</definedName>
    <definedName name="agdsaf" localSheetId="24" hidden="1">{#N/A,#N/A,FALSE,"BS";#N/A,#N/A,FALSE,"PL";#N/A,#N/A,FALSE,"A";#N/A,#N/A,FALSE,"B";#N/A,#N/A,FALSE,"B1";#N/A,#N/A,FALSE,"C";#N/A,#N/A,FALSE,"C1";#N/A,#N/A,FALSE,"C2";#N/A,#N/A,FALSE,"D";#N/A,#N/A,FALSE,"E";#N/A,#N/A,FALSE,"F";#N/A,#N/A,FALSE,"AA";#N/A,#N/A,FALSE,"BB";#N/A,#N/A,FALSE,"CC";#N/A,#N/A,FALSE,"DD";#N/A,#N/A,FALSE,"EE";#N/A,#N/A,FALSE,"FF";#N/A,#N/A,FALSE,"PL10";#N/A,#N/A,FALSE,"PL20";#N/A,#N/A,FALSE,"PL30"}</definedName>
    <definedName name="agdsaf" localSheetId="8" hidden="1">{#N/A,#N/A,FALSE,"BS";#N/A,#N/A,FALSE,"PL";#N/A,#N/A,FALSE,"A";#N/A,#N/A,FALSE,"B";#N/A,#N/A,FALSE,"B1";#N/A,#N/A,FALSE,"C";#N/A,#N/A,FALSE,"C1";#N/A,#N/A,FALSE,"C2";#N/A,#N/A,FALSE,"D";#N/A,#N/A,FALSE,"E";#N/A,#N/A,FALSE,"F";#N/A,#N/A,FALSE,"AA";#N/A,#N/A,FALSE,"BB";#N/A,#N/A,FALSE,"CC";#N/A,#N/A,FALSE,"DD";#N/A,#N/A,FALSE,"EE";#N/A,#N/A,FALSE,"FF";#N/A,#N/A,FALSE,"PL10";#N/A,#N/A,FALSE,"PL20";#N/A,#N/A,FALSE,"PL30"}</definedName>
    <definedName name="agdsaf" localSheetId="25" hidden="1">{#N/A,#N/A,FALSE,"BS";#N/A,#N/A,FALSE,"PL";#N/A,#N/A,FALSE,"A";#N/A,#N/A,FALSE,"B";#N/A,#N/A,FALSE,"B1";#N/A,#N/A,FALSE,"C";#N/A,#N/A,FALSE,"C1";#N/A,#N/A,FALSE,"C2";#N/A,#N/A,FALSE,"D";#N/A,#N/A,FALSE,"E";#N/A,#N/A,FALSE,"F";#N/A,#N/A,FALSE,"AA";#N/A,#N/A,FALSE,"BB";#N/A,#N/A,FALSE,"CC";#N/A,#N/A,FALSE,"DD";#N/A,#N/A,FALSE,"EE";#N/A,#N/A,FALSE,"FF";#N/A,#N/A,FALSE,"PL10";#N/A,#N/A,FALSE,"PL20";#N/A,#N/A,FALSE,"PL30"}</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localSheetId="14" hidden="1">{#N/A,#N/A,FALSE,"BS";#N/A,#N/A,FALSE,"PL";#N/A,#N/A,FALSE,"A";#N/A,#N/A,FALSE,"B";#N/A,#N/A,FALSE,"B1";#N/A,#N/A,FALSE,"C";#N/A,#N/A,FALSE,"C1";#N/A,#N/A,FALSE,"C2";#N/A,#N/A,FALSE,"D";#N/A,#N/A,FALSE,"E";#N/A,#N/A,FALSE,"F";#N/A,#N/A,FALSE,"AA";#N/A,#N/A,FALSE,"BB";#N/A,#N/A,FALSE,"CC";#N/A,#N/A,FALSE,"DD";#N/A,#N/A,FALSE,"EE";#N/A,#N/A,FALSE,"FF";#N/A,#N/A,FALSE,"PL10";#N/A,#N/A,FALSE,"PL20";#N/A,#N/A,FALSE,"PL30"}</definedName>
    <definedName name="agdsaf" localSheetId="28" hidden="1">{#N/A,#N/A,FALSE,"BS";#N/A,#N/A,FALSE,"PL";#N/A,#N/A,FALSE,"A";#N/A,#N/A,FALSE,"B";#N/A,#N/A,FALSE,"B1";#N/A,#N/A,FALSE,"C";#N/A,#N/A,FALSE,"C1";#N/A,#N/A,FALSE,"C2";#N/A,#N/A,FALSE,"D";#N/A,#N/A,FALSE,"E";#N/A,#N/A,FALSE,"F";#N/A,#N/A,FALSE,"AA";#N/A,#N/A,FALSE,"BB";#N/A,#N/A,FALSE,"CC";#N/A,#N/A,FALSE,"DD";#N/A,#N/A,FALSE,"EE";#N/A,#N/A,FALSE,"FF";#N/A,#N/A,FALSE,"PL10";#N/A,#N/A,FALSE,"PL20";#N/A,#N/A,FALSE,"PL30"}</definedName>
    <definedName name="agdsaf" localSheetId="5" hidden="1">{#N/A,#N/A,FALSE,"BS";#N/A,#N/A,FALSE,"PL";#N/A,#N/A,FALSE,"A";#N/A,#N/A,FALSE,"B";#N/A,#N/A,FALSE,"B1";#N/A,#N/A,FALSE,"C";#N/A,#N/A,FALSE,"C1";#N/A,#N/A,FALSE,"C2";#N/A,#N/A,FALSE,"D";#N/A,#N/A,FALSE,"E";#N/A,#N/A,FALSE,"F";#N/A,#N/A,FALSE,"AA";#N/A,#N/A,FALSE,"BB";#N/A,#N/A,FALSE,"CC";#N/A,#N/A,FALSE,"DD";#N/A,#N/A,FALSE,"EE";#N/A,#N/A,FALSE,"FF";#N/A,#N/A,FALSE,"PL10";#N/A,#N/A,FALSE,"PL20";#N/A,#N/A,FALSE,"PL30"}</definedName>
    <definedName name="agdsaf" localSheetId="13"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24" hidden="1">{#N/A,#N/A,FALSE,"BS";#N/A,#N/A,FALSE,"PL";#N/A,#N/A,FALSE,"A";#N/A,#N/A,FALSE,"B";#N/A,#N/A,FALSE,"B1";#N/A,#N/A,FALSE,"C";#N/A,#N/A,FALSE,"C1";#N/A,#N/A,FALSE,"C2";#N/A,#N/A,FALSE,"D";#N/A,#N/A,FALSE,"E";#N/A,#N/A,FALSE,"F";#N/A,#N/A,FALSE,"AA";#N/A,#N/A,FALSE,"BB";#N/A,#N/A,FALSE,"CC";#N/A,#N/A,FALSE,"DD";#N/A,#N/A,FALSE,"EE";#N/A,#N/A,FALSE,"FF";#N/A,#N/A,FALSE,"PL10";#N/A,#N/A,FALSE,"PL20";#N/A,#N/A,FALSE,"PL30"}</definedName>
    <definedName name="agdsaf_1" localSheetId="8" hidden="1">{#N/A,#N/A,FALSE,"BS";#N/A,#N/A,FALSE,"PL";#N/A,#N/A,FALSE,"A";#N/A,#N/A,FALSE,"B";#N/A,#N/A,FALSE,"B1";#N/A,#N/A,FALSE,"C";#N/A,#N/A,FALSE,"C1";#N/A,#N/A,FALSE,"C2";#N/A,#N/A,FALSE,"D";#N/A,#N/A,FALSE,"E";#N/A,#N/A,FALSE,"F";#N/A,#N/A,FALSE,"AA";#N/A,#N/A,FALSE,"BB";#N/A,#N/A,FALSE,"CC";#N/A,#N/A,FALSE,"DD";#N/A,#N/A,FALSE,"EE";#N/A,#N/A,FALSE,"FF";#N/A,#N/A,FALSE,"PL10";#N/A,#N/A,FALSE,"PL20";#N/A,#N/A,FALSE,"PL30"}</definedName>
    <definedName name="agdsaf_1" localSheetId="25"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localSheetId="14" hidden="1">{#N/A,#N/A,FALSE,"BS";#N/A,#N/A,FALSE,"PL";#N/A,#N/A,FALSE,"A";#N/A,#N/A,FALSE,"B";#N/A,#N/A,FALSE,"B1";#N/A,#N/A,FALSE,"C";#N/A,#N/A,FALSE,"C1";#N/A,#N/A,FALSE,"C2";#N/A,#N/A,FALSE,"D";#N/A,#N/A,FALSE,"E";#N/A,#N/A,FALSE,"F";#N/A,#N/A,FALSE,"AA";#N/A,#N/A,FALSE,"BB";#N/A,#N/A,FALSE,"CC";#N/A,#N/A,FALSE,"DD";#N/A,#N/A,FALSE,"EE";#N/A,#N/A,FALSE,"FF";#N/A,#N/A,FALSE,"PL10";#N/A,#N/A,FALSE,"PL20";#N/A,#N/A,FALSE,"PL30"}</definedName>
    <definedName name="agdsaf_1" localSheetId="28" hidden="1">{#N/A,#N/A,FALSE,"BS";#N/A,#N/A,FALSE,"PL";#N/A,#N/A,FALSE,"A";#N/A,#N/A,FALSE,"B";#N/A,#N/A,FALSE,"B1";#N/A,#N/A,FALSE,"C";#N/A,#N/A,FALSE,"C1";#N/A,#N/A,FALSE,"C2";#N/A,#N/A,FALSE,"D";#N/A,#N/A,FALSE,"E";#N/A,#N/A,FALSE,"F";#N/A,#N/A,FALSE,"AA";#N/A,#N/A,FALSE,"BB";#N/A,#N/A,FALSE,"CC";#N/A,#N/A,FALSE,"DD";#N/A,#N/A,FALSE,"EE";#N/A,#N/A,FALSE,"FF";#N/A,#N/A,FALSE,"PL10";#N/A,#N/A,FALSE,"PL20";#N/A,#N/A,FALSE,"PL30"}</definedName>
    <definedName name="agdsaf_1" localSheetId="5" hidden="1">{#N/A,#N/A,FALSE,"BS";#N/A,#N/A,FALSE,"PL";#N/A,#N/A,FALSE,"A";#N/A,#N/A,FALSE,"B";#N/A,#N/A,FALSE,"B1";#N/A,#N/A,FALSE,"C";#N/A,#N/A,FALSE,"C1";#N/A,#N/A,FALSE,"C2";#N/A,#N/A,FALSE,"D";#N/A,#N/A,FALSE,"E";#N/A,#N/A,FALSE,"F";#N/A,#N/A,FALSE,"AA";#N/A,#N/A,FALSE,"BB";#N/A,#N/A,FALSE,"CC";#N/A,#N/A,FALSE,"DD";#N/A,#N/A,FALSE,"EE";#N/A,#N/A,FALSE,"FF";#N/A,#N/A,FALSE,"PL10";#N/A,#N/A,FALSE,"PL20";#N/A,#N/A,FALSE,"PL30"}</definedName>
    <definedName name="agdsaf_1" localSheetId="13"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localSheetId="24" hidden="1">#REF!</definedName>
    <definedName name="AHF" hidden="1">#REF!</definedName>
    <definedName name="ahs" localSheetId="24">BLCH</definedName>
    <definedName name="ahs" localSheetId="8">BLCH</definedName>
    <definedName name="ahs" localSheetId="25">BLCH</definedName>
    <definedName name="ahs" localSheetId="2">BLCH</definedName>
    <definedName name="ahs" localSheetId="28">BLCH</definedName>
    <definedName name="ahs" localSheetId="26">BLCH</definedName>
    <definedName name="ahs" localSheetId="27">BLCH</definedName>
    <definedName name="ahs" localSheetId="6">BLCH</definedName>
    <definedName name="ahs" localSheetId="5">BLCH</definedName>
    <definedName name="ahs">BLCH</definedName>
    <definedName name="AIRCON" localSheetId="24" hidden="1">{#N/A,#N/A,FALSE,"단축1";#N/A,#N/A,FALSE,"단축2";#N/A,#N/A,FALSE,"단축3";#N/A,#N/A,FALSE,"장축";#N/A,#N/A,FALSE,"4WD"}</definedName>
    <definedName name="AIRCON" localSheetId="8" hidden="1">{#N/A,#N/A,FALSE,"단축1";#N/A,#N/A,FALSE,"단축2";#N/A,#N/A,FALSE,"단축3";#N/A,#N/A,FALSE,"장축";#N/A,#N/A,FALSE,"4WD"}</definedName>
    <definedName name="AIRCON" localSheetId="25" hidden="1">{#N/A,#N/A,FALSE,"단축1";#N/A,#N/A,FALSE,"단축2";#N/A,#N/A,FALSE,"단축3";#N/A,#N/A,FALSE,"장축";#N/A,#N/A,FALSE,"4WD"}</definedName>
    <definedName name="AIRCON" localSheetId="2" hidden="1">{#N/A,#N/A,FALSE,"단축1";#N/A,#N/A,FALSE,"단축2";#N/A,#N/A,FALSE,"단축3";#N/A,#N/A,FALSE,"장축";#N/A,#N/A,FALSE,"4WD"}</definedName>
    <definedName name="AIRCON" localSheetId="28" hidden="1">{#N/A,#N/A,FALSE,"단축1";#N/A,#N/A,FALSE,"단축2";#N/A,#N/A,FALSE,"단축3";#N/A,#N/A,FALSE,"장축";#N/A,#N/A,FALSE,"4WD"}</definedName>
    <definedName name="AIRCON" localSheetId="5" hidden="1">{#N/A,#N/A,FALSE,"단축1";#N/A,#N/A,FALSE,"단축2";#N/A,#N/A,FALSE,"단축3";#N/A,#N/A,FALSE,"장축";#N/A,#N/A,FALSE,"4WD"}</definedName>
    <definedName name="AIRCON" hidden="1">{#N/A,#N/A,FALSE,"단축1";#N/A,#N/A,FALSE,"단축2";#N/A,#N/A,FALSE,"단축3";#N/A,#N/A,FALSE,"장축";#N/A,#N/A,FALSE,"4WD"}</definedName>
    <definedName name="AI상" localSheetId="24">#REF!</definedName>
    <definedName name="AI상">#REF!</definedName>
    <definedName name="AKS" localSheetId="24" hidden="1">{#N/A,#N/A,FALSE,"BS";#N/A,#N/A,FALSE,"PL";#N/A,#N/A,FALSE,"처분";#N/A,#N/A,FALSE,"현금";#N/A,#N/A,FALSE,"매출";#N/A,#N/A,FALSE,"원가";#N/A,#N/A,FALSE,"경영"}</definedName>
    <definedName name="AKS" localSheetId="8" hidden="1">{#N/A,#N/A,FALSE,"BS";#N/A,#N/A,FALSE,"PL";#N/A,#N/A,FALSE,"처분";#N/A,#N/A,FALSE,"현금";#N/A,#N/A,FALSE,"매출";#N/A,#N/A,FALSE,"원가";#N/A,#N/A,FALSE,"경영"}</definedName>
    <definedName name="AKS" localSheetId="25" hidden="1">{#N/A,#N/A,FALSE,"BS";#N/A,#N/A,FALSE,"PL";#N/A,#N/A,FALSE,"처분";#N/A,#N/A,FALSE,"현금";#N/A,#N/A,FALSE,"매출";#N/A,#N/A,FALSE,"원가";#N/A,#N/A,FALSE,"경영"}</definedName>
    <definedName name="AKS" localSheetId="2" hidden="1">{#N/A,#N/A,FALSE,"BS";#N/A,#N/A,FALSE,"PL";#N/A,#N/A,FALSE,"처분";#N/A,#N/A,FALSE,"현금";#N/A,#N/A,FALSE,"매출";#N/A,#N/A,FALSE,"원가";#N/A,#N/A,FALSE,"경영"}</definedName>
    <definedName name="AKS" localSheetId="28" hidden="1">{#N/A,#N/A,FALSE,"BS";#N/A,#N/A,FALSE,"PL";#N/A,#N/A,FALSE,"처분";#N/A,#N/A,FALSE,"현금";#N/A,#N/A,FALSE,"매출";#N/A,#N/A,FALSE,"원가";#N/A,#N/A,FALSE,"경영"}</definedName>
    <definedName name="AKS" localSheetId="5" hidden="1">{#N/A,#N/A,FALSE,"BS";#N/A,#N/A,FALSE,"PL";#N/A,#N/A,FALSE,"처분";#N/A,#N/A,FALSE,"현금";#N/A,#N/A,FALSE,"매출";#N/A,#N/A,FALSE,"원가";#N/A,#N/A,FALSE,"경영"}</definedName>
    <definedName name="AKS" hidden="1">{#N/A,#N/A,FALSE,"BS";#N/A,#N/A,FALSE,"PL";#N/A,#N/A,FALSE,"처분";#N/A,#N/A,FALSE,"현금";#N/A,#N/A,FALSE,"매출";#N/A,#N/A,FALSE,"원가";#N/A,#N/A,FALSE,"경영"}</definedName>
    <definedName name="AL" localSheetId="24">#REF!</definedName>
    <definedName name="AL">#REF!</definedName>
    <definedName name="AL_ANODE">#N/A</definedName>
    <definedName name="AlaGlnP1BOM" localSheetId="23">#REF!</definedName>
    <definedName name="AlaGlnP1BOM" localSheetId="24">#REF!</definedName>
    <definedName name="AlaGlnP1BOM" localSheetId="25">#REF!</definedName>
    <definedName name="AlaGlnP1BOM" localSheetId="28">#REF!</definedName>
    <definedName name="AlaGlnP1BOM" localSheetId="26">#REF!</definedName>
    <definedName name="AlaGlnP1BOM" localSheetId="27">#REF!</definedName>
    <definedName name="AlaGlnP1BOM">#REF!</definedName>
    <definedName name="AlaGlnP2BOM" localSheetId="23">#REF!</definedName>
    <definedName name="AlaGlnP2BOM" localSheetId="24">#REF!</definedName>
    <definedName name="AlaGlnP2BOM" localSheetId="25">#REF!</definedName>
    <definedName name="AlaGlnP2BOM" localSheetId="28">#REF!</definedName>
    <definedName name="AlaGlnP2BOM" localSheetId="26">#REF!</definedName>
    <definedName name="AlaGlnP2BOM" localSheetId="27">#REF!</definedName>
    <definedName name="AlaGlnP2BOM">#REF!</definedName>
    <definedName name="AlaGlnTIBOM" localSheetId="23">#REF!</definedName>
    <definedName name="AlaGlnTIBOM" localSheetId="24">#REF!</definedName>
    <definedName name="AlaGlnTIBOM" localSheetId="25">#REF!</definedName>
    <definedName name="AlaGlnTIBOM" localSheetId="28">#REF!</definedName>
    <definedName name="AlaGlnTIBOM" localSheetId="26">#REF!</definedName>
    <definedName name="AlaGlnTIBOM" localSheetId="27">#REF!</definedName>
    <definedName name="AlaGlnTIBOM">#REF!</definedName>
    <definedName name="alf" localSheetId="24" hidden="1">{#N/A,#N/A,TRUE,"경전'96(1)";#N/A,#N/A,TRUE,"경전'96 (2)"}</definedName>
    <definedName name="alf" localSheetId="8" hidden="1">{#N/A,#N/A,TRUE,"경전'96(1)";#N/A,#N/A,TRUE,"경전'96 (2)"}</definedName>
    <definedName name="alf" localSheetId="25" hidden="1">{#N/A,#N/A,TRUE,"경전'96(1)";#N/A,#N/A,TRUE,"경전'96 (2)"}</definedName>
    <definedName name="alf" localSheetId="2" hidden="1">{#N/A,#N/A,TRUE,"경전'96(1)";#N/A,#N/A,TRUE,"경전'96 (2)"}</definedName>
    <definedName name="alf" localSheetId="28" hidden="1">{#N/A,#N/A,TRUE,"경전'96(1)";#N/A,#N/A,TRUE,"경전'96 (2)"}</definedName>
    <definedName name="alf" localSheetId="5" hidden="1">{#N/A,#N/A,TRUE,"경전'96(1)";#N/A,#N/A,TRUE,"경전'96 (2)"}</definedName>
    <definedName name="alf" hidden="1">{#N/A,#N/A,TRUE,"경전'96(1)";#N/A,#N/A,TRUE,"경전'96 (2)"}</definedName>
    <definedName name="Align" localSheetId="24">#REF!</definedName>
    <definedName name="Align">#REF!</definedName>
    <definedName name="alk" localSheetId="24" hidden="1">#REF!</definedName>
    <definedName name="alk" localSheetId="28" hidden="1">#REF!</definedName>
    <definedName name="alk" hidden="1">#REF!</definedName>
    <definedName name="All" localSheetId="24"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2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28"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localSheetId="5"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 localSheetId="24">#REF!</definedName>
    <definedName name="All_Item">#REF!</definedName>
    <definedName name="allegra" localSheetId="24">#REF!</definedName>
    <definedName name="allegra" localSheetId="14">#REF!</definedName>
    <definedName name="allegra" localSheetId="13">#REF!</definedName>
    <definedName name="allegra">#REF!</definedName>
    <definedName name="ALPIN">#N/A</definedName>
    <definedName name="ALPJYOU">#N/A</definedName>
    <definedName name="ALPTOI">#N/A</definedName>
    <definedName name="ALㅓ머" localSheetId="24" hidden="1">{#N/A,#N/A,FALSE,"UNIT";#N/A,#N/A,FALSE,"UNIT";#N/A,#N/A,FALSE,"계정"}</definedName>
    <definedName name="ALㅓ머" localSheetId="8" hidden="1">{#N/A,#N/A,FALSE,"UNIT";#N/A,#N/A,FALSE,"UNIT";#N/A,#N/A,FALSE,"계정"}</definedName>
    <definedName name="ALㅓ머" localSheetId="25" hidden="1">{#N/A,#N/A,FALSE,"UNIT";#N/A,#N/A,FALSE,"UNIT";#N/A,#N/A,FALSE,"계정"}</definedName>
    <definedName name="ALㅓ머" localSheetId="2" hidden="1">{#N/A,#N/A,FALSE,"UNIT";#N/A,#N/A,FALSE,"UNIT";#N/A,#N/A,FALSE,"계정"}</definedName>
    <definedName name="ALㅓ머" localSheetId="28" hidden="1">{#N/A,#N/A,FALSE,"UNIT";#N/A,#N/A,FALSE,"UNIT";#N/A,#N/A,FALSE,"계정"}</definedName>
    <definedName name="ALㅓ머" localSheetId="5" hidden="1">{#N/A,#N/A,FALSE,"UNIT";#N/A,#N/A,FALSE,"UNIT";#N/A,#N/A,FALSE,"계정"}</definedName>
    <definedName name="ALㅓ머" hidden="1">{#N/A,#N/A,FALSE,"UNIT";#N/A,#N/A,FALSE,"UNIT";#N/A,#N/A,FALSE,"계정"}</definedName>
    <definedName name="amaryl" localSheetId="24">#REF!</definedName>
    <definedName name="amaryl" localSheetId="14">#REF!</definedName>
    <definedName name="amaryl" localSheetId="13">#REF!</definedName>
    <definedName name="amaryl">#REF!</definedName>
    <definedName name="AMECH" localSheetId="24" hidden="1">{#N/A,#N/A,FALSE,"단축1";#N/A,#N/A,FALSE,"단축2";#N/A,#N/A,FALSE,"단축3";#N/A,#N/A,FALSE,"장축";#N/A,#N/A,FALSE,"4WD"}</definedName>
    <definedName name="AMECH" localSheetId="8" hidden="1">{#N/A,#N/A,FALSE,"단축1";#N/A,#N/A,FALSE,"단축2";#N/A,#N/A,FALSE,"단축3";#N/A,#N/A,FALSE,"장축";#N/A,#N/A,FALSE,"4WD"}</definedName>
    <definedName name="AMECH" localSheetId="25" hidden="1">{#N/A,#N/A,FALSE,"단축1";#N/A,#N/A,FALSE,"단축2";#N/A,#N/A,FALSE,"단축3";#N/A,#N/A,FALSE,"장축";#N/A,#N/A,FALSE,"4WD"}</definedName>
    <definedName name="AMECH" localSheetId="2" hidden="1">{#N/A,#N/A,FALSE,"단축1";#N/A,#N/A,FALSE,"단축2";#N/A,#N/A,FALSE,"단축3";#N/A,#N/A,FALSE,"장축";#N/A,#N/A,FALSE,"4WD"}</definedName>
    <definedName name="AMECH" localSheetId="28" hidden="1">{#N/A,#N/A,FALSE,"단축1";#N/A,#N/A,FALSE,"단축2";#N/A,#N/A,FALSE,"단축3";#N/A,#N/A,FALSE,"장축";#N/A,#N/A,FALSE,"4WD"}</definedName>
    <definedName name="AMECH" localSheetId="5" hidden="1">{#N/A,#N/A,FALSE,"단축1";#N/A,#N/A,FALSE,"단축2";#N/A,#N/A,FALSE,"단축3";#N/A,#N/A,FALSE,"장축";#N/A,#N/A,FALSE,"4WD"}</definedName>
    <definedName name="AMECH" hidden="1">{#N/A,#N/A,FALSE,"단축1";#N/A,#N/A,FALSE,"단축2";#N/A,#N/A,FALSE,"단축3";#N/A,#N/A,FALSE,"장축";#N/A,#N/A,FALSE,"4WD"}</definedName>
    <definedName name="Amount" localSheetId="24">#REF!</definedName>
    <definedName name="Amount" localSheetId="13">#REF!</definedName>
    <definedName name="Amount">#REF!</definedName>
    <definedName name="AN_ANODE">#N/A</definedName>
    <definedName name="anchor" localSheetId="24">#REF!</definedName>
    <definedName name="anchor">#REF!</definedName>
    <definedName name="AnneeN" localSheetId="24">#REF!</definedName>
    <definedName name="AnneeN">#REF!</definedName>
    <definedName name="AnneeN_1" localSheetId="24">#REF!</definedName>
    <definedName name="AnneeN_1">#REF!</definedName>
    <definedName name="ANODE재">#N/A</definedName>
    <definedName name="anscount">1</definedName>
    <definedName name="AO">#N/A</definedName>
    <definedName name="aocnf" localSheetId="24" hidden="1">{#N/A,#N/A,FALSE,"채권채무";#N/A,#N/A,FALSE,"control sheet"}</definedName>
    <definedName name="aocnf" localSheetId="8" hidden="1">{#N/A,#N/A,FALSE,"채권채무";#N/A,#N/A,FALSE,"control sheet"}</definedName>
    <definedName name="aocnf" localSheetId="25" hidden="1">{#N/A,#N/A,FALSE,"채권채무";#N/A,#N/A,FALSE,"control sheet"}</definedName>
    <definedName name="aocnf" localSheetId="2" hidden="1">{#N/A,#N/A,FALSE,"채권채무";#N/A,#N/A,FALSE,"control sheet"}</definedName>
    <definedName name="aocnf" localSheetId="28" hidden="1">{#N/A,#N/A,FALSE,"채권채무";#N/A,#N/A,FALSE,"control sheet"}</definedName>
    <definedName name="aocnf" localSheetId="5" hidden="1">{#N/A,#N/A,FALSE,"채권채무";#N/A,#N/A,FALSE,"control sheet"}</definedName>
    <definedName name="aocnf" hidden="1">{#N/A,#N/A,FALSE,"채권채무";#N/A,#N/A,FALSE,"control sheet"}</definedName>
    <definedName name="AOCNFTHSDLR" localSheetId="24" hidden="1">{#N/A,#N/A,FALSE,"정공"}</definedName>
    <definedName name="AOCNFTHSDLR" localSheetId="8" hidden="1">{#N/A,#N/A,FALSE,"정공"}</definedName>
    <definedName name="AOCNFTHSDLR" localSheetId="25" hidden="1">{#N/A,#N/A,FALSE,"정공"}</definedName>
    <definedName name="AOCNFTHSDLR" localSheetId="2" hidden="1">{#N/A,#N/A,FALSE,"정공"}</definedName>
    <definedName name="AOCNFTHSDLR" localSheetId="28" hidden="1">{#N/A,#N/A,FALSE,"정공"}</definedName>
    <definedName name="AOCNFTHSDLR" localSheetId="5" hidden="1">{#N/A,#N/A,FALSE,"정공"}</definedName>
    <definedName name="AOCNFTHSDLR" hidden="1">{#N/A,#N/A,FALSE,"정공"}</definedName>
    <definedName name="aolin1" localSheetId="24" hidden="1">{#N/A,"Base Case",FALSE,"Revenue";#N/A,"£6.25 Fee",FALSE,"Revenue"}</definedName>
    <definedName name="aolin1" localSheetId="8" hidden="1">{#N/A,"Base Case",FALSE,"Revenue";#N/A,"£6.25 Fee",FALSE,"Revenue"}</definedName>
    <definedName name="aolin1" localSheetId="25" hidden="1">{#N/A,"Base Case",FALSE,"Revenue";#N/A,"£6.25 Fee",FALSE,"Revenue"}</definedName>
    <definedName name="aolin1" localSheetId="2" hidden="1">{#N/A,"Base Case",FALSE,"Revenue";#N/A,"£6.25 Fee",FALSE,"Revenue"}</definedName>
    <definedName name="aolin1" localSheetId="28" hidden="1">{#N/A,"Base Case",FALSE,"Revenue";#N/A,"£6.25 Fee",FALSE,"Revenue"}</definedName>
    <definedName name="aolin1" localSheetId="5" hidden="1">{#N/A,"Base Case",FALSE,"Revenue";#N/A,"£6.25 Fee",FALSE,"Revenue"}</definedName>
    <definedName name="aolin1" hidden="1">{#N/A,"Base Case",FALSE,"Revenue";#N/A,"£6.25 Fee",FALSE,"Revenue"}</definedName>
    <definedName name="aolinc" localSheetId="24" hidden="1">{#N/A,"Base Case",FALSE,"Revenue";#N/A,"£6.25 Fee",FALSE,"Revenue"}</definedName>
    <definedName name="aolinc" localSheetId="8" hidden="1">{#N/A,"Base Case",FALSE,"Revenue";#N/A,"£6.25 Fee",FALSE,"Revenue"}</definedName>
    <definedName name="aolinc" localSheetId="25" hidden="1">{#N/A,"Base Case",FALSE,"Revenue";#N/A,"£6.25 Fee",FALSE,"Revenue"}</definedName>
    <definedName name="aolinc" localSheetId="2" hidden="1">{#N/A,"Base Case",FALSE,"Revenue";#N/A,"£6.25 Fee",FALSE,"Revenue"}</definedName>
    <definedName name="aolinc" localSheetId="28" hidden="1">{#N/A,"Base Case",FALSE,"Revenue";#N/A,"£6.25 Fee",FALSE,"Revenue"}</definedName>
    <definedName name="aolinc" localSheetId="5" hidden="1">{#N/A,"Base Case",FALSE,"Revenue";#N/A,"£6.25 Fee",FALSE,"Revenue"}</definedName>
    <definedName name="aolinc" hidden="1">{#N/A,"Base Case",FALSE,"Revenue";#N/A,"£6.25 Fee",FALSE,"Revenue"}</definedName>
    <definedName name="AOOO">#N/A</definedName>
    <definedName name="AO상" localSheetId="24">#REF!</definedName>
    <definedName name="AO상">#REF!</definedName>
    <definedName name="AP" localSheetId="24">#REF!</definedName>
    <definedName name="AP">#REF!</definedName>
    <definedName name="APACBrands" localSheetId="24">#REF!</definedName>
    <definedName name="APACBrands">#REF!</definedName>
    <definedName name="APP" localSheetId="24">#REF!</definedName>
    <definedName name="APP">#REF!</definedName>
    <definedName name="Applicable_no" localSheetId="24">#REF!</definedName>
    <definedName name="Applicable_no">#REF!</definedName>
    <definedName name="Application" localSheetId="24">#REF!</definedName>
    <definedName name="Application">#REF!</definedName>
    <definedName name="APrice" localSheetId="24">#REF!</definedName>
    <definedName name="APrice">#REF!</definedName>
    <definedName name="April" localSheetId="24">#REF!</definedName>
    <definedName name="April">#REF!</definedName>
    <definedName name="April.DM" localSheetId="24">#REF!</definedName>
    <definedName name="April.DM">#REF!</definedName>
    <definedName name="aq" localSheetId="24">#REF!</definedName>
    <definedName name="aq" localSheetId="14">#REF!</definedName>
    <definedName name="aq" localSheetId="13">#REF!</definedName>
    <definedName name="aq">#REF!</definedName>
    <definedName name="aqr" localSheetId="24" hidden="1">#REF!</definedName>
    <definedName name="aqr" localSheetId="28" hidden="1">#REF!</definedName>
    <definedName name="aqr" hidden="1">#REF!</definedName>
    <definedName name="aQuery1" localSheetId="24">#REF!</definedName>
    <definedName name="aQuery1">#REF!</definedName>
    <definedName name="aqw" localSheetId="24" hidden="1">#REF!</definedName>
    <definedName name="aqw" localSheetId="28" hidden="1">#REF!</definedName>
    <definedName name="aqw" hidden="1">#REF!</definedName>
    <definedName name="AQW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24" hidden="1">#REF!</definedName>
    <definedName name="AR" localSheetId="14" hidden="1">#REF!</definedName>
    <definedName name="AR" localSheetId="28" hidden="1">#REF!</definedName>
    <definedName name="AR" localSheetId="13" hidden="1">#REF!</definedName>
    <definedName name="AR" hidden="1">#REF!</definedName>
    <definedName name="ARA_Threshold" localSheetId="24">#REF!</definedName>
    <definedName name="ARA_Threshold">#REF!</definedName>
    <definedName name="arava" localSheetId="24">#REF!</definedName>
    <definedName name="arava" localSheetId="14">#REF!</definedName>
    <definedName name="arava" localSheetId="13">#REF!</definedName>
    <definedName name="arava">#REF!</definedName>
    <definedName name="AREA" localSheetId="24">#REF!</definedName>
    <definedName name="AREA">#REF!</definedName>
    <definedName name="Area_stampa_MI" localSheetId="24">#REF!</definedName>
    <definedName name="Area_stampa_MI">#REF!</definedName>
    <definedName name="argsag" localSheetId="24" hidden="1">{#N/A,#N/A,TRUE,"Cover His PWC";#N/A,#N/A,TRUE,"P&amp;L";#N/A,#N/A,TRUE,"BS";#N/A,#N/A,TRUE,"Depreciation";#N/A,#N/A,TRUE,"GRAPHS";#N/A,#N/A,TRUE,"DCF EBITDA Multiple";#N/A,#N/A,TRUE,"DCF Perpetual Growth"}</definedName>
    <definedName name="argsag" localSheetId="8" hidden="1">{#N/A,#N/A,TRUE,"Cover His PWC";#N/A,#N/A,TRUE,"P&amp;L";#N/A,#N/A,TRUE,"BS";#N/A,#N/A,TRUE,"Depreciation";#N/A,#N/A,TRUE,"GRAPHS";#N/A,#N/A,TRUE,"DCF EBITDA Multiple";#N/A,#N/A,TRUE,"DCF Perpetual Growth"}</definedName>
    <definedName name="argsag" localSheetId="25" hidden="1">{#N/A,#N/A,TRUE,"Cover His PWC";#N/A,#N/A,TRUE,"P&amp;L";#N/A,#N/A,TRUE,"BS";#N/A,#N/A,TRUE,"Depreciation";#N/A,#N/A,TRUE,"GRAPHS";#N/A,#N/A,TRUE,"DCF EBITDA Multiple";#N/A,#N/A,TRUE,"DCF Perpetual Growth"}</definedName>
    <definedName name="argsag" localSheetId="2" hidden="1">{#N/A,#N/A,TRUE,"Cover His PWC";#N/A,#N/A,TRUE,"P&amp;L";#N/A,#N/A,TRUE,"BS";#N/A,#N/A,TRUE,"Depreciation";#N/A,#N/A,TRUE,"GRAPHS";#N/A,#N/A,TRUE,"DCF EBITDA Multiple";#N/A,#N/A,TRUE,"DCF Perpetual Growth"}</definedName>
    <definedName name="argsag" localSheetId="28" hidden="1">{#N/A,#N/A,TRUE,"Cover His PWC";#N/A,#N/A,TRUE,"P&amp;L";#N/A,#N/A,TRUE,"BS";#N/A,#N/A,TRUE,"Depreciation";#N/A,#N/A,TRUE,"GRAPHS";#N/A,#N/A,TRUE,"DCF EBITDA Multiple";#N/A,#N/A,TRUE,"DCF Perpetual Growth"}</definedName>
    <definedName name="argsag" localSheetId="5" hidden="1">{#N/A,#N/A,TRUE,"Cover His PWC";#N/A,#N/A,TRUE,"P&amp;L";#N/A,#N/A,TRUE,"BS";#N/A,#N/A,TRUE,"Depreciation";#N/A,#N/A,TRUE,"GRAPHS";#N/A,#N/A,TRUE,"DCF EBITDA Multiple";#N/A,#N/A,TRUE,"DCF Perpetual Growth"}</definedName>
    <definedName name="argsag" hidden="1">{#N/A,#N/A,TRUE,"Cover His PWC";#N/A,#N/A,TRUE,"P&amp;L";#N/A,#N/A,TRUE,"BS";#N/A,#N/A,TRUE,"Depreciation";#N/A,#N/A,TRUE,"GRAPHS";#N/A,#N/A,TRUE,"DCF EBITDA Multiple";#N/A,#N/A,TRUE,"DCF Perpetual Growth"}</definedName>
    <definedName name="ARP_Threshold" localSheetId="24">#REF!</definedName>
    <definedName name="ARP_Threshold">#REF!</definedName>
    <definedName name="array" localSheetId="24">#REF!</definedName>
    <definedName name="array">#REF!</definedName>
    <definedName name="AS" localSheetId="24" hidden="1">#REF!</definedName>
    <definedName name="AS" hidden="1">#REF!</definedName>
    <definedName name="AS12.5" localSheetId="24">#REF!</definedName>
    <definedName name="AS12.5">#REF!</definedName>
    <definedName name="AS2DocOpenMode">"AS2DocumentEdit"</definedName>
    <definedName name="AS2HasNoAutoHeaderFooter">" "</definedName>
    <definedName name="AS2ReportLS">1</definedName>
    <definedName name="AS2StaticLS" localSheetId="24" hidden="1">#REF!</definedName>
    <definedName name="AS2StaticLS" localSheetId="14" hidden="1">#REF!</definedName>
    <definedName name="AS2StaticLS" localSheetId="28" hidden="1">#REF!</definedName>
    <definedName name="AS2StaticLS" localSheetId="13" hidden="1">#REF!</definedName>
    <definedName name="AS2StaticLS" hidden="1">#REF!</definedName>
    <definedName name="AS2SyncStepLS">0</definedName>
    <definedName name="AS2TickmarkLS" localSheetId="24" hidden="1">#REF!</definedName>
    <definedName name="AS2TickmarkLS" localSheetId="14" hidden="1">#REF!</definedName>
    <definedName name="AS2TickmarkLS" localSheetId="28" hidden="1">#REF!</definedName>
    <definedName name="AS2TickmarkLS" localSheetId="13" hidden="1">#REF!</definedName>
    <definedName name="AS2TickmarkLS" hidden="1">#REF!</definedName>
    <definedName name="AS2VersionLS">300</definedName>
    <definedName name="asad" localSheetId="24">#REF!</definedName>
    <definedName name="asad">#REF!</definedName>
    <definedName name="ASADS" localSheetId="24" hidden="1">{#N/A,#N/A,FALSE,"단축1";#N/A,#N/A,FALSE,"단축2";#N/A,#N/A,FALSE,"단축3";#N/A,#N/A,FALSE,"장축";#N/A,#N/A,FALSE,"4WD"}</definedName>
    <definedName name="ASADS" localSheetId="8" hidden="1">{#N/A,#N/A,FALSE,"단축1";#N/A,#N/A,FALSE,"단축2";#N/A,#N/A,FALSE,"단축3";#N/A,#N/A,FALSE,"장축";#N/A,#N/A,FALSE,"4WD"}</definedName>
    <definedName name="ASADS" localSheetId="25" hidden="1">{#N/A,#N/A,FALSE,"단축1";#N/A,#N/A,FALSE,"단축2";#N/A,#N/A,FALSE,"단축3";#N/A,#N/A,FALSE,"장축";#N/A,#N/A,FALSE,"4WD"}</definedName>
    <definedName name="ASADS" localSheetId="2" hidden="1">{#N/A,#N/A,FALSE,"단축1";#N/A,#N/A,FALSE,"단축2";#N/A,#N/A,FALSE,"단축3";#N/A,#N/A,FALSE,"장축";#N/A,#N/A,FALSE,"4WD"}</definedName>
    <definedName name="ASADS" localSheetId="28" hidden="1">{#N/A,#N/A,FALSE,"단축1";#N/A,#N/A,FALSE,"단축2";#N/A,#N/A,FALSE,"단축3";#N/A,#N/A,FALSE,"장축";#N/A,#N/A,FALSE,"4WD"}</definedName>
    <definedName name="ASADS" localSheetId="5" hidden="1">{#N/A,#N/A,FALSE,"단축1";#N/A,#N/A,FALSE,"단축2";#N/A,#N/A,FALSE,"단축3";#N/A,#N/A,FALSE,"장축";#N/A,#N/A,FALSE,"4WD"}</definedName>
    <definedName name="ASADS" hidden="1">{#N/A,#N/A,FALSE,"단축1";#N/A,#N/A,FALSE,"단축2";#N/A,#N/A,FALSE,"단축3";#N/A,#N/A,FALSE,"장축";#N/A,#N/A,FALSE,"4WD"}</definedName>
    <definedName name="ASAMT">#N/A</definedName>
    <definedName name="asas" localSheetId="24" hidden="1">{#N/A,#N/A,TRUE,"변동비고정비분류(5단계)";#N/A,#N/A,TRUE,"변동비고정비분류(5단계)"}</definedName>
    <definedName name="asas" localSheetId="8" hidden="1">{#N/A,#N/A,TRUE,"변동비고정비분류(5단계)";#N/A,#N/A,TRUE,"변동비고정비분류(5단계)"}</definedName>
    <definedName name="asas" localSheetId="25" hidden="1">{#N/A,#N/A,TRUE,"변동비고정비분류(5단계)";#N/A,#N/A,TRUE,"변동비고정비분류(5단계)"}</definedName>
    <definedName name="asas" localSheetId="2" hidden="1">{#N/A,#N/A,TRUE,"변동비고정비분류(5단계)";#N/A,#N/A,TRUE,"변동비고정비분류(5단계)"}</definedName>
    <definedName name="asas" localSheetId="14" hidden="1">{#N/A,#N/A,TRUE,"변동비고정비분류(5단계)";#N/A,#N/A,TRUE,"변동비고정비분류(5단계)"}</definedName>
    <definedName name="asas" localSheetId="28" hidden="1">{#N/A,#N/A,TRUE,"변동비고정비분류(5단계)";#N/A,#N/A,TRUE,"변동비고정비분류(5단계)"}</definedName>
    <definedName name="asas" localSheetId="5" hidden="1">{#N/A,#N/A,TRUE,"변동비고정비분류(5단계)";#N/A,#N/A,TRUE,"변동비고정비분류(5단계)"}</definedName>
    <definedName name="asas" localSheetId="13" hidden="1">{#N/A,#N/A,TRUE,"변동비고정비분류(5단계)";#N/A,#N/A,TRUE,"변동비고정비분류(5단계)"}</definedName>
    <definedName name="asas" hidden="1">{#N/A,#N/A,TRUE,"변동비고정비분류(5단계)";#N/A,#N/A,TRUE,"변동비고정비분류(5단계)"}</definedName>
    <definedName name="asasas" localSheetId="24" hidden="1">{#N/A,#N/A,FALSE,"Aging Summary";#N/A,#N/A,FALSE,"Ratio Analysis";#N/A,#N/A,FALSE,"Test 120 Day Accts";#N/A,#N/A,FALSE,"Tickmarks"}</definedName>
    <definedName name="asasas" localSheetId="8" hidden="1">{#N/A,#N/A,FALSE,"Aging Summary";#N/A,#N/A,FALSE,"Ratio Analysis";#N/A,#N/A,FALSE,"Test 120 Day Accts";#N/A,#N/A,FALSE,"Tickmarks"}</definedName>
    <definedName name="asasas" localSheetId="25" hidden="1">{#N/A,#N/A,FALSE,"Aging Summary";#N/A,#N/A,FALSE,"Ratio Analysis";#N/A,#N/A,FALSE,"Test 120 Day Accts";#N/A,#N/A,FALSE,"Tickmarks"}</definedName>
    <definedName name="asasas" localSheetId="2" hidden="1">{#N/A,#N/A,FALSE,"Aging Summary";#N/A,#N/A,FALSE,"Ratio Analysis";#N/A,#N/A,FALSE,"Test 120 Day Accts";#N/A,#N/A,FALSE,"Tickmarks"}</definedName>
    <definedName name="asasas" localSheetId="28" hidden="1">{#N/A,#N/A,FALSE,"Aging Summary";#N/A,#N/A,FALSE,"Ratio Analysis";#N/A,#N/A,FALSE,"Test 120 Day Accts";#N/A,#N/A,FALSE,"Tickmarks"}</definedName>
    <definedName name="asasas" localSheetId="5" hidden="1">{#N/A,#N/A,FALSE,"Aging Summary";#N/A,#N/A,FALSE,"Ratio Analysis";#N/A,#N/A,FALSE,"Test 120 Day Accts";#N/A,#N/A,FALSE,"Tickmarks"}</definedName>
    <definedName name="asasas" hidden="1">{#N/A,#N/A,FALSE,"Aging Summary";#N/A,#N/A,FALSE,"Ratio Analysis";#N/A,#N/A,FALSE,"Test 120 Day Accts";#N/A,#N/A,FALSE,"Tickmarks"}</definedName>
    <definedName name="asasasws" localSheetId="24" hidden="1">{#N/A,#N/A,FALSE,"단축1";#N/A,#N/A,FALSE,"단축2";#N/A,#N/A,FALSE,"단축3";#N/A,#N/A,FALSE,"장축";#N/A,#N/A,FALSE,"4WD"}</definedName>
    <definedName name="asasasws" localSheetId="8" hidden="1">{#N/A,#N/A,FALSE,"단축1";#N/A,#N/A,FALSE,"단축2";#N/A,#N/A,FALSE,"단축3";#N/A,#N/A,FALSE,"장축";#N/A,#N/A,FALSE,"4WD"}</definedName>
    <definedName name="asasasws" localSheetId="25" hidden="1">{#N/A,#N/A,FALSE,"단축1";#N/A,#N/A,FALSE,"단축2";#N/A,#N/A,FALSE,"단축3";#N/A,#N/A,FALSE,"장축";#N/A,#N/A,FALSE,"4WD"}</definedName>
    <definedName name="asasasws" localSheetId="2" hidden="1">{#N/A,#N/A,FALSE,"단축1";#N/A,#N/A,FALSE,"단축2";#N/A,#N/A,FALSE,"단축3";#N/A,#N/A,FALSE,"장축";#N/A,#N/A,FALSE,"4WD"}</definedName>
    <definedName name="asasasws" localSheetId="28" hidden="1">{#N/A,#N/A,FALSE,"단축1";#N/A,#N/A,FALSE,"단축2";#N/A,#N/A,FALSE,"단축3";#N/A,#N/A,FALSE,"장축";#N/A,#N/A,FALSE,"4WD"}</definedName>
    <definedName name="asasasws" localSheetId="5" hidden="1">{#N/A,#N/A,FALSE,"단축1";#N/A,#N/A,FALSE,"단축2";#N/A,#N/A,FALSE,"단축3";#N/A,#N/A,FALSE,"장축";#N/A,#N/A,FALSE,"4WD"}</definedName>
    <definedName name="asasasws" hidden="1">{#N/A,#N/A,FALSE,"단축1";#N/A,#N/A,FALSE,"단축2";#N/A,#N/A,FALSE,"단축3";#N/A,#N/A,FALSE,"장축";#N/A,#N/A,FALSE,"4WD"}</definedName>
    <definedName name="asd" localSheetId="24">BlankMacro1</definedName>
    <definedName name="asd" localSheetId="8">BlankMacro1</definedName>
    <definedName name="asd" localSheetId="25">BlankMacro1</definedName>
    <definedName name="asd" localSheetId="2">BlankMacro1</definedName>
    <definedName name="asd" localSheetId="14">#REF!</definedName>
    <definedName name="asd" localSheetId="28">BlankMacro1</definedName>
    <definedName name="asd" localSheetId="26">BlankMacro1</definedName>
    <definedName name="asd" localSheetId="27">BlankMacro1</definedName>
    <definedName name="asd" localSheetId="6">BlankMacro1</definedName>
    <definedName name="asd" localSheetId="5">BlankMacro1</definedName>
    <definedName name="asd" localSheetId="13">#REF!</definedName>
    <definedName name="asd">BlankMacro1</definedName>
    <definedName name="asdas" localSheetId="24" hidden="1">{#N/A,#N/A,FALSE,"Performance Flash Report"}</definedName>
    <definedName name="asdas" localSheetId="8" hidden="1">{#N/A,#N/A,FALSE,"Performance Flash Report"}</definedName>
    <definedName name="asdas" localSheetId="25" hidden="1">{#N/A,#N/A,FALSE,"Performance Flash Report"}</definedName>
    <definedName name="asdas" localSheetId="2" hidden="1">{#N/A,#N/A,FALSE,"Performance Flash Report"}</definedName>
    <definedName name="asdas" localSheetId="14" hidden="1">{#N/A,#N/A,FALSE,"Performance Flash Report"}</definedName>
    <definedName name="asdas" localSheetId="28" hidden="1">{#N/A,#N/A,FALSE,"Performance Flash Report"}</definedName>
    <definedName name="asdas" localSheetId="5" hidden="1">{#N/A,#N/A,FALSE,"Performance Flash Report"}</definedName>
    <definedName name="asdas" localSheetId="13" hidden="1">{#N/A,#N/A,FALSE,"Performance Flash Report"}</definedName>
    <definedName name="asdas" hidden="1">{#N/A,#N/A,FALSE,"Performance Flash Report"}</definedName>
    <definedName name="asdas_1" localSheetId="24" hidden="1">{#N/A,#N/A,FALSE,"Performance Flash Report"}</definedName>
    <definedName name="asdas_1" localSheetId="8" hidden="1">{#N/A,#N/A,FALSE,"Performance Flash Report"}</definedName>
    <definedName name="asdas_1" localSheetId="25" hidden="1">{#N/A,#N/A,FALSE,"Performance Flash Report"}</definedName>
    <definedName name="asdas_1" localSheetId="2" hidden="1">{#N/A,#N/A,FALSE,"Performance Flash Report"}</definedName>
    <definedName name="asdas_1" localSheetId="14" hidden="1">{#N/A,#N/A,FALSE,"Performance Flash Report"}</definedName>
    <definedName name="asdas_1" localSheetId="28" hidden="1">{#N/A,#N/A,FALSE,"Performance Flash Report"}</definedName>
    <definedName name="asdas_1" localSheetId="5" hidden="1">{#N/A,#N/A,FALSE,"Performance Flash Report"}</definedName>
    <definedName name="asdas_1" localSheetId="13" hidden="1">{#N/A,#N/A,FALSE,"Performance Flash Report"}</definedName>
    <definedName name="asdas_1" hidden="1">{#N/A,#N/A,FALSE,"Performance Flash Report"}</definedName>
    <definedName name="asdas_1_1" localSheetId="24" hidden="1">{#N/A,#N/A,FALSE,"Performance Flash Report"}</definedName>
    <definedName name="asdas_1_1" localSheetId="8" hidden="1">{#N/A,#N/A,FALSE,"Performance Flash Report"}</definedName>
    <definedName name="asdas_1_1" localSheetId="25" hidden="1">{#N/A,#N/A,FALSE,"Performance Flash Report"}</definedName>
    <definedName name="asdas_1_1" localSheetId="2" hidden="1">{#N/A,#N/A,FALSE,"Performance Flash Report"}</definedName>
    <definedName name="asdas_1_1" localSheetId="14" hidden="1">{#N/A,#N/A,FALSE,"Performance Flash Report"}</definedName>
    <definedName name="asdas_1_1" localSheetId="28" hidden="1">{#N/A,#N/A,FALSE,"Performance Flash Report"}</definedName>
    <definedName name="asdas_1_1" localSheetId="5" hidden="1">{#N/A,#N/A,FALSE,"Performance Flash Report"}</definedName>
    <definedName name="asdas_1_1" localSheetId="13" hidden="1">{#N/A,#N/A,FALSE,"Performance Flash Report"}</definedName>
    <definedName name="asdas_1_1" hidden="1">{#N/A,#N/A,FALSE,"Performance Flash Report"}</definedName>
    <definedName name="asdas_1_2" localSheetId="24" hidden="1">{#N/A,#N/A,FALSE,"Performance Flash Report"}</definedName>
    <definedName name="asdas_1_2" localSheetId="8" hidden="1">{#N/A,#N/A,FALSE,"Performance Flash Report"}</definedName>
    <definedName name="asdas_1_2" localSheetId="25" hidden="1">{#N/A,#N/A,FALSE,"Performance Flash Report"}</definedName>
    <definedName name="asdas_1_2" localSheetId="2" hidden="1">{#N/A,#N/A,FALSE,"Performance Flash Report"}</definedName>
    <definedName name="asdas_1_2" localSheetId="14" hidden="1">{#N/A,#N/A,FALSE,"Performance Flash Report"}</definedName>
    <definedName name="asdas_1_2" localSheetId="28" hidden="1">{#N/A,#N/A,FALSE,"Performance Flash Report"}</definedName>
    <definedName name="asdas_1_2" localSheetId="5" hidden="1">{#N/A,#N/A,FALSE,"Performance Flash Report"}</definedName>
    <definedName name="asdas_1_2" localSheetId="13" hidden="1">{#N/A,#N/A,FALSE,"Performance Flash Report"}</definedName>
    <definedName name="asdas_1_2" hidden="1">{#N/A,#N/A,FALSE,"Performance Flash Report"}</definedName>
    <definedName name="asdas_1_3" localSheetId="24" hidden="1">{#N/A,#N/A,FALSE,"Performance Flash Report"}</definedName>
    <definedName name="asdas_1_3" localSheetId="8" hidden="1">{#N/A,#N/A,FALSE,"Performance Flash Report"}</definedName>
    <definedName name="asdas_1_3" localSheetId="25" hidden="1">{#N/A,#N/A,FALSE,"Performance Flash Report"}</definedName>
    <definedName name="asdas_1_3" localSheetId="2" hidden="1">{#N/A,#N/A,FALSE,"Performance Flash Report"}</definedName>
    <definedName name="asdas_1_3" localSheetId="14" hidden="1">{#N/A,#N/A,FALSE,"Performance Flash Report"}</definedName>
    <definedName name="asdas_1_3" localSheetId="28" hidden="1">{#N/A,#N/A,FALSE,"Performance Flash Report"}</definedName>
    <definedName name="asdas_1_3" localSheetId="5" hidden="1">{#N/A,#N/A,FALSE,"Performance Flash Report"}</definedName>
    <definedName name="asdas_1_3" localSheetId="13" hidden="1">{#N/A,#N/A,FALSE,"Performance Flash Report"}</definedName>
    <definedName name="asdas_1_3" hidden="1">{#N/A,#N/A,FALSE,"Performance Flash Report"}</definedName>
    <definedName name="asdas_1_4" localSheetId="24" hidden="1">{#N/A,#N/A,FALSE,"Performance Flash Report"}</definedName>
    <definedName name="asdas_1_4" localSheetId="8" hidden="1">{#N/A,#N/A,FALSE,"Performance Flash Report"}</definedName>
    <definedName name="asdas_1_4" localSheetId="25" hidden="1">{#N/A,#N/A,FALSE,"Performance Flash Report"}</definedName>
    <definedName name="asdas_1_4" localSheetId="2" hidden="1">{#N/A,#N/A,FALSE,"Performance Flash Report"}</definedName>
    <definedName name="asdas_1_4" localSheetId="14" hidden="1">{#N/A,#N/A,FALSE,"Performance Flash Report"}</definedName>
    <definedName name="asdas_1_4" localSheetId="28" hidden="1">{#N/A,#N/A,FALSE,"Performance Flash Report"}</definedName>
    <definedName name="asdas_1_4" localSheetId="5" hidden="1">{#N/A,#N/A,FALSE,"Performance Flash Report"}</definedName>
    <definedName name="asdas_1_4" localSheetId="13" hidden="1">{#N/A,#N/A,FALSE,"Performance Flash Report"}</definedName>
    <definedName name="asdas_1_4" hidden="1">{#N/A,#N/A,FALSE,"Performance Flash Report"}</definedName>
    <definedName name="asdas_2" localSheetId="24" hidden="1">{#N/A,#N/A,FALSE,"Performance Flash Report"}</definedName>
    <definedName name="asdas_2" localSheetId="8" hidden="1">{#N/A,#N/A,FALSE,"Performance Flash Report"}</definedName>
    <definedName name="asdas_2" localSheetId="25" hidden="1">{#N/A,#N/A,FALSE,"Performance Flash Report"}</definedName>
    <definedName name="asdas_2" localSheetId="2" hidden="1">{#N/A,#N/A,FALSE,"Performance Flash Report"}</definedName>
    <definedName name="asdas_2" localSheetId="14" hidden="1">{#N/A,#N/A,FALSE,"Performance Flash Report"}</definedName>
    <definedName name="asdas_2" localSheetId="28" hidden="1">{#N/A,#N/A,FALSE,"Performance Flash Report"}</definedName>
    <definedName name="asdas_2" localSheetId="5" hidden="1">{#N/A,#N/A,FALSE,"Performance Flash Report"}</definedName>
    <definedName name="asdas_2" localSheetId="13" hidden="1">{#N/A,#N/A,FALSE,"Performance Flash Report"}</definedName>
    <definedName name="asdas_2" hidden="1">{#N/A,#N/A,FALSE,"Performance Flash Report"}</definedName>
    <definedName name="asdas_2_1" localSheetId="24" hidden="1">{#N/A,#N/A,FALSE,"Performance Flash Report"}</definedName>
    <definedName name="asdas_2_1" localSheetId="8" hidden="1">{#N/A,#N/A,FALSE,"Performance Flash Report"}</definedName>
    <definedName name="asdas_2_1" localSheetId="25" hidden="1">{#N/A,#N/A,FALSE,"Performance Flash Report"}</definedName>
    <definedName name="asdas_2_1" localSheetId="2" hidden="1">{#N/A,#N/A,FALSE,"Performance Flash Report"}</definedName>
    <definedName name="asdas_2_1" localSheetId="14" hidden="1">{#N/A,#N/A,FALSE,"Performance Flash Report"}</definedName>
    <definedName name="asdas_2_1" localSheetId="28" hidden="1">{#N/A,#N/A,FALSE,"Performance Flash Report"}</definedName>
    <definedName name="asdas_2_1" localSheetId="5" hidden="1">{#N/A,#N/A,FALSE,"Performance Flash Report"}</definedName>
    <definedName name="asdas_2_1" localSheetId="13" hidden="1">{#N/A,#N/A,FALSE,"Performance Flash Report"}</definedName>
    <definedName name="asdas_2_1" hidden="1">{#N/A,#N/A,FALSE,"Performance Flash Report"}</definedName>
    <definedName name="asdas_2_2" localSheetId="24" hidden="1">{#N/A,#N/A,FALSE,"Performance Flash Report"}</definedName>
    <definedName name="asdas_2_2" localSheetId="8" hidden="1">{#N/A,#N/A,FALSE,"Performance Flash Report"}</definedName>
    <definedName name="asdas_2_2" localSheetId="25" hidden="1">{#N/A,#N/A,FALSE,"Performance Flash Report"}</definedName>
    <definedName name="asdas_2_2" localSheetId="2" hidden="1">{#N/A,#N/A,FALSE,"Performance Flash Report"}</definedName>
    <definedName name="asdas_2_2" localSheetId="14" hidden="1">{#N/A,#N/A,FALSE,"Performance Flash Report"}</definedName>
    <definedName name="asdas_2_2" localSheetId="28" hidden="1">{#N/A,#N/A,FALSE,"Performance Flash Report"}</definedName>
    <definedName name="asdas_2_2" localSheetId="5" hidden="1">{#N/A,#N/A,FALSE,"Performance Flash Report"}</definedName>
    <definedName name="asdas_2_2" localSheetId="13" hidden="1">{#N/A,#N/A,FALSE,"Performance Flash Report"}</definedName>
    <definedName name="asdas_2_2" hidden="1">{#N/A,#N/A,FALSE,"Performance Flash Report"}</definedName>
    <definedName name="asdas_2_3" localSheetId="24" hidden="1">{#N/A,#N/A,FALSE,"Performance Flash Report"}</definedName>
    <definedName name="asdas_2_3" localSheetId="8" hidden="1">{#N/A,#N/A,FALSE,"Performance Flash Report"}</definedName>
    <definedName name="asdas_2_3" localSheetId="25" hidden="1">{#N/A,#N/A,FALSE,"Performance Flash Report"}</definedName>
    <definedName name="asdas_2_3" localSheetId="2" hidden="1">{#N/A,#N/A,FALSE,"Performance Flash Report"}</definedName>
    <definedName name="asdas_2_3" localSheetId="14" hidden="1">{#N/A,#N/A,FALSE,"Performance Flash Report"}</definedName>
    <definedName name="asdas_2_3" localSheetId="28" hidden="1">{#N/A,#N/A,FALSE,"Performance Flash Report"}</definedName>
    <definedName name="asdas_2_3" localSheetId="5" hidden="1">{#N/A,#N/A,FALSE,"Performance Flash Report"}</definedName>
    <definedName name="asdas_2_3" localSheetId="13" hidden="1">{#N/A,#N/A,FALSE,"Performance Flash Report"}</definedName>
    <definedName name="asdas_2_3" hidden="1">{#N/A,#N/A,FALSE,"Performance Flash Report"}</definedName>
    <definedName name="asdas_2_4" localSheetId="24" hidden="1">{#N/A,#N/A,FALSE,"Performance Flash Report"}</definedName>
    <definedName name="asdas_2_4" localSheetId="8" hidden="1">{#N/A,#N/A,FALSE,"Performance Flash Report"}</definedName>
    <definedName name="asdas_2_4" localSheetId="25" hidden="1">{#N/A,#N/A,FALSE,"Performance Flash Report"}</definedName>
    <definedName name="asdas_2_4" localSheetId="2" hidden="1">{#N/A,#N/A,FALSE,"Performance Flash Report"}</definedName>
    <definedName name="asdas_2_4" localSheetId="14" hidden="1">{#N/A,#N/A,FALSE,"Performance Flash Report"}</definedName>
    <definedName name="asdas_2_4" localSheetId="28" hidden="1">{#N/A,#N/A,FALSE,"Performance Flash Report"}</definedName>
    <definedName name="asdas_2_4" localSheetId="5" hidden="1">{#N/A,#N/A,FALSE,"Performance Flash Report"}</definedName>
    <definedName name="asdas_2_4" localSheetId="13" hidden="1">{#N/A,#N/A,FALSE,"Performance Flash Report"}</definedName>
    <definedName name="asdas_2_4" hidden="1">{#N/A,#N/A,FALSE,"Performance Flash Report"}</definedName>
    <definedName name="asdas_3" localSheetId="24" hidden="1">{#N/A,#N/A,FALSE,"Performance Flash Report"}</definedName>
    <definedName name="asdas_3" localSheetId="8" hidden="1">{#N/A,#N/A,FALSE,"Performance Flash Report"}</definedName>
    <definedName name="asdas_3" localSheetId="25" hidden="1">{#N/A,#N/A,FALSE,"Performance Flash Report"}</definedName>
    <definedName name="asdas_3" localSheetId="2" hidden="1">{#N/A,#N/A,FALSE,"Performance Flash Report"}</definedName>
    <definedName name="asdas_3" localSheetId="14" hidden="1">{#N/A,#N/A,FALSE,"Performance Flash Report"}</definedName>
    <definedName name="asdas_3" localSheetId="28" hidden="1">{#N/A,#N/A,FALSE,"Performance Flash Report"}</definedName>
    <definedName name="asdas_3" localSheetId="5" hidden="1">{#N/A,#N/A,FALSE,"Performance Flash Report"}</definedName>
    <definedName name="asdas_3" localSheetId="13" hidden="1">{#N/A,#N/A,FALSE,"Performance Flash Report"}</definedName>
    <definedName name="asdas_3" hidden="1">{#N/A,#N/A,FALSE,"Performance Flash Report"}</definedName>
    <definedName name="asdas_3_1" localSheetId="24" hidden="1">{#N/A,#N/A,FALSE,"Performance Flash Report"}</definedName>
    <definedName name="asdas_3_1" localSheetId="8" hidden="1">{#N/A,#N/A,FALSE,"Performance Flash Report"}</definedName>
    <definedName name="asdas_3_1" localSheetId="25" hidden="1">{#N/A,#N/A,FALSE,"Performance Flash Report"}</definedName>
    <definedName name="asdas_3_1" localSheetId="2" hidden="1">{#N/A,#N/A,FALSE,"Performance Flash Report"}</definedName>
    <definedName name="asdas_3_1" localSheetId="14" hidden="1">{#N/A,#N/A,FALSE,"Performance Flash Report"}</definedName>
    <definedName name="asdas_3_1" localSheetId="28" hidden="1">{#N/A,#N/A,FALSE,"Performance Flash Report"}</definedName>
    <definedName name="asdas_3_1" localSheetId="5" hidden="1">{#N/A,#N/A,FALSE,"Performance Flash Report"}</definedName>
    <definedName name="asdas_3_1" localSheetId="13" hidden="1">{#N/A,#N/A,FALSE,"Performance Flash Report"}</definedName>
    <definedName name="asdas_3_1" hidden="1">{#N/A,#N/A,FALSE,"Performance Flash Report"}</definedName>
    <definedName name="asdas_3_2" localSheetId="24" hidden="1">{#N/A,#N/A,FALSE,"Performance Flash Report"}</definedName>
    <definedName name="asdas_3_2" localSheetId="8" hidden="1">{#N/A,#N/A,FALSE,"Performance Flash Report"}</definedName>
    <definedName name="asdas_3_2" localSheetId="25" hidden="1">{#N/A,#N/A,FALSE,"Performance Flash Report"}</definedName>
    <definedName name="asdas_3_2" localSheetId="2" hidden="1">{#N/A,#N/A,FALSE,"Performance Flash Report"}</definedName>
    <definedName name="asdas_3_2" localSheetId="14" hidden="1">{#N/A,#N/A,FALSE,"Performance Flash Report"}</definedName>
    <definedName name="asdas_3_2" localSheetId="28" hidden="1">{#N/A,#N/A,FALSE,"Performance Flash Report"}</definedName>
    <definedName name="asdas_3_2" localSheetId="5" hidden="1">{#N/A,#N/A,FALSE,"Performance Flash Report"}</definedName>
    <definedName name="asdas_3_2" localSheetId="13" hidden="1">{#N/A,#N/A,FALSE,"Performance Flash Report"}</definedName>
    <definedName name="asdas_3_2" hidden="1">{#N/A,#N/A,FALSE,"Performance Flash Report"}</definedName>
    <definedName name="asdas_3_3" localSheetId="24" hidden="1">{#N/A,#N/A,FALSE,"Performance Flash Report"}</definedName>
    <definedName name="asdas_3_3" localSheetId="8" hidden="1">{#N/A,#N/A,FALSE,"Performance Flash Report"}</definedName>
    <definedName name="asdas_3_3" localSheetId="25" hidden="1">{#N/A,#N/A,FALSE,"Performance Flash Report"}</definedName>
    <definedName name="asdas_3_3" localSheetId="2" hidden="1">{#N/A,#N/A,FALSE,"Performance Flash Report"}</definedName>
    <definedName name="asdas_3_3" localSheetId="14" hidden="1">{#N/A,#N/A,FALSE,"Performance Flash Report"}</definedName>
    <definedName name="asdas_3_3" localSheetId="28" hidden="1">{#N/A,#N/A,FALSE,"Performance Flash Report"}</definedName>
    <definedName name="asdas_3_3" localSheetId="5" hidden="1">{#N/A,#N/A,FALSE,"Performance Flash Report"}</definedName>
    <definedName name="asdas_3_3" localSheetId="13" hidden="1">{#N/A,#N/A,FALSE,"Performance Flash Report"}</definedName>
    <definedName name="asdas_3_3" hidden="1">{#N/A,#N/A,FALSE,"Performance Flash Report"}</definedName>
    <definedName name="asdas_3_4" localSheetId="24" hidden="1">{#N/A,#N/A,FALSE,"Performance Flash Report"}</definedName>
    <definedName name="asdas_3_4" localSheetId="8" hidden="1">{#N/A,#N/A,FALSE,"Performance Flash Report"}</definedName>
    <definedName name="asdas_3_4" localSheetId="25" hidden="1">{#N/A,#N/A,FALSE,"Performance Flash Report"}</definedName>
    <definedName name="asdas_3_4" localSheetId="2" hidden="1">{#N/A,#N/A,FALSE,"Performance Flash Report"}</definedName>
    <definedName name="asdas_3_4" localSheetId="14" hidden="1">{#N/A,#N/A,FALSE,"Performance Flash Report"}</definedName>
    <definedName name="asdas_3_4" localSheetId="28" hidden="1">{#N/A,#N/A,FALSE,"Performance Flash Report"}</definedName>
    <definedName name="asdas_3_4" localSheetId="5" hidden="1">{#N/A,#N/A,FALSE,"Performance Flash Report"}</definedName>
    <definedName name="asdas_3_4" localSheetId="13" hidden="1">{#N/A,#N/A,FALSE,"Performance Flash Report"}</definedName>
    <definedName name="asdas_3_4" hidden="1">{#N/A,#N/A,FALSE,"Performance Flash Report"}</definedName>
    <definedName name="asdas_4" localSheetId="24" hidden="1">{#N/A,#N/A,FALSE,"Performance Flash Report"}</definedName>
    <definedName name="asdas_4" localSheetId="8" hidden="1">{#N/A,#N/A,FALSE,"Performance Flash Report"}</definedName>
    <definedName name="asdas_4" localSheetId="25" hidden="1">{#N/A,#N/A,FALSE,"Performance Flash Report"}</definedName>
    <definedName name="asdas_4" localSheetId="2" hidden="1">{#N/A,#N/A,FALSE,"Performance Flash Report"}</definedName>
    <definedName name="asdas_4" localSheetId="14" hidden="1">{#N/A,#N/A,FALSE,"Performance Flash Report"}</definedName>
    <definedName name="asdas_4" localSheetId="28" hidden="1">{#N/A,#N/A,FALSE,"Performance Flash Report"}</definedName>
    <definedName name="asdas_4" localSheetId="5" hidden="1">{#N/A,#N/A,FALSE,"Performance Flash Report"}</definedName>
    <definedName name="asdas_4" localSheetId="13" hidden="1">{#N/A,#N/A,FALSE,"Performance Flash Report"}</definedName>
    <definedName name="asdas_4" hidden="1">{#N/A,#N/A,FALSE,"Performance Flash Report"}</definedName>
    <definedName name="asdas_4_1" localSheetId="24" hidden="1">{#N/A,#N/A,FALSE,"Performance Flash Report"}</definedName>
    <definedName name="asdas_4_1" localSheetId="8" hidden="1">{#N/A,#N/A,FALSE,"Performance Flash Report"}</definedName>
    <definedName name="asdas_4_1" localSheetId="25" hidden="1">{#N/A,#N/A,FALSE,"Performance Flash Report"}</definedName>
    <definedName name="asdas_4_1" localSheetId="2" hidden="1">{#N/A,#N/A,FALSE,"Performance Flash Report"}</definedName>
    <definedName name="asdas_4_1" localSheetId="14" hidden="1">{#N/A,#N/A,FALSE,"Performance Flash Report"}</definedName>
    <definedName name="asdas_4_1" localSheetId="28" hidden="1">{#N/A,#N/A,FALSE,"Performance Flash Report"}</definedName>
    <definedName name="asdas_4_1" localSheetId="5" hidden="1">{#N/A,#N/A,FALSE,"Performance Flash Report"}</definedName>
    <definedName name="asdas_4_1" localSheetId="13" hidden="1">{#N/A,#N/A,FALSE,"Performance Flash Report"}</definedName>
    <definedName name="asdas_4_1" hidden="1">{#N/A,#N/A,FALSE,"Performance Flash Report"}</definedName>
    <definedName name="asdas_4_2" localSheetId="24" hidden="1">{#N/A,#N/A,FALSE,"Performance Flash Report"}</definedName>
    <definedName name="asdas_4_2" localSheetId="8" hidden="1">{#N/A,#N/A,FALSE,"Performance Flash Report"}</definedName>
    <definedName name="asdas_4_2" localSheetId="25" hidden="1">{#N/A,#N/A,FALSE,"Performance Flash Report"}</definedName>
    <definedName name="asdas_4_2" localSheetId="2" hidden="1">{#N/A,#N/A,FALSE,"Performance Flash Report"}</definedName>
    <definedName name="asdas_4_2" localSheetId="14" hidden="1">{#N/A,#N/A,FALSE,"Performance Flash Report"}</definedName>
    <definedName name="asdas_4_2" localSheetId="28" hidden="1">{#N/A,#N/A,FALSE,"Performance Flash Report"}</definedName>
    <definedName name="asdas_4_2" localSheetId="5" hidden="1">{#N/A,#N/A,FALSE,"Performance Flash Report"}</definedName>
    <definedName name="asdas_4_2" localSheetId="13" hidden="1">{#N/A,#N/A,FALSE,"Performance Flash Report"}</definedName>
    <definedName name="asdas_4_2" hidden="1">{#N/A,#N/A,FALSE,"Performance Flash Report"}</definedName>
    <definedName name="asdas_4_3" localSheetId="24" hidden="1">{#N/A,#N/A,FALSE,"Performance Flash Report"}</definedName>
    <definedName name="asdas_4_3" localSheetId="8" hidden="1">{#N/A,#N/A,FALSE,"Performance Flash Report"}</definedName>
    <definedName name="asdas_4_3" localSheetId="25" hidden="1">{#N/A,#N/A,FALSE,"Performance Flash Report"}</definedName>
    <definedName name="asdas_4_3" localSheetId="2" hidden="1">{#N/A,#N/A,FALSE,"Performance Flash Report"}</definedName>
    <definedName name="asdas_4_3" localSheetId="14" hidden="1">{#N/A,#N/A,FALSE,"Performance Flash Report"}</definedName>
    <definedName name="asdas_4_3" localSheetId="28" hidden="1">{#N/A,#N/A,FALSE,"Performance Flash Report"}</definedName>
    <definedName name="asdas_4_3" localSheetId="5" hidden="1">{#N/A,#N/A,FALSE,"Performance Flash Report"}</definedName>
    <definedName name="asdas_4_3" localSheetId="13" hidden="1">{#N/A,#N/A,FALSE,"Performance Flash Report"}</definedName>
    <definedName name="asdas_4_3" hidden="1">{#N/A,#N/A,FALSE,"Performance Flash Report"}</definedName>
    <definedName name="asdas_4_4" localSheetId="24" hidden="1">{#N/A,#N/A,FALSE,"Performance Flash Report"}</definedName>
    <definedName name="asdas_4_4" localSheetId="8" hidden="1">{#N/A,#N/A,FALSE,"Performance Flash Report"}</definedName>
    <definedName name="asdas_4_4" localSheetId="25" hidden="1">{#N/A,#N/A,FALSE,"Performance Flash Report"}</definedName>
    <definedName name="asdas_4_4" localSheetId="2" hidden="1">{#N/A,#N/A,FALSE,"Performance Flash Report"}</definedName>
    <definedName name="asdas_4_4" localSheetId="14" hidden="1">{#N/A,#N/A,FALSE,"Performance Flash Report"}</definedName>
    <definedName name="asdas_4_4" localSheetId="28" hidden="1">{#N/A,#N/A,FALSE,"Performance Flash Report"}</definedName>
    <definedName name="asdas_4_4" localSheetId="5" hidden="1">{#N/A,#N/A,FALSE,"Performance Flash Report"}</definedName>
    <definedName name="asdas_4_4" localSheetId="13" hidden="1">{#N/A,#N/A,FALSE,"Performance Flash Report"}</definedName>
    <definedName name="asdas_4_4" hidden="1">{#N/A,#N/A,FALSE,"Performance Flash Report"}</definedName>
    <definedName name="asdas_5" localSheetId="24" hidden="1">{#N/A,#N/A,FALSE,"Performance Flash Report"}</definedName>
    <definedName name="asdas_5" localSheetId="8" hidden="1">{#N/A,#N/A,FALSE,"Performance Flash Report"}</definedName>
    <definedName name="asdas_5" localSheetId="25" hidden="1">{#N/A,#N/A,FALSE,"Performance Flash Report"}</definedName>
    <definedName name="asdas_5" localSheetId="2" hidden="1">{#N/A,#N/A,FALSE,"Performance Flash Report"}</definedName>
    <definedName name="asdas_5" localSheetId="14" hidden="1">{#N/A,#N/A,FALSE,"Performance Flash Report"}</definedName>
    <definedName name="asdas_5" localSheetId="28" hidden="1">{#N/A,#N/A,FALSE,"Performance Flash Report"}</definedName>
    <definedName name="asdas_5" localSheetId="5" hidden="1">{#N/A,#N/A,FALSE,"Performance Flash Report"}</definedName>
    <definedName name="asdas_5" localSheetId="13" hidden="1">{#N/A,#N/A,FALSE,"Performance Flash Report"}</definedName>
    <definedName name="asdas_5" hidden="1">{#N/A,#N/A,FALSE,"Performance Flash Report"}</definedName>
    <definedName name="asdas_5_1" localSheetId="24" hidden="1">{#N/A,#N/A,FALSE,"Performance Flash Report"}</definedName>
    <definedName name="asdas_5_1" localSheetId="8" hidden="1">{#N/A,#N/A,FALSE,"Performance Flash Report"}</definedName>
    <definedName name="asdas_5_1" localSheetId="25" hidden="1">{#N/A,#N/A,FALSE,"Performance Flash Report"}</definedName>
    <definedName name="asdas_5_1" localSheetId="2" hidden="1">{#N/A,#N/A,FALSE,"Performance Flash Report"}</definedName>
    <definedName name="asdas_5_1" localSheetId="14" hidden="1">{#N/A,#N/A,FALSE,"Performance Flash Report"}</definedName>
    <definedName name="asdas_5_1" localSheetId="28" hidden="1">{#N/A,#N/A,FALSE,"Performance Flash Report"}</definedName>
    <definedName name="asdas_5_1" localSheetId="5" hidden="1">{#N/A,#N/A,FALSE,"Performance Flash Report"}</definedName>
    <definedName name="asdas_5_1" localSheetId="13" hidden="1">{#N/A,#N/A,FALSE,"Performance Flash Report"}</definedName>
    <definedName name="asdas_5_1" hidden="1">{#N/A,#N/A,FALSE,"Performance Flash Report"}</definedName>
    <definedName name="asdas_5_2" localSheetId="24" hidden="1">{#N/A,#N/A,FALSE,"Performance Flash Report"}</definedName>
    <definedName name="asdas_5_2" localSheetId="8" hidden="1">{#N/A,#N/A,FALSE,"Performance Flash Report"}</definedName>
    <definedName name="asdas_5_2" localSheetId="25" hidden="1">{#N/A,#N/A,FALSE,"Performance Flash Report"}</definedName>
    <definedName name="asdas_5_2" localSheetId="2" hidden="1">{#N/A,#N/A,FALSE,"Performance Flash Report"}</definedName>
    <definedName name="asdas_5_2" localSheetId="14" hidden="1">{#N/A,#N/A,FALSE,"Performance Flash Report"}</definedName>
    <definedName name="asdas_5_2" localSheetId="28" hidden="1">{#N/A,#N/A,FALSE,"Performance Flash Report"}</definedName>
    <definedName name="asdas_5_2" localSheetId="5" hidden="1">{#N/A,#N/A,FALSE,"Performance Flash Report"}</definedName>
    <definedName name="asdas_5_2" localSheetId="13" hidden="1">{#N/A,#N/A,FALSE,"Performance Flash Report"}</definedName>
    <definedName name="asdas_5_2" hidden="1">{#N/A,#N/A,FALSE,"Performance Flash Report"}</definedName>
    <definedName name="asdas_5_3" localSheetId="24" hidden="1">{#N/A,#N/A,FALSE,"Performance Flash Report"}</definedName>
    <definedName name="asdas_5_3" localSheetId="8" hidden="1">{#N/A,#N/A,FALSE,"Performance Flash Report"}</definedName>
    <definedName name="asdas_5_3" localSheetId="25" hidden="1">{#N/A,#N/A,FALSE,"Performance Flash Report"}</definedName>
    <definedName name="asdas_5_3" localSheetId="2" hidden="1">{#N/A,#N/A,FALSE,"Performance Flash Report"}</definedName>
    <definedName name="asdas_5_3" localSheetId="14" hidden="1">{#N/A,#N/A,FALSE,"Performance Flash Report"}</definedName>
    <definedName name="asdas_5_3" localSheetId="28" hidden="1">{#N/A,#N/A,FALSE,"Performance Flash Report"}</definedName>
    <definedName name="asdas_5_3" localSheetId="5" hidden="1">{#N/A,#N/A,FALSE,"Performance Flash Report"}</definedName>
    <definedName name="asdas_5_3" localSheetId="13" hidden="1">{#N/A,#N/A,FALSE,"Performance Flash Report"}</definedName>
    <definedName name="asdas_5_3" hidden="1">{#N/A,#N/A,FALSE,"Performance Flash Report"}</definedName>
    <definedName name="asdas_5_4" localSheetId="24" hidden="1">{#N/A,#N/A,FALSE,"Performance Flash Report"}</definedName>
    <definedName name="asdas_5_4" localSheetId="8" hidden="1">{#N/A,#N/A,FALSE,"Performance Flash Report"}</definedName>
    <definedName name="asdas_5_4" localSheetId="25" hidden="1">{#N/A,#N/A,FALSE,"Performance Flash Report"}</definedName>
    <definedName name="asdas_5_4" localSheetId="2" hidden="1">{#N/A,#N/A,FALSE,"Performance Flash Report"}</definedName>
    <definedName name="asdas_5_4" localSheetId="14" hidden="1">{#N/A,#N/A,FALSE,"Performance Flash Report"}</definedName>
    <definedName name="asdas_5_4" localSheetId="28" hidden="1">{#N/A,#N/A,FALSE,"Performance Flash Report"}</definedName>
    <definedName name="asdas_5_4" localSheetId="5" hidden="1">{#N/A,#N/A,FALSE,"Performance Flash Report"}</definedName>
    <definedName name="asdas_5_4" localSheetId="13" hidden="1">{#N/A,#N/A,FALSE,"Performance Flash Report"}</definedName>
    <definedName name="asdas_5_4" hidden="1">{#N/A,#N/A,FALSE,"Performance Flash Report"}</definedName>
    <definedName name="asdasxfdasfasgadsrts" localSheetId="24" hidden="1">{#N/A,#N/A,FALSE,"CCTV"}</definedName>
    <definedName name="asdasxfdasfasgadsrts" localSheetId="8" hidden="1">{#N/A,#N/A,FALSE,"CCTV"}</definedName>
    <definedName name="asdasxfdasfasgadsrts" localSheetId="25" hidden="1">{#N/A,#N/A,FALSE,"CCTV"}</definedName>
    <definedName name="asdasxfdasfasgadsrts" localSheetId="2" hidden="1">{#N/A,#N/A,FALSE,"CCTV"}</definedName>
    <definedName name="asdasxfdasfasgadsrts" localSheetId="28" hidden="1">{#N/A,#N/A,FALSE,"CCTV"}</definedName>
    <definedName name="asdasxfdasfasgadsrts" localSheetId="5" hidden="1">{#N/A,#N/A,FALSE,"CCTV"}</definedName>
    <definedName name="asdasxfdasfasgadsrts" hidden="1">{#N/A,#N/A,FALSE,"CCTV"}</definedName>
    <definedName name="asdf" localSheetId="24" hidden="1">#REF!</definedName>
    <definedName name="asdf" localSheetId="14" hidden="1">#REF!</definedName>
    <definedName name="asdf" localSheetId="13" hidden="1">#REF!</definedName>
    <definedName name="asdf" hidden="1">#REF!</definedName>
    <definedName name="asdfas"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24" hidden="1">{"print 1.6",#N/A,FALSE,"Sheet1";"print 2.6",#N/A,FALSE,"Sheet1";"print 3.6",#N/A,FALSE,"Sheet1";"print 4.6",#N/A,FALSE,"Sheet1";"print 5.6",#N/A,FALSE,"Sheet1";"print 6.6",#N/A,FALSE,"Sheet1"}</definedName>
    <definedName name="asdfasaa" localSheetId="8" hidden="1">{"print 1.6",#N/A,FALSE,"Sheet1";"print 2.6",#N/A,FALSE,"Sheet1";"print 3.6",#N/A,FALSE,"Sheet1";"print 4.6",#N/A,FALSE,"Sheet1";"print 5.6",#N/A,FALSE,"Sheet1";"print 6.6",#N/A,FALSE,"Sheet1"}</definedName>
    <definedName name="asdfasaa" localSheetId="25" hidden="1">{"print 1.6",#N/A,FALSE,"Sheet1";"print 2.6",#N/A,FALSE,"Sheet1";"print 3.6",#N/A,FALSE,"Sheet1";"print 4.6",#N/A,FALSE,"Sheet1";"print 5.6",#N/A,FALSE,"Sheet1";"print 6.6",#N/A,FALSE,"Sheet1"}</definedName>
    <definedName name="asdfasaa" localSheetId="2" hidden="1">{"print 1.6",#N/A,FALSE,"Sheet1";"print 2.6",#N/A,FALSE,"Sheet1";"print 3.6",#N/A,FALSE,"Sheet1";"print 4.6",#N/A,FALSE,"Sheet1";"print 5.6",#N/A,FALSE,"Sheet1";"print 6.6",#N/A,FALSE,"Sheet1"}</definedName>
    <definedName name="asdfasaa" localSheetId="28" hidden="1">{"print 1.6",#N/A,FALSE,"Sheet1";"print 2.6",#N/A,FALSE,"Sheet1";"print 3.6",#N/A,FALSE,"Sheet1";"print 4.6",#N/A,FALSE,"Sheet1";"print 5.6",#N/A,FALSE,"Sheet1";"print 6.6",#N/A,FALSE,"Sheet1"}</definedName>
    <definedName name="asdfasaa" localSheetId="5"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8"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5"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23">{"Book1"}</definedName>
    <definedName name="asdfg" localSheetId="24">{"Book1"}</definedName>
    <definedName name="asdfg" localSheetId="8">{"Book1"}</definedName>
    <definedName name="asdfg" localSheetId="25">{"Book1"}</definedName>
    <definedName name="asdfg" localSheetId="2">{"Book1"}</definedName>
    <definedName name="asdfg" localSheetId="14">{"Book1"}</definedName>
    <definedName name="asdfg" localSheetId="28">{"Book1"}</definedName>
    <definedName name="asdfg" localSheetId="26">{"Book1"}</definedName>
    <definedName name="asdfg" localSheetId="27">{"Book1"}</definedName>
    <definedName name="asdfg" localSheetId="5">{"Book1"}</definedName>
    <definedName name="asdfg" localSheetId="13">{"Book1"}</definedName>
    <definedName name="asdfg">{"Book1"}</definedName>
    <definedName name="asdfgdfg" localSheetId="24" hidden="1">{#N/A,#N/A,TRUE,"Lines";#N/A,#N/A,TRUE,"Stations";#N/A,#N/A,TRUE,"Cap. Expenses";#N/A,#N/A,TRUE,"Land";#N/A,#N/A,TRUE,"Cen Proces Sys";#N/A,#N/A,TRUE,"telecom";#N/A,#N/A,TRUE,"Other"}</definedName>
    <definedName name="asdfgdfg" localSheetId="8" hidden="1">{#N/A,#N/A,TRUE,"Lines";#N/A,#N/A,TRUE,"Stations";#N/A,#N/A,TRUE,"Cap. Expenses";#N/A,#N/A,TRUE,"Land";#N/A,#N/A,TRUE,"Cen Proces Sys";#N/A,#N/A,TRUE,"telecom";#N/A,#N/A,TRUE,"Other"}</definedName>
    <definedName name="asdfgdfg" localSheetId="25" hidden="1">{#N/A,#N/A,TRUE,"Lines";#N/A,#N/A,TRUE,"Stations";#N/A,#N/A,TRUE,"Cap. Expenses";#N/A,#N/A,TRUE,"Land";#N/A,#N/A,TRUE,"Cen Proces Sys";#N/A,#N/A,TRUE,"telecom";#N/A,#N/A,TRUE,"Other"}</definedName>
    <definedName name="asdfgdfg" localSheetId="2" hidden="1">{#N/A,#N/A,TRUE,"Lines";#N/A,#N/A,TRUE,"Stations";#N/A,#N/A,TRUE,"Cap. Expenses";#N/A,#N/A,TRUE,"Land";#N/A,#N/A,TRUE,"Cen Proces Sys";#N/A,#N/A,TRUE,"telecom";#N/A,#N/A,TRUE,"Other"}</definedName>
    <definedName name="asdfgdfg" localSheetId="28" hidden="1">{#N/A,#N/A,TRUE,"Lines";#N/A,#N/A,TRUE,"Stations";#N/A,#N/A,TRUE,"Cap. Expenses";#N/A,#N/A,TRUE,"Land";#N/A,#N/A,TRUE,"Cen Proces Sys";#N/A,#N/A,TRUE,"telecom";#N/A,#N/A,TRUE,"Other"}</definedName>
    <definedName name="asdfgdfg" localSheetId="5" hidden="1">{#N/A,#N/A,TRUE,"Lines";#N/A,#N/A,TRUE,"Stations";#N/A,#N/A,TRUE,"Cap. Expenses";#N/A,#N/A,TRUE,"Land";#N/A,#N/A,TRUE,"Cen Proces Sys";#N/A,#N/A,TRUE,"telecom";#N/A,#N/A,TRUE,"Other"}</definedName>
    <definedName name="asdfgdfg" hidden="1">{#N/A,#N/A,TRUE,"Lines";#N/A,#N/A,TRUE,"Stations";#N/A,#N/A,TRUE,"Cap. Expenses";#N/A,#N/A,TRUE,"Land";#N/A,#N/A,TRUE,"Cen Proces Sys";#N/A,#N/A,TRUE,"telecom";#N/A,#N/A,TRUE,"Other"}</definedName>
    <definedName name="asdgawgwegweg" localSheetId="24" hidden="1">#REF!</definedName>
    <definedName name="asdgawgwegweg" hidden="1">#REF!</definedName>
    <definedName name="asdj" localSheetId="24" hidden="1">#REF!</definedName>
    <definedName name="asdj" localSheetId="28" hidden="1">#REF!</definedName>
    <definedName name="asdj" hidden="1">#REF!</definedName>
    <definedName name="ASDSAD" localSheetId="24" hidden="1">{#N/A,#N/A,FALSE,"단축1";#N/A,#N/A,FALSE,"단축2";#N/A,#N/A,FALSE,"단축3";#N/A,#N/A,FALSE,"장축";#N/A,#N/A,FALSE,"4WD"}</definedName>
    <definedName name="ASDSAD" localSheetId="8" hidden="1">{#N/A,#N/A,FALSE,"단축1";#N/A,#N/A,FALSE,"단축2";#N/A,#N/A,FALSE,"단축3";#N/A,#N/A,FALSE,"장축";#N/A,#N/A,FALSE,"4WD"}</definedName>
    <definedName name="ASDSAD" localSheetId="25" hidden="1">{#N/A,#N/A,FALSE,"단축1";#N/A,#N/A,FALSE,"단축2";#N/A,#N/A,FALSE,"단축3";#N/A,#N/A,FALSE,"장축";#N/A,#N/A,FALSE,"4WD"}</definedName>
    <definedName name="ASDSAD" localSheetId="2" hidden="1">{#N/A,#N/A,FALSE,"단축1";#N/A,#N/A,FALSE,"단축2";#N/A,#N/A,FALSE,"단축3";#N/A,#N/A,FALSE,"장축";#N/A,#N/A,FALSE,"4WD"}</definedName>
    <definedName name="ASDSAD" localSheetId="28" hidden="1">{#N/A,#N/A,FALSE,"단축1";#N/A,#N/A,FALSE,"단축2";#N/A,#N/A,FALSE,"단축3";#N/A,#N/A,FALSE,"장축";#N/A,#N/A,FALSE,"4WD"}</definedName>
    <definedName name="ASDSAD" localSheetId="5" hidden="1">{#N/A,#N/A,FALSE,"단축1";#N/A,#N/A,FALSE,"단축2";#N/A,#N/A,FALSE,"단축3";#N/A,#N/A,FALSE,"장축";#N/A,#N/A,FALSE,"4WD"}</definedName>
    <definedName name="ASDSAD" hidden="1">{#N/A,#N/A,FALSE,"단축1";#N/A,#N/A,FALSE,"단축2";#N/A,#N/A,FALSE,"단축3";#N/A,#N/A,FALSE,"장축";#N/A,#N/A,FALSE,"4WD"}</definedName>
    <definedName name="ASE" localSheetId="24"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25"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localSheetId="28"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 localSheetId="24">#REF!</definedName>
    <definedName name="asf">#REF!</definedName>
    <definedName name="asfasdfasdf" localSheetId="24">BlankMacro1</definedName>
    <definedName name="asfasdfasdf" localSheetId="8">BlankMacro1</definedName>
    <definedName name="asfasdfasdf" localSheetId="25">BlankMacro1</definedName>
    <definedName name="asfasdfasdf" localSheetId="2">BlankMacro1</definedName>
    <definedName name="asfasdfasdf" localSheetId="28">BlankMacro1</definedName>
    <definedName name="asfasdfasdf" localSheetId="26">BlankMacro1</definedName>
    <definedName name="asfasdfasdf" localSheetId="27">BlankMacro1</definedName>
    <definedName name="asfasdfasdf" localSheetId="6">BlankMacro1</definedName>
    <definedName name="asfasdfasdf" localSheetId="5">BlankMacro1</definedName>
    <definedName name="asfasdfasdf">BlankMacro1</definedName>
    <definedName name="asfd" localSheetId="24" hidden="1">#REF!</definedName>
    <definedName name="asfd" localSheetId="28" hidden="1">#REF!</definedName>
    <definedName name="asfd" hidden="1">#REF!</definedName>
    <definedName name="asfdsfas" localSheetId="24">BlankMacro1</definedName>
    <definedName name="asfdsfas" localSheetId="8">BlankMacro1</definedName>
    <definedName name="asfdsfas" localSheetId="25">BlankMacro1</definedName>
    <definedName name="asfdsfas" localSheetId="2">BlankMacro1</definedName>
    <definedName name="asfdsfas" localSheetId="28">BlankMacro1</definedName>
    <definedName name="asfdsfas" localSheetId="26">BlankMacro1</definedName>
    <definedName name="asfdsfas" localSheetId="27">BlankMacro1</definedName>
    <definedName name="asfdsfas" localSheetId="6">BlankMacro1</definedName>
    <definedName name="asfdsfas" localSheetId="5">BlankMacro1</definedName>
    <definedName name="asfdsfas">BlankMacro1</definedName>
    <definedName name="asfg" localSheetId="24">#REF!</definedName>
    <definedName name="asfg">#REF!</definedName>
    <definedName name="ass" localSheetId="24" hidden="1">{"print 1.6",#N/A,FALSE,"Sheet1";"print 2.6",#N/A,FALSE,"Sheet1";"print 3.6",#N/A,FALSE,"Sheet1";"print 4.6",#N/A,FALSE,"Sheet1";"print 5.6",#N/A,FALSE,"Sheet1";"print 6.6",#N/A,FALSE,"Sheet1"}</definedName>
    <definedName name="ass" localSheetId="8" hidden="1">{"print 1.6",#N/A,FALSE,"Sheet1";"print 2.6",#N/A,FALSE,"Sheet1";"print 3.6",#N/A,FALSE,"Sheet1";"print 4.6",#N/A,FALSE,"Sheet1";"print 5.6",#N/A,FALSE,"Sheet1";"print 6.6",#N/A,FALSE,"Sheet1"}</definedName>
    <definedName name="ass" localSheetId="25" hidden="1">{"print 1.6",#N/A,FALSE,"Sheet1";"print 2.6",#N/A,FALSE,"Sheet1";"print 3.6",#N/A,FALSE,"Sheet1";"print 4.6",#N/A,FALSE,"Sheet1";"print 5.6",#N/A,FALSE,"Sheet1";"print 6.6",#N/A,FALSE,"Sheet1"}</definedName>
    <definedName name="ass" localSheetId="2" hidden="1">{"print 1.6",#N/A,FALSE,"Sheet1";"print 2.6",#N/A,FALSE,"Sheet1";"print 3.6",#N/A,FALSE,"Sheet1";"print 4.6",#N/A,FALSE,"Sheet1";"print 5.6",#N/A,FALSE,"Sheet1";"print 6.6",#N/A,FALSE,"Sheet1"}</definedName>
    <definedName name="ass" localSheetId="28" hidden="1">{"print 1.6",#N/A,FALSE,"Sheet1";"print 2.6",#N/A,FALSE,"Sheet1";"print 3.6",#N/A,FALSE,"Sheet1";"print 4.6",#N/A,FALSE,"Sheet1";"print 5.6",#N/A,FALSE,"Sheet1";"print 6.6",#N/A,FALSE,"Sheet1"}</definedName>
    <definedName name="ass" localSheetId="5"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A" localSheetId="24" hidden="1">{#N/A,#N/A,FALSE,"단축1";#N/A,#N/A,FALSE,"단축2";#N/A,#N/A,FALSE,"단축3";#N/A,#N/A,FALSE,"장축";#N/A,#N/A,FALSE,"4WD"}</definedName>
    <definedName name="ASSA" localSheetId="8" hidden="1">{#N/A,#N/A,FALSE,"단축1";#N/A,#N/A,FALSE,"단축2";#N/A,#N/A,FALSE,"단축3";#N/A,#N/A,FALSE,"장축";#N/A,#N/A,FALSE,"4WD"}</definedName>
    <definedName name="ASSA" localSheetId="25" hidden="1">{#N/A,#N/A,FALSE,"단축1";#N/A,#N/A,FALSE,"단축2";#N/A,#N/A,FALSE,"단축3";#N/A,#N/A,FALSE,"장축";#N/A,#N/A,FALSE,"4WD"}</definedName>
    <definedName name="ASSA" localSheetId="2" hidden="1">{#N/A,#N/A,FALSE,"단축1";#N/A,#N/A,FALSE,"단축2";#N/A,#N/A,FALSE,"단축3";#N/A,#N/A,FALSE,"장축";#N/A,#N/A,FALSE,"4WD"}</definedName>
    <definedName name="ASSA" localSheetId="28" hidden="1">{#N/A,#N/A,FALSE,"단축1";#N/A,#N/A,FALSE,"단축2";#N/A,#N/A,FALSE,"단축3";#N/A,#N/A,FALSE,"장축";#N/A,#N/A,FALSE,"4WD"}</definedName>
    <definedName name="ASSA" localSheetId="5" hidden="1">{#N/A,#N/A,FALSE,"단축1";#N/A,#N/A,FALSE,"단축2";#N/A,#N/A,FALSE,"단축3";#N/A,#N/A,FALSE,"장축";#N/A,#N/A,FALSE,"4WD"}</definedName>
    <definedName name="ASSA" hidden="1">{#N/A,#N/A,FALSE,"단축1";#N/A,#N/A,FALSE,"단축2";#N/A,#N/A,FALSE,"단축3";#N/A,#N/A,FALSE,"장축";#N/A,#N/A,FALSE,"4WD"}</definedName>
    <definedName name="assdewdwe" localSheetId="24" hidden="1">{#N/A,#N/A,FALSE,"단축1";#N/A,#N/A,FALSE,"단축2";#N/A,#N/A,FALSE,"단축3";#N/A,#N/A,FALSE,"장축";#N/A,#N/A,FALSE,"4WD"}</definedName>
    <definedName name="assdewdwe" localSheetId="8" hidden="1">{#N/A,#N/A,FALSE,"단축1";#N/A,#N/A,FALSE,"단축2";#N/A,#N/A,FALSE,"단축3";#N/A,#N/A,FALSE,"장축";#N/A,#N/A,FALSE,"4WD"}</definedName>
    <definedName name="assdewdwe" localSheetId="25" hidden="1">{#N/A,#N/A,FALSE,"단축1";#N/A,#N/A,FALSE,"단축2";#N/A,#N/A,FALSE,"단축3";#N/A,#N/A,FALSE,"장축";#N/A,#N/A,FALSE,"4WD"}</definedName>
    <definedName name="assdewdwe" localSheetId="2" hidden="1">{#N/A,#N/A,FALSE,"단축1";#N/A,#N/A,FALSE,"단축2";#N/A,#N/A,FALSE,"단축3";#N/A,#N/A,FALSE,"장축";#N/A,#N/A,FALSE,"4WD"}</definedName>
    <definedName name="assdewdwe" localSheetId="28" hidden="1">{#N/A,#N/A,FALSE,"단축1";#N/A,#N/A,FALSE,"단축2";#N/A,#N/A,FALSE,"단축3";#N/A,#N/A,FALSE,"장축";#N/A,#N/A,FALSE,"4WD"}</definedName>
    <definedName name="assdewdwe" localSheetId="5" hidden="1">{#N/A,#N/A,FALSE,"단축1";#N/A,#N/A,FALSE,"단축2";#N/A,#N/A,FALSE,"단축3";#N/A,#N/A,FALSE,"장축";#N/A,#N/A,FALSE,"4WD"}</definedName>
    <definedName name="assdewdwe" hidden="1">{#N/A,#N/A,FALSE,"단축1";#N/A,#N/A,FALSE,"단축2";#N/A,#N/A,FALSE,"단축3";#N/A,#N/A,FALSE,"장축";#N/A,#N/A,FALSE,"4WD"}</definedName>
    <definedName name="asset" localSheetId="24">#REF!</definedName>
    <definedName name="asset">#REF!</definedName>
    <definedName name="AssetSale" localSheetId="24">#REF!</definedName>
    <definedName name="AssetSale">#REF!</definedName>
    <definedName name="AssetWriteUp" localSheetId="24">#REF!</definedName>
    <definedName name="AssetWriteUp">#REF!</definedName>
    <definedName name="AssetWriteUpDepPd" localSheetId="24">#REF!</definedName>
    <definedName name="AssetWriteUpDepPd">#REF!</definedName>
    <definedName name="asss" localSheetId="24" hidden="1">{"rtn",#N/A,FALSE,"RTN";"tables",#N/A,FALSE,"RTN";"cf",#N/A,FALSE,"CF";"stats",#N/A,FALSE,"Stats";"prop",#N/A,FALSE,"Prop"}</definedName>
    <definedName name="asss" localSheetId="8" hidden="1">{"rtn",#N/A,FALSE,"RTN";"tables",#N/A,FALSE,"RTN";"cf",#N/A,FALSE,"CF";"stats",#N/A,FALSE,"Stats";"prop",#N/A,FALSE,"Prop"}</definedName>
    <definedName name="asss" localSheetId="25" hidden="1">{"rtn",#N/A,FALSE,"RTN";"tables",#N/A,FALSE,"RTN";"cf",#N/A,FALSE,"CF";"stats",#N/A,FALSE,"Stats";"prop",#N/A,FALSE,"Prop"}</definedName>
    <definedName name="asss" localSheetId="2" hidden="1">{"rtn",#N/A,FALSE,"RTN";"tables",#N/A,FALSE,"RTN";"cf",#N/A,FALSE,"CF";"stats",#N/A,FALSE,"Stats";"prop",#N/A,FALSE,"Prop"}</definedName>
    <definedName name="asss" localSheetId="28" hidden="1">{"rtn",#N/A,FALSE,"RTN";"tables",#N/A,FALSE,"RTN";"cf",#N/A,FALSE,"CF";"stats",#N/A,FALSE,"Stats";"prop",#N/A,FALSE,"Prop"}</definedName>
    <definedName name="asss" localSheetId="5" hidden="1">{"rtn",#N/A,FALSE,"RTN";"tables",#N/A,FALSE,"RTN";"cf",#N/A,FALSE,"CF";"stats",#N/A,FALSE,"Stats";"prop",#N/A,FALSE,"Prop"}</definedName>
    <definedName name="asss" hidden="1">{"rtn",#N/A,FALSE,"RTN";"tables",#N/A,FALSE,"RTN";"cf",#N/A,FALSE,"CF";"stats",#N/A,FALSE,"Stats";"prop",#N/A,FALSE,"Prop"}</definedName>
    <definedName name="ASSSS" localSheetId="24" hidden="1">{#N/A,#N/A,FALSE,"단축1";#N/A,#N/A,FALSE,"단축2";#N/A,#N/A,FALSE,"단축3";#N/A,#N/A,FALSE,"장축";#N/A,#N/A,FALSE,"4WD"}</definedName>
    <definedName name="ASSSS" localSheetId="8" hidden="1">{#N/A,#N/A,FALSE,"단축1";#N/A,#N/A,FALSE,"단축2";#N/A,#N/A,FALSE,"단축3";#N/A,#N/A,FALSE,"장축";#N/A,#N/A,FALSE,"4WD"}</definedName>
    <definedName name="ASSSS" localSheetId="25" hidden="1">{#N/A,#N/A,FALSE,"단축1";#N/A,#N/A,FALSE,"단축2";#N/A,#N/A,FALSE,"단축3";#N/A,#N/A,FALSE,"장축";#N/A,#N/A,FALSE,"4WD"}</definedName>
    <definedName name="ASSSS" localSheetId="2" hidden="1">{#N/A,#N/A,FALSE,"단축1";#N/A,#N/A,FALSE,"단축2";#N/A,#N/A,FALSE,"단축3";#N/A,#N/A,FALSE,"장축";#N/A,#N/A,FALSE,"4WD"}</definedName>
    <definedName name="ASSSS" localSheetId="28" hidden="1">{#N/A,#N/A,FALSE,"단축1";#N/A,#N/A,FALSE,"단축2";#N/A,#N/A,FALSE,"단축3";#N/A,#N/A,FALSE,"장축";#N/A,#N/A,FALSE,"4WD"}</definedName>
    <definedName name="ASSSS" localSheetId="5" hidden="1">{#N/A,#N/A,FALSE,"단축1";#N/A,#N/A,FALSE,"단축2";#N/A,#N/A,FALSE,"단축3";#N/A,#N/A,FALSE,"장축";#N/A,#N/A,FALSE,"4WD"}</definedName>
    <definedName name="ASSSS" hidden="1">{#N/A,#N/A,FALSE,"단축1";#N/A,#N/A,FALSE,"단축2";#N/A,#N/A,FALSE,"단축3";#N/A,#N/A,FALSE,"장축";#N/A,#N/A,FALSE,"4WD"}</definedName>
    <definedName name="ASSUHAR" localSheetId="24">#REF!</definedName>
    <definedName name="ASSUHAR" localSheetId="14">#REF!</definedName>
    <definedName name="ASSUHAR" localSheetId="13">#REF!</definedName>
    <definedName name="ASSUHAR">#REF!</definedName>
    <definedName name="ASSUMPBASE" localSheetId="24">#REF!</definedName>
    <definedName name="ASSUMPBASE">#REF!</definedName>
    <definedName name="ASSUMPESS" localSheetId="24">#REF!</definedName>
    <definedName name="ASSUMPESS">#REF!</definedName>
    <definedName name="ASSUMPOPT" localSheetId="24">#REF!</definedName>
    <definedName name="ASSUMPOPT">#REF!</definedName>
    <definedName name="Assumptions" localSheetId="24">#REF!</definedName>
    <definedName name="Assumptions">#REF!</definedName>
    <definedName name="ASSUOPP" localSheetId="24">#REF!</definedName>
    <definedName name="ASSUOPP">#REF!</definedName>
    <definedName name="ASSUVAL" localSheetId="24">#REF!</definedName>
    <definedName name="ASSUVAL">#REF!</definedName>
    <definedName name="ASSY" localSheetId="24" hidden="1">{#N/A,#N/A,FALSE,"단축1";#N/A,#N/A,FALSE,"단축2";#N/A,#N/A,FALSE,"단축3";#N/A,#N/A,FALSE,"장축";#N/A,#N/A,FALSE,"4WD"}</definedName>
    <definedName name="ASSY" localSheetId="8" hidden="1">{#N/A,#N/A,FALSE,"단축1";#N/A,#N/A,FALSE,"단축2";#N/A,#N/A,FALSE,"단축3";#N/A,#N/A,FALSE,"장축";#N/A,#N/A,FALSE,"4WD"}</definedName>
    <definedName name="ASSY" localSheetId="25" hidden="1">{#N/A,#N/A,FALSE,"단축1";#N/A,#N/A,FALSE,"단축2";#N/A,#N/A,FALSE,"단축3";#N/A,#N/A,FALSE,"장축";#N/A,#N/A,FALSE,"4WD"}</definedName>
    <definedName name="ASSY" localSheetId="2" hidden="1">{#N/A,#N/A,FALSE,"단축1";#N/A,#N/A,FALSE,"단축2";#N/A,#N/A,FALSE,"단축3";#N/A,#N/A,FALSE,"장축";#N/A,#N/A,FALSE,"4WD"}</definedName>
    <definedName name="ASSY" localSheetId="28" hidden="1">{#N/A,#N/A,FALSE,"단축1";#N/A,#N/A,FALSE,"단축2";#N/A,#N/A,FALSE,"단축3";#N/A,#N/A,FALSE,"장축";#N/A,#N/A,FALSE,"4WD"}</definedName>
    <definedName name="ASSY" localSheetId="5" hidden="1">{#N/A,#N/A,FALSE,"단축1";#N/A,#N/A,FALSE,"단축2";#N/A,#N/A,FALSE,"단축3";#N/A,#N/A,FALSE,"장축";#N/A,#N/A,FALSE,"4WD"}</definedName>
    <definedName name="ASSY" hidden="1">{#N/A,#N/A,FALSE,"단축1";#N/A,#N/A,FALSE,"단축2";#N/A,#N/A,FALSE,"단축3";#N/A,#N/A,FALSE,"장축";#N/A,#N/A,FALSE,"4WD"}</definedName>
    <definedName name="asxz">#N/A</definedName>
    <definedName name="AS생산량"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localSheetId="24" hidden="1">#REF!,#REF!,#REF!</definedName>
    <definedName name="at" localSheetId="28" hidden="1">#REF!,#REF!,#REF!</definedName>
    <definedName name="at" hidden="1">#REF!,#REF!,#REF!</definedName>
    <definedName name="Atx" localSheetId="24">#REF!</definedName>
    <definedName name="Atx">#REF!</definedName>
    <definedName name="Atz" localSheetId="24">#REF!</definedName>
    <definedName name="Atz">#REF!</definedName>
    <definedName name="AUD" localSheetId="24">#REF!</definedName>
    <definedName name="AUD">#REF!</definedName>
    <definedName name="audit_button2_click" localSheetId="24">#REF!</definedName>
    <definedName name="audit_button2_click">#REF!</definedName>
    <definedName name="Aug.DM" localSheetId="24">#REF!</definedName>
    <definedName name="Aug.DM">#REF!</definedName>
    <definedName name="August" localSheetId="24">#REF!</definedName>
    <definedName name="August">#REF!</definedName>
    <definedName name="aut" localSheetId="24">#REF!</definedName>
    <definedName name="aut">#REF!</definedName>
    <definedName name="autoexec" localSheetId="24">#REF!</definedName>
    <definedName name="autoexec">#REF!</definedName>
    <definedName name="AV" localSheetId="24">#REF!</definedName>
    <definedName name="AV">#REF!</definedName>
    <definedName name="AVTS" localSheetId="24">#REF!</definedName>
    <definedName name="AVTS" localSheetId="14">#REF!</definedName>
    <definedName name="AVTS" localSheetId="13">#REF!</definedName>
    <definedName name="AVTS">#REF!</definedName>
    <definedName name="avtsanp2001" localSheetId="24">#REF!</definedName>
    <definedName name="avtsanp2001" localSheetId="14">#REF!</definedName>
    <definedName name="avtsanp2001" localSheetId="13">#REF!</definedName>
    <definedName name="avtsanp2001">#REF!</definedName>
    <definedName name="avtsanp2002" localSheetId="24">#REF!</definedName>
    <definedName name="avtsanp2002" localSheetId="14">#REF!</definedName>
    <definedName name="avtsanp2002" localSheetId="13">#REF!</definedName>
    <definedName name="avtsanp2002">#REF!</definedName>
    <definedName name="avtsanp2002P" localSheetId="24">#REF!</definedName>
    <definedName name="avtsanp2002P">#REF!</definedName>
    <definedName name="avtsanp2003" localSheetId="24">#REF!</definedName>
    <definedName name="avtsanp2003">#REF!</definedName>
    <definedName name="avtsanp2004" localSheetId="24">#REF!</definedName>
    <definedName name="avtsanp2004">#REF!</definedName>
    <definedName name="avtsanp2005" localSheetId="24">#REF!</definedName>
    <definedName name="avtsanp2005">#REF!</definedName>
    <definedName name="avtsanp2006" localSheetId="24">#REF!</definedName>
    <definedName name="avtsanp2006">#REF!</definedName>
    <definedName name="avtsanp2007" localSheetId="24">#REF!</definedName>
    <definedName name="avtsanp2007">#REF!</definedName>
    <definedName name="avtscogs2001" localSheetId="24">#REF!</definedName>
    <definedName name="avtscogs2001">#REF!</definedName>
    <definedName name="avtscogs2002" localSheetId="24">#REF!</definedName>
    <definedName name="avtscogs2002">#REF!</definedName>
    <definedName name="avtscogs2002P" localSheetId="24">#REF!</definedName>
    <definedName name="avtscogs2002P">#REF!</definedName>
    <definedName name="avtscogs2002Q1" localSheetId="24">#REF!</definedName>
    <definedName name="avtscogs2002Q1">#REF!</definedName>
    <definedName name="avtscogs2002Q2" localSheetId="24">#REF!</definedName>
    <definedName name="avtscogs2002Q2">#REF!</definedName>
    <definedName name="avtscogs2002Q3" localSheetId="24">#REF!</definedName>
    <definedName name="avtscogs2002Q3">#REF!</definedName>
    <definedName name="avtscogs2002Q4" localSheetId="24">#REF!</definedName>
    <definedName name="avtscogs2002Q4">#REF!</definedName>
    <definedName name="avtscogs2003" localSheetId="24">#REF!</definedName>
    <definedName name="avtscogs2003">#REF!</definedName>
    <definedName name="avtscogs2003Q1" localSheetId="24">#REF!</definedName>
    <definedName name="avtscogs2003Q1">#REF!</definedName>
    <definedName name="avtscogs2003Q2" localSheetId="24">#REF!</definedName>
    <definedName name="avtscogs2003Q2">#REF!</definedName>
    <definedName name="avtscogs2003Q3" localSheetId="24">#REF!</definedName>
    <definedName name="avtscogs2003Q3">#REF!</definedName>
    <definedName name="avtscogs2003Q4" localSheetId="24">#REF!</definedName>
    <definedName name="avtscogs2003Q4">#REF!</definedName>
    <definedName name="avtscogs2004" localSheetId="24">#REF!</definedName>
    <definedName name="avtscogs2004">#REF!</definedName>
    <definedName name="avtscogs2005" localSheetId="24">#REF!</definedName>
    <definedName name="avtscogs2005">#REF!</definedName>
    <definedName name="avtscogs2006" localSheetId="24">#REF!</definedName>
    <definedName name="avtscogs2006">#REF!</definedName>
    <definedName name="avtscogs2007" localSheetId="24">#REF!</definedName>
    <definedName name="avtscogs2007">#REF!</definedName>
    <definedName name="avtsicm2001" localSheetId="24">#REF!</definedName>
    <definedName name="avtsicm2001">#REF!</definedName>
    <definedName name="avtsicm2002" localSheetId="24">#REF!</definedName>
    <definedName name="avtsicm2002">#REF!</definedName>
    <definedName name="avtsicm2002P" localSheetId="24">#REF!</definedName>
    <definedName name="avtsicm2002P">#REF!</definedName>
    <definedName name="avtsicm2002Q1" localSheetId="24">#REF!</definedName>
    <definedName name="avtsicm2002Q1">#REF!</definedName>
    <definedName name="avtsicm2002Q2" localSheetId="24">#REF!</definedName>
    <definedName name="avtsicm2002Q2">#REF!</definedName>
    <definedName name="avtsicm2002Q3" localSheetId="24">#REF!</definedName>
    <definedName name="avtsicm2002Q3">#REF!</definedName>
    <definedName name="avtsicm2002Q4" localSheetId="24">#REF!</definedName>
    <definedName name="avtsicm2002Q4">#REF!</definedName>
    <definedName name="avtsicm2003" localSheetId="24">#REF!</definedName>
    <definedName name="avtsicm2003">#REF!</definedName>
    <definedName name="avtsicm2003Q1" localSheetId="24">#REF!</definedName>
    <definedName name="avtsicm2003Q1">#REF!</definedName>
    <definedName name="avtsicm2003Q2" localSheetId="24">#REF!</definedName>
    <definedName name="avtsicm2003Q2">#REF!</definedName>
    <definedName name="avtsicm2003Q3" localSheetId="24">#REF!</definedName>
    <definedName name="avtsicm2003Q3">#REF!</definedName>
    <definedName name="avtsicm2003Q4" localSheetId="24">#REF!</definedName>
    <definedName name="avtsicm2003Q4">#REF!</definedName>
    <definedName name="avtsicm2004" localSheetId="24">#REF!</definedName>
    <definedName name="avtsicm2004">#REF!</definedName>
    <definedName name="avtsicm2005" localSheetId="24">#REF!</definedName>
    <definedName name="avtsicm2005">#REF!</definedName>
    <definedName name="avtsicm2006" localSheetId="24">#REF!</definedName>
    <definedName name="avtsicm2006">#REF!</definedName>
    <definedName name="avtsicm2007" localSheetId="24">#REF!</definedName>
    <definedName name="avtsicm2007">#REF!</definedName>
    <definedName name="avtsicmsample2001" localSheetId="24">#REF!</definedName>
    <definedName name="avtsicmsample2001">#REF!</definedName>
    <definedName name="avtsicmsample2002" localSheetId="24">#REF!</definedName>
    <definedName name="avtsicmsample2002">#REF!</definedName>
    <definedName name="avtsicmsample2002p" localSheetId="24">#REF!</definedName>
    <definedName name="avtsicmsample2002p">#REF!</definedName>
    <definedName name="avtsicmsample2003" localSheetId="24">#REF!</definedName>
    <definedName name="avtsicmsample2003">#REF!</definedName>
    <definedName name="avtsicmsample2004" localSheetId="24">#REF!</definedName>
    <definedName name="avtsicmsample2004">#REF!</definedName>
    <definedName name="avtsicmsample2005" localSheetId="24">#REF!</definedName>
    <definedName name="avtsicmsample2005">#REF!</definedName>
    <definedName name="avtsicmsample2006" localSheetId="24">#REF!</definedName>
    <definedName name="avtsicmsample2006">#REF!</definedName>
    <definedName name="avtsicmsample2007" localSheetId="24">#REF!</definedName>
    <definedName name="avtsicmsample2007">#REF!</definedName>
    <definedName name="avtsmed2001a" localSheetId="24">#REF!</definedName>
    <definedName name="avtsmed2001a">#REF!</definedName>
    <definedName name="avtsmed2002f" localSheetId="24">#REF!</definedName>
    <definedName name="avtsmed2002f">#REF!</definedName>
    <definedName name="avtsmed2002p" localSheetId="24">#REF!</definedName>
    <definedName name="avtsmed2002p">#REF!</definedName>
    <definedName name="avtsmed2003p" localSheetId="24">#REF!</definedName>
    <definedName name="avtsmed2003p">#REF!</definedName>
    <definedName name="avtsmed2004p" localSheetId="24">#REF!</definedName>
    <definedName name="avtsmed2004p">#REF!</definedName>
    <definedName name="avtsmed2005p" localSheetId="24">#REF!</definedName>
    <definedName name="avtsmed2005p">#REF!</definedName>
    <definedName name="avtsmed2006p" localSheetId="24">#REF!</definedName>
    <definedName name="avtsmed2006p">#REF!</definedName>
    <definedName name="avtsmed2007p" localSheetId="24">#REF!</definedName>
    <definedName name="avtsmed2007p">#REF!</definedName>
    <definedName name="avtsmedical2001" localSheetId="24">#REF!</definedName>
    <definedName name="avtsmedical2001">#REF!</definedName>
    <definedName name="avtsmedical2002" localSheetId="24">#REF!</definedName>
    <definedName name="avtsmedical2002">#REF!</definedName>
    <definedName name="avtsmedical2002P" localSheetId="24">#REF!</definedName>
    <definedName name="avtsmedical2002P">#REF!</definedName>
    <definedName name="avtsmedical2003" localSheetId="24">#REF!</definedName>
    <definedName name="avtsmedical2003">#REF!</definedName>
    <definedName name="avtsmedical2004" localSheetId="24">#REF!</definedName>
    <definedName name="avtsmedical2004">#REF!</definedName>
    <definedName name="avtsmedical2005" localSheetId="24">#REF!</definedName>
    <definedName name="avtsmedical2005">#REF!</definedName>
    <definedName name="avtsmedical2006" localSheetId="24">#REF!</definedName>
    <definedName name="avtsmedical2006">#REF!</definedName>
    <definedName name="avtsmedical2007" localSheetId="24">#REF!</definedName>
    <definedName name="avtsmedical2007">#REF!</definedName>
    <definedName name="avtsomkt2001" localSheetId="24">#REF!</definedName>
    <definedName name="avtsomkt2001">#REF!</definedName>
    <definedName name="avtsomkt2002" localSheetId="24">#REF!</definedName>
    <definedName name="avtsomkt2002">#REF!</definedName>
    <definedName name="avtsomkt2002p" localSheetId="24">#REF!</definedName>
    <definedName name="avtsomkt2002p">#REF!</definedName>
    <definedName name="avtsomkt2003" localSheetId="24">#REF!</definedName>
    <definedName name="avtsomkt2003">#REF!</definedName>
    <definedName name="avtsomkt2004" localSheetId="24">#REF!</definedName>
    <definedName name="avtsomkt2004">#REF!</definedName>
    <definedName name="avtsomkt2005" localSheetId="24">#REF!</definedName>
    <definedName name="avtsomkt2005">#REF!</definedName>
    <definedName name="avtsomkt2006" localSheetId="24">#REF!</definedName>
    <definedName name="avtsomkt2006">#REF!</definedName>
    <definedName name="avtsomkt2007" localSheetId="24">#REF!</definedName>
    <definedName name="avtsomkt2007">#REF!</definedName>
    <definedName name="AVTSRPRK" localSheetId="24">#REF!</definedName>
    <definedName name="AVTSRPRK">#REF!</definedName>
    <definedName name="avtssales2001" localSheetId="24">#REF!</definedName>
    <definedName name="avtssales2001">#REF!</definedName>
    <definedName name="avtssales2002" localSheetId="24">#REF!</definedName>
    <definedName name="avtssales2002">#REF!</definedName>
    <definedName name="avtssales2002P" localSheetId="24">#REF!</definedName>
    <definedName name="avtssales2002P">#REF!</definedName>
    <definedName name="avtssales2002Q1" localSheetId="24">#REF!</definedName>
    <definedName name="avtssales2002Q1">#REF!</definedName>
    <definedName name="avtssales2002Q2" localSheetId="24">#REF!</definedName>
    <definedName name="avtssales2002Q2">#REF!</definedName>
    <definedName name="avtssales2002Q3" localSheetId="24">#REF!</definedName>
    <definedName name="avtssales2002Q3">#REF!</definedName>
    <definedName name="avtssales2002Q4" localSheetId="24">#REF!</definedName>
    <definedName name="avtssales2002Q4">#REF!</definedName>
    <definedName name="avtssales2003" localSheetId="24">#REF!</definedName>
    <definedName name="avtssales2003">#REF!</definedName>
    <definedName name="avtssales2003Q1" localSheetId="24">#REF!</definedName>
    <definedName name="avtssales2003Q1">#REF!</definedName>
    <definedName name="avtssales2003Q2" localSheetId="24">#REF!</definedName>
    <definedName name="avtssales2003Q2">#REF!</definedName>
    <definedName name="avtssales2003Q3" localSheetId="24">#REF!</definedName>
    <definedName name="avtssales2003Q3">#REF!</definedName>
    <definedName name="avtssales2003Q4" localSheetId="24">#REF!</definedName>
    <definedName name="avtssales2003Q4">#REF!</definedName>
    <definedName name="avtssales2004" localSheetId="24">#REF!</definedName>
    <definedName name="avtssales2004">#REF!</definedName>
    <definedName name="avtssales2005" localSheetId="24">#REF!</definedName>
    <definedName name="avtssales2005">#REF!</definedName>
    <definedName name="avtssales2006" localSheetId="24">#REF!</definedName>
    <definedName name="avtssales2006">#REF!</definedName>
    <definedName name="avtssales2007" localSheetId="24">#REF!</definedName>
    <definedName name="avtssales2007">#REF!</definedName>
    <definedName name="avtssample2001" localSheetId="24">#REF!</definedName>
    <definedName name="avtssample2001">#REF!</definedName>
    <definedName name="avtssample2002" localSheetId="24">#REF!</definedName>
    <definedName name="avtssample2002">#REF!</definedName>
    <definedName name="avtssample2002p" localSheetId="24">#REF!</definedName>
    <definedName name="avtssample2002p">#REF!</definedName>
    <definedName name="avtssample2003" localSheetId="24">#REF!</definedName>
    <definedName name="avtssample2003">#REF!</definedName>
    <definedName name="avtssample2004" localSheetId="24">#REF!</definedName>
    <definedName name="avtssample2004">#REF!</definedName>
    <definedName name="avtssample2005" localSheetId="24">#REF!</definedName>
    <definedName name="avtssample2005">#REF!</definedName>
    <definedName name="avtssample2006" localSheetId="24">#REF!</definedName>
    <definedName name="avtssample2006">#REF!</definedName>
    <definedName name="avtssample2007" localSheetId="24">#REF!</definedName>
    <definedName name="avtssample2007">#REF!</definedName>
    <definedName name="avtssf2001" localSheetId="24">#REF!</definedName>
    <definedName name="avtssf2001">#REF!</definedName>
    <definedName name="avtssf2002" localSheetId="24">#REF!</definedName>
    <definedName name="avtssf2002">#REF!</definedName>
    <definedName name="avtssf2002p" localSheetId="24">#REF!</definedName>
    <definedName name="avtssf2002p">#REF!</definedName>
    <definedName name="avtssf2003" localSheetId="24">#REF!</definedName>
    <definedName name="avtssf2003">#REF!</definedName>
    <definedName name="avtssf2004" localSheetId="24">#REF!</definedName>
    <definedName name="avtssf2004">#REF!</definedName>
    <definedName name="avtssf2005" localSheetId="24">#REF!</definedName>
    <definedName name="avtssf2005">#REF!</definedName>
    <definedName name="avtssf2006" localSheetId="24">#REF!</definedName>
    <definedName name="avtssf2006">#REF!</definedName>
    <definedName name="avtssf2007" localSheetId="24">#REF!</definedName>
    <definedName name="avtssf2007">#REF!</definedName>
    <definedName name="AWE" localSheetId="24" hidden="1">{#N/A,#N/A,FALSE,"초도품";#N/A,#N/A,FALSE,"초도품 (2)";#N/A,#N/A,FALSE,"초도품 (3)";#N/A,#N/A,FALSE,"초도품 (4)";#N/A,#N/A,FALSE,"초도품 (5)";#N/A,#N/A,FALSE,"초도품 (6)"}</definedName>
    <definedName name="AWE" localSheetId="8" hidden="1">{#N/A,#N/A,FALSE,"초도품";#N/A,#N/A,FALSE,"초도품 (2)";#N/A,#N/A,FALSE,"초도품 (3)";#N/A,#N/A,FALSE,"초도품 (4)";#N/A,#N/A,FALSE,"초도품 (5)";#N/A,#N/A,FALSE,"초도품 (6)"}</definedName>
    <definedName name="AWE" localSheetId="25" hidden="1">{#N/A,#N/A,FALSE,"초도품";#N/A,#N/A,FALSE,"초도품 (2)";#N/A,#N/A,FALSE,"초도품 (3)";#N/A,#N/A,FALSE,"초도품 (4)";#N/A,#N/A,FALSE,"초도품 (5)";#N/A,#N/A,FALSE,"초도품 (6)"}</definedName>
    <definedName name="AWE" localSheetId="2" hidden="1">{#N/A,#N/A,FALSE,"초도품";#N/A,#N/A,FALSE,"초도품 (2)";#N/A,#N/A,FALSE,"초도품 (3)";#N/A,#N/A,FALSE,"초도품 (4)";#N/A,#N/A,FALSE,"초도품 (5)";#N/A,#N/A,FALSE,"초도품 (6)"}</definedName>
    <definedName name="AWE" localSheetId="28" hidden="1">{#N/A,#N/A,FALSE,"초도품";#N/A,#N/A,FALSE,"초도품 (2)";#N/A,#N/A,FALSE,"초도품 (3)";#N/A,#N/A,FALSE,"초도품 (4)";#N/A,#N/A,FALSE,"초도품 (5)";#N/A,#N/A,FALSE,"초도품 (6)"}</definedName>
    <definedName name="AWE" localSheetId="5"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ar" localSheetId="24">#REF!</definedName>
    <definedName name="awear">#REF!</definedName>
    <definedName name="awefrqwr" localSheetId="24" hidden="1">{#N/A,#N/A,FALSE,"Pharm";#N/A,#N/A,FALSE,"WWCM"}</definedName>
    <definedName name="awefrqwr" localSheetId="8" hidden="1">{#N/A,#N/A,FALSE,"Pharm";#N/A,#N/A,FALSE,"WWCM"}</definedName>
    <definedName name="awefrqwr" localSheetId="25" hidden="1">{#N/A,#N/A,FALSE,"Pharm";#N/A,#N/A,FALSE,"WWCM"}</definedName>
    <definedName name="awefrqwr" localSheetId="2" hidden="1">{#N/A,#N/A,FALSE,"Pharm";#N/A,#N/A,FALSE,"WWCM"}</definedName>
    <definedName name="awefrqwr" localSheetId="14" hidden="1">{#N/A,#N/A,FALSE,"Pharm";#N/A,#N/A,FALSE,"WWCM"}</definedName>
    <definedName name="awefrqwr" localSheetId="28" hidden="1">{#N/A,#N/A,FALSE,"Pharm";#N/A,#N/A,FALSE,"WWCM"}</definedName>
    <definedName name="awefrqwr" localSheetId="5" hidden="1">{#N/A,#N/A,FALSE,"Pharm";#N/A,#N/A,FALSE,"WWCM"}</definedName>
    <definedName name="awefrqwr" localSheetId="13" hidden="1">{#N/A,#N/A,FALSE,"Pharm";#N/A,#N/A,FALSE,"WWCM"}</definedName>
    <definedName name="awefrqwr" hidden="1">{#N/A,#N/A,FALSE,"Pharm";#N/A,#N/A,FALSE,"WWCM"}</definedName>
    <definedName name="awsd" localSheetId="24">#REF!</definedName>
    <definedName name="awsd">#REF!</definedName>
    <definedName name="Ax" localSheetId="24">#REF!</definedName>
    <definedName name="Ax">#REF!</definedName>
    <definedName name="axcdf" localSheetId="24" hidden="1">{#N/A,#N/A,FALSE,"정공"}</definedName>
    <definedName name="axcdf" localSheetId="8" hidden="1">{#N/A,#N/A,FALSE,"정공"}</definedName>
    <definedName name="axcdf" localSheetId="25" hidden="1">{#N/A,#N/A,FALSE,"정공"}</definedName>
    <definedName name="axcdf" localSheetId="2" hidden="1">{#N/A,#N/A,FALSE,"정공"}</definedName>
    <definedName name="axcdf" localSheetId="14" hidden="1">{#N/A,#N/A,FALSE,"정공"}</definedName>
    <definedName name="axcdf" localSheetId="28" hidden="1">{#N/A,#N/A,FALSE,"정공"}</definedName>
    <definedName name="axcdf" localSheetId="5" hidden="1">{#N/A,#N/A,FALSE,"정공"}</definedName>
    <definedName name="axcdf" localSheetId="13" hidden="1">{#N/A,#N/A,FALSE,"정공"}</definedName>
    <definedName name="axcdf" hidden="1">{#N/A,#N/A,FALSE,"정공"}</definedName>
    <definedName name="AXD" localSheetId="24"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25"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localSheetId="28"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 localSheetId="24">#REF!</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localSheetId="24" hidden="1">#REF!</definedName>
    <definedName name="b" localSheetId="14" hidden="1">#REF!</definedName>
    <definedName name="b" localSheetId="28" hidden="1">#REF!</definedName>
    <definedName name="b" localSheetId="13" hidden="1">#REF!</definedName>
    <definedName name="b" hidden="1">#REF!</definedName>
    <definedName name="B__OTHERS__" localSheetId="24">#REF!</definedName>
    <definedName name="B__OTHERS__">#REF!</definedName>
    <definedName name="B_1">#N/A</definedName>
    <definedName name="B_10" localSheetId="24">#REF!</definedName>
    <definedName name="B_10">#REF!</definedName>
    <definedName name="B_20" localSheetId="24">#REF!</definedName>
    <definedName name="B_20">#REF!</definedName>
    <definedName name="b_3s_cu" localSheetId="24">#REF!</definedName>
    <definedName name="b_3s_cu">#REF!</definedName>
    <definedName name="b_3s_Q1" localSheetId="24">#REF!</definedName>
    <definedName name="b_3s_Q1">#REF!</definedName>
    <definedName name="b_3s_Q2" localSheetId="24">#REF!</definedName>
    <definedName name="b_3s_Q2">#REF!</definedName>
    <definedName name="b_3s_Q3" localSheetId="24">#REF!</definedName>
    <definedName name="b_3s_Q3">#REF!</definedName>
    <definedName name="B_40" localSheetId="24">#REF!</definedName>
    <definedName name="B_40">#REF!</definedName>
    <definedName name="B_50" localSheetId="24">#REF!</definedName>
    <definedName name="B_50">#REF!</definedName>
    <definedName name="B_60" localSheetId="24">#REF!</definedName>
    <definedName name="B_60">#REF!</definedName>
    <definedName name="B_70" localSheetId="24">#REF!</definedName>
    <definedName name="B_70">#REF!</definedName>
    <definedName name="B_90" localSheetId="24">#REF!</definedName>
    <definedName name="B_90">#REF!</definedName>
    <definedName name="b_cu_cu" localSheetId="24">#REF!</definedName>
    <definedName name="b_cu_cu">#REF!</definedName>
    <definedName name="b_cu_Q1" localSheetId="24">#REF!</definedName>
    <definedName name="b_cu_Q1">#REF!</definedName>
    <definedName name="b_cu_Q2" localSheetId="24">#REF!</definedName>
    <definedName name="b_cu_Q2">#REF!</definedName>
    <definedName name="b_cu_Q3" localSheetId="24">#REF!</definedName>
    <definedName name="b_cu_Q3">#REF!</definedName>
    <definedName name="b_dash" localSheetId="24">#REF!</definedName>
    <definedName name="b_dash">#REF!</definedName>
    <definedName name="B_JEMU" localSheetId="24">#REF!</definedName>
    <definedName name="B_JEMU">#REF!</definedName>
    <definedName name="b_la_cu" localSheetId="24">#REF!</definedName>
    <definedName name="b_la_cu">#REF!</definedName>
    <definedName name="b_la_Q1" localSheetId="24">#REF!</definedName>
    <definedName name="b_la_Q1">#REF!</definedName>
    <definedName name="b_la_Q2" localSheetId="24">#REF!</definedName>
    <definedName name="b_la_Q2">#REF!</definedName>
    <definedName name="b_la_Q3" localSheetId="24">#REF!</definedName>
    <definedName name="b_la_Q3">#REF!</definedName>
    <definedName name="b_pl_cu" localSheetId="24">#REF!</definedName>
    <definedName name="b_pl_cu">#REF!</definedName>
    <definedName name="b_pl_Q1" localSheetId="24">#REF!</definedName>
    <definedName name="b_pl_Q1">#REF!</definedName>
    <definedName name="b_pl_Q2" localSheetId="24">#REF!</definedName>
    <definedName name="b_pl_Q2">#REF!</definedName>
    <definedName name="b_pl_Q3" localSheetId="24">#REF!</definedName>
    <definedName name="b_pl_Q3">#REF!</definedName>
    <definedName name="b_pr_cu" localSheetId="24">#REF!</definedName>
    <definedName name="b_pr_cu">#REF!</definedName>
    <definedName name="b_pr_Q1" localSheetId="24">#REF!</definedName>
    <definedName name="b_pr_Q1">#REF!</definedName>
    <definedName name="b_pr_Q2" localSheetId="24">#REF!</definedName>
    <definedName name="b_pr_Q2">#REF!</definedName>
    <definedName name="b_pr_Q3" localSheetId="24">#REF!</definedName>
    <definedName name="b_pr_Q3">#REF!</definedName>
    <definedName name="b_pu_cu" localSheetId="24">#REF!</definedName>
    <definedName name="b_pu_cu">#REF!</definedName>
    <definedName name="b_pu_Q1" localSheetId="24">#REF!</definedName>
    <definedName name="b_pu_Q1">#REF!</definedName>
    <definedName name="b_pu_Q2" localSheetId="24">#REF!</definedName>
    <definedName name="b_pu_Q2">#REF!</definedName>
    <definedName name="b_pu_Q3" localSheetId="24">#REF!</definedName>
    <definedName name="b_pu_Q3">#REF!</definedName>
    <definedName name="b_st_cu" localSheetId="24">#REF!</definedName>
    <definedName name="b_st_cu">#REF!</definedName>
    <definedName name="b_st_Q1" localSheetId="24">#REF!</definedName>
    <definedName name="b_st_Q1">#REF!</definedName>
    <definedName name="b_st_Q2" localSheetId="24">#REF!</definedName>
    <definedName name="b_st_Q2">#REF!</definedName>
    <definedName name="b_st_Q3" localSheetId="24">#REF!</definedName>
    <definedName name="b_st_Q3">#REF!</definedName>
    <definedName name="b_ta_cu" localSheetId="24">#REF!</definedName>
    <definedName name="b_ta_cu">#REF!</definedName>
    <definedName name="b_ta_Q1" localSheetId="24">#REF!</definedName>
    <definedName name="b_ta_Q1">#REF!</definedName>
    <definedName name="b_ta_Q2" localSheetId="24">#REF!</definedName>
    <definedName name="b_ta_Q2">#REF!</definedName>
    <definedName name="b_ta_Q3" localSheetId="24">#REF!</definedName>
    <definedName name="b_ta_Q3">#REF!</definedName>
    <definedName name="b_te_cu" localSheetId="24">#REF!</definedName>
    <definedName name="b_te_cu">#REF!</definedName>
    <definedName name="b_te_Q1" localSheetId="24">#REF!</definedName>
    <definedName name="b_te_Q1">#REF!</definedName>
    <definedName name="b_te_Q2" localSheetId="24">#REF!</definedName>
    <definedName name="b_te_Q2">#REF!</definedName>
    <definedName name="b_te_Q3" localSheetId="24">#REF!</definedName>
    <definedName name="b_te_Q3">#REF!</definedName>
    <definedName name="B_TOTAL" localSheetId="24">#REF!</definedName>
    <definedName name="B_TOTAL">#REF!</definedName>
    <definedName name="B_TOTALT" localSheetId="24">#REF!</definedName>
    <definedName name="B_TOTALT">#REF!</definedName>
    <definedName name="b_선행_cu" localSheetId="24">#REF!</definedName>
    <definedName name="b_선행_cu">#REF!</definedName>
    <definedName name="b_선행_Q1" localSheetId="24">#REF!</definedName>
    <definedName name="b_선행_Q1">#REF!</definedName>
    <definedName name="b_선행_Q2" localSheetId="24">#REF!</definedName>
    <definedName name="b_선행_Q2">#REF!</definedName>
    <definedName name="b_선행_Q3" localSheetId="24">#REF!</definedName>
    <definedName name="b_선행_Q3">#REF!</definedName>
    <definedName name="b_외관_cu" localSheetId="24">#REF!</definedName>
    <definedName name="b_외관_cu">#REF!</definedName>
    <definedName name="b_외관_Q1" localSheetId="24">#REF!</definedName>
    <definedName name="b_외관_Q1">#REF!</definedName>
    <definedName name="b_외관_Q2" localSheetId="24">#REF!</definedName>
    <definedName name="b_외관_Q2">#REF!</definedName>
    <definedName name="b_외관_Q3" localSheetId="24">#REF!</definedName>
    <definedName name="b_외관_Q3">#REF!</definedName>
    <definedName name="B10A1P" localSheetId="24">#REF!</definedName>
    <definedName name="B10A1P">#REF!</definedName>
    <definedName name="b10a1t" localSheetId="24">#REF!</definedName>
    <definedName name="b10a1t">#REF!</definedName>
    <definedName name="b10a2p" localSheetId="24">#REF!</definedName>
    <definedName name="b10a2p">#REF!</definedName>
    <definedName name="b10a2t" localSheetId="24">#REF!</definedName>
    <definedName name="b10a2t">#REF!</definedName>
    <definedName name="B11A1P" localSheetId="24">#REF!</definedName>
    <definedName name="B11A1P">#REF!</definedName>
    <definedName name="b11a1t" localSheetId="24">#REF!</definedName>
    <definedName name="b11a1t">#REF!</definedName>
    <definedName name="b11a2p" localSheetId="24">#REF!</definedName>
    <definedName name="b11a2p">#REF!</definedName>
    <definedName name="b11a2t" localSheetId="24">#REF!</definedName>
    <definedName name="b11a2t">#REF!</definedName>
    <definedName name="B12A1P" localSheetId="24">#REF!</definedName>
    <definedName name="B12A1P">#REF!</definedName>
    <definedName name="b12a1t" localSheetId="24">#REF!</definedName>
    <definedName name="b12a1t">#REF!</definedName>
    <definedName name="b12a2p" localSheetId="24">#REF!</definedName>
    <definedName name="b12a2p">#REF!</definedName>
    <definedName name="b12a2t" localSheetId="24">#REF!</definedName>
    <definedName name="b12a2t">#REF!</definedName>
    <definedName name="B13A1P" localSheetId="24">#REF!</definedName>
    <definedName name="B13A1P">#REF!</definedName>
    <definedName name="b13a1t" localSheetId="24">#REF!</definedName>
    <definedName name="b13a1t">#REF!</definedName>
    <definedName name="b13a2p" localSheetId="24">#REF!</definedName>
    <definedName name="b13a2p">#REF!</definedName>
    <definedName name="b13a2t" localSheetId="24">#REF!</definedName>
    <definedName name="b13a2t">#REF!</definedName>
    <definedName name="B14A1P" localSheetId="24">#REF!</definedName>
    <definedName name="B14A1P">#REF!</definedName>
    <definedName name="b14a1t" localSheetId="24">#REF!</definedName>
    <definedName name="b14a1t">#REF!</definedName>
    <definedName name="b14a2p" localSheetId="24">#REF!</definedName>
    <definedName name="b14a2p">#REF!</definedName>
    <definedName name="b14a2t" localSheetId="24">#REF!</definedName>
    <definedName name="b14a2t">#REF!</definedName>
    <definedName name="B15A1P" localSheetId="24">#REF!</definedName>
    <definedName name="B15A1P">#REF!</definedName>
    <definedName name="b15a1t" localSheetId="24">#REF!</definedName>
    <definedName name="b15a1t">#REF!</definedName>
    <definedName name="b15a2p" localSheetId="24">#REF!</definedName>
    <definedName name="b15a2p">#REF!</definedName>
    <definedName name="b15a2t" localSheetId="24">#REF!</definedName>
    <definedName name="b15a2t">#REF!</definedName>
    <definedName name="B16A1T" localSheetId="24">#REF!</definedName>
    <definedName name="B16A1T">#REF!</definedName>
    <definedName name="B16A2P" localSheetId="24">#REF!</definedName>
    <definedName name="B16A2P">#REF!</definedName>
    <definedName name="B1A1P" localSheetId="24">#REF!</definedName>
    <definedName name="B1A1P">#REF!</definedName>
    <definedName name="b1a1t" localSheetId="24">#REF!</definedName>
    <definedName name="b1a1t">#REF!</definedName>
    <definedName name="b1a2p" localSheetId="24">#REF!</definedName>
    <definedName name="b1a2p">#REF!</definedName>
    <definedName name="b1a2t" localSheetId="24">#REF!</definedName>
    <definedName name="b1a2t">#REF!</definedName>
    <definedName name="B2A1P" localSheetId="24">#REF!</definedName>
    <definedName name="B2A1P">#REF!</definedName>
    <definedName name="b2a1t" localSheetId="24">#REF!</definedName>
    <definedName name="b2a1t">#REF!</definedName>
    <definedName name="b2a2p" localSheetId="24">#REF!</definedName>
    <definedName name="b2a2p">#REF!</definedName>
    <definedName name="b2a2t" localSheetId="24">#REF!</definedName>
    <definedName name="b2a2t">#REF!</definedName>
    <definedName name="B30A1P" localSheetId="24">#REF!</definedName>
    <definedName name="B30A1P">#REF!</definedName>
    <definedName name="b30a1t" localSheetId="24">#REF!</definedName>
    <definedName name="b30a1t">#REF!</definedName>
    <definedName name="b30a2p" localSheetId="24">#REF!</definedName>
    <definedName name="b30a2p">#REF!</definedName>
    <definedName name="b30a2t" localSheetId="24">#REF!</definedName>
    <definedName name="b30a2t">#REF!</definedName>
    <definedName name="B3A1P" localSheetId="24">#REF!</definedName>
    <definedName name="B3A1P">#REF!</definedName>
    <definedName name="b3a1t" localSheetId="24">#REF!</definedName>
    <definedName name="b3a1t">#REF!</definedName>
    <definedName name="b3a2p" localSheetId="24">#REF!</definedName>
    <definedName name="b3a2p">#REF!</definedName>
    <definedName name="b3a2t" localSheetId="24">#REF!</definedName>
    <definedName name="b3a2t">#REF!</definedName>
    <definedName name="B4A1P" localSheetId="24">#REF!</definedName>
    <definedName name="B4A1P">#REF!</definedName>
    <definedName name="b4a1t" localSheetId="24">#REF!</definedName>
    <definedName name="b4a1t">#REF!</definedName>
    <definedName name="b4a2p" localSheetId="24">#REF!</definedName>
    <definedName name="b4a2p">#REF!</definedName>
    <definedName name="b4a2t" localSheetId="24">#REF!</definedName>
    <definedName name="b4a2t">#REF!</definedName>
    <definedName name="B5A1P" localSheetId="24">#REF!</definedName>
    <definedName name="B5A1P">#REF!</definedName>
    <definedName name="b5a1t" localSheetId="24">#REF!</definedName>
    <definedName name="b5a1t">#REF!</definedName>
    <definedName name="b5a2p" localSheetId="24">#REF!</definedName>
    <definedName name="b5a2p">#REF!</definedName>
    <definedName name="b5a2t" localSheetId="24">#REF!</definedName>
    <definedName name="b5a2t">#REF!</definedName>
    <definedName name="B6A1P" localSheetId="24">#REF!</definedName>
    <definedName name="B6A1P">#REF!</definedName>
    <definedName name="b6a1t" localSheetId="24">#REF!</definedName>
    <definedName name="b6a1t">#REF!</definedName>
    <definedName name="b6a2p" localSheetId="24">#REF!</definedName>
    <definedName name="b6a2p">#REF!</definedName>
    <definedName name="b6a2t" localSheetId="24">#REF!</definedName>
    <definedName name="b6a2t">#REF!</definedName>
    <definedName name="B7A1P" localSheetId="24">#REF!</definedName>
    <definedName name="B7A1P">#REF!</definedName>
    <definedName name="b7a1t" localSheetId="24">#REF!</definedName>
    <definedName name="b7a1t">#REF!</definedName>
    <definedName name="b7a2p" localSheetId="24">#REF!</definedName>
    <definedName name="b7a2p">#REF!</definedName>
    <definedName name="b7a2t" localSheetId="24">#REF!</definedName>
    <definedName name="b7a2t">#REF!</definedName>
    <definedName name="B8A1P" localSheetId="24">#REF!</definedName>
    <definedName name="B8A1P">#REF!</definedName>
    <definedName name="b8a1t" localSheetId="24">#REF!</definedName>
    <definedName name="b8a1t">#REF!</definedName>
    <definedName name="b8a2p" localSheetId="24">#REF!</definedName>
    <definedName name="b8a2p">#REF!</definedName>
    <definedName name="b8a2t" localSheetId="24">#REF!</definedName>
    <definedName name="b8a2t">#REF!</definedName>
    <definedName name="B9A1P" localSheetId="24">#REF!</definedName>
    <definedName name="B9A1P">#REF!</definedName>
    <definedName name="b9a1t" localSheetId="24">#REF!</definedName>
    <definedName name="b9a1t">#REF!</definedName>
    <definedName name="b9a2p" localSheetId="24">#REF!</definedName>
    <definedName name="b9a2p">#REF!</definedName>
    <definedName name="b9a2t" localSheetId="24">#REF!</definedName>
    <definedName name="b9a2t">#REF!</definedName>
    <definedName name="BA" localSheetId="24">#REF!</definedName>
    <definedName name="BA">#REF!</definedName>
    <definedName name="BA1P" localSheetId="24">#REF!</definedName>
    <definedName name="BA1P">#REF!</definedName>
    <definedName name="ba1t" localSheetId="24">#REF!</definedName>
    <definedName name="ba1t">#REF!</definedName>
    <definedName name="ba2p" localSheetId="24">#REF!</definedName>
    <definedName name="ba2p">#REF!</definedName>
    <definedName name="ba2t" localSheetId="24">#REF!</definedName>
    <definedName name="ba2t">#REF!</definedName>
    <definedName name="babo"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 localSheetId="24">#REF!</definedName>
    <definedName name="badmgr">#REF!</definedName>
    <definedName name="BAEK">#N/A</definedName>
    <definedName name="BalanceSheet" localSheetId="24">#REF!</definedName>
    <definedName name="BalanceSheet">#REF!</definedName>
    <definedName name="BalanceSheet97" localSheetId="24">#REF!</definedName>
    <definedName name="BalanceSheet97">#REF!</definedName>
    <definedName name="ban" localSheetId="24" hidden="1">{#N/A,#N/A,FALSE,"P.C.B"}</definedName>
    <definedName name="ban" localSheetId="8" hidden="1">{#N/A,#N/A,FALSE,"P.C.B"}</definedName>
    <definedName name="ban" localSheetId="25" hidden="1">{#N/A,#N/A,FALSE,"P.C.B"}</definedName>
    <definedName name="ban" localSheetId="2" hidden="1">{#N/A,#N/A,FALSE,"P.C.B"}</definedName>
    <definedName name="ban" localSheetId="14" hidden="1">{#N/A,#N/A,FALSE,"P.C.B"}</definedName>
    <definedName name="ban" localSheetId="28" hidden="1">{#N/A,#N/A,FALSE,"P.C.B"}</definedName>
    <definedName name="ban" localSheetId="5" hidden="1">{#N/A,#N/A,FALSE,"P.C.B"}</definedName>
    <definedName name="ban" localSheetId="13" hidden="1">{#N/A,#N/A,FALSE,"P.C.B"}</definedName>
    <definedName name="ban" hidden="1">{#N/A,#N/A,FALSE,"P.C.B"}</definedName>
    <definedName name="BankKey" localSheetId="24">#REF!</definedName>
    <definedName name="BankKey">#REF!</definedName>
    <definedName name="BARC" localSheetId="24"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8"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25"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28"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5"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 localSheetId="24">#REF!</definedName>
    <definedName name="base" localSheetId="14">#REF!</definedName>
    <definedName name="base" localSheetId="13">#REF!</definedName>
    <definedName name="base">#REF!</definedName>
    <definedName name="BASECOMM" localSheetId="24">#REF!</definedName>
    <definedName name="BASECOMM" localSheetId="14">#REF!</definedName>
    <definedName name="BASECOMM" localSheetId="13">#REF!</definedName>
    <definedName name="BASECOMM">#REF!</definedName>
    <definedName name="baseend" localSheetId="24">#REF!</definedName>
    <definedName name="baseend">#REF!</definedName>
    <definedName name="baseend1" localSheetId="24">#REF!</definedName>
    <definedName name="baseend1">#REF!</definedName>
    <definedName name="basic" localSheetId="24">#REF!,#REF!,#REF!,#REF!</definedName>
    <definedName name="basic">#REF!,#REF!,#REF!,#REF!</definedName>
    <definedName name="basiccell" localSheetId="24">#REF!</definedName>
    <definedName name="basiccell">#REF!</definedName>
    <definedName name="bb" localSheetId="24">BlankMacro1</definedName>
    <definedName name="bb" localSheetId="8">BlankMacro1</definedName>
    <definedName name="bb" localSheetId="25">BlankMacro1</definedName>
    <definedName name="bb" localSheetId="2">BlankMacro1</definedName>
    <definedName name="bb" localSheetId="28">BlankMacro1</definedName>
    <definedName name="bb" localSheetId="26">BlankMacro1</definedName>
    <definedName name="bb" localSheetId="27">BlankMacro1</definedName>
    <definedName name="bb" localSheetId="6">BlankMacro1</definedName>
    <definedName name="bb" localSheetId="5">BlankMacro1</definedName>
    <definedName name="bb">BlankMacro1</definedName>
    <definedName name="bbase" localSheetId="24">#REF!</definedName>
    <definedName name="bbase">#REF!</definedName>
    <definedName name="bbb" localSheetId="24" hidden="1">#REF!</definedName>
    <definedName name="bbb" localSheetId="28" hidden="1">#REF!</definedName>
    <definedName name="bbb" hidden="1">#REF!</definedName>
    <definedName name="bbbb" localSheetId="24">#REF!</definedName>
    <definedName name="bbbb">#REF!</definedName>
    <definedName name="bbbbb" localSheetId="24" hidden="1">{"Outflow 1",#N/A,FALSE,"Outflows-Inflows";"Outflow 2",#N/A,FALSE,"Outflows-Inflows";"Inflow 1",#N/A,FALSE,"Outflows-Inflows";"Inflow 2",#N/A,FALSE,"Outflows-Inflows"}</definedName>
    <definedName name="bbbbb" localSheetId="8" hidden="1">{"Outflow 1",#N/A,FALSE,"Outflows-Inflows";"Outflow 2",#N/A,FALSE,"Outflows-Inflows";"Inflow 1",#N/A,FALSE,"Outflows-Inflows";"Inflow 2",#N/A,FALSE,"Outflows-Inflows"}</definedName>
    <definedName name="bbbbb" localSheetId="25" hidden="1">{"Outflow 1",#N/A,FALSE,"Outflows-Inflows";"Outflow 2",#N/A,FALSE,"Outflows-Inflows";"Inflow 1",#N/A,FALSE,"Outflows-Inflows";"Inflow 2",#N/A,FALSE,"Outflows-Inflows"}</definedName>
    <definedName name="bbbbb" localSheetId="2" hidden="1">{"Outflow 1",#N/A,FALSE,"Outflows-Inflows";"Outflow 2",#N/A,FALSE,"Outflows-Inflows";"Inflow 1",#N/A,FALSE,"Outflows-Inflows";"Inflow 2",#N/A,FALSE,"Outflows-Inflows"}</definedName>
    <definedName name="bbbbb" localSheetId="28" hidden="1">{"Outflow 1",#N/A,FALSE,"Outflows-Inflows";"Outflow 2",#N/A,FALSE,"Outflows-Inflows";"Inflow 1",#N/A,FALSE,"Outflows-Inflows";"Inflow 2",#N/A,FALSE,"Outflows-Inflows"}</definedName>
    <definedName name="bbbbb" localSheetId="5" hidden="1">{"Outflow 1",#N/A,FALSE,"Outflows-Inflows";"Outflow 2",#N/A,FALSE,"Outflows-Inflows";"Inflow 1",#N/A,FALSE,"Outflows-Inflows";"Inflow 2",#N/A,FALSE,"Outflows-Inflows"}</definedName>
    <definedName name="bbbbb" hidden="1">{"Outflow 1",#N/A,FALSE,"Outflows-Inflows";"Outflow 2",#N/A,FALSE,"Outflows-Inflows";"Inflow 1",#N/A,FALSE,"Outflows-Inflows";"Inflow 2",#N/A,FALSE,"Outflows-Inflows"}</definedName>
    <definedName name="bbbbbb"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 localSheetId="24">#REF!</definedName>
    <definedName name="bcrclcl100rt">#REF!</definedName>
    <definedName name="bcrclcl100rtrkrk" localSheetId="24">#REF!</definedName>
    <definedName name="bcrclcl100rtrkrk">#REF!</definedName>
    <definedName name="BDATA"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localSheetId="2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localSheetId="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 localSheetId="24">#REF!</definedName>
    <definedName name="bdcgr">#REF!</definedName>
    <definedName name="BDCODE">#N/A</definedName>
    <definedName name="bdfbe" localSheetId="24" hidden="1">{#N/A,#N/A,FALSE,"Sheet1"}</definedName>
    <definedName name="bdfbe" localSheetId="8" hidden="1">{#N/A,#N/A,FALSE,"Sheet1"}</definedName>
    <definedName name="bdfbe" localSheetId="25" hidden="1">{#N/A,#N/A,FALSE,"Sheet1"}</definedName>
    <definedName name="bdfbe" localSheetId="2" hidden="1">{#N/A,#N/A,FALSE,"Sheet1"}</definedName>
    <definedName name="bdfbe" localSheetId="28" hidden="1">{#N/A,#N/A,FALSE,"Sheet1"}</definedName>
    <definedName name="bdfbe" localSheetId="5" hidden="1">{#N/A,#N/A,FALSE,"Sheet1"}</definedName>
    <definedName name="bdfbe" hidden="1">{#N/A,#N/A,FALSE,"Sheet1"}</definedName>
    <definedName name="bdtgr" localSheetId="24">#REF!</definedName>
    <definedName name="bdtgr">#REF!</definedName>
    <definedName name="BE" localSheetId="24" hidden="1">{#N/A,#N/A,FALSE,"기안지";#N/A,#N/A,FALSE,"통신지"}</definedName>
    <definedName name="BE" localSheetId="8" hidden="1">{#N/A,#N/A,FALSE,"기안지";#N/A,#N/A,FALSE,"통신지"}</definedName>
    <definedName name="BE" localSheetId="25" hidden="1">{#N/A,#N/A,FALSE,"기안지";#N/A,#N/A,FALSE,"통신지"}</definedName>
    <definedName name="BE" localSheetId="2" hidden="1">{#N/A,#N/A,FALSE,"기안지";#N/A,#N/A,FALSE,"통신지"}</definedName>
    <definedName name="BE" localSheetId="14" hidden="1">{#N/A,#N/A,FALSE,"기안지";#N/A,#N/A,FALSE,"통신지"}</definedName>
    <definedName name="BE" localSheetId="28" hidden="1">{#N/A,#N/A,FALSE,"기안지";#N/A,#N/A,FALSE,"통신지"}</definedName>
    <definedName name="BE" localSheetId="5" hidden="1">{#N/A,#N/A,FALSE,"기안지";#N/A,#N/A,FALSE,"통신지"}</definedName>
    <definedName name="BE" localSheetId="13" hidden="1">{#N/A,#N/A,FALSE,"기안지";#N/A,#N/A,FALSE,"통신지"}</definedName>
    <definedName name="BE" hidden="1">{#N/A,#N/A,FALSE,"기안지";#N/A,#N/A,FALSE,"통신지"}</definedName>
    <definedName name="befcondc" localSheetId="24">#REF!</definedName>
    <definedName name="befcondc">#REF!</definedName>
    <definedName name="befcondt" localSheetId="24">#REF!</definedName>
    <definedName name="befcondt">#REF!</definedName>
    <definedName name="befconnw" localSheetId="24">#REF!</definedName>
    <definedName name="befconnw">#REF!</definedName>
    <definedName name="befmpadm" localSheetId="24">#REF!</definedName>
    <definedName name="befmpadm">#REF!</definedName>
    <definedName name="befmpdc" localSheetId="24">#REF!</definedName>
    <definedName name="befmpdc">#REF!</definedName>
    <definedName name="befmpdt" localSheetId="24">#REF!</definedName>
    <definedName name="befmpdt">#REF!</definedName>
    <definedName name="befmpnw" localSheetId="24">#REF!</definedName>
    <definedName name="befmpnw">#REF!</definedName>
    <definedName name="Bel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8"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5"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 localSheetId="24">#REF!</definedName>
    <definedName name="BenotaPr">#REF!</definedName>
    <definedName name="BenotaPrR" localSheetId="24">#REF!</definedName>
    <definedName name="BenotaPrR">#REF!</definedName>
    <definedName name="beta" localSheetId="24">#REF!</definedName>
    <definedName name="beta">#REF!</definedName>
    <definedName name="betas" localSheetId="24">#REF!</definedName>
    <definedName name="betas">#REF!</definedName>
    <definedName name="bethany" localSheetId="24" hidden="1">{"income statement",#N/A,FALSE,"ATLAS-A"}</definedName>
    <definedName name="bethany" localSheetId="8" hidden="1">{"income statement",#N/A,FALSE,"ATLAS-A"}</definedName>
    <definedName name="bethany" localSheetId="25" hidden="1">{"income statement",#N/A,FALSE,"ATLAS-A"}</definedName>
    <definedName name="bethany" localSheetId="2" hidden="1">{"income statement",#N/A,FALSE,"ATLAS-A"}</definedName>
    <definedName name="bethany" localSheetId="28" hidden="1">{"income statement",#N/A,FALSE,"ATLAS-A"}</definedName>
    <definedName name="bethany" localSheetId="5" hidden="1">{"income statement",#N/A,FALSE,"ATLAS-A"}</definedName>
    <definedName name="bethany" hidden="1">{"income statement",#N/A,FALSE,"ATLAS-A"}</definedName>
    <definedName name="BF" localSheetId="24">#REF!</definedName>
    <definedName name="BF">#REF!</definedName>
    <definedName name="bfbfdhfdhdfgh" localSheetId="24" hidden="1">{#N/A,#N/A,FALSE,"CCTV"}</definedName>
    <definedName name="bfbfdhfdhdfgh" localSheetId="8" hidden="1">{#N/A,#N/A,FALSE,"CCTV"}</definedName>
    <definedName name="bfbfdhfdhdfgh" localSheetId="25" hidden="1">{#N/A,#N/A,FALSE,"CCTV"}</definedName>
    <definedName name="bfbfdhfdhdfgh" localSheetId="2" hidden="1">{#N/A,#N/A,FALSE,"CCTV"}</definedName>
    <definedName name="bfbfdhfdhdfgh" localSheetId="14" hidden="1">{#N/A,#N/A,FALSE,"CCTV"}</definedName>
    <definedName name="bfbfdhfdhdfgh" localSheetId="28" hidden="1">{#N/A,#N/A,FALSE,"CCTV"}</definedName>
    <definedName name="bfbfdhfdhdfgh" localSheetId="5" hidden="1">{#N/A,#N/A,FALSE,"CCTV"}</definedName>
    <definedName name="bfbfdhfdhdfgh" localSheetId="13" hidden="1">{#N/A,#N/A,FALSE,"CCTV"}</definedName>
    <definedName name="bfbfdhfdhdfgh" hidden="1">{#N/A,#N/A,FALSE,"CCTV"}</definedName>
    <definedName name="BFDFB"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15</definedName>
    <definedName name="BG_Ins">4</definedName>
    <definedName name="BG_Mod">6</definedName>
    <definedName name="bh" localSheetId="24" hidden="1">{"cover a","1q",FALSE,"Cover";"Op Earn Mgd Q1",#N/A,FALSE,"Op-Earn (Mng)";"Op Earn Rpt Q1",#N/A,FALSE,"Op-Earn (Rpt)";"Loans",#N/A,FALSE,"Loans";"Credit Costs",#N/A,FALSE,"CCosts";"Net Interest Margin",#N/A,FALSE,"Margin";"Nonint Income",#N/A,FALSE,"NonII";"Nonint Exp",#N/A,FALSE,"NonIE";"Valuation",#N/A,FALSE,"Valuation"}</definedName>
    <definedName name="bh" localSheetId="8" hidden="1">{"cover a","1q",FALSE,"Cover";"Op Earn Mgd Q1",#N/A,FALSE,"Op-Earn (Mng)";"Op Earn Rpt Q1",#N/A,FALSE,"Op-Earn (Rpt)";"Loans",#N/A,FALSE,"Loans";"Credit Costs",#N/A,FALSE,"CCosts";"Net Interest Margin",#N/A,FALSE,"Margin";"Nonint Income",#N/A,FALSE,"NonII";"Nonint Exp",#N/A,FALSE,"NonIE";"Valuation",#N/A,FALSE,"Valuation"}</definedName>
    <definedName name="bh" localSheetId="25" hidden="1">{"cover a","1q",FALSE,"Cover";"Op Earn Mgd Q1",#N/A,FALSE,"Op-Earn (Mng)";"Op Earn Rpt Q1",#N/A,FALSE,"Op-Earn (Rpt)";"Loans",#N/A,FALSE,"Loans";"Credit Costs",#N/A,FALSE,"CCosts";"Net Interest Margin",#N/A,FALSE,"Margin";"Nonint Income",#N/A,FALSE,"NonII";"Nonint Exp",#N/A,FALSE,"NonIE";"Valuation",#N/A,FALSE,"Valuation"}</definedName>
    <definedName name="bh" localSheetId="2" hidden="1">{"cover a","1q",FALSE,"Cover";"Op Earn Mgd Q1",#N/A,FALSE,"Op-Earn (Mng)";"Op Earn Rpt Q1",#N/A,FALSE,"Op-Earn (Rpt)";"Loans",#N/A,FALSE,"Loans";"Credit Costs",#N/A,FALSE,"CCosts";"Net Interest Margin",#N/A,FALSE,"Margin";"Nonint Income",#N/A,FALSE,"NonII";"Nonint Exp",#N/A,FALSE,"NonIE";"Valuation",#N/A,FALSE,"Valuation"}</definedName>
    <definedName name="bh" localSheetId="28" hidden="1">{"cover a","1q",FALSE,"Cover";"Op Earn Mgd Q1",#N/A,FALSE,"Op-Earn (Mng)";"Op Earn Rpt Q1",#N/A,FALSE,"Op-Earn (Rpt)";"Loans",#N/A,FALSE,"Loans";"Credit Costs",#N/A,FALSE,"CCosts";"Net Interest Margin",#N/A,FALSE,"Margin";"Nonint Income",#N/A,FALSE,"NonII";"Nonint Exp",#N/A,FALSE,"NonIE";"Valuation",#N/A,FALSE,"Valuation"}</definedName>
    <definedName name="bh" localSheetId="5" hidden="1">{"cover a","1q",FALSE,"Cover";"Op Earn Mgd Q1",#N/A,FALSE,"Op-Earn (Mng)";"Op Earn Rpt Q1",#N/A,FALSE,"Op-Earn (Rpt)";"Loans",#N/A,FALSE,"Loans";"Credit Costs",#N/A,FALSE,"CCosts";"Net Interest Margin",#N/A,FALSE,"Margin";"Nonint Income",#N/A,FALSE,"NonII";"Nonint Exp",#N/A,FALSE,"NonIE";"Valuation",#N/A,FALSE,"Valuation"}</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localSheetId="24" hidden="1">{#N/A,#N/A,FALSE,"Sheet6"}</definedName>
    <definedName name="BHJ" localSheetId="8" hidden="1">{#N/A,#N/A,FALSE,"Sheet6"}</definedName>
    <definedName name="BHJ" localSheetId="25" hidden="1">{#N/A,#N/A,FALSE,"Sheet6"}</definedName>
    <definedName name="BHJ" localSheetId="2" hidden="1">{#N/A,#N/A,FALSE,"Sheet6"}</definedName>
    <definedName name="BHJ" localSheetId="28" hidden="1">{#N/A,#N/A,FALSE,"Sheet6"}</definedName>
    <definedName name="BHJ" localSheetId="5" hidden="1">{#N/A,#N/A,FALSE,"Sheet6"}</definedName>
    <definedName name="BHJ" hidden="1">{#N/A,#N/A,FALSE,"Sheet6"}</definedName>
    <definedName name="BHU" localSheetId="24">#REF!</definedName>
    <definedName name="BHU">#REF!</definedName>
    <definedName name="BI" localSheetId="24" hidden="1">{#N/A,#N/A,FALSE,"이태원철근"}</definedName>
    <definedName name="BI" localSheetId="8" hidden="1">{#N/A,#N/A,FALSE,"이태원철근"}</definedName>
    <definedName name="BI" localSheetId="25" hidden="1">{#N/A,#N/A,FALSE,"이태원철근"}</definedName>
    <definedName name="BI" localSheetId="2" hidden="1">{#N/A,#N/A,FALSE,"이태원철근"}</definedName>
    <definedName name="BI" localSheetId="28" hidden="1">{#N/A,#N/A,FALSE,"이태원철근"}</definedName>
    <definedName name="BI" localSheetId="5" hidden="1">{#N/A,#N/A,FALSE,"이태원철근"}</definedName>
    <definedName name="BI" hidden="1">{#N/A,#N/A,FALSE,"이태원철근"}</definedName>
    <definedName name="BIDO" localSheetId="24" hidden="1">#REF!</definedName>
    <definedName name="BIDO" localSheetId="14" hidden="1">#REF!</definedName>
    <definedName name="BIDO" localSheetId="28" hidden="1">#REF!</definedName>
    <definedName name="BIDO" localSheetId="13" hidden="1">#REF!</definedName>
    <definedName name="BIDO" hidden="1">#REF!</definedName>
    <definedName name="BIGO">#N/A</definedName>
    <definedName name="BIO_F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8"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5"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 localSheetId="24">#REF!</definedName>
    <definedName name="BI상">#REF!</definedName>
    <definedName name="bj"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24" hidden="1">{#N/A,#N/A,FALSE,"Performance Flash Report"}</definedName>
    <definedName name="blah2" localSheetId="8" hidden="1">{#N/A,#N/A,FALSE,"Performance Flash Report"}</definedName>
    <definedName name="blah2" localSheetId="25" hidden="1">{#N/A,#N/A,FALSE,"Performance Flash Report"}</definedName>
    <definedName name="blah2" localSheetId="2" hidden="1">{#N/A,#N/A,FALSE,"Performance Flash Report"}</definedName>
    <definedName name="blah2" localSheetId="14" hidden="1">{#N/A,#N/A,FALSE,"Performance Flash Report"}</definedName>
    <definedName name="blah2" localSheetId="28" hidden="1">{#N/A,#N/A,FALSE,"Performance Flash Report"}</definedName>
    <definedName name="blah2" localSheetId="5" hidden="1">{#N/A,#N/A,FALSE,"Performance Flash Report"}</definedName>
    <definedName name="blah2" localSheetId="13" hidden="1">{#N/A,#N/A,FALSE,"Performance Flash Report"}</definedName>
    <definedName name="blah2" hidden="1">{#N/A,#N/A,FALSE,"Performance Flash Report"}</definedName>
    <definedName name="blah2_1" localSheetId="24" hidden="1">{#N/A,#N/A,FALSE,"Performance Flash Report"}</definedName>
    <definedName name="blah2_1" localSheetId="8" hidden="1">{#N/A,#N/A,FALSE,"Performance Flash Report"}</definedName>
    <definedName name="blah2_1" localSheetId="25" hidden="1">{#N/A,#N/A,FALSE,"Performance Flash Report"}</definedName>
    <definedName name="blah2_1" localSheetId="2" hidden="1">{#N/A,#N/A,FALSE,"Performance Flash Report"}</definedName>
    <definedName name="blah2_1" localSheetId="14" hidden="1">{#N/A,#N/A,FALSE,"Performance Flash Report"}</definedName>
    <definedName name="blah2_1" localSheetId="28" hidden="1">{#N/A,#N/A,FALSE,"Performance Flash Report"}</definedName>
    <definedName name="blah2_1" localSheetId="5" hidden="1">{#N/A,#N/A,FALSE,"Performance Flash Report"}</definedName>
    <definedName name="blah2_1" localSheetId="13" hidden="1">{#N/A,#N/A,FALSE,"Performance Flash Report"}</definedName>
    <definedName name="blah2_1" hidden="1">{#N/A,#N/A,FALSE,"Performance Flash Report"}</definedName>
    <definedName name="blah2_1_1" localSheetId="24" hidden="1">{#N/A,#N/A,FALSE,"Performance Flash Report"}</definedName>
    <definedName name="blah2_1_1" localSheetId="8" hidden="1">{#N/A,#N/A,FALSE,"Performance Flash Report"}</definedName>
    <definedName name="blah2_1_1" localSheetId="25" hidden="1">{#N/A,#N/A,FALSE,"Performance Flash Report"}</definedName>
    <definedName name="blah2_1_1" localSheetId="2" hidden="1">{#N/A,#N/A,FALSE,"Performance Flash Report"}</definedName>
    <definedName name="blah2_1_1" localSheetId="14" hidden="1">{#N/A,#N/A,FALSE,"Performance Flash Report"}</definedName>
    <definedName name="blah2_1_1" localSheetId="28" hidden="1">{#N/A,#N/A,FALSE,"Performance Flash Report"}</definedName>
    <definedName name="blah2_1_1" localSheetId="5" hidden="1">{#N/A,#N/A,FALSE,"Performance Flash Report"}</definedName>
    <definedName name="blah2_1_1" localSheetId="13" hidden="1">{#N/A,#N/A,FALSE,"Performance Flash Report"}</definedName>
    <definedName name="blah2_1_1" hidden="1">{#N/A,#N/A,FALSE,"Performance Flash Report"}</definedName>
    <definedName name="blah2_1_2" localSheetId="24" hidden="1">{#N/A,#N/A,FALSE,"Performance Flash Report"}</definedName>
    <definedName name="blah2_1_2" localSheetId="8" hidden="1">{#N/A,#N/A,FALSE,"Performance Flash Report"}</definedName>
    <definedName name="blah2_1_2" localSheetId="25" hidden="1">{#N/A,#N/A,FALSE,"Performance Flash Report"}</definedName>
    <definedName name="blah2_1_2" localSheetId="2" hidden="1">{#N/A,#N/A,FALSE,"Performance Flash Report"}</definedName>
    <definedName name="blah2_1_2" localSheetId="14" hidden="1">{#N/A,#N/A,FALSE,"Performance Flash Report"}</definedName>
    <definedName name="blah2_1_2" localSheetId="28" hidden="1">{#N/A,#N/A,FALSE,"Performance Flash Report"}</definedName>
    <definedName name="blah2_1_2" localSheetId="5" hidden="1">{#N/A,#N/A,FALSE,"Performance Flash Report"}</definedName>
    <definedName name="blah2_1_2" localSheetId="13" hidden="1">{#N/A,#N/A,FALSE,"Performance Flash Report"}</definedName>
    <definedName name="blah2_1_2" hidden="1">{#N/A,#N/A,FALSE,"Performance Flash Report"}</definedName>
    <definedName name="blah2_1_3" localSheetId="24" hidden="1">{#N/A,#N/A,FALSE,"Performance Flash Report"}</definedName>
    <definedName name="blah2_1_3" localSheetId="8" hidden="1">{#N/A,#N/A,FALSE,"Performance Flash Report"}</definedName>
    <definedName name="blah2_1_3" localSheetId="25" hidden="1">{#N/A,#N/A,FALSE,"Performance Flash Report"}</definedName>
    <definedName name="blah2_1_3" localSheetId="2" hidden="1">{#N/A,#N/A,FALSE,"Performance Flash Report"}</definedName>
    <definedName name="blah2_1_3" localSheetId="14" hidden="1">{#N/A,#N/A,FALSE,"Performance Flash Report"}</definedName>
    <definedName name="blah2_1_3" localSheetId="28" hidden="1">{#N/A,#N/A,FALSE,"Performance Flash Report"}</definedName>
    <definedName name="blah2_1_3" localSheetId="5" hidden="1">{#N/A,#N/A,FALSE,"Performance Flash Report"}</definedName>
    <definedName name="blah2_1_3" localSheetId="13" hidden="1">{#N/A,#N/A,FALSE,"Performance Flash Report"}</definedName>
    <definedName name="blah2_1_3" hidden="1">{#N/A,#N/A,FALSE,"Performance Flash Report"}</definedName>
    <definedName name="blah2_1_4" localSheetId="24" hidden="1">{#N/A,#N/A,FALSE,"Performance Flash Report"}</definedName>
    <definedName name="blah2_1_4" localSheetId="8" hidden="1">{#N/A,#N/A,FALSE,"Performance Flash Report"}</definedName>
    <definedName name="blah2_1_4" localSheetId="25" hidden="1">{#N/A,#N/A,FALSE,"Performance Flash Report"}</definedName>
    <definedName name="blah2_1_4" localSheetId="2" hidden="1">{#N/A,#N/A,FALSE,"Performance Flash Report"}</definedName>
    <definedName name="blah2_1_4" localSheetId="14" hidden="1">{#N/A,#N/A,FALSE,"Performance Flash Report"}</definedName>
    <definedName name="blah2_1_4" localSheetId="28" hidden="1">{#N/A,#N/A,FALSE,"Performance Flash Report"}</definedName>
    <definedName name="blah2_1_4" localSheetId="5" hidden="1">{#N/A,#N/A,FALSE,"Performance Flash Report"}</definedName>
    <definedName name="blah2_1_4" localSheetId="13" hidden="1">{#N/A,#N/A,FALSE,"Performance Flash Report"}</definedName>
    <definedName name="blah2_1_4" hidden="1">{#N/A,#N/A,FALSE,"Performance Flash Report"}</definedName>
    <definedName name="blah2_2" localSheetId="24" hidden="1">{#N/A,#N/A,FALSE,"Performance Flash Report"}</definedName>
    <definedName name="blah2_2" localSheetId="8" hidden="1">{#N/A,#N/A,FALSE,"Performance Flash Report"}</definedName>
    <definedName name="blah2_2" localSheetId="25" hidden="1">{#N/A,#N/A,FALSE,"Performance Flash Report"}</definedName>
    <definedName name="blah2_2" localSheetId="2" hidden="1">{#N/A,#N/A,FALSE,"Performance Flash Report"}</definedName>
    <definedName name="blah2_2" localSheetId="14" hidden="1">{#N/A,#N/A,FALSE,"Performance Flash Report"}</definedName>
    <definedName name="blah2_2" localSheetId="28" hidden="1">{#N/A,#N/A,FALSE,"Performance Flash Report"}</definedName>
    <definedName name="blah2_2" localSheetId="5" hidden="1">{#N/A,#N/A,FALSE,"Performance Flash Report"}</definedName>
    <definedName name="blah2_2" localSheetId="13" hidden="1">{#N/A,#N/A,FALSE,"Performance Flash Report"}</definedName>
    <definedName name="blah2_2" hidden="1">{#N/A,#N/A,FALSE,"Performance Flash Report"}</definedName>
    <definedName name="blah2_2_1" localSheetId="24" hidden="1">{#N/A,#N/A,FALSE,"Performance Flash Report"}</definedName>
    <definedName name="blah2_2_1" localSheetId="8" hidden="1">{#N/A,#N/A,FALSE,"Performance Flash Report"}</definedName>
    <definedName name="blah2_2_1" localSheetId="25" hidden="1">{#N/A,#N/A,FALSE,"Performance Flash Report"}</definedName>
    <definedName name="blah2_2_1" localSheetId="2" hidden="1">{#N/A,#N/A,FALSE,"Performance Flash Report"}</definedName>
    <definedName name="blah2_2_1" localSheetId="14" hidden="1">{#N/A,#N/A,FALSE,"Performance Flash Report"}</definedName>
    <definedName name="blah2_2_1" localSheetId="28" hidden="1">{#N/A,#N/A,FALSE,"Performance Flash Report"}</definedName>
    <definedName name="blah2_2_1" localSheetId="5" hidden="1">{#N/A,#N/A,FALSE,"Performance Flash Report"}</definedName>
    <definedName name="blah2_2_1" localSheetId="13" hidden="1">{#N/A,#N/A,FALSE,"Performance Flash Report"}</definedName>
    <definedName name="blah2_2_1" hidden="1">{#N/A,#N/A,FALSE,"Performance Flash Report"}</definedName>
    <definedName name="blah2_2_2" localSheetId="24" hidden="1">{#N/A,#N/A,FALSE,"Performance Flash Report"}</definedName>
    <definedName name="blah2_2_2" localSheetId="8" hidden="1">{#N/A,#N/A,FALSE,"Performance Flash Report"}</definedName>
    <definedName name="blah2_2_2" localSheetId="25" hidden="1">{#N/A,#N/A,FALSE,"Performance Flash Report"}</definedName>
    <definedName name="blah2_2_2" localSheetId="2" hidden="1">{#N/A,#N/A,FALSE,"Performance Flash Report"}</definedName>
    <definedName name="blah2_2_2" localSheetId="14" hidden="1">{#N/A,#N/A,FALSE,"Performance Flash Report"}</definedName>
    <definedName name="blah2_2_2" localSheetId="28" hidden="1">{#N/A,#N/A,FALSE,"Performance Flash Report"}</definedName>
    <definedName name="blah2_2_2" localSheetId="5" hidden="1">{#N/A,#N/A,FALSE,"Performance Flash Report"}</definedName>
    <definedName name="blah2_2_2" localSheetId="13" hidden="1">{#N/A,#N/A,FALSE,"Performance Flash Report"}</definedName>
    <definedName name="blah2_2_2" hidden="1">{#N/A,#N/A,FALSE,"Performance Flash Report"}</definedName>
    <definedName name="blah2_2_3" localSheetId="24" hidden="1">{#N/A,#N/A,FALSE,"Performance Flash Report"}</definedName>
    <definedName name="blah2_2_3" localSheetId="8" hidden="1">{#N/A,#N/A,FALSE,"Performance Flash Report"}</definedName>
    <definedName name="blah2_2_3" localSheetId="25" hidden="1">{#N/A,#N/A,FALSE,"Performance Flash Report"}</definedName>
    <definedName name="blah2_2_3" localSheetId="2" hidden="1">{#N/A,#N/A,FALSE,"Performance Flash Report"}</definedName>
    <definedName name="blah2_2_3" localSheetId="14" hidden="1">{#N/A,#N/A,FALSE,"Performance Flash Report"}</definedName>
    <definedName name="blah2_2_3" localSheetId="28" hidden="1">{#N/A,#N/A,FALSE,"Performance Flash Report"}</definedName>
    <definedName name="blah2_2_3" localSheetId="5" hidden="1">{#N/A,#N/A,FALSE,"Performance Flash Report"}</definedName>
    <definedName name="blah2_2_3" localSheetId="13" hidden="1">{#N/A,#N/A,FALSE,"Performance Flash Report"}</definedName>
    <definedName name="blah2_2_3" hidden="1">{#N/A,#N/A,FALSE,"Performance Flash Report"}</definedName>
    <definedName name="blah2_2_4" localSheetId="24" hidden="1">{#N/A,#N/A,FALSE,"Performance Flash Report"}</definedName>
    <definedName name="blah2_2_4" localSheetId="8" hidden="1">{#N/A,#N/A,FALSE,"Performance Flash Report"}</definedName>
    <definedName name="blah2_2_4" localSheetId="25" hidden="1">{#N/A,#N/A,FALSE,"Performance Flash Report"}</definedName>
    <definedName name="blah2_2_4" localSheetId="2" hidden="1">{#N/A,#N/A,FALSE,"Performance Flash Report"}</definedName>
    <definedName name="blah2_2_4" localSheetId="14" hidden="1">{#N/A,#N/A,FALSE,"Performance Flash Report"}</definedName>
    <definedName name="blah2_2_4" localSheetId="28" hidden="1">{#N/A,#N/A,FALSE,"Performance Flash Report"}</definedName>
    <definedName name="blah2_2_4" localSheetId="5" hidden="1">{#N/A,#N/A,FALSE,"Performance Flash Report"}</definedName>
    <definedName name="blah2_2_4" localSheetId="13" hidden="1">{#N/A,#N/A,FALSE,"Performance Flash Report"}</definedName>
    <definedName name="blah2_2_4" hidden="1">{#N/A,#N/A,FALSE,"Performance Flash Report"}</definedName>
    <definedName name="blah2_3" localSheetId="24" hidden="1">{#N/A,#N/A,FALSE,"Performance Flash Report"}</definedName>
    <definedName name="blah2_3" localSheetId="8" hidden="1">{#N/A,#N/A,FALSE,"Performance Flash Report"}</definedName>
    <definedName name="blah2_3" localSheetId="25" hidden="1">{#N/A,#N/A,FALSE,"Performance Flash Report"}</definedName>
    <definedName name="blah2_3" localSheetId="2" hidden="1">{#N/A,#N/A,FALSE,"Performance Flash Report"}</definedName>
    <definedName name="blah2_3" localSheetId="14" hidden="1">{#N/A,#N/A,FALSE,"Performance Flash Report"}</definedName>
    <definedName name="blah2_3" localSheetId="28" hidden="1">{#N/A,#N/A,FALSE,"Performance Flash Report"}</definedName>
    <definedName name="blah2_3" localSheetId="5" hidden="1">{#N/A,#N/A,FALSE,"Performance Flash Report"}</definedName>
    <definedName name="blah2_3" localSheetId="13" hidden="1">{#N/A,#N/A,FALSE,"Performance Flash Report"}</definedName>
    <definedName name="blah2_3" hidden="1">{#N/A,#N/A,FALSE,"Performance Flash Report"}</definedName>
    <definedName name="blah2_3_1" localSheetId="24" hidden="1">{#N/A,#N/A,FALSE,"Performance Flash Report"}</definedName>
    <definedName name="blah2_3_1" localSheetId="8" hidden="1">{#N/A,#N/A,FALSE,"Performance Flash Report"}</definedName>
    <definedName name="blah2_3_1" localSheetId="25" hidden="1">{#N/A,#N/A,FALSE,"Performance Flash Report"}</definedName>
    <definedName name="blah2_3_1" localSheetId="2" hidden="1">{#N/A,#N/A,FALSE,"Performance Flash Report"}</definedName>
    <definedName name="blah2_3_1" localSheetId="14" hidden="1">{#N/A,#N/A,FALSE,"Performance Flash Report"}</definedName>
    <definedName name="blah2_3_1" localSheetId="28" hidden="1">{#N/A,#N/A,FALSE,"Performance Flash Report"}</definedName>
    <definedName name="blah2_3_1" localSheetId="5" hidden="1">{#N/A,#N/A,FALSE,"Performance Flash Report"}</definedName>
    <definedName name="blah2_3_1" localSheetId="13" hidden="1">{#N/A,#N/A,FALSE,"Performance Flash Report"}</definedName>
    <definedName name="blah2_3_1" hidden="1">{#N/A,#N/A,FALSE,"Performance Flash Report"}</definedName>
    <definedName name="blah2_3_2" localSheetId="24" hidden="1">{#N/A,#N/A,FALSE,"Performance Flash Report"}</definedName>
    <definedName name="blah2_3_2" localSheetId="8" hidden="1">{#N/A,#N/A,FALSE,"Performance Flash Report"}</definedName>
    <definedName name="blah2_3_2" localSheetId="25" hidden="1">{#N/A,#N/A,FALSE,"Performance Flash Report"}</definedName>
    <definedName name="blah2_3_2" localSheetId="2" hidden="1">{#N/A,#N/A,FALSE,"Performance Flash Report"}</definedName>
    <definedName name="blah2_3_2" localSheetId="14" hidden="1">{#N/A,#N/A,FALSE,"Performance Flash Report"}</definedName>
    <definedName name="blah2_3_2" localSheetId="28" hidden="1">{#N/A,#N/A,FALSE,"Performance Flash Report"}</definedName>
    <definedName name="blah2_3_2" localSheetId="5" hidden="1">{#N/A,#N/A,FALSE,"Performance Flash Report"}</definedName>
    <definedName name="blah2_3_2" localSheetId="13" hidden="1">{#N/A,#N/A,FALSE,"Performance Flash Report"}</definedName>
    <definedName name="blah2_3_2" hidden="1">{#N/A,#N/A,FALSE,"Performance Flash Report"}</definedName>
    <definedName name="blah2_3_3" localSheetId="24" hidden="1">{#N/A,#N/A,FALSE,"Performance Flash Report"}</definedName>
    <definedName name="blah2_3_3" localSheetId="8" hidden="1">{#N/A,#N/A,FALSE,"Performance Flash Report"}</definedName>
    <definedName name="blah2_3_3" localSheetId="25" hidden="1">{#N/A,#N/A,FALSE,"Performance Flash Report"}</definedName>
    <definedName name="blah2_3_3" localSheetId="2" hidden="1">{#N/A,#N/A,FALSE,"Performance Flash Report"}</definedName>
    <definedName name="blah2_3_3" localSheetId="14" hidden="1">{#N/A,#N/A,FALSE,"Performance Flash Report"}</definedName>
    <definedName name="blah2_3_3" localSheetId="28" hidden="1">{#N/A,#N/A,FALSE,"Performance Flash Report"}</definedName>
    <definedName name="blah2_3_3" localSheetId="5" hidden="1">{#N/A,#N/A,FALSE,"Performance Flash Report"}</definedName>
    <definedName name="blah2_3_3" localSheetId="13" hidden="1">{#N/A,#N/A,FALSE,"Performance Flash Report"}</definedName>
    <definedName name="blah2_3_3" hidden="1">{#N/A,#N/A,FALSE,"Performance Flash Report"}</definedName>
    <definedName name="blah2_3_4" localSheetId="24" hidden="1">{#N/A,#N/A,FALSE,"Performance Flash Report"}</definedName>
    <definedName name="blah2_3_4" localSheetId="8" hidden="1">{#N/A,#N/A,FALSE,"Performance Flash Report"}</definedName>
    <definedName name="blah2_3_4" localSheetId="25" hidden="1">{#N/A,#N/A,FALSE,"Performance Flash Report"}</definedName>
    <definedName name="blah2_3_4" localSheetId="2" hidden="1">{#N/A,#N/A,FALSE,"Performance Flash Report"}</definedName>
    <definedName name="blah2_3_4" localSheetId="14" hidden="1">{#N/A,#N/A,FALSE,"Performance Flash Report"}</definedName>
    <definedName name="blah2_3_4" localSheetId="28" hidden="1">{#N/A,#N/A,FALSE,"Performance Flash Report"}</definedName>
    <definedName name="blah2_3_4" localSheetId="5" hidden="1">{#N/A,#N/A,FALSE,"Performance Flash Report"}</definedName>
    <definedName name="blah2_3_4" localSheetId="13" hidden="1">{#N/A,#N/A,FALSE,"Performance Flash Report"}</definedName>
    <definedName name="blah2_3_4" hidden="1">{#N/A,#N/A,FALSE,"Performance Flash Report"}</definedName>
    <definedName name="blah2_4" localSheetId="24" hidden="1">{#N/A,#N/A,FALSE,"Performance Flash Report"}</definedName>
    <definedName name="blah2_4" localSheetId="8" hidden="1">{#N/A,#N/A,FALSE,"Performance Flash Report"}</definedName>
    <definedName name="blah2_4" localSheetId="25" hidden="1">{#N/A,#N/A,FALSE,"Performance Flash Report"}</definedName>
    <definedName name="blah2_4" localSheetId="2" hidden="1">{#N/A,#N/A,FALSE,"Performance Flash Report"}</definedName>
    <definedName name="blah2_4" localSheetId="14" hidden="1">{#N/A,#N/A,FALSE,"Performance Flash Report"}</definedName>
    <definedName name="blah2_4" localSheetId="28" hidden="1">{#N/A,#N/A,FALSE,"Performance Flash Report"}</definedName>
    <definedName name="blah2_4" localSheetId="5" hidden="1">{#N/A,#N/A,FALSE,"Performance Flash Report"}</definedName>
    <definedName name="blah2_4" localSheetId="13" hidden="1">{#N/A,#N/A,FALSE,"Performance Flash Report"}</definedName>
    <definedName name="blah2_4" hidden="1">{#N/A,#N/A,FALSE,"Performance Flash Report"}</definedName>
    <definedName name="blah2_4_1" localSheetId="24" hidden="1">{#N/A,#N/A,FALSE,"Performance Flash Report"}</definedName>
    <definedName name="blah2_4_1" localSheetId="8" hidden="1">{#N/A,#N/A,FALSE,"Performance Flash Report"}</definedName>
    <definedName name="blah2_4_1" localSheetId="25" hidden="1">{#N/A,#N/A,FALSE,"Performance Flash Report"}</definedName>
    <definedName name="blah2_4_1" localSheetId="2" hidden="1">{#N/A,#N/A,FALSE,"Performance Flash Report"}</definedName>
    <definedName name="blah2_4_1" localSheetId="14" hidden="1">{#N/A,#N/A,FALSE,"Performance Flash Report"}</definedName>
    <definedName name="blah2_4_1" localSheetId="28" hidden="1">{#N/A,#N/A,FALSE,"Performance Flash Report"}</definedName>
    <definedName name="blah2_4_1" localSheetId="5" hidden="1">{#N/A,#N/A,FALSE,"Performance Flash Report"}</definedName>
    <definedName name="blah2_4_1" localSheetId="13" hidden="1">{#N/A,#N/A,FALSE,"Performance Flash Report"}</definedName>
    <definedName name="blah2_4_1" hidden="1">{#N/A,#N/A,FALSE,"Performance Flash Report"}</definedName>
    <definedName name="blah2_4_2" localSheetId="24" hidden="1">{#N/A,#N/A,FALSE,"Performance Flash Report"}</definedName>
    <definedName name="blah2_4_2" localSheetId="8" hidden="1">{#N/A,#N/A,FALSE,"Performance Flash Report"}</definedName>
    <definedName name="blah2_4_2" localSheetId="25" hidden="1">{#N/A,#N/A,FALSE,"Performance Flash Report"}</definedName>
    <definedName name="blah2_4_2" localSheetId="2" hidden="1">{#N/A,#N/A,FALSE,"Performance Flash Report"}</definedName>
    <definedName name="blah2_4_2" localSheetId="14" hidden="1">{#N/A,#N/A,FALSE,"Performance Flash Report"}</definedName>
    <definedName name="blah2_4_2" localSheetId="28" hidden="1">{#N/A,#N/A,FALSE,"Performance Flash Report"}</definedName>
    <definedName name="blah2_4_2" localSheetId="5" hidden="1">{#N/A,#N/A,FALSE,"Performance Flash Report"}</definedName>
    <definedName name="blah2_4_2" localSheetId="13" hidden="1">{#N/A,#N/A,FALSE,"Performance Flash Report"}</definedName>
    <definedName name="blah2_4_2" hidden="1">{#N/A,#N/A,FALSE,"Performance Flash Report"}</definedName>
    <definedName name="blah2_4_3" localSheetId="24" hidden="1">{#N/A,#N/A,FALSE,"Performance Flash Report"}</definedName>
    <definedName name="blah2_4_3" localSheetId="8" hidden="1">{#N/A,#N/A,FALSE,"Performance Flash Report"}</definedName>
    <definedName name="blah2_4_3" localSheetId="25" hidden="1">{#N/A,#N/A,FALSE,"Performance Flash Report"}</definedName>
    <definedName name="blah2_4_3" localSheetId="2" hidden="1">{#N/A,#N/A,FALSE,"Performance Flash Report"}</definedName>
    <definedName name="blah2_4_3" localSheetId="14" hidden="1">{#N/A,#N/A,FALSE,"Performance Flash Report"}</definedName>
    <definedName name="blah2_4_3" localSheetId="28" hidden="1">{#N/A,#N/A,FALSE,"Performance Flash Report"}</definedName>
    <definedName name="blah2_4_3" localSheetId="5" hidden="1">{#N/A,#N/A,FALSE,"Performance Flash Report"}</definedName>
    <definedName name="blah2_4_3" localSheetId="13" hidden="1">{#N/A,#N/A,FALSE,"Performance Flash Report"}</definedName>
    <definedName name="blah2_4_3" hidden="1">{#N/A,#N/A,FALSE,"Performance Flash Report"}</definedName>
    <definedName name="blah2_4_4" localSheetId="24" hidden="1">{#N/A,#N/A,FALSE,"Performance Flash Report"}</definedName>
    <definedName name="blah2_4_4" localSheetId="8" hidden="1">{#N/A,#N/A,FALSE,"Performance Flash Report"}</definedName>
    <definedName name="blah2_4_4" localSheetId="25" hidden="1">{#N/A,#N/A,FALSE,"Performance Flash Report"}</definedName>
    <definedName name="blah2_4_4" localSheetId="2" hidden="1">{#N/A,#N/A,FALSE,"Performance Flash Report"}</definedName>
    <definedName name="blah2_4_4" localSheetId="14" hidden="1">{#N/A,#N/A,FALSE,"Performance Flash Report"}</definedName>
    <definedName name="blah2_4_4" localSheetId="28" hidden="1">{#N/A,#N/A,FALSE,"Performance Flash Report"}</definedName>
    <definedName name="blah2_4_4" localSheetId="5" hidden="1">{#N/A,#N/A,FALSE,"Performance Flash Report"}</definedName>
    <definedName name="blah2_4_4" localSheetId="13" hidden="1">{#N/A,#N/A,FALSE,"Performance Flash Report"}</definedName>
    <definedName name="blah2_4_4" hidden="1">{#N/A,#N/A,FALSE,"Performance Flash Report"}</definedName>
    <definedName name="blah2_5" localSheetId="24" hidden="1">{#N/A,#N/A,FALSE,"Performance Flash Report"}</definedName>
    <definedName name="blah2_5" localSheetId="8" hidden="1">{#N/A,#N/A,FALSE,"Performance Flash Report"}</definedName>
    <definedName name="blah2_5" localSheetId="25" hidden="1">{#N/A,#N/A,FALSE,"Performance Flash Report"}</definedName>
    <definedName name="blah2_5" localSheetId="2" hidden="1">{#N/A,#N/A,FALSE,"Performance Flash Report"}</definedName>
    <definedName name="blah2_5" localSheetId="14" hidden="1">{#N/A,#N/A,FALSE,"Performance Flash Report"}</definedName>
    <definedName name="blah2_5" localSheetId="28" hidden="1">{#N/A,#N/A,FALSE,"Performance Flash Report"}</definedName>
    <definedName name="blah2_5" localSheetId="5" hidden="1">{#N/A,#N/A,FALSE,"Performance Flash Report"}</definedName>
    <definedName name="blah2_5" localSheetId="13" hidden="1">{#N/A,#N/A,FALSE,"Performance Flash Report"}</definedName>
    <definedName name="blah2_5" hidden="1">{#N/A,#N/A,FALSE,"Performance Flash Report"}</definedName>
    <definedName name="blah2_5_1" localSheetId="24" hidden="1">{#N/A,#N/A,FALSE,"Performance Flash Report"}</definedName>
    <definedName name="blah2_5_1" localSheetId="8" hidden="1">{#N/A,#N/A,FALSE,"Performance Flash Report"}</definedName>
    <definedName name="blah2_5_1" localSheetId="25" hidden="1">{#N/A,#N/A,FALSE,"Performance Flash Report"}</definedName>
    <definedName name="blah2_5_1" localSheetId="2" hidden="1">{#N/A,#N/A,FALSE,"Performance Flash Report"}</definedName>
    <definedName name="blah2_5_1" localSheetId="14" hidden="1">{#N/A,#N/A,FALSE,"Performance Flash Report"}</definedName>
    <definedName name="blah2_5_1" localSheetId="28" hidden="1">{#N/A,#N/A,FALSE,"Performance Flash Report"}</definedName>
    <definedName name="blah2_5_1" localSheetId="5" hidden="1">{#N/A,#N/A,FALSE,"Performance Flash Report"}</definedName>
    <definedName name="blah2_5_1" localSheetId="13" hidden="1">{#N/A,#N/A,FALSE,"Performance Flash Report"}</definedName>
    <definedName name="blah2_5_1" hidden="1">{#N/A,#N/A,FALSE,"Performance Flash Report"}</definedName>
    <definedName name="blah2_5_2" localSheetId="24" hidden="1">{#N/A,#N/A,FALSE,"Performance Flash Report"}</definedName>
    <definedName name="blah2_5_2" localSheetId="8" hidden="1">{#N/A,#N/A,FALSE,"Performance Flash Report"}</definedName>
    <definedName name="blah2_5_2" localSheetId="25" hidden="1">{#N/A,#N/A,FALSE,"Performance Flash Report"}</definedName>
    <definedName name="blah2_5_2" localSheetId="2" hidden="1">{#N/A,#N/A,FALSE,"Performance Flash Report"}</definedName>
    <definedName name="blah2_5_2" localSheetId="14" hidden="1">{#N/A,#N/A,FALSE,"Performance Flash Report"}</definedName>
    <definedName name="blah2_5_2" localSheetId="28" hidden="1">{#N/A,#N/A,FALSE,"Performance Flash Report"}</definedName>
    <definedName name="blah2_5_2" localSheetId="5" hidden="1">{#N/A,#N/A,FALSE,"Performance Flash Report"}</definedName>
    <definedName name="blah2_5_2" localSheetId="13" hidden="1">{#N/A,#N/A,FALSE,"Performance Flash Report"}</definedName>
    <definedName name="blah2_5_2" hidden="1">{#N/A,#N/A,FALSE,"Performance Flash Report"}</definedName>
    <definedName name="blah2_5_3" localSheetId="24" hidden="1">{#N/A,#N/A,FALSE,"Performance Flash Report"}</definedName>
    <definedName name="blah2_5_3" localSheetId="8" hidden="1">{#N/A,#N/A,FALSE,"Performance Flash Report"}</definedName>
    <definedName name="blah2_5_3" localSheetId="25" hidden="1">{#N/A,#N/A,FALSE,"Performance Flash Report"}</definedName>
    <definedName name="blah2_5_3" localSheetId="2" hidden="1">{#N/A,#N/A,FALSE,"Performance Flash Report"}</definedName>
    <definedName name="blah2_5_3" localSheetId="14" hidden="1">{#N/A,#N/A,FALSE,"Performance Flash Report"}</definedName>
    <definedName name="blah2_5_3" localSheetId="28" hidden="1">{#N/A,#N/A,FALSE,"Performance Flash Report"}</definedName>
    <definedName name="blah2_5_3" localSheetId="5" hidden="1">{#N/A,#N/A,FALSE,"Performance Flash Report"}</definedName>
    <definedName name="blah2_5_3" localSheetId="13" hidden="1">{#N/A,#N/A,FALSE,"Performance Flash Report"}</definedName>
    <definedName name="blah2_5_3" hidden="1">{#N/A,#N/A,FALSE,"Performance Flash Report"}</definedName>
    <definedName name="blah2_5_4" localSheetId="24" hidden="1">{#N/A,#N/A,FALSE,"Performance Flash Report"}</definedName>
    <definedName name="blah2_5_4" localSheetId="8" hidden="1">{#N/A,#N/A,FALSE,"Performance Flash Report"}</definedName>
    <definedName name="blah2_5_4" localSheetId="25" hidden="1">{#N/A,#N/A,FALSE,"Performance Flash Report"}</definedName>
    <definedName name="blah2_5_4" localSheetId="2" hidden="1">{#N/A,#N/A,FALSE,"Performance Flash Report"}</definedName>
    <definedName name="blah2_5_4" localSheetId="14" hidden="1">{#N/A,#N/A,FALSE,"Performance Flash Report"}</definedName>
    <definedName name="blah2_5_4" localSheetId="28" hidden="1">{#N/A,#N/A,FALSE,"Performance Flash Report"}</definedName>
    <definedName name="blah2_5_4" localSheetId="5" hidden="1">{#N/A,#N/A,FALSE,"Performance Flash Report"}</definedName>
    <definedName name="blah2_5_4" localSheetId="13" hidden="1">{#N/A,#N/A,FALSE,"Performance Flash Report"}</definedName>
    <definedName name="blah2_5_4" hidden="1">{#N/A,#N/A,FALSE,"Performance Flash Report"}</definedName>
    <definedName name="blanks" localSheetId="24">#REF!</definedName>
    <definedName name="blanks">#REF!</definedName>
    <definedName name="bleaseperiod" localSheetId="24">#REF!</definedName>
    <definedName name="bleaseperiod">#REF!</definedName>
    <definedName name="bleaserate" localSheetId="24">#REF!</definedName>
    <definedName name="bleaserate">#REF!</definedName>
    <definedName name="BLOCK01">#N/A</definedName>
    <definedName name="BLOCK02" localSheetId="24">#REF!</definedName>
    <definedName name="BLOCK02">#REF!</definedName>
    <definedName name="BLOCK03" localSheetId="24">#REF!</definedName>
    <definedName name="BLOCK03">#REF!</definedName>
    <definedName name="BLOCK04" localSheetId="24">#REF!</definedName>
    <definedName name="BLOCK04">#REF!</definedName>
    <definedName name="block1" localSheetId="24">#REF!</definedName>
    <definedName name="block1">#REF!</definedName>
    <definedName name="Blow_up_year" localSheetId="24">#REF!</definedName>
    <definedName name="Blow_up_year">#REF!</definedName>
    <definedName name="BLPH1" localSheetId="28" hidden="1">#REF!</definedName>
    <definedName name="BLPH1" hidden="1">#REF!</definedName>
    <definedName name="BLPH10" localSheetId="28" hidden="1">#REF!</definedName>
    <definedName name="BLPH10" hidden="1">#REF!</definedName>
    <definedName name="BLPH100" localSheetId="28" hidden="1">#REF!</definedName>
    <definedName name="BLPH100" hidden="1">#REF!</definedName>
    <definedName name="BLPH1000" localSheetId="28" hidden="1">#REF!</definedName>
    <definedName name="BLPH1000" hidden="1">#REF!</definedName>
    <definedName name="BLPH1001" localSheetId="28" hidden="1">#REF!</definedName>
    <definedName name="BLPH1001" hidden="1">#REF!</definedName>
    <definedName name="BLPH1002" localSheetId="28" hidden="1">#REF!</definedName>
    <definedName name="BLPH1002" hidden="1">#REF!</definedName>
    <definedName name="BLPH1003" localSheetId="28" hidden="1">#REF!</definedName>
    <definedName name="BLPH1003" hidden="1">#REF!</definedName>
    <definedName name="BLPH1004" localSheetId="28" hidden="1">#REF!</definedName>
    <definedName name="BLPH1004" hidden="1">#REF!</definedName>
    <definedName name="BLPH1005" localSheetId="28" hidden="1">#REF!</definedName>
    <definedName name="BLPH1005" hidden="1">#REF!</definedName>
    <definedName name="BLPH1006" localSheetId="28" hidden="1">#REF!</definedName>
    <definedName name="BLPH1006" hidden="1">#REF!</definedName>
    <definedName name="BLPH1007" localSheetId="28" hidden="1">#REF!</definedName>
    <definedName name="BLPH1007" hidden="1">#REF!</definedName>
    <definedName name="BLPH1008" localSheetId="28" hidden="1">#REF!</definedName>
    <definedName name="BLPH1008" hidden="1">#REF!</definedName>
    <definedName name="BLPH1009" localSheetId="28" hidden="1">#REF!</definedName>
    <definedName name="BLPH1009" hidden="1">#REF!</definedName>
    <definedName name="BLPH101" localSheetId="28" hidden="1">#REF!</definedName>
    <definedName name="BLPH101" hidden="1">#REF!</definedName>
    <definedName name="BLPH1010" localSheetId="28" hidden="1">#REF!</definedName>
    <definedName name="BLPH1010" hidden="1">#REF!</definedName>
    <definedName name="BLPH1011" localSheetId="28" hidden="1">#REF!</definedName>
    <definedName name="BLPH1011" hidden="1">#REF!</definedName>
    <definedName name="BLPH1012" localSheetId="28" hidden="1">#REF!</definedName>
    <definedName name="BLPH1012" hidden="1">#REF!</definedName>
    <definedName name="BLPH1013" localSheetId="28" hidden="1">#REF!</definedName>
    <definedName name="BLPH1013" hidden="1">#REF!</definedName>
    <definedName name="BLPH1014" localSheetId="28" hidden="1">#REF!</definedName>
    <definedName name="BLPH1014" hidden="1">#REF!</definedName>
    <definedName name="BLPH1015" localSheetId="28" hidden="1">#REF!</definedName>
    <definedName name="BLPH1015" hidden="1">#REF!</definedName>
    <definedName name="BLPH1016" localSheetId="28" hidden="1">#REF!</definedName>
    <definedName name="BLPH1016" hidden="1">#REF!</definedName>
    <definedName name="BLPH1017" localSheetId="28" hidden="1">#REF!</definedName>
    <definedName name="BLPH1017" hidden="1">#REF!</definedName>
    <definedName name="BLPH1018" localSheetId="28" hidden="1">#REF!</definedName>
    <definedName name="BLPH1018" hidden="1">#REF!</definedName>
    <definedName name="BLPH1019" localSheetId="28" hidden="1">#REF!</definedName>
    <definedName name="BLPH1019" hidden="1">#REF!</definedName>
    <definedName name="BLPH102" localSheetId="28" hidden="1">#REF!</definedName>
    <definedName name="BLPH102" hidden="1">#REF!</definedName>
    <definedName name="BLPH1020" localSheetId="28" hidden="1">#REF!</definedName>
    <definedName name="BLPH1020" hidden="1">#REF!</definedName>
    <definedName name="BLPH1021" localSheetId="28" hidden="1">#REF!</definedName>
    <definedName name="BLPH1021" hidden="1">#REF!</definedName>
    <definedName name="BLPH1022" localSheetId="28" hidden="1">#REF!</definedName>
    <definedName name="BLPH1022" hidden="1">#REF!</definedName>
    <definedName name="BLPH1023" localSheetId="28" hidden="1">#REF!</definedName>
    <definedName name="BLPH1023" hidden="1">#REF!</definedName>
    <definedName name="BLPH1024" localSheetId="28" hidden="1">#REF!</definedName>
    <definedName name="BLPH1024" hidden="1">#REF!</definedName>
    <definedName name="BLPH1025" localSheetId="28" hidden="1">#REF!</definedName>
    <definedName name="BLPH1025" hidden="1">#REF!</definedName>
    <definedName name="BLPH1026" localSheetId="28" hidden="1">#REF!</definedName>
    <definedName name="BLPH1026" hidden="1">#REF!</definedName>
    <definedName name="BLPH1027" localSheetId="28" hidden="1">#REF!</definedName>
    <definedName name="BLPH1027" hidden="1">#REF!</definedName>
    <definedName name="BLPH1028" localSheetId="28" hidden="1">#REF!</definedName>
    <definedName name="BLPH1028" hidden="1">#REF!</definedName>
    <definedName name="BLPH1029" localSheetId="28" hidden="1">#REF!</definedName>
    <definedName name="BLPH1029" hidden="1">#REF!</definedName>
    <definedName name="BLPH103" localSheetId="28" hidden="1">#REF!</definedName>
    <definedName name="BLPH103" hidden="1">#REF!</definedName>
    <definedName name="BLPH1030" localSheetId="28" hidden="1">#REF!</definedName>
    <definedName name="BLPH1030" hidden="1">#REF!</definedName>
    <definedName name="BLPH1031" localSheetId="28" hidden="1">#REF!</definedName>
    <definedName name="BLPH1031" hidden="1">#REF!</definedName>
    <definedName name="BLPH1032" localSheetId="28" hidden="1">#REF!</definedName>
    <definedName name="BLPH1032" hidden="1">#REF!</definedName>
    <definedName name="BLPH1033" localSheetId="28" hidden="1">#REF!</definedName>
    <definedName name="BLPH1033" hidden="1">#REF!</definedName>
    <definedName name="BLPH1034" localSheetId="28" hidden="1">#REF!</definedName>
    <definedName name="BLPH1034" hidden="1">#REF!</definedName>
    <definedName name="BLPH1035" localSheetId="28" hidden="1">#REF!</definedName>
    <definedName name="BLPH1035" hidden="1">#REF!</definedName>
    <definedName name="BLPH1036" localSheetId="28" hidden="1">#REF!</definedName>
    <definedName name="BLPH1036" hidden="1">#REF!</definedName>
    <definedName name="BLPH1037" localSheetId="28" hidden="1">#REF!</definedName>
    <definedName name="BLPH1037" hidden="1">#REF!</definedName>
    <definedName name="BLPH1038" localSheetId="28" hidden="1">#REF!</definedName>
    <definedName name="BLPH1038" hidden="1">#REF!</definedName>
    <definedName name="BLPH1039" localSheetId="28" hidden="1">#REF!</definedName>
    <definedName name="BLPH1039" hidden="1">#REF!</definedName>
    <definedName name="BLPH104" localSheetId="28" hidden="1">#REF!</definedName>
    <definedName name="BLPH104" hidden="1">#REF!</definedName>
    <definedName name="BLPH1040" localSheetId="28" hidden="1">#REF!</definedName>
    <definedName name="BLPH1040" hidden="1">#REF!</definedName>
    <definedName name="BLPH1041" localSheetId="28" hidden="1">#REF!</definedName>
    <definedName name="BLPH1041" hidden="1">#REF!</definedName>
    <definedName name="BLPH1042" localSheetId="28" hidden="1">#REF!</definedName>
    <definedName name="BLPH1042" hidden="1">#REF!</definedName>
    <definedName name="BLPH1043" localSheetId="28" hidden="1">#REF!</definedName>
    <definedName name="BLPH1043" hidden="1">#REF!</definedName>
    <definedName name="BLPH1044" localSheetId="28" hidden="1">#REF!</definedName>
    <definedName name="BLPH1044" hidden="1">#REF!</definedName>
    <definedName name="BLPH1045" localSheetId="28" hidden="1">#REF!</definedName>
    <definedName name="BLPH1045" hidden="1">#REF!</definedName>
    <definedName name="BLPH1046" localSheetId="28" hidden="1">#REF!</definedName>
    <definedName name="BLPH1046" hidden="1">#REF!</definedName>
    <definedName name="BLPH1047" localSheetId="28" hidden="1">#REF!</definedName>
    <definedName name="BLPH1047" hidden="1">#REF!</definedName>
    <definedName name="BLPH1048" localSheetId="28" hidden="1">#REF!</definedName>
    <definedName name="BLPH1048" hidden="1">#REF!</definedName>
    <definedName name="BLPH1049" localSheetId="28" hidden="1">#REF!</definedName>
    <definedName name="BLPH1049" hidden="1">#REF!</definedName>
    <definedName name="BLPH105" localSheetId="28" hidden="1">#REF!</definedName>
    <definedName name="BLPH105" hidden="1">#REF!</definedName>
    <definedName name="BLPH1050" localSheetId="28" hidden="1">#REF!</definedName>
    <definedName name="BLPH1050" hidden="1">#REF!</definedName>
    <definedName name="BLPH1051" localSheetId="28" hidden="1">#REF!</definedName>
    <definedName name="BLPH1051" hidden="1">#REF!</definedName>
    <definedName name="BLPH1052" localSheetId="28" hidden="1">#REF!</definedName>
    <definedName name="BLPH1052" hidden="1">#REF!</definedName>
    <definedName name="BLPH1053" localSheetId="28" hidden="1">#REF!</definedName>
    <definedName name="BLPH1053" hidden="1">#REF!</definedName>
    <definedName name="BLPH1054" localSheetId="28" hidden="1">#REF!</definedName>
    <definedName name="BLPH1054" hidden="1">#REF!</definedName>
    <definedName name="BLPH1055" localSheetId="28" hidden="1">#REF!</definedName>
    <definedName name="BLPH1055" hidden="1">#REF!</definedName>
    <definedName name="BLPH1056" localSheetId="28" hidden="1">#REF!</definedName>
    <definedName name="BLPH1056" hidden="1">#REF!</definedName>
    <definedName name="BLPH1057" localSheetId="28" hidden="1">#REF!</definedName>
    <definedName name="BLPH1057" hidden="1">#REF!</definedName>
    <definedName name="BLPH1058" localSheetId="28" hidden="1">#REF!</definedName>
    <definedName name="BLPH1058" hidden="1">#REF!</definedName>
    <definedName name="BLPH1059" localSheetId="28" hidden="1">#REF!</definedName>
    <definedName name="BLPH1059" hidden="1">#REF!</definedName>
    <definedName name="BLPH106" localSheetId="28" hidden="1">#REF!</definedName>
    <definedName name="BLPH106" hidden="1">#REF!</definedName>
    <definedName name="BLPH1060" localSheetId="28" hidden="1">#REF!</definedName>
    <definedName name="BLPH1060" hidden="1">#REF!</definedName>
    <definedName name="BLPH1061" localSheetId="28" hidden="1">#REF!</definedName>
    <definedName name="BLPH1061" hidden="1">#REF!</definedName>
    <definedName name="BLPH1062" localSheetId="28" hidden="1">#REF!</definedName>
    <definedName name="BLPH1062" hidden="1">#REF!</definedName>
    <definedName name="BLPH1063" localSheetId="28" hidden="1">#REF!</definedName>
    <definedName name="BLPH1063" hidden="1">#REF!</definedName>
    <definedName name="BLPH1064" localSheetId="28" hidden="1">#REF!</definedName>
    <definedName name="BLPH1064" hidden="1">#REF!</definedName>
    <definedName name="BLPH1065" localSheetId="28" hidden="1">#REF!</definedName>
    <definedName name="BLPH1065" hidden="1">#REF!</definedName>
    <definedName name="BLPH1066" localSheetId="28" hidden="1">#REF!</definedName>
    <definedName name="BLPH1066" hidden="1">#REF!</definedName>
    <definedName name="BLPH1067" localSheetId="28" hidden="1">#REF!</definedName>
    <definedName name="BLPH1067" hidden="1">#REF!</definedName>
    <definedName name="BLPH1068" localSheetId="28" hidden="1">#REF!</definedName>
    <definedName name="BLPH1068" hidden="1">#REF!</definedName>
    <definedName name="BLPH1069" localSheetId="28" hidden="1">#REF!</definedName>
    <definedName name="BLPH1069" hidden="1">#REF!</definedName>
    <definedName name="BLPH107" localSheetId="28" hidden="1">#REF!</definedName>
    <definedName name="BLPH107" hidden="1">#REF!</definedName>
    <definedName name="BLPH1070" localSheetId="28" hidden="1">#REF!</definedName>
    <definedName name="BLPH1070" hidden="1">#REF!</definedName>
    <definedName name="BLPH1071" localSheetId="28" hidden="1">#REF!</definedName>
    <definedName name="BLPH1071" hidden="1">#REF!</definedName>
    <definedName name="BLPH1072" localSheetId="28" hidden="1">#REF!</definedName>
    <definedName name="BLPH1072" hidden="1">#REF!</definedName>
    <definedName name="BLPH1073" localSheetId="28" hidden="1">#REF!</definedName>
    <definedName name="BLPH1073" hidden="1">#REF!</definedName>
    <definedName name="BLPH1074" localSheetId="28" hidden="1">#REF!</definedName>
    <definedName name="BLPH1074" hidden="1">#REF!</definedName>
    <definedName name="BLPH1075" localSheetId="28" hidden="1">#REF!</definedName>
    <definedName name="BLPH1075" hidden="1">#REF!</definedName>
    <definedName name="BLPH1076" localSheetId="28" hidden="1">#REF!</definedName>
    <definedName name="BLPH1076" hidden="1">#REF!</definedName>
    <definedName name="BLPH1077" localSheetId="28" hidden="1">#REF!</definedName>
    <definedName name="BLPH1077" hidden="1">#REF!</definedName>
    <definedName name="BLPH1078" localSheetId="28" hidden="1">#REF!</definedName>
    <definedName name="BLPH1078" hidden="1">#REF!</definedName>
    <definedName name="BLPH1079" localSheetId="28" hidden="1">#REF!</definedName>
    <definedName name="BLPH1079" hidden="1">#REF!</definedName>
    <definedName name="BLPH108" localSheetId="28" hidden="1">#REF!</definedName>
    <definedName name="BLPH108" hidden="1">#REF!</definedName>
    <definedName name="BLPH1080" localSheetId="28" hidden="1">#REF!</definedName>
    <definedName name="BLPH1080" hidden="1">#REF!</definedName>
    <definedName name="BLPH1081" localSheetId="28" hidden="1">#REF!</definedName>
    <definedName name="BLPH1081" hidden="1">#REF!</definedName>
    <definedName name="BLPH1082" localSheetId="28" hidden="1">#REF!</definedName>
    <definedName name="BLPH1082" hidden="1">#REF!</definedName>
    <definedName name="BLPH1083" localSheetId="28" hidden="1">#REF!</definedName>
    <definedName name="BLPH1083" hidden="1">#REF!</definedName>
    <definedName name="BLPH1084" localSheetId="28" hidden="1">#REF!</definedName>
    <definedName name="BLPH1084" hidden="1">#REF!</definedName>
    <definedName name="BLPH1085" localSheetId="28" hidden="1">#REF!</definedName>
    <definedName name="BLPH1085" hidden="1">#REF!</definedName>
    <definedName name="BLPH1086" localSheetId="28" hidden="1">#REF!</definedName>
    <definedName name="BLPH1086" hidden="1">#REF!</definedName>
    <definedName name="BLPH1087" localSheetId="28" hidden="1">#REF!</definedName>
    <definedName name="BLPH1087" hidden="1">#REF!</definedName>
    <definedName name="BLPH1088" localSheetId="28" hidden="1">#REF!</definedName>
    <definedName name="BLPH1088" hidden="1">#REF!</definedName>
    <definedName name="BLPH1089" localSheetId="28" hidden="1">#REF!</definedName>
    <definedName name="BLPH1089" hidden="1">#REF!</definedName>
    <definedName name="BLPH109" localSheetId="28" hidden="1">#REF!</definedName>
    <definedName name="BLPH109" hidden="1">#REF!</definedName>
    <definedName name="BLPH1090" localSheetId="28" hidden="1">#REF!</definedName>
    <definedName name="BLPH1090" hidden="1">#REF!</definedName>
    <definedName name="BLPH1091" localSheetId="28" hidden="1">#REF!</definedName>
    <definedName name="BLPH1091" hidden="1">#REF!</definedName>
    <definedName name="BLPH1092" localSheetId="28" hidden="1">#REF!</definedName>
    <definedName name="BLPH1092" hidden="1">#REF!</definedName>
    <definedName name="BLPH1093" localSheetId="28" hidden="1">#REF!</definedName>
    <definedName name="BLPH1093" hidden="1">#REF!</definedName>
    <definedName name="BLPH1094" localSheetId="28" hidden="1">#REF!</definedName>
    <definedName name="BLPH1094" hidden="1">#REF!</definedName>
    <definedName name="BLPH1095" localSheetId="28" hidden="1">#REF!</definedName>
    <definedName name="BLPH1095" hidden="1">#REF!</definedName>
    <definedName name="BLPH1096" localSheetId="28" hidden="1">#REF!</definedName>
    <definedName name="BLPH1096" hidden="1">#REF!</definedName>
    <definedName name="BLPH1097" localSheetId="28" hidden="1">#REF!</definedName>
    <definedName name="BLPH1097" hidden="1">#REF!</definedName>
    <definedName name="BLPH1098" localSheetId="28" hidden="1">#REF!</definedName>
    <definedName name="BLPH1098" hidden="1">#REF!</definedName>
    <definedName name="BLPH1099" localSheetId="28" hidden="1">#REF!</definedName>
    <definedName name="BLPH1099" hidden="1">#REF!</definedName>
    <definedName name="BLPH11" localSheetId="28" hidden="1">#REF!</definedName>
    <definedName name="BLPH11" hidden="1">#REF!</definedName>
    <definedName name="BLPH110" localSheetId="28" hidden="1">#REF!</definedName>
    <definedName name="BLPH110" hidden="1">#REF!</definedName>
    <definedName name="BLPH1100" localSheetId="28" hidden="1">#REF!</definedName>
    <definedName name="BLPH1100" hidden="1">#REF!</definedName>
    <definedName name="BLPH1101" localSheetId="28" hidden="1">#REF!</definedName>
    <definedName name="BLPH1101" hidden="1">#REF!</definedName>
    <definedName name="BLPH1102" localSheetId="28" hidden="1">#REF!</definedName>
    <definedName name="BLPH1102" hidden="1">#REF!</definedName>
    <definedName name="BLPH1103" localSheetId="28" hidden="1">#REF!</definedName>
    <definedName name="BLPH1103" hidden="1">#REF!</definedName>
    <definedName name="BLPH1104" localSheetId="28" hidden="1">#REF!</definedName>
    <definedName name="BLPH1104" hidden="1">#REF!</definedName>
    <definedName name="BLPH1105" localSheetId="28" hidden="1">#REF!</definedName>
    <definedName name="BLPH1105" hidden="1">#REF!</definedName>
    <definedName name="BLPH1106" localSheetId="28" hidden="1">#REF!</definedName>
    <definedName name="BLPH1106" hidden="1">#REF!</definedName>
    <definedName name="BLPH1107" localSheetId="28" hidden="1">#REF!</definedName>
    <definedName name="BLPH1107" hidden="1">#REF!</definedName>
    <definedName name="BLPH1108" localSheetId="28" hidden="1">#REF!</definedName>
    <definedName name="BLPH1108" hidden="1">#REF!</definedName>
    <definedName name="BLPH1109" localSheetId="28" hidden="1">#REF!</definedName>
    <definedName name="BLPH1109" hidden="1">#REF!</definedName>
    <definedName name="BLPH111" localSheetId="28" hidden="1">#REF!</definedName>
    <definedName name="BLPH111" hidden="1">#REF!</definedName>
    <definedName name="BLPH1110" localSheetId="28" hidden="1">#REF!</definedName>
    <definedName name="BLPH1110" hidden="1">#REF!</definedName>
    <definedName name="BLPH1111" localSheetId="28" hidden="1">#REF!</definedName>
    <definedName name="BLPH1111" hidden="1">#REF!</definedName>
    <definedName name="BLPH1112" localSheetId="28" hidden="1">#REF!</definedName>
    <definedName name="BLPH1112" hidden="1">#REF!</definedName>
    <definedName name="BLPH1113" localSheetId="28" hidden="1">#REF!</definedName>
    <definedName name="BLPH1113" hidden="1">#REF!</definedName>
    <definedName name="BLPH1114" localSheetId="28" hidden="1">#REF!</definedName>
    <definedName name="BLPH1114" hidden="1">#REF!</definedName>
    <definedName name="BLPH1115" localSheetId="28" hidden="1">#REF!</definedName>
    <definedName name="BLPH1115" hidden="1">#REF!</definedName>
    <definedName name="BLPH1116" localSheetId="28" hidden="1">#REF!</definedName>
    <definedName name="BLPH1116" hidden="1">#REF!</definedName>
    <definedName name="BLPH1117" localSheetId="28" hidden="1">#REF!</definedName>
    <definedName name="BLPH1117" hidden="1">#REF!</definedName>
    <definedName name="BLPH1118" localSheetId="28" hidden="1">#REF!</definedName>
    <definedName name="BLPH1118" hidden="1">#REF!</definedName>
    <definedName name="BLPH1119" localSheetId="28" hidden="1">#REF!</definedName>
    <definedName name="BLPH1119" hidden="1">#REF!</definedName>
    <definedName name="BLPH112" localSheetId="28" hidden="1">#REF!</definedName>
    <definedName name="BLPH112" hidden="1">#REF!</definedName>
    <definedName name="BLPH1120" localSheetId="28" hidden="1">#REF!</definedName>
    <definedName name="BLPH1120" hidden="1">#REF!</definedName>
    <definedName name="BLPH1121" localSheetId="28" hidden="1">#REF!</definedName>
    <definedName name="BLPH1121" hidden="1">#REF!</definedName>
    <definedName name="BLPH1122" localSheetId="28" hidden="1">#REF!</definedName>
    <definedName name="BLPH1122" hidden="1">#REF!</definedName>
    <definedName name="BLPH1123" localSheetId="28" hidden="1">#REF!</definedName>
    <definedName name="BLPH1123" hidden="1">#REF!</definedName>
    <definedName name="BLPH1124" localSheetId="28" hidden="1">#REF!</definedName>
    <definedName name="BLPH1124" hidden="1">#REF!</definedName>
    <definedName name="BLPH1125" localSheetId="28" hidden="1">#REF!</definedName>
    <definedName name="BLPH1125" hidden="1">#REF!</definedName>
    <definedName name="BLPH1126" localSheetId="28" hidden="1">#REF!</definedName>
    <definedName name="BLPH1126" hidden="1">#REF!</definedName>
    <definedName name="BLPH1127" localSheetId="28" hidden="1">#REF!</definedName>
    <definedName name="BLPH1127" hidden="1">#REF!</definedName>
    <definedName name="BLPH1128" localSheetId="28" hidden="1">#REF!</definedName>
    <definedName name="BLPH1128" hidden="1">#REF!</definedName>
    <definedName name="BLPH1129" localSheetId="28" hidden="1">#REF!</definedName>
    <definedName name="BLPH1129" hidden="1">#REF!</definedName>
    <definedName name="BLPH113" localSheetId="28" hidden="1">#REF!</definedName>
    <definedName name="BLPH113" hidden="1">#REF!</definedName>
    <definedName name="BLPH1130" localSheetId="28" hidden="1">#REF!</definedName>
    <definedName name="BLPH1130" hidden="1">#REF!</definedName>
    <definedName name="BLPH1131" localSheetId="28" hidden="1">#REF!</definedName>
    <definedName name="BLPH1131" hidden="1">#REF!</definedName>
    <definedName name="BLPH1132" localSheetId="28" hidden="1">#REF!</definedName>
    <definedName name="BLPH1132" hidden="1">#REF!</definedName>
    <definedName name="BLPH1133" localSheetId="28" hidden="1">#REF!</definedName>
    <definedName name="BLPH1133" hidden="1">#REF!</definedName>
    <definedName name="BLPH1134" localSheetId="28" hidden="1">#REF!</definedName>
    <definedName name="BLPH1134" hidden="1">#REF!</definedName>
    <definedName name="BLPH1135" localSheetId="28" hidden="1">#REF!</definedName>
    <definedName name="BLPH1135" hidden="1">#REF!</definedName>
    <definedName name="BLPH1136" localSheetId="28" hidden="1">#REF!</definedName>
    <definedName name="BLPH1136" hidden="1">#REF!</definedName>
    <definedName name="BLPH1137" localSheetId="28" hidden="1">#REF!</definedName>
    <definedName name="BLPH1137" hidden="1">#REF!</definedName>
    <definedName name="BLPH1138" localSheetId="28" hidden="1">#REF!</definedName>
    <definedName name="BLPH1138" hidden="1">#REF!</definedName>
    <definedName name="BLPH1139" localSheetId="28" hidden="1">#REF!</definedName>
    <definedName name="BLPH1139" hidden="1">#REF!</definedName>
    <definedName name="BLPH114" localSheetId="28" hidden="1">#REF!</definedName>
    <definedName name="BLPH114" hidden="1">#REF!</definedName>
    <definedName name="BLPH1140" localSheetId="28" hidden="1">#REF!</definedName>
    <definedName name="BLPH1140" hidden="1">#REF!</definedName>
    <definedName name="BLPH1141" localSheetId="28" hidden="1">#REF!</definedName>
    <definedName name="BLPH1141" hidden="1">#REF!</definedName>
    <definedName name="BLPH1142" localSheetId="28" hidden="1">#REF!</definedName>
    <definedName name="BLPH1142" hidden="1">#REF!</definedName>
    <definedName name="BLPH1143" localSheetId="28" hidden="1">#REF!</definedName>
    <definedName name="BLPH1143" hidden="1">#REF!</definedName>
    <definedName name="BLPH1144" localSheetId="28" hidden="1">#REF!</definedName>
    <definedName name="BLPH1144" hidden="1">#REF!</definedName>
    <definedName name="BLPH1145" localSheetId="28" hidden="1">#REF!</definedName>
    <definedName name="BLPH1145" hidden="1">#REF!</definedName>
    <definedName name="BLPH1146" localSheetId="28" hidden="1">#REF!</definedName>
    <definedName name="BLPH1146" hidden="1">#REF!</definedName>
    <definedName name="BLPH1147" localSheetId="28" hidden="1">#REF!</definedName>
    <definedName name="BLPH1147" hidden="1">#REF!</definedName>
    <definedName name="BLPH1148" localSheetId="28" hidden="1">#REF!</definedName>
    <definedName name="BLPH1148" hidden="1">#REF!</definedName>
    <definedName name="BLPH1149" localSheetId="28" hidden="1">#REF!</definedName>
    <definedName name="BLPH1149" hidden="1">#REF!</definedName>
    <definedName name="BLPH115" localSheetId="28" hidden="1">#REF!</definedName>
    <definedName name="BLPH115" hidden="1">#REF!</definedName>
    <definedName name="BLPH1150" localSheetId="28" hidden="1">#REF!</definedName>
    <definedName name="BLPH1150" hidden="1">#REF!</definedName>
    <definedName name="BLPH1151" localSheetId="28" hidden="1">#REF!</definedName>
    <definedName name="BLPH1151" hidden="1">#REF!</definedName>
    <definedName name="BLPH1152" localSheetId="28" hidden="1">#REF!</definedName>
    <definedName name="BLPH1152" hidden="1">#REF!</definedName>
    <definedName name="BLPH1153" localSheetId="28" hidden="1">#REF!</definedName>
    <definedName name="BLPH1153" hidden="1">#REF!</definedName>
    <definedName name="BLPH1154" localSheetId="28" hidden="1">#REF!</definedName>
    <definedName name="BLPH1154" hidden="1">#REF!</definedName>
    <definedName name="BLPH1155" localSheetId="28" hidden="1">#REF!</definedName>
    <definedName name="BLPH1155" hidden="1">#REF!</definedName>
    <definedName name="BLPH1156" localSheetId="28" hidden="1">#REF!</definedName>
    <definedName name="BLPH1156" hidden="1">#REF!</definedName>
    <definedName name="BLPH1157" localSheetId="28" hidden="1">#REF!</definedName>
    <definedName name="BLPH1157" hidden="1">#REF!</definedName>
    <definedName name="BLPH1158" localSheetId="28" hidden="1">#REF!</definedName>
    <definedName name="BLPH1158" hidden="1">#REF!</definedName>
    <definedName name="BLPH1159" localSheetId="28" hidden="1">#REF!</definedName>
    <definedName name="BLPH1159" hidden="1">#REF!</definedName>
    <definedName name="BLPH116" localSheetId="28" hidden="1">#REF!</definedName>
    <definedName name="BLPH116" hidden="1">#REF!</definedName>
    <definedName name="BLPH1160" localSheetId="28" hidden="1">#REF!</definedName>
    <definedName name="BLPH1160" hidden="1">#REF!</definedName>
    <definedName name="BLPH1161" localSheetId="28" hidden="1">#REF!</definedName>
    <definedName name="BLPH1161" hidden="1">#REF!</definedName>
    <definedName name="BLPH1162" localSheetId="28" hidden="1">#REF!</definedName>
    <definedName name="BLPH1162" hidden="1">#REF!</definedName>
    <definedName name="BLPH1163" localSheetId="28" hidden="1">#REF!</definedName>
    <definedName name="BLPH1163" hidden="1">#REF!</definedName>
    <definedName name="BLPH1164" localSheetId="28" hidden="1">#REF!</definedName>
    <definedName name="BLPH1164" hidden="1">#REF!</definedName>
    <definedName name="BLPH1165" localSheetId="28" hidden="1">#REF!</definedName>
    <definedName name="BLPH1165" hidden="1">#REF!</definedName>
    <definedName name="BLPH1166" localSheetId="28" hidden="1">#REF!</definedName>
    <definedName name="BLPH1166" hidden="1">#REF!</definedName>
    <definedName name="BLPH1167" localSheetId="28" hidden="1">#REF!</definedName>
    <definedName name="BLPH1167" hidden="1">#REF!</definedName>
    <definedName name="BLPH1168" localSheetId="28" hidden="1">#REF!</definedName>
    <definedName name="BLPH1168" hidden="1">#REF!</definedName>
    <definedName name="BLPH1169" localSheetId="28" hidden="1">#REF!</definedName>
    <definedName name="BLPH1169" hidden="1">#REF!</definedName>
    <definedName name="BLPH117" localSheetId="28" hidden="1">#REF!</definedName>
    <definedName name="BLPH117" hidden="1">#REF!</definedName>
    <definedName name="BLPH1170" localSheetId="28" hidden="1">#REF!</definedName>
    <definedName name="BLPH1170" hidden="1">#REF!</definedName>
    <definedName name="BLPH1171" localSheetId="28" hidden="1">#REF!</definedName>
    <definedName name="BLPH1171" hidden="1">#REF!</definedName>
    <definedName name="BLPH1172" localSheetId="28" hidden="1">#REF!</definedName>
    <definedName name="BLPH1172" hidden="1">#REF!</definedName>
    <definedName name="BLPH1173" localSheetId="28" hidden="1">#REF!</definedName>
    <definedName name="BLPH1173" hidden="1">#REF!</definedName>
    <definedName name="BLPH1174" localSheetId="28" hidden="1">#REF!</definedName>
    <definedName name="BLPH1174" hidden="1">#REF!</definedName>
    <definedName name="BLPH1175" localSheetId="28" hidden="1">#REF!</definedName>
    <definedName name="BLPH1175" hidden="1">#REF!</definedName>
    <definedName name="BLPH1176" localSheetId="28" hidden="1">#REF!</definedName>
    <definedName name="BLPH1176" hidden="1">#REF!</definedName>
    <definedName name="BLPH1177" localSheetId="28" hidden="1">#REF!</definedName>
    <definedName name="BLPH1177" hidden="1">#REF!</definedName>
    <definedName name="BLPH1178" localSheetId="28" hidden="1">#REF!</definedName>
    <definedName name="BLPH1178" hidden="1">#REF!</definedName>
    <definedName name="BLPH1179" localSheetId="28" hidden="1">#REF!</definedName>
    <definedName name="BLPH1179" hidden="1">#REF!</definedName>
    <definedName name="BLPH118" localSheetId="28" hidden="1">#REF!</definedName>
    <definedName name="BLPH118" hidden="1">#REF!</definedName>
    <definedName name="BLPH1180" localSheetId="28" hidden="1">#REF!</definedName>
    <definedName name="BLPH1180" hidden="1">#REF!</definedName>
    <definedName name="BLPH1181" localSheetId="28" hidden="1">#REF!</definedName>
    <definedName name="BLPH1181" hidden="1">#REF!</definedName>
    <definedName name="BLPH1182" localSheetId="28" hidden="1">#REF!</definedName>
    <definedName name="BLPH1182" hidden="1">#REF!</definedName>
    <definedName name="BLPH1183" localSheetId="28" hidden="1">#REF!</definedName>
    <definedName name="BLPH1183" hidden="1">#REF!</definedName>
    <definedName name="BLPH1184" localSheetId="28" hidden="1">#REF!</definedName>
    <definedName name="BLPH1184" hidden="1">#REF!</definedName>
    <definedName name="BLPH1185" localSheetId="28" hidden="1">#REF!</definedName>
    <definedName name="BLPH1185" hidden="1">#REF!</definedName>
    <definedName name="BLPH1186" localSheetId="28" hidden="1">#REF!</definedName>
    <definedName name="BLPH1186" hidden="1">#REF!</definedName>
    <definedName name="BLPH1187" localSheetId="28" hidden="1">#REF!</definedName>
    <definedName name="BLPH1187" hidden="1">#REF!</definedName>
    <definedName name="BLPH1188" localSheetId="28" hidden="1">#REF!</definedName>
    <definedName name="BLPH1188" hidden="1">#REF!</definedName>
    <definedName name="BLPH1189" localSheetId="28" hidden="1">#REF!</definedName>
    <definedName name="BLPH1189" hidden="1">#REF!</definedName>
    <definedName name="BLPH119" localSheetId="28" hidden="1">#REF!</definedName>
    <definedName name="BLPH119" hidden="1">#REF!</definedName>
    <definedName name="BLPH1190" localSheetId="28" hidden="1">#REF!</definedName>
    <definedName name="BLPH1190" hidden="1">#REF!</definedName>
    <definedName name="BLPH1191" localSheetId="28" hidden="1">#REF!</definedName>
    <definedName name="BLPH1191" hidden="1">#REF!</definedName>
    <definedName name="BLPH1192" localSheetId="28" hidden="1">#REF!</definedName>
    <definedName name="BLPH1192" hidden="1">#REF!</definedName>
    <definedName name="BLPH1193" localSheetId="28" hidden="1">#REF!</definedName>
    <definedName name="BLPH1193" hidden="1">#REF!</definedName>
    <definedName name="BLPH1194" localSheetId="28" hidden="1">#REF!</definedName>
    <definedName name="BLPH1194" hidden="1">#REF!</definedName>
    <definedName name="BLPH1195" localSheetId="28" hidden="1">#REF!</definedName>
    <definedName name="BLPH1195" hidden="1">#REF!</definedName>
    <definedName name="BLPH1196" localSheetId="28" hidden="1">#REF!</definedName>
    <definedName name="BLPH1196" hidden="1">#REF!</definedName>
    <definedName name="BLPH1197" localSheetId="28" hidden="1">#REF!</definedName>
    <definedName name="BLPH1197" hidden="1">#REF!</definedName>
    <definedName name="BLPH1198" localSheetId="28" hidden="1">#REF!</definedName>
    <definedName name="BLPH1198" hidden="1">#REF!</definedName>
    <definedName name="BLPH1199" localSheetId="28" hidden="1">#REF!</definedName>
    <definedName name="BLPH1199" hidden="1">#REF!</definedName>
    <definedName name="BLPH12" localSheetId="28" hidden="1">#REF!</definedName>
    <definedName name="BLPH12" hidden="1">#REF!</definedName>
    <definedName name="BLPH120" localSheetId="28" hidden="1">#REF!</definedName>
    <definedName name="BLPH120" hidden="1">#REF!</definedName>
    <definedName name="BLPH1200" localSheetId="28" hidden="1">#REF!</definedName>
    <definedName name="BLPH1200" hidden="1">#REF!</definedName>
    <definedName name="BLPH1201" localSheetId="28" hidden="1">#REF!</definedName>
    <definedName name="BLPH1201" hidden="1">#REF!</definedName>
    <definedName name="BLPH1202" localSheetId="28" hidden="1">#REF!</definedName>
    <definedName name="BLPH1202" hidden="1">#REF!</definedName>
    <definedName name="BLPH1203" localSheetId="28" hidden="1">#REF!</definedName>
    <definedName name="BLPH1203" hidden="1">#REF!</definedName>
    <definedName name="BLPH1204" localSheetId="28" hidden="1">#REF!</definedName>
    <definedName name="BLPH1204" hidden="1">#REF!</definedName>
    <definedName name="BLPH1205" localSheetId="28" hidden="1">#REF!</definedName>
    <definedName name="BLPH1205" hidden="1">#REF!</definedName>
    <definedName name="BLPH1206" localSheetId="28" hidden="1">#REF!</definedName>
    <definedName name="BLPH1206" hidden="1">#REF!</definedName>
    <definedName name="BLPH1207" localSheetId="28" hidden="1">#REF!</definedName>
    <definedName name="BLPH1207" hidden="1">#REF!</definedName>
    <definedName name="BLPH1208" localSheetId="28" hidden="1">#REF!</definedName>
    <definedName name="BLPH1208" hidden="1">#REF!</definedName>
    <definedName name="BLPH1209" localSheetId="28" hidden="1">#REF!</definedName>
    <definedName name="BLPH1209" hidden="1">#REF!</definedName>
    <definedName name="BLPH121" localSheetId="28" hidden="1">#REF!</definedName>
    <definedName name="BLPH121" hidden="1">#REF!</definedName>
    <definedName name="BLPH1210" localSheetId="28" hidden="1">#REF!</definedName>
    <definedName name="BLPH1210" hidden="1">#REF!</definedName>
    <definedName name="BLPH1211" localSheetId="28" hidden="1">#REF!</definedName>
    <definedName name="BLPH1211" hidden="1">#REF!</definedName>
    <definedName name="BLPH1212" localSheetId="28" hidden="1">#REF!</definedName>
    <definedName name="BLPH1212" hidden="1">#REF!</definedName>
    <definedName name="BLPH1213" localSheetId="28" hidden="1">#REF!</definedName>
    <definedName name="BLPH1213" hidden="1">#REF!</definedName>
    <definedName name="BLPH1214" localSheetId="28" hidden="1">#REF!</definedName>
    <definedName name="BLPH1214" hidden="1">#REF!</definedName>
    <definedName name="BLPH1215" localSheetId="28" hidden="1">#REF!</definedName>
    <definedName name="BLPH1215" hidden="1">#REF!</definedName>
    <definedName name="BLPH1216" localSheetId="28" hidden="1">#REF!</definedName>
    <definedName name="BLPH1216" hidden="1">#REF!</definedName>
    <definedName name="BLPH1217" localSheetId="28" hidden="1">#REF!</definedName>
    <definedName name="BLPH1217" hidden="1">#REF!</definedName>
    <definedName name="BLPH1218" localSheetId="28" hidden="1">#REF!</definedName>
    <definedName name="BLPH1218" hidden="1">#REF!</definedName>
    <definedName name="BLPH1219" localSheetId="28" hidden="1">#REF!</definedName>
    <definedName name="BLPH1219" hidden="1">#REF!</definedName>
    <definedName name="BLPH122" localSheetId="28" hidden="1">#REF!</definedName>
    <definedName name="BLPH122" hidden="1">#REF!</definedName>
    <definedName name="BLPH1220" localSheetId="28" hidden="1">#REF!</definedName>
    <definedName name="BLPH1220" hidden="1">#REF!</definedName>
    <definedName name="BLPH1221" localSheetId="28" hidden="1">#REF!</definedName>
    <definedName name="BLPH1221" hidden="1">#REF!</definedName>
    <definedName name="BLPH1222" localSheetId="28" hidden="1">#REF!</definedName>
    <definedName name="BLPH1222" hidden="1">#REF!</definedName>
    <definedName name="BLPH1223" localSheetId="28" hidden="1">#REF!</definedName>
    <definedName name="BLPH1223" hidden="1">#REF!</definedName>
    <definedName name="BLPH1224" localSheetId="28" hidden="1">#REF!</definedName>
    <definedName name="BLPH1224" hidden="1">#REF!</definedName>
    <definedName name="BLPH1225" localSheetId="28" hidden="1">#REF!</definedName>
    <definedName name="BLPH1225" hidden="1">#REF!</definedName>
    <definedName name="BLPH1226" localSheetId="28" hidden="1">#REF!</definedName>
    <definedName name="BLPH1226" hidden="1">#REF!</definedName>
    <definedName name="BLPH1227" localSheetId="28" hidden="1">#REF!</definedName>
    <definedName name="BLPH1227" hidden="1">#REF!</definedName>
    <definedName name="BLPH1228" localSheetId="28" hidden="1">#REF!</definedName>
    <definedName name="BLPH1228" hidden="1">#REF!</definedName>
    <definedName name="BLPH1229" localSheetId="28" hidden="1">#REF!</definedName>
    <definedName name="BLPH1229" hidden="1">#REF!</definedName>
    <definedName name="BLPH123" localSheetId="28" hidden="1">#REF!</definedName>
    <definedName name="BLPH123" hidden="1">#REF!</definedName>
    <definedName name="BLPH1230" localSheetId="28" hidden="1">#REF!</definedName>
    <definedName name="BLPH1230" hidden="1">#REF!</definedName>
    <definedName name="BLPH1231" localSheetId="28" hidden="1">#REF!</definedName>
    <definedName name="BLPH1231" hidden="1">#REF!</definedName>
    <definedName name="BLPH1232" localSheetId="28" hidden="1">#REF!</definedName>
    <definedName name="BLPH1232" hidden="1">#REF!</definedName>
    <definedName name="BLPH1233" localSheetId="28" hidden="1">#REF!</definedName>
    <definedName name="BLPH1233" hidden="1">#REF!</definedName>
    <definedName name="BLPH1234" localSheetId="28" hidden="1">#REF!</definedName>
    <definedName name="BLPH1234" hidden="1">#REF!</definedName>
    <definedName name="BLPH1235" localSheetId="28" hidden="1">#REF!</definedName>
    <definedName name="BLPH1235" hidden="1">#REF!</definedName>
    <definedName name="BLPH1236" localSheetId="28" hidden="1">#REF!</definedName>
    <definedName name="BLPH1236" hidden="1">#REF!</definedName>
    <definedName name="BLPH1237" localSheetId="28" hidden="1">#REF!</definedName>
    <definedName name="BLPH1237" hidden="1">#REF!</definedName>
    <definedName name="BLPH1238" localSheetId="28" hidden="1">#REF!</definedName>
    <definedName name="BLPH1238" hidden="1">#REF!</definedName>
    <definedName name="BLPH1239" localSheetId="28" hidden="1">#REF!</definedName>
    <definedName name="BLPH1239" hidden="1">#REF!</definedName>
    <definedName name="BLPH124" localSheetId="28" hidden="1">#REF!</definedName>
    <definedName name="BLPH124" hidden="1">#REF!</definedName>
    <definedName name="BLPH1240" localSheetId="28" hidden="1">#REF!</definedName>
    <definedName name="BLPH1240" hidden="1">#REF!</definedName>
    <definedName name="BLPH1241" localSheetId="28" hidden="1">#REF!</definedName>
    <definedName name="BLPH1241" hidden="1">#REF!</definedName>
    <definedName name="BLPH1242" localSheetId="28" hidden="1">#REF!</definedName>
    <definedName name="BLPH1242" hidden="1">#REF!</definedName>
    <definedName name="BLPH1243" localSheetId="28" hidden="1">#REF!</definedName>
    <definedName name="BLPH1243" hidden="1">#REF!</definedName>
    <definedName name="BLPH1244" localSheetId="28" hidden="1">#REF!</definedName>
    <definedName name="BLPH1244" hidden="1">#REF!</definedName>
    <definedName name="BLPH1245" localSheetId="28" hidden="1">#REF!</definedName>
    <definedName name="BLPH1245" hidden="1">#REF!</definedName>
    <definedName name="BLPH1246" localSheetId="28" hidden="1">#REF!</definedName>
    <definedName name="BLPH1246" hidden="1">#REF!</definedName>
    <definedName name="BLPH1247" localSheetId="28" hidden="1">#REF!</definedName>
    <definedName name="BLPH1247" hidden="1">#REF!</definedName>
    <definedName name="BLPH1248" localSheetId="28" hidden="1">#REF!</definedName>
    <definedName name="BLPH1248" hidden="1">#REF!</definedName>
    <definedName name="BLPH1249" localSheetId="28" hidden="1">#REF!</definedName>
    <definedName name="BLPH1249" hidden="1">#REF!</definedName>
    <definedName name="BLPH125" localSheetId="28" hidden="1">#REF!</definedName>
    <definedName name="BLPH125" hidden="1">#REF!</definedName>
    <definedName name="BLPH1250" localSheetId="28" hidden="1">#REF!</definedName>
    <definedName name="BLPH1250" hidden="1">#REF!</definedName>
    <definedName name="BLPH1251" localSheetId="28" hidden="1">#REF!</definedName>
    <definedName name="BLPH1251" hidden="1">#REF!</definedName>
    <definedName name="BLPH1252" localSheetId="28" hidden="1">#REF!</definedName>
    <definedName name="BLPH1252" hidden="1">#REF!</definedName>
    <definedName name="BLPH1253" localSheetId="28" hidden="1">#REF!</definedName>
    <definedName name="BLPH1253" hidden="1">#REF!</definedName>
    <definedName name="BLPH1254" localSheetId="28" hidden="1">#REF!</definedName>
    <definedName name="BLPH1254" hidden="1">#REF!</definedName>
    <definedName name="BLPH1255" localSheetId="28" hidden="1">#REF!</definedName>
    <definedName name="BLPH1255" hidden="1">#REF!</definedName>
    <definedName name="BLPH1256" localSheetId="28" hidden="1">#REF!</definedName>
    <definedName name="BLPH1256" hidden="1">#REF!</definedName>
    <definedName name="BLPH1257" localSheetId="28" hidden="1">#REF!</definedName>
    <definedName name="BLPH1257" hidden="1">#REF!</definedName>
    <definedName name="BLPH1258" localSheetId="28" hidden="1">#REF!</definedName>
    <definedName name="BLPH1258" hidden="1">#REF!</definedName>
    <definedName name="BLPH1259" localSheetId="28" hidden="1">#REF!</definedName>
    <definedName name="BLPH1259" hidden="1">#REF!</definedName>
    <definedName name="BLPH126" localSheetId="28" hidden="1">#REF!</definedName>
    <definedName name="BLPH126" hidden="1">#REF!</definedName>
    <definedName name="BLPH1260" localSheetId="28" hidden="1">#REF!</definedName>
    <definedName name="BLPH1260" hidden="1">#REF!</definedName>
    <definedName name="BLPH1261" localSheetId="28" hidden="1">#REF!</definedName>
    <definedName name="BLPH1261" hidden="1">#REF!</definedName>
    <definedName name="BLPH1262" localSheetId="28" hidden="1">#REF!</definedName>
    <definedName name="BLPH1262" hidden="1">#REF!</definedName>
    <definedName name="BLPH1263" localSheetId="28" hidden="1">#REF!</definedName>
    <definedName name="BLPH1263" hidden="1">#REF!</definedName>
    <definedName name="BLPH1264" localSheetId="28" hidden="1">#REF!</definedName>
    <definedName name="BLPH1264" hidden="1">#REF!</definedName>
    <definedName name="BLPH1265" localSheetId="28" hidden="1">#REF!</definedName>
    <definedName name="BLPH1265" hidden="1">#REF!</definedName>
    <definedName name="BLPH1266" localSheetId="28" hidden="1">#REF!</definedName>
    <definedName name="BLPH1266" hidden="1">#REF!</definedName>
    <definedName name="BLPH1267" localSheetId="28" hidden="1">#REF!</definedName>
    <definedName name="BLPH1267" hidden="1">#REF!</definedName>
    <definedName name="BLPH1268" localSheetId="28" hidden="1">#REF!</definedName>
    <definedName name="BLPH1268" hidden="1">#REF!</definedName>
    <definedName name="BLPH1269" localSheetId="28" hidden="1">#REF!</definedName>
    <definedName name="BLPH1269" hidden="1">#REF!</definedName>
    <definedName name="BLPH127" localSheetId="28" hidden="1">#REF!</definedName>
    <definedName name="BLPH127" hidden="1">#REF!</definedName>
    <definedName name="BLPH1270" localSheetId="28" hidden="1">#REF!</definedName>
    <definedName name="BLPH1270" hidden="1">#REF!</definedName>
    <definedName name="BLPH1271" localSheetId="28" hidden="1">#REF!</definedName>
    <definedName name="BLPH1271" hidden="1">#REF!</definedName>
    <definedName name="BLPH1272" localSheetId="28" hidden="1">#REF!</definedName>
    <definedName name="BLPH1272" hidden="1">#REF!</definedName>
    <definedName name="BLPH1273" localSheetId="28" hidden="1">#REF!</definedName>
    <definedName name="BLPH1273" hidden="1">#REF!</definedName>
    <definedName name="BLPH1274" localSheetId="28" hidden="1">#REF!</definedName>
    <definedName name="BLPH1274" hidden="1">#REF!</definedName>
    <definedName name="BLPH1275" localSheetId="28" hidden="1">#REF!</definedName>
    <definedName name="BLPH1275" hidden="1">#REF!</definedName>
    <definedName name="BLPH1276" localSheetId="28" hidden="1">#REF!</definedName>
    <definedName name="BLPH1276" hidden="1">#REF!</definedName>
    <definedName name="BLPH1277" localSheetId="28" hidden="1">#REF!</definedName>
    <definedName name="BLPH1277" hidden="1">#REF!</definedName>
    <definedName name="BLPH1278" localSheetId="28" hidden="1">#REF!</definedName>
    <definedName name="BLPH1278" hidden="1">#REF!</definedName>
    <definedName name="BLPH1279" localSheetId="28" hidden="1">#REF!</definedName>
    <definedName name="BLPH1279" hidden="1">#REF!</definedName>
    <definedName name="BLPH128" localSheetId="28" hidden="1">#REF!</definedName>
    <definedName name="BLPH128" hidden="1">#REF!</definedName>
    <definedName name="BLPH1280" localSheetId="28" hidden="1">#REF!</definedName>
    <definedName name="BLPH1280" hidden="1">#REF!</definedName>
    <definedName name="BLPH1281" localSheetId="28" hidden="1">#REF!</definedName>
    <definedName name="BLPH1281" hidden="1">#REF!</definedName>
    <definedName name="BLPH1282" localSheetId="28" hidden="1">#REF!</definedName>
    <definedName name="BLPH1282" hidden="1">#REF!</definedName>
    <definedName name="BLPH1283" localSheetId="28" hidden="1">#REF!</definedName>
    <definedName name="BLPH1283" hidden="1">#REF!</definedName>
    <definedName name="BLPH1284" localSheetId="28" hidden="1">#REF!</definedName>
    <definedName name="BLPH1284" hidden="1">#REF!</definedName>
    <definedName name="BLPH1285" localSheetId="28" hidden="1">#REF!</definedName>
    <definedName name="BLPH1285" hidden="1">#REF!</definedName>
    <definedName name="BLPH1286" localSheetId="28" hidden="1">#REF!</definedName>
    <definedName name="BLPH1286" hidden="1">#REF!</definedName>
    <definedName name="BLPH1287" localSheetId="28" hidden="1">#REF!</definedName>
    <definedName name="BLPH1287" hidden="1">#REF!</definedName>
    <definedName name="BLPH1288" localSheetId="28" hidden="1">#REF!</definedName>
    <definedName name="BLPH1288" hidden="1">#REF!</definedName>
    <definedName name="BLPH1289" localSheetId="28" hidden="1">#REF!</definedName>
    <definedName name="BLPH1289" hidden="1">#REF!</definedName>
    <definedName name="BLPH129" localSheetId="28" hidden="1">#REF!</definedName>
    <definedName name="BLPH129" hidden="1">#REF!</definedName>
    <definedName name="BLPH1290" localSheetId="28" hidden="1">#REF!</definedName>
    <definedName name="BLPH1290" hidden="1">#REF!</definedName>
    <definedName name="BLPH1291" localSheetId="28" hidden="1">#REF!</definedName>
    <definedName name="BLPH1291" hidden="1">#REF!</definedName>
    <definedName name="BLPH1292" localSheetId="28" hidden="1">#REF!</definedName>
    <definedName name="BLPH1292" hidden="1">#REF!</definedName>
    <definedName name="BLPH1293" localSheetId="28" hidden="1">#REF!</definedName>
    <definedName name="BLPH1293" hidden="1">#REF!</definedName>
    <definedName name="BLPH1294" localSheetId="28" hidden="1">#REF!</definedName>
    <definedName name="BLPH1294" hidden="1">#REF!</definedName>
    <definedName name="BLPH1295" localSheetId="28" hidden="1">#REF!</definedName>
    <definedName name="BLPH1295" hidden="1">#REF!</definedName>
    <definedName name="BLPH1296" localSheetId="28" hidden="1">#REF!</definedName>
    <definedName name="BLPH1296" hidden="1">#REF!</definedName>
    <definedName name="BLPH1297" localSheetId="28" hidden="1">#REF!</definedName>
    <definedName name="BLPH1297" hidden="1">#REF!</definedName>
    <definedName name="BLPH1298" localSheetId="28" hidden="1">#REF!</definedName>
    <definedName name="BLPH1298" hidden="1">#REF!</definedName>
    <definedName name="BLPH1299" localSheetId="28" hidden="1">#REF!</definedName>
    <definedName name="BLPH1299" hidden="1">#REF!</definedName>
    <definedName name="BLPH13" localSheetId="28" hidden="1">#REF!</definedName>
    <definedName name="BLPH13" hidden="1">#REF!</definedName>
    <definedName name="BLPH130" localSheetId="28" hidden="1">#REF!</definedName>
    <definedName name="BLPH130" hidden="1">#REF!</definedName>
    <definedName name="BLPH1300" localSheetId="28" hidden="1">#REF!</definedName>
    <definedName name="BLPH1300" hidden="1">#REF!</definedName>
    <definedName name="BLPH1301" localSheetId="28" hidden="1">#REF!</definedName>
    <definedName name="BLPH1301" hidden="1">#REF!</definedName>
    <definedName name="BLPH1302" localSheetId="28" hidden="1">#REF!</definedName>
    <definedName name="BLPH1302" hidden="1">#REF!</definedName>
    <definedName name="BLPH1303" localSheetId="28" hidden="1">#REF!</definedName>
    <definedName name="BLPH1303" hidden="1">#REF!</definedName>
    <definedName name="BLPH1304" localSheetId="28" hidden="1">#REF!</definedName>
    <definedName name="BLPH1304" hidden="1">#REF!</definedName>
    <definedName name="BLPH1305" localSheetId="28" hidden="1">#REF!</definedName>
    <definedName name="BLPH1305" hidden="1">#REF!</definedName>
    <definedName name="BLPH1306" localSheetId="28" hidden="1">#REF!</definedName>
    <definedName name="BLPH1306" hidden="1">#REF!</definedName>
    <definedName name="BLPH1307" localSheetId="28" hidden="1">#REF!</definedName>
    <definedName name="BLPH1307" hidden="1">#REF!</definedName>
    <definedName name="BLPH1308" localSheetId="28" hidden="1">#REF!</definedName>
    <definedName name="BLPH1308" hidden="1">#REF!</definedName>
    <definedName name="BLPH1309" localSheetId="28" hidden="1">#REF!</definedName>
    <definedName name="BLPH1309" hidden="1">#REF!</definedName>
    <definedName name="BLPH131" localSheetId="28" hidden="1">#REF!</definedName>
    <definedName name="BLPH131" hidden="1">#REF!</definedName>
    <definedName name="BLPH1310" localSheetId="28" hidden="1">#REF!</definedName>
    <definedName name="BLPH1310" hidden="1">#REF!</definedName>
    <definedName name="BLPH1311" localSheetId="28" hidden="1">#REF!</definedName>
    <definedName name="BLPH1311" hidden="1">#REF!</definedName>
    <definedName name="BLPH1312" localSheetId="28" hidden="1">#REF!</definedName>
    <definedName name="BLPH1312" hidden="1">#REF!</definedName>
    <definedName name="BLPH1313" localSheetId="28" hidden="1">#REF!</definedName>
    <definedName name="BLPH1313" hidden="1">#REF!</definedName>
    <definedName name="BLPH1314" localSheetId="28" hidden="1">#REF!</definedName>
    <definedName name="BLPH1314" hidden="1">#REF!</definedName>
    <definedName name="BLPH1315" localSheetId="28" hidden="1">#REF!</definedName>
    <definedName name="BLPH1315" hidden="1">#REF!</definedName>
    <definedName name="BLPH1316" localSheetId="28" hidden="1">#REF!</definedName>
    <definedName name="BLPH1316" hidden="1">#REF!</definedName>
    <definedName name="BLPH1317" localSheetId="28" hidden="1">#REF!</definedName>
    <definedName name="BLPH1317" hidden="1">#REF!</definedName>
    <definedName name="BLPH1318" localSheetId="28" hidden="1">#REF!</definedName>
    <definedName name="BLPH1318" hidden="1">#REF!</definedName>
    <definedName name="BLPH1319" localSheetId="28" hidden="1">#REF!</definedName>
    <definedName name="BLPH1319" hidden="1">#REF!</definedName>
    <definedName name="BLPH132" localSheetId="28" hidden="1">#REF!</definedName>
    <definedName name="BLPH132" hidden="1">#REF!</definedName>
    <definedName name="BLPH1320" localSheetId="28" hidden="1">#REF!</definedName>
    <definedName name="BLPH1320" hidden="1">#REF!</definedName>
    <definedName name="BLPH1321" localSheetId="28" hidden="1">#REF!</definedName>
    <definedName name="BLPH1321" hidden="1">#REF!</definedName>
    <definedName name="BLPH1322" localSheetId="28" hidden="1">#REF!</definedName>
    <definedName name="BLPH1322" hidden="1">#REF!</definedName>
    <definedName name="BLPH1323" localSheetId="28" hidden="1">#REF!</definedName>
    <definedName name="BLPH1323" hidden="1">#REF!</definedName>
    <definedName name="BLPH1324" localSheetId="28" hidden="1">#REF!</definedName>
    <definedName name="BLPH1324" hidden="1">#REF!</definedName>
    <definedName name="BLPH1325" localSheetId="28" hidden="1">#REF!</definedName>
    <definedName name="BLPH1325" hidden="1">#REF!</definedName>
    <definedName name="BLPH1326" localSheetId="28" hidden="1">#REF!</definedName>
    <definedName name="BLPH1326" hidden="1">#REF!</definedName>
    <definedName name="BLPH1327" localSheetId="28" hidden="1">#REF!</definedName>
    <definedName name="BLPH1327" hidden="1">#REF!</definedName>
    <definedName name="BLPH1328" localSheetId="28" hidden="1">#REF!</definedName>
    <definedName name="BLPH1328" hidden="1">#REF!</definedName>
    <definedName name="BLPH1329" localSheetId="28" hidden="1">#REF!</definedName>
    <definedName name="BLPH1329" hidden="1">#REF!</definedName>
    <definedName name="BLPH133" localSheetId="28" hidden="1">#REF!</definedName>
    <definedName name="BLPH133" hidden="1">#REF!</definedName>
    <definedName name="BLPH1330" localSheetId="28" hidden="1">#REF!</definedName>
    <definedName name="BLPH1330" hidden="1">#REF!</definedName>
    <definedName name="BLPH1331" localSheetId="28" hidden="1">#REF!</definedName>
    <definedName name="BLPH1331" hidden="1">#REF!</definedName>
    <definedName name="BLPH1332" localSheetId="28" hidden="1">#REF!</definedName>
    <definedName name="BLPH1332" hidden="1">#REF!</definedName>
    <definedName name="BLPH1333" localSheetId="28" hidden="1">#REF!</definedName>
    <definedName name="BLPH1333" hidden="1">#REF!</definedName>
    <definedName name="BLPH1334" localSheetId="28" hidden="1">#REF!</definedName>
    <definedName name="BLPH1334" hidden="1">#REF!</definedName>
    <definedName name="BLPH1335" localSheetId="28" hidden="1">#REF!</definedName>
    <definedName name="BLPH1335" hidden="1">#REF!</definedName>
    <definedName name="BLPH1336" localSheetId="28" hidden="1">#REF!</definedName>
    <definedName name="BLPH1336" hidden="1">#REF!</definedName>
    <definedName name="BLPH1337" localSheetId="28" hidden="1">#REF!</definedName>
    <definedName name="BLPH1337" hidden="1">#REF!</definedName>
    <definedName name="BLPH1338" localSheetId="28" hidden="1">#REF!</definedName>
    <definedName name="BLPH1338" hidden="1">#REF!</definedName>
    <definedName name="BLPH1339" localSheetId="28" hidden="1">#REF!</definedName>
    <definedName name="BLPH1339" hidden="1">#REF!</definedName>
    <definedName name="BLPH1340" localSheetId="28" hidden="1">#REF!</definedName>
    <definedName name="BLPH1340" hidden="1">#REF!</definedName>
    <definedName name="BLPH1341" localSheetId="28" hidden="1">#REF!</definedName>
    <definedName name="BLPH1341" hidden="1">#REF!</definedName>
    <definedName name="BLPH1342" localSheetId="28" hidden="1">#REF!</definedName>
    <definedName name="BLPH1342" hidden="1">#REF!</definedName>
    <definedName name="BLPH1343" localSheetId="28" hidden="1">#REF!</definedName>
    <definedName name="BLPH1343" hidden="1">#REF!</definedName>
    <definedName name="BLPH1344" localSheetId="28" hidden="1">#REF!</definedName>
    <definedName name="BLPH1344" hidden="1">#REF!</definedName>
    <definedName name="BLPH1345" localSheetId="28" hidden="1">#REF!</definedName>
    <definedName name="BLPH1345" hidden="1">#REF!</definedName>
    <definedName name="BLPH1346" localSheetId="28" hidden="1">#REF!</definedName>
    <definedName name="BLPH1346" hidden="1">#REF!</definedName>
    <definedName name="BLPH1347" localSheetId="28" hidden="1">#REF!</definedName>
    <definedName name="BLPH1347" hidden="1">#REF!</definedName>
    <definedName name="BLPH1348" localSheetId="28" hidden="1">#REF!</definedName>
    <definedName name="BLPH1348" hidden="1">#REF!</definedName>
    <definedName name="BLPH1349" localSheetId="28" hidden="1">#REF!</definedName>
    <definedName name="BLPH1349" hidden="1">#REF!</definedName>
    <definedName name="BLPH135" localSheetId="28" hidden="1">#REF!</definedName>
    <definedName name="BLPH135" hidden="1">#REF!</definedName>
    <definedName name="BLPH1350" localSheetId="28" hidden="1">#REF!</definedName>
    <definedName name="BLPH1350" hidden="1">#REF!</definedName>
    <definedName name="BLPH1351" localSheetId="28" hidden="1">#REF!</definedName>
    <definedName name="BLPH1351" hidden="1">#REF!</definedName>
    <definedName name="BLPH1352" localSheetId="28" hidden="1">#REF!</definedName>
    <definedName name="BLPH1352" hidden="1">#REF!</definedName>
    <definedName name="BLPH1353" localSheetId="28" hidden="1">#REF!</definedName>
    <definedName name="BLPH1353" hidden="1">#REF!</definedName>
    <definedName name="BLPH1354" localSheetId="28" hidden="1">#REF!</definedName>
    <definedName name="BLPH1354" hidden="1">#REF!</definedName>
    <definedName name="BLPH1355" localSheetId="28" hidden="1">#REF!</definedName>
    <definedName name="BLPH1355" hidden="1">#REF!</definedName>
    <definedName name="BLPH1356" localSheetId="28" hidden="1">#REF!</definedName>
    <definedName name="BLPH1356" hidden="1">#REF!</definedName>
    <definedName name="BLPH1357" localSheetId="28" hidden="1">#REF!</definedName>
    <definedName name="BLPH1357" hidden="1">#REF!</definedName>
    <definedName name="BLPH1358" localSheetId="28" hidden="1">#REF!</definedName>
    <definedName name="BLPH1358" hidden="1">#REF!</definedName>
    <definedName name="BLPH1359" localSheetId="28" hidden="1">#REF!</definedName>
    <definedName name="BLPH1359" hidden="1">#REF!</definedName>
    <definedName name="BLPH136" localSheetId="28" hidden="1">#REF!</definedName>
    <definedName name="BLPH136" hidden="1">#REF!</definedName>
    <definedName name="BLPH1360" localSheetId="28" hidden="1">#REF!</definedName>
    <definedName name="BLPH1360" hidden="1">#REF!</definedName>
    <definedName name="BLPH1361" localSheetId="28" hidden="1">#REF!</definedName>
    <definedName name="BLPH1361" hidden="1">#REF!</definedName>
    <definedName name="BLPH1362" localSheetId="28" hidden="1">#REF!</definedName>
    <definedName name="BLPH1362" hidden="1">#REF!</definedName>
    <definedName name="BLPH1363" localSheetId="28" hidden="1">#REF!</definedName>
    <definedName name="BLPH1363" hidden="1">#REF!</definedName>
    <definedName name="BLPH1364" localSheetId="28" hidden="1">#REF!</definedName>
    <definedName name="BLPH1364" hidden="1">#REF!</definedName>
    <definedName name="BLPH1365" localSheetId="28" hidden="1">#REF!</definedName>
    <definedName name="BLPH1365" hidden="1">#REF!</definedName>
    <definedName name="BLPH1366" localSheetId="28" hidden="1">#REF!</definedName>
    <definedName name="BLPH1366" hidden="1">#REF!</definedName>
    <definedName name="BLPH1367" localSheetId="28" hidden="1">#REF!</definedName>
    <definedName name="BLPH1367" hidden="1">#REF!</definedName>
    <definedName name="BLPH1368" localSheetId="28" hidden="1">#REF!</definedName>
    <definedName name="BLPH1368" hidden="1">#REF!</definedName>
    <definedName name="BLPH1369" localSheetId="28" hidden="1">#REF!</definedName>
    <definedName name="BLPH1369" hidden="1">#REF!</definedName>
    <definedName name="BLPH137" localSheetId="28" hidden="1">#REF!</definedName>
    <definedName name="BLPH137" hidden="1">#REF!</definedName>
    <definedName name="BLPH1370" localSheetId="28" hidden="1">#REF!</definedName>
    <definedName name="BLPH1370" hidden="1">#REF!</definedName>
    <definedName name="BLPH1371" localSheetId="28" hidden="1">#REF!</definedName>
    <definedName name="BLPH1371" hidden="1">#REF!</definedName>
    <definedName name="BLPH1372" localSheetId="28" hidden="1">#REF!</definedName>
    <definedName name="BLPH1372" hidden="1">#REF!</definedName>
    <definedName name="BLPH1373" localSheetId="28" hidden="1">#REF!</definedName>
    <definedName name="BLPH1373" hidden="1">#REF!</definedName>
    <definedName name="BLPH1374" localSheetId="28" hidden="1">#REF!</definedName>
    <definedName name="BLPH1374" hidden="1">#REF!</definedName>
    <definedName name="BLPH1375" localSheetId="28" hidden="1">#REF!</definedName>
    <definedName name="BLPH1375" hidden="1">#REF!</definedName>
    <definedName name="BLPH1376" localSheetId="28" hidden="1">#REF!</definedName>
    <definedName name="BLPH1376" hidden="1">#REF!</definedName>
    <definedName name="BLPH1377" localSheetId="28" hidden="1">#REF!</definedName>
    <definedName name="BLPH1377" hidden="1">#REF!</definedName>
    <definedName name="BLPH1378" localSheetId="28" hidden="1">#REF!</definedName>
    <definedName name="BLPH1378" hidden="1">#REF!</definedName>
    <definedName name="BLPH1379" localSheetId="28" hidden="1">#REF!</definedName>
    <definedName name="BLPH1379" hidden="1">#REF!</definedName>
    <definedName name="BLPH138" localSheetId="28" hidden="1">#REF!</definedName>
    <definedName name="BLPH138" hidden="1">#REF!</definedName>
    <definedName name="BLPH1380" localSheetId="28" hidden="1">#REF!</definedName>
    <definedName name="BLPH1380" hidden="1">#REF!</definedName>
    <definedName name="BLPH1381" localSheetId="28" hidden="1">#REF!</definedName>
    <definedName name="BLPH1381" hidden="1">#REF!</definedName>
    <definedName name="BLPH1382" localSheetId="28" hidden="1">#REF!</definedName>
    <definedName name="BLPH1382" hidden="1">#REF!</definedName>
    <definedName name="BLPH1383" localSheetId="28" hidden="1">#REF!</definedName>
    <definedName name="BLPH1383" hidden="1">#REF!</definedName>
    <definedName name="BLPH1384" localSheetId="28" hidden="1">#REF!</definedName>
    <definedName name="BLPH1384" hidden="1">#REF!</definedName>
    <definedName name="BLPH1385" localSheetId="28" hidden="1">#REF!</definedName>
    <definedName name="BLPH1385" hidden="1">#REF!</definedName>
    <definedName name="BLPH1386" localSheetId="28" hidden="1">#REF!</definedName>
    <definedName name="BLPH1386" hidden="1">#REF!</definedName>
    <definedName name="BLPH1387" localSheetId="28" hidden="1">#REF!</definedName>
    <definedName name="BLPH1387" hidden="1">#REF!</definedName>
    <definedName name="BLPH1388" localSheetId="28" hidden="1">#REF!</definedName>
    <definedName name="BLPH1388" hidden="1">#REF!</definedName>
    <definedName name="BLPH1389" localSheetId="28" hidden="1">#REF!</definedName>
    <definedName name="BLPH1389" hidden="1">#REF!</definedName>
    <definedName name="BLPH139" localSheetId="28" hidden="1">#REF!</definedName>
    <definedName name="BLPH139" hidden="1">#REF!</definedName>
    <definedName name="BLPH1390" localSheetId="28" hidden="1">#REF!</definedName>
    <definedName name="BLPH1390" hidden="1">#REF!</definedName>
    <definedName name="BLPH1391" localSheetId="28" hidden="1">#REF!</definedName>
    <definedName name="BLPH1391" hidden="1">#REF!</definedName>
    <definedName name="BLPH1392" localSheetId="28" hidden="1">#REF!</definedName>
    <definedName name="BLPH1392" hidden="1">#REF!</definedName>
    <definedName name="BLPH1393" localSheetId="28" hidden="1">#REF!</definedName>
    <definedName name="BLPH1393" hidden="1">#REF!</definedName>
    <definedName name="BLPH1394" localSheetId="28" hidden="1">#REF!</definedName>
    <definedName name="BLPH1394" hidden="1">#REF!</definedName>
    <definedName name="BLPH1395" localSheetId="28" hidden="1">#REF!</definedName>
    <definedName name="BLPH1395" hidden="1">#REF!</definedName>
    <definedName name="BLPH1396" localSheetId="28" hidden="1">#REF!</definedName>
    <definedName name="BLPH1396" hidden="1">#REF!</definedName>
    <definedName name="BLPH1397" localSheetId="28" hidden="1">#REF!</definedName>
    <definedName name="BLPH1397" hidden="1">#REF!</definedName>
    <definedName name="BLPH1398" localSheetId="28" hidden="1">#REF!</definedName>
    <definedName name="BLPH1398" hidden="1">#REF!</definedName>
    <definedName name="BLPH1399" localSheetId="28" hidden="1">#REF!</definedName>
    <definedName name="BLPH1399" hidden="1">#REF!</definedName>
    <definedName name="BLPH14" localSheetId="28" hidden="1">#REF!</definedName>
    <definedName name="BLPH14" hidden="1">#REF!</definedName>
    <definedName name="BLPH140" localSheetId="28" hidden="1">#REF!</definedName>
    <definedName name="BLPH140" hidden="1">#REF!</definedName>
    <definedName name="BLPH1400" localSheetId="28" hidden="1">#REF!</definedName>
    <definedName name="BLPH1400" hidden="1">#REF!</definedName>
    <definedName name="BLPH1401" localSheetId="28" hidden="1">#REF!</definedName>
    <definedName name="BLPH1401" hidden="1">#REF!</definedName>
    <definedName name="BLPH1402" localSheetId="28" hidden="1">#REF!</definedName>
    <definedName name="BLPH1402" hidden="1">#REF!</definedName>
    <definedName name="BLPH1403" localSheetId="28" hidden="1">#REF!</definedName>
    <definedName name="BLPH1403" hidden="1">#REF!</definedName>
    <definedName name="BLPH1404" localSheetId="28" hidden="1">#REF!</definedName>
    <definedName name="BLPH1404" hidden="1">#REF!</definedName>
    <definedName name="BLPH1405" localSheetId="28" hidden="1">#REF!</definedName>
    <definedName name="BLPH1405" hidden="1">#REF!</definedName>
    <definedName name="BLPH1406" localSheetId="28" hidden="1">#REF!</definedName>
    <definedName name="BLPH1406" hidden="1">#REF!</definedName>
    <definedName name="BLPH1407" localSheetId="28" hidden="1">#REF!</definedName>
    <definedName name="BLPH1407" hidden="1">#REF!</definedName>
    <definedName name="BLPH1408" localSheetId="28" hidden="1">#REF!</definedName>
    <definedName name="BLPH1408" hidden="1">#REF!</definedName>
    <definedName name="BLPH1409" localSheetId="28" hidden="1">#REF!</definedName>
    <definedName name="BLPH1409" hidden="1">#REF!</definedName>
    <definedName name="BLPH141" localSheetId="28" hidden="1">#REF!</definedName>
    <definedName name="BLPH141" hidden="1">#REF!</definedName>
    <definedName name="BLPH1410" localSheetId="28" hidden="1">#REF!</definedName>
    <definedName name="BLPH1410" hidden="1">#REF!</definedName>
    <definedName name="BLPH1411" localSheetId="28" hidden="1">#REF!</definedName>
    <definedName name="BLPH1411" hidden="1">#REF!</definedName>
    <definedName name="BLPH1412" localSheetId="28" hidden="1">#REF!</definedName>
    <definedName name="BLPH1412" hidden="1">#REF!</definedName>
    <definedName name="BLPH1413" localSheetId="28" hidden="1">#REF!</definedName>
    <definedName name="BLPH1413" hidden="1">#REF!</definedName>
    <definedName name="BLPH1414" localSheetId="28" hidden="1">#REF!</definedName>
    <definedName name="BLPH1414" hidden="1">#REF!</definedName>
    <definedName name="BLPH1415" localSheetId="28" hidden="1">#REF!</definedName>
    <definedName name="BLPH1415" hidden="1">#REF!</definedName>
    <definedName name="BLPH1416" localSheetId="28" hidden="1">#REF!</definedName>
    <definedName name="BLPH1416" hidden="1">#REF!</definedName>
    <definedName name="BLPH1417" localSheetId="28" hidden="1">#REF!</definedName>
    <definedName name="BLPH1417" hidden="1">#REF!</definedName>
    <definedName name="BLPH1418" localSheetId="28" hidden="1">#REF!</definedName>
    <definedName name="BLPH1418" hidden="1">#REF!</definedName>
    <definedName name="BLPH1419" localSheetId="28" hidden="1">#REF!</definedName>
    <definedName name="BLPH1419" hidden="1">#REF!</definedName>
    <definedName name="BLPH142" localSheetId="28" hidden="1">#REF!</definedName>
    <definedName name="BLPH142" hidden="1">#REF!</definedName>
    <definedName name="BLPH1420" localSheetId="28" hidden="1">#REF!</definedName>
    <definedName name="BLPH1420" hidden="1">#REF!</definedName>
    <definedName name="BLPH1421" localSheetId="28" hidden="1">#REF!</definedName>
    <definedName name="BLPH1421" hidden="1">#REF!</definedName>
    <definedName name="BLPH1422" localSheetId="28" hidden="1">#REF!</definedName>
    <definedName name="BLPH1422" hidden="1">#REF!</definedName>
    <definedName name="BLPH1423" localSheetId="28" hidden="1">#REF!</definedName>
    <definedName name="BLPH1423" hidden="1">#REF!</definedName>
    <definedName name="BLPH1424" localSheetId="28" hidden="1">#REF!</definedName>
    <definedName name="BLPH1424" hidden="1">#REF!</definedName>
    <definedName name="BLPH1425" localSheetId="28" hidden="1">#REF!</definedName>
    <definedName name="BLPH1425" hidden="1">#REF!</definedName>
    <definedName name="BLPH1426" localSheetId="28" hidden="1">#REF!</definedName>
    <definedName name="BLPH1426" hidden="1">#REF!</definedName>
    <definedName name="BLPH1427" localSheetId="28" hidden="1">#REF!</definedName>
    <definedName name="BLPH1427" hidden="1">#REF!</definedName>
    <definedName name="BLPH1428" localSheetId="28" hidden="1">#REF!</definedName>
    <definedName name="BLPH1428" hidden="1">#REF!</definedName>
    <definedName name="BLPH1429" localSheetId="28" hidden="1">#REF!</definedName>
    <definedName name="BLPH1429" hidden="1">#REF!</definedName>
    <definedName name="BLPH143" localSheetId="28" hidden="1">#REF!</definedName>
    <definedName name="BLPH143" hidden="1">#REF!</definedName>
    <definedName name="BLPH1430" localSheetId="28" hidden="1">#REF!</definedName>
    <definedName name="BLPH1430" hidden="1">#REF!</definedName>
    <definedName name="BLPH1431" localSheetId="28" hidden="1">#REF!</definedName>
    <definedName name="BLPH1431" hidden="1">#REF!</definedName>
    <definedName name="BLPH1434" localSheetId="28" hidden="1">#REF!</definedName>
    <definedName name="BLPH1434" hidden="1">#REF!</definedName>
    <definedName name="BLPH1435" localSheetId="28" hidden="1">#REF!</definedName>
    <definedName name="BLPH1435" hidden="1">#REF!</definedName>
    <definedName name="BLPH1436" localSheetId="28" hidden="1">#REF!</definedName>
    <definedName name="BLPH1436" hidden="1">#REF!</definedName>
    <definedName name="BLPH1437" localSheetId="28" hidden="1">#REF!</definedName>
    <definedName name="BLPH1437" hidden="1">#REF!</definedName>
    <definedName name="BLPH1438" localSheetId="28" hidden="1">#REF!</definedName>
    <definedName name="BLPH1438" hidden="1">#REF!</definedName>
    <definedName name="BLPH1439" localSheetId="28" hidden="1">#REF!</definedName>
    <definedName name="BLPH1439" hidden="1">#REF!</definedName>
    <definedName name="BLPH144" localSheetId="28" hidden="1">#REF!</definedName>
    <definedName name="BLPH144" hidden="1">#REF!</definedName>
    <definedName name="BLPH1440" localSheetId="28" hidden="1">#REF!</definedName>
    <definedName name="BLPH1440" hidden="1">#REF!</definedName>
    <definedName name="BLPH1441" localSheetId="28" hidden="1">#REF!</definedName>
    <definedName name="BLPH1441" hidden="1">#REF!</definedName>
    <definedName name="BLPH1442" localSheetId="28" hidden="1">#REF!</definedName>
    <definedName name="BLPH1442" hidden="1">#REF!</definedName>
    <definedName name="BLPH1443" localSheetId="28" hidden="1">#REF!</definedName>
    <definedName name="BLPH1443" hidden="1">#REF!</definedName>
    <definedName name="BLPH1444" localSheetId="28" hidden="1">#REF!</definedName>
    <definedName name="BLPH1444" hidden="1">#REF!</definedName>
    <definedName name="BLPH1445" localSheetId="28" hidden="1">#REF!</definedName>
    <definedName name="BLPH1445" hidden="1">#REF!</definedName>
    <definedName name="BLPH1446" localSheetId="28" hidden="1">#REF!</definedName>
    <definedName name="BLPH1446" hidden="1">#REF!</definedName>
    <definedName name="BLPH1447" localSheetId="28" hidden="1">#REF!</definedName>
    <definedName name="BLPH1447" hidden="1">#REF!</definedName>
    <definedName name="BLPH1448" localSheetId="28" hidden="1">#REF!</definedName>
    <definedName name="BLPH1448" hidden="1">#REF!</definedName>
    <definedName name="BLPH1449" localSheetId="28" hidden="1">#REF!</definedName>
    <definedName name="BLPH1449" hidden="1">#REF!</definedName>
    <definedName name="BLPH145" localSheetId="28" hidden="1">#REF!</definedName>
    <definedName name="BLPH145" hidden="1">#REF!</definedName>
    <definedName name="BLPH1450" localSheetId="28" hidden="1">#REF!</definedName>
    <definedName name="BLPH1450" hidden="1">#REF!</definedName>
    <definedName name="BLPH1451" localSheetId="28" hidden="1">#REF!</definedName>
    <definedName name="BLPH1451" hidden="1">#REF!</definedName>
    <definedName name="BLPH1452" localSheetId="28" hidden="1">#REF!</definedName>
    <definedName name="BLPH1452" hidden="1">#REF!</definedName>
    <definedName name="BLPH1453" localSheetId="28" hidden="1">#REF!</definedName>
    <definedName name="BLPH1453" hidden="1">#REF!</definedName>
    <definedName name="BLPH1454" localSheetId="28" hidden="1">#REF!</definedName>
    <definedName name="BLPH1454" hidden="1">#REF!</definedName>
    <definedName name="BLPH1455" localSheetId="28" hidden="1">#REF!</definedName>
    <definedName name="BLPH1455" hidden="1">#REF!</definedName>
    <definedName name="BLPH1456" localSheetId="28" hidden="1">#REF!</definedName>
    <definedName name="BLPH1456" hidden="1">#REF!</definedName>
    <definedName name="BLPH1457" localSheetId="28" hidden="1">#REF!</definedName>
    <definedName name="BLPH1457" hidden="1">#REF!</definedName>
    <definedName name="BLPH1458" localSheetId="28" hidden="1">#REF!</definedName>
    <definedName name="BLPH1458" hidden="1">#REF!</definedName>
    <definedName name="BLPH1459" localSheetId="28" hidden="1">#REF!</definedName>
    <definedName name="BLPH1459" hidden="1">#REF!</definedName>
    <definedName name="BLPH146" localSheetId="28" hidden="1">#REF!</definedName>
    <definedName name="BLPH146" hidden="1">#REF!</definedName>
    <definedName name="BLPH1460" localSheetId="28" hidden="1">#REF!</definedName>
    <definedName name="BLPH1460" hidden="1">#REF!</definedName>
    <definedName name="BLPH1461" localSheetId="28" hidden="1">#REF!</definedName>
    <definedName name="BLPH1461" hidden="1">#REF!</definedName>
    <definedName name="BLPH1462" localSheetId="28" hidden="1">#REF!</definedName>
    <definedName name="BLPH1462" hidden="1">#REF!</definedName>
    <definedName name="BLPH1463" localSheetId="28" hidden="1">#REF!</definedName>
    <definedName name="BLPH1463" hidden="1">#REF!</definedName>
    <definedName name="BLPH1464" localSheetId="28" hidden="1">#REF!</definedName>
    <definedName name="BLPH1464" hidden="1">#REF!</definedName>
    <definedName name="BLPH1465" localSheetId="28" hidden="1">#REF!</definedName>
    <definedName name="BLPH1465" hidden="1">#REF!</definedName>
    <definedName name="BLPH1466" localSheetId="28" hidden="1">#REF!</definedName>
    <definedName name="BLPH1466" hidden="1">#REF!</definedName>
    <definedName name="BLPH1467" localSheetId="28" hidden="1">#REF!</definedName>
    <definedName name="BLPH1467" hidden="1">#REF!</definedName>
    <definedName name="BLPH1468" localSheetId="28" hidden="1">#REF!</definedName>
    <definedName name="BLPH1468" hidden="1">#REF!</definedName>
    <definedName name="BLPH1469" localSheetId="28" hidden="1">#REF!</definedName>
    <definedName name="BLPH1469" hidden="1">#REF!</definedName>
    <definedName name="BLPH147" localSheetId="28" hidden="1">#REF!</definedName>
    <definedName name="BLPH147" hidden="1">#REF!</definedName>
    <definedName name="BLPH1470" localSheetId="28" hidden="1">#REF!</definedName>
    <definedName name="BLPH1470" hidden="1">#REF!</definedName>
    <definedName name="BLPH1471" localSheetId="28" hidden="1">#REF!</definedName>
    <definedName name="BLPH1471" hidden="1">#REF!</definedName>
    <definedName name="BLPH1472" localSheetId="28" hidden="1">#REF!</definedName>
    <definedName name="BLPH1472" hidden="1">#REF!</definedName>
    <definedName name="BLPH1473" localSheetId="28" hidden="1">#REF!</definedName>
    <definedName name="BLPH1473" hidden="1">#REF!</definedName>
    <definedName name="BLPH1474" localSheetId="28" hidden="1">#REF!</definedName>
    <definedName name="BLPH1474" hidden="1">#REF!</definedName>
    <definedName name="BLPH1475" localSheetId="28" hidden="1">#REF!</definedName>
    <definedName name="BLPH1475" hidden="1">#REF!</definedName>
    <definedName name="BLPH1476" localSheetId="28" hidden="1">#REF!</definedName>
    <definedName name="BLPH1476" hidden="1">#REF!</definedName>
    <definedName name="BLPH1477" localSheetId="28" hidden="1">#REF!</definedName>
    <definedName name="BLPH1477" hidden="1">#REF!</definedName>
    <definedName name="BLPH1478" localSheetId="28" hidden="1">#REF!</definedName>
    <definedName name="BLPH1478" hidden="1">#REF!</definedName>
    <definedName name="BLPH1479" localSheetId="28" hidden="1">#REF!</definedName>
    <definedName name="BLPH1479" hidden="1">#REF!</definedName>
    <definedName name="BLPH148" localSheetId="28" hidden="1">#REF!</definedName>
    <definedName name="BLPH148" hidden="1">#REF!</definedName>
    <definedName name="BLPH1480" localSheetId="28" hidden="1">#REF!</definedName>
    <definedName name="BLPH1480" hidden="1">#REF!</definedName>
    <definedName name="BLPH1481" localSheetId="28" hidden="1">#REF!</definedName>
    <definedName name="BLPH1481" hidden="1">#REF!</definedName>
    <definedName name="BLPH1482" localSheetId="28" hidden="1">#REF!</definedName>
    <definedName name="BLPH1482" hidden="1">#REF!</definedName>
    <definedName name="BLPH1483" localSheetId="28" hidden="1">#REF!</definedName>
    <definedName name="BLPH1483" hidden="1">#REF!</definedName>
    <definedName name="BLPH1484" localSheetId="28" hidden="1">#REF!</definedName>
    <definedName name="BLPH1484" hidden="1">#REF!</definedName>
    <definedName name="BLPH1485" localSheetId="28" hidden="1">#REF!</definedName>
    <definedName name="BLPH1485" hidden="1">#REF!</definedName>
    <definedName name="BLPH1486" localSheetId="28" hidden="1">#REF!</definedName>
    <definedName name="BLPH1486" hidden="1">#REF!</definedName>
    <definedName name="BLPH1487" localSheetId="28" hidden="1">#REF!</definedName>
    <definedName name="BLPH1487" hidden="1">#REF!</definedName>
    <definedName name="BLPH1488" localSheetId="28" hidden="1">#REF!</definedName>
    <definedName name="BLPH1488" hidden="1">#REF!</definedName>
    <definedName name="BLPH1489" localSheetId="28" hidden="1">#REF!</definedName>
    <definedName name="BLPH1489" hidden="1">#REF!</definedName>
    <definedName name="BLPH149" localSheetId="28" hidden="1">#REF!</definedName>
    <definedName name="BLPH149" hidden="1">#REF!</definedName>
    <definedName name="BLPH1490" localSheetId="28" hidden="1">#REF!</definedName>
    <definedName name="BLPH1490" hidden="1">#REF!</definedName>
    <definedName name="BLPH1491" localSheetId="28" hidden="1">#REF!</definedName>
    <definedName name="BLPH1491" hidden="1">#REF!</definedName>
    <definedName name="BLPH1492" localSheetId="28" hidden="1">#REF!</definedName>
    <definedName name="BLPH1492" hidden="1">#REF!</definedName>
    <definedName name="BLPH1493" localSheetId="28" hidden="1">#REF!</definedName>
    <definedName name="BLPH1493" hidden="1">#REF!</definedName>
    <definedName name="BLPH1494" localSheetId="28" hidden="1">#REF!</definedName>
    <definedName name="BLPH1494" hidden="1">#REF!</definedName>
    <definedName name="BLPH1495" localSheetId="28" hidden="1">#REF!</definedName>
    <definedName name="BLPH1495" hidden="1">#REF!</definedName>
    <definedName name="BLPH1496" localSheetId="28" hidden="1">#REF!</definedName>
    <definedName name="BLPH1496" hidden="1">#REF!</definedName>
    <definedName name="BLPH1497" localSheetId="28" hidden="1">#REF!</definedName>
    <definedName name="BLPH1497" hidden="1">#REF!</definedName>
    <definedName name="BLPH1498" localSheetId="28" hidden="1">#REF!</definedName>
    <definedName name="BLPH1498" hidden="1">#REF!</definedName>
    <definedName name="BLPH1499" localSheetId="28" hidden="1">#REF!</definedName>
    <definedName name="BLPH1499" hidden="1">#REF!</definedName>
    <definedName name="BLPH15" localSheetId="28" hidden="1">#REF!</definedName>
    <definedName name="BLPH15" hidden="1">#REF!</definedName>
    <definedName name="BLPH150" localSheetId="28" hidden="1">#REF!</definedName>
    <definedName name="BLPH150" hidden="1">#REF!</definedName>
    <definedName name="BLPH1500" localSheetId="28" hidden="1">#REF!</definedName>
    <definedName name="BLPH1500" hidden="1">#REF!</definedName>
    <definedName name="BLPH1501" localSheetId="28" hidden="1">#REF!</definedName>
    <definedName name="BLPH1501" hidden="1">#REF!</definedName>
    <definedName name="BLPH1502" localSheetId="28" hidden="1">#REF!</definedName>
    <definedName name="BLPH1502" hidden="1">#REF!</definedName>
    <definedName name="BLPH1503" localSheetId="28" hidden="1">#REF!</definedName>
    <definedName name="BLPH1503" hidden="1">#REF!</definedName>
    <definedName name="BLPH1504" localSheetId="28" hidden="1">#REF!</definedName>
    <definedName name="BLPH1504" hidden="1">#REF!</definedName>
    <definedName name="BLPH1505" localSheetId="28" hidden="1">#REF!</definedName>
    <definedName name="BLPH1505" hidden="1">#REF!</definedName>
    <definedName name="BLPH1506" localSheetId="28" hidden="1">#REF!</definedName>
    <definedName name="BLPH1506" hidden="1">#REF!</definedName>
    <definedName name="BLPH1508" localSheetId="28" hidden="1">#REF!</definedName>
    <definedName name="BLPH1508" hidden="1">#REF!</definedName>
    <definedName name="BLPH1509" localSheetId="28" hidden="1">#REF!</definedName>
    <definedName name="BLPH1509" hidden="1">#REF!</definedName>
    <definedName name="BLPH151" localSheetId="28" hidden="1">#REF!</definedName>
    <definedName name="BLPH151" hidden="1">#REF!</definedName>
    <definedName name="BLPH1510" localSheetId="28" hidden="1">#REF!</definedName>
    <definedName name="BLPH1510" hidden="1">#REF!</definedName>
    <definedName name="BLPH1511" localSheetId="28" hidden="1">#REF!</definedName>
    <definedName name="BLPH1511" hidden="1">#REF!</definedName>
    <definedName name="BLPH1512" localSheetId="28" hidden="1">#REF!</definedName>
    <definedName name="BLPH1512" hidden="1">#REF!</definedName>
    <definedName name="BLPH1513" localSheetId="28" hidden="1">#REF!</definedName>
    <definedName name="BLPH1513" hidden="1">#REF!</definedName>
    <definedName name="BLPH1514" localSheetId="28" hidden="1">#REF!</definedName>
    <definedName name="BLPH1514" hidden="1">#REF!</definedName>
    <definedName name="BLPH1515" localSheetId="28" hidden="1">#REF!</definedName>
    <definedName name="BLPH1515" hidden="1">#REF!</definedName>
    <definedName name="BLPH1516" localSheetId="28" hidden="1">#REF!</definedName>
    <definedName name="BLPH1516" hidden="1">#REF!</definedName>
    <definedName name="BLPH1517" localSheetId="28" hidden="1">#REF!</definedName>
    <definedName name="BLPH1517" hidden="1">#REF!</definedName>
    <definedName name="BLPH1518" localSheetId="28" hidden="1">#REF!</definedName>
    <definedName name="BLPH1518" hidden="1">#REF!</definedName>
    <definedName name="BLPH1519" localSheetId="28" hidden="1">#REF!</definedName>
    <definedName name="BLPH1519" hidden="1">#REF!</definedName>
    <definedName name="BLPH152" localSheetId="28" hidden="1">#REF!</definedName>
    <definedName name="BLPH152" hidden="1">#REF!</definedName>
    <definedName name="BLPH1520" localSheetId="28" hidden="1">#REF!</definedName>
    <definedName name="BLPH1520" hidden="1">#REF!</definedName>
    <definedName name="BLPH1521" localSheetId="28" hidden="1">#REF!</definedName>
    <definedName name="BLPH1521" hidden="1">#REF!</definedName>
    <definedName name="BLPH1522" localSheetId="28" hidden="1">#REF!</definedName>
    <definedName name="BLPH1522" hidden="1">#REF!</definedName>
    <definedName name="BLPH1523" localSheetId="28" hidden="1">#REF!</definedName>
    <definedName name="BLPH1523" hidden="1">#REF!</definedName>
    <definedName name="BLPH1524" localSheetId="28" hidden="1">#REF!</definedName>
    <definedName name="BLPH1524" hidden="1">#REF!</definedName>
    <definedName name="BLPH1525" localSheetId="28" hidden="1">#REF!</definedName>
    <definedName name="BLPH1525" hidden="1">#REF!</definedName>
    <definedName name="BLPH1526" localSheetId="28" hidden="1">#REF!</definedName>
    <definedName name="BLPH1526" hidden="1">#REF!</definedName>
    <definedName name="BLPH1527" localSheetId="28" hidden="1">#REF!</definedName>
    <definedName name="BLPH1527" hidden="1">#REF!</definedName>
    <definedName name="BLPH1528" localSheetId="28" hidden="1">#REF!</definedName>
    <definedName name="BLPH1528" hidden="1">#REF!</definedName>
    <definedName name="BLPH1529" localSheetId="28" hidden="1">#REF!</definedName>
    <definedName name="BLPH1529" hidden="1">#REF!</definedName>
    <definedName name="BLPH153" localSheetId="28" hidden="1">#REF!</definedName>
    <definedName name="BLPH153" hidden="1">#REF!</definedName>
    <definedName name="BLPH1530" localSheetId="28" hidden="1">#REF!</definedName>
    <definedName name="BLPH1530" hidden="1">#REF!</definedName>
    <definedName name="BLPH1531" localSheetId="28" hidden="1">#REF!</definedName>
    <definedName name="BLPH1531" hidden="1">#REF!</definedName>
    <definedName name="BLPH1532" localSheetId="28" hidden="1">#REF!</definedName>
    <definedName name="BLPH1532" hidden="1">#REF!</definedName>
    <definedName name="BLPH1533" localSheetId="28" hidden="1">#REF!</definedName>
    <definedName name="BLPH1533" hidden="1">#REF!</definedName>
    <definedName name="BLPH1534" localSheetId="28" hidden="1">#REF!</definedName>
    <definedName name="BLPH1534" hidden="1">#REF!</definedName>
    <definedName name="BLPH1535" localSheetId="28" hidden="1">#REF!</definedName>
    <definedName name="BLPH1535" hidden="1">#REF!</definedName>
    <definedName name="BLPH1536" localSheetId="28" hidden="1">#REF!</definedName>
    <definedName name="BLPH1536" hidden="1">#REF!</definedName>
    <definedName name="BLPH1537" localSheetId="28" hidden="1">#REF!</definedName>
    <definedName name="BLPH1537" hidden="1">#REF!</definedName>
    <definedName name="BLPH1538" localSheetId="28" hidden="1">#REF!</definedName>
    <definedName name="BLPH1538" hidden="1">#REF!</definedName>
    <definedName name="BLPH1539" localSheetId="28" hidden="1">#REF!</definedName>
    <definedName name="BLPH1539" hidden="1">#REF!</definedName>
    <definedName name="BLPH154" localSheetId="28" hidden="1">#REF!</definedName>
    <definedName name="BLPH154" hidden="1">#REF!</definedName>
    <definedName name="BLPH1540" localSheetId="28" hidden="1">#REF!</definedName>
    <definedName name="BLPH1540" hidden="1">#REF!</definedName>
    <definedName name="BLPH1541" localSheetId="28" hidden="1">#REF!</definedName>
    <definedName name="BLPH1541" hidden="1">#REF!</definedName>
    <definedName name="BLPH1542" localSheetId="28" hidden="1">#REF!</definedName>
    <definedName name="BLPH1542" hidden="1">#REF!</definedName>
    <definedName name="BLPH1543" localSheetId="28" hidden="1">#REF!</definedName>
    <definedName name="BLPH1543" hidden="1">#REF!</definedName>
    <definedName name="BLPH1544" localSheetId="28" hidden="1">#REF!</definedName>
    <definedName name="BLPH1544" hidden="1">#REF!</definedName>
    <definedName name="BLPH1545" localSheetId="28" hidden="1">#REF!</definedName>
    <definedName name="BLPH1545" hidden="1">#REF!</definedName>
    <definedName name="BLPH1546" localSheetId="28" hidden="1">#REF!</definedName>
    <definedName name="BLPH1546" hidden="1">#REF!</definedName>
    <definedName name="BLPH1547" localSheetId="28" hidden="1">#REF!</definedName>
    <definedName name="BLPH1547" hidden="1">#REF!</definedName>
    <definedName name="BLPH1548" localSheetId="28" hidden="1">#REF!</definedName>
    <definedName name="BLPH1548" hidden="1">#REF!</definedName>
    <definedName name="BLPH1549" localSheetId="28" hidden="1">#REF!</definedName>
    <definedName name="BLPH1549" hidden="1">#REF!</definedName>
    <definedName name="BLPH155" localSheetId="28" hidden="1">#REF!</definedName>
    <definedName name="BLPH155" hidden="1">#REF!</definedName>
    <definedName name="BLPH1550" localSheetId="28" hidden="1">#REF!</definedName>
    <definedName name="BLPH1550" hidden="1">#REF!</definedName>
    <definedName name="BLPH1551" localSheetId="28" hidden="1">#REF!</definedName>
    <definedName name="BLPH1551" hidden="1">#REF!</definedName>
    <definedName name="BLPH1552" localSheetId="28" hidden="1">#REF!</definedName>
    <definedName name="BLPH1552" hidden="1">#REF!</definedName>
    <definedName name="BLPH1553" localSheetId="28" hidden="1">#REF!</definedName>
    <definedName name="BLPH1553" hidden="1">#REF!</definedName>
    <definedName name="BLPH1554" localSheetId="28" hidden="1">#REF!</definedName>
    <definedName name="BLPH1554" hidden="1">#REF!</definedName>
    <definedName name="BLPH1555" localSheetId="28" hidden="1">#REF!</definedName>
    <definedName name="BLPH1555" hidden="1">#REF!</definedName>
    <definedName name="BLPH1556" localSheetId="28" hidden="1">#REF!</definedName>
    <definedName name="BLPH1556" hidden="1">#REF!</definedName>
    <definedName name="BLPH1557" localSheetId="28" hidden="1">#REF!</definedName>
    <definedName name="BLPH1557" hidden="1">#REF!</definedName>
    <definedName name="BLPH1558" localSheetId="28" hidden="1">#REF!</definedName>
    <definedName name="BLPH1558" hidden="1">#REF!</definedName>
    <definedName name="BLPH1559" localSheetId="28" hidden="1">#REF!</definedName>
    <definedName name="BLPH1559" hidden="1">#REF!</definedName>
    <definedName name="BLPH156" localSheetId="28" hidden="1">#REF!</definedName>
    <definedName name="BLPH156" hidden="1">#REF!</definedName>
    <definedName name="BLPH1560" localSheetId="28" hidden="1">#REF!</definedName>
    <definedName name="BLPH1560" hidden="1">#REF!</definedName>
    <definedName name="BLPH1561" localSheetId="28" hidden="1">#REF!</definedName>
    <definedName name="BLPH1561" hidden="1">#REF!</definedName>
    <definedName name="BLPH1562" localSheetId="28" hidden="1">#REF!</definedName>
    <definedName name="BLPH1562" hidden="1">#REF!</definedName>
    <definedName name="BLPH1563" localSheetId="28" hidden="1">#REF!</definedName>
    <definedName name="BLPH1563" hidden="1">#REF!</definedName>
    <definedName name="BLPH1564" localSheetId="28" hidden="1">#REF!</definedName>
    <definedName name="BLPH1564" hidden="1">#REF!</definedName>
    <definedName name="BLPH1565" localSheetId="28" hidden="1">#REF!</definedName>
    <definedName name="BLPH1565" hidden="1">#REF!</definedName>
    <definedName name="BLPH1566" localSheetId="28" hidden="1">#REF!</definedName>
    <definedName name="BLPH1566" hidden="1">#REF!</definedName>
    <definedName name="BLPH1567" localSheetId="28" hidden="1">#REF!</definedName>
    <definedName name="BLPH1567" hidden="1">#REF!</definedName>
    <definedName name="BLPH1568" localSheetId="28" hidden="1">#REF!</definedName>
    <definedName name="BLPH1568" hidden="1">#REF!</definedName>
    <definedName name="BLPH1569" localSheetId="28" hidden="1">#REF!</definedName>
    <definedName name="BLPH1569" hidden="1">#REF!</definedName>
    <definedName name="BLPH157" localSheetId="28" hidden="1">#REF!</definedName>
    <definedName name="BLPH157" hidden="1">#REF!</definedName>
    <definedName name="BLPH1570" localSheetId="28" hidden="1">#REF!</definedName>
    <definedName name="BLPH1570" hidden="1">#REF!</definedName>
    <definedName name="BLPH1571" localSheetId="28" hidden="1">#REF!</definedName>
    <definedName name="BLPH1571" hidden="1">#REF!</definedName>
    <definedName name="BLPH1572" localSheetId="28" hidden="1">#REF!</definedName>
    <definedName name="BLPH1572" hidden="1">#REF!</definedName>
    <definedName name="BLPH1573" localSheetId="28" hidden="1">#REF!</definedName>
    <definedName name="BLPH1573" hidden="1">#REF!</definedName>
    <definedName name="BLPH1574" localSheetId="28" hidden="1">#REF!</definedName>
    <definedName name="BLPH1574" hidden="1">#REF!</definedName>
    <definedName name="BLPH1575" localSheetId="28" hidden="1">#REF!</definedName>
    <definedName name="BLPH1575" hidden="1">#REF!</definedName>
    <definedName name="BLPH158" localSheetId="28" hidden="1">#REF!</definedName>
    <definedName name="BLPH158" hidden="1">#REF!</definedName>
    <definedName name="BLPH159" localSheetId="28" hidden="1">#REF!</definedName>
    <definedName name="BLPH159" hidden="1">#REF!</definedName>
    <definedName name="BLPH16" localSheetId="28" hidden="1">#REF!</definedName>
    <definedName name="BLPH16" hidden="1">#REF!</definedName>
    <definedName name="BLPH160" localSheetId="28" hidden="1">#REF!</definedName>
    <definedName name="BLPH160" hidden="1">#REF!</definedName>
    <definedName name="BLPH161" localSheetId="28" hidden="1">#REF!</definedName>
    <definedName name="BLPH161" hidden="1">#REF!</definedName>
    <definedName name="BLPH162" localSheetId="28" hidden="1">#REF!</definedName>
    <definedName name="BLPH162" hidden="1">#REF!</definedName>
    <definedName name="BLPH163" localSheetId="28" hidden="1">#REF!</definedName>
    <definedName name="BLPH163" hidden="1">#REF!</definedName>
    <definedName name="BLPH164" localSheetId="28" hidden="1">#REF!</definedName>
    <definedName name="BLPH164" hidden="1">#REF!</definedName>
    <definedName name="BLPH165" localSheetId="28" hidden="1">#REF!</definedName>
    <definedName name="BLPH165" hidden="1">#REF!</definedName>
    <definedName name="BLPH166" localSheetId="28" hidden="1">#REF!</definedName>
    <definedName name="BLPH166" hidden="1">#REF!</definedName>
    <definedName name="BLPH167" localSheetId="28" hidden="1">#REF!</definedName>
    <definedName name="BLPH167" hidden="1">#REF!</definedName>
    <definedName name="BLPH168" localSheetId="28" hidden="1">#REF!</definedName>
    <definedName name="BLPH168" hidden="1">#REF!</definedName>
    <definedName name="BLPH169" localSheetId="28" hidden="1">#REF!</definedName>
    <definedName name="BLPH169" hidden="1">#REF!</definedName>
    <definedName name="BLPH17" localSheetId="28" hidden="1">#REF!</definedName>
    <definedName name="BLPH17" hidden="1">#REF!</definedName>
    <definedName name="BLPH170" localSheetId="28" hidden="1">#REF!</definedName>
    <definedName name="BLPH170" hidden="1">#REF!</definedName>
    <definedName name="BLPH171" localSheetId="28" hidden="1">#REF!</definedName>
    <definedName name="BLPH171" hidden="1">#REF!</definedName>
    <definedName name="BLPH172" localSheetId="28" hidden="1">#REF!</definedName>
    <definedName name="BLPH172" hidden="1">#REF!</definedName>
    <definedName name="BLPH173" localSheetId="28" hidden="1">#REF!</definedName>
    <definedName name="BLPH173" hidden="1">#REF!</definedName>
    <definedName name="BLPH174" localSheetId="28" hidden="1">#REF!</definedName>
    <definedName name="BLPH174" hidden="1">#REF!</definedName>
    <definedName name="BLPH175" localSheetId="28" hidden="1">#REF!</definedName>
    <definedName name="BLPH175" hidden="1">#REF!</definedName>
    <definedName name="BLPH176" localSheetId="28" hidden="1">#REF!</definedName>
    <definedName name="BLPH176" hidden="1">#REF!</definedName>
    <definedName name="BLPH177" localSheetId="28" hidden="1">#REF!</definedName>
    <definedName name="BLPH177" hidden="1">#REF!</definedName>
    <definedName name="BLPH178" localSheetId="28" hidden="1">#REF!</definedName>
    <definedName name="BLPH178" hidden="1">#REF!</definedName>
    <definedName name="BLPH179" localSheetId="28" hidden="1">#REF!</definedName>
    <definedName name="BLPH179" hidden="1">#REF!</definedName>
    <definedName name="BLPH18" localSheetId="28" hidden="1">#REF!</definedName>
    <definedName name="BLPH18" hidden="1">#REF!</definedName>
    <definedName name="BLPH180" localSheetId="28" hidden="1">#REF!</definedName>
    <definedName name="BLPH180" hidden="1">#REF!</definedName>
    <definedName name="BLPH181" localSheetId="28" hidden="1">#REF!</definedName>
    <definedName name="BLPH181" hidden="1">#REF!</definedName>
    <definedName name="BLPH182" localSheetId="28" hidden="1">#REF!</definedName>
    <definedName name="BLPH182" hidden="1">#REF!</definedName>
    <definedName name="BLPH183" localSheetId="28" hidden="1">#REF!</definedName>
    <definedName name="BLPH183" hidden="1">#REF!</definedName>
    <definedName name="BLPH184" localSheetId="28" hidden="1">#REF!</definedName>
    <definedName name="BLPH184" hidden="1">#REF!</definedName>
    <definedName name="BLPH185" localSheetId="28" hidden="1">#REF!</definedName>
    <definedName name="BLPH185" hidden="1">#REF!</definedName>
    <definedName name="BLPH186" localSheetId="28" hidden="1">#REF!</definedName>
    <definedName name="BLPH186" hidden="1">#REF!</definedName>
    <definedName name="BLPH187" localSheetId="28" hidden="1">#REF!</definedName>
    <definedName name="BLPH187" hidden="1">#REF!</definedName>
    <definedName name="BLPH188" localSheetId="28" hidden="1">#REF!</definedName>
    <definedName name="BLPH188" hidden="1">#REF!</definedName>
    <definedName name="BLPH189" localSheetId="28" hidden="1">#REF!</definedName>
    <definedName name="BLPH189" hidden="1">#REF!</definedName>
    <definedName name="BLPH19" localSheetId="28" hidden="1">#REF!</definedName>
    <definedName name="BLPH19" hidden="1">#REF!</definedName>
    <definedName name="BLPH190" localSheetId="28" hidden="1">#REF!</definedName>
    <definedName name="BLPH190" hidden="1">#REF!</definedName>
    <definedName name="BLPH191" localSheetId="28" hidden="1">#REF!</definedName>
    <definedName name="BLPH191" hidden="1">#REF!</definedName>
    <definedName name="BLPH192" localSheetId="28" hidden="1">#REF!</definedName>
    <definedName name="BLPH192" hidden="1">#REF!</definedName>
    <definedName name="BLPH193" localSheetId="28" hidden="1">#REF!</definedName>
    <definedName name="BLPH193" hidden="1">#REF!</definedName>
    <definedName name="BLPH194" localSheetId="28" hidden="1">#REF!</definedName>
    <definedName name="BLPH194" hidden="1">#REF!</definedName>
    <definedName name="BLPH195" localSheetId="28" hidden="1">#REF!</definedName>
    <definedName name="BLPH195" hidden="1">#REF!</definedName>
    <definedName name="BLPH196" localSheetId="28" hidden="1">#REF!</definedName>
    <definedName name="BLPH196" hidden="1">#REF!</definedName>
    <definedName name="BLPH197" localSheetId="28" hidden="1">#REF!</definedName>
    <definedName name="BLPH197" hidden="1">#REF!</definedName>
    <definedName name="BLPH198" localSheetId="28" hidden="1">#REF!</definedName>
    <definedName name="BLPH198" hidden="1">#REF!</definedName>
    <definedName name="BLPH199" localSheetId="28" hidden="1">#REF!</definedName>
    <definedName name="BLPH199" hidden="1">#REF!</definedName>
    <definedName name="BLPH2" localSheetId="28" hidden="1">#REF!</definedName>
    <definedName name="BLPH2" hidden="1">#REF!</definedName>
    <definedName name="BLPH20" localSheetId="28" hidden="1">#REF!</definedName>
    <definedName name="BLPH20" hidden="1">#REF!</definedName>
    <definedName name="BLPH200" localSheetId="28" hidden="1">#REF!</definedName>
    <definedName name="BLPH200" hidden="1">#REF!</definedName>
    <definedName name="BLPH201" localSheetId="28" hidden="1">#REF!</definedName>
    <definedName name="BLPH201" hidden="1">#REF!</definedName>
    <definedName name="BLPH202" localSheetId="28" hidden="1">#REF!</definedName>
    <definedName name="BLPH202" hidden="1">#REF!</definedName>
    <definedName name="BLPH203" localSheetId="28" hidden="1">#REF!</definedName>
    <definedName name="BLPH203" hidden="1">#REF!</definedName>
    <definedName name="BLPH204" localSheetId="28" hidden="1">#REF!</definedName>
    <definedName name="BLPH204" hidden="1">#REF!</definedName>
    <definedName name="BLPH205" localSheetId="28" hidden="1">#REF!</definedName>
    <definedName name="BLPH205" hidden="1">#REF!</definedName>
    <definedName name="BLPH206" localSheetId="28" hidden="1">#REF!</definedName>
    <definedName name="BLPH206" hidden="1">#REF!</definedName>
    <definedName name="BLPH207" localSheetId="28" hidden="1">#REF!</definedName>
    <definedName name="BLPH207" hidden="1">#REF!</definedName>
    <definedName name="BLPH208" localSheetId="28" hidden="1">#REF!</definedName>
    <definedName name="BLPH208" hidden="1">#REF!</definedName>
    <definedName name="BLPH209" localSheetId="28" hidden="1">#REF!</definedName>
    <definedName name="BLPH209" hidden="1">#REF!</definedName>
    <definedName name="BLPH21" localSheetId="28" hidden="1">#REF!</definedName>
    <definedName name="BLPH21" hidden="1">#REF!</definedName>
    <definedName name="BLPH210" localSheetId="28" hidden="1">#REF!</definedName>
    <definedName name="BLPH210" hidden="1">#REF!</definedName>
    <definedName name="BLPH211" localSheetId="28" hidden="1">#REF!</definedName>
    <definedName name="BLPH211" hidden="1">#REF!</definedName>
    <definedName name="BLPH212" localSheetId="28" hidden="1">#REF!</definedName>
    <definedName name="BLPH212" hidden="1">#REF!</definedName>
    <definedName name="BLPH213" localSheetId="28" hidden="1">#REF!</definedName>
    <definedName name="BLPH213" hidden="1">#REF!</definedName>
    <definedName name="BLPH214" localSheetId="28" hidden="1">#REF!</definedName>
    <definedName name="BLPH214" hidden="1">#REF!</definedName>
    <definedName name="BLPH215" localSheetId="28" hidden="1">#REF!</definedName>
    <definedName name="BLPH215" hidden="1">#REF!</definedName>
    <definedName name="BLPH216" localSheetId="28" hidden="1">#REF!</definedName>
    <definedName name="BLPH216" hidden="1">#REF!</definedName>
    <definedName name="BLPH217" localSheetId="28" hidden="1">#REF!</definedName>
    <definedName name="BLPH217" hidden="1">#REF!</definedName>
    <definedName name="BLPH218" localSheetId="28" hidden="1">#REF!</definedName>
    <definedName name="BLPH218" hidden="1">#REF!</definedName>
    <definedName name="BLPH219" localSheetId="28" hidden="1">#REF!</definedName>
    <definedName name="BLPH219" hidden="1">#REF!</definedName>
    <definedName name="BLPH22" localSheetId="28" hidden="1">#REF!</definedName>
    <definedName name="BLPH22" hidden="1">#REF!</definedName>
    <definedName name="BLPH220" localSheetId="28" hidden="1">#REF!</definedName>
    <definedName name="BLPH220" hidden="1">#REF!</definedName>
    <definedName name="BLPH221" localSheetId="28" hidden="1">#REF!</definedName>
    <definedName name="BLPH221" hidden="1">#REF!</definedName>
    <definedName name="BLPH222" localSheetId="28" hidden="1">#REF!</definedName>
    <definedName name="BLPH222" hidden="1">#REF!</definedName>
    <definedName name="BLPH223" localSheetId="28" hidden="1">#REF!</definedName>
    <definedName name="BLPH223" hidden="1">#REF!</definedName>
    <definedName name="BLPH224" localSheetId="28" hidden="1">#REF!</definedName>
    <definedName name="BLPH224" hidden="1">#REF!</definedName>
    <definedName name="BLPH225" localSheetId="28" hidden="1">#REF!</definedName>
    <definedName name="BLPH225" hidden="1">#REF!</definedName>
    <definedName name="BLPH226" localSheetId="28" hidden="1">#REF!</definedName>
    <definedName name="BLPH226" hidden="1">#REF!</definedName>
    <definedName name="BLPH227" localSheetId="28" hidden="1">#REF!</definedName>
    <definedName name="BLPH227" hidden="1">#REF!</definedName>
    <definedName name="BLPH228" localSheetId="28" hidden="1">#REF!</definedName>
    <definedName name="BLPH228" hidden="1">#REF!</definedName>
    <definedName name="BLPH229" localSheetId="28" hidden="1">#REF!</definedName>
    <definedName name="BLPH229" hidden="1">#REF!</definedName>
    <definedName name="BLPH23" localSheetId="28" hidden="1">#REF!</definedName>
    <definedName name="BLPH23" hidden="1">#REF!</definedName>
    <definedName name="BLPH230" localSheetId="28" hidden="1">#REF!</definedName>
    <definedName name="BLPH230" hidden="1">#REF!</definedName>
    <definedName name="BLPH231" localSheetId="28" hidden="1">#REF!</definedName>
    <definedName name="BLPH231" hidden="1">#REF!</definedName>
    <definedName name="BLPH232" localSheetId="28" hidden="1">#REF!</definedName>
    <definedName name="BLPH232" hidden="1">#REF!</definedName>
    <definedName name="BLPH233" localSheetId="28" hidden="1">#REF!</definedName>
    <definedName name="BLPH233" hidden="1">#REF!</definedName>
    <definedName name="BLPH234" localSheetId="28" hidden="1">#REF!</definedName>
    <definedName name="BLPH234" hidden="1">#REF!</definedName>
    <definedName name="BLPH235" localSheetId="28" hidden="1">#REF!</definedName>
    <definedName name="BLPH235" hidden="1">#REF!</definedName>
    <definedName name="BLPH236" localSheetId="28" hidden="1">#REF!</definedName>
    <definedName name="BLPH236" hidden="1">#REF!</definedName>
    <definedName name="BLPH237" localSheetId="28" hidden="1">#REF!</definedName>
    <definedName name="BLPH237" hidden="1">#REF!</definedName>
    <definedName name="BLPH238" localSheetId="28" hidden="1">#REF!</definedName>
    <definedName name="BLPH238" hidden="1">#REF!</definedName>
    <definedName name="BLPH239" localSheetId="28" hidden="1">#REF!</definedName>
    <definedName name="BLPH239" hidden="1">#REF!</definedName>
    <definedName name="BLPH24" localSheetId="28" hidden="1">#REF!</definedName>
    <definedName name="BLPH24" hidden="1">#REF!</definedName>
    <definedName name="BLPH240" localSheetId="28" hidden="1">#REF!</definedName>
    <definedName name="BLPH240" hidden="1">#REF!</definedName>
    <definedName name="BLPH241" localSheetId="28" hidden="1">#REF!</definedName>
    <definedName name="BLPH241" hidden="1">#REF!</definedName>
    <definedName name="BLPH242" localSheetId="28" hidden="1">#REF!</definedName>
    <definedName name="BLPH242" hidden="1">#REF!</definedName>
    <definedName name="BLPH243" localSheetId="28" hidden="1">#REF!</definedName>
    <definedName name="BLPH243" hidden="1">#REF!</definedName>
    <definedName name="BLPH244" localSheetId="28" hidden="1">#REF!</definedName>
    <definedName name="BLPH244" hidden="1">#REF!</definedName>
    <definedName name="BLPH245" localSheetId="28" hidden="1">#REF!</definedName>
    <definedName name="BLPH245" hidden="1">#REF!</definedName>
    <definedName name="BLPH246" localSheetId="28" hidden="1">#REF!</definedName>
    <definedName name="BLPH246" hidden="1">#REF!</definedName>
    <definedName name="BLPH247" localSheetId="28" hidden="1">#REF!</definedName>
    <definedName name="BLPH247" hidden="1">#REF!</definedName>
    <definedName name="BLPH248" localSheetId="28" hidden="1">#REF!</definedName>
    <definedName name="BLPH248" hidden="1">#REF!</definedName>
    <definedName name="BLPH249" localSheetId="28" hidden="1">#REF!</definedName>
    <definedName name="BLPH249" hidden="1">#REF!</definedName>
    <definedName name="BLPH25" localSheetId="28" hidden="1">#REF!</definedName>
    <definedName name="BLPH25" hidden="1">#REF!</definedName>
    <definedName name="BLPH250" localSheetId="28" hidden="1">#REF!</definedName>
    <definedName name="BLPH250" hidden="1">#REF!</definedName>
    <definedName name="BLPH251" localSheetId="28" hidden="1">#REF!</definedName>
    <definedName name="BLPH251" hidden="1">#REF!</definedName>
    <definedName name="BLPH252" localSheetId="28" hidden="1">#REF!</definedName>
    <definedName name="BLPH252" hidden="1">#REF!</definedName>
    <definedName name="BLPH253" localSheetId="28" hidden="1">#REF!</definedName>
    <definedName name="BLPH253" hidden="1">#REF!</definedName>
    <definedName name="BLPH254" localSheetId="28" hidden="1">#REF!</definedName>
    <definedName name="BLPH254" hidden="1">#REF!</definedName>
    <definedName name="BLPH255" localSheetId="28" hidden="1">#REF!</definedName>
    <definedName name="BLPH255" hidden="1">#REF!</definedName>
    <definedName name="BLPH256" localSheetId="28" hidden="1">#REF!</definedName>
    <definedName name="BLPH256" hidden="1">#REF!</definedName>
    <definedName name="BLPH257" localSheetId="28" hidden="1">#REF!</definedName>
    <definedName name="BLPH257" hidden="1">#REF!</definedName>
    <definedName name="BLPH258" localSheetId="28" hidden="1">#REF!</definedName>
    <definedName name="BLPH258" hidden="1">#REF!</definedName>
    <definedName name="BLPH259" localSheetId="28" hidden="1">#REF!</definedName>
    <definedName name="BLPH259" hidden="1">#REF!</definedName>
    <definedName name="BLPH26" localSheetId="28" hidden="1">#REF!</definedName>
    <definedName name="BLPH26" hidden="1">#REF!</definedName>
    <definedName name="BLPH260" localSheetId="28" hidden="1">#REF!</definedName>
    <definedName name="BLPH260" hidden="1">#REF!</definedName>
    <definedName name="BLPH261" localSheetId="28" hidden="1">#REF!</definedName>
    <definedName name="BLPH261" hidden="1">#REF!</definedName>
    <definedName name="BLPH262" localSheetId="28" hidden="1">#REF!</definedName>
    <definedName name="BLPH262" hidden="1">#REF!</definedName>
    <definedName name="BLPH263" localSheetId="28" hidden="1">#REF!</definedName>
    <definedName name="BLPH263" hidden="1">#REF!</definedName>
    <definedName name="BLPH264" localSheetId="28" hidden="1">#REF!</definedName>
    <definedName name="BLPH264" hidden="1">#REF!</definedName>
    <definedName name="BLPH265" localSheetId="28" hidden="1">#REF!</definedName>
    <definedName name="BLPH265" hidden="1">#REF!</definedName>
    <definedName name="BLPH266" localSheetId="28" hidden="1">#REF!</definedName>
    <definedName name="BLPH266" hidden="1">#REF!</definedName>
    <definedName name="BLPH267" localSheetId="28" hidden="1">#REF!</definedName>
    <definedName name="BLPH267" hidden="1">#REF!</definedName>
    <definedName name="BLPH268" localSheetId="28" hidden="1">#REF!</definedName>
    <definedName name="BLPH268" hidden="1">#REF!</definedName>
    <definedName name="BLPH269" localSheetId="28" hidden="1">#REF!</definedName>
    <definedName name="BLPH269" hidden="1">#REF!</definedName>
    <definedName name="BLPH27" localSheetId="28" hidden="1">#REF!</definedName>
    <definedName name="BLPH27" hidden="1">#REF!</definedName>
    <definedName name="BLPH270" localSheetId="28" hidden="1">#REF!</definedName>
    <definedName name="BLPH270" hidden="1">#REF!</definedName>
    <definedName name="BLPH271" localSheetId="28" hidden="1">#REF!</definedName>
    <definedName name="BLPH271" hidden="1">#REF!</definedName>
    <definedName name="BLPH272" localSheetId="28" hidden="1">#REF!</definedName>
    <definedName name="BLPH272" hidden="1">#REF!</definedName>
    <definedName name="BLPH273" localSheetId="28" hidden="1">#REF!</definedName>
    <definedName name="BLPH273" hidden="1">#REF!</definedName>
    <definedName name="BLPH274" localSheetId="28" hidden="1">#REF!</definedName>
    <definedName name="BLPH274" hidden="1">#REF!</definedName>
    <definedName name="BLPH275" localSheetId="28" hidden="1">#REF!</definedName>
    <definedName name="BLPH275" hidden="1">#REF!</definedName>
    <definedName name="BLPH276" localSheetId="28" hidden="1">#REF!</definedName>
    <definedName name="BLPH276" hidden="1">#REF!</definedName>
    <definedName name="BLPH277" localSheetId="28" hidden="1">#REF!</definedName>
    <definedName name="BLPH277" hidden="1">#REF!</definedName>
    <definedName name="BLPH278" localSheetId="28" hidden="1">#REF!</definedName>
    <definedName name="BLPH278" hidden="1">#REF!</definedName>
    <definedName name="BLPH279" localSheetId="28" hidden="1">#REF!</definedName>
    <definedName name="BLPH279" hidden="1">#REF!</definedName>
    <definedName name="BLPH28" localSheetId="28" hidden="1">#REF!</definedName>
    <definedName name="BLPH28" hidden="1">#REF!</definedName>
    <definedName name="BLPH280" localSheetId="28" hidden="1">#REF!</definedName>
    <definedName name="BLPH280" hidden="1">#REF!</definedName>
    <definedName name="BLPH281" localSheetId="28" hidden="1">#REF!</definedName>
    <definedName name="BLPH281" hidden="1">#REF!</definedName>
    <definedName name="BLPH282" localSheetId="28" hidden="1">#REF!</definedName>
    <definedName name="BLPH282" hidden="1">#REF!</definedName>
    <definedName name="BLPH283" localSheetId="28" hidden="1">#REF!</definedName>
    <definedName name="BLPH283" hidden="1">#REF!</definedName>
    <definedName name="BLPH284" localSheetId="28" hidden="1">#REF!</definedName>
    <definedName name="BLPH284" hidden="1">#REF!</definedName>
    <definedName name="BLPH285" localSheetId="28" hidden="1">#REF!</definedName>
    <definedName name="BLPH285" hidden="1">#REF!</definedName>
    <definedName name="BLPH286" localSheetId="28" hidden="1">#REF!</definedName>
    <definedName name="BLPH286" hidden="1">#REF!</definedName>
    <definedName name="BLPH287" localSheetId="28" hidden="1">#REF!</definedName>
    <definedName name="BLPH287" hidden="1">#REF!</definedName>
    <definedName name="BLPH288" localSheetId="28" hidden="1">#REF!</definedName>
    <definedName name="BLPH288" hidden="1">#REF!</definedName>
    <definedName name="BLPH289" localSheetId="28" hidden="1">#REF!</definedName>
    <definedName name="BLPH289" hidden="1">#REF!</definedName>
    <definedName name="BLPH29" localSheetId="28" hidden="1">#REF!</definedName>
    <definedName name="BLPH29" hidden="1">#REF!</definedName>
    <definedName name="BLPH290" localSheetId="28" hidden="1">#REF!</definedName>
    <definedName name="BLPH290" hidden="1">#REF!</definedName>
    <definedName name="BLPH291" localSheetId="28" hidden="1">#REF!</definedName>
    <definedName name="BLPH291" hidden="1">#REF!</definedName>
    <definedName name="BLPH292" localSheetId="28" hidden="1">#REF!</definedName>
    <definedName name="BLPH292" hidden="1">#REF!</definedName>
    <definedName name="BLPH293" localSheetId="28" hidden="1">#REF!</definedName>
    <definedName name="BLPH293" hidden="1">#REF!</definedName>
    <definedName name="BLPH294" localSheetId="28" hidden="1">#REF!</definedName>
    <definedName name="BLPH294" hidden="1">#REF!</definedName>
    <definedName name="BLPH295" localSheetId="28" hidden="1">#REF!</definedName>
    <definedName name="BLPH295" hidden="1">#REF!</definedName>
    <definedName name="BLPH296" localSheetId="28" hidden="1">#REF!</definedName>
    <definedName name="BLPH296" hidden="1">#REF!</definedName>
    <definedName name="BLPH297" localSheetId="28" hidden="1">#REF!</definedName>
    <definedName name="BLPH297" hidden="1">#REF!</definedName>
    <definedName name="BLPH298" localSheetId="28" hidden="1">#REF!</definedName>
    <definedName name="BLPH298" hidden="1">#REF!</definedName>
    <definedName name="BLPH299" localSheetId="28" hidden="1">#REF!</definedName>
    <definedName name="BLPH299" hidden="1">#REF!</definedName>
    <definedName name="BLPH3" localSheetId="28" hidden="1">#REF!</definedName>
    <definedName name="BLPH3" hidden="1">#REF!</definedName>
    <definedName name="BLPH30" localSheetId="28" hidden="1">#REF!</definedName>
    <definedName name="BLPH30" hidden="1">#REF!</definedName>
    <definedName name="BLPH300" localSheetId="28" hidden="1">#REF!</definedName>
    <definedName name="BLPH300" hidden="1">#REF!</definedName>
    <definedName name="BLPH301" localSheetId="28" hidden="1">#REF!</definedName>
    <definedName name="BLPH301" hidden="1">#REF!</definedName>
    <definedName name="BLPH302" localSheetId="28" hidden="1">#REF!</definedName>
    <definedName name="BLPH302" hidden="1">#REF!</definedName>
    <definedName name="BLPH303" localSheetId="28" hidden="1">#REF!</definedName>
    <definedName name="BLPH303" hidden="1">#REF!</definedName>
    <definedName name="BLPH304" localSheetId="28" hidden="1">#REF!</definedName>
    <definedName name="BLPH304" hidden="1">#REF!</definedName>
    <definedName name="BLPH305" localSheetId="28" hidden="1">#REF!</definedName>
    <definedName name="BLPH305" hidden="1">#REF!</definedName>
    <definedName name="BLPH306" localSheetId="28" hidden="1">#REF!</definedName>
    <definedName name="BLPH306" hidden="1">#REF!</definedName>
    <definedName name="BLPH307" localSheetId="28" hidden="1">#REF!</definedName>
    <definedName name="BLPH307" hidden="1">#REF!</definedName>
    <definedName name="BLPH308" localSheetId="28" hidden="1">#REF!</definedName>
    <definedName name="BLPH308" hidden="1">#REF!</definedName>
    <definedName name="BLPH309" localSheetId="28" hidden="1">#REF!</definedName>
    <definedName name="BLPH309" hidden="1">#REF!</definedName>
    <definedName name="BLPH31" localSheetId="28" hidden="1">#REF!</definedName>
    <definedName name="BLPH31" hidden="1">#REF!</definedName>
    <definedName name="BLPH310" localSheetId="28" hidden="1">#REF!</definedName>
    <definedName name="BLPH310" hidden="1">#REF!</definedName>
    <definedName name="BLPH311" localSheetId="28" hidden="1">#REF!</definedName>
    <definedName name="BLPH311" hidden="1">#REF!</definedName>
    <definedName name="BLPH312" localSheetId="28" hidden="1">#REF!</definedName>
    <definedName name="BLPH312" hidden="1">#REF!</definedName>
    <definedName name="BLPH313" localSheetId="28" hidden="1">#REF!</definedName>
    <definedName name="BLPH313" hidden="1">#REF!</definedName>
    <definedName name="BLPH314" localSheetId="28" hidden="1">#REF!</definedName>
    <definedName name="BLPH314" hidden="1">#REF!</definedName>
    <definedName name="BLPH315" localSheetId="28" hidden="1">#REF!</definedName>
    <definedName name="BLPH315" hidden="1">#REF!</definedName>
    <definedName name="BLPH316" localSheetId="28" hidden="1">#REF!</definedName>
    <definedName name="BLPH316" hidden="1">#REF!</definedName>
    <definedName name="BLPH317" localSheetId="28" hidden="1">#REF!</definedName>
    <definedName name="BLPH317" hidden="1">#REF!</definedName>
    <definedName name="BLPH318" localSheetId="28" hidden="1">#REF!</definedName>
    <definedName name="BLPH318" hidden="1">#REF!</definedName>
    <definedName name="BLPH319" localSheetId="28" hidden="1">#REF!</definedName>
    <definedName name="BLPH319" hidden="1">#REF!</definedName>
    <definedName name="BLPH32" localSheetId="28" hidden="1">#REF!</definedName>
    <definedName name="BLPH32" hidden="1">#REF!</definedName>
    <definedName name="BLPH320" localSheetId="28" hidden="1">#REF!</definedName>
    <definedName name="BLPH320" hidden="1">#REF!</definedName>
    <definedName name="BLPH321" localSheetId="28" hidden="1">#REF!</definedName>
    <definedName name="BLPH321" hidden="1">#REF!</definedName>
    <definedName name="BLPH322" localSheetId="28" hidden="1">#REF!</definedName>
    <definedName name="BLPH322" hidden="1">#REF!</definedName>
    <definedName name="BLPH323" localSheetId="28" hidden="1">#REF!</definedName>
    <definedName name="BLPH323" hidden="1">#REF!</definedName>
    <definedName name="BLPH324" localSheetId="28" hidden="1">#REF!</definedName>
    <definedName name="BLPH324" hidden="1">#REF!</definedName>
    <definedName name="BLPH325" localSheetId="28" hidden="1">#REF!</definedName>
    <definedName name="BLPH325" hidden="1">#REF!</definedName>
    <definedName name="BLPH326" localSheetId="28" hidden="1">#REF!</definedName>
    <definedName name="BLPH326" hidden="1">#REF!</definedName>
    <definedName name="BLPH327" localSheetId="28" hidden="1">#REF!</definedName>
    <definedName name="BLPH327" hidden="1">#REF!</definedName>
    <definedName name="BLPH328" localSheetId="28" hidden="1">#REF!</definedName>
    <definedName name="BLPH328" hidden="1">#REF!</definedName>
    <definedName name="BLPH329" localSheetId="28" hidden="1">#REF!</definedName>
    <definedName name="BLPH329" hidden="1">#REF!</definedName>
    <definedName name="BLPH33" localSheetId="28" hidden="1">#REF!</definedName>
    <definedName name="BLPH33" hidden="1">#REF!</definedName>
    <definedName name="BLPH330" localSheetId="28" hidden="1">#REF!</definedName>
    <definedName name="BLPH330" hidden="1">#REF!</definedName>
    <definedName name="BLPH331" localSheetId="28" hidden="1">#REF!</definedName>
    <definedName name="BLPH331" hidden="1">#REF!</definedName>
    <definedName name="BLPH332" localSheetId="28" hidden="1">#REF!</definedName>
    <definedName name="BLPH332" hidden="1">#REF!</definedName>
    <definedName name="BLPH333" localSheetId="28" hidden="1">#REF!</definedName>
    <definedName name="BLPH333" hidden="1">#REF!</definedName>
    <definedName name="BLPH334" localSheetId="28" hidden="1">#REF!</definedName>
    <definedName name="BLPH334" hidden="1">#REF!</definedName>
    <definedName name="BLPH335" localSheetId="28" hidden="1">#REF!</definedName>
    <definedName name="BLPH335" hidden="1">#REF!</definedName>
    <definedName name="BLPH336" localSheetId="28" hidden="1">#REF!</definedName>
    <definedName name="BLPH336" hidden="1">#REF!</definedName>
    <definedName name="BLPH337" localSheetId="28" hidden="1">#REF!</definedName>
    <definedName name="BLPH337" hidden="1">#REF!</definedName>
    <definedName name="BLPH338" localSheetId="28" hidden="1">#REF!</definedName>
    <definedName name="BLPH338" hidden="1">#REF!</definedName>
    <definedName name="BLPH339" localSheetId="28" hidden="1">#REF!</definedName>
    <definedName name="BLPH339" hidden="1">#REF!</definedName>
    <definedName name="BLPH34" localSheetId="28" hidden="1">#REF!</definedName>
    <definedName name="BLPH34" hidden="1">#REF!</definedName>
    <definedName name="BLPH340" localSheetId="28" hidden="1">#REF!</definedName>
    <definedName name="BLPH340" hidden="1">#REF!</definedName>
    <definedName name="BLPH341" localSheetId="28" hidden="1">#REF!</definedName>
    <definedName name="BLPH341" hidden="1">#REF!</definedName>
    <definedName name="BLPH342" localSheetId="28" hidden="1">#REF!</definedName>
    <definedName name="BLPH342" hidden="1">#REF!</definedName>
    <definedName name="BLPH343" localSheetId="28" hidden="1">#REF!</definedName>
    <definedName name="BLPH343" hidden="1">#REF!</definedName>
    <definedName name="BLPH344" localSheetId="28" hidden="1">#REF!</definedName>
    <definedName name="BLPH344" hidden="1">#REF!</definedName>
    <definedName name="BLPH345" localSheetId="28" hidden="1">#REF!</definedName>
    <definedName name="BLPH345" hidden="1">#REF!</definedName>
    <definedName name="BLPH346" localSheetId="28" hidden="1">#REF!</definedName>
    <definedName name="BLPH346" hidden="1">#REF!</definedName>
    <definedName name="BLPH347" localSheetId="28" hidden="1">#REF!</definedName>
    <definedName name="BLPH347" hidden="1">#REF!</definedName>
    <definedName name="BLPH348" localSheetId="28" hidden="1">#REF!</definedName>
    <definedName name="BLPH348" hidden="1">#REF!</definedName>
    <definedName name="BLPH349" localSheetId="28" hidden="1">#REF!</definedName>
    <definedName name="BLPH349" hidden="1">#REF!</definedName>
    <definedName name="BLPH35" localSheetId="28" hidden="1">#REF!</definedName>
    <definedName name="BLPH35" hidden="1">#REF!</definedName>
    <definedName name="BLPH350" localSheetId="28" hidden="1">#REF!</definedName>
    <definedName name="BLPH350" hidden="1">#REF!</definedName>
    <definedName name="BLPH351" localSheetId="28" hidden="1">#REF!</definedName>
    <definedName name="BLPH351" hidden="1">#REF!</definedName>
    <definedName name="BLPH352" localSheetId="28" hidden="1">#REF!</definedName>
    <definedName name="BLPH352" hidden="1">#REF!</definedName>
    <definedName name="BLPH353" localSheetId="28" hidden="1">#REF!</definedName>
    <definedName name="BLPH353" hidden="1">#REF!</definedName>
    <definedName name="BLPH354" localSheetId="28" hidden="1">#REF!</definedName>
    <definedName name="BLPH354" hidden="1">#REF!</definedName>
    <definedName name="BLPH355" localSheetId="28" hidden="1">#REF!</definedName>
    <definedName name="BLPH355" hidden="1">#REF!</definedName>
    <definedName name="BLPH356" localSheetId="28" hidden="1">#REF!</definedName>
    <definedName name="BLPH356" hidden="1">#REF!</definedName>
    <definedName name="BLPH357" localSheetId="28" hidden="1">#REF!</definedName>
    <definedName name="BLPH357" hidden="1">#REF!</definedName>
    <definedName name="BLPH358" localSheetId="28" hidden="1">#REF!</definedName>
    <definedName name="BLPH358" hidden="1">#REF!</definedName>
    <definedName name="BLPH359" localSheetId="28" hidden="1">#REF!</definedName>
    <definedName name="BLPH359" hidden="1">#REF!</definedName>
    <definedName name="BLPH36" localSheetId="28" hidden="1">#REF!</definedName>
    <definedName name="BLPH36" hidden="1">#REF!</definedName>
    <definedName name="BLPH360" localSheetId="28" hidden="1">#REF!</definedName>
    <definedName name="BLPH360" hidden="1">#REF!</definedName>
    <definedName name="BLPH361" localSheetId="28" hidden="1">#REF!</definedName>
    <definedName name="BLPH361" hidden="1">#REF!</definedName>
    <definedName name="BLPH362" localSheetId="28" hidden="1">#REF!</definedName>
    <definedName name="BLPH362" hidden="1">#REF!</definedName>
    <definedName name="BLPH363" localSheetId="28" hidden="1">#REF!</definedName>
    <definedName name="BLPH363" hidden="1">#REF!</definedName>
    <definedName name="BLPH364" localSheetId="28" hidden="1">#REF!</definedName>
    <definedName name="BLPH364" hidden="1">#REF!</definedName>
    <definedName name="BLPH365" localSheetId="28" hidden="1">#REF!</definedName>
    <definedName name="BLPH365" hidden="1">#REF!</definedName>
    <definedName name="BLPH366" localSheetId="28" hidden="1">#REF!</definedName>
    <definedName name="BLPH366" hidden="1">#REF!</definedName>
    <definedName name="BLPH367" localSheetId="28" hidden="1">#REF!</definedName>
    <definedName name="BLPH367" hidden="1">#REF!</definedName>
    <definedName name="BLPH368" localSheetId="28" hidden="1">#REF!</definedName>
    <definedName name="BLPH368" hidden="1">#REF!</definedName>
    <definedName name="BLPH369" localSheetId="28" hidden="1">#REF!</definedName>
    <definedName name="BLPH369" hidden="1">#REF!</definedName>
    <definedName name="BLPH37" localSheetId="28" hidden="1">#REF!</definedName>
    <definedName name="BLPH37" hidden="1">#REF!</definedName>
    <definedName name="BLPH370" localSheetId="28" hidden="1">#REF!</definedName>
    <definedName name="BLPH370" hidden="1">#REF!</definedName>
    <definedName name="BLPH371" localSheetId="28" hidden="1">#REF!</definedName>
    <definedName name="BLPH371" hidden="1">#REF!</definedName>
    <definedName name="BLPH372" localSheetId="28" hidden="1">#REF!</definedName>
    <definedName name="BLPH372" hidden="1">#REF!</definedName>
    <definedName name="BLPH373" localSheetId="28" hidden="1">#REF!</definedName>
    <definedName name="BLPH373" hidden="1">#REF!</definedName>
    <definedName name="BLPH374" localSheetId="28" hidden="1">#REF!</definedName>
    <definedName name="BLPH374" hidden="1">#REF!</definedName>
    <definedName name="BLPH375" localSheetId="28" hidden="1">#REF!</definedName>
    <definedName name="BLPH375" hidden="1">#REF!</definedName>
    <definedName name="BLPH376" localSheetId="28" hidden="1">#REF!</definedName>
    <definedName name="BLPH376" hidden="1">#REF!</definedName>
    <definedName name="BLPH377" localSheetId="28" hidden="1">#REF!</definedName>
    <definedName name="BLPH377" hidden="1">#REF!</definedName>
    <definedName name="BLPH378" localSheetId="28" hidden="1">#REF!</definedName>
    <definedName name="BLPH378" hidden="1">#REF!</definedName>
    <definedName name="BLPH379" localSheetId="28" hidden="1">#REF!</definedName>
    <definedName name="BLPH379" hidden="1">#REF!</definedName>
    <definedName name="BLPH38" localSheetId="28" hidden="1">#REF!</definedName>
    <definedName name="BLPH38" hidden="1">#REF!</definedName>
    <definedName name="BLPH380" localSheetId="28" hidden="1">#REF!</definedName>
    <definedName name="BLPH380" hidden="1">#REF!</definedName>
    <definedName name="BLPH381" localSheetId="28" hidden="1">#REF!</definedName>
    <definedName name="BLPH381" hidden="1">#REF!</definedName>
    <definedName name="BLPH382" localSheetId="28" hidden="1">#REF!</definedName>
    <definedName name="BLPH382" hidden="1">#REF!</definedName>
    <definedName name="BLPH383" localSheetId="28" hidden="1">#REF!</definedName>
    <definedName name="BLPH383" hidden="1">#REF!</definedName>
    <definedName name="BLPH384" localSheetId="28" hidden="1">#REF!</definedName>
    <definedName name="BLPH384" hidden="1">#REF!</definedName>
    <definedName name="BLPH385" localSheetId="28" hidden="1">#REF!</definedName>
    <definedName name="BLPH385" hidden="1">#REF!</definedName>
    <definedName name="BLPH386" localSheetId="28" hidden="1">#REF!</definedName>
    <definedName name="BLPH386" hidden="1">#REF!</definedName>
    <definedName name="BLPH387" localSheetId="28" hidden="1">#REF!</definedName>
    <definedName name="BLPH387" hidden="1">#REF!</definedName>
    <definedName name="BLPH388" localSheetId="28" hidden="1">#REF!</definedName>
    <definedName name="BLPH388" hidden="1">#REF!</definedName>
    <definedName name="BLPH389" localSheetId="28" hidden="1">#REF!</definedName>
    <definedName name="BLPH389" hidden="1">#REF!</definedName>
    <definedName name="BLPH39" localSheetId="28" hidden="1">#REF!</definedName>
    <definedName name="BLPH39" hidden="1">#REF!</definedName>
    <definedName name="BLPH390" localSheetId="28" hidden="1">#REF!</definedName>
    <definedName name="BLPH390" hidden="1">#REF!</definedName>
    <definedName name="BLPH391" localSheetId="28" hidden="1">#REF!</definedName>
    <definedName name="BLPH391" hidden="1">#REF!</definedName>
    <definedName name="BLPH392" localSheetId="28" hidden="1">#REF!</definedName>
    <definedName name="BLPH392" hidden="1">#REF!</definedName>
    <definedName name="BLPH393" localSheetId="28" hidden="1">#REF!</definedName>
    <definedName name="BLPH393" hidden="1">#REF!</definedName>
    <definedName name="BLPH394" localSheetId="28" hidden="1">#REF!</definedName>
    <definedName name="BLPH394" hidden="1">#REF!</definedName>
    <definedName name="BLPH395" localSheetId="28" hidden="1">#REF!</definedName>
    <definedName name="BLPH395" hidden="1">#REF!</definedName>
    <definedName name="BLPH396" localSheetId="28" hidden="1">#REF!</definedName>
    <definedName name="BLPH396" hidden="1">#REF!</definedName>
    <definedName name="BLPH397" localSheetId="28" hidden="1">#REF!</definedName>
    <definedName name="BLPH397" hidden="1">#REF!</definedName>
    <definedName name="BLPH398" localSheetId="28" hidden="1">#REF!</definedName>
    <definedName name="BLPH398" hidden="1">#REF!</definedName>
    <definedName name="BLPH399" localSheetId="28" hidden="1">#REF!</definedName>
    <definedName name="BLPH399" hidden="1">#REF!</definedName>
    <definedName name="BLPH4" localSheetId="28" hidden="1">#REF!</definedName>
    <definedName name="BLPH4" hidden="1">#REF!</definedName>
    <definedName name="BLPH40" localSheetId="28" hidden="1">#REF!</definedName>
    <definedName name="BLPH40" hidden="1">#REF!</definedName>
    <definedName name="BLPH400" localSheetId="28" hidden="1">#REF!</definedName>
    <definedName name="BLPH400" hidden="1">#REF!</definedName>
    <definedName name="BLPH401" localSheetId="28" hidden="1">#REF!</definedName>
    <definedName name="BLPH401" hidden="1">#REF!</definedName>
    <definedName name="BLPH402" localSheetId="28" hidden="1">#REF!</definedName>
    <definedName name="BLPH402" hidden="1">#REF!</definedName>
    <definedName name="BLPH403" localSheetId="28" hidden="1">#REF!</definedName>
    <definedName name="BLPH403" hidden="1">#REF!</definedName>
    <definedName name="BLPH404" localSheetId="28" hidden="1">#REF!</definedName>
    <definedName name="BLPH404" hidden="1">#REF!</definedName>
    <definedName name="BLPH405" localSheetId="28" hidden="1">#REF!</definedName>
    <definedName name="BLPH405" hidden="1">#REF!</definedName>
    <definedName name="BLPH406" localSheetId="28" hidden="1">#REF!</definedName>
    <definedName name="BLPH406" hidden="1">#REF!</definedName>
    <definedName name="BLPH407" localSheetId="28" hidden="1">#REF!</definedName>
    <definedName name="BLPH407" hidden="1">#REF!</definedName>
    <definedName name="BLPH408" localSheetId="28" hidden="1">#REF!</definedName>
    <definedName name="BLPH408" hidden="1">#REF!</definedName>
    <definedName name="BLPH409" localSheetId="28" hidden="1">#REF!</definedName>
    <definedName name="BLPH409" hidden="1">#REF!</definedName>
    <definedName name="BLPH41" localSheetId="28" hidden="1">#REF!</definedName>
    <definedName name="BLPH41" hidden="1">#REF!</definedName>
    <definedName name="BLPH410" localSheetId="28" hidden="1">#REF!</definedName>
    <definedName name="BLPH410" hidden="1">#REF!</definedName>
    <definedName name="BLPH411" localSheetId="28" hidden="1">#REF!</definedName>
    <definedName name="BLPH411" hidden="1">#REF!</definedName>
    <definedName name="BLPH412" localSheetId="28" hidden="1">#REF!</definedName>
    <definedName name="BLPH412" hidden="1">#REF!</definedName>
    <definedName name="BLPH413" localSheetId="28" hidden="1">#REF!</definedName>
    <definedName name="BLPH413" hidden="1">#REF!</definedName>
    <definedName name="BLPH414" localSheetId="28" hidden="1">#REF!</definedName>
    <definedName name="BLPH414" hidden="1">#REF!</definedName>
    <definedName name="BLPH415" localSheetId="28" hidden="1">#REF!</definedName>
    <definedName name="BLPH415" hidden="1">#REF!</definedName>
    <definedName name="BLPH416" localSheetId="28" hidden="1">#REF!</definedName>
    <definedName name="BLPH416" hidden="1">#REF!</definedName>
    <definedName name="BLPH417" localSheetId="28" hidden="1">#REF!</definedName>
    <definedName name="BLPH417" hidden="1">#REF!</definedName>
    <definedName name="BLPH418" localSheetId="28" hidden="1">#REF!</definedName>
    <definedName name="BLPH418" hidden="1">#REF!</definedName>
    <definedName name="BLPH419" localSheetId="28" hidden="1">#REF!</definedName>
    <definedName name="BLPH419" hidden="1">#REF!</definedName>
    <definedName name="BLPH42" localSheetId="28" hidden="1">#REF!</definedName>
    <definedName name="BLPH42" hidden="1">#REF!</definedName>
    <definedName name="BLPH420" localSheetId="28" hidden="1">#REF!</definedName>
    <definedName name="BLPH420" hidden="1">#REF!</definedName>
    <definedName name="BLPH421" localSheetId="28" hidden="1">#REF!</definedName>
    <definedName name="BLPH421" hidden="1">#REF!</definedName>
    <definedName name="BLPH422" localSheetId="28" hidden="1">#REF!</definedName>
    <definedName name="BLPH422" hidden="1">#REF!</definedName>
    <definedName name="BLPH423" localSheetId="28" hidden="1">#REF!</definedName>
    <definedName name="BLPH423" hidden="1">#REF!</definedName>
    <definedName name="BLPH424" localSheetId="28" hidden="1">#REF!</definedName>
    <definedName name="BLPH424" hidden="1">#REF!</definedName>
    <definedName name="BLPH425" localSheetId="28" hidden="1">#REF!</definedName>
    <definedName name="BLPH425" hidden="1">#REF!</definedName>
    <definedName name="BLPH426" localSheetId="28" hidden="1">#REF!</definedName>
    <definedName name="BLPH426" hidden="1">#REF!</definedName>
    <definedName name="BLPH427" localSheetId="28" hidden="1">#REF!</definedName>
    <definedName name="BLPH427" hidden="1">#REF!</definedName>
    <definedName name="BLPH428" localSheetId="28" hidden="1">#REF!</definedName>
    <definedName name="BLPH428" hidden="1">#REF!</definedName>
    <definedName name="BLPH429" localSheetId="28" hidden="1">#REF!</definedName>
    <definedName name="BLPH429" hidden="1">#REF!</definedName>
    <definedName name="BLPH43" localSheetId="28" hidden="1">#REF!</definedName>
    <definedName name="BLPH43" hidden="1">#REF!</definedName>
    <definedName name="BLPH430" localSheetId="28" hidden="1">#REF!</definedName>
    <definedName name="BLPH430" hidden="1">#REF!</definedName>
    <definedName name="BLPH431" localSheetId="28" hidden="1">#REF!</definedName>
    <definedName name="BLPH431" hidden="1">#REF!</definedName>
    <definedName name="BLPH432" localSheetId="28" hidden="1">#REF!</definedName>
    <definedName name="BLPH432" hidden="1">#REF!</definedName>
    <definedName name="BLPH433" localSheetId="28" hidden="1">#REF!</definedName>
    <definedName name="BLPH433" hidden="1">#REF!</definedName>
    <definedName name="BLPH434" localSheetId="28" hidden="1">#REF!</definedName>
    <definedName name="BLPH434" hidden="1">#REF!</definedName>
    <definedName name="BLPH435" localSheetId="28" hidden="1">#REF!</definedName>
    <definedName name="BLPH435" hidden="1">#REF!</definedName>
    <definedName name="BLPH436" localSheetId="28" hidden="1">#REF!</definedName>
    <definedName name="BLPH436" hidden="1">#REF!</definedName>
    <definedName name="BLPH437" localSheetId="28" hidden="1">#REF!</definedName>
    <definedName name="BLPH437" hidden="1">#REF!</definedName>
    <definedName name="BLPH438" localSheetId="28" hidden="1">#REF!</definedName>
    <definedName name="BLPH438" hidden="1">#REF!</definedName>
    <definedName name="BLPH439" localSheetId="28" hidden="1">#REF!</definedName>
    <definedName name="BLPH439" hidden="1">#REF!</definedName>
    <definedName name="BLPH44" localSheetId="28" hidden="1">#REF!</definedName>
    <definedName name="BLPH44" hidden="1">#REF!</definedName>
    <definedName name="BLPH440" localSheetId="28" hidden="1">#REF!</definedName>
    <definedName name="BLPH440" hidden="1">#REF!</definedName>
    <definedName name="BLPH441" localSheetId="28" hidden="1">#REF!</definedName>
    <definedName name="BLPH441" hidden="1">#REF!</definedName>
    <definedName name="BLPH442" localSheetId="28" hidden="1">#REF!</definedName>
    <definedName name="BLPH442" hidden="1">#REF!</definedName>
    <definedName name="BLPH443" localSheetId="28" hidden="1">#REF!</definedName>
    <definedName name="BLPH443" hidden="1">#REF!</definedName>
    <definedName name="BLPH444" localSheetId="28" hidden="1">#REF!</definedName>
    <definedName name="BLPH444" hidden="1">#REF!</definedName>
    <definedName name="BLPH445" localSheetId="28" hidden="1">#REF!</definedName>
    <definedName name="BLPH445" hidden="1">#REF!</definedName>
    <definedName name="BLPH446" localSheetId="28" hidden="1">#REF!</definedName>
    <definedName name="BLPH446" hidden="1">#REF!</definedName>
    <definedName name="BLPH447" localSheetId="28" hidden="1">#REF!</definedName>
    <definedName name="BLPH447" hidden="1">#REF!</definedName>
    <definedName name="BLPH448" localSheetId="28" hidden="1">#REF!</definedName>
    <definedName name="BLPH448" hidden="1">#REF!</definedName>
    <definedName name="BLPH449" localSheetId="28" hidden="1">#REF!</definedName>
    <definedName name="BLPH449" hidden="1">#REF!</definedName>
    <definedName name="BLPH45" localSheetId="28" hidden="1">#REF!</definedName>
    <definedName name="BLPH45" hidden="1">#REF!</definedName>
    <definedName name="BLPH450" localSheetId="28" hidden="1">#REF!</definedName>
    <definedName name="BLPH450" hidden="1">#REF!</definedName>
    <definedName name="BLPH451" localSheetId="28" hidden="1">#REF!</definedName>
    <definedName name="BLPH451" hidden="1">#REF!</definedName>
    <definedName name="BLPH452" localSheetId="28" hidden="1">#REF!</definedName>
    <definedName name="BLPH452" hidden="1">#REF!</definedName>
    <definedName name="BLPH453" localSheetId="28" hidden="1">#REF!</definedName>
    <definedName name="BLPH453" hidden="1">#REF!</definedName>
    <definedName name="BLPH455" localSheetId="28" hidden="1">#REF!</definedName>
    <definedName name="BLPH455" hidden="1">#REF!</definedName>
    <definedName name="BLPH456" localSheetId="28" hidden="1">#REF!</definedName>
    <definedName name="BLPH456" hidden="1">#REF!</definedName>
    <definedName name="BLPH457" localSheetId="28" hidden="1">#REF!</definedName>
    <definedName name="BLPH457" hidden="1">#REF!</definedName>
    <definedName name="BLPH458" localSheetId="28" hidden="1">#REF!</definedName>
    <definedName name="BLPH458" hidden="1">#REF!</definedName>
    <definedName name="BLPH459" localSheetId="28" hidden="1">#REF!</definedName>
    <definedName name="BLPH459" hidden="1">#REF!</definedName>
    <definedName name="BLPH46" localSheetId="28" hidden="1">#REF!</definedName>
    <definedName name="BLPH46" hidden="1">#REF!</definedName>
    <definedName name="BLPH460" localSheetId="28" hidden="1">#REF!</definedName>
    <definedName name="BLPH460" hidden="1">#REF!</definedName>
    <definedName name="BLPH461" localSheetId="28" hidden="1">#REF!</definedName>
    <definedName name="BLPH461" hidden="1">#REF!</definedName>
    <definedName name="BLPH462" localSheetId="28" hidden="1">#REF!</definedName>
    <definedName name="BLPH462" hidden="1">#REF!</definedName>
    <definedName name="BLPH463" localSheetId="28" hidden="1">#REF!</definedName>
    <definedName name="BLPH463" hidden="1">#REF!</definedName>
    <definedName name="BLPH464" localSheetId="28" hidden="1">#REF!</definedName>
    <definedName name="BLPH464" hidden="1">#REF!</definedName>
    <definedName name="BLPH465" localSheetId="28" hidden="1">#REF!</definedName>
    <definedName name="BLPH465" hidden="1">#REF!</definedName>
    <definedName name="BLPH466" localSheetId="28" hidden="1">#REF!</definedName>
    <definedName name="BLPH466" hidden="1">#REF!</definedName>
    <definedName name="BLPH467" localSheetId="28" hidden="1">#REF!</definedName>
    <definedName name="BLPH467" hidden="1">#REF!</definedName>
    <definedName name="BLPH468" localSheetId="28" hidden="1">#REF!</definedName>
    <definedName name="BLPH468" hidden="1">#REF!</definedName>
    <definedName name="BLPH469" localSheetId="28" hidden="1">#REF!</definedName>
    <definedName name="BLPH469" hidden="1">#REF!</definedName>
    <definedName name="BLPH47" localSheetId="28" hidden="1">#REF!</definedName>
    <definedName name="BLPH47" hidden="1">#REF!</definedName>
    <definedName name="BLPH470" localSheetId="28" hidden="1">#REF!</definedName>
    <definedName name="BLPH470" hidden="1">#REF!</definedName>
    <definedName name="BLPH471" localSheetId="28" hidden="1">#REF!</definedName>
    <definedName name="BLPH471" hidden="1">#REF!</definedName>
    <definedName name="BLPH472" localSheetId="28" hidden="1">#REF!</definedName>
    <definedName name="BLPH472" hidden="1">#REF!</definedName>
    <definedName name="BLPH473" localSheetId="28" hidden="1">#REF!</definedName>
    <definedName name="BLPH473" hidden="1">#REF!</definedName>
    <definedName name="BLPH474" localSheetId="28" hidden="1">#REF!</definedName>
    <definedName name="BLPH474" hidden="1">#REF!</definedName>
    <definedName name="BLPH475" localSheetId="28" hidden="1">#REF!</definedName>
    <definedName name="BLPH475" hidden="1">#REF!</definedName>
    <definedName name="BLPH476" localSheetId="28" hidden="1">#REF!</definedName>
    <definedName name="BLPH476" hidden="1">#REF!</definedName>
    <definedName name="BLPH477" localSheetId="28" hidden="1">#REF!</definedName>
    <definedName name="BLPH477" hidden="1">#REF!</definedName>
    <definedName name="BLPH478" localSheetId="28" hidden="1">#REF!</definedName>
    <definedName name="BLPH478" hidden="1">#REF!</definedName>
    <definedName name="BLPH479" localSheetId="28" hidden="1">#REF!</definedName>
    <definedName name="BLPH479" hidden="1">#REF!</definedName>
    <definedName name="BLPH48" localSheetId="28" hidden="1">#REF!</definedName>
    <definedName name="BLPH48" hidden="1">#REF!</definedName>
    <definedName name="BLPH480" localSheetId="28" hidden="1">#REF!</definedName>
    <definedName name="BLPH480" hidden="1">#REF!</definedName>
    <definedName name="BLPH481" localSheetId="28" hidden="1">#REF!</definedName>
    <definedName name="BLPH481" hidden="1">#REF!</definedName>
    <definedName name="BLPH482" localSheetId="28" hidden="1">#REF!</definedName>
    <definedName name="BLPH482" hidden="1">#REF!</definedName>
    <definedName name="BLPH483" localSheetId="28" hidden="1">#REF!</definedName>
    <definedName name="BLPH483" hidden="1">#REF!</definedName>
    <definedName name="BLPH484" localSheetId="28" hidden="1">#REF!</definedName>
    <definedName name="BLPH484" hidden="1">#REF!</definedName>
    <definedName name="BLPH485" localSheetId="28" hidden="1">#REF!</definedName>
    <definedName name="BLPH485" hidden="1">#REF!</definedName>
    <definedName name="BLPH486" localSheetId="28" hidden="1">#REF!</definedName>
    <definedName name="BLPH486" hidden="1">#REF!</definedName>
    <definedName name="BLPH487" localSheetId="28" hidden="1">#REF!</definedName>
    <definedName name="BLPH487" hidden="1">#REF!</definedName>
    <definedName name="BLPH488" localSheetId="28" hidden="1">#REF!</definedName>
    <definedName name="BLPH488" hidden="1">#REF!</definedName>
    <definedName name="BLPH489" localSheetId="28" hidden="1">#REF!</definedName>
    <definedName name="BLPH489" hidden="1">#REF!</definedName>
    <definedName name="BLPH49" localSheetId="28" hidden="1">#REF!</definedName>
    <definedName name="BLPH49" hidden="1">#REF!</definedName>
    <definedName name="BLPH490" localSheetId="28" hidden="1">#REF!</definedName>
    <definedName name="BLPH490" hidden="1">#REF!</definedName>
    <definedName name="BLPH491" localSheetId="28" hidden="1">#REF!</definedName>
    <definedName name="BLPH491" hidden="1">#REF!</definedName>
    <definedName name="BLPH492" localSheetId="28" hidden="1">#REF!</definedName>
    <definedName name="BLPH492" hidden="1">#REF!</definedName>
    <definedName name="BLPH493" localSheetId="28" hidden="1">#REF!</definedName>
    <definedName name="BLPH493" hidden="1">#REF!</definedName>
    <definedName name="BLPH494" localSheetId="28" hidden="1">#REF!</definedName>
    <definedName name="BLPH494" hidden="1">#REF!</definedName>
    <definedName name="BLPH495" localSheetId="28" hidden="1">#REF!</definedName>
    <definedName name="BLPH495" hidden="1">#REF!</definedName>
    <definedName name="BLPH496" localSheetId="28" hidden="1">#REF!</definedName>
    <definedName name="BLPH496" hidden="1">#REF!</definedName>
    <definedName name="BLPH497" localSheetId="28" hidden="1">#REF!</definedName>
    <definedName name="BLPH497" hidden="1">#REF!</definedName>
    <definedName name="BLPH498" localSheetId="28" hidden="1">#REF!</definedName>
    <definedName name="BLPH498" hidden="1">#REF!</definedName>
    <definedName name="BLPH499" localSheetId="28" hidden="1">#REF!</definedName>
    <definedName name="BLPH499" hidden="1">#REF!</definedName>
    <definedName name="BLPH5" localSheetId="28" hidden="1">#REF!</definedName>
    <definedName name="BLPH5" hidden="1">#REF!</definedName>
    <definedName name="BLPH50" localSheetId="28" hidden="1">#REF!</definedName>
    <definedName name="BLPH50" hidden="1">#REF!</definedName>
    <definedName name="BLPH500" localSheetId="28" hidden="1">#REF!</definedName>
    <definedName name="BLPH500" hidden="1">#REF!</definedName>
    <definedName name="BLPH501" localSheetId="28" hidden="1">#REF!</definedName>
    <definedName name="BLPH501" hidden="1">#REF!</definedName>
    <definedName name="BLPH502" localSheetId="28" hidden="1">#REF!</definedName>
    <definedName name="BLPH502" hidden="1">#REF!</definedName>
    <definedName name="BLPH503" localSheetId="28" hidden="1">#REF!</definedName>
    <definedName name="BLPH503" hidden="1">#REF!</definedName>
    <definedName name="BLPH504" localSheetId="28" hidden="1">#REF!</definedName>
    <definedName name="BLPH504" hidden="1">#REF!</definedName>
    <definedName name="BLPH505" localSheetId="28" hidden="1">#REF!</definedName>
    <definedName name="BLPH505" hidden="1">#REF!</definedName>
    <definedName name="BLPH506" localSheetId="28" hidden="1">#REF!</definedName>
    <definedName name="BLPH506" hidden="1">#REF!</definedName>
    <definedName name="BLPH507" localSheetId="28" hidden="1">#REF!</definedName>
    <definedName name="BLPH507" hidden="1">#REF!</definedName>
    <definedName name="BLPH508" localSheetId="28" hidden="1">#REF!</definedName>
    <definedName name="BLPH508" hidden="1">#REF!</definedName>
    <definedName name="BLPH509" localSheetId="28" hidden="1">#REF!</definedName>
    <definedName name="BLPH509" hidden="1">#REF!</definedName>
    <definedName name="BLPH51" localSheetId="28" hidden="1">#REF!</definedName>
    <definedName name="BLPH51" hidden="1">#REF!</definedName>
    <definedName name="BLPH510" localSheetId="28" hidden="1">#REF!</definedName>
    <definedName name="BLPH510" hidden="1">#REF!</definedName>
    <definedName name="BLPH511" localSheetId="28" hidden="1">#REF!</definedName>
    <definedName name="BLPH511" hidden="1">#REF!</definedName>
    <definedName name="BLPH512" localSheetId="28" hidden="1">#REF!</definedName>
    <definedName name="BLPH512" hidden="1">#REF!</definedName>
    <definedName name="BLPH513" localSheetId="28" hidden="1">#REF!</definedName>
    <definedName name="BLPH513" hidden="1">#REF!</definedName>
    <definedName name="BLPH514" localSheetId="28" hidden="1">#REF!</definedName>
    <definedName name="BLPH514" hidden="1">#REF!</definedName>
    <definedName name="BLPH515" localSheetId="28" hidden="1">#REF!</definedName>
    <definedName name="BLPH515" hidden="1">#REF!</definedName>
    <definedName name="BLPH516" localSheetId="28" hidden="1">#REF!</definedName>
    <definedName name="BLPH516" hidden="1">#REF!</definedName>
    <definedName name="BLPH517" localSheetId="28" hidden="1">#REF!</definedName>
    <definedName name="BLPH517" hidden="1">#REF!</definedName>
    <definedName name="BLPH518" localSheetId="28" hidden="1">#REF!</definedName>
    <definedName name="BLPH518" hidden="1">#REF!</definedName>
    <definedName name="BLPH519" localSheetId="28" hidden="1">#REF!</definedName>
    <definedName name="BLPH519" hidden="1">#REF!</definedName>
    <definedName name="BLPH52" localSheetId="28" hidden="1">#REF!</definedName>
    <definedName name="BLPH52" hidden="1">#REF!</definedName>
    <definedName name="BLPH520" localSheetId="28" hidden="1">#REF!</definedName>
    <definedName name="BLPH520" hidden="1">#REF!</definedName>
    <definedName name="BLPH521" localSheetId="28" hidden="1">#REF!</definedName>
    <definedName name="BLPH521" hidden="1">#REF!</definedName>
    <definedName name="BLPH522" localSheetId="28" hidden="1">#REF!</definedName>
    <definedName name="BLPH522" hidden="1">#REF!</definedName>
    <definedName name="BLPH523" localSheetId="28" hidden="1">#REF!</definedName>
    <definedName name="BLPH523" hidden="1">#REF!</definedName>
    <definedName name="BLPH524" localSheetId="28" hidden="1">#REF!</definedName>
    <definedName name="BLPH524" hidden="1">#REF!</definedName>
    <definedName name="BLPH525" localSheetId="28" hidden="1">#REF!</definedName>
    <definedName name="BLPH525" hidden="1">#REF!</definedName>
    <definedName name="BLPH526" localSheetId="28" hidden="1">#REF!</definedName>
    <definedName name="BLPH526" hidden="1">#REF!</definedName>
    <definedName name="BLPH527" localSheetId="28" hidden="1">#REF!</definedName>
    <definedName name="BLPH527" hidden="1">#REF!</definedName>
    <definedName name="BLPH528" localSheetId="28" hidden="1">#REF!</definedName>
    <definedName name="BLPH528" hidden="1">#REF!</definedName>
    <definedName name="BLPH529" localSheetId="28" hidden="1">#REF!</definedName>
    <definedName name="BLPH529" hidden="1">#REF!</definedName>
    <definedName name="BLPH53" localSheetId="28" hidden="1">#REF!</definedName>
    <definedName name="BLPH53" hidden="1">#REF!</definedName>
    <definedName name="BLPH530" localSheetId="28" hidden="1">#REF!</definedName>
    <definedName name="BLPH530" hidden="1">#REF!</definedName>
    <definedName name="BLPH531" localSheetId="28" hidden="1">#REF!</definedName>
    <definedName name="BLPH531" hidden="1">#REF!</definedName>
    <definedName name="BLPH532" localSheetId="28" hidden="1">#REF!</definedName>
    <definedName name="BLPH532" hidden="1">#REF!</definedName>
    <definedName name="BLPH533" localSheetId="28" hidden="1">#REF!</definedName>
    <definedName name="BLPH533" hidden="1">#REF!</definedName>
    <definedName name="BLPH534" localSheetId="28" hidden="1">#REF!</definedName>
    <definedName name="BLPH534" hidden="1">#REF!</definedName>
    <definedName name="BLPH535" localSheetId="28" hidden="1">#REF!</definedName>
    <definedName name="BLPH535" hidden="1">#REF!</definedName>
    <definedName name="BLPH536" localSheetId="28" hidden="1">#REF!</definedName>
    <definedName name="BLPH536" hidden="1">#REF!</definedName>
    <definedName name="BLPH537" localSheetId="28" hidden="1">#REF!</definedName>
    <definedName name="BLPH537" hidden="1">#REF!</definedName>
    <definedName name="BLPH538" localSheetId="28" hidden="1">#REF!</definedName>
    <definedName name="BLPH538" hidden="1">#REF!</definedName>
    <definedName name="BLPH539" localSheetId="28" hidden="1">#REF!</definedName>
    <definedName name="BLPH539" hidden="1">#REF!</definedName>
    <definedName name="BLPH54" localSheetId="28" hidden="1">#REF!</definedName>
    <definedName name="BLPH54" hidden="1">#REF!</definedName>
    <definedName name="BLPH540" localSheetId="28" hidden="1">#REF!</definedName>
    <definedName name="BLPH540" hidden="1">#REF!</definedName>
    <definedName name="BLPH541" localSheetId="28" hidden="1">#REF!</definedName>
    <definedName name="BLPH541" hidden="1">#REF!</definedName>
    <definedName name="BLPH542" localSheetId="28" hidden="1">#REF!</definedName>
    <definedName name="BLPH542" hidden="1">#REF!</definedName>
    <definedName name="BLPH543" localSheetId="28" hidden="1">#REF!</definedName>
    <definedName name="BLPH543" hidden="1">#REF!</definedName>
    <definedName name="BLPH544" localSheetId="28" hidden="1">#REF!</definedName>
    <definedName name="BLPH544" hidden="1">#REF!</definedName>
    <definedName name="BLPH545" localSheetId="28" hidden="1">#REF!</definedName>
    <definedName name="BLPH545" hidden="1">#REF!</definedName>
    <definedName name="BLPH546" localSheetId="28" hidden="1">#REF!</definedName>
    <definedName name="BLPH546" hidden="1">#REF!</definedName>
    <definedName name="BLPH547" localSheetId="28" hidden="1">#REF!</definedName>
    <definedName name="BLPH547" hidden="1">#REF!</definedName>
    <definedName name="BLPH548" localSheetId="28" hidden="1">#REF!</definedName>
    <definedName name="BLPH548" hidden="1">#REF!</definedName>
    <definedName name="BLPH549" localSheetId="28" hidden="1">#REF!</definedName>
    <definedName name="BLPH549" hidden="1">#REF!</definedName>
    <definedName name="BLPH55" localSheetId="28" hidden="1">#REF!</definedName>
    <definedName name="BLPH55" hidden="1">#REF!</definedName>
    <definedName name="BLPH550" localSheetId="28" hidden="1">#REF!</definedName>
    <definedName name="BLPH550" hidden="1">#REF!</definedName>
    <definedName name="BLPH551" localSheetId="28" hidden="1">#REF!</definedName>
    <definedName name="BLPH551" hidden="1">#REF!</definedName>
    <definedName name="BLPH552" localSheetId="28" hidden="1">#REF!</definedName>
    <definedName name="BLPH552" hidden="1">#REF!</definedName>
    <definedName name="BLPH553" localSheetId="28" hidden="1">#REF!</definedName>
    <definedName name="BLPH553" hidden="1">#REF!</definedName>
    <definedName name="BLPH554" localSheetId="28" hidden="1">#REF!</definedName>
    <definedName name="BLPH554" hidden="1">#REF!</definedName>
    <definedName name="BLPH555" localSheetId="28" hidden="1">#REF!</definedName>
    <definedName name="BLPH555" hidden="1">#REF!</definedName>
    <definedName name="BLPH556" localSheetId="28" hidden="1">#REF!</definedName>
    <definedName name="BLPH556" hidden="1">#REF!</definedName>
    <definedName name="BLPH557" localSheetId="28" hidden="1">#REF!</definedName>
    <definedName name="BLPH557" hidden="1">#REF!</definedName>
    <definedName name="BLPH558" localSheetId="28" hidden="1">#REF!</definedName>
    <definedName name="BLPH558" hidden="1">#REF!</definedName>
    <definedName name="BLPH559" localSheetId="28" hidden="1">#REF!</definedName>
    <definedName name="BLPH559" hidden="1">#REF!</definedName>
    <definedName name="BLPH56" localSheetId="28" hidden="1">#REF!</definedName>
    <definedName name="BLPH56" hidden="1">#REF!</definedName>
    <definedName name="BLPH560" localSheetId="28" hidden="1">#REF!</definedName>
    <definedName name="BLPH560" hidden="1">#REF!</definedName>
    <definedName name="BLPH561" localSheetId="28" hidden="1">#REF!</definedName>
    <definedName name="BLPH561" hidden="1">#REF!</definedName>
    <definedName name="BLPH562" localSheetId="28" hidden="1">#REF!</definedName>
    <definedName name="BLPH562" hidden="1">#REF!</definedName>
    <definedName name="BLPH563" localSheetId="28" hidden="1">#REF!</definedName>
    <definedName name="BLPH563" hidden="1">#REF!</definedName>
    <definedName name="BLPH564" localSheetId="28" hidden="1">#REF!</definedName>
    <definedName name="BLPH564" hidden="1">#REF!</definedName>
    <definedName name="BLPH565" localSheetId="28" hidden="1">#REF!</definedName>
    <definedName name="BLPH565" hidden="1">#REF!</definedName>
    <definedName name="BLPH566" localSheetId="28" hidden="1">#REF!</definedName>
    <definedName name="BLPH566" hidden="1">#REF!</definedName>
    <definedName name="BLPH567" localSheetId="28" hidden="1">#REF!</definedName>
    <definedName name="BLPH567" hidden="1">#REF!</definedName>
    <definedName name="BLPH568" localSheetId="28" hidden="1">#REF!</definedName>
    <definedName name="BLPH568" hidden="1">#REF!</definedName>
    <definedName name="BLPH569" localSheetId="28" hidden="1">#REF!</definedName>
    <definedName name="BLPH569" hidden="1">#REF!</definedName>
    <definedName name="BLPH57" localSheetId="28" hidden="1">#REF!</definedName>
    <definedName name="BLPH57" hidden="1">#REF!</definedName>
    <definedName name="BLPH570" localSheetId="28" hidden="1">#REF!</definedName>
    <definedName name="BLPH570" hidden="1">#REF!</definedName>
    <definedName name="BLPH571" localSheetId="28" hidden="1">#REF!</definedName>
    <definedName name="BLPH571" hidden="1">#REF!</definedName>
    <definedName name="BLPH572" localSheetId="28" hidden="1">#REF!</definedName>
    <definedName name="BLPH572" hidden="1">#REF!</definedName>
    <definedName name="BLPH573" localSheetId="28" hidden="1">#REF!</definedName>
    <definedName name="BLPH573" hidden="1">#REF!</definedName>
    <definedName name="BLPH574" localSheetId="28" hidden="1">#REF!</definedName>
    <definedName name="BLPH574" hidden="1">#REF!</definedName>
    <definedName name="BLPH575" localSheetId="28" hidden="1">#REF!</definedName>
    <definedName name="BLPH575" hidden="1">#REF!</definedName>
    <definedName name="BLPH576" localSheetId="28" hidden="1">#REF!</definedName>
    <definedName name="BLPH576" hidden="1">#REF!</definedName>
    <definedName name="BLPH577" localSheetId="28" hidden="1">#REF!</definedName>
    <definedName name="BLPH577" hidden="1">#REF!</definedName>
    <definedName name="BLPH579" localSheetId="28" hidden="1">#REF!</definedName>
    <definedName name="BLPH579" hidden="1">#REF!</definedName>
    <definedName name="BLPH58" localSheetId="28" hidden="1">#REF!</definedName>
    <definedName name="BLPH58" hidden="1">#REF!</definedName>
    <definedName name="BLPH580" localSheetId="28" hidden="1">#REF!</definedName>
    <definedName name="BLPH580" hidden="1">#REF!</definedName>
    <definedName name="BLPH581" localSheetId="28" hidden="1">#REF!</definedName>
    <definedName name="BLPH581" hidden="1">#REF!</definedName>
    <definedName name="BLPH583" localSheetId="28" hidden="1">#REF!</definedName>
    <definedName name="BLPH583" hidden="1">#REF!</definedName>
    <definedName name="BLPH584" localSheetId="28" hidden="1">#REF!</definedName>
    <definedName name="BLPH584" hidden="1">#REF!</definedName>
    <definedName name="BLPH585" localSheetId="28" hidden="1">#REF!</definedName>
    <definedName name="BLPH585" hidden="1">#REF!</definedName>
    <definedName name="BLPH586" localSheetId="28" hidden="1">#REF!</definedName>
    <definedName name="BLPH586" hidden="1">#REF!</definedName>
    <definedName name="BLPH587" localSheetId="28" hidden="1">#REF!</definedName>
    <definedName name="BLPH587" hidden="1">#REF!</definedName>
    <definedName name="BLPH588" localSheetId="28" hidden="1">#REF!</definedName>
    <definedName name="BLPH588" hidden="1">#REF!</definedName>
    <definedName name="BLPH589" localSheetId="28" hidden="1">#REF!</definedName>
    <definedName name="BLPH589" hidden="1">#REF!</definedName>
    <definedName name="BLPH59" localSheetId="28" hidden="1">#REF!</definedName>
    <definedName name="BLPH59" hidden="1">#REF!</definedName>
    <definedName name="BLPH590" localSheetId="28" hidden="1">#REF!</definedName>
    <definedName name="BLPH590" hidden="1">#REF!</definedName>
    <definedName name="BLPH591" localSheetId="28" hidden="1">#REF!</definedName>
    <definedName name="BLPH591" hidden="1">#REF!</definedName>
    <definedName name="BLPH592" localSheetId="28" hidden="1">#REF!</definedName>
    <definedName name="BLPH592" hidden="1">#REF!</definedName>
    <definedName name="BLPH593" localSheetId="28" hidden="1">#REF!</definedName>
    <definedName name="BLPH593" hidden="1">#REF!</definedName>
    <definedName name="BLPH594" localSheetId="28" hidden="1">#REF!</definedName>
    <definedName name="BLPH594" hidden="1">#REF!</definedName>
    <definedName name="BLPH595" localSheetId="28" hidden="1">#REF!</definedName>
    <definedName name="BLPH595" hidden="1">#REF!</definedName>
    <definedName name="BLPH596" localSheetId="28" hidden="1">#REF!</definedName>
    <definedName name="BLPH596" hidden="1">#REF!</definedName>
    <definedName name="BLPH597" localSheetId="28" hidden="1">#REF!</definedName>
    <definedName name="BLPH597" hidden="1">#REF!</definedName>
    <definedName name="BLPH598" localSheetId="28" hidden="1">#REF!</definedName>
    <definedName name="BLPH598" hidden="1">#REF!</definedName>
    <definedName name="BLPH599" localSheetId="28" hidden="1">#REF!</definedName>
    <definedName name="BLPH599" hidden="1">#REF!</definedName>
    <definedName name="BLPH6" localSheetId="28" hidden="1">#REF!</definedName>
    <definedName name="BLPH6" hidden="1">#REF!</definedName>
    <definedName name="BLPH60" localSheetId="28" hidden="1">#REF!</definedName>
    <definedName name="BLPH60" hidden="1">#REF!</definedName>
    <definedName name="BLPH600" localSheetId="28" hidden="1">#REF!</definedName>
    <definedName name="BLPH600" hidden="1">#REF!</definedName>
    <definedName name="BLPH601" localSheetId="28" hidden="1">#REF!</definedName>
    <definedName name="BLPH601" hidden="1">#REF!</definedName>
    <definedName name="BLPH602" localSheetId="28" hidden="1">#REF!</definedName>
    <definedName name="BLPH602" hidden="1">#REF!</definedName>
    <definedName name="BLPH603" localSheetId="28" hidden="1">#REF!</definedName>
    <definedName name="BLPH603" hidden="1">#REF!</definedName>
    <definedName name="BLPH604" localSheetId="28" hidden="1">#REF!</definedName>
    <definedName name="BLPH604" hidden="1">#REF!</definedName>
    <definedName name="BLPH605" localSheetId="28" hidden="1">#REF!</definedName>
    <definedName name="BLPH605" hidden="1">#REF!</definedName>
    <definedName name="BLPH606" localSheetId="28" hidden="1">#REF!</definedName>
    <definedName name="BLPH606" hidden="1">#REF!</definedName>
    <definedName name="BLPH607" localSheetId="28" hidden="1">#REF!</definedName>
    <definedName name="BLPH607" hidden="1">#REF!</definedName>
    <definedName name="BLPH608" localSheetId="28" hidden="1">#REF!</definedName>
    <definedName name="BLPH608" hidden="1">#REF!</definedName>
    <definedName name="BLPH609" localSheetId="28" hidden="1">#REF!</definedName>
    <definedName name="BLPH609" hidden="1">#REF!</definedName>
    <definedName name="BLPH61" localSheetId="28" hidden="1">#REF!</definedName>
    <definedName name="BLPH61" hidden="1">#REF!</definedName>
    <definedName name="BLPH610" localSheetId="28" hidden="1">#REF!</definedName>
    <definedName name="BLPH610" hidden="1">#REF!</definedName>
    <definedName name="BLPH611" localSheetId="28" hidden="1">#REF!</definedName>
    <definedName name="BLPH611" hidden="1">#REF!</definedName>
    <definedName name="BLPH612" localSheetId="28" hidden="1">#REF!</definedName>
    <definedName name="BLPH612" hidden="1">#REF!</definedName>
    <definedName name="BLPH613" localSheetId="28" hidden="1">#REF!</definedName>
    <definedName name="BLPH613" hidden="1">#REF!</definedName>
    <definedName name="BLPH614" localSheetId="28" hidden="1">#REF!</definedName>
    <definedName name="BLPH614" hidden="1">#REF!</definedName>
    <definedName name="BLPH615" localSheetId="28" hidden="1">#REF!</definedName>
    <definedName name="BLPH615" hidden="1">#REF!</definedName>
    <definedName name="BLPH616" localSheetId="28" hidden="1">#REF!</definedName>
    <definedName name="BLPH616" hidden="1">#REF!</definedName>
    <definedName name="BLPH617" localSheetId="28" hidden="1">#REF!</definedName>
    <definedName name="BLPH617" hidden="1">#REF!</definedName>
    <definedName name="BLPH618" localSheetId="28" hidden="1">#REF!</definedName>
    <definedName name="BLPH618" hidden="1">#REF!</definedName>
    <definedName name="BLPH619" localSheetId="28" hidden="1">#REF!</definedName>
    <definedName name="BLPH619" hidden="1">#REF!</definedName>
    <definedName name="BLPH62" localSheetId="28" hidden="1">#REF!</definedName>
    <definedName name="BLPH62" hidden="1">#REF!</definedName>
    <definedName name="BLPH620" localSheetId="28" hidden="1">#REF!</definedName>
    <definedName name="BLPH620" hidden="1">#REF!</definedName>
    <definedName name="BLPH621" localSheetId="28" hidden="1">#REF!</definedName>
    <definedName name="BLPH621" hidden="1">#REF!</definedName>
    <definedName name="BLPH622" localSheetId="28" hidden="1">#REF!</definedName>
    <definedName name="BLPH622" hidden="1">#REF!</definedName>
    <definedName name="BLPH623" localSheetId="28" hidden="1">#REF!</definedName>
    <definedName name="BLPH623" hidden="1">#REF!</definedName>
    <definedName name="BLPH624" localSheetId="28" hidden="1">#REF!</definedName>
    <definedName name="BLPH624" hidden="1">#REF!</definedName>
    <definedName name="BLPH625" localSheetId="28" hidden="1">#REF!</definedName>
    <definedName name="BLPH625" hidden="1">#REF!</definedName>
    <definedName name="BLPH626" localSheetId="28" hidden="1">#REF!</definedName>
    <definedName name="BLPH626" hidden="1">#REF!</definedName>
    <definedName name="BLPH627" localSheetId="28" hidden="1">#REF!</definedName>
    <definedName name="BLPH627" hidden="1">#REF!</definedName>
    <definedName name="BLPH628" localSheetId="28" hidden="1">#REF!</definedName>
    <definedName name="BLPH628" hidden="1">#REF!</definedName>
    <definedName name="BLPH629" localSheetId="28" hidden="1">#REF!</definedName>
    <definedName name="BLPH629" hidden="1">#REF!</definedName>
    <definedName name="BLPH63" localSheetId="28" hidden="1">#REF!</definedName>
    <definedName name="BLPH63" hidden="1">#REF!</definedName>
    <definedName name="BLPH630" localSheetId="28" hidden="1">#REF!</definedName>
    <definedName name="BLPH630" hidden="1">#REF!</definedName>
    <definedName name="BLPH631" localSheetId="28" hidden="1">#REF!</definedName>
    <definedName name="BLPH631" hidden="1">#REF!</definedName>
    <definedName name="BLPH632" localSheetId="28" hidden="1">#REF!</definedName>
    <definedName name="BLPH632" hidden="1">#REF!</definedName>
    <definedName name="BLPH633" localSheetId="28" hidden="1">#REF!</definedName>
    <definedName name="BLPH633" hidden="1">#REF!</definedName>
    <definedName name="BLPH634" localSheetId="28" hidden="1">#REF!</definedName>
    <definedName name="BLPH634" hidden="1">#REF!</definedName>
    <definedName name="BLPH635" localSheetId="28" hidden="1">#REF!</definedName>
    <definedName name="BLPH635" hidden="1">#REF!</definedName>
    <definedName name="BLPH636" localSheetId="28" hidden="1">#REF!</definedName>
    <definedName name="BLPH636" hidden="1">#REF!</definedName>
    <definedName name="BLPH637" localSheetId="28" hidden="1">#REF!</definedName>
    <definedName name="BLPH637" hidden="1">#REF!</definedName>
    <definedName name="BLPH638" localSheetId="28" hidden="1">#REF!</definedName>
    <definedName name="BLPH638" hidden="1">#REF!</definedName>
    <definedName name="BLPH639" localSheetId="28" hidden="1">#REF!</definedName>
    <definedName name="BLPH639" hidden="1">#REF!</definedName>
    <definedName name="BLPH64" localSheetId="28" hidden="1">#REF!</definedName>
    <definedName name="BLPH64" hidden="1">#REF!</definedName>
    <definedName name="BLPH640" localSheetId="28" hidden="1">#REF!</definedName>
    <definedName name="BLPH640" hidden="1">#REF!</definedName>
    <definedName name="BLPH641" localSheetId="28" hidden="1">#REF!</definedName>
    <definedName name="BLPH641" hidden="1">#REF!</definedName>
    <definedName name="BLPH642" localSheetId="28" hidden="1">#REF!</definedName>
    <definedName name="BLPH642" hidden="1">#REF!</definedName>
    <definedName name="BLPH643" localSheetId="28" hidden="1">#REF!</definedName>
    <definedName name="BLPH643" hidden="1">#REF!</definedName>
    <definedName name="BLPH644" localSheetId="28" hidden="1">#REF!</definedName>
    <definedName name="BLPH644" hidden="1">#REF!</definedName>
    <definedName name="BLPH645" localSheetId="28" hidden="1">#REF!</definedName>
    <definedName name="BLPH645" hidden="1">#REF!</definedName>
    <definedName name="BLPH646" localSheetId="28" hidden="1">#REF!</definedName>
    <definedName name="BLPH646" hidden="1">#REF!</definedName>
    <definedName name="BLPH647" localSheetId="28" hidden="1">#REF!</definedName>
    <definedName name="BLPH647" hidden="1">#REF!</definedName>
    <definedName name="BLPH648" localSheetId="28" hidden="1">#REF!</definedName>
    <definedName name="BLPH648" hidden="1">#REF!</definedName>
    <definedName name="BLPH649" localSheetId="28" hidden="1">#REF!</definedName>
    <definedName name="BLPH649" hidden="1">#REF!</definedName>
    <definedName name="BLPH650" localSheetId="28" hidden="1">#REF!</definedName>
    <definedName name="BLPH650" hidden="1">#REF!</definedName>
    <definedName name="BLPH651" localSheetId="28" hidden="1">#REF!</definedName>
    <definedName name="BLPH651" hidden="1">#REF!</definedName>
    <definedName name="BLPH652" localSheetId="28" hidden="1">#REF!</definedName>
    <definedName name="BLPH652" hidden="1">#REF!</definedName>
    <definedName name="BLPH653" localSheetId="28" hidden="1">#REF!</definedName>
    <definedName name="BLPH653" hidden="1">#REF!</definedName>
    <definedName name="BLPH654" localSheetId="28" hidden="1">#REF!</definedName>
    <definedName name="BLPH654" hidden="1">#REF!</definedName>
    <definedName name="BLPH655" localSheetId="28" hidden="1">#REF!</definedName>
    <definedName name="BLPH655" hidden="1">#REF!</definedName>
    <definedName name="BLPH656" localSheetId="28" hidden="1">#REF!</definedName>
    <definedName name="BLPH656" hidden="1">#REF!</definedName>
    <definedName name="BLPH657" localSheetId="28" hidden="1">#REF!</definedName>
    <definedName name="BLPH657" hidden="1">#REF!</definedName>
    <definedName name="BLPH658" localSheetId="28" hidden="1">#REF!</definedName>
    <definedName name="BLPH658" hidden="1">#REF!</definedName>
    <definedName name="BLPH659" localSheetId="28" hidden="1">#REF!</definedName>
    <definedName name="BLPH659" hidden="1">#REF!</definedName>
    <definedName name="BLPH660" localSheetId="28" hidden="1">#REF!</definedName>
    <definedName name="BLPH660" hidden="1">#REF!</definedName>
    <definedName name="BLPH661" localSheetId="28" hidden="1">#REF!</definedName>
    <definedName name="BLPH661" hidden="1">#REF!</definedName>
    <definedName name="BLPH662" localSheetId="28" hidden="1">#REF!</definedName>
    <definedName name="BLPH662" hidden="1">#REF!</definedName>
    <definedName name="BLPH663" localSheetId="28" hidden="1">#REF!</definedName>
    <definedName name="BLPH663" hidden="1">#REF!</definedName>
    <definedName name="BLPH664" localSheetId="28" hidden="1">#REF!</definedName>
    <definedName name="BLPH664" hidden="1">#REF!</definedName>
    <definedName name="BLPH665" localSheetId="28" hidden="1">#REF!</definedName>
    <definedName name="BLPH665" hidden="1">#REF!</definedName>
    <definedName name="BLPH666" localSheetId="28" hidden="1">#REF!</definedName>
    <definedName name="BLPH666" hidden="1">#REF!</definedName>
    <definedName name="BLPH668" localSheetId="28" hidden="1">#REF!</definedName>
    <definedName name="BLPH668" hidden="1">#REF!</definedName>
    <definedName name="BLPH669" localSheetId="28" hidden="1">#REF!</definedName>
    <definedName name="BLPH669" hidden="1">#REF!</definedName>
    <definedName name="BLPH67" localSheetId="28" hidden="1">#REF!</definedName>
    <definedName name="BLPH67" hidden="1">#REF!</definedName>
    <definedName name="BLPH670" localSheetId="28" hidden="1">#REF!</definedName>
    <definedName name="BLPH670" hidden="1">#REF!</definedName>
    <definedName name="BLPH671" localSheetId="28" hidden="1">#REF!</definedName>
    <definedName name="BLPH671" hidden="1">#REF!</definedName>
    <definedName name="BLPH672" localSheetId="28" hidden="1">#REF!</definedName>
    <definedName name="BLPH672" hidden="1">#REF!</definedName>
    <definedName name="BLPH673" localSheetId="28" hidden="1">#REF!</definedName>
    <definedName name="BLPH673" hidden="1">#REF!</definedName>
    <definedName name="BLPH674" localSheetId="28" hidden="1">#REF!</definedName>
    <definedName name="BLPH674" hidden="1">#REF!</definedName>
    <definedName name="BLPH675" localSheetId="28" hidden="1">#REF!</definedName>
    <definedName name="BLPH675" hidden="1">#REF!</definedName>
    <definedName name="BLPH676" localSheetId="28" hidden="1">#REF!</definedName>
    <definedName name="BLPH676" hidden="1">#REF!</definedName>
    <definedName name="BLPH677" localSheetId="28" hidden="1">#REF!</definedName>
    <definedName name="BLPH677" hidden="1">#REF!</definedName>
    <definedName name="BLPH678" localSheetId="28" hidden="1">#REF!</definedName>
    <definedName name="BLPH678" hidden="1">#REF!</definedName>
    <definedName name="BLPH679" localSheetId="28" hidden="1">#REF!</definedName>
    <definedName name="BLPH679" hidden="1">#REF!</definedName>
    <definedName name="BLPH680" localSheetId="28" hidden="1">#REF!</definedName>
    <definedName name="BLPH680" hidden="1">#REF!</definedName>
    <definedName name="BLPH681" localSheetId="28" hidden="1">#REF!</definedName>
    <definedName name="BLPH681" hidden="1">#REF!</definedName>
    <definedName name="BLPH682" localSheetId="28" hidden="1">#REF!</definedName>
    <definedName name="BLPH682" hidden="1">#REF!</definedName>
    <definedName name="BLPH683" localSheetId="28" hidden="1">#REF!</definedName>
    <definedName name="BLPH683" hidden="1">#REF!</definedName>
    <definedName name="BLPH684" localSheetId="28" hidden="1">#REF!</definedName>
    <definedName name="BLPH684" hidden="1">#REF!</definedName>
    <definedName name="BLPH685" localSheetId="28" hidden="1">#REF!</definedName>
    <definedName name="BLPH685" hidden="1">#REF!</definedName>
    <definedName name="BLPH686" localSheetId="28" hidden="1">#REF!</definedName>
    <definedName name="BLPH686" hidden="1">#REF!</definedName>
    <definedName name="BLPH687" localSheetId="28" hidden="1">#REF!</definedName>
    <definedName name="BLPH687" hidden="1">#REF!</definedName>
    <definedName name="BLPH688" localSheetId="28" hidden="1">#REF!</definedName>
    <definedName name="BLPH688" hidden="1">#REF!</definedName>
    <definedName name="BLPH689" localSheetId="28" hidden="1">#REF!</definedName>
    <definedName name="BLPH689" hidden="1">#REF!</definedName>
    <definedName name="BLPH690" localSheetId="28" hidden="1">#REF!</definedName>
    <definedName name="BLPH690" hidden="1">#REF!</definedName>
    <definedName name="BLPH691" localSheetId="28" hidden="1">#REF!</definedName>
    <definedName name="BLPH691" hidden="1">#REF!</definedName>
    <definedName name="BLPH692" localSheetId="28" hidden="1">#REF!</definedName>
    <definedName name="BLPH692" hidden="1">#REF!</definedName>
    <definedName name="BLPH693" localSheetId="28" hidden="1">#REF!</definedName>
    <definedName name="BLPH693" hidden="1">#REF!</definedName>
    <definedName name="BLPH694" localSheetId="28" hidden="1">#REF!</definedName>
    <definedName name="BLPH694" hidden="1">#REF!</definedName>
    <definedName name="BLPH695" localSheetId="28" hidden="1">#REF!</definedName>
    <definedName name="BLPH695" hidden="1">#REF!</definedName>
    <definedName name="BLPH696" localSheetId="28" hidden="1">#REF!</definedName>
    <definedName name="BLPH696" hidden="1">#REF!</definedName>
    <definedName name="BLPH697" localSheetId="28" hidden="1">#REF!</definedName>
    <definedName name="BLPH697" hidden="1">#REF!</definedName>
    <definedName name="BLPH698" localSheetId="28" hidden="1">#REF!</definedName>
    <definedName name="BLPH698" hidden="1">#REF!</definedName>
    <definedName name="BLPH699" localSheetId="28" hidden="1">#REF!</definedName>
    <definedName name="BLPH699" hidden="1">#REF!</definedName>
    <definedName name="BLPH7" localSheetId="28" hidden="1">#REF!</definedName>
    <definedName name="BLPH7" hidden="1">#REF!</definedName>
    <definedName name="BLPH700" localSheetId="28" hidden="1">#REF!</definedName>
    <definedName name="BLPH700" hidden="1">#REF!</definedName>
    <definedName name="BLPH701" localSheetId="28" hidden="1">#REF!</definedName>
    <definedName name="BLPH701" hidden="1">#REF!</definedName>
    <definedName name="BLPH702" localSheetId="28" hidden="1">#REF!</definedName>
    <definedName name="BLPH702" hidden="1">#REF!</definedName>
    <definedName name="BLPH703" localSheetId="28" hidden="1">#REF!</definedName>
    <definedName name="BLPH703" hidden="1">#REF!</definedName>
    <definedName name="BLPH704" localSheetId="28" hidden="1">#REF!</definedName>
    <definedName name="BLPH704" hidden="1">#REF!</definedName>
    <definedName name="BLPH705" localSheetId="28" hidden="1">#REF!</definedName>
    <definedName name="BLPH705" hidden="1">#REF!</definedName>
    <definedName name="BLPH706" localSheetId="28" hidden="1">#REF!</definedName>
    <definedName name="BLPH706" hidden="1">#REF!</definedName>
    <definedName name="BLPH707" localSheetId="28" hidden="1">#REF!</definedName>
    <definedName name="BLPH707" hidden="1">#REF!</definedName>
    <definedName name="BLPH708" localSheetId="28" hidden="1">#REF!</definedName>
    <definedName name="BLPH708" hidden="1">#REF!</definedName>
    <definedName name="BLPH709" localSheetId="28" hidden="1">#REF!</definedName>
    <definedName name="BLPH709" hidden="1">#REF!</definedName>
    <definedName name="BLPH710" localSheetId="28" hidden="1">#REF!</definedName>
    <definedName name="BLPH710" hidden="1">#REF!</definedName>
    <definedName name="BLPH711" localSheetId="28" hidden="1">#REF!</definedName>
    <definedName name="BLPH711" hidden="1">#REF!</definedName>
    <definedName name="BLPH712" localSheetId="28" hidden="1">#REF!</definedName>
    <definedName name="BLPH712" hidden="1">#REF!</definedName>
    <definedName name="BLPH713" localSheetId="28" hidden="1">#REF!</definedName>
    <definedName name="BLPH713" hidden="1">#REF!</definedName>
    <definedName name="BLPH714" localSheetId="28" hidden="1">#REF!</definedName>
    <definedName name="BLPH714" hidden="1">#REF!</definedName>
    <definedName name="BLPH715" localSheetId="28" hidden="1">#REF!</definedName>
    <definedName name="BLPH715" hidden="1">#REF!</definedName>
    <definedName name="BLPH716" localSheetId="28" hidden="1">#REF!</definedName>
    <definedName name="BLPH716" hidden="1">#REF!</definedName>
    <definedName name="BLPH717" localSheetId="28" hidden="1">#REF!</definedName>
    <definedName name="BLPH717" hidden="1">#REF!</definedName>
    <definedName name="BLPH718" localSheetId="28" hidden="1">#REF!</definedName>
    <definedName name="BLPH718" hidden="1">#REF!</definedName>
    <definedName name="BLPH719" localSheetId="28" hidden="1">#REF!</definedName>
    <definedName name="BLPH719" hidden="1">#REF!</definedName>
    <definedName name="BLPH72" localSheetId="28" hidden="1">#REF!</definedName>
    <definedName name="BLPH72" hidden="1">#REF!</definedName>
    <definedName name="BLPH720" localSheetId="28" hidden="1">#REF!</definedName>
    <definedName name="BLPH720" hidden="1">#REF!</definedName>
    <definedName name="BLPH721" localSheetId="28" hidden="1">#REF!</definedName>
    <definedName name="BLPH721" hidden="1">#REF!</definedName>
    <definedName name="BLPH722" localSheetId="28" hidden="1">#REF!</definedName>
    <definedName name="BLPH722" hidden="1">#REF!</definedName>
    <definedName name="BLPH723" localSheetId="28" hidden="1">#REF!</definedName>
    <definedName name="BLPH723" hidden="1">#REF!</definedName>
    <definedName name="BLPH724" localSheetId="28" hidden="1">#REF!</definedName>
    <definedName name="BLPH724" hidden="1">#REF!</definedName>
    <definedName name="BLPH725" localSheetId="28" hidden="1">#REF!</definedName>
    <definedName name="BLPH725" hidden="1">#REF!</definedName>
    <definedName name="BLPH726" localSheetId="28" hidden="1">#REF!</definedName>
    <definedName name="BLPH726" hidden="1">#REF!</definedName>
    <definedName name="BLPH727" localSheetId="28" hidden="1">#REF!</definedName>
    <definedName name="BLPH727" hidden="1">#REF!</definedName>
    <definedName name="BLPH728" localSheetId="28" hidden="1">#REF!</definedName>
    <definedName name="BLPH728" hidden="1">#REF!</definedName>
    <definedName name="BLPH729" localSheetId="28" hidden="1">#REF!</definedName>
    <definedName name="BLPH729" hidden="1">#REF!</definedName>
    <definedName name="BLPH73" localSheetId="28" hidden="1">#REF!</definedName>
    <definedName name="BLPH73" hidden="1">#REF!</definedName>
    <definedName name="BLPH730" localSheetId="28" hidden="1">#REF!</definedName>
    <definedName name="BLPH730" hidden="1">#REF!</definedName>
    <definedName name="BLPH731" localSheetId="28" hidden="1">#REF!</definedName>
    <definedName name="BLPH731" hidden="1">#REF!</definedName>
    <definedName name="BLPH732" localSheetId="28" hidden="1">#REF!</definedName>
    <definedName name="BLPH732" hidden="1">#REF!</definedName>
    <definedName name="BLPH733" localSheetId="28" hidden="1">#REF!</definedName>
    <definedName name="BLPH733" hidden="1">#REF!</definedName>
    <definedName name="BLPH734" localSheetId="28" hidden="1">#REF!</definedName>
    <definedName name="BLPH734" hidden="1">#REF!</definedName>
    <definedName name="BLPH735" localSheetId="28" hidden="1">#REF!</definedName>
    <definedName name="BLPH735" hidden="1">#REF!</definedName>
    <definedName name="BLPH736" localSheetId="28" hidden="1">#REF!</definedName>
    <definedName name="BLPH736" hidden="1">#REF!</definedName>
    <definedName name="BLPH737" localSheetId="28" hidden="1">#REF!</definedName>
    <definedName name="BLPH737" hidden="1">#REF!</definedName>
    <definedName name="BLPH738" localSheetId="28" hidden="1">#REF!</definedName>
    <definedName name="BLPH738" hidden="1">#REF!</definedName>
    <definedName name="BLPH739" localSheetId="28" hidden="1">#REF!</definedName>
    <definedName name="BLPH739" hidden="1">#REF!</definedName>
    <definedName name="BLPH74" localSheetId="28" hidden="1">#REF!</definedName>
    <definedName name="BLPH74" hidden="1">#REF!</definedName>
    <definedName name="BLPH740" localSheetId="28" hidden="1">#REF!</definedName>
    <definedName name="BLPH740" hidden="1">#REF!</definedName>
    <definedName name="BLPH741" localSheetId="28" hidden="1">#REF!</definedName>
    <definedName name="BLPH741" hidden="1">#REF!</definedName>
    <definedName name="BLPH742" localSheetId="28" hidden="1">#REF!</definedName>
    <definedName name="BLPH742" hidden="1">#REF!</definedName>
    <definedName name="BLPH743" localSheetId="28" hidden="1">#REF!</definedName>
    <definedName name="BLPH743" hidden="1">#REF!</definedName>
    <definedName name="BLPH744" localSheetId="28" hidden="1">#REF!</definedName>
    <definedName name="BLPH744" hidden="1">#REF!</definedName>
    <definedName name="BLPH745" localSheetId="28" hidden="1">#REF!</definedName>
    <definedName name="BLPH745" hidden="1">#REF!</definedName>
    <definedName name="BLPH746" localSheetId="28" hidden="1">#REF!</definedName>
    <definedName name="BLPH746" hidden="1">#REF!</definedName>
    <definedName name="BLPH747" localSheetId="28" hidden="1">#REF!</definedName>
    <definedName name="BLPH747" hidden="1">#REF!</definedName>
    <definedName name="BLPH748" localSheetId="28" hidden="1">#REF!</definedName>
    <definedName name="BLPH748" hidden="1">#REF!</definedName>
    <definedName name="BLPH749" localSheetId="28" hidden="1">#REF!</definedName>
    <definedName name="BLPH749" hidden="1">#REF!</definedName>
    <definedName name="BLPH75" localSheetId="28" hidden="1">#REF!</definedName>
    <definedName name="BLPH75" hidden="1">#REF!</definedName>
    <definedName name="BLPH750" localSheetId="28" hidden="1">#REF!</definedName>
    <definedName name="BLPH750" hidden="1">#REF!</definedName>
    <definedName name="BLPH751" localSheetId="28" hidden="1">#REF!</definedName>
    <definedName name="BLPH751" hidden="1">#REF!</definedName>
    <definedName name="BLPH752" localSheetId="28" hidden="1">#REF!</definedName>
    <definedName name="BLPH752" hidden="1">#REF!</definedName>
    <definedName name="BLPH753" localSheetId="28" hidden="1">#REF!</definedName>
    <definedName name="BLPH753" hidden="1">#REF!</definedName>
    <definedName name="BLPH754" localSheetId="28" hidden="1">#REF!</definedName>
    <definedName name="BLPH754" hidden="1">#REF!</definedName>
    <definedName name="BLPH755" localSheetId="28" hidden="1">#REF!</definedName>
    <definedName name="BLPH755" hidden="1">#REF!</definedName>
    <definedName name="BLPH756" localSheetId="28" hidden="1">#REF!</definedName>
    <definedName name="BLPH756" hidden="1">#REF!</definedName>
    <definedName name="BLPH757" localSheetId="28" hidden="1">#REF!</definedName>
    <definedName name="BLPH757" hidden="1">#REF!</definedName>
    <definedName name="BLPH758" localSheetId="28" hidden="1">#REF!</definedName>
    <definedName name="BLPH758" hidden="1">#REF!</definedName>
    <definedName name="BLPH759" localSheetId="28" hidden="1">#REF!</definedName>
    <definedName name="BLPH759" hidden="1">#REF!</definedName>
    <definedName name="BLPH76" localSheetId="28" hidden="1">#REF!</definedName>
    <definedName name="BLPH76" hidden="1">#REF!</definedName>
    <definedName name="BLPH760" localSheetId="28" hidden="1">#REF!</definedName>
    <definedName name="BLPH760" hidden="1">#REF!</definedName>
    <definedName name="BLPH761" localSheetId="28" hidden="1">#REF!</definedName>
    <definedName name="BLPH761" hidden="1">#REF!</definedName>
    <definedName name="BLPH762" localSheetId="28" hidden="1">#REF!</definedName>
    <definedName name="BLPH762" hidden="1">#REF!</definedName>
    <definedName name="BLPH763" localSheetId="28" hidden="1">#REF!</definedName>
    <definedName name="BLPH763" hidden="1">#REF!</definedName>
    <definedName name="BLPH764" localSheetId="28" hidden="1">#REF!</definedName>
    <definedName name="BLPH764" hidden="1">#REF!</definedName>
    <definedName name="BLPH765" localSheetId="28" hidden="1">#REF!</definedName>
    <definedName name="BLPH765" hidden="1">#REF!</definedName>
    <definedName name="BLPH766" localSheetId="28" hidden="1">#REF!</definedName>
    <definedName name="BLPH766" hidden="1">#REF!</definedName>
    <definedName name="BLPH767" localSheetId="28" hidden="1">#REF!</definedName>
    <definedName name="BLPH767" hidden="1">#REF!</definedName>
    <definedName name="BLPH768" localSheetId="28" hidden="1">#REF!</definedName>
    <definedName name="BLPH768" hidden="1">#REF!</definedName>
    <definedName name="BLPH769" localSheetId="28" hidden="1">#REF!</definedName>
    <definedName name="BLPH769" hidden="1">#REF!</definedName>
    <definedName name="BLPH77" localSheetId="28" hidden="1">#REF!</definedName>
    <definedName name="BLPH77" hidden="1">#REF!</definedName>
    <definedName name="BLPH770" localSheetId="28" hidden="1">#REF!</definedName>
    <definedName name="BLPH770" hidden="1">#REF!</definedName>
    <definedName name="BLPH771" localSheetId="28" hidden="1">#REF!</definedName>
    <definedName name="BLPH771" hidden="1">#REF!</definedName>
    <definedName name="BLPH772" localSheetId="28" hidden="1">#REF!</definedName>
    <definedName name="BLPH772" hidden="1">#REF!</definedName>
    <definedName name="BLPH773" localSheetId="28" hidden="1">#REF!</definedName>
    <definedName name="BLPH773" hidden="1">#REF!</definedName>
    <definedName name="BLPH774" localSheetId="28" hidden="1">#REF!</definedName>
    <definedName name="BLPH774" hidden="1">#REF!</definedName>
    <definedName name="BLPH775" localSheetId="28" hidden="1">#REF!</definedName>
    <definedName name="BLPH775" hidden="1">#REF!</definedName>
    <definedName name="BLPH776" localSheetId="28" hidden="1">#REF!</definedName>
    <definedName name="BLPH776" hidden="1">#REF!</definedName>
    <definedName name="BLPH777" localSheetId="28" hidden="1">#REF!</definedName>
    <definedName name="BLPH777" hidden="1">#REF!</definedName>
    <definedName name="BLPH778" localSheetId="28" hidden="1">#REF!</definedName>
    <definedName name="BLPH778" hidden="1">#REF!</definedName>
    <definedName name="BLPH779" localSheetId="28" hidden="1">#REF!</definedName>
    <definedName name="BLPH779" hidden="1">#REF!</definedName>
    <definedName name="BLPH78" localSheetId="28" hidden="1">#REF!</definedName>
    <definedName name="BLPH78" hidden="1">#REF!</definedName>
    <definedName name="BLPH780" localSheetId="28" hidden="1">#REF!</definedName>
    <definedName name="BLPH780" hidden="1">#REF!</definedName>
    <definedName name="BLPH781" localSheetId="28" hidden="1">#REF!</definedName>
    <definedName name="BLPH781" hidden="1">#REF!</definedName>
    <definedName name="BLPH782" localSheetId="28" hidden="1">#REF!</definedName>
    <definedName name="BLPH782" hidden="1">#REF!</definedName>
    <definedName name="BLPH783" localSheetId="28" hidden="1">#REF!</definedName>
    <definedName name="BLPH783" hidden="1">#REF!</definedName>
    <definedName name="BLPH784" localSheetId="28" hidden="1">#REF!</definedName>
    <definedName name="BLPH784" hidden="1">#REF!</definedName>
    <definedName name="BLPH785" localSheetId="28" hidden="1">#REF!</definedName>
    <definedName name="BLPH785" hidden="1">#REF!</definedName>
    <definedName name="BLPH786" localSheetId="28" hidden="1">#REF!</definedName>
    <definedName name="BLPH786" hidden="1">#REF!</definedName>
    <definedName name="BLPH787" localSheetId="28" hidden="1">#REF!</definedName>
    <definedName name="BLPH787" hidden="1">#REF!</definedName>
    <definedName name="BLPH788" localSheetId="28" hidden="1">#REF!</definedName>
    <definedName name="BLPH788" hidden="1">#REF!</definedName>
    <definedName name="BLPH789" localSheetId="28" hidden="1">#REF!</definedName>
    <definedName name="BLPH789" hidden="1">#REF!</definedName>
    <definedName name="BLPH79" localSheetId="28" hidden="1">#REF!</definedName>
    <definedName name="BLPH79" hidden="1">#REF!</definedName>
    <definedName name="BLPH790" localSheetId="28" hidden="1">#REF!</definedName>
    <definedName name="BLPH790" hidden="1">#REF!</definedName>
    <definedName name="BLPH791" localSheetId="28" hidden="1">#REF!</definedName>
    <definedName name="BLPH791" hidden="1">#REF!</definedName>
    <definedName name="BLPH792" localSheetId="28" hidden="1">#REF!</definedName>
    <definedName name="BLPH792" hidden="1">#REF!</definedName>
    <definedName name="BLPH793" localSheetId="28" hidden="1">#REF!</definedName>
    <definedName name="BLPH793" hidden="1">#REF!</definedName>
    <definedName name="BLPH794" localSheetId="28" hidden="1">#REF!</definedName>
    <definedName name="BLPH794" hidden="1">#REF!</definedName>
    <definedName name="BLPH795" localSheetId="28" hidden="1">#REF!</definedName>
    <definedName name="BLPH795" hidden="1">#REF!</definedName>
    <definedName name="BLPH796" localSheetId="28" hidden="1">#REF!</definedName>
    <definedName name="BLPH796" hidden="1">#REF!</definedName>
    <definedName name="BLPH797" localSheetId="28" hidden="1">#REF!</definedName>
    <definedName name="BLPH797" hidden="1">#REF!</definedName>
    <definedName name="BLPH798" localSheetId="28" hidden="1">#REF!</definedName>
    <definedName name="BLPH798" hidden="1">#REF!</definedName>
    <definedName name="BLPH799" localSheetId="28" hidden="1">#REF!</definedName>
    <definedName name="BLPH799" hidden="1">#REF!</definedName>
    <definedName name="BLPH8" localSheetId="28" hidden="1">#REF!</definedName>
    <definedName name="BLPH8" hidden="1">#REF!</definedName>
    <definedName name="BLPH80" localSheetId="28" hidden="1">#REF!</definedName>
    <definedName name="BLPH80" hidden="1">#REF!</definedName>
    <definedName name="BLPH800" localSheetId="28" hidden="1">#REF!</definedName>
    <definedName name="BLPH800" hidden="1">#REF!</definedName>
    <definedName name="BLPH801" localSheetId="28" hidden="1">#REF!</definedName>
    <definedName name="BLPH801" hidden="1">#REF!</definedName>
    <definedName name="BLPH802" localSheetId="28" hidden="1">#REF!</definedName>
    <definedName name="BLPH802" hidden="1">#REF!</definedName>
    <definedName name="BLPH803" localSheetId="28" hidden="1">#REF!</definedName>
    <definedName name="BLPH803" hidden="1">#REF!</definedName>
    <definedName name="BLPH804" localSheetId="28" hidden="1">#REF!</definedName>
    <definedName name="BLPH804" hidden="1">#REF!</definedName>
    <definedName name="BLPH805" localSheetId="28" hidden="1">#REF!</definedName>
    <definedName name="BLPH805" hidden="1">#REF!</definedName>
    <definedName name="BLPH806" localSheetId="28" hidden="1">#REF!</definedName>
    <definedName name="BLPH806" hidden="1">#REF!</definedName>
    <definedName name="BLPH807" localSheetId="28" hidden="1">#REF!</definedName>
    <definedName name="BLPH807" hidden="1">#REF!</definedName>
    <definedName name="BLPH808" localSheetId="28" hidden="1">#REF!</definedName>
    <definedName name="BLPH808" hidden="1">#REF!</definedName>
    <definedName name="BLPH809" localSheetId="28" hidden="1">#REF!</definedName>
    <definedName name="BLPH809" hidden="1">#REF!</definedName>
    <definedName name="BLPH81" localSheetId="28" hidden="1">#REF!</definedName>
    <definedName name="BLPH81" hidden="1">#REF!</definedName>
    <definedName name="BLPH810" localSheetId="28" hidden="1">#REF!</definedName>
    <definedName name="BLPH810" hidden="1">#REF!</definedName>
    <definedName name="BLPH811" localSheetId="28" hidden="1">#REF!</definedName>
    <definedName name="BLPH811" hidden="1">#REF!</definedName>
    <definedName name="BLPH812" localSheetId="28" hidden="1">#REF!</definedName>
    <definedName name="BLPH812" hidden="1">#REF!</definedName>
    <definedName name="BLPH813" localSheetId="28" hidden="1">#REF!</definedName>
    <definedName name="BLPH813" hidden="1">#REF!</definedName>
    <definedName name="BLPH814" localSheetId="28" hidden="1">#REF!</definedName>
    <definedName name="BLPH814" hidden="1">#REF!</definedName>
    <definedName name="BLPH815" localSheetId="28" hidden="1">#REF!</definedName>
    <definedName name="BLPH815" hidden="1">#REF!</definedName>
    <definedName name="BLPH816" localSheetId="28" hidden="1">#REF!</definedName>
    <definedName name="BLPH816" hidden="1">#REF!</definedName>
    <definedName name="BLPH817" localSheetId="28" hidden="1">#REF!</definedName>
    <definedName name="BLPH817" hidden="1">#REF!</definedName>
    <definedName name="BLPH818" localSheetId="28" hidden="1">#REF!</definedName>
    <definedName name="BLPH818" hidden="1">#REF!</definedName>
    <definedName name="BLPH819" localSheetId="28" hidden="1">#REF!</definedName>
    <definedName name="BLPH819" hidden="1">#REF!</definedName>
    <definedName name="BLPH82" localSheetId="28" hidden="1">#REF!</definedName>
    <definedName name="BLPH82" hidden="1">#REF!</definedName>
    <definedName name="BLPH820" localSheetId="28" hidden="1">#REF!</definedName>
    <definedName name="BLPH820" hidden="1">#REF!</definedName>
    <definedName name="BLPH821" localSheetId="28" hidden="1">#REF!</definedName>
    <definedName name="BLPH821" hidden="1">#REF!</definedName>
    <definedName name="BLPH822" localSheetId="28" hidden="1">#REF!</definedName>
    <definedName name="BLPH822" hidden="1">#REF!</definedName>
    <definedName name="BLPH823" localSheetId="28" hidden="1">#REF!</definedName>
    <definedName name="BLPH823" hidden="1">#REF!</definedName>
    <definedName name="BLPH824" localSheetId="28" hidden="1">#REF!</definedName>
    <definedName name="BLPH824" hidden="1">#REF!</definedName>
    <definedName name="BLPH825" localSheetId="28" hidden="1">#REF!</definedName>
    <definedName name="BLPH825" hidden="1">#REF!</definedName>
    <definedName name="BLPH826" localSheetId="28" hidden="1">#REF!</definedName>
    <definedName name="BLPH826" hidden="1">#REF!</definedName>
    <definedName name="BLPH827" localSheetId="28" hidden="1">#REF!</definedName>
    <definedName name="BLPH827" hidden="1">#REF!</definedName>
    <definedName name="BLPH828" localSheetId="28" hidden="1">#REF!</definedName>
    <definedName name="BLPH828" hidden="1">#REF!</definedName>
    <definedName name="BLPH829" localSheetId="28" hidden="1">#REF!</definedName>
    <definedName name="BLPH829" hidden="1">#REF!</definedName>
    <definedName name="BLPH83" localSheetId="28" hidden="1">#REF!</definedName>
    <definedName name="BLPH83" hidden="1">#REF!</definedName>
    <definedName name="BLPH830" localSheetId="28" hidden="1">#REF!</definedName>
    <definedName name="BLPH830" hidden="1">#REF!</definedName>
    <definedName name="BLPH831" localSheetId="28" hidden="1">#REF!</definedName>
    <definedName name="BLPH831" hidden="1">#REF!</definedName>
    <definedName name="BLPH832" localSheetId="28" hidden="1">#REF!</definedName>
    <definedName name="BLPH832" hidden="1">#REF!</definedName>
    <definedName name="BLPH833" localSheetId="28" hidden="1">#REF!</definedName>
    <definedName name="BLPH833" hidden="1">#REF!</definedName>
    <definedName name="BLPH834" localSheetId="28" hidden="1">#REF!</definedName>
    <definedName name="BLPH834" hidden="1">#REF!</definedName>
    <definedName name="BLPH835" localSheetId="28" hidden="1">#REF!</definedName>
    <definedName name="BLPH835" hidden="1">#REF!</definedName>
    <definedName name="BLPH836" localSheetId="28" hidden="1">#REF!</definedName>
    <definedName name="BLPH836" hidden="1">#REF!</definedName>
    <definedName name="BLPH837" localSheetId="28" hidden="1">#REF!</definedName>
    <definedName name="BLPH837" hidden="1">#REF!</definedName>
    <definedName name="BLPH838" localSheetId="28" hidden="1">#REF!</definedName>
    <definedName name="BLPH838" hidden="1">#REF!</definedName>
    <definedName name="BLPH839" localSheetId="28" hidden="1">#REF!</definedName>
    <definedName name="BLPH839" hidden="1">#REF!</definedName>
    <definedName name="BLPH84" localSheetId="28" hidden="1">#REF!</definedName>
    <definedName name="BLPH84" hidden="1">#REF!</definedName>
    <definedName name="BLPH840" localSheetId="28" hidden="1">#REF!</definedName>
    <definedName name="BLPH840" hidden="1">#REF!</definedName>
    <definedName name="BLPH841" localSheetId="28" hidden="1">#REF!</definedName>
    <definedName name="BLPH841" hidden="1">#REF!</definedName>
    <definedName name="BLPH842" localSheetId="28" hidden="1">#REF!</definedName>
    <definedName name="BLPH842" hidden="1">#REF!</definedName>
    <definedName name="BLPH843" localSheetId="28" hidden="1">#REF!</definedName>
    <definedName name="BLPH843" hidden="1">#REF!</definedName>
    <definedName name="BLPH844" localSheetId="28" hidden="1">#REF!</definedName>
    <definedName name="BLPH844" hidden="1">#REF!</definedName>
    <definedName name="BLPH845" localSheetId="28" hidden="1">#REF!</definedName>
    <definedName name="BLPH845" hidden="1">#REF!</definedName>
    <definedName name="BLPH846" localSheetId="28" hidden="1">#REF!</definedName>
    <definedName name="BLPH846" hidden="1">#REF!</definedName>
    <definedName name="BLPH847" localSheetId="28" hidden="1">#REF!</definedName>
    <definedName name="BLPH847" hidden="1">#REF!</definedName>
    <definedName name="BLPH848" localSheetId="28" hidden="1">#REF!</definedName>
    <definedName name="BLPH848" hidden="1">#REF!</definedName>
    <definedName name="BLPH85" localSheetId="28" hidden="1">#REF!</definedName>
    <definedName name="BLPH85" hidden="1">#REF!</definedName>
    <definedName name="BLPH86" localSheetId="28" hidden="1">#REF!</definedName>
    <definedName name="BLPH86" hidden="1">#REF!</definedName>
    <definedName name="BLPH860" localSheetId="28" hidden="1">#REF!</definedName>
    <definedName name="BLPH860" hidden="1">#REF!</definedName>
    <definedName name="BLPH861" localSheetId="28" hidden="1">#REF!</definedName>
    <definedName name="BLPH861" hidden="1">#REF!</definedName>
    <definedName name="BLPH862" localSheetId="28" hidden="1">#REF!</definedName>
    <definedName name="BLPH862" hidden="1">#REF!</definedName>
    <definedName name="BLPH863" localSheetId="28" hidden="1">#REF!</definedName>
    <definedName name="BLPH863" hidden="1">#REF!</definedName>
    <definedName name="BLPH864" localSheetId="28" hidden="1">#REF!</definedName>
    <definedName name="BLPH864" hidden="1">#REF!</definedName>
    <definedName name="BLPH865" localSheetId="28" hidden="1">#REF!</definedName>
    <definedName name="BLPH865" hidden="1">#REF!</definedName>
    <definedName name="BLPH866" localSheetId="28" hidden="1">#REF!</definedName>
    <definedName name="BLPH866" hidden="1">#REF!</definedName>
    <definedName name="BLPH867" localSheetId="28" hidden="1">#REF!</definedName>
    <definedName name="BLPH867" hidden="1">#REF!</definedName>
    <definedName name="BLPH868" localSheetId="28" hidden="1">#REF!</definedName>
    <definedName name="BLPH868" hidden="1">#REF!</definedName>
    <definedName name="BLPH869" localSheetId="28" hidden="1">#REF!</definedName>
    <definedName name="BLPH869" hidden="1">#REF!</definedName>
    <definedName name="BLPH87" localSheetId="28" hidden="1">#REF!</definedName>
    <definedName name="BLPH87" hidden="1">#REF!</definedName>
    <definedName name="BLPH870" localSheetId="28" hidden="1">#REF!</definedName>
    <definedName name="BLPH870" hidden="1">#REF!</definedName>
    <definedName name="BLPH871" localSheetId="28" hidden="1">#REF!</definedName>
    <definedName name="BLPH871" hidden="1">#REF!</definedName>
    <definedName name="BLPH872" localSheetId="28" hidden="1">#REF!</definedName>
    <definedName name="BLPH872" hidden="1">#REF!</definedName>
    <definedName name="BLPH873" localSheetId="28" hidden="1">#REF!</definedName>
    <definedName name="BLPH873" hidden="1">#REF!</definedName>
    <definedName name="BLPH874" localSheetId="28" hidden="1">#REF!</definedName>
    <definedName name="BLPH874" hidden="1">#REF!</definedName>
    <definedName name="BLPH875" localSheetId="28" hidden="1">#REF!</definedName>
    <definedName name="BLPH875" hidden="1">#REF!</definedName>
    <definedName name="BLPH876" localSheetId="28" hidden="1">#REF!</definedName>
    <definedName name="BLPH876" hidden="1">#REF!</definedName>
    <definedName name="BLPH877" localSheetId="28" hidden="1">#REF!</definedName>
    <definedName name="BLPH877" hidden="1">#REF!</definedName>
    <definedName name="BLPH878" localSheetId="28" hidden="1">#REF!</definedName>
    <definedName name="BLPH878" hidden="1">#REF!</definedName>
    <definedName name="BLPH879" localSheetId="28" hidden="1">#REF!</definedName>
    <definedName name="BLPH879" hidden="1">#REF!</definedName>
    <definedName name="BLPH88" localSheetId="28" hidden="1">#REF!</definedName>
    <definedName name="BLPH88" hidden="1">#REF!</definedName>
    <definedName name="BLPH880" localSheetId="28" hidden="1">#REF!</definedName>
    <definedName name="BLPH880" hidden="1">#REF!</definedName>
    <definedName name="BLPH881" localSheetId="28" hidden="1">#REF!</definedName>
    <definedName name="BLPH881" hidden="1">#REF!</definedName>
    <definedName name="BLPH882" localSheetId="28" hidden="1">#REF!</definedName>
    <definedName name="BLPH882" hidden="1">#REF!</definedName>
    <definedName name="BLPH883" localSheetId="28" hidden="1">#REF!</definedName>
    <definedName name="BLPH883" hidden="1">#REF!</definedName>
    <definedName name="BLPH884" localSheetId="28" hidden="1">#REF!</definedName>
    <definedName name="BLPH884" hidden="1">#REF!</definedName>
    <definedName name="BLPH885" localSheetId="28" hidden="1">#REF!</definedName>
    <definedName name="BLPH885" hidden="1">#REF!</definedName>
    <definedName name="BLPH886" localSheetId="28" hidden="1">#REF!</definedName>
    <definedName name="BLPH886" hidden="1">#REF!</definedName>
    <definedName name="BLPH887" localSheetId="28" hidden="1">#REF!</definedName>
    <definedName name="BLPH887" hidden="1">#REF!</definedName>
    <definedName name="BLPH888" localSheetId="28" hidden="1">#REF!</definedName>
    <definedName name="BLPH888" hidden="1">#REF!</definedName>
    <definedName name="BLPH889" localSheetId="28" hidden="1">#REF!</definedName>
    <definedName name="BLPH889" hidden="1">#REF!</definedName>
    <definedName name="BLPH89" localSheetId="28" hidden="1">#REF!</definedName>
    <definedName name="BLPH89" hidden="1">#REF!</definedName>
    <definedName name="BLPH890" localSheetId="28" hidden="1">#REF!</definedName>
    <definedName name="BLPH890" hidden="1">#REF!</definedName>
    <definedName name="BLPH891" localSheetId="28" hidden="1">#REF!</definedName>
    <definedName name="BLPH891" hidden="1">#REF!</definedName>
    <definedName name="BLPH892" localSheetId="28" hidden="1">#REF!</definedName>
    <definedName name="BLPH892" hidden="1">#REF!</definedName>
    <definedName name="BLPH893" localSheetId="28" hidden="1">#REF!</definedName>
    <definedName name="BLPH893" hidden="1">#REF!</definedName>
    <definedName name="BLPH894" localSheetId="28" hidden="1">#REF!</definedName>
    <definedName name="BLPH894" hidden="1">#REF!</definedName>
    <definedName name="BLPH895" localSheetId="28" hidden="1">#REF!</definedName>
    <definedName name="BLPH895" hidden="1">#REF!</definedName>
    <definedName name="BLPH896" localSheetId="28" hidden="1">#REF!</definedName>
    <definedName name="BLPH896" hidden="1">#REF!</definedName>
    <definedName name="BLPH897" localSheetId="28" hidden="1">#REF!</definedName>
    <definedName name="BLPH897" hidden="1">#REF!</definedName>
    <definedName name="BLPH898" localSheetId="28" hidden="1">#REF!</definedName>
    <definedName name="BLPH898" hidden="1">#REF!</definedName>
    <definedName name="BLPH899" localSheetId="28" hidden="1">#REF!</definedName>
    <definedName name="BLPH899" hidden="1">#REF!</definedName>
    <definedName name="BLPH9" localSheetId="28" hidden="1">#REF!</definedName>
    <definedName name="BLPH9" hidden="1">#REF!</definedName>
    <definedName name="BLPH90" localSheetId="28" hidden="1">#REF!</definedName>
    <definedName name="BLPH90" hidden="1">#REF!</definedName>
    <definedName name="BLPH900" localSheetId="28" hidden="1">#REF!</definedName>
    <definedName name="BLPH900" hidden="1">#REF!</definedName>
    <definedName name="BLPH901" localSheetId="28" hidden="1">#REF!</definedName>
    <definedName name="BLPH901" hidden="1">#REF!</definedName>
    <definedName name="BLPH902" localSheetId="28" hidden="1">#REF!</definedName>
    <definedName name="BLPH902" hidden="1">#REF!</definedName>
    <definedName name="BLPH903" localSheetId="28" hidden="1">#REF!</definedName>
    <definedName name="BLPH903" hidden="1">#REF!</definedName>
    <definedName name="BLPH904" localSheetId="28" hidden="1">#REF!</definedName>
    <definedName name="BLPH904" hidden="1">#REF!</definedName>
    <definedName name="BLPH905" localSheetId="28" hidden="1">#REF!</definedName>
    <definedName name="BLPH905" hidden="1">#REF!</definedName>
    <definedName name="BLPH906" localSheetId="28" hidden="1">#REF!</definedName>
    <definedName name="BLPH906" hidden="1">#REF!</definedName>
    <definedName name="BLPH907" localSheetId="28" hidden="1">#REF!</definedName>
    <definedName name="BLPH907" hidden="1">#REF!</definedName>
    <definedName name="BLPH908" localSheetId="28" hidden="1">#REF!</definedName>
    <definedName name="BLPH908" hidden="1">#REF!</definedName>
    <definedName name="BLPH909" localSheetId="28" hidden="1">#REF!</definedName>
    <definedName name="BLPH909" hidden="1">#REF!</definedName>
    <definedName name="BLPH91" localSheetId="28" hidden="1">#REF!</definedName>
    <definedName name="BLPH91" hidden="1">#REF!</definedName>
    <definedName name="BLPH910" localSheetId="28" hidden="1">#REF!</definedName>
    <definedName name="BLPH910" hidden="1">#REF!</definedName>
    <definedName name="BLPH911" localSheetId="28" hidden="1">#REF!</definedName>
    <definedName name="BLPH911" hidden="1">#REF!</definedName>
    <definedName name="BLPH912" localSheetId="28" hidden="1">#REF!</definedName>
    <definedName name="BLPH912" hidden="1">#REF!</definedName>
    <definedName name="BLPH913" localSheetId="28" hidden="1">#REF!</definedName>
    <definedName name="BLPH913" hidden="1">#REF!</definedName>
    <definedName name="BLPH914" localSheetId="28" hidden="1">#REF!</definedName>
    <definedName name="BLPH914" hidden="1">#REF!</definedName>
    <definedName name="BLPH915" localSheetId="28" hidden="1">#REF!</definedName>
    <definedName name="BLPH915" hidden="1">#REF!</definedName>
    <definedName name="BLPH916" localSheetId="28" hidden="1">#REF!</definedName>
    <definedName name="BLPH916" hidden="1">#REF!</definedName>
    <definedName name="BLPH917" localSheetId="28" hidden="1">#REF!</definedName>
    <definedName name="BLPH917" hidden="1">#REF!</definedName>
    <definedName name="BLPH918" localSheetId="28" hidden="1">#REF!</definedName>
    <definedName name="BLPH918" hidden="1">#REF!</definedName>
    <definedName name="BLPH919" localSheetId="28" hidden="1">#REF!</definedName>
    <definedName name="BLPH919" hidden="1">#REF!</definedName>
    <definedName name="BLPH92" localSheetId="28" hidden="1">#REF!</definedName>
    <definedName name="BLPH92" hidden="1">#REF!</definedName>
    <definedName name="BLPH920" localSheetId="28" hidden="1">#REF!</definedName>
    <definedName name="BLPH920" hidden="1">#REF!</definedName>
    <definedName name="BLPH921" localSheetId="28" hidden="1">#REF!</definedName>
    <definedName name="BLPH921" hidden="1">#REF!</definedName>
    <definedName name="BLPH922" localSheetId="28" hidden="1">#REF!</definedName>
    <definedName name="BLPH922" hidden="1">#REF!</definedName>
    <definedName name="BLPH923" localSheetId="28" hidden="1">#REF!</definedName>
    <definedName name="BLPH923" hidden="1">#REF!</definedName>
    <definedName name="BLPH924" localSheetId="28" hidden="1">#REF!</definedName>
    <definedName name="BLPH924" hidden="1">#REF!</definedName>
    <definedName name="BLPH925" localSheetId="28" hidden="1">#REF!</definedName>
    <definedName name="BLPH925" hidden="1">#REF!</definedName>
    <definedName name="BLPH926" localSheetId="28" hidden="1">#REF!</definedName>
    <definedName name="BLPH926" hidden="1">#REF!</definedName>
    <definedName name="BLPH927" localSheetId="28" hidden="1">#REF!</definedName>
    <definedName name="BLPH927" hidden="1">#REF!</definedName>
    <definedName name="BLPH928" localSheetId="28" hidden="1">#REF!</definedName>
    <definedName name="BLPH928" hidden="1">#REF!</definedName>
    <definedName name="BLPH929" localSheetId="28" hidden="1">#REF!</definedName>
    <definedName name="BLPH929" hidden="1">#REF!</definedName>
    <definedName name="BLPH93" localSheetId="28" hidden="1">#REF!</definedName>
    <definedName name="BLPH93" hidden="1">#REF!</definedName>
    <definedName name="BLPH930" localSheetId="28" hidden="1">#REF!</definedName>
    <definedName name="BLPH930" hidden="1">#REF!</definedName>
    <definedName name="BLPH931" localSheetId="28" hidden="1">#REF!</definedName>
    <definedName name="BLPH931" hidden="1">#REF!</definedName>
    <definedName name="BLPH932" localSheetId="28" hidden="1">#REF!</definedName>
    <definedName name="BLPH932" hidden="1">#REF!</definedName>
    <definedName name="BLPH933" localSheetId="28" hidden="1">#REF!</definedName>
    <definedName name="BLPH933" hidden="1">#REF!</definedName>
    <definedName name="BLPH934" localSheetId="28" hidden="1">#REF!</definedName>
    <definedName name="BLPH934" hidden="1">#REF!</definedName>
    <definedName name="BLPH935" localSheetId="28" hidden="1">#REF!</definedName>
    <definedName name="BLPH935" hidden="1">#REF!</definedName>
    <definedName name="BLPH936" localSheetId="28" hidden="1">#REF!</definedName>
    <definedName name="BLPH936" hidden="1">#REF!</definedName>
    <definedName name="BLPH937" localSheetId="28" hidden="1">#REF!</definedName>
    <definedName name="BLPH937" hidden="1">#REF!</definedName>
    <definedName name="BLPH938" localSheetId="28" hidden="1">#REF!</definedName>
    <definedName name="BLPH938" hidden="1">#REF!</definedName>
    <definedName name="BLPH939" localSheetId="28" hidden="1">#REF!</definedName>
    <definedName name="BLPH939" hidden="1">#REF!</definedName>
    <definedName name="BLPH94" localSheetId="28" hidden="1">#REF!</definedName>
    <definedName name="BLPH94" hidden="1">#REF!</definedName>
    <definedName name="BLPH940" localSheetId="28" hidden="1">#REF!</definedName>
    <definedName name="BLPH940" hidden="1">#REF!</definedName>
    <definedName name="BLPH941" localSheetId="28" hidden="1">#REF!</definedName>
    <definedName name="BLPH941" hidden="1">#REF!</definedName>
    <definedName name="BLPH942" localSheetId="28" hidden="1">#REF!</definedName>
    <definedName name="BLPH942" hidden="1">#REF!</definedName>
    <definedName name="BLPH943" localSheetId="28" hidden="1">#REF!</definedName>
    <definedName name="BLPH943" hidden="1">#REF!</definedName>
    <definedName name="BLPH944" localSheetId="28" hidden="1">#REF!</definedName>
    <definedName name="BLPH944" hidden="1">#REF!</definedName>
    <definedName name="BLPH945" localSheetId="28" hidden="1">#REF!</definedName>
    <definedName name="BLPH945" hidden="1">#REF!</definedName>
    <definedName name="BLPH946" localSheetId="28" hidden="1">#REF!</definedName>
    <definedName name="BLPH946" hidden="1">#REF!</definedName>
    <definedName name="BLPH947" localSheetId="28" hidden="1">#REF!</definedName>
    <definedName name="BLPH947" hidden="1">#REF!</definedName>
    <definedName name="BLPH948" localSheetId="28" hidden="1">#REF!</definedName>
    <definedName name="BLPH948" hidden="1">#REF!</definedName>
    <definedName name="BLPH949" localSheetId="28" hidden="1">#REF!</definedName>
    <definedName name="BLPH949" hidden="1">#REF!</definedName>
    <definedName name="BLPH95" localSheetId="28" hidden="1">#REF!</definedName>
    <definedName name="BLPH95" hidden="1">#REF!</definedName>
    <definedName name="BLPH950" localSheetId="28" hidden="1">#REF!</definedName>
    <definedName name="BLPH950" hidden="1">#REF!</definedName>
    <definedName name="BLPH951" localSheetId="28" hidden="1">#REF!</definedName>
    <definedName name="BLPH951" hidden="1">#REF!</definedName>
    <definedName name="BLPH952" localSheetId="28" hidden="1">#REF!</definedName>
    <definedName name="BLPH952" hidden="1">#REF!</definedName>
    <definedName name="BLPH953" localSheetId="28" hidden="1">#REF!</definedName>
    <definedName name="BLPH953" hidden="1">#REF!</definedName>
    <definedName name="BLPH954" localSheetId="28" hidden="1">#REF!</definedName>
    <definedName name="BLPH954" hidden="1">#REF!</definedName>
    <definedName name="BLPH955" localSheetId="28" hidden="1">#REF!</definedName>
    <definedName name="BLPH955" hidden="1">#REF!</definedName>
    <definedName name="BLPH956" localSheetId="28" hidden="1">#REF!</definedName>
    <definedName name="BLPH956" hidden="1">#REF!</definedName>
    <definedName name="BLPH957" localSheetId="28" hidden="1">#REF!</definedName>
    <definedName name="BLPH957" hidden="1">#REF!</definedName>
    <definedName name="BLPH958" localSheetId="28" hidden="1">#REF!</definedName>
    <definedName name="BLPH958" hidden="1">#REF!</definedName>
    <definedName name="BLPH959" localSheetId="28" hidden="1">#REF!</definedName>
    <definedName name="BLPH959" hidden="1">#REF!</definedName>
    <definedName name="BLPH96" localSheetId="28" hidden="1">#REF!</definedName>
    <definedName name="BLPH96" hidden="1">#REF!</definedName>
    <definedName name="BLPH960" localSheetId="28" hidden="1">#REF!</definedName>
    <definedName name="BLPH960" hidden="1">#REF!</definedName>
    <definedName name="BLPH961" localSheetId="28" hidden="1">#REF!</definedName>
    <definedName name="BLPH961" hidden="1">#REF!</definedName>
    <definedName name="BLPH962" localSheetId="28" hidden="1">#REF!</definedName>
    <definedName name="BLPH962" hidden="1">#REF!</definedName>
    <definedName name="BLPH963" localSheetId="28" hidden="1">#REF!</definedName>
    <definedName name="BLPH963" hidden="1">#REF!</definedName>
    <definedName name="BLPH964" localSheetId="28" hidden="1">#REF!</definedName>
    <definedName name="BLPH964" hidden="1">#REF!</definedName>
    <definedName name="BLPH965" localSheetId="28" hidden="1">#REF!</definedName>
    <definedName name="BLPH965" hidden="1">#REF!</definedName>
    <definedName name="BLPH966" localSheetId="28" hidden="1">#REF!</definedName>
    <definedName name="BLPH966" hidden="1">#REF!</definedName>
    <definedName name="BLPH967" localSheetId="28" hidden="1">#REF!</definedName>
    <definedName name="BLPH967" hidden="1">#REF!</definedName>
    <definedName name="BLPH968" localSheetId="28" hidden="1">#REF!</definedName>
    <definedName name="BLPH968" hidden="1">#REF!</definedName>
    <definedName name="BLPH969" localSheetId="28" hidden="1">#REF!</definedName>
    <definedName name="BLPH969" hidden="1">#REF!</definedName>
    <definedName name="BLPH97" localSheetId="28" hidden="1">#REF!</definedName>
    <definedName name="BLPH97" hidden="1">#REF!</definedName>
    <definedName name="BLPH970" localSheetId="28" hidden="1">#REF!</definedName>
    <definedName name="BLPH970" hidden="1">#REF!</definedName>
    <definedName name="BLPH971" localSheetId="28" hidden="1">#REF!</definedName>
    <definedName name="BLPH971" hidden="1">#REF!</definedName>
    <definedName name="BLPH972" localSheetId="28" hidden="1">#REF!</definedName>
    <definedName name="BLPH972" hidden="1">#REF!</definedName>
    <definedName name="BLPH973" localSheetId="28" hidden="1">#REF!</definedName>
    <definedName name="BLPH973" hidden="1">#REF!</definedName>
    <definedName name="BLPH974" localSheetId="28" hidden="1">#REF!</definedName>
    <definedName name="BLPH974" hidden="1">#REF!</definedName>
    <definedName name="BLPH975" localSheetId="28" hidden="1">#REF!</definedName>
    <definedName name="BLPH975" hidden="1">#REF!</definedName>
    <definedName name="BLPH976" localSheetId="28" hidden="1">#REF!</definedName>
    <definedName name="BLPH976" hidden="1">#REF!</definedName>
    <definedName name="BLPH977" localSheetId="28" hidden="1">#REF!</definedName>
    <definedName name="BLPH977" hidden="1">#REF!</definedName>
    <definedName name="BLPH978" localSheetId="28" hidden="1">#REF!</definedName>
    <definedName name="BLPH978" hidden="1">#REF!</definedName>
    <definedName name="BLPH979" localSheetId="28" hidden="1">#REF!</definedName>
    <definedName name="BLPH979" hidden="1">#REF!</definedName>
    <definedName name="BLPH98" localSheetId="28" hidden="1">#REF!</definedName>
    <definedName name="BLPH98" hidden="1">#REF!</definedName>
    <definedName name="BLPH980" localSheetId="28" hidden="1">#REF!</definedName>
    <definedName name="BLPH980" hidden="1">#REF!</definedName>
    <definedName name="BLPH981" localSheetId="28" hidden="1">#REF!</definedName>
    <definedName name="BLPH981" hidden="1">#REF!</definedName>
    <definedName name="BLPH982" localSheetId="28" hidden="1">#REF!</definedName>
    <definedName name="BLPH982" hidden="1">#REF!</definedName>
    <definedName name="BLPH983" localSheetId="28" hidden="1">#REF!</definedName>
    <definedName name="BLPH983" hidden="1">#REF!</definedName>
    <definedName name="BLPH984" localSheetId="28" hidden="1">#REF!</definedName>
    <definedName name="BLPH984" hidden="1">#REF!</definedName>
    <definedName name="BLPH985" localSheetId="28" hidden="1">#REF!</definedName>
    <definedName name="BLPH985" hidden="1">#REF!</definedName>
    <definedName name="BLPH986" localSheetId="28" hidden="1">#REF!</definedName>
    <definedName name="BLPH986" hidden="1">#REF!</definedName>
    <definedName name="BLPH987" localSheetId="28" hidden="1">#REF!</definedName>
    <definedName name="BLPH987" hidden="1">#REF!</definedName>
    <definedName name="BLPH988" localSheetId="28" hidden="1">#REF!</definedName>
    <definedName name="BLPH988" hidden="1">#REF!</definedName>
    <definedName name="BLPH989" localSheetId="28" hidden="1">#REF!</definedName>
    <definedName name="BLPH989" hidden="1">#REF!</definedName>
    <definedName name="BLPH99" localSheetId="28" hidden="1">#REF!</definedName>
    <definedName name="BLPH99" hidden="1">#REF!</definedName>
    <definedName name="BLPH990" localSheetId="28" hidden="1">#REF!</definedName>
    <definedName name="BLPH990" hidden="1">#REF!</definedName>
    <definedName name="BLPH991" localSheetId="28" hidden="1">#REF!</definedName>
    <definedName name="BLPH991" hidden="1">#REF!</definedName>
    <definedName name="BLPH992" localSheetId="28" hidden="1">#REF!</definedName>
    <definedName name="BLPH992" hidden="1">#REF!</definedName>
    <definedName name="BLPH993" localSheetId="28" hidden="1">#REF!</definedName>
    <definedName name="BLPH993" hidden="1">#REF!</definedName>
    <definedName name="BLPH994" localSheetId="28" hidden="1">#REF!</definedName>
    <definedName name="BLPH994" hidden="1">#REF!</definedName>
    <definedName name="BLPH995" localSheetId="28" hidden="1">#REF!</definedName>
    <definedName name="BLPH995" hidden="1">#REF!</definedName>
    <definedName name="BLPH996" localSheetId="28" hidden="1">#REF!</definedName>
    <definedName name="BLPH996" hidden="1">#REF!</definedName>
    <definedName name="BLPH997" localSheetId="28" hidden="1">#REF!</definedName>
    <definedName name="BLPH997" hidden="1">#REF!</definedName>
    <definedName name="BLPH998" localSheetId="28" hidden="1">#REF!</definedName>
    <definedName name="BLPH998" hidden="1">#REF!</definedName>
    <definedName name="BLPH999" localSheetId="28" hidden="1">#REF!</definedName>
    <definedName name="BLPH999" hidden="1">#REF!</definedName>
    <definedName name="BM" localSheetId="24" hidden="1">{#N/A,#N/A,FALSE,"CCTV"}</definedName>
    <definedName name="BM" localSheetId="8" hidden="1">{#N/A,#N/A,FALSE,"CCTV"}</definedName>
    <definedName name="BM" localSheetId="25" hidden="1">{#N/A,#N/A,FALSE,"CCTV"}</definedName>
    <definedName name="BM" localSheetId="2" hidden="1">{#N/A,#N/A,FALSE,"CCTV"}</definedName>
    <definedName name="BM" localSheetId="14" hidden="1">{#N/A,#N/A,FALSE,"CCTV"}</definedName>
    <definedName name="BM" localSheetId="28" hidden="1">{#N/A,#N/A,FALSE,"CCTV"}</definedName>
    <definedName name="BM" localSheetId="5" hidden="1">{#N/A,#N/A,FALSE,"CCTV"}</definedName>
    <definedName name="BM" localSheetId="13" hidden="1">{#N/A,#N/A,FALSE,"CCTV"}</definedName>
    <definedName name="BM" hidden="1">{#N/A,#N/A,FALSE,"CCTV"}</definedName>
    <definedName name="BN" localSheetId="24">BlankMacro1</definedName>
    <definedName name="BN" localSheetId="8">BlankMacro1</definedName>
    <definedName name="BN" localSheetId="25">BlankMacro1</definedName>
    <definedName name="BN" localSheetId="2">BlankMacro1</definedName>
    <definedName name="BN" localSheetId="28">BlankMacro1</definedName>
    <definedName name="BN" localSheetId="26">BlankMacro1</definedName>
    <definedName name="BN" localSheetId="27">BlankMacro1</definedName>
    <definedName name="BN" localSheetId="6">BlankMacro1</definedName>
    <definedName name="BN" localSheetId="5">BlankMacro1</definedName>
    <definedName name="BN">BlankMacro1</definedName>
    <definedName name="BNE_MESSAGES_HIDDEN" localSheetId="24" hidden="1">#REF!</definedName>
    <definedName name="BNE_MESSAGES_HIDDEN" localSheetId="14" hidden="1">#REF!</definedName>
    <definedName name="BNE_MESSAGES_HIDDEN" localSheetId="28" hidden="1">#REF!</definedName>
    <definedName name="BNE_MESSAGES_HIDDEN" localSheetId="13" hidden="1">#REF!</definedName>
    <definedName name="BNE_MESSAGES_HIDDEN" hidden="1">#REF!</definedName>
    <definedName name="bnumber" localSheetId="24">#REF!</definedName>
    <definedName name="bnumber">#REF!</definedName>
    <definedName name="bnwgr" localSheetId="24">#REF!</definedName>
    <definedName name="bnwgr">#REF!</definedName>
    <definedName name="Bo" localSheetId="24">#REF!</definedName>
    <definedName name="Bo">#REF!</definedName>
    <definedName name="bob"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 localSheetId="24">#REF!</definedName>
    <definedName name="BOEH_ING" localSheetId="14">#REF!</definedName>
    <definedName name="BOEH_ING" localSheetId="13">#REF!</definedName>
    <definedName name="BOEH_ING">#REF!</definedName>
    <definedName name="boh" localSheetId="24" hidden="1">{"PAGE1",#N/A,FALSE,"Consolidation";"PAGE2",#N/A,FALSE,"Consolidation";"PAGE3",#N/A,FALSE,"Consolidation";"PAGE4",#N/A,FALSE,"Consolidation";"PAGE5",#N/A,FALSE,"Consolidation";"PAGE6",#N/A,FALSE,"Consolidation";"PAGE7",#N/A,FALSE,"Consolidation"}</definedName>
    <definedName name="boh" localSheetId="8" hidden="1">{"PAGE1",#N/A,FALSE,"Consolidation";"PAGE2",#N/A,FALSE,"Consolidation";"PAGE3",#N/A,FALSE,"Consolidation";"PAGE4",#N/A,FALSE,"Consolidation";"PAGE5",#N/A,FALSE,"Consolidation";"PAGE6",#N/A,FALSE,"Consolidation";"PAGE7",#N/A,FALSE,"Consolidation"}</definedName>
    <definedName name="boh" localSheetId="25" hidden="1">{"PAGE1",#N/A,FALSE,"Consolidation";"PAGE2",#N/A,FALSE,"Consolidation";"PAGE3",#N/A,FALSE,"Consolidation";"PAGE4",#N/A,FALSE,"Consolidation";"PAGE5",#N/A,FALSE,"Consolidation";"PAGE6",#N/A,FALSE,"Consolidation";"PAGE7",#N/A,FALSE,"Consolidation"}</definedName>
    <definedName name="boh" localSheetId="2" hidden="1">{"PAGE1",#N/A,FALSE,"Consolidation";"PAGE2",#N/A,FALSE,"Consolidation";"PAGE3",#N/A,FALSE,"Consolidation";"PAGE4",#N/A,FALSE,"Consolidation";"PAGE5",#N/A,FALSE,"Consolidation";"PAGE6",#N/A,FALSE,"Consolidation";"PAGE7",#N/A,FALSE,"Consolidation"}</definedName>
    <definedName name="boh" localSheetId="28" hidden="1">{"PAGE1",#N/A,FALSE,"Consolidation";"PAGE2",#N/A,FALSE,"Consolidation";"PAGE3",#N/A,FALSE,"Consolidation";"PAGE4",#N/A,FALSE,"Consolidation";"PAGE5",#N/A,FALSE,"Consolidation";"PAGE6",#N/A,FALSE,"Consolidation";"PAGE7",#N/A,FALSE,"Consolidation"}</definedName>
    <definedName name="boh" localSheetId="5"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localSheetId="24" hidden="1">{#N/A,#N/A,FALSE,"단축1";#N/A,#N/A,FALSE,"단축2";#N/A,#N/A,FALSE,"단축3";#N/A,#N/A,FALSE,"장축";#N/A,#N/A,FALSE,"4WD"}</definedName>
    <definedName name="BOOK" localSheetId="8" hidden="1">{#N/A,#N/A,FALSE,"단축1";#N/A,#N/A,FALSE,"단축2";#N/A,#N/A,FALSE,"단축3";#N/A,#N/A,FALSE,"장축";#N/A,#N/A,FALSE,"4WD"}</definedName>
    <definedName name="BOOK" localSheetId="25" hidden="1">{#N/A,#N/A,FALSE,"단축1";#N/A,#N/A,FALSE,"단축2";#N/A,#N/A,FALSE,"단축3";#N/A,#N/A,FALSE,"장축";#N/A,#N/A,FALSE,"4WD"}</definedName>
    <definedName name="BOOK" localSheetId="2" hidden="1">{#N/A,#N/A,FALSE,"단축1";#N/A,#N/A,FALSE,"단축2";#N/A,#N/A,FALSE,"단축3";#N/A,#N/A,FALSE,"장축";#N/A,#N/A,FALSE,"4WD"}</definedName>
    <definedName name="BOOK" localSheetId="28" hidden="1">{#N/A,#N/A,FALSE,"단축1";#N/A,#N/A,FALSE,"단축2";#N/A,#N/A,FALSE,"단축3";#N/A,#N/A,FALSE,"장축";#N/A,#N/A,FALSE,"4WD"}</definedName>
    <definedName name="BOOK" localSheetId="5" hidden="1">{#N/A,#N/A,FALSE,"단축1";#N/A,#N/A,FALSE,"단축2";#N/A,#N/A,FALSE,"단축3";#N/A,#N/A,FALSE,"장축";#N/A,#N/A,FALSE,"4WD"}</definedName>
    <definedName name="BOOK" hidden="1">{#N/A,#N/A,FALSE,"단축1";#N/A,#N/A,FALSE,"단축2";#N/A,#N/A,FALSE,"단축3";#N/A,#N/A,FALSE,"장축";#N/A,#N/A,FALSE,"4WD"}</definedName>
    <definedName name="book1" localSheetId="24" hidden="1">{#N/A,#N/A,FALSE,"UNIT";#N/A,#N/A,FALSE,"UNIT";#N/A,#N/A,FALSE,"계정"}</definedName>
    <definedName name="book1" localSheetId="8" hidden="1">{#N/A,#N/A,FALSE,"UNIT";#N/A,#N/A,FALSE,"UNIT";#N/A,#N/A,FALSE,"계정"}</definedName>
    <definedName name="book1" localSheetId="25" hidden="1">{#N/A,#N/A,FALSE,"UNIT";#N/A,#N/A,FALSE,"UNIT";#N/A,#N/A,FALSE,"계정"}</definedName>
    <definedName name="book1" localSheetId="2" hidden="1">{#N/A,#N/A,FALSE,"UNIT";#N/A,#N/A,FALSE,"UNIT";#N/A,#N/A,FALSE,"계정"}</definedName>
    <definedName name="book1" localSheetId="28" hidden="1">{#N/A,#N/A,FALSE,"UNIT";#N/A,#N/A,FALSE,"UNIT";#N/A,#N/A,FALSE,"계정"}</definedName>
    <definedName name="book1" localSheetId="5" hidden="1">{#N/A,#N/A,FALSE,"UNIT";#N/A,#N/A,FALSE,"UNIT";#N/A,#N/A,FALSE,"계정"}</definedName>
    <definedName name="book1" hidden="1">{#N/A,#N/A,FALSE,"UNIT";#N/A,#N/A,FALSE,"UNIT";#N/A,#N/A,FALSE,"계정"}</definedName>
    <definedName name="book2">#N/A</definedName>
    <definedName name="book3">#N/A</definedName>
    <definedName name="botas" localSheetId="24">#REF!</definedName>
    <definedName name="botas">#REF!</definedName>
    <definedName name="botdia" localSheetId="24">#REF!</definedName>
    <definedName name="botdia">#REF!</definedName>
    <definedName name="botinterval" localSheetId="24">#REF!</definedName>
    <definedName name="botinterval">#REF!</definedName>
    <definedName name="botmax" localSheetId="24">#REF!</definedName>
    <definedName name="botmax">#REF!</definedName>
    <definedName name="bottle별재고2" localSheetId="24" hidden="1">#REF!</definedName>
    <definedName name="bottle별재고2" hidden="1">#REF!</definedName>
    <definedName name="BO상" localSheetId="24">#REF!</definedName>
    <definedName name="BO상">#REF!</definedName>
    <definedName name="BPR_01" localSheetId="24" hidden="1">{#N/A,#N/A,FALSE,"BS";#N/A,#N/A,FALSE,"PL";#N/A,#N/A,FALSE,"처분";#N/A,#N/A,FALSE,"현금";#N/A,#N/A,FALSE,"매출";#N/A,#N/A,FALSE,"원가";#N/A,#N/A,FALSE,"경영"}</definedName>
    <definedName name="BPR_01" localSheetId="8" hidden="1">{#N/A,#N/A,FALSE,"BS";#N/A,#N/A,FALSE,"PL";#N/A,#N/A,FALSE,"처분";#N/A,#N/A,FALSE,"현금";#N/A,#N/A,FALSE,"매출";#N/A,#N/A,FALSE,"원가";#N/A,#N/A,FALSE,"경영"}</definedName>
    <definedName name="BPR_01" localSheetId="25" hidden="1">{#N/A,#N/A,FALSE,"BS";#N/A,#N/A,FALSE,"PL";#N/A,#N/A,FALSE,"처분";#N/A,#N/A,FALSE,"현금";#N/A,#N/A,FALSE,"매출";#N/A,#N/A,FALSE,"원가";#N/A,#N/A,FALSE,"경영"}</definedName>
    <definedName name="BPR_01" localSheetId="2" hidden="1">{#N/A,#N/A,FALSE,"BS";#N/A,#N/A,FALSE,"PL";#N/A,#N/A,FALSE,"처분";#N/A,#N/A,FALSE,"현금";#N/A,#N/A,FALSE,"매출";#N/A,#N/A,FALSE,"원가";#N/A,#N/A,FALSE,"경영"}</definedName>
    <definedName name="BPR_01" localSheetId="14" hidden="1">{#N/A,#N/A,FALSE,"BS";#N/A,#N/A,FALSE,"PL";#N/A,#N/A,FALSE,"처분";#N/A,#N/A,FALSE,"현금";#N/A,#N/A,FALSE,"매출";#N/A,#N/A,FALSE,"원가";#N/A,#N/A,FALSE,"경영"}</definedName>
    <definedName name="BPR_01" localSheetId="28" hidden="1">{#N/A,#N/A,FALSE,"BS";#N/A,#N/A,FALSE,"PL";#N/A,#N/A,FALSE,"처분";#N/A,#N/A,FALSE,"현금";#N/A,#N/A,FALSE,"매출";#N/A,#N/A,FALSE,"원가";#N/A,#N/A,FALSE,"경영"}</definedName>
    <definedName name="BPR_01" localSheetId="5" hidden="1">{#N/A,#N/A,FALSE,"BS";#N/A,#N/A,FALSE,"PL";#N/A,#N/A,FALSE,"처분";#N/A,#N/A,FALSE,"현금";#N/A,#N/A,FALSE,"매출";#N/A,#N/A,FALSE,"원가";#N/A,#N/A,FALSE,"경영"}</definedName>
    <definedName name="BPR_01" localSheetId="13"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 localSheetId="24">#REF!</definedName>
    <definedName name="BQ">#REF!</definedName>
    <definedName name="BQTY">#N/A</definedName>
    <definedName name="BRAND" localSheetId="24">#REF!</definedName>
    <definedName name="BRAND" localSheetId="14">#REF!</definedName>
    <definedName name="BRAND" localSheetId="13">#REF!</definedName>
    <definedName name="BRAND">#REF!</definedName>
    <definedName name="brefreshdesktop" localSheetId="24">#REF!</definedName>
    <definedName name="brefreshdesktop">#REF!</definedName>
    <definedName name="brefreshothers" localSheetId="24">#REF!</definedName>
    <definedName name="brefreshothers">#REF!</definedName>
    <definedName name="BS" localSheetId="24">BLCH</definedName>
    <definedName name="BS" localSheetId="8">BLCH</definedName>
    <definedName name="BS" localSheetId="25">BLCH</definedName>
    <definedName name="BS" localSheetId="2">BLCH</definedName>
    <definedName name="BS" localSheetId="28">BLCH</definedName>
    <definedName name="BS" localSheetId="26">BLCH</definedName>
    <definedName name="BS" localSheetId="27">BLCH</definedName>
    <definedName name="BS" localSheetId="6">BLCH</definedName>
    <definedName name="BS" localSheetId="5">BLCH</definedName>
    <definedName name="BS">BLCH</definedName>
    <definedName name="BS_ACCOUNT" localSheetId="24">#REF!</definedName>
    <definedName name="BS_ACCOUNT">#REF!</definedName>
    <definedName name="BS_Eng" localSheetId="24">#REF!</definedName>
    <definedName name="BS_Eng">#REF!</definedName>
    <definedName name="BS_OPTION" localSheetId="24">#REF!</definedName>
    <definedName name="BS_OPTION">#REF!</definedName>
    <definedName name="BS_T" localSheetId="24">#REF!</definedName>
    <definedName name="BS_T">#REF!</definedName>
    <definedName name="BS_기" localSheetId="24">#REF!,#REF!,#REF!,#REF!,#REF!,#REF!,#REF!</definedName>
    <definedName name="BS_기">#REF!,#REF!,#REF!,#REF!,#REF!,#REF!,#REF!</definedName>
    <definedName name="BS_월" localSheetId="24">#REF!,#REF!,#REF!,#REF!,#REF!,#REF!</definedName>
    <definedName name="BS_월">#REF!,#REF!,#REF!,#REF!,#REF!,#REF!</definedName>
    <definedName name="BS_잔" localSheetId="24">#REF!,#REF!</definedName>
    <definedName name="BS_잔">#REF!,#REF!</definedName>
    <definedName name="BS_전년" localSheetId="24" hidden="1">{#N/A,#N/A,FALSE,"지침";#N/A,#N/A,FALSE,"환경분석";#N/A,#N/A,FALSE,"Sheet16"}</definedName>
    <definedName name="BS_전년" localSheetId="8" hidden="1">{#N/A,#N/A,FALSE,"지침";#N/A,#N/A,FALSE,"환경분석";#N/A,#N/A,FALSE,"Sheet16"}</definedName>
    <definedName name="BS_전년" localSheetId="25" hidden="1">{#N/A,#N/A,FALSE,"지침";#N/A,#N/A,FALSE,"환경분석";#N/A,#N/A,FALSE,"Sheet16"}</definedName>
    <definedName name="BS_전년" localSheetId="2" hidden="1">{#N/A,#N/A,FALSE,"지침";#N/A,#N/A,FALSE,"환경분석";#N/A,#N/A,FALSE,"Sheet16"}</definedName>
    <definedName name="BS_전년" localSheetId="28" hidden="1">{#N/A,#N/A,FALSE,"지침";#N/A,#N/A,FALSE,"환경분석";#N/A,#N/A,FALSE,"Sheet16"}</definedName>
    <definedName name="BS_전년" localSheetId="5" hidden="1">{#N/A,#N/A,FALSE,"지침";#N/A,#N/A,FALSE,"환경분석";#N/A,#N/A,FALSE,"Sheet16"}</definedName>
    <definedName name="BS_전년" hidden="1">{#N/A,#N/A,FALSE,"지침";#N/A,#N/A,FALSE,"환경분석";#N/A,#N/A,FALSE,"Sheet16"}</definedName>
    <definedName name="BS_후" localSheetId="24">#REF!,#REF!,#REF!,#REF!,#REF!,#REF!</definedName>
    <definedName name="BS_후">#REF!,#REF!,#REF!,#REF!,#REF!,#REF!</definedName>
    <definedName name="bsbco"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4"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8"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25"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28"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5"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 localSheetId="24">#REF!</definedName>
    <definedName name="bsNote">#REF!</definedName>
    <definedName name="bs건설" localSheetId="24">#REF!</definedName>
    <definedName name="bs건설">#REF!</definedName>
    <definedName name="bs양재" localSheetId="24">#REF!</definedName>
    <definedName name="bs양재">#REF!</definedName>
    <definedName name="BS차이내역" localSheetId="24" hidden="1">{#N/A,#N/A,FALSE,"정공"}</definedName>
    <definedName name="BS차이내역" localSheetId="8" hidden="1">{#N/A,#N/A,FALSE,"정공"}</definedName>
    <definedName name="BS차이내역" localSheetId="25" hidden="1">{#N/A,#N/A,FALSE,"정공"}</definedName>
    <definedName name="BS차이내역" localSheetId="2" hidden="1">{#N/A,#N/A,FALSE,"정공"}</definedName>
    <definedName name="BS차이내역" localSheetId="14" hidden="1">{#N/A,#N/A,FALSE,"정공"}</definedName>
    <definedName name="BS차이내역" localSheetId="28" hidden="1">{#N/A,#N/A,FALSE,"정공"}</definedName>
    <definedName name="BS차이내역" localSheetId="5" hidden="1">{#N/A,#N/A,FALSE,"정공"}</definedName>
    <definedName name="BS차이내역" localSheetId="13" hidden="1">{#N/A,#N/A,FALSE,"정공"}</definedName>
    <definedName name="BS차이내역" hidden="1">{#N/A,#N/A,FALSE,"정공"}</definedName>
    <definedName name="btedc" localSheetId="24">#REF!</definedName>
    <definedName name="btedc">#REF!</definedName>
    <definedName name="btedt" localSheetId="24">#REF!</definedName>
    <definedName name="btedt">#REF!</definedName>
    <definedName name="btenw" localSheetId="24">#REF!</definedName>
    <definedName name="btenw">#REF!</definedName>
    <definedName name="bthk" localSheetId="24">#REF!</definedName>
    <definedName name="bthk">#REF!</definedName>
    <definedName name="btn" localSheetId="24">#REF!</definedName>
    <definedName name="btn">#REF!</definedName>
    <definedName name="btnClose" localSheetId="24">#REF!</definedName>
    <definedName name="btnClose">#REF!</definedName>
    <definedName name="btnFootNoting" localSheetId="24">#REF!</definedName>
    <definedName name="btnFootNoting">#REF!</definedName>
    <definedName name="btnNext" localSheetId="24">#REF!</definedName>
    <definedName name="btnNext">#REF!</definedName>
    <definedName name="btnnnnn" localSheetId="24">#REF!</definedName>
    <definedName name="btnnnnn">#REF!</definedName>
    <definedName name="btnOK" localSheetId="24">#REF!</definedName>
    <definedName name="btnOK">#REF!</definedName>
    <definedName name="btnPrevious" localSheetId="24">#REF!</definedName>
    <definedName name="btnPrevious">#REF!</definedName>
    <definedName name="btnr" localSheetId="24">#REF!</definedName>
    <definedName name="btnr">#REF!</definedName>
    <definedName name="btnReturn" localSheetId="24">#REF!</definedName>
    <definedName name="btnReturn">#REF!</definedName>
    <definedName name="BTYPE">#N/A</definedName>
    <definedName name="buled" localSheetId="2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localSheetId="2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localSheetId="2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localSheetId="24" hidden="1">{"Outflow 1",#N/A,FALSE,"Outflows-Inflows";"Outflow 2",#N/A,FALSE,"Outflows-Inflows";"Inflow 1",#N/A,FALSE,"Outflows-Inflows";"Inflow 2",#N/A,FALSE,"Outflows-Inflows"}</definedName>
    <definedName name="Bullshit" localSheetId="8" hidden="1">{"Outflow 1",#N/A,FALSE,"Outflows-Inflows";"Outflow 2",#N/A,FALSE,"Outflows-Inflows";"Inflow 1",#N/A,FALSE,"Outflows-Inflows";"Inflow 2",#N/A,FALSE,"Outflows-Inflows"}</definedName>
    <definedName name="Bullshit" localSheetId="25" hidden="1">{"Outflow 1",#N/A,FALSE,"Outflows-Inflows";"Outflow 2",#N/A,FALSE,"Outflows-Inflows";"Inflow 1",#N/A,FALSE,"Outflows-Inflows";"Inflow 2",#N/A,FALSE,"Outflows-Inflows"}</definedName>
    <definedName name="Bullshit" localSheetId="2" hidden="1">{"Outflow 1",#N/A,FALSE,"Outflows-Inflows";"Outflow 2",#N/A,FALSE,"Outflows-Inflows";"Inflow 1",#N/A,FALSE,"Outflows-Inflows";"Inflow 2",#N/A,FALSE,"Outflows-Inflows"}</definedName>
    <definedName name="Bullshit" localSheetId="28" hidden="1">{"Outflow 1",#N/A,FALSE,"Outflows-Inflows";"Outflow 2",#N/A,FALSE,"Outflows-Inflows";"Inflow 1",#N/A,FALSE,"Outflows-Inflows";"Inflow 2",#N/A,FALSE,"Outflows-Inflows"}</definedName>
    <definedName name="Bullshit" localSheetId="5"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lly" localSheetId="2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localSheetId="2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localSheetId="2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 localSheetId="24">#REF!</definedName>
    <definedName name="BUPAN">#REF!</definedName>
    <definedName name="Button_11">"X5수정전망_종합검토_List"</definedName>
    <definedName name="Button30_Click" localSheetId="24">#REF!</definedName>
    <definedName name="Button30_Click">#REF!</definedName>
    <definedName name="bv" localSheetId="24" hidden="1">{#N/A,#N/A,FALSE,"1.CRITERIA";#N/A,#N/A,FALSE,"2.IS";#N/A,#N/A,FALSE,"3.BS";#N/A,#N/A,FALSE,"4.PER PL";#N/A,#N/A,FALSE,"5.INVESTMENT";#N/A,#N/A,FALSE,"6.공문";#N/A,#N/A,FALSE,"7.netinvest"}</definedName>
    <definedName name="bv" localSheetId="8" hidden="1">{#N/A,#N/A,FALSE,"1.CRITERIA";#N/A,#N/A,FALSE,"2.IS";#N/A,#N/A,FALSE,"3.BS";#N/A,#N/A,FALSE,"4.PER PL";#N/A,#N/A,FALSE,"5.INVESTMENT";#N/A,#N/A,FALSE,"6.공문";#N/A,#N/A,FALSE,"7.netinvest"}</definedName>
    <definedName name="bv" localSheetId="25"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localSheetId="28" hidden="1">{#N/A,#N/A,FALSE,"1.CRITERIA";#N/A,#N/A,FALSE,"2.IS";#N/A,#N/A,FALSE,"3.BS";#N/A,#N/A,FALSE,"4.PER PL";#N/A,#N/A,FALSE,"5.INVESTMENT";#N/A,#N/A,FALSE,"6.공문";#N/A,#N/A,FALSE,"7.netinvest"}</definedName>
    <definedName name="bv" localSheetId="5"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 localSheetId="24">#REF!</definedName>
    <definedName name="bwacc">#REF!</definedName>
    <definedName name="Bx" localSheetId="24">#REF!</definedName>
    <definedName name="Bx">#REF!</definedName>
    <definedName name="By" localSheetId="24">#REF!</definedName>
    <definedName name="By">#REF!</definedName>
    <definedName name="BYG" localSheetId="24"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8"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25"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28" hidden="1">{#N/A,#N/A,FALSE,"손익표지";#N/A,#N/A,FALSE,"손익계산";#N/A,#N/A,FALSE,"일반관리비";#N/A,#N/A,FALSE,"영업외수익";#N/A,#N/A,FALSE,"영업외비용";#N/A,#N/A,FALSE,"매출액";#N/A,#N/A,FALSE,"요약손익";#N/A,#N/A,FALSE,"요약대차";#N/A,#N/A,FALSE,"매출채권현황";#N/A,#N/A,FALSE,"매출채권명세"}</definedName>
    <definedName name="BYG" localSheetId="5"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 localSheetId="24">#REF!</definedName>
    <definedName name="Bz">#REF!</definedName>
    <definedName name="BZC">#N/A</definedName>
    <definedName name="C_" localSheetId="24">#REF!</definedName>
    <definedName name="C_">#REF!</definedName>
    <definedName name="c_3s_cu" localSheetId="24">#REF!</definedName>
    <definedName name="c_3s_cu">#REF!</definedName>
    <definedName name="c_3s_Q1" localSheetId="24">#REF!</definedName>
    <definedName name="c_3s_Q1">#REF!</definedName>
    <definedName name="c_3s_Q2" localSheetId="24">#REF!</definedName>
    <definedName name="c_3s_Q2">#REF!</definedName>
    <definedName name="c_3s_Q3" localSheetId="24">#REF!</definedName>
    <definedName name="c_3s_Q3">#REF!</definedName>
    <definedName name="C_40"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 localSheetId="24">#REF!</definedName>
    <definedName name="C_C_Balance">#REF!</definedName>
    <definedName name="c_Closing.Date.Acq" localSheetId="24">#REF!</definedName>
    <definedName name="c_Closing.Date.Acq">#REF!</definedName>
    <definedName name="c_Closing.Date.Tar" localSheetId="24">#REF!</definedName>
    <definedName name="c_Closing.Date.Tar">#REF!</definedName>
    <definedName name="c_Closing.Month.Acq" localSheetId="24">#REF!</definedName>
    <definedName name="c_Closing.Month.Acq">#REF!</definedName>
    <definedName name="c_Closing.Month.Tar" localSheetId="24">#REF!</definedName>
    <definedName name="c_Closing.Month.Tar">#REF!</definedName>
    <definedName name="c_cu_cu" localSheetId="24">#REF!</definedName>
    <definedName name="c_cu_cu">#REF!</definedName>
    <definedName name="c_cu_Q1" localSheetId="24">#REF!</definedName>
    <definedName name="c_cu_Q1">#REF!</definedName>
    <definedName name="c_cu_Q2" localSheetId="24">#REF!</definedName>
    <definedName name="c_cu_Q2">#REF!</definedName>
    <definedName name="c_cu_Q3" localSheetId="24">#REF!</definedName>
    <definedName name="c_cu_Q3">#REF!</definedName>
    <definedName name="C_D" localSheetId="24">#REF!</definedName>
    <definedName name="C_D">#REF!</definedName>
    <definedName name="c_la_cu" localSheetId="24">#REF!</definedName>
    <definedName name="c_la_cu">#REF!</definedName>
    <definedName name="c_la_Q1" localSheetId="24">#REF!</definedName>
    <definedName name="c_la_Q1">#REF!</definedName>
    <definedName name="c_la_Q2" localSheetId="24">#REF!</definedName>
    <definedName name="c_la_Q2">#REF!</definedName>
    <definedName name="c_la_Q3" localSheetId="24">#REF!</definedName>
    <definedName name="c_la_Q3">#REF!</definedName>
    <definedName name="c_margin" localSheetId="24">#REF!</definedName>
    <definedName name="c_margin">#REF!</definedName>
    <definedName name="c_Month.Acq" localSheetId="24">#REF!</definedName>
    <definedName name="c_Month.Acq">#REF!</definedName>
    <definedName name="c_Month.Tar" localSheetId="24">#REF!</definedName>
    <definedName name="c_Month.Tar">#REF!</definedName>
    <definedName name="c_OffsetFactor" localSheetId="24">#REF!</definedName>
    <definedName name="c_OffsetFactor">#REF!</definedName>
    <definedName name="c_pl_cu" localSheetId="24">#REF!</definedName>
    <definedName name="c_pl_cu">#REF!</definedName>
    <definedName name="c_pl_Q1" localSheetId="24">#REF!</definedName>
    <definedName name="c_pl_Q1">#REF!</definedName>
    <definedName name="c_pl_Q2" localSheetId="24">#REF!</definedName>
    <definedName name="c_pl_Q2">#REF!</definedName>
    <definedName name="c_pl_Q3" localSheetId="24">#REF!</definedName>
    <definedName name="c_pl_Q3">#REF!</definedName>
    <definedName name="c_pr_cu" localSheetId="24">#REF!</definedName>
    <definedName name="c_pr_cu">#REF!</definedName>
    <definedName name="c_pr_Q1" localSheetId="24">#REF!</definedName>
    <definedName name="c_pr_Q1">#REF!</definedName>
    <definedName name="c_pr_Q2" localSheetId="24">#REF!</definedName>
    <definedName name="c_pr_Q2">#REF!</definedName>
    <definedName name="c_pr_Q3" localSheetId="24">#REF!</definedName>
    <definedName name="c_pr_Q3">#REF!</definedName>
    <definedName name="c_pu_cu" localSheetId="24">#REF!</definedName>
    <definedName name="c_pu_cu">#REF!</definedName>
    <definedName name="c_pu_Q1" localSheetId="24">#REF!</definedName>
    <definedName name="c_pu_Q1">#REF!</definedName>
    <definedName name="c_pu_Q2" localSheetId="24">#REF!</definedName>
    <definedName name="c_pu_Q2">#REF!</definedName>
    <definedName name="c_pu_Q3" localSheetId="24">#REF!</definedName>
    <definedName name="c_pu_Q3">#REF!</definedName>
    <definedName name="C_S" localSheetId="24">#REF!</definedName>
    <definedName name="C_S">#REF!</definedName>
    <definedName name="C_SECL" localSheetId="24">#REF!</definedName>
    <definedName name="C_SECL">#REF!</definedName>
    <definedName name="c_ShiftFactorX" localSheetId="24">#REF!</definedName>
    <definedName name="c_ShiftFactorX">#REF!</definedName>
    <definedName name="c_ShiftFactorY" localSheetId="24">#REF!</definedName>
    <definedName name="c_ShiftFactorY">#REF!</definedName>
    <definedName name="c_st_cu" localSheetId="24">#REF!</definedName>
    <definedName name="c_st_cu">#REF!</definedName>
    <definedName name="c_st_Q1" localSheetId="24">#REF!</definedName>
    <definedName name="c_st_Q1">#REF!</definedName>
    <definedName name="c_st_Q2" localSheetId="24">#REF!</definedName>
    <definedName name="c_st_Q2">#REF!</definedName>
    <definedName name="c_st_Q3" localSheetId="24">#REF!</definedName>
    <definedName name="c_st_Q3">#REF!</definedName>
    <definedName name="c_ta_cu" localSheetId="24">#REF!</definedName>
    <definedName name="c_ta_cu">#REF!</definedName>
    <definedName name="c_ta_Q1" localSheetId="24">#REF!</definedName>
    <definedName name="c_ta_Q1">#REF!</definedName>
    <definedName name="c_ta_Q2" localSheetId="24">#REF!</definedName>
    <definedName name="c_ta_Q2">#REF!</definedName>
    <definedName name="c_ta_Q3" localSheetId="24">#REF!</definedName>
    <definedName name="c_ta_Q3">#REF!</definedName>
    <definedName name="c_te_cu" localSheetId="24">#REF!</definedName>
    <definedName name="c_te_cu">#REF!</definedName>
    <definedName name="c_te_Q1" localSheetId="24">#REF!</definedName>
    <definedName name="c_te_Q1">#REF!</definedName>
    <definedName name="c_te_Q2" localSheetId="24">#REF!</definedName>
    <definedName name="c_te_Q2">#REF!</definedName>
    <definedName name="c_te_Q3" localSheetId="24">#REF!</definedName>
    <definedName name="c_te_Q3">#REF!</definedName>
    <definedName name="c_선행_cu" localSheetId="24">#REF!</definedName>
    <definedName name="c_선행_cu">#REF!</definedName>
    <definedName name="c_선행_Q1" localSheetId="24">#REF!</definedName>
    <definedName name="c_선행_Q1">#REF!</definedName>
    <definedName name="c_선행_Q2" localSheetId="24">#REF!</definedName>
    <definedName name="c_선행_Q2">#REF!</definedName>
    <definedName name="c_선행_Q3" localSheetId="24">#REF!</definedName>
    <definedName name="c_선행_Q3">#REF!</definedName>
    <definedName name="c_외관_cu" localSheetId="24">#REF!</definedName>
    <definedName name="c_외관_cu">#REF!</definedName>
    <definedName name="c_외관_Q1" localSheetId="24">#REF!</definedName>
    <definedName name="c_외관_Q1">#REF!</definedName>
    <definedName name="c_외관_Q2" localSheetId="24">#REF!</definedName>
    <definedName name="c_외관_Q2">#REF!</definedName>
    <definedName name="c_외관_Q3" localSheetId="24">#REF!</definedName>
    <definedName name="c_외관_Q3">#REF!</definedName>
    <definedName name="c1.a1p" localSheetId="24">#REF!</definedName>
    <definedName name="c1.a1p">#REF!</definedName>
    <definedName name="c1.a1t" localSheetId="24">#REF!</definedName>
    <definedName name="c1.a1t">#REF!</definedName>
    <definedName name="c1.a2p" localSheetId="24">#REF!</definedName>
    <definedName name="c1.a2p">#REF!</definedName>
    <definedName name="c1.a2t" localSheetId="24">#REF!</definedName>
    <definedName name="c1.a2t">#REF!</definedName>
    <definedName name="c2.a1p" localSheetId="24">#REF!</definedName>
    <definedName name="c2.a1p">#REF!</definedName>
    <definedName name="c2.a1t" localSheetId="24">#REF!</definedName>
    <definedName name="c2.a1t">#REF!</definedName>
    <definedName name="c2.a2p" localSheetId="24">#REF!</definedName>
    <definedName name="c2.a2p">#REF!</definedName>
    <definedName name="c2.a2t" localSheetId="24">#REF!</definedName>
    <definedName name="c2.a2t">#REF!</definedName>
    <definedName name="CA" localSheetId="24">#REF!</definedName>
    <definedName name="CA">#REF!</definedName>
    <definedName name="cable" localSheetId="24">#REF!</definedName>
    <definedName name="cable">#REF!</definedName>
    <definedName name="CAD_Local">0.85</definedName>
    <definedName name="CAE해석" localSheetId="24" hidden="1">{#N/A,#N/A,FALSE,"단축1";#N/A,#N/A,FALSE,"단축2";#N/A,#N/A,FALSE,"단축3";#N/A,#N/A,FALSE,"장축";#N/A,#N/A,FALSE,"4WD"}</definedName>
    <definedName name="CAE해석" localSheetId="8" hidden="1">{#N/A,#N/A,FALSE,"단축1";#N/A,#N/A,FALSE,"단축2";#N/A,#N/A,FALSE,"단축3";#N/A,#N/A,FALSE,"장축";#N/A,#N/A,FALSE,"4WD"}</definedName>
    <definedName name="CAE해석" localSheetId="25" hidden="1">{#N/A,#N/A,FALSE,"단축1";#N/A,#N/A,FALSE,"단축2";#N/A,#N/A,FALSE,"단축3";#N/A,#N/A,FALSE,"장축";#N/A,#N/A,FALSE,"4WD"}</definedName>
    <definedName name="CAE해석" localSheetId="2" hidden="1">{#N/A,#N/A,FALSE,"단축1";#N/A,#N/A,FALSE,"단축2";#N/A,#N/A,FALSE,"단축3";#N/A,#N/A,FALSE,"장축";#N/A,#N/A,FALSE,"4WD"}</definedName>
    <definedName name="CAE해석" localSheetId="28" hidden="1">{#N/A,#N/A,FALSE,"단축1";#N/A,#N/A,FALSE,"단축2";#N/A,#N/A,FALSE,"단축3";#N/A,#N/A,FALSE,"장축";#N/A,#N/A,FALSE,"4WD"}</definedName>
    <definedName name="CAE해석" localSheetId="5" hidden="1">{#N/A,#N/A,FALSE,"단축1";#N/A,#N/A,FALSE,"단축2";#N/A,#N/A,FALSE,"단축3";#N/A,#N/A,FALSE,"장축";#N/A,#N/A,FALSE,"4WD"}</definedName>
    <definedName name="CAE해석" hidden="1">{#N/A,#N/A,FALSE,"단축1";#N/A,#N/A,FALSE,"단축2";#N/A,#N/A,FALSE,"단축3";#N/A,#N/A,FALSE,"장축";#N/A,#N/A,FALSE,"4WD"}</definedName>
    <definedName name="calculations" localSheetId="24">#REF!</definedName>
    <definedName name="calculations">#REF!</definedName>
    <definedName name="CALENDAR" localSheetId="24" hidden="1">{#N/A,#N/A,TRUE,"Y생산";#N/A,#N/A,TRUE,"Y판매";#N/A,#N/A,TRUE,"Y총물량";#N/A,#N/A,TRUE,"Y능력";#N/A,#N/A,TRUE,"YKD"}</definedName>
    <definedName name="CALENDAR" localSheetId="8" hidden="1">{#N/A,#N/A,TRUE,"Y생산";#N/A,#N/A,TRUE,"Y판매";#N/A,#N/A,TRUE,"Y총물량";#N/A,#N/A,TRUE,"Y능력";#N/A,#N/A,TRUE,"YKD"}</definedName>
    <definedName name="CALENDAR" localSheetId="25" hidden="1">{#N/A,#N/A,TRUE,"Y생산";#N/A,#N/A,TRUE,"Y판매";#N/A,#N/A,TRUE,"Y총물량";#N/A,#N/A,TRUE,"Y능력";#N/A,#N/A,TRUE,"YKD"}</definedName>
    <definedName name="CALENDAR" localSheetId="2" hidden="1">{#N/A,#N/A,TRUE,"Y생산";#N/A,#N/A,TRUE,"Y판매";#N/A,#N/A,TRUE,"Y총물량";#N/A,#N/A,TRUE,"Y능력";#N/A,#N/A,TRUE,"YKD"}</definedName>
    <definedName name="CALENDAR" localSheetId="28" hidden="1">{#N/A,#N/A,TRUE,"Y생산";#N/A,#N/A,TRUE,"Y판매";#N/A,#N/A,TRUE,"Y총물량";#N/A,#N/A,TRUE,"Y능력";#N/A,#N/A,TRUE,"YKD"}</definedName>
    <definedName name="CALENDAR" localSheetId="5" hidden="1">{#N/A,#N/A,TRUE,"Y생산";#N/A,#N/A,TRUE,"Y판매";#N/A,#N/A,TRUE,"Y총물량";#N/A,#N/A,TRUE,"Y능력";#N/A,#N/A,TRUE,"YKD"}</definedName>
    <definedName name="CALENDAR" hidden="1">{#N/A,#N/A,TRUE,"Y생산";#N/A,#N/A,TRUE,"Y판매";#N/A,#N/A,TRUE,"Y총물량";#N/A,#N/A,TRUE,"Y능력";#N/A,#N/A,TRUE,"YKD"}</definedName>
    <definedName name="Call_Bep"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 localSheetId="24">#REF!</definedName>
    <definedName name="CAP" localSheetId="14">#REF!</definedName>
    <definedName name="CAP" localSheetId="13">#REF!</definedName>
    <definedName name="CAP">#REF!</definedName>
    <definedName name="CAPA" localSheetId="24"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25"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localSheetId="14" hidden="1">{#N/A,#N/A,FALSE,"인원";#N/A,#N/A,FALSE,"비용2";#N/A,#N/A,FALSE,"비용1";#N/A,#N/A,FALSE,"비용";#N/A,#N/A,FALSE,"보증2";#N/A,#N/A,FALSE,"보증1";#N/A,#N/A,FALSE,"보증";#N/A,#N/A,FALSE,"손익1";#N/A,#N/A,FALSE,"손익";#N/A,#N/A,FALSE,"부서별매출";#N/A,#N/A,FALSE,"매출"}</definedName>
    <definedName name="CAPA" localSheetId="28"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13"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24" hidden="1">{#N/A,#N/A,FALSE,"P.C.B"}</definedName>
    <definedName name="CAPA9798" localSheetId="8" hidden="1">{#N/A,#N/A,FALSE,"P.C.B"}</definedName>
    <definedName name="CAPA9798" localSheetId="25" hidden="1">{#N/A,#N/A,FALSE,"P.C.B"}</definedName>
    <definedName name="CAPA9798" localSheetId="2" hidden="1">{#N/A,#N/A,FALSE,"P.C.B"}</definedName>
    <definedName name="CAPA9798" localSheetId="14" hidden="1">{#N/A,#N/A,FALSE,"P.C.B"}</definedName>
    <definedName name="CAPA9798" localSheetId="28" hidden="1">{#N/A,#N/A,FALSE,"P.C.B"}</definedName>
    <definedName name="CAPA9798" localSheetId="5" hidden="1">{#N/A,#N/A,FALSE,"P.C.B"}</definedName>
    <definedName name="CAPA9798" localSheetId="13" hidden="1">{#N/A,#N/A,FALSE,"P.C.B"}</definedName>
    <definedName name="CAPA9798" hidden="1">{#N/A,#N/A,FALSE,"P.C.B"}</definedName>
    <definedName name="CAPBOH">#N/A</definedName>
    <definedName name="CAPEOH">#N/A</definedName>
    <definedName name="Capex2" localSheetId="24">#REF!</definedName>
    <definedName name="Capex2" localSheetId="14">#REF!</definedName>
    <definedName name="Capex2" localSheetId="13">#REF!</definedName>
    <definedName name="Capex2">#REF!</definedName>
    <definedName name="capital" localSheetId="24">#REF!</definedName>
    <definedName name="capital">#REF!</definedName>
    <definedName name="CARRIER" localSheetId="24" hidden="1">{#N/A,#N/A,FALSE,"단축1";#N/A,#N/A,FALSE,"단축2";#N/A,#N/A,FALSE,"단축3";#N/A,#N/A,FALSE,"장축";#N/A,#N/A,FALSE,"4WD"}</definedName>
    <definedName name="CARRIER" localSheetId="8" hidden="1">{#N/A,#N/A,FALSE,"단축1";#N/A,#N/A,FALSE,"단축2";#N/A,#N/A,FALSE,"단축3";#N/A,#N/A,FALSE,"장축";#N/A,#N/A,FALSE,"4WD"}</definedName>
    <definedName name="CARRIER" localSheetId="25" hidden="1">{#N/A,#N/A,FALSE,"단축1";#N/A,#N/A,FALSE,"단축2";#N/A,#N/A,FALSE,"단축3";#N/A,#N/A,FALSE,"장축";#N/A,#N/A,FALSE,"4WD"}</definedName>
    <definedName name="CARRIER" localSheetId="2" hidden="1">{#N/A,#N/A,FALSE,"단축1";#N/A,#N/A,FALSE,"단축2";#N/A,#N/A,FALSE,"단축3";#N/A,#N/A,FALSE,"장축";#N/A,#N/A,FALSE,"4WD"}</definedName>
    <definedName name="CARRIER" localSheetId="28" hidden="1">{#N/A,#N/A,FALSE,"단축1";#N/A,#N/A,FALSE,"단축2";#N/A,#N/A,FALSE,"단축3";#N/A,#N/A,FALSE,"장축";#N/A,#N/A,FALSE,"4WD"}</definedName>
    <definedName name="CARRIER" localSheetId="5" hidden="1">{#N/A,#N/A,FALSE,"단축1";#N/A,#N/A,FALSE,"단축2";#N/A,#N/A,FALSE,"단축3";#N/A,#N/A,FALSE,"장축";#N/A,#N/A,FALSE,"4WD"}</definedName>
    <definedName name="CARRIER" hidden="1">{#N/A,#N/A,FALSE,"단축1";#N/A,#N/A,FALSE,"단축2";#N/A,#N/A,FALSE,"단축3";#N/A,#N/A,FALSE,"장축";#N/A,#N/A,FALSE,"4WD"}</definedName>
    <definedName name="CASE" localSheetId="24" hidden="1">{#N/A,#N/A,FALSE,"단축1";#N/A,#N/A,FALSE,"단축2";#N/A,#N/A,FALSE,"단축3";#N/A,#N/A,FALSE,"장축";#N/A,#N/A,FALSE,"4WD"}</definedName>
    <definedName name="CASE" localSheetId="8" hidden="1">{#N/A,#N/A,FALSE,"단축1";#N/A,#N/A,FALSE,"단축2";#N/A,#N/A,FALSE,"단축3";#N/A,#N/A,FALSE,"장축";#N/A,#N/A,FALSE,"4WD"}</definedName>
    <definedName name="CASE" localSheetId="25" hidden="1">{#N/A,#N/A,FALSE,"단축1";#N/A,#N/A,FALSE,"단축2";#N/A,#N/A,FALSE,"단축3";#N/A,#N/A,FALSE,"장축";#N/A,#N/A,FALSE,"4WD"}</definedName>
    <definedName name="CASE" localSheetId="2" hidden="1">{#N/A,#N/A,FALSE,"단축1";#N/A,#N/A,FALSE,"단축2";#N/A,#N/A,FALSE,"단축3";#N/A,#N/A,FALSE,"장축";#N/A,#N/A,FALSE,"4WD"}</definedName>
    <definedName name="CASE" localSheetId="28" hidden="1">{#N/A,#N/A,FALSE,"단축1";#N/A,#N/A,FALSE,"단축2";#N/A,#N/A,FALSE,"단축3";#N/A,#N/A,FALSE,"장축";#N/A,#N/A,FALSE,"4WD"}</definedName>
    <definedName name="CASE" localSheetId="5" hidden="1">{#N/A,#N/A,FALSE,"단축1";#N/A,#N/A,FALSE,"단축2";#N/A,#N/A,FALSE,"단축3";#N/A,#N/A,FALSE,"장축";#N/A,#N/A,FALSE,"4WD"}</definedName>
    <definedName name="CASE" hidden="1">{#N/A,#N/A,FALSE,"단축1";#N/A,#N/A,FALSE,"단축2";#N/A,#N/A,FALSE,"단축3";#N/A,#N/A,FALSE,"장축";#N/A,#N/A,FALSE,"4WD"}</definedName>
    <definedName name="CaseNumber" localSheetId="24">#REF!</definedName>
    <definedName name="CaseNumber">#REF!</definedName>
    <definedName name="cash" localSheetId="24">#REF!</definedName>
    <definedName name="cash" localSheetId="14">#REF!,#REF!,#REF!,#REF!,#REF!,#REF!,#REF!,#REF!,#REF!,#REF!</definedName>
    <definedName name="cash" localSheetId="13">#REF!,#REF!,#REF!,#REF!,#REF!,#REF!,#REF!,#REF!,#REF!,#REF!</definedName>
    <definedName name="cash">#REF!</definedName>
    <definedName name="cash1" localSheetId="24">#REF!</definedName>
    <definedName name="cash1">#REF!</definedName>
    <definedName name="CashFlow_Button1_Click" localSheetId="24">#REF!</definedName>
    <definedName name="CashFlow_Button1_Click">#REF!</definedName>
    <definedName name="CashFlow97" localSheetId="24">#REF!</definedName>
    <definedName name="CashFlow97">#REF!</definedName>
    <definedName name="cashIndex" localSheetId="24">#REF!</definedName>
    <definedName name="cashIndex">#REF!</definedName>
    <definedName name="CASHM" localSheetId="24">#REF!</definedName>
    <definedName name="CASHM">#REF!</definedName>
    <definedName name="CAT" localSheetId="24">#REF!</definedName>
    <definedName name="CAT">#REF!</definedName>
    <definedName name="Category" localSheetId="14">#REF!</definedName>
    <definedName name="Category" localSheetId="13">#REF!</definedName>
    <definedName name="CATEGORY">#N/A</definedName>
    <definedName name="Category_All" localSheetId="24">#REF!</definedName>
    <definedName name="Category_All">#REF!</definedName>
    <definedName name="CATIN">#N/A</definedName>
    <definedName name="CATJYOU">#N/A</definedName>
    <definedName name="CATREC">#N/A</definedName>
    <definedName name="CATSYU">#N/A</definedName>
    <definedName name="CB" localSheetId="24">#REF!</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localSheetId="24" hidden="1">#REF!</definedName>
    <definedName name="cc" localSheetId="14" hidden="1">#REF!</definedName>
    <definedName name="cc" localSheetId="28" hidden="1">#REF!</definedName>
    <definedName name="cc" localSheetId="13" hidden="1">#REF!</definedName>
    <definedName name="cc" hidden="1">#REF!</definedName>
    <definedName name="cc0" localSheetId="24" hidden="1">{"'5국공정'!$A$1:$E$128"}</definedName>
    <definedName name="cc0" localSheetId="8" hidden="1">{"'5국공정'!$A$1:$E$128"}</definedName>
    <definedName name="cc0" localSheetId="25" hidden="1">{"'5국공정'!$A$1:$E$128"}</definedName>
    <definedName name="cc0" localSheetId="2" hidden="1">{"'5국공정'!$A$1:$E$128"}</definedName>
    <definedName name="cc0" localSheetId="28" hidden="1">{"'5국공정'!$A$1:$E$128"}</definedName>
    <definedName name="cc0" localSheetId="5" hidden="1">{"'5국공정'!$A$1:$E$128"}</definedName>
    <definedName name="cc0" hidden="1">{"'5국공정'!$A$1:$E$128"}</definedName>
    <definedName name="ccc" localSheetId="24" hidden="1">#REF!</definedName>
    <definedName name="ccc" localSheetId="28" hidden="1">#REF!</definedName>
    <definedName name="ccc" hidden="1">#REF!</definedName>
    <definedName name="cccccccccccccccccccccc">#N/A</definedName>
    <definedName name="cccddd" localSheetId="24" hidden="1">{#N/A,#N/A,FALSE,"단축1";#N/A,#N/A,FALSE,"단축2";#N/A,#N/A,FALSE,"단축3";#N/A,#N/A,FALSE,"장축";#N/A,#N/A,FALSE,"4WD"}</definedName>
    <definedName name="cccddd" localSheetId="8" hidden="1">{#N/A,#N/A,FALSE,"단축1";#N/A,#N/A,FALSE,"단축2";#N/A,#N/A,FALSE,"단축3";#N/A,#N/A,FALSE,"장축";#N/A,#N/A,FALSE,"4WD"}</definedName>
    <definedName name="cccddd" localSheetId="25" hidden="1">{#N/A,#N/A,FALSE,"단축1";#N/A,#N/A,FALSE,"단축2";#N/A,#N/A,FALSE,"단축3";#N/A,#N/A,FALSE,"장축";#N/A,#N/A,FALSE,"4WD"}</definedName>
    <definedName name="cccddd" localSheetId="2" hidden="1">{#N/A,#N/A,FALSE,"단축1";#N/A,#N/A,FALSE,"단축2";#N/A,#N/A,FALSE,"단축3";#N/A,#N/A,FALSE,"장축";#N/A,#N/A,FALSE,"4WD"}</definedName>
    <definedName name="cccddd" localSheetId="28" hidden="1">{#N/A,#N/A,FALSE,"단축1";#N/A,#N/A,FALSE,"단축2";#N/A,#N/A,FALSE,"단축3";#N/A,#N/A,FALSE,"장축";#N/A,#N/A,FALSE,"4WD"}</definedName>
    <definedName name="cccddd" localSheetId="5" hidden="1">{#N/A,#N/A,FALSE,"단축1";#N/A,#N/A,FALSE,"단축2";#N/A,#N/A,FALSE,"단축3";#N/A,#N/A,FALSE,"장축";#N/A,#N/A,FALSE,"4WD"}</definedName>
    <definedName name="cccddd" hidden="1">{#N/A,#N/A,FALSE,"단축1";#N/A,#N/A,FALSE,"단축2";#N/A,#N/A,FALSE,"단축3";#N/A,#N/A,FALSE,"장축";#N/A,#N/A,FALSE,"4WD"}</definedName>
    <definedName name="CCR" localSheetId="24" hidden="1">{#N/A,#N/A,FALSE,"CCTV"}</definedName>
    <definedName name="CCR" localSheetId="8" hidden="1">{#N/A,#N/A,FALSE,"CCTV"}</definedName>
    <definedName name="CCR" localSheetId="25" hidden="1">{#N/A,#N/A,FALSE,"CCTV"}</definedName>
    <definedName name="CCR" localSheetId="2" hidden="1">{#N/A,#N/A,FALSE,"CCTV"}</definedName>
    <definedName name="CCR" localSheetId="14" hidden="1">{#N/A,#N/A,FALSE,"CCTV"}</definedName>
    <definedName name="CCR" localSheetId="28" hidden="1">{#N/A,#N/A,FALSE,"CCTV"}</definedName>
    <definedName name="CCR" localSheetId="5" hidden="1">{#N/A,#N/A,FALSE,"CCTV"}</definedName>
    <definedName name="CCR" localSheetId="13" hidden="1">{#N/A,#N/A,FALSE,"CCTV"}</definedName>
    <definedName name="CCR" hidden="1">{#N/A,#N/A,FALSE,"CCTV"}</definedName>
    <definedName name="CCR빈양식" localSheetId="24" hidden="1">{#N/A,#N/A,FALSE,"CCTV"}</definedName>
    <definedName name="CCR빈양식" localSheetId="8" hidden="1">{#N/A,#N/A,FALSE,"CCTV"}</definedName>
    <definedName name="CCR빈양식" localSheetId="25" hidden="1">{#N/A,#N/A,FALSE,"CCTV"}</definedName>
    <definedName name="CCR빈양식" localSheetId="2" hidden="1">{#N/A,#N/A,FALSE,"CCTV"}</definedName>
    <definedName name="CCR빈양식" localSheetId="14" hidden="1">{#N/A,#N/A,FALSE,"CCTV"}</definedName>
    <definedName name="CCR빈양식" localSheetId="28" hidden="1">{#N/A,#N/A,FALSE,"CCTV"}</definedName>
    <definedName name="CCR빈양식" localSheetId="5" hidden="1">{#N/A,#N/A,FALSE,"CCTV"}</definedName>
    <definedName name="CCR빈양식" localSheetId="13" hidden="1">{#N/A,#N/A,FALSE,"CCTV"}</definedName>
    <definedName name="CCR빈양식" hidden="1">{#N/A,#N/A,FALSE,"CCTV"}</definedName>
    <definedName name="cd" localSheetId="24">BlankMacro1</definedName>
    <definedName name="cd" localSheetId="8">BlankMacro1</definedName>
    <definedName name="cd" localSheetId="25">BlankMacro1</definedName>
    <definedName name="cd" localSheetId="2">BlankMacro1</definedName>
    <definedName name="cd" localSheetId="28">BlankMacro1</definedName>
    <definedName name="cd" localSheetId="26">BlankMacro1</definedName>
    <definedName name="cd" localSheetId="27">BlankMacro1</definedName>
    <definedName name="cd" localSheetId="6">BlankMacro1</definedName>
    <definedName name="cd" localSheetId="5">BlankMacro1</definedName>
    <definedName name="cd">BlankMacro1</definedName>
    <definedName name="cDATA1" localSheetId="24">#REF!</definedName>
    <definedName name="cDATA1">#REF!</definedName>
    <definedName name="CDB" localSheetId="24">CommonDB.xls</definedName>
    <definedName name="CDB" localSheetId="8">CommonDB.xls</definedName>
    <definedName name="CDB" localSheetId="25">CommonDB.xls</definedName>
    <definedName name="CDB" localSheetId="2">CommonDB.xls</definedName>
    <definedName name="CDB" localSheetId="28">CommonDB.xls</definedName>
    <definedName name="CDB" localSheetId="26">CommonDB.xls</definedName>
    <definedName name="CDB" localSheetId="27">CommonDB.xls</definedName>
    <definedName name="CDB" localSheetId="6">CommonDB.xls</definedName>
    <definedName name="CDB" localSheetId="5">CommonDB.xls</definedName>
    <definedName name="CDB">CommonDB.xls</definedName>
    <definedName name="cdf" localSheetId="24">BlankMacro1</definedName>
    <definedName name="cdf" localSheetId="8">BlankMacro1</definedName>
    <definedName name="cdf" localSheetId="25">BlankMacro1</definedName>
    <definedName name="cdf" localSheetId="2">BlankMacro1</definedName>
    <definedName name="cdf" localSheetId="28">BlankMacro1</definedName>
    <definedName name="cdf" localSheetId="26">BlankMacro1</definedName>
    <definedName name="cdf" localSheetId="27">BlankMacro1</definedName>
    <definedName name="cdf" localSheetId="6">BlankMacro1</definedName>
    <definedName name="cdf" localSheetId="5">BlankMacro1</definedName>
    <definedName name="cdf">BlankMacro1</definedName>
    <definedName name="CENTA" localSheetId="24">#REF!</definedName>
    <definedName name="CENTA">#REF!</definedName>
    <definedName name="CENTA1" localSheetId="24">#REF!</definedName>
    <definedName name="CENTA1">#REF!</definedName>
    <definedName name="CF">#N/A</definedName>
    <definedName name="CF_Eng" localSheetId="24">#REF!</definedName>
    <definedName name="CF_Eng">#REF!</definedName>
    <definedName name="CF02기초" localSheetId="24" hidden="1">{#N/A,#N/A,TRUE,"Summary";#N/A,#N/A,TRUE,"IS";#N/A,#N/A,TRUE,"Adj";#N/A,#N/A,TRUE,"BS";#N/A,#N/A,TRUE,"CF";#N/A,#N/A,TRUE,"Debt";#N/A,#N/A,TRUE,"IRR"}</definedName>
    <definedName name="CF02기초" localSheetId="8" hidden="1">{#N/A,#N/A,TRUE,"Summary";#N/A,#N/A,TRUE,"IS";#N/A,#N/A,TRUE,"Adj";#N/A,#N/A,TRUE,"BS";#N/A,#N/A,TRUE,"CF";#N/A,#N/A,TRUE,"Debt";#N/A,#N/A,TRUE,"IRR"}</definedName>
    <definedName name="CF02기초" localSheetId="25" hidden="1">{#N/A,#N/A,TRUE,"Summary";#N/A,#N/A,TRUE,"IS";#N/A,#N/A,TRUE,"Adj";#N/A,#N/A,TRUE,"BS";#N/A,#N/A,TRUE,"CF";#N/A,#N/A,TRUE,"Debt";#N/A,#N/A,TRUE,"IRR"}</definedName>
    <definedName name="CF02기초" localSheetId="2" hidden="1">{#N/A,#N/A,TRUE,"Summary";#N/A,#N/A,TRUE,"IS";#N/A,#N/A,TRUE,"Adj";#N/A,#N/A,TRUE,"BS";#N/A,#N/A,TRUE,"CF";#N/A,#N/A,TRUE,"Debt";#N/A,#N/A,TRUE,"IRR"}</definedName>
    <definedName name="CF02기초" localSheetId="28" hidden="1">{#N/A,#N/A,TRUE,"Summary";#N/A,#N/A,TRUE,"IS";#N/A,#N/A,TRUE,"Adj";#N/A,#N/A,TRUE,"BS";#N/A,#N/A,TRUE,"CF";#N/A,#N/A,TRUE,"Debt";#N/A,#N/A,TRUE,"IRR"}</definedName>
    <definedName name="CF02기초" localSheetId="5" hidden="1">{#N/A,#N/A,TRUE,"Summary";#N/A,#N/A,TRUE,"IS";#N/A,#N/A,TRUE,"Adj";#N/A,#N/A,TRUE,"BS";#N/A,#N/A,TRUE,"CF";#N/A,#N/A,TRUE,"Debt";#N/A,#N/A,TRUE,"IRR"}</definedName>
    <definedName name="CF02기초" hidden="1">{#N/A,#N/A,TRUE,"Summary";#N/A,#N/A,TRUE,"IS";#N/A,#N/A,TRUE,"Adj";#N/A,#N/A,TRUE,"BS";#N/A,#N/A,TRUE,"CF";#N/A,#N/A,TRUE,"Debt";#N/A,#N/A,TRUE,"IRR"}</definedName>
    <definedName name="cfclear" localSheetId="24" hidden="1">{#N/A,#N/A,FALSE,"BS";#N/A,#N/A,FALSE,"PL";#N/A,#N/A,FALSE,"처분";#N/A,#N/A,FALSE,"현금";#N/A,#N/A,FALSE,"매출";#N/A,#N/A,FALSE,"원가";#N/A,#N/A,FALSE,"경영"}</definedName>
    <definedName name="cfclear" localSheetId="8" hidden="1">{#N/A,#N/A,FALSE,"BS";#N/A,#N/A,FALSE,"PL";#N/A,#N/A,FALSE,"처분";#N/A,#N/A,FALSE,"현금";#N/A,#N/A,FALSE,"매출";#N/A,#N/A,FALSE,"원가";#N/A,#N/A,FALSE,"경영"}</definedName>
    <definedName name="cfclear" localSheetId="25"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localSheetId="28" hidden="1">{#N/A,#N/A,FALSE,"BS";#N/A,#N/A,FALSE,"PL";#N/A,#N/A,FALSE,"처분";#N/A,#N/A,FALSE,"현금";#N/A,#N/A,FALSE,"매출";#N/A,#N/A,FALSE,"원가";#N/A,#N/A,FALSE,"경영"}</definedName>
    <definedName name="cfclear" localSheetId="5" hidden="1">{#N/A,#N/A,FALSE,"BS";#N/A,#N/A,FALSE,"PL";#N/A,#N/A,FALSE,"처분";#N/A,#N/A,FALSE,"현금";#N/A,#N/A,FALSE,"매출";#N/A,#N/A,FALSE,"원가";#N/A,#N/A,FALSE,"경영"}</definedName>
    <definedName name="cfclear" hidden="1">{#N/A,#N/A,FALSE,"BS";#N/A,#N/A,FALSE,"PL";#N/A,#N/A,FALSE,"처분";#N/A,#N/A,FALSE,"현금";#N/A,#N/A,FALSE,"매출";#N/A,#N/A,FALSE,"원가";#N/A,#N/A,FALSE,"경영"}</definedName>
    <definedName name="CFkor" localSheetId="24" hidden="1">{#N/A,#N/A,FALSE,"BS";#N/A,#N/A,FALSE,"PL";#N/A,#N/A,FALSE,"A";#N/A,#N/A,FALSE,"B";#N/A,#N/A,FALSE,"B1";#N/A,#N/A,FALSE,"C";#N/A,#N/A,FALSE,"C1";#N/A,#N/A,FALSE,"C2";#N/A,#N/A,FALSE,"D";#N/A,#N/A,FALSE,"E";#N/A,#N/A,FALSE,"F";#N/A,#N/A,FALSE,"AA";#N/A,#N/A,FALSE,"BB";#N/A,#N/A,FALSE,"CC";#N/A,#N/A,FALSE,"DD";#N/A,#N/A,FALSE,"EE";#N/A,#N/A,FALSE,"FF";#N/A,#N/A,FALSE,"PL10";#N/A,#N/A,FALSE,"PL20";#N/A,#N/A,FALSE,"PL30"}</definedName>
    <definedName name="CFkor" localSheetId="8" hidden="1">{#N/A,#N/A,FALSE,"BS";#N/A,#N/A,FALSE,"PL";#N/A,#N/A,FALSE,"A";#N/A,#N/A,FALSE,"B";#N/A,#N/A,FALSE,"B1";#N/A,#N/A,FALSE,"C";#N/A,#N/A,FALSE,"C1";#N/A,#N/A,FALSE,"C2";#N/A,#N/A,FALSE,"D";#N/A,#N/A,FALSE,"E";#N/A,#N/A,FALSE,"F";#N/A,#N/A,FALSE,"AA";#N/A,#N/A,FALSE,"BB";#N/A,#N/A,FALSE,"CC";#N/A,#N/A,FALSE,"DD";#N/A,#N/A,FALSE,"EE";#N/A,#N/A,FALSE,"FF";#N/A,#N/A,FALSE,"PL10";#N/A,#N/A,FALSE,"PL20";#N/A,#N/A,FALSE,"PL30"}</definedName>
    <definedName name="CFkor" localSheetId="25" hidden="1">{#N/A,#N/A,FALSE,"BS";#N/A,#N/A,FALSE,"PL";#N/A,#N/A,FALSE,"A";#N/A,#N/A,FALSE,"B";#N/A,#N/A,FALSE,"B1";#N/A,#N/A,FALSE,"C";#N/A,#N/A,FALSE,"C1";#N/A,#N/A,FALSE,"C2";#N/A,#N/A,FALSE,"D";#N/A,#N/A,FALSE,"E";#N/A,#N/A,FALSE,"F";#N/A,#N/A,FALSE,"AA";#N/A,#N/A,FALSE,"BB";#N/A,#N/A,FALSE,"CC";#N/A,#N/A,FALSE,"DD";#N/A,#N/A,FALSE,"EE";#N/A,#N/A,FALSE,"FF";#N/A,#N/A,FALSE,"PL10";#N/A,#N/A,FALSE,"PL20";#N/A,#N/A,FALSE,"PL30"}</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localSheetId="14" hidden="1">{#N/A,#N/A,FALSE,"BS";#N/A,#N/A,FALSE,"PL";#N/A,#N/A,FALSE,"A";#N/A,#N/A,FALSE,"B";#N/A,#N/A,FALSE,"B1";#N/A,#N/A,FALSE,"C";#N/A,#N/A,FALSE,"C1";#N/A,#N/A,FALSE,"C2";#N/A,#N/A,FALSE,"D";#N/A,#N/A,FALSE,"E";#N/A,#N/A,FALSE,"F";#N/A,#N/A,FALSE,"AA";#N/A,#N/A,FALSE,"BB";#N/A,#N/A,FALSE,"CC";#N/A,#N/A,FALSE,"DD";#N/A,#N/A,FALSE,"EE";#N/A,#N/A,FALSE,"FF";#N/A,#N/A,FALSE,"PL10";#N/A,#N/A,FALSE,"PL20";#N/A,#N/A,FALSE,"PL30"}</definedName>
    <definedName name="CFkor" localSheetId="28" hidden="1">{#N/A,#N/A,FALSE,"BS";#N/A,#N/A,FALSE,"PL";#N/A,#N/A,FALSE,"A";#N/A,#N/A,FALSE,"B";#N/A,#N/A,FALSE,"B1";#N/A,#N/A,FALSE,"C";#N/A,#N/A,FALSE,"C1";#N/A,#N/A,FALSE,"C2";#N/A,#N/A,FALSE,"D";#N/A,#N/A,FALSE,"E";#N/A,#N/A,FALSE,"F";#N/A,#N/A,FALSE,"AA";#N/A,#N/A,FALSE,"BB";#N/A,#N/A,FALSE,"CC";#N/A,#N/A,FALSE,"DD";#N/A,#N/A,FALSE,"EE";#N/A,#N/A,FALSE,"FF";#N/A,#N/A,FALSE,"PL10";#N/A,#N/A,FALSE,"PL20";#N/A,#N/A,FALSE,"PL30"}</definedName>
    <definedName name="CFkor" localSheetId="5" hidden="1">{#N/A,#N/A,FALSE,"BS";#N/A,#N/A,FALSE,"PL";#N/A,#N/A,FALSE,"A";#N/A,#N/A,FALSE,"B";#N/A,#N/A,FALSE,"B1";#N/A,#N/A,FALSE,"C";#N/A,#N/A,FALSE,"C1";#N/A,#N/A,FALSE,"C2";#N/A,#N/A,FALSE,"D";#N/A,#N/A,FALSE,"E";#N/A,#N/A,FALSE,"F";#N/A,#N/A,FALSE,"AA";#N/A,#N/A,FALSE,"BB";#N/A,#N/A,FALSE,"CC";#N/A,#N/A,FALSE,"DD";#N/A,#N/A,FALSE,"EE";#N/A,#N/A,FALSE,"FF";#N/A,#N/A,FALSE,"PL10";#N/A,#N/A,FALSE,"PL20";#N/A,#N/A,FALSE,"PL30"}</definedName>
    <definedName name="CFkor" localSheetId="13"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24" hidden="1">{#N/A,#N/A,FALSE,"BS";#N/A,#N/A,FALSE,"PL";#N/A,#N/A,FALSE,"A";#N/A,#N/A,FALSE,"B";#N/A,#N/A,FALSE,"B1";#N/A,#N/A,FALSE,"C";#N/A,#N/A,FALSE,"C1";#N/A,#N/A,FALSE,"C2";#N/A,#N/A,FALSE,"D";#N/A,#N/A,FALSE,"E";#N/A,#N/A,FALSE,"F";#N/A,#N/A,FALSE,"AA";#N/A,#N/A,FALSE,"BB";#N/A,#N/A,FALSE,"CC";#N/A,#N/A,FALSE,"DD";#N/A,#N/A,FALSE,"EE";#N/A,#N/A,FALSE,"FF";#N/A,#N/A,FALSE,"PL10";#N/A,#N/A,FALSE,"PL20";#N/A,#N/A,FALSE,"PL30"}</definedName>
    <definedName name="CFkor_1" localSheetId="8" hidden="1">{#N/A,#N/A,FALSE,"BS";#N/A,#N/A,FALSE,"PL";#N/A,#N/A,FALSE,"A";#N/A,#N/A,FALSE,"B";#N/A,#N/A,FALSE,"B1";#N/A,#N/A,FALSE,"C";#N/A,#N/A,FALSE,"C1";#N/A,#N/A,FALSE,"C2";#N/A,#N/A,FALSE,"D";#N/A,#N/A,FALSE,"E";#N/A,#N/A,FALSE,"F";#N/A,#N/A,FALSE,"AA";#N/A,#N/A,FALSE,"BB";#N/A,#N/A,FALSE,"CC";#N/A,#N/A,FALSE,"DD";#N/A,#N/A,FALSE,"EE";#N/A,#N/A,FALSE,"FF";#N/A,#N/A,FALSE,"PL10";#N/A,#N/A,FALSE,"PL20";#N/A,#N/A,FALSE,"PL30"}</definedName>
    <definedName name="CFkor_1" localSheetId="25"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localSheetId="14" hidden="1">{#N/A,#N/A,FALSE,"BS";#N/A,#N/A,FALSE,"PL";#N/A,#N/A,FALSE,"A";#N/A,#N/A,FALSE,"B";#N/A,#N/A,FALSE,"B1";#N/A,#N/A,FALSE,"C";#N/A,#N/A,FALSE,"C1";#N/A,#N/A,FALSE,"C2";#N/A,#N/A,FALSE,"D";#N/A,#N/A,FALSE,"E";#N/A,#N/A,FALSE,"F";#N/A,#N/A,FALSE,"AA";#N/A,#N/A,FALSE,"BB";#N/A,#N/A,FALSE,"CC";#N/A,#N/A,FALSE,"DD";#N/A,#N/A,FALSE,"EE";#N/A,#N/A,FALSE,"FF";#N/A,#N/A,FALSE,"PL10";#N/A,#N/A,FALSE,"PL20";#N/A,#N/A,FALSE,"PL30"}</definedName>
    <definedName name="CFkor_1" localSheetId="28" hidden="1">{#N/A,#N/A,FALSE,"BS";#N/A,#N/A,FALSE,"PL";#N/A,#N/A,FALSE,"A";#N/A,#N/A,FALSE,"B";#N/A,#N/A,FALSE,"B1";#N/A,#N/A,FALSE,"C";#N/A,#N/A,FALSE,"C1";#N/A,#N/A,FALSE,"C2";#N/A,#N/A,FALSE,"D";#N/A,#N/A,FALSE,"E";#N/A,#N/A,FALSE,"F";#N/A,#N/A,FALSE,"AA";#N/A,#N/A,FALSE,"BB";#N/A,#N/A,FALSE,"CC";#N/A,#N/A,FALSE,"DD";#N/A,#N/A,FALSE,"EE";#N/A,#N/A,FALSE,"FF";#N/A,#N/A,FALSE,"PL10";#N/A,#N/A,FALSE,"PL20";#N/A,#N/A,FALSE,"PL30"}</definedName>
    <definedName name="CFkor_1" localSheetId="5" hidden="1">{#N/A,#N/A,FALSE,"BS";#N/A,#N/A,FALSE,"PL";#N/A,#N/A,FALSE,"A";#N/A,#N/A,FALSE,"B";#N/A,#N/A,FALSE,"B1";#N/A,#N/A,FALSE,"C";#N/A,#N/A,FALSE,"C1";#N/A,#N/A,FALSE,"C2";#N/A,#N/A,FALSE,"D";#N/A,#N/A,FALSE,"E";#N/A,#N/A,FALSE,"F";#N/A,#N/A,FALSE,"AA";#N/A,#N/A,FALSE,"BB";#N/A,#N/A,FALSE,"CC";#N/A,#N/A,FALSE,"DD";#N/A,#N/A,FALSE,"EE";#N/A,#N/A,FALSE,"FF";#N/A,#N/A,FALSE,"PL10";#N/A,#N/A,FALSE,"PL20";#N/A,#N/A,FALSE,"PL30"}</definedName>
    <definedName name="CFkor_1" localSheetId="13"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 localSheetId="24">#REF!</definedName>
    <definedName name="CF손익">#REF!</definedName>
    <definedName name="CF손익구분" localSheetId="24">#REF!</definedName>
    <definedName name="CF손익구분">#REF!</definedName>
    <definedName name="CF손익내용" localSheetId="24">#REF!</definedName>
    <definedName name="CF손익내용">#REF!</definedName>
    <definedName name="CF요인" localSheetId="24" hidden="1">#REF!</definedName>
    <definedName name="CF요인" localSheetId="28" hidden="1">#REF!</definedName>
    <definedName name="CF요인" hidden="1">#REF!</definedName>
    <definedName name="CF재무유입" localSheetId="24">#REF!</definedName>
    <definedName name="CF재무유입">#REF!</definedName>
    <definedName name="CF재무유입구분" localSheetId="24">#REF!</definedName>
    <definedName name="CF재무유입구분">#REF!</definedName>
    <definedName name="CF재무유입내용" localSheetId="24">#REF!</definedName>
    <definedName name="CF재무유입내용">#REF!</definedName>
    <definedName name="CF재무유출" localSheetId="24">#REF!</definedName>
    <definedName name="CF재무유출">#REF!</definedName>
    <definedName name="CF재무유출구분" localSheetId="24">#REF!</definedName>
    <definedName name="CF재무유출구분">#REF!</definedName>
    <definedName name="CF재무유출내용" localSheetId="24">#REF!</definedName>
    <definedName name="CF재무유출내용">#REF!</definedName>
    <definedName name="CF정산_1_3_" localSheetId="24">#REF!</definedName>
    <definedName name="CF정산_1_3_">#REF!</definedName>
    <definedName name="CF증감" localSheetId="24">#REF!</definedName>
    <definedName name="CF증감">#REF!</definedName>
    <definedName name="CF증감구분" localSheetId="24">#REF!</definedName>
    <definedName name="CF증감구분">#REF!</definedName>
    <definedName name="CF증감구분1" localSheetId="24">#REF!</definedName>
    <definedName name="CF증감구분1">#REF!</definedName>
    <definedName name="CF증감구분2" localSheetId="24">#REF!</definedName>
    <definedName name="CF증감구분2">#REF!</definedName>
    <definedName name="CF증감내용" localSheetId="24">#REF!</definedName>
    <definedName name="CF증감내용">#REF!</definedName>
    <definedName name="CF참조">#N/A</definedName>
    <definedName name="CF투자유입" localSheetId="24">#REF!</definedName>
    <definedName name="CF투자유입">#REF!</definedName>
    <definedName name="CF투자유입구분" localSheetId="24">#REF!</definedName>
    <definedName name="CF투자유입구분">#REF!</definedName>
    <definedName name="CF투자유입내용" localSheetId="24">#REF!</definedName>
    <definedName name="CF투자유입내용">#REF!</definedName>
    <definedName name="CF투자유출" localSheetId="24">#REF!</definedName>
    <definedName name="CF투자유출">#REF!</definedName>
    <definedName name="CF투자유출구분" localSheetId="24">#REF!</definedName>
    <definedName name="CF투자유출구분">#REF!</definedName>
    <definedName name="CF투자유출내용" localSheetId="24">#REF!</definedName>
    <definedName name="CF투자유출내용">#REF!</definedName>
    <definedName name="cg" localSheetId="24">#REF!</definedName>
    <definedName name="cg">#REF!</definedName>
    <definedName name="CGM" localSheetId="24">#REF!</definedName>
    <definedName name="CGM" localSheetId="14">#REF!</definedName>
    <definedName name="CGM" localSheetId="13">#REF!</definedName>
    <definedName name="CGM">#REF!</definedName>
    <definedName name="cgmh" localSheetId="24" hidden="1">{"'용역비'!$A$4:$C$8"}</definedName>
    <definedName name="cgmh" localSheetId="8" hidden="1">{"'용역비'!$A$4:$C$8"}</definedName>
    <definedName name="cgmh" localSheetId="25" hidden="1">{"'용역비'!$A$4:$C$8"}</definedName>
    <definedName name="cgmh" localSheetId="2" hidden="1">{"'용역비'!$A$4:$C$8"}</definedName>
    <definedName name="cgmh" localSheetId="28" hidden="1">{"'용역비'!$A$4:$C$8"}</definedName>
    <definedName name="cgmh" localSheetId="5" hidden="1">{"'용역비'!$A$4:$C$8"}</definedName>
    <definedName name="cgmh" hidden="1">{"'용역비'!$A$4:$C$8"}</definedName>
    <definedName name="ch_BS" localSheetId="24">#REF!</definedName>
    <definedName name="ch_BS">#REF!</definedName>
    <definedName name="ch_PL" localSheetId="24">#REF!</definedName>
    <definedName name="ch_PL">#REF!</definedName>
    <definedName name="CHANG" localSheetId="24" hidden="1">{#N/A,#N/A,FALSE,"P.C.B"}</definedName>
    <definedName name="CHANG" localSheetId="8" hidden="1">{#N/A,#N/A,FALSE,"P.C.B"}</definedName>
    <definedName name="CHANG" localSheetId="25" hidden="1">{#N/A,#N/A,FALSE,"P.C.B"}</definedName>
    <definedName name="CHANG" localSheetId="2" hidden="1">{#N/A,#N/A,FALSE,"P.C.B"}</definedName>
    <definedName name="CHANG" localSheetId="14" hidden="1">{#N/A,#N/A,FALSE,"P.C.B"}</definedName>
    <definedName name="CHANG" localSheetId="28" hidden="1">{#N/A,#N/A,FALSE,"P.C.B"}</definedName>
    <definedName name="CHANG" localSheetId="5" hidden="1">{#N/A,#N/A,FALSE,"P.C.B"}</definedName>
    <definedName name="CHANG" localSheetId="13" hidden="1">{#N/A,#N/A,FALSE,"P.C.B"}</definedName>
    <definedName name="CHANG" hidden="1">{#N/A,#N/A,FALSE,"P.C.B"}</definedName>
    <definedName name="ChangeRange" localSheetId="28" hidden="1">#REF!</definedName>
    <definedName name="ChangeRange" hidden="1">#REF!</definedName>
    <definedName name="Chart" localSheetId="24">#REF!</definedName>
    <definedName name="Chart" localSheetId="14">#REF!</definedName>
    <definedName name="Chart" localSheetId="13">#REF!</definedName>
    <definedName name="Chart">#REF!</definedName>
    <definedName name="ChartTwo" localSheetId="24">#REF!</definedName>
    <definedName name="ChartTwo" localSheetId="14">#REF!</definedName>
    <definedName name="ChartTwo" localSheetId="13">#REF!</definedName>
    <definedName name="ChartTwo">#REF!</definedName>
    <definedName name="CHD" localSheetId="24"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8"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5"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8"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5"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 localSheetId="24">#REF!</definedName>
    <definedName name="CHECK">#REF!</definedName>
    <definedName name="CHF" localSheetId="24">#REF!</definedName>
    <definedName name="CHF">#REF!</definedName>
    <definedName name="CHO">#N/A</definedName>
    <definedName name="CI" localSheetId="24">BlankMacro1</definedName>
    <definedName name="CI" localSheetId="8">BlankMacro1</definedName>
    <definedName name="CI" localSheetId="25">BlankMacro1</definedName>
    <definedName name="CI" localSheetId="2">BlankMacro1</definedName>
    <definedName name="CI" localSheetId="28">BlankMacro1</definedName>
    <definedName name="CI" localSheetId="26">BlankMacro1</definedName>
    <definedName name="CI" localSheetId="27">BlankMacro1</definedName>
    <definedName name="CI" localSheetId="6">BlankMacro1</definedName>
    <definedName name="CI" localSheetId="5">BlankMacro1</definedName>
    <definedName name="CI">BlankMacro1</definedName>
    <definedName name="CIE" localSheetId="24">BlankMacro1</definedName>
    <definedName name="CIE" localSheetId="8">BlankMacro1</definedName>
    <definedName name="CIE" localSheetId="25">BlankMacro1</definedName>
    <definedName name="CIE" localSheetId="2">BlankMacro1</definedName>
    <definedName name="CIE" localSheetId="28">BlankMacro1</definedName>
    <definedName name="CIE" localSheetId="26">BlankMacro1</definedName>
    <definedName name="CIE" localSheetId="27">BlankMacro1</definedName>
    <definedName name="CIE" localSheetId="6">BlankMacro1</definedName>
    <definedName name="CIE" localSheetId="5">BlankMacro1</definedName>
    <definedName name="CIE">BlankMacro1</definedName>
    <definedName name="CIG" localSheetId="24">BlankMacro1</definedName>
    <definedName name="CIG" localSheetId="8">BlankMacro1</definedName>
    <definedName name="CIG" localSheetId="25">BlankMacro1</definedName>
    <definedName name="CIG" localSheetId="2">BlankMacro1</definedName>
    <definedName name="CIG" localSheetId="28">BlankMacro1</definedName>
    <definedName name="CIG" localSheetId="26">BlankMacro1</definedName>
    <definedName name="CIG" localSheetId="27">BlankMacro1</definedName>
    <definedName name="CIG" localSheetId="6">BlankMacro1</definedName>
    <definedName name="CIG" localSheetId="5">BlankMacro1</definedName>
    <definedName name="CIG">BlankMacro1</definedName>
    <definedName name="CIGH" localSheetId="24">BlankMacro1</definedName>
    <definedName name="CIGH" localSheetId="8">BlankMacro1</definedName>
    <definedName name="CIGH" localSheetId="25">BlankMacro1</definedName>
    <definedName name="CIGH" localSheetId="2">BlankMacro1</definedName>
    <definedName name="CIGH" localSheetId="28">BlankMacro1</definedName>
    <definedName name="CIGH" localSheetId="26">BlankMacro1</definedName>
    <definedName name="CIGH" localSheetId="27">BlankMacro1</definedName>
    <definedName name="CIGH" localSheetId="6">BlankMacro1</definedName>
    <definedName name="CIGH" localSheetId="5">BlankMacro1</definedName>
    <definedName name="CIGH">BlankMacro1</definedName>
    <definedName name="CIGJL" localSheetId="24">BlankMacro1</definedName>
    <definedName name="CIGJL" localSheetId="8">BlankMacro1</definedName>
    <definedName name="CIGJL" localSheetId="25">BlankMacro1</definedName>
    <definedName name="CIGJL" localSheetId="2">BlankMacro1</definedName>
    <definedName name="CIGJL" localSheetId="28">BlankMacro1</definedName>
    <definedName name="CIGJL" localSheetId="26">BlankMacro1</definedName>
    <definedName name="CIGJL" localSheetId="27">BlankMacro1</definedName>
    <definedName name="CIGJL" localSheetId="6">BlankMacro1</definedName>
    <definedName name="CIGJL" localSheetId="5">BlankMacro1</definedName>
    <definedName name="CIGJL">BlankMacro1</definedName>
    <definedName name="CIHG" localSheetId="24">BlankMacro1</definedName>
    <definedName name="CIHG" localSheetId="8">BlankMacro1</definedName>
    <definedName name="CIHG" localSheetId="25">BlankMacro1</definedName>
    <definedName name="CIHG" localSheetId="2">BlankMacro1</definedName>
    <definedName name="CIHG" localSheetId="28">BlankMacro1</definedName>
    <definedName name="CIHG" localSheetId="26">BlankMacro1</definedName>
    <definedName name="CIHG" localSheetId="27">BlankMacro1</definedName>
    <definedName name="CIHG" localSheetId="6">BlankMacro1</definedName>
    <definedName name="CIHG" localSheetId="5">BlankMacro1</definedName>
    <definedName name="CIHG">BlankMacro1</definedName>
    <definedName name="ciperiod" localSheetId="24">#REF!</definedName>
    <definedName name="ciperiod">#REF!</definedName>
    <definedName name="Cipla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VIL">#N/A</definedName>
    <definedName name="ciwacc" localSheetId="24">#REF!</definedName>
    <definedName name="ciwacc">#REF!</definedName>
    <definedName name="CI상" localSheetId="24">#REF!</definedName>
    <definedName name="CI상">#REF!</definedName>
    <definedName name="CJI" localSheetId="24">BlankMacro1</definedName>
    <definedName name="CJI" localSheetId="8">BlankMacro1</definedName>
    <definedName name="CJI" localSheetId="25">BlankMacro1</definedName>
    <definedName name="CJI" localSheetId="2">BlankMacro1</definedName>
    <definedName name="CJI" localSheetId="28">BlankMacro1</definedName>
    <definedName name="CJI" localSheetId="26">BlankMacro1</definedName>
    <definedName name="CJI" localSheetId="27">BlankMacro1</definedName>
    <definedName name="CJI" localSheetId="6">BlankMacro1</definedName>
    <definedName name="CJI" localSheetId="5">BlankMacro1</definedName>
    <definedName name="CJI">BlankMacro1</definedName>
    <definedName name="CK" localSheetId="24">#REF!</definedName>
    <definedName name="CK">#REF!</definedName>
    <definedName name="CKEI" localSheetId="24">BlankMacro1</definedName>
    <definedName name="CKEI" localSheetId="8">BlankMacro1</definedName>
    <definedName name="CKEI" localSheetId="25">BlankMacro1</definedName>
    <definedName name="CKEI" localSheetId="2">BlankMacro1</definedName>
    <definedName name="CKEI" localSheetId="28">BlankMacro1</definedName>
    <definedName name="CKEI" localSheetId="26">BlankMacro1</definedName>
    <definedName name="CKEI" localSheetId="27">BlankMacro1</definedName>
    <definedName name="CKEI" localSheetId="6">BlankMacro1</definedName>
    <definedName name="CKEI" localSheetId="5">BlankMacro1</definedName>
    <definedName name="CKEI">BlankMacro1</definedName>
    <definedName name="CKG" localSheetId="24" hidden="1">{#N/A,#N/A,FALSE,"기안지";#N/A,#N/A,FALSE,"통신지"}</definedName>
    <definedName name="CKG" localSheetId="8" hidden="1">{#N/A,#N/A,FALSE,"기안지";#N/A,#N/A,FALSE,"통신지"}</definedName>
    <definedName name="CKG" localSheetId="25" hidden="1">{#N/A,#N/A,FALSE,"기안지";#N/A,#N/A,FALSE,"통신지"}</definedName>
    <definedName name="CKG" localSheetId="2" hidden="1">{#N/A,#N/A,FALSE,"기안지";#N/A,#N/A,FALSE,"통신지"}</definedName>
    <definedName name="CKG" localSheetId="14" hidden="1">{#N/A,#N/A,FALSE,"기안지";#N/A,#N/A,FALSE,"통신지"}</definedName>
    <definedName name="CKG" localSheetId="28" hidden="1">{#N/A,#N/A,FALSE,"기안지";#N/A,#N/A,FALSE,"통신지"}</definedName>
    <definedName name="CKG" localSheetId="5" hidden="1">{#N/A,#N/A,FALSE,"기안지";#N/A,#N/A,FALSE,"통신지"}</definedName>
    <definedName name="CKG" localSheetId="13" hidden="1">{#N/A,#N/A,FALSE,"기안지";#N/A,#N/A,FALSE,"통신지"}</definedName>
    <definedName name="CKG" hidden="1">{#N/A,#N/A,FALSE,"기안지";#N/A,#N/A,FALSE,"통신지"}</definedName>
    <definedName name="CL" localSheetId="24">#REF!</definedName>
    <definedName name="CL">#REF!</definedName>
    <definedName name="Claims" localSheetId="24">#REF!</definedName>
    <definedName name="Claims">#REF!</definedName>
    <definedName name="ClaimsDate" localSheetId="24">#REF!</definedName>
    <definedName name="ClaimsDate">#REF!</definedName>
    <definedName name="ClaimsSpecialty" localSheetId="24">#REF!</definedName>
    <definedName name="ClaimsSpecialty">#REF!</definedName>
    <definedName name="CLASS">#N/A</definedName>
    <definedName name="ClData1" localSheetId="24">#REF!</definedName>
    <definedName name="ClData1">#REF!</definedName>
    <definedName name="ClData2" localSheetId="24">#REF!</definedName>
    <definedName name="ClData2">#REF!</definedName>
    <definedName name="ClData3" localSheetId="24">#REF!</definedName>
    <definedName name="ClData3">#REF!</definedName>
    <definedName name="ClData4" localSheetId="24">#REF!</definedName>
    <definedName name="ClData4">#REF!</definedName>
    <definedName name="Cldata5" localSheetId="24">#REF!</definedName>
    <definedName name="Cldata5">#REF!</definedName>
    <definedName name="ClData6" localSheetId="24">#REF!</definedName>
    <definedName name="ClData6">#REF!</definedName>
    <definedName name="ClData7" localSheetId="24">#REF!</definedName>
    <definedName name="ClData7">#REF!</definedName>
    <definedName name="clexane" localSheetId="24">#REF!</definedName>
    <definedName name="clexane" localSheetId="14">#REF!</definedName>
    <definedName name="clexane" localSheetId="13">#REF!</definedName>
    <definedName name="clexane">#REF!</definedName>
    <definedName name="CLIENT_NAME" localSheetId="24">#REF!</definedName>
    <definedName name="CLIENT_NAME">#REF!</definedName>
    <definedName name="clientd" localSheetId="24">#REF!</definedName>
    <definedName name="clientd">#REF!</definedName>
    <definedName name="CM" localSheetId="24">#REF!</definedName>
    <definedName name="CM">#REF!</definedName>
    <definedName name="cm1_fct_xl1" localSheetId="24">#REF!</definedName>
    <definedName name="cm1_fct_xl1">#REF!</definedName>
    <definedName name="cmi_amt" localSheetId="24">#REF!</definedName>
    <definedName name="cmi_amt">#REF!</definedName>
    <definedName name="cmi_amt1" localSheetId="24">#REF!</definedName>
    <definedName name="cmi_amt1">#REF!</definedName>
    <definedName name="cmi_fct" localSheetId="24">#REF!</definedName>
    <definedName name="cmi_fct">#REF!</definedName>
    <definedName name="cmi_fct_xl" localSheetId="24">#REF!</definedName>
    <definedName name="cmi_fct_xl">#REF!</definedName>
    <definedName name="cmklldje" localSheetId="24" hidden="1">{"'Sheet1'!$A$1:$H$36"}</definedName>
    <definedName name="cmklldje" localSheetId="8" hidden="1">{"'Sheet1'!$A$1:$H$36"}</definedName>
    <definedName name="cmklldje" localSheetId="25" hidden="1">{"'Sheet1'!$A$1:$H$36"}</definedName>
    <definedName name="cmklldje" localSheetId="2" hidden="1">{"'Sheet1'!$A$1:$H$36"}</definedName>
    <definedName name="cmklldje" localSheetId="28" hidden="1">{"'Sheet1'!$A$1:$H$36"}</definedName>
    <definedName name="cmklldje" localSheetId="5" hidden="1">{"'Sheet1'!$A$1:$H$36"}</definedName>
    <definedName name="cmklldje" hidden="1">{"'Sheet1'!$A$1:$H$36"}</definedName>
    <definedName name="co" localSheetId="24">#REF!</definedName>
    <definedName name="co">#REF!</definedName>
    <definedName name="CO0.6" localSheetId="24">#REF!</definedName>
    <definedName name="CO0.6">#REF!</definedName>
    <definedName name="CO1.0" localSheetId="24">#REF!</definedName>
    <definedName name="CO1.0">#REF!</definedName>
    <definedName name="CO2_">#N/A</definedName>
    <definedName name="CO20.0" localSheetId="24">#REF!</definedName>
    <definedName name="CO20.0">#REF!</definedName>
    <definedName name="COA_10" localSheetId="24">#REF!</definedName>
    <definedName name="COA_10">#REF!</definedName>
    <definedName name="COA_20" localSheetId="24">#REF!</definedName>
    <definedName name="COA_20">#REF!</definedName>
    <definedName name="COA_30" localSheetId="24">#REF!</definedName>
    <definedName name="COA_30">#REF!</definedName>
    <definedName name="COA_40" localSheetId="24">#REF!</definedName>
    <definedName name="COA_40">#REF!</definedName>
    <definedName name="COA_51" localSheetId="24">#REF!</definedName>
    <definedName name="COA_51">#REF!</definedName>
    <definedName name="COA_52" localSheetId="24">#REF!</definedName>
    <definedName name="COA_52">#REF!</definedName>
    <definedName name="COA_53" localSheetId="24">#REF!</definedName>
    <definedName name="COA_53">#REF!</definedName>
    <definedName name="COA_54" localSheetId="24">#REF!</definedName>
    <definedName name="COA_54">#REF!</definedName>
    <definedName name="COA_55" localSheetId="24">#REF!</definedName>
    <definedName name="COA_55">#REF!</definedName>
    <definedName name="COA_60" localSheetId="24">#REF!</definedName>
    <definedName name="COA_60">#REF!</definedName>
    <definedName name="COA_70" localSheetId="24">#REF!</definedName>
    <definedName name="COA_70">#REF!</definedName>
    <definedName name="COA_80" localSheetId="24">#REF!</definedName>
    <definedName name="COA_80">#REF!</definedName>
    <definedName name="COA_90" localSheetId="24">#REF!</definedName>
    <definedName name="COA_90">#REF!</definedName>
    <definedName name="COA50A" localSheetId="24">#REF!</definedName>
    <definedName name="COA50A">#REF!</definedName>
    <definedName name="COA50B" localSheetId="24">#REF!</definedName>
    <definedName name="COA50B">#REF!</definedName>
    <definedName name="coat" localSheetId="24">#REF!</definedName>
    <definedName name="coat">#REF!</definedName>
    <definedName name="Code" localSheetId="28" hidden="1">#REF!</definedName>
    <definedName name="Code" hidden="1">#REF!</definedName>
    <definedName name="CODE1" localSheetId="24">#REF!</definedName>
    <definedName name="CODE1">#REF!</definedName>
    <definedName name="CODE2" localSheetId="24">#REF!</definedName>
    <definedName name="CODE2">#REF!</definedName>
    <definedName name="CODE3" localSheetId="24">#REF!</definedName>
    <definedName name="CODE3">#REF!</definedName>
    <definedName name="CODE4" localSheetId="24">#REF!</definedName>
    <definedName name="CODE4">#REF!</definedName>
    <definedName name="CODE5" localSheetId="24">#REF!</definedName>
    <definedName name="CODE5">#REF!</definedName>
    <definedName name="CODE6" localSheetId="24">#REF!</definedName>
    <definedName name="CODE6">#REF!</definedName>
    <definedName name="CODE7" localSheetId="24">#REF!</definedName>
    <definedName name="CODE7">#REF!</definedName>
    <definedName name="CODRIE" localSheetId="24">#REF!</definedName>
    <definedName name="CODRIE">#REF!</definedName>
    <definedName name="coefficient" localSheetId="24">#REF!</definedName>
    <definedName name="coefficient">#REF!</definedName>
    <definedName name="coefficient2" localSheetId="24">#REF!</definedName>
    <definedName name="coefficient2">#REF!</definedName>
    <definedName name="COIL창고" localSheetId="24" hidden="1">{#N/A,#N/A,FALSE,"신규dep";#N/A,#N/A,FALSE,"신규dep-금형상각후";#N/A,#N/A,FALSE,"신규dep-연구비상각후";#N/A,#N/A,FALSE,"신규dep-기계,공구상각후"}</definedName>
    <definedName name="COIL창고" localSheetId="8" hidden="1">{#N/A,#N/A,FALSE,"신규dep";#N/A,#N/A,FALSE,"신규dep-금형상각후";#N/A,#N/A,FALSE,"신규dep-연구비상각후";#N/A,#N/A,FALSE,"신규dep-기계,공구상각후"}</definedName>
    <definedName name="COIL창고" localSheetId="25" hidden="1">{#N/A,#N/A,FALSE,"신규dep";#N/A,#N/A,FALSE,"신규dep-금형상각후";#N/A,#N/A,FALSE,"신규dep-연구비상각후";#N/A,#N/A,FALSE,"신규dep-기계,공구상각후"}</definedName>
    <definedName name="COIL창고" localSheetId="2" hidden="1">{#N/A,#N/A,FALSE,"신규dep";#N/A,#N/A,FALSE,"신규dep-금형상각후";#N/A,#N/A,FALSE,"신규dep-연구비상각후";#N/A,#N/A,FALSE,"신규dep-기계,공구상각후"}</definedName>
    <definedName name="COIL창고" localSheetId="28" hidden="1">{#N/A,#N/A,FALSE,"신규dep";#N/A,#N/A,FALSE,"신규dep-금형상각후";#N/A,#N/A,FALSE,"신규dep-연구비상각후";#N/A,#N/A,FALSE,"신규dep-기계,공구상각후"}</definedName>
    <definedName name="COIL창고" localSheetId="5" hidden="1">{#N/A,#N/A,FALSE,"신규dep";#N/A,#N/A,FALSE,"신규dep-금형상각후";#N/A,#N/A,FALSE,"신규dep-연구비상각후";#N/A,#N/A,FALSE,"신규dep-기계,공구상각후"}</definedName>
    <definedName name="COIL창고" hidden="1">{#N/A,#N/A,FALSE,"신규dep";#N/A,#N/A,FALSE,"신규dep-금형상각후";#N/A,#N/A,FALSE,"신규dep-연구비상각후";#N/A,#N/A,FALSE,"신규dep-기계,공구상각후"}</definedName>
    <definedName name="Col_AC_N_1_AvRepFFApresRet" localSheetId="24">#REF!</definedName>
    <definedName name="Col_AC_N_1_AvRepFFApresRet">#REF!</definedName>
    <definedName name="Col_AC_N_1_AvRepLocalApresRet" localSheetId="24">#REF!</definedName>
    <definedName name="Col_AC_N_1_AvRepLocalApresRet">#REF!</definedName>
    <definedName name="Col_PA_AnneeNFFApresRet" localSheetId="24">#REF!</definedName>
    <definedName name="Col_PA_AnneeNFFApresRet">#REF!</definedName>
    <definedName name="Col_PA_AnneeNLocalApresRet" localSheetId="24">#REF!</definedName>
    <definedName name="Col_PA_AnneeNLocalApresRet">#REF!</definedName>
    <definedName name="Col_PA_N_1_AvRepFFApresRet" localSheetId="24">#REF!</definedName>
    <definedName name="Col_PA_N_1_AvRepFFApresRet">#REF!</definedName>
    <definedName name="Col_PA_N_1_AvRepLocalApresRet" localSheetId="24">#REF!</definedName>
    <definedName name="Col_PA_N_1_AvRepLocalApresRet">#REF!</definedName>
    <definedName name="Col_PA_Retrait" localSheetId="24">#REF!</definedName>
    <definedName name="Col_PA_Retrait">#REF!</definedName>
    <definedName name="Col_PA_SocialAvantRet" localSheetId="24">#REF!</definedName>
    <definedName name="Col_PA_SocialAvantRet">#REF!</definedName>
    <definedName name="Col_PAR_3112P260" localSheetId="24">#REF!</definedName>
    <definedName name="Col_PAR_3112P260">#REF!</definedName>
    <definedName name="Col_PAR_RETP130" localSheetId="24">#REF!</definedName>
    <definedName name="Col_PAR_RETP130">#REF!</definedName>
    <definedName name="ColumnAttributes1" localSheetId="24">#REF!</definedName>
    <definedName name="ColumnAttributes1">#REF!</definedName>
    <definedName name="ColumnHeadings1" localSheetId="24">#REF!</definedName>
    <definedName name="ColumnHeadings1">#REF!</definedName>
    <definedName name="COM">#N/A</definedName>
    <definedName name="com_c_sg" localSheetId="24">#REF!</definedName>
    <definedName name="com_c_sg">#REF!</definedName>
    <definedName name="com_c_sg_xl" localSheetId="24">#REF!</definedName>
    <definedName name="com_c_sg_xl">#REF!</definedName>
    <definedName name="com_h_sg" localSheetId="24">#REF!</definedName>
    <definedName name="com_h_sg">#REF!</definedName>
    <definedName name="com_h_sg_xl" localSheetId="24">#REF!</definedName>
    <definedName name="com_h_sg_xl">#REF!</definedName>
    <definedName name="COMBO" localSheetId="24">#REF!</definedName>
    <definedName name="COMBO" localSheetId="14">#REF!</definedName>
    <definedName name="COMBO" localSheetId="13">#REF!</definedName>
    <definedName name="COMBO">#REF!</definedName>
    <definedName name="COMDLLS" localSheetId="24">#REF!</definedName>
    <definedName name="COMDLLS" localSheetId="14">#REF!</definedName>
    <definedName name="COMDLLS" localSheetId="13">#REF!</definedName>
    <definedName name="COMDLLS">#REF!</definedName>
    <definedName name="Common" localSheetId="24">#REF!</definedName>
    <definedName name="Common">#REF!</definedName>
    <definedName name="CommonDatabase" localSheetId="24">#REF!</definedName>
    <definedName name="CommonDatabase">#REF!</definedName>
    <definedName name="CommonDatabase1" localSheetId="24">#REF!</definedName>
    <definedName name="CommonDatabase1">#REF!</definedName>
    <definedName name="COMPANY">#N/A</definedName>
    <definedName name="con" localSheetId="24">#REF!</definedName>
    <definedName name="con">#REF!</definedName>
    <definedName name="conb1" localSheetId="24">#REF!</definedName>
    <definedName name="conb1">#REF!</definedName>
    <definedName name="conb10" localSheetId="24">#REF!</definedName>
    <definedName name="conb10">#REF!</definedName>
    <definedName name="conb100" localSheetId="24">#REF!</definedName>
    <definedName name="conb100">#REF!</definedName>
    <definedName name="conb101" localSheetId="24">#REF!</definedName>
    <definedName name="conb101">#REF!</definedName>
    <definedName name="conb102" localSheetId="24">#REF!</definedName>
    <definedName name="conb102">#REF!</definedName>
    <definedName name="conb103" localSheetId="24">#REF!</definedName>
    <definedName name="conb103">#REF!</definedName>
    <definedName name="conb104" localSheetId="24">#REF!</definedName>
    <definedName name="conb104">#REF!</definedName>
    <definedName name="conb105" localSheetId="24">#REF!</definedName>
    <definedName name="conb105">#REF!</definedName>
    <definedName name="conb106" localSheetId="24">#REF!</definedName>
    <definedName name="conb106">#REF!</definedName>
    <definedName name="conb107" localSheetId="24">#REF!</definedName>
    <definedName name="conb107">#REF!</definedName>
    <definedName name="conb108" localSheetId="24">#REF!</definedName>
    <definedName name="conb108">#REF!</definedName>
    <definedName name="conb109" localSheetId="24">#REF!</definedName>
    <definedName name="conb109">#REF!</definedName>
    <definedName name="conb11" localSheetId="24">#REF!</definedName>
    <definedName name="conb11">#REF!</definedName>
    <definedName name="conb110" localSheetId="24">#REF!</definedName>
    <definedName name="conb110">#REF!</definedName>
    <definedName name="conb111" localSheetId="24">#REF!</definedName>
    <definedName name="conb111">#REF!</definedName>
    <definedName name="conb112" localSheetId="24">#REF!</definedName>
    <definedName name="conb112">#REF!</definedName>
    <definedName name="conb113" localSheetId="24">#REF!</definedName>
    <definedName name="conb113">#REF!</definedName>
    <definedName name="conb114" localSheetId="24">#REF!</definedName>
    <definedName name="conb114">#REF!</definedName>
    <definedName name="conb115" localSheetId="24">#REF!</definedName>
    <definedName name="conb115">#REF!</definedName>
    <definedName name="conb116" localSheetId="24">#REF!</definedName>
    <definedName name="conb116">#REF!</definedName>
    <definedName name="conb117" localSheetId="24">#REF!</definedName>
    <definedName name="conb117">#REF!</definedName>
    <definedName name="conb118" localSheetId="24">#REF!</definedName>
    <definedName name="conb118">#REF!</definedName>
    <definedName name="conb119" localSheetId="24">#REF!</definedName>
    <definedName name="conb119">#REF!</definedName>
    <definedName name="conb12" localSheetId="24">#REF!</definedName>
    <definedName name="conb12">#REF!</definedName>
    <definedName name="conb120" localSheetId="24">#REF!</definedName>
    <definedName name="conb120">#REF!</definedName>
    <definedName name="conb121" localSheetId="24">#REF!</definedName>
    <definedName name="conb121">#REF!</definedName>
    <definedName name="conb13" localSheetId="24">#REF!</definedName>
    <definedName name="conb13">#REF!</definedName>
    <definedName name="conb14" localSheetId="24">#REF!</definedName>
    <definedName name="conb14">#REF!</definedName>
    <definedName name="conb15" localSheetId="24">#REF!</definedName>
    <definedName name="conb15">#REF!</definedName>
    <definedName name="conb16" localSheetId="24">#REF!</definedName>
    <definedName name="conb16">#REF!</definedName>
    <definedName name="conb17" localSheetId="24">#REF!</definedName>
    <definedName name="conb17">#REF!</definedName>
    <definedName name="conb18" localSheetId="24">#REF!</definedName>
    <definedName name="conb18">#REF!</definedName>
    <definedName name="conb19" localSheetId="24">#REF!</definedName>
    <definedName name="conb19">#REF!</definedName>
    <definedName name="conb2" localSheetId="24">#REF!</definedName>
    <definedName name="conb2">#REF!</definedName>
    <definedName name="conb20" localSheetId="24">#REF!</definedName>
    <definedName name="conb20">#REF!</definedName>
    <definedName name="conb21" localSheetId="24">#REF!</definedName>
    <definedName name="conb21">#REF!</definedName>
    <definedName name="conb22" localSheetId="24">#REF!</definedName>
    <definedName name="conb22">#REF!</definedName>
    <definedName name="conb23" localSheetId="24">#REF!</definedName>
    <definedName name="conb23">#REF!</definedName>
    <definedName name="conb24" localSheetId="24">#REF!</definedName>
    <definedName name="conb24">#REF!</definedName>
    <definedName name="conb25" localSheetId="24">#REF!</definedName>
    <definedName name="conb25">#REF!</definedName>
    <definedName name="conb26" localSheetId="24">#REF!</definedName>
    <definedName name="conb26">#REF!</definedName>
    <definedName name="conb27" localSheetId="24">#REF!</definedName>
    <definedName name="conb27">#REF!</definedName>
    <definedName name="conb28" localSheetId="24">#REF!</definedName>
    <definedName name="conb28">#REF!</definedName>
    <definedName name="conb29" localSheetId="24">#REF!</definedName>
    <definedName name="conb29">#REF!</definedName>
    <definedName name="conb3" localSheetId="24">#REF!</definedName>
    <definedName name="conb3">#REF!</definedName>
    <definedName name="conb30" localSheetId="24">#REF!</definedName>
    <definedName name="conb30">#REF!</definedName>
    <definedName name="conb31" localSheetId="24">#REF!</definedName>
    <definedName name="conb31">#REF!</definedName>
    <definedName name="conb33" localSheetId="24">#REF!</definedName>
    <definedName name="conb33">#REF!</definedName>
    <definedName name="conb34" localSheetId="24">#REF!</definedName>
    <definedName name="conb34">#REF!</definedName>
    <definedName name="conb36" localSheetId="24">#REF!</definedName>
    <definedName name="conb36">#REF!</definedName>
    <definedName name="conb37" localSheetId="24">#REF!</definedName>
    <definedName name="conb37">#REF!</definedName>
    <definedName name="conb38" localSheetId="24">#REF!</definedName>
    <definedName name="conb38">#REF!</definedName>
    <definedName name="conb39" localSheetId="24">#REF!</definedName>
    <definedName name="conb39">#REF!</definedName>
    <definedName name="conb4" localSheetId="24">#REF!</definedName>
    <definedName name="conb4">#REF!</definedName>
    <definedName name="conb40" localSheetId="24">#REF!</definedName>
    <definedName name="conb40">#REF!</definedName>
    <definedName name="conb41" localSheetId="24">#REF!</definedName>
    <definedName name="conb41">#REF!</definedName>
    <definedName name="conb42" localSheetId="24">#REF!</definedName>
    <definedName name="conb42">#REF!</definedName>
    <definedName name="conb43" localSheetId="24">#REF!</definedName>
    <definedName name="conb43">#REF!</definedName>
    <definedName name="conb44" localSheetId="24">#REF!</definedName>
    <definedName name="conb44">#REF!</definedName>
    <definedName name="conb45" localSheetId="24">#REF!</definedName>
    <definedName name="conb45">#REF!</definedName>
    <definedName name="conb46" localSheetId="24">#REF!</definedName>
    <definedName name="conb46">#REF!</definedName>
    <definedName name="conb47" localSheetId="24">#REF!</definedName>
    <definedName name="conb47">#REF!</definedName>
    <definedName name="conb48" localSheetId="24">#REF!</definedName>
    <definedName name="conb48">#REF!</definedName>
    <definedName name="conb49" localSheetId="24">#REF!</definedName>
    <definedName name="conb49">#REF!</definedName>
    <definedName name="conb5" localSheetId="24">#REF!</definedName>
    <definedName name="conb5">#REF!</definedName>
    <definedName name="conb50" localSheetId="24">#REF!</definedName>
    <definedName name="conb50">#REF!</definedName>
    <definedName name="conb51" localSheetId="24">#REF!</definedName>
    <definedName name="conb51">#REF!</definedName>
    <definedName name="conb52" localSheetId="24">#REF!</definedName>
    <definedName name="conb52">#REF!</definedName>
    <definedName name="conb53" localSheetId="24">#REF!</definedName>
    <definedName name="conb53">#REF!</definedName>
    <definedName name="conb54" localSheetId="24">#REF!</definedName>
    <definedName name="conb54">#REF!</definedName>
    <definedName name="conb55" localSheetId="24">#REF!</definedName>
    <definedName name="conb55">#REF!</definedName>
    <definedName name="conb58" localSheetId="24">#REF!</definedName>
    <definedName name="conb58">#REF!</definedName>
    <definedName name="conb59" localSheetId="24">#REF!</definedName>
    <definedName name="conb59">#REF!</definedName>
    <definedName name="conb6" localSheetId="24">#REF!</definedName>
    <definedName name="conb6">#REF!</definedName>
    <definedName name="conb60" localSheetId="24">#REF!</definedName>
    <definedName name="conb60">#REF!</definedName>
    <definedName name="conb61" localSheetId="24">#REF!</definedName>
    <definedName name="conb61">#REF!</definedName>
    <definedName name="conb62" localSheetId="24">#REF!</definedName>
    <definedName name="conb62">#REF!</definedName>
    <definedName name="conb63" localSheetId="24">#REF!</definedName>
    <definedName name="conb63">#REF!</definedName>
    <definedName name="conb64" localSheetId="24">#REF!</definedName>
    <definedName name="conb64">#REF!</definedName>
    <definedName name="conb65" localSheetId="24">#REF!</definedName>
    <definedName name="conb65">#REF!</definedName>
    <definedName name="conb66" localSheetId="24">#REF!</definedName>
    <definedName name="conb66">#REF!</definedName>
    <definedName name="conb67" localSheetId="24">#REF!</definedName>
    <definedName name="conb67">#REF!</definedName>
    <definedName name="conb68" localSheetId="24">#REF!</definedName>
    <definedName name="conb68">#REF!</definedName>
    <definedName name="conb69" localSheetId="24">#REF!</definedName>
    <definedName name="conb69">#REF!</definedName>
    <definedName name="conb7" localSheetId="24">#REF!</definedName>
    <definedName name="conb7">#REF!</definedName>
    <definedName name="conb70" localSheetId="24">#REF!</definedName>
    <definedName name="conb70">#REF!</definedName>
    <definedName name="conb71" localSheetId="24">#REF!</definedName>
    <definedName name="conb71">#REF!</definedName>
    <definedName name="conb72" localSheetId="24">#REF!</definedName>
    <definedName name="conb72">#REF!</definedName>
    <definedName name="conb73" localSheetId="24">#REF!</definedName>
    <definedName name="conb73">#REF!</definedName>
    <definedName name="conb74" localSheetId="24">#REF!</definedName>
    <definedName name="conb74">#REF!</definedName>
    <definedName name="conb75" localSheetId="24">#REF!</definedName>
    <definedName name="conb75">#REF!</definedName>
    <definedName name="conb76" localSheetId="24">#REF!</definedName>
    <definedName name="conb76">#REF!</definedName>
    <definedName name="conb77" localSheetId="24">#REF!</definedName>
    <definedName name="conb77">#REF!</definedName>
    <definedName name="conb78" localSheetId="24">#REF!</definedName>
    <definedName name="conb78">#REF!</definedName>
    <definedName name="conb79" localSheetId="24">#REF!</definedName>
    <definedName name="conb79">#REF!</definedName>
    <definedName name="conb8" localSheetId="24">#REF!</definedName>
    <definedName name="conb8">#REF!</definedName>
    <definedName name="conb80" localSheetId="24">#REF!</definedName>
    <definedName name="conb80">#REF!</definedName>
    <definedName name="conb81" localSheetId="24">#REF!</definedName>
    <definedName name="conb81">#REF!</definedName>
    <definedName name="conb82" localSheetId="24">#REF!</definedName>
    <definedName name="conb82">#REF!</definedName>
    <definedName name="conb83" localSheetId="24">#REF!</definedName>
    <definedName name="conb83">#REF!</definedName>
    <definedName name="conb84" localSheetId="24">#REF!</definedName>
    <definedName name="conb84">#REF!</definedName>
    <definedName name="conb85" localSheetId="24">#REF!</definedName>
    <definedName name="conb85">#REF!</definedName>
    <definedName name="conb86" localSheetId="24">#REF!</definedName>
    <definedName name="conb86">#REF!</definedName>
    <definedName name="conb87" localSheetId="24">#REF!</definedName>
    <definedName name="conb87">#REF!</definedName>
    <definedName name="conb88" localSheetId="24">#REF!</definedName>
    <definedName name="conb88">#REF!</definedName>
    <definedName name="conb89" localSheetId="24">#REF!</definedName>
    <definedName name="conb89">#REF!</definedName>
    <definedName name="conb9" localSheetId="24">#REF!</definedName>
    <definedName name="conb9">#REF!</definedName>
    <definedName name="conb90" localSheetId="24">#REF!</definedName>
    <definedName name="conb90">#REF!</definedName>
    <definedName name="conb91" localSheetId="24">#REF!</definedName>
    <definedName name="conb91">#REF!</definedName>
    <definedName name="conb92" localSheetId="24">#REF!</definedName>
    <definedName name="conb92">#REF!</definedName>
    <definedName name="conb93" localSheetId="24">#REF!</definedName>
    <definedName name="conb93">#REF!</definedName>
    <definedName name="conb94" localSheetId="24">#REF!</definedName>
    <definedName name="conb94">#REF!</definedName>
    <definedName name="conb95" localSheetId="24">#REF!</definedName>
    <definedName name="conb95">#REF!</definedName>
    <definedName name="conb96" localSheetId="24">#REF!</definedName>
    <definedName name="conb96">#REF!</definedName>
    <definedName name="conb97" localSheetId="24">#REF!</definedName>
    <definedName name="conb97">#REF!</definedName>
    <definedName name="conb98" localSheetId="24">#REF!</definedName>
    <definedName name="conb98">#REF!</definedName>
    <definedName name="conb99" localSheetId="24">#REF!</definedName>
    <definedName name="conb99">#REF!</definedName>
    <definedName name="CONC">#N/A</definedName>
    <definedName name="CONCEPT" localSheetId="24" hidden="1">{#N/A,#N/A,FALSE,"단축1";#N/A,#N/A,FALSE,"단축2";#N/A,#N/A,FALSE,"단축3";#N/A,#N/A,FALSE,"장축";#N/A,#N/A,FALSE,"4WD"}</definedName>
    <definedName name="CONCEPT" localSheetId="8" hidden="1">{#N/A,#N/A,FALSE,"단축1";#N/A,#N/A,FALSE,"단축2";#N/A,#N/A,FALSE,"단축3";#N/A,#N/A,FALSE,"장축";#N/A,#N/A,FALSE,"4WD"}</definedName>
    <definedName name="CONCEPT" localSheetId="25" hidden="1">{#N/A,#N/A,FALSE,"단축1";#N/A,#N/A,FALSE,"단축2";#N/A,#N/A,FALSE,"단축3";#N/A,#N/A,FALSE,"장축";#N/A,#N/A,FALSE,"4WD"}</definedName>
    <definedName name="CONCEPT" localSheetId="2" hidden="1">{#N/A,#N/A,FALSE,"단축1";#N/A,#N/A,FALSE,"단축2";#N/A,#N/A,FALSE,"단축3";#N/A,#N/A,FALSE,"장축";#N/A,#N/A,FALSE,"4WD"}</definedName>
    <definedName name="CONCEPT" localSheetId="28" hidden="1">{#N/A,#N/A,FALSE,"단축1";#N/A,#N/A,FALSE,"단축2";#N/A,#N/A,FALSE,"단축3";#N/A,#N/A,FALSE,"장축";#N/A,#N/A,FALSE,"4WD"}</definedName>
    <definedName name="CONCEPT" localSheetId="5" hidden="1">{#N/A,#N/A,FALSE,"단축1";#N/A,#N/A,FALSE,"단축2";#N/A,#N/A,FALSE,"단축3";#N/A,#N/A,FALSE,"장축";#N/A,#N/A,FALSE,"4WD"}</definedName>
    <definedName name="CONCEPT" hidden="1">{#N/A,#N/A,FALSE,"단축1";#N/A,#N/A,FALSE,"단축2";#N/A,#N/A,FALSE,"단축3";#N/A,#N/A,FALSE,"장축";#N/A,#N/A,FALSE,"4WD"}</definedName>
    <definedName name="concrete" localSheetId="24">#REF!</definedName>
    <definedName name="concrete">#REF!</definedName>
    <definedName name="COND_D" localSheetId="24">#REF!</definedName>
    <definedName name="COND_D">#REF!</definedName>
    <definedName name="ConfSwitch" localSheetId="24">#REF!</definedName>
    <definedName name="ConfSwitch">#REF!</definedName>
    <definedName name="consideration" localSheetId="24">#REF!</definedName>
    <definedName name="consideration">#REF!</definedName>
    <definedName name="Consol" localSheetId="24"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localSheetId="8"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localSheetId="25"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localSheetId="28"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localSheetId="5"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 localSheetId="24">#REF!</definedName>
    <definedName name="Consolide">#REF!</definedName>
    <definedName name="consulgin" localSheetId="24" hidden="1">{"'Price List '!$A$1:$R$156"}</definedName>
    <definedName name="consulgin" localSheetId="8" hidden="1">{"'Price List '!$A$1:$R$156"}</definedName>
    <definedName name="consulgin" localSheetId="25" hidden="1">{"'Price List '!$A$1:$R$156"}</definedName>
    <definedName name="consulgin" localSheetId="2" hidden="1">{"'Price List '!$A$1:$R$156"}</definedName>
    <definedName name="consulgin" localSheetId="28" hidden="1">{"'Price List '!$A$1:$R$156"}</definedName>
    <definedName name="consulgin" localSheetId="5" hidden="1">{"'Price List '!$A$1:$R$156"}</definedName>
    <definedName name="consulgin" hidden="1">{"'Price List '!$A$1:$R$156"}</definedName>
    <definedName name="CONSUM" localSheetId="24">#REF!</definedName>
    <definedName name="CONSUM">#REF!</definedName>
    <definedName name="ContentsHelp" localSheetId="24" hidden="1">#REF!</definedName>
    <definedName name="ContentsHelp" localSheetId="28" hidden="1">#REF!</definedName>
    <definedName name="ContentsHelp" hidden="1">#REF!</definedName>
    <definedName name="Contract"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localSheetId="2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 localSheetId="24">#REF!</definedName>
    <definedName name="Contractor">#REF!</definedName>
    <definedName name="controlV" localSheetId="24">#REF!</definedName>
    <definedName name="controlV">#REF!</definedName>
    <definedName name="COPY" localSheetId="24" hidden="1">{#N/A,#N/A,FALSE,"단축1";#N/A,#N/A,FALSE,"단축2";#N/A,#N/A,FALSE,"단축3";#N/A,#N/A,FALSE,"장축";#N/A,#N/A,FALSE,"4WD"}</definedName>
    <definedName name="COPY" localSheetId="8" hidden="1">{#N/A,#N/A,FALSE,"단축1";#N/A,#N/A,FALSE,"단축2";#N/A,#N/A,FALSE,"단축3";#N/A,#N/A,FALSE,"장축";#N/A,#N/A,FALSE,"4WD"}</definedName>
    <definedName name="COPY" localSheetId="25" hidden="1">{#N/A,#N/A,FALSE,"단축1";#N/A,#N/A,FALSE,"단축2";#N/A,#N/A,FALSE,"단축3";#N/A,#N/A,FALSE,"장축";#N/A,#N/A,FALSE,"4WD"}</definedName>
    <definedName name="COPY" localSheetId="2" hidden="1">{#N/A,#N/A,FALSE,"단축1";#N/A,#N/A,FALSE,"단축2";#N/A,#N/A,FALSE,"단축3";#N/A,#N/A,FALSE,"장축";#N/A,#N/A,FALSE,"4WD"}</definedName>
    <definedName name="COPY" localSheetId="28" hidden="1">{#N/A,#N/A,FALSE,"단축1";#N/A,#N/A,FALSE,"단축2";#N/A,#N/A,FALSE,"단축3";#N/A,#N/A,FALSE,"장축";#N/A,#N/A,FALSE,"4WD"}</definedName>
    <definedName name="COPY" localSheetId="5" hidden="1">{#N/A,#N/A,FALSE,"단축1";#N/A,#N/A,FALSE,"단축2";#N/A,#N/A,FALSE,"단축3";#N/A,#N/A,FALSE,"장축";#N/A,#N/A,FALSE,"4WD"}</definedName>
    <definedName name="COPY" hidden="1">{#N/A,#N/A,FALSE,"단축1";#N/A,#N/A,FALSE,"단축2";#N/A,#N/A,FALSE,"단축3";#N/A,#N/A,FALSE,"장축";#N/A,#N/A,FALSE,"4WD"}</definedName>
    <definedName name="COPY1" localSheetId="24" hidden="1">{#N/A,#N/A,FALSE,"단축1";#N/A,#N/A,FALSE,"단축2";#N/A,#N/A,FALSE,"단축3";#N/A,#N/A,FALSE,"장축";#N/A,#N/A,FALSE,"4WD"}</definedName>
    <definedName name="COPY1" localSheetId="8" hidden="1">{#N/A,#N/A,FALSE,"단축1";#N/A,#N/A,FALSE,"단축2";#N/A,#N/A,FALSE,"단축3";#N/A,#N/A,FALSE,"장축";#N/A,#N/A,FALSE,"4WD"}</definedName>
    <definedName name="COPY1" localSheetId="25" hidden="1">{#N/A,#N/A,FALSE,"단축1";#N/A,#N/A,FALSE,"단축2";#N/A,#N/A,FALSE,"단축3";#N/A,#N/A,FALSE,"장축";#N/A,#N/A,FALSE,"4WD"}</definedName>
    <definedName name="COPY1" localSheetId="2" hidden="1">{#N/A,#N/A,FALSE,"단축1";#N/A,#N/A,FALSE,"단축2";#N/A,#N/A,FALSE,"단축3";#N/A,#N/A,FALSE,"장축";#N/A,#N/A,FALSE,"4WD"}</definedName>
    <definedName name="COPY1" localSheetId="28" hidden="1">{#N/A,#N/A,FALSE,"단축1";#N/A,#N/A,FALSE,"단축2";#N/A,#N/A,FALSE,"단축3";#N/A,#N/A,FALSE,"장축";#N/A,#N/A,FALSE,"4WD"}</definedName>
    <definedName name="COPY1" localSheetId="5" hidden="1">{#N/A,#N/A,FALSE,"단축1";#N/A,#N/A,FALSE,"단축2";#N/A,#N/A,FALSE,"단축3";#N/A,#N/A,FALSE,"장축";#N/A,#N/A,FALSE,"4WD"}</definedName>
    <definedName name="COPY1" hidden="1">{#N/A,#N/A,FALSE,"단축1";#N/A,#N/A,FALSE,"단축2";#N/A,#N/A,FALSE,"단축3";#N/A,#N/A,FALSE,"장축";#N/A,#N/A,FALSE,"4WD"}</definedName>
    <definedName name="COPY990" localSheetId="24">#REF!</definedName>
    <definedName name="COPY990">#REF!</definedName>
    <definedName name="COS">#N/A</definedName>
    <definedName name="COS_UC">#N/A</definedName>
    <definedName name="COST" localSheetId="24" hidden="1">#REF!</definedName>
    <definedName name="COST" localSheetId="28" hidden="1">#REF!</definedName>
    <definedName name="COST" localSheetId="13" hidden="1">#REF!</definedName>
    <definedName name="COST" hidden="1">#REF!</definedName>
    <definedName name="COSTT" localSheetId="24" hidden="1">#REF!</definedName>
    <definedName name="COSTT" localSheetId="28" hidden="1">#REF!</definedName>
    <definedName name="COSTT" hidden="1">#REF!</definedName>
    <definedName name="Countries" localSheetId="24">#REF!</definedName>
    <definedName name="Countries">#REF!</definedName>
    <definedName name="countrow" localSheetId="24">#REF!</definedName>
    <definedName name="countrow">#REF!</definedName>
    <definedName name="Country" localSheetId="24">#REF!</definedName>
    <definedName name="Country">#REF!</definedName>
    <definedName name="Courses" localSheetId="24">#REF!</definedName>
    <definedName name="Courses">#REF!</definedName>
    <definedName name="COVER" localSheetId="24" hidden="1">{#N/A,#N/A,FALSE,"단축1";#N/A,#N/A,FALSE,"단축2";#N/A,#N/A,FALSE,"단축3";#N/A,#N/A,FALSE,"장축";#N/A,#N/A,FALSE,"4WD"}</definedName>
    <definedName name="COVER" localSheetId="8" hidden="1">{#N/A,#N/A,FALSE,"단축1";#N/A,#N/A,FALSE,"단축2";#N/A,#N/A,FALSE,"단축3";#N/A,#N/A,FALSE,"장축";#N/A,#N/A,FALSE,"4WD"}</definedName>
    <definedName name="COVER" localSheetId="25" hidden="1">{#N/A,#N/A,FALSE,"단축1";#N/A,#N/A,FALSE,"단축2";#N/A,#N/A,FALSE,"단축3";#N/A,#N/A,FALSE,"장축";#N/A,#N/A,FALSE,"4WD"}</definedName>
    <definedName name="COVER" localSheetId="2" hidden="1">{#N/A,#N/A,FALSE,"단축1";#N/A,#N/A,FALSE,"단축2";#N/A,#N/A,FALSE,"단축3";#N/A,#N/A,FALSE,"장축";#N/A,#N/A,FALSE,"4WD"}</definedName>
    <definedName name="COVER" localSheetId="28" hidden="1">{#N/A,#N/A,FALSE,"단축1";#N/A,#N/A,FALSE,"단축2";#N/A,#N/A,FALSE,"단축3";#N/A,#N/A,FALSE,"장축";#N/A,#N/A,FALSE,"4WD"}</definedName>
    <definedName name="COVER" localSheetId="5" hidden="1">{#N/A,#N/A,FALSE,"단축1";#N/A,#N/A,FALSE,"단축2";#N/A,#N/A,FALSE,"단축3";#N/A,#N/A,FALSE,"장축";#N/A,#N/A,FALSE,"4WD"}</definedName>
    <definedName name="COVER" hidden="1">{#N/A,#N/A,FALSE,"단축1";#N/A,#N/A,FALSE,"단축2";#N/A,#N/A,FALSE,"단축3";#N/A,#N/A,FALSE,"장축";#N/A,#N/A,FALSE,"4WD"}</definedName>
    <definedName name="cox" localSheetId="24" hidden="1">{#N/A,#N/A,FALSE,"Time Warner";#N/A,#N/A,FALSE,"Entertainment Group";#N/A,#N/A,FALSE,"EBITDA";#N/A,#N/A,FALSE,"Notes"}</definedName>
    <definedName name="cox" localSheetId="8" hidden="1">{#N/A,#N/A,FALSE,"Time Warner";#N/A,#N/A,FALSE,"Entertainment Group";#N/A,#N/A,FALSE,"EBITDA";#N/A,#N/A,FALSE,"Notes"}</definedName>
    <definedName name="cox" localSheetId="25" hidden="1">{#N/A,#N/A,FALSE,"Time Warner";#N/A,#N/A,FALSE,"Entertainment Group";#N/A,#N/A,FALSE,"EBITDA";#N/A,#N/A,FALSE,"Notes"}</definedName>
    <definedName name="cox" localSheetId="2" hidden="1">{#N/A,#N/A,FALSE,"Time Warner";#N/A,#N/A,FALSE,"Entertainment Group";#N/A,#N/A,FALSE,"EBITDA";#N/A,#N/A,FALSE,"Notes"}</definedName>
    <definedName name="cox" localSheetId="28" hidden="1">{#N/A,#N/A,FALSE,"Time Warner";#N/A,#N/A,FALSE,"Entertainment Group";#N/A,#N/A,FALSE,"EBITDA";#N/A,#N/A,FALSE,"Notes"}</definedName>
    <definedName name="cox" localSheetId="5" hidden="1">{#N/A,#N/A,FALSE,"Time Warner";#N/A,#N/A,FALSE,"Entertainment Group";#N/A,#N/A,FALSE,"EBITDA";#N/A,#N/A,FALSE,"Notes"}</definedName>
    <definedName name="cox" hidden="1">{#N/A,#N/A,FALSE,"Time Warner";#N/A,#N/A,FALSE,"Entertainment Group";#N/A,#N/A,FALSE,"EBITDA";#N/A,#N/A,FALSE,"Notes"}</definedName>
    <definedName name="CO상" localSheetId="24">#REF!</definedName>
    <definedName name="CO상">#REF!</definedName>
    <definedName name="cp" localSheetId="24">#REF!</definedName>
    <definedName name="cp">#REF!</definedName>
    <definedName name="CPAD" localSheetId="24" hidden="1">{#N/A,#N/A,FALSE,"단축1";#N/A,#N/A,FALSE,"단축2";#N/A,#N/A,FALSE,"단축3";#N/A,#N/A,FALSE,"장축";#N/A,#N/A,FALSE,"4WD"}</definedName>
    <definedName name="CPAD" localSheetId="8" hidden="1">{#N/A,#N/A,FALSE,"단축1";#N/A,#N/A,FALSE,"단축2";#N/A,#N/A,FALSE,"단축3";#N/A,#N/A,FALSE,"장축";#N/A,#N/A,FALSE,"4WD"}</definedName>
    <definedName name="CPAD" localSheetId="25" hidden="1">{#N/A,#N/A,FALSE,"단축1";#N/A,#N/A,FALSE,"단축2";#N/A,#N/A,FALSE,"단축3";#N/A,#N/A,FALSE,"장축";#N/A,#N/A,FALSE,"4WD"}</definedName>
    <definedName name="CPAD" localSheetId="2" hidden="1">{#N/A,#N/A,FALSE,"단축1";#N/A,#N/A,FALSE,"단축2";#N/A,#N/A,FALSE,"단축3";#N/A,#N/A,FALSE,"장축";#N/A,#N/A,FALSE,"4WD"}</definedName>
    <definedName name="CPAD" localSheetId="28" hidden="1">{#N/A,#N/A,FALSE,"단축1";#N/A,#N/A,FALSE,"단축2";#N/A,#N/A,FALSE,"단축3";#N/A,#N/A,FALSE,"장축";#N/A,#N/A,FALSE,"4WD"}</definedName>
    <definedName name="CPAD" localSheetId="5" hidden="1">{#N/A,#N/A,FALSE,"단축1";#N/A,#N/A,FALSE,"단축2";#N/A,#N/A,FALSE,"단축3";#N/A,#N/A,FALSE,"장축";#N/A,#N/A,FALSE,"4WD"}</definedName>
    <definedName name="CPAD" hidden="1">{#N/A,#N/A,FALSE,"단축1";#N/A,#N/A,FALSE,"단축2";#N/A,#N/A,FALSE,"단축3";#N/A,#N/A,FALSE,"장축";#N/A,#N/A,FALSE,"4WD"}</definedName>
    <definedName name="CPIU00">3%</definedName>
    <definedName name="CPIU01">4%</definedName>
    <definedName name="CQ"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 localSheetId="24">#REF!</definedName>
    <definedName name="CR3RT">#REF!</definedName>
    <definedName name="CR3RTDK" localSheetId="24">#REF!</definedName>
    <definedName name="CR3RTDK">#REF!</definedName>
    <definedName name="CR5RTDK" localSheetId="24">#REF!</definedName>
    <definedName name="CR5RTDK">#REF!</definedName>
    <definedName name="crap" localSheetId="24">#REF!</definedName>
    <definedName name="crap">#REF!</definedName>
    <definedName name="Crdtturn">#N/A</definedName>
    <definedName name="CreateTable" localSheetId="24" hidden="1">#REF!</definedName>
    <definedName name="CreateTable" localSheetId="28" hidden="1">#REF!</definedName>
    <definedName name="CreateTable" hidden="1">#REF!</definedName>
    <definedName name="crf" localSheetId="24">#REF!</definedName>
    <definedName name="crf">#REF!</definedName>
    <definedName name="_xlnm.Criteria" localSheetId="24">#REF!</definedName>
    <definedName name="_xlnm.Criteria">#REF!</definedName>
    <definedName name="Criteria_MI" localSheetId="24">#REF!</definedName>
    <definedName name="Criteria_MI">#REF!</definedName>
    <definedName name="Critical_Component" localSheetId="24">#REF!</definedName>
    <definedName name="Critical_Component">#REF!</definedName>
    <definedName name="CRJE" localSheetId="24" hidden="1">{#N/A,#N/A,FALSE,"BS";#N/A,#N/A,FALSE,"PL";#N/A,#N/A,FALSE,"처분";#N/A,#N/A,FALSE,"현금";#N/A,#N/A,FALSE,"매출";#N/A,#N/A,FALSE,"원가";#N/A,#N/A,FALSE,"경영"}</definedName>
    <definedName name="CRJE" localSheetId="8" hidden="1">{#N/A,#N/A,FALSE,"BS";#N/A,#N/A,FALSE,"PL";#N/A,#N/A,FALSE,"처분";#N/A,#N/A,FALSE,"현금";#N/A,#N/A,FALSE,"매출";#N/A,#N/A,FALSE,"원가";#N/A,#N/A,FALSE,"경영"}</definedName>
    <definedName name="CRJE" localSheetId="25" hidden="1">{#N/A,#N/A,FALSE,"BS";#N/A,#N/A,FALSE,"PL";#N/A,#N/A,FALSE,"처분";#N/A,#N/A,FALSE,"현금";#N/A,#N/A,FALSE,"매출";#N/A,#N/A,FALSE,"원가";#N/A,#N/A,FALSE,"경영"}</definedName>
    <definedName name="CRJE" localSheetId="2" hidden="1">{#N/A,#N/A,FALSE,"BS";#N/A,#N/A,FALSE,"PL";#N/A,#N/A,FALSE,"처분";#N/A,#N/A,FALSE,"현금";#N/A,#N/A,FALSE,"매출";#N/A,#N/A,FALSE,"원가";#N/A,#N/A,FALSE,"경영"}</definedName>
    <definedName name="CRJE" localSheetId="14" hidden="1">{#N/A,#N/A,FALSE,"BS";#N/A,#N/A,FALSE,"PL";#N/A,#N/A,FALSE,"처분";#N/A,#N/A,FALSE,"현금";#N/A,#N/A,FALSE,"매출";#N/A,#N/A,FALSE,"원가";#N/A,#N/A,FALSE,"경영"}</definedName>
    <definedName name="CRJE" localSheetId="28" hidden="1">{#N/A,#N/A,FALSE,"BS";#N/A,#N/A,FALSE,"PL";#N/A,#N/A,FALSE,"처분";#N/A,#N/A,FALSE,"현금";#N/A,#N/A,FALSE,"매출";#N/A,#N/A,FALSE,"원가";#N/A,#N/A,FALSE,"경영"}</definedName>
    <definedName name="CRJE" localSheetId="5" hidden="1">{#N/A,#N/A,FALSE,"BS";#N/A,#N/A,FALSE,"PL";#N/A,#N/A,FALSE,"처분";#N/A,#N/A,FALSE,"현금";#N/A,#N/A,FALSE,"매출";#N/A,#N/A,FALSE,"원가";#N/A,#N/A,FALSE,"경영"}</definedName>
    <definedName name="CRJE" localSheetId="13"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24" hidden="1">{#N/A,#N/A,FALSE,"BS";#N/A,#N/A,FALSE,"PL";#N/A,#N/A,FALSE,"처분";#N/A,#N/A,FALSE,"현금";#N/A,#N/A,FALSE,"매출";#N/A,#N/A,FALSE,"원가";#N/A,#N/A,FALSE,"경영"}</definedName>
    <definedName name="CRJE_1" localSheetId="8" hidden="1">{#N/A,#N/A,FALSE,"BS";#N/A,#N/A,FALSE,"PL";#N/A,#N/A,FALSE,"처분";#N/A,#N/A,FALSE,"현금";#N/A,#N/A,FALSE,"매출";#N/A,#N/A,FALSE,"원가";#N/A,#N/A,FALSE,"경영"}</definedName>
    <definedName name="CRJE_1" localSheetId="25"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localSheetId="14" hidden="1">{#N/A,#N/A,FALSE,"BS";#N/A,#N/A,FALSE,"PL";#N/A,#N/A,FALSE,"처분";#N/A,#N/A,FALSE,"현금";#N/A,#N/A,FALSE,"매출";#N/A,#N/A,FALSE,"원가";#N/A,#N/A,FALSE,"경영"}</definedName>
    <definedName name="CRJE_1" localSheetId="28" hidden="1">{#N/A,#N/A,FALSE,"BS";#N/A,#N/A,FALSE,"PL";#N/A,#N/A,FALSE,"처분";#N/A,#N/A,FALSE,"현금";#N/A,#N/A,FALSE,"매출";#N/A,#N/A,FALSE,"원가";#N/A,#N/A,FALSE,"경영"}</definedName>
    <definedName name="CRJE_1" localSheetId="5" hidden="1">{#N/A,#N/A,FALSE,"BS";#N/A,#N/A,FALSE,"PL";#N/A,#N/A,FALSE,"처분";#N/A,#N/A,FALSE,"현금";#N/A,#N/A,FALSE,"매출";#N/A,#N/A,FALSE,"원가";#N/A,#N/A,FALSE,"경영"}</definedName>
    <definedName name="CRJE_1" localSheetId="13" hidden="1">{#N/A,#N/A,FALSE,"BS";#N/A,#N/A,FALSE,"PL";#N/A,#N/A,FALSE,"처분";#N/A,#N/A,FALSE,"현금";#N/A,#N/A,FALSE,"매출";#N/A,#N/A,FALSE,"원가";#N/A,#N/A,FALSE,"경영"}</definedName>
    <definedName name="CRJE_1" hidden="1">{#N/A,#N/A,FALSE,"BS";#N/A,#N/A,FALSE,"PL";#N/A,#N/A,FALSE,"처분";#N/A,#N/A,FALSE,"현금";#N/A,#N/A,FALSE,"매출";#N/A,#N/A,FALSE,"원가";#N/A,#N/A,FALSE,"경영"}</definedName>
    <definedName name="crush_s" localSheetId="24">#REF!</definedName>
    <definedName name="crush_s">#REF!</definedName>
    <definedName name="CS" localSheetId="24">BlankMacro1</definedName>
    <definedName name="CS" localSheetId="8">BlankMacro1</definedName>
    <definedName name="CS" localSheetId="25">BlankMacro1</definedName>
    <definedName name="CS" localSheetId="2">BlankMacro1</definedName>
    <definedName name="CS" localSheetId="28">BlankMacro1</definedName>
    <definedName name="CS" localSheetId="26">BlankMacro1</definedName>
    <definedName name="CS" localSheetId="27">BlankMacro1</definedName>
    <definedName name="CS" localSheetId="6">BlankMacro1</definedName>
    <definedName name="CS" localSheetId="5">BlankMacro1</definedName>
    <definedName name="CS">BlankMacro1</definedName>
    <definedName name="CS_Mcal" localSheetId="24">#REF!</definedName>
    <definedName name="CS_Mcal">#REF!</definedName>
    <definedName name="CS_Mcare" localSheetId="24">#REF!</definedName>
    <definedName name="CS_Mcare">#REF!</definedName>
    <definedName name="csd" localSheetId="24">#REF!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 localSheetId="24">BlankMacro1</definedName>
    <definedName name="CUGH" localSheetId="8">BlankMacro1</definedName>
    <definedName name="CUGH" localSheetId="25">BlankMacro1</definedName>
    <definedName name="CUGH" localSheetId="2">BlankMacro1</definedName>
    <definedName name="CUGH" localSheetId="28">BlankMacro1</definedName>
    <definedName name="CUGH" localSheetId="26">BlankMacro1</definedName>
    <definedName name="CUGH" localSheetId="27">BlankMacro1</definedName>
    <definedName name="CUGH" localSheetId="6">BlankMacro1</definedName>
    <definedName name="CUGH" localSheetId="5">BlankMacro1</definedName>
    <definedName name="CUGH">BlankMacro1</definedName>
    <definedName name="CUM" localSheetId="24">#REF!</definedName>
    <definedName name="CUM" localSheetId="14">#REF!</definedName>
    <definedName name="CUM" localSheetId="13">#REF!</definedName>
    <definedName name="CUM">#REF!</definedName>
    <definedName name="CUMUP" localSheetId="24">#REF!</definedName>
    <definedName name="CUMUP">#REF!</definedName>
    <definedName name="Cur" localSheetId="24">INDIRECT("Data!$d$2:$D$"&amp;COUNTA(#REF!))</definedName>
    <definedName name="Cur">INDIRECT("Data!$d$2:$D$"&amp;COUNTA(#REF!))</definedName>
    <definedName name="Currency" localSheetId="24">#REF!</definedName>
    <definedName name="Currency">#REF!</definedName>
    <definedName name="Currency_Threshold" localSheetId="24">#REF!</definedName>
    <definedName name="Currency_Threshold">#REF!</definedName>
    <definedName name="Current" localSheetId="24">#REF!</definedName>
    <definedName name="Current">#REF!</definedName>
    <definedName name="CurrentPd" localSheetId="24">#REF!</definedName>
    <definedName name="CurrentPd">#REF!</definedName>
    <definedName name="custcode" localSheetId="24">#REF!</definedName>
    <definedName name="custcode">#REF!</definedName>
    <definedName name="CV" localSheetId="24">#REF!</definedName>
    <definedName name="CV">#REF!</definedName>
    <definedName name="CV_18" localSheetId="24">#REF!</definedName>
    <definedName name="CV_18">#REF!</definedName>
    <definedName name="CV38재">#N/A</definedName>
    <definedName name="CV8재">#N/A</definedName>
    <definedName name="CVC" localSheetId="24" hidden="1">{"'Jibu9811 (3)'!$B$1:$J$433"}</definedName>
    <definedName name="CVC" localSheetId="8" hidden="1">{"'Jibu9811 (3)'!$B$1:$J$433"}</definedName>
    <definedName name="CVC" localSheetId="25" hidden="1">{"'Jibu9811 (3)'!$B$1:$J$433"}</definedName>
    <definedName name="CVC" localSheetId="2" hidden="1">{"'Jibu9811 (3)'!$B$1:$J$433"}</definedName>
    <definedName name="CVC" localSheetId="14" hidden="1">{"'Jibu9811 (3)'!$B$1:$J$433"}</definedName>
    <definedName name="CVC" localSheetId="28" hidden="1">{"'Jibu9811 (3)'!$B$1:$J$433"}</definedName>
    <definedName name="CVC" localSheetId="5" hidden="1">{"'Jibu9811 (3)'!$B$1:$J$433"}</definedName>
    <definedName name="CVC" localSheetId="13" hidden="1">{"'Jibu9811 (3)'!$B$1:$J$433"}</definedName>
    <definedName name="CVC" hidden="1">{"'Jibu9811 (3)'!$B$1:$J$433"}</definedName>
    <definedName name="cvcv" localSheetId="24" hidden="1">{#N/A,#N/A,FALSE,"Aging Summary";#N/A,#N/A,FALSE,"Ratio Analysis";#N/A,#N/A,FALSE,"Test 120 Day Accts";#N/A,#N/A,FALSE,"Tickmarks"}</definedName>
    <definedName name="cvcv" localSheetId="8" hidden="1">{#N/A,#N/A,FALSE,"Aging Summary";#N/A,#N/A,FALSE,"Ratio Analysis";#N/A,#N/A,FALSE,"Test 120 Day Accts";#N/A,#N/A,FALSE,"Tickmarks"}</definedName>
    <definedName name="cvcv" localSheetId="25" hidden="1">{#N/A,#N/A,FALSE,"Aging Summary";#N/A,#N/A,FALSE,"Ratio Analysis";#N/A,#N/A,FALSE,"Test 120 Day Accts";#N/A,#N/A,FALSE,"Tickmarks"}</definedName>
    <definedName name="cvcv" localSheetId="2" hidden="1">{#N/A,#N/A,FALSE,"Aging Summary";#N/A,#N/A,FALSE,"Ratio Analysis";#N/A,#N/A,FALSE,"Test 120 Day Accts";#N/A,#N/A,FALSE,"Tickmarks"}</definedName>
    <definedName name="cvcv" localSheetId="28" hidden="1">{#N/A,#N/A,FALSE,"Aging Summary";#N/A,#N/A,FALSE,"Ratio Analysis";#N/A,#N/A,FALSE,"Test 120 Day Accts";#N/A,#N/A,FALSE,"Tickmarks"}</definedName>
    <definedName name="cvcv" localSheetId="5" hidden="1">{#N/A,#N/A,FALSE,"Aging Summary";#N/A,#N/A,FALSE,"Ratio Analysis";#N/A,#N/A,FALSE,"Test 120 Day Accts";#N/A,#N/A,FALSE,"Tickmarks"}</definedName>
    <definedName name="cvcv" hidden="1">{#N/A,#N/A,FALSE,"Aging Summary";#N/A,#N/A,FALSE,"Ratio Analysis";#N/A,#N/A,FALSE,"Test 120 Day Accts";#N/A,#N/A,FALSE,"Tickmarks"}</definedName>
    <definedName name="CVKAK" localSheetId="24">BlankMacro1</definedName>
    <definedName name="CVKAK" localSheetId="8">BlankMacro1</definedName>
    <definedName name="CVKAK" localSheetId="25">BlankMacro1</definedName>
    <definedName name="CVKAK" localSheetId="2">BlankMacro1</definedName>
    <definedName name="CVKAK" localSheetId="28">BlankMacro1</definedName>
    <definedName name="CVKAK" localSheetId="26">BlankMacro1</definedName>
    <definedName name="CVKAK" localSheetId="27">BlankMacro1</definedName>
    <definedName name="CVKAK" localSheetId="6">BlankMacro1</definedName>
    <definedName name="CVKAK" localSheetId="5">BlankMacro1</definedName>
    <definedName name="CVKAK">BlankMacro1</definedName>
    <definedName name="CW" localSheetId="24">#REF!</definedName>
    <definedName name="CW">#REF!</definedName>
    <definedName name="CWAF물정보비" localSheetId="24">#REF!</definedName>
    <definedName name="CWAF물정보비">#REF!</definedName>
    <definedName name="CWAF실정보비" localSheetId="24">#REF!</definedName>
    <definedName name="CWAF실정보비">#REF!</definedName>
    <definedName name="Cwvu.Annual." localSheetId="24" hidden="1">#REF!,#REF!</definedName>
    <definedName name="Cwvu.Annual." localSheetId="28" hidden="1">#REF!,#REF!</definedName>
    <definedName name="Cwvu.Annual." hidden="1">#REF!,#REF!</definedName>
    <definedName name="Cwvu.Hist." localSheetId="24" hidden="1">#REF!,#REF!</definedName>
    <definedName name="Cwvu.Hist." localSheetId="28" hidden="1">#REF!,#REF!</definedName>
    <definedName name="Cwvu.Hist." hidden="1">#REF!,#REF!</definedName>
    <definedName name="Cwvu.Qrtrly." localSheetId="24" hidden="1">#REF!,#REF!</definedName>
    <definedName name="Cwvu.Qrtrly." localSheetId="28" hidden="1">#REF!,#REF!</definedName>
    <definedName name="Cwvu.Qrtrly." hidden="1">#REF!,#REF!</definedName>
    <definedName name="cxz" localSheetId="24">#REF!</definedName>
    <definedName name="cxz">#REF!</definedName>
    <definedName name="CY" localSheetId="24">#REF!</definedName>
    <definedName name="CY">#REF!</definedName>
    <definedName name="CY_Accounts_Receivable" localSheetId="24">#REF!</definedName>
    <definedName name="CY_Accounts_Receivable">#REF!</definedName>
    <definedName name="CY_Accruals_and_deferred_income" localSheetId="24">#REF!</definedName>
    <definedName name="CY_Accruals_and_deferred_income">#REF!</definedName>
    <definedName name="CY_Administration" localSheetId="24">#REF!</definedName>
    <definedName name="CY_Administration">#REF!</definedName>
    <definedName name="CY_Administrative_expenses" localSheetId="24">#REF!</definedName>
    <definedName name="CY_Administrative_expenses">#REF!</definedName>
    <definedName name="CY_all_Assets" localSheetId="24">#REF!</definedName>
    <definedName name="CY_all_Assets">#REF!</definedName>
    <definedName name="CY_all_Equity" localSheetId="24">#REF!</definedName>
    <definedName name="CY_all_Equity">#REF!</definedName>
    <definedName name="CY_all_Income" localSheetId="24">#REF!</definedName>
    <definedName name="CY_all_Income">#REF!</definedName>
    <definedName name="CY_all_Liabs" localSheetId="24">#REF!</definedName>
    <definedName name="CY_all_Liabs">#REF!</definedName>
    <definedName name="CY_all_RetEarn_bf" localSheetId="24">#REF!</definedName>
    <definedName name="CY_all_RetEarn_bf">#REF!</definedName>
    <definedName name="CY_Amortisation__depreciation" localSheetId="24">#REF!</definedName>
    <definedName name="CY_Amortisation__depreciation">#REF!</definedName>
    <definedName name="CY_Asset_Management_on_behalf_of_third_parties" localSheetId="24">#REF!</definedName>
    <definedName name="CY_Asset_Management_on_behalf_of_third_parties">#REF!</definedName>
    <definedName name="CY_Assets" localSheetId="24">#REF!</definedName>
    <definedName name="CY_Assets">#REF!</definedName>
    <definedName name="CY_Called_up_share_capital" localSheetId="24">#REF!</definedName>
    <definedName name="CY_Called_up_share_capital">#REF!</definedName>
    <definedName name="CY_Cash" localSheetId="24">#REF!</definedName>
    <definedName name="CY_Cash">#REF!</definedName>
    <definedName name="CY_Cash_and_balances_at_central_banks" localSheetId="24">#REF!</definedName>
    <definedName name="CY_Cash_and_balances_at_central_banks">#REF!</definedName>
    <definedName name="CY_Cash_Div_Dec" localSheetId="24">#REF!</definedName>
    <definedName name="CY_Cash_Div_Dec">#REF!</definedName>
    <definedName name="CY_Commitments_in_favour_of_credit_institutions" localSheetId="24">#REF!</definedName>
    <definedName name="CY_Commitments_in_favour_of_credit_institutions">#REF!</definedName>
    <definedName name="CY_Commitments_in_favour_of_customers" localSheetId="24">#REF!</definedName>
    <definedName name="CY_Commitments_in_favour_of_customers">#REF!</definedName>
    <definedName name="CY_Commitments_in_respect_of_securities" localSheetId="24">#REF!</definedName>
    <definedName name="CY_Commitments_in_respect_of_securities">#REF!</definedName>
    <definedName name="CY_Commitments_received_from_credit_institutions" localSheetId="24">#REF!</definedName>
    <definedName name="CY_Commitments_received_from_credit_institutions">#REF!</definedName>
    <definedName name="CY_Common_Equity" localSheetId="24">#REF!</definedName>
    <definedName name="CY_Common_Equity">#REF!</definedName>
    <definedName name="CY_Control_of_profit_and_loss_account__must_equal_zero" localSheetId="24">#REF!</definedName>
    <definedName name="CY_Control_of_profit_and_loss_account__must_equal_zero">#REF!</definedName>
    <definedName name="CY_Cost_of_Sales" localSheetId="24">#REF!</definedName>
    <definedName name="CY_Cost_of_Sales">#REF!</definedName>
    <definedName name="CY_Currency_desks" localSheetId="24">#REF!</definedName>
    <definedName name="CY_Currency_desks">#REF!</definedName>
    <definedName name="CY_Current_Liabilities" localSheetId="24">#REF!</definedName>
    <definedName name="CY_Current_Liabilities">#REF!</definedName>
    <definedName name="CY_Customer_Accounts" localSheetId="24">#REF!</definedName>
    <definedName name="CY_Customer_Accounts">#REF!</definedName>
    <definedName name="CY_Debt_Securities" localSheetId="24">#REF!</definedName>
    <definedName name="CY_Debt_Securities">#REF!</definedName>
    <definedName name="CY_Debt_Securities_in_issue" localSheetId="24">#REF!</definedName>
    <definedName name="CY_Debt_Securities_in_issue">#REF!</definedName>
    <definedName name="CY_Deposits_by_banks" localSheetId="24">#REF!</definedName>
    <definedName name="CY_Deposits_by_banks">#REF!</definedName>
    <definedName name="CY_Depreciation" localSheetId="24">#REF!</definedName>
    <definedName name="CY_Depreciation">#REF!</definedName>
    <definedName name="CY_Dividend_Income" localSheetId="24">#REF!</definedName>
    <definedName name="CY_Dividend_Income">#REF!</definedName>
    <definedName name="CY_Equity_and_commodity_desks" localSheetId="24">#REF!</definedName>
    <definedName name="CY_Equity_and_commodity_desks">#REF!</definedName>
    <definedName name="CY_Equity_Shares" localSheetId="24">#REF!</definedName>
    <definedName name="CY_Equity_Shares">#REF!</definedName>
    <definedName name="CY_Fees_and_commissions_payable" localSheetId="24">#REF!</definedName>
    <definedName name="CY_Fees_and_commissions_payable">#REF!</definedName>
    <definedName name="CY_Fees_and_commissions_receivable" localSheetId="24">#REF!</definedName>
    <definedName name="CY_Fees_and_commissions_receivable">#REF!</definedName>
    <definedName name="CY_Financing_commitments" localSheetId="24">#REF!</definedName>
    <definedName name="CY_Financing_commitments">#REF!</definedName>
    <definedName name="CY_Gross_Profit" localSheetId="24">#REF!</definedName>
    <definedName name="CY_Gross_Profit">#REF!</definedName>
    <definedName name="CY_Guarantees" localSheetId="24">#REF!</definedName>
    <definedName name="CY_Guarantees">#REF!</definedName>
    <definedName name="CY_Guarantees_in_respect_of_securities" localSheetId="24">#REF!</definedName>
    <definedName name="CY_Guarantees_in_respect_of_securities">#REF!</definedName>
    <definedName name="CY_Guarantees_received_from_credit_institutions" localSheetId="24">#REF!</definedName>
    <definedName name="CY_Guarantees_received_from_credit_institutions">#REF!</definedName>
    <definedName name="CY_Guarantees_to_credit_institutions" localSheetId="24">#REF!</definedName>
    <definedName name="CY_Guarantees_to_credit_institutions">#REF!</definedName>
    <definedName name="CY_Inc_Bef_Tax" localSheetId="24">#REF!</definedName>
    <definedName name="CY_Inc_Bef_Tax">#REF!</definedName>
    <definedName name="CY_Income_from_associated_undertakings" localSheetId="24">#REF!</definedName>
    <definedName name="CY_Income_from_associated_undertakings">#REF!</definedName>
    <definedName name="CY_Intangible_Assets" localSheetId="24">#REF!</definedName>
    <definedName name="CY_Intangible_Assets">#REF!</definedName>
    <definedName name="CY_Intangible_Fixed_Assets" localSheetId="24">#REF!</definedName>
    <definedName name="CY_Intangible_Fixed_Assets">#REF!</definedName>
    <definedName name="CY_Interest_Expense" localSheetId="24">#REF!</definedName>
    <definedName name="CY_Interest_Expense">#REF!</definedName>
    <definedName name="CY_Interest_in_associated_undertakings" localSheetId="24">#REF!</definedName>
    <definedName name="CY_Interest_in_associated_undertakings">#REF!</definedName>
    <definedName name="CY_Interest_payable_and_similar_charges" localSheetId="24">#REF!</definedName>
    <definedName name="CY_Interest_payable_and_similar_charges">#REF!</definedName>
    <definedName name="CY_Interest_rate_desks" localSheetId="24">#REF!</definedName>
    <definedName name="CY_Interest_rate_desks">#REF!</definedName>
    <definedName name="CY_Interest_receivable_and_similar_charges" localSheetId="24">#REF!</definedName>
    <definedName name="CY_Interest_receivable_and_similar_charges">#REF!</definedName>
    <definedName name="CY_Inventory" localSheetId="24">#REF!</definedName>
    <definedName name="CY_Inventory">#REF!</definedName>
    <definedName name="CY_investment" localSheetId="24">#REF!</definedName>
    <definedName name="CY_investment">#REF!</definedName>
    <definedName name="CY_knw_Assets" localSheetId="24">#REF!</definedName>
    <definedName name="CY_knw_Assets">#REF!</definedName>
    <definedName name="CY_knw_Equity" localSheetId="24">#REF!</definedName>
    <definedName name="CY_knw_Equity">#REF!</definedName>
    <definedName name="CY_knw_Income" localSheetId="24">#REF!</definedName>
    <definedName name="CY_knw_Income">#REF!</definedName>
    <definedName name="CY_knw_Liabs" localSheetId="24">#REF!</definedName>
    <definedName name="CY_knw_Liabs">#REF!</definedName>
    <definedName name="CY_knw_RetEarn_bf" localSheetId="24">#REF!</definedName>
    <definedName name="CY_knw_RetEarn_bf">#REF!</definedName>
    <definedName name="CY_LIABIL_EQUITY" localSheetId="24">#REF!</definedName>
    <definedName name="CY_LIABIL_EQUITY">#REF!</definedName>
    <definedName name="CY_lik_Assets" localSheetId="24">#REF!</definedName>
    <definedName name="CY_lik_Assets">#REF!</definedName>
    <definedName name="CY_lik_Equity" localSheetId="24">#REF!</definedName>
    <definedName name="CY_lik_Equity">#REF!</definedName>
    <definedName name="CY_lik_Income" localSheetId="24">#REF!</definedName>
    <definedName name="CY_lik_Income">#REF!</definedName>
    <definedName name="CY_lik_Liabs" localSheetId="24">#REF!</definedName>
    <definedName name="CY_lik_Liabs">#REF!</definedName>
    <definedName name="CY_lik_RetEarn_bf" localSheetId="24">#REF!</definedName>
    <definedName name="CY_lik_RetEarn_bf">#REF!</definedName>
    <definedName name="CY_Loans_and_advances_to_banks" localSheetId="24">#REF!</definedName>
    <definedName name="CY_Loans_and_advances_to_banks">#REF!</definedName>
    <definedName name="CY_Loans_and_advances_to_customers" localSheetId="24">#REF!</definedName>
    <definedName name="CY_Loans_and_advances_to_customers">#REF!</definedName>
    <definedName name="CY_Loss_on_sale_of_group_undertakings" localSheetId="24">#REF!</definedName>
    <definedName name="CY_Loss_on_sale_of_group_undertakings">#REF!</definedName>
    <definedName name="CY_LT_Debt" localSheetId="24">#REF!</definedName>
    <definedName name="CY_LT_Debt">#REF!</definedName>
    <definedName name="CY_Market_Value_of_Equity" localSheetId="24">#REF!</definedName>
    <definedName name="CY_Market_Value_of_Equity">#REF!</definedName>
    <definedName name="CY_Marketable_Sec" localSheetId="24">#REF!</definedName>
    <definedName name="CY_Marketable_Sec">#REF!</definedName>
    <definedName name="CY_Net_Interest_Income" localSheetId="24">#REF!</definedName>
    <definedName name="CY_Net_Interest_Income">#REF!</definedName>
    <definedName name="CY_NET_PROFIT" localSheetId="24">#REF!</definedName>
    <definedName name="CY_NET_PROFIT">#REF!</definedName>
    <definedName name="CY_Net_Revenue" localSheetId="24">#REF!</definedName>
    <definedName name="CY_Net_Revenue">#REF!</definedName>
    <definedName name="CY_Non_Interest_Income" localSheetId="24">#REF!</definedName>
    <definedName name="CY_Non_Interest_Income">#REF!</definedName>
    <definedName name="CY_Operating_Income" localSheetId="24">#REF!</definedName>
    <definedName name="CY_Operating_Income">#REF!</definedName>
    <definedName name="CY_Operating_profit" localSheetId="24">#REF!</definedName>
    <definedName name="CY_Operating_profit">#REF!</definedName>
    <definedName name="CY_Operating_profit_before_provision" localSheetId="24">#REF!</definedName>
    <definedName name="CY_Operating_profit_before_provision">#REF!</definedName>
    <definedName name="CY_Other" localSheetId="24">#REF!</definedName>
    <definedName name="CY_Other">#REF!</definedName>
    <definedName name="CY_Other_assets" localSheetId="24">#REF!</definedName>
    <definedName name="CY_Other_assets">#REF!</definedName>
    <definedName name="CY_Other_commitments_given" localSheetId="24">#REF!</definedName>
    <definedName name="CY_Other_commitments_given">#REF!</definedName>
    <definedName name="CY_Other_commitments_received" localSheetId="24">#REF!</definedName>
    <definedName name="CY_Other_commitments_received">#REF!</definedName>
    <definedName name="CY_Other_Curr_Assets" localSheetId="24">#REF!</definedName>
    <definedName name="CY_Other_Curr_Assets">#REF!</definedName>
    <definedName name="CY_Other_desks" localSheetId="24">#REF!</definedName>
    <definedName name="CY_Other_desks">#REF!</definedName>
    <definedName name="CY_Other_Liabilities" localSheetId="24">#REF!</definedName>
    <definedName name="CY_Other_Liabilities">#REF!</definedName>
    <definedName name="CY_Other_LT_Assets" localSheetId="24">#REF!</definedName>
    <definedName name="CY_Other_LT_Assets">#REF!</definedName>
    <definedName name="CY_Other_LT_Liabilities" localSheetId="24">#REF!</definedName>
    <definedName name="CY_Other_LT_Liabilities">#REF!</definedName>
    <definedName name="CY_Other_operating_income" localSheetId="24">#REF!</definedName>
    <definedName name="CY_Other_operating_income">#REF!</definedName>
    <definedName name="CY_Others" localSheetId="24">#REF!</definedName>
    <definedName name="CY_Others">#REF!</definedName>
    <definedName name="CY_Preferred_Stock" localSheetId="24">#REF!</definedName>
    <definedName name="CY_Preferred_Stock">#REF!</definedName>
    <definedName name="CY_Prepayments_and_accrued_income" localSheetId="24">#REF!</definedName>
    <definedName name="CY_Prepayments_and_accrued_income">#REF!</definedName>
    <definedName name="CY_Profit_and_loss_account" localSheetId="24">#REF!</definedName>
    <definedName name="CY_Profit_and_loss_account">#REF!</definedName>
    <definedName name="CY_Profit_on_Ordinary_activities_after_taxes" localSheetId="24">#REF!</definedName>
    <definedName name="CY_Profit_on_Ordinary_activities_after_taxes">#REF!</definedName>
    <definedName name="CY_Profit_on_ordinary_activities_before_taxes" localSheetId="24">#REF!</definedName>
    <definedName name="CY_Profit_on_ordinary_activities_before_taxes">#REF!</definedName>
    <definedName name="CY_Profit_on_sale_of_fixed_asset_investments" localSheetId="24">#REF!</definedName>
    <definedName name="CY_Profit_on_sale_of_fixed_asset_investments">#REF!</definedName>
    <definedName name="CY_Provisions" localSheetId="24">#REF!</definedName>
    <definedName name="CY_Provisions">#REF!</definedName>
    <definedName name="CY_Provisions_for_liabilities_and_charges" localSheetId="24">#REF!</definedName>
    <definedName name="CY_Provisions_for_liabilities_and_charges">#REF!</definedName>
    <definedName name="CY_QUICK_ASSETS" localSheetId="24">#REF!</definedName>
    <definedName name="CY_QUICK_ASSETS">#REF!</definedName>
    <definedName name="CY_Reevaluation_reserve" localSheetId="24">#REF!</definedName>
    <definedName name="CY_Reevaluation_reserve">#REF!</definedName>
    <definedName name="CY_Reserves" localSheetId="24">#REF!</definedName>
    <definedName name="CY_Reserves">#REF!</definedName>
    <definedName name="CY_Retained_Earnings" localSheetId="24">#REF!</definedName>
    <definedName name="CY_Retained_Earnings">#REF!</definedName>
    <definedName name="CY_Securities_acquired_with_an_option_to_repurchase_or_take_back" localSheetId="24">#REF!</definedName>
    <definedName name="CY_Securities_acquired_with_an_option_to_repurchase_or_take_back">#REF!</definedName>
    <definedName name="CY_Securities_sold_with_an_option_to_repurchase_or_take_back" localSheetId="24">#REF!</definedName>
    <definedName name="CY_Securities_sold_with_an_option_to_repurchase_or_take_back">#REF!</definedName>
    <definedName name="CY_Selling" localSheetId="24">#REF!</definedName>
    <definedName name="CY_Selling">#REF!</definedName>
    <definedName name="CY_Share_premium_account" localSheetId="24">#REF!</definedName>
    <definedName name="CY_Share_premium_account">#REF!</definedName>
    <definedName name="CY_Shareholders_Equity" localSheetId="24">#REF!</definedName>
    <definedName name="CY_Shareholders_Equity">#REF!</definedName>
    <definedName name="CY_Subordinated_debt" localSheetId="24">#REF!</definedName>
    <definedName name="CY_Subordinated_debt">#REF!</definedName>
    <definedName name="CY_Tangible_Assets" localSheetId="24">#REF!</definedName>
    <definedName name="CY_Tangible_Assets">#REF!</definedName>
    <definedName name="CY_Tangible_fixed_Assets" localSheetId="24">#REF!</definedName>
    <definedName name="CY_Tangible_fixed_Assets">#REF!</definedName>
    <definedName name="CY_Tangible_Net_Worth" localSheetId="24">#REF!</definedName>
    <definedName name="CY_Tangible_Net_Worth">#REF!</definedName>
    <definedName name="CY_taxes" localSheetId="24">#REF!</definedName>
    <definedName name="CY_taxes">#REF!</definedName>
    <definedName name="CY_Total__Liabilities" localSheetId="24">#REF!</definedName>
    <definedName name="CY_Total__Liabilities">#REF!</definedName>
    <definedName name="CY_Total_Assets" localSheetId="24">#REF!</definedName>
    <definedName name="CY_Total_Assets">#REF!</definedName>
    <definedName name="CY_TOTAL_COMMITMENTS_RECEIVED" localSheetId="24">#REF!</definedName>
    <definedName name="CY_TOTAL_COMMITMENTS_RECEIVED">#REF!</definedName>
    <definedName name="CY_TOTAL_CONTINGENT_LIABILITIES" localSheetId="24">#REF!</definedName>
    <definedName name="CY_TOTAL_CONTINGENT_LIABILITIES">#REF!</definedName>
    <definedName name="CY_TOTAL_CURR_ASSETS" localSheetId="24">#REF!</definedName>
    <definedName name="CY_TOTAL_CURR_ASSETS">#REF!</definedName>
    <definedName name="CY_TOTAL_DEBT" localSheetId="24">#REF!</definedName>
    <definedName name="CY_TOTAL_DEBT">#REF!</definedName>
    <definedName name="CY_TOTAL_EQUITY" localSheetId="24">#REF!</definedName>
    <definedName name="CY_TOTAL_EQUITY">#REF!</definedName>
    <definedName name="CY_Total_trading_activities_results" localSheetId="24">#REF!</definedName>
    <definedName name="CY_Total_trading_activities_results">#REF!</definedName>
    <definedName name="CY_Treasury_bills_and_other_eligible_bills" localSheetId="24">#REF!</definedName>
    <definedName name="CY_Treasury_bills_and_other_eligible_bills">#REF!</definedName>
    <definedName name="CY_tx_all_Equity" localSheetId="24">#REF!</definedName>
    <definedName name="CY_tx_all_Equity">#REF!</definedName>
    <definedName name="CY_tx_all_Income" localSheetId="24">#REF!</definedName>
    <definedName name="CY_tx_all_Income">#REF!</definedName>
    <definedName name="CY_tx_all_Liabs" localSheetId="24">#REF!</definedName>
    <definedName name="CY_tx_all_Liabs">#REF!</definedName>
    <definedName name="CY_tx_all_RetEarn_bf" localSheetId="24">#REF!</definedName>
    <definedName name="CY_tx_all_RetEarn_bf">#REF!</definedName>
    <definedName name="CY_tx_knw_Equity" localSheetId="24">#REF!</definedName>
    <definedName name="CY_tx_knw_Equity">#REF!</definedName>
    <definedName name="CY_tx_knw_Income" localSheetId="24">#REF!</definedName>
    <definedName name="CY_tx_knw_Income">#REF!</definedName>
    <definedName name="CY_tx_knw_Liabs" localSheetId="24">#REF!</definedName>
    <definedName name="CY_tx_knw_Liabs">#REF!</definedName>
    <definedName name="CY_tx_knw_RetEarn_bf" localSheetId="24">#REF!</definedName>
    <definedName name="CY_tx_knw_RetEarn_bf">#REF!</definedName>
    <definedName name="CY_tx_lik_Equity" localSheetId="24">#REF!</definedName>
    <definedName name="CY_tx_lik_Equity">#REF!</definedName>
    <definedName name="CY_tx_lik_Income" localSheetId="24">#REF!</definedName>
    <definedName name="CY_tx_lik_Income">#REF!</definedName>
    <definedName name="CY_tx_lik_Liabs" localSheetId="24">#REF!</definedName>
    <definedName name="CY_tx_lik_Liabs">#REF!</definedName>
    <definedName name="CY_tx_lik_RetEarn_bf" localSheetId="24">#REF!</definedName>
    <definedName name="CY_tx_lik_RetEarn_bf">#REF!</definedName>
    <definedName name="CY_Weighted_Average" localSheetId="24">#REF!</definedName>
    <definedName name="CY_Weighted_Average">#REF!</definedName>
    <definedName name="CY_Working_Capital" localSheetId="24">#REF!</definedName>
    <definedName name="CY_Working_Capital">#REF!</definedName>
    <definedName name="CY_경상이익" localSheetId="24">#REF!</definedName>
    <definedName name="CY_경상이익">#REF!</definedName>
    <definedName name="CY_단기차입금" localSheetId="24">#REF!</definedName>
    <definedName name="CY_단기차입금">#REF!</definedName>
    <definedName name="CY_매입채무" localSheetId="24">#REF!</definedName>
    <definedName name="CY_매입채무">#REF!</definedName>
    <definedName name="CY_사채" localSheetId="24">#REF!</definedName>
    <definedName name="CY_사채">#REF!</definedName>
    <definedName name="CY_유동성장기부채" localSheetId="24">#REF!</definedName>
    <definedName name="CY_유동성장기부채">#REF!</definedName>
    <definedName name="CY_장기차입금" localSheetId="24">#REF!</definedName>
    <definedName name="CY_장기차입금">#REF!</definedName>
    <definedName name="CY06_FFS_Days" localSheetId="24">#REF!</definedName>
    <definedName name="CY06_FFS_Days">#REF!</definedName>
    <definedName name="cz" localSheetId="24">#REF!</definedName>
    <definedName name="cz">#REF!</definedName>
    <definedName name="czx" localSheetId="24">#REF!</definedName>
    <definedName name="czx">#REF!</definedName>
    <definedName name="C채권계정과목" localSheetId="24">#REF!</definedName>
    <definedName name="C채권계정과목">#REF!</definedName>
    <definedName name="C채무계정과목" localSheetId="24">#REF!</definedName>
    <definedName name="C채무계정과목">#REF!</definedName>
    <definedName name="d" localSheetId="24" hidden="1">{#N/A,#N/A,FALSE,"UNIT";#N/A,#N/A,FALSE,"UNIT";#N/A,#N/A,FALSE,"계정"}</definedName>
    <definedName name="d" localSheetId="8" hidden="1">{#N/A,#N/A,FALSE,"UNIT";#N/A,#N/A,FALSE,"UNIT";#N/A,#N/A,FALSE,"계정"}</definedName>
    <definedName name="d" localSheetId="25" hidden="1">{#N/A,#N/A,FALSE,"UNIT";#N/A,#N/A,FALSE,"UNIT";#N/A,#N/A,FALSE,"계정"}</definedName>
    <definedName name="d" localSheetId="2" hidden="1">{#N/A,#N/A,FALSE,"UNIT";#N/A,#N/A,FALSE,"UNIT";#N/A,#N/A,FALSE,"계정"}</definedName>
    <definedName name="d" localSheetId="28" hidden="1">{#N/A,#N/A,FALSE,"UNIT";#N/A,#N/A,FALSE,"UNIT";#N/A,#N/A,FALSE,"계정"}</definedName>
    <definedName name="d" localSheetId="5" hidden="1">{#N/A,#N/A,FALSE,"UNIT";#N/A,#N/A,FALSE,"UNIT";#N/A,#N/A,FALSE,"계정"}</definedName>
    <definedName name="d" hidden="1">{#N/A,#N/A,FALSE,"UNIT";#N/A,#N/A,FALSE,"UNIT";#N/A,#N/A,FALSE,"계정"}</definedName>
    <definedName name="D_Currency_Threshold" localSheetId="24">#REF!</definedName>
    <definedName name="D_Currency_Threshold">#REF!</definedName>
    <definedName name="D_Percent_Threshold" localSheetId="24">#REF!</definedName>
    <definedName name="D_Percent_Threshold">#REF!</definedName>
    <definedName name="DA" localSheetId="24">#REF!</definedName>
    <definedName name="DA">#REF!</definedName>
    <definedName name="dafkj1" localSheetId="24">#REF!</definedName>
    <definedName name="dafkj1">#REF!</definedName>
    <definedName name="Dan" localSheetId="28" hidden="1">#REF!</definedName>
    <definedName name="Dan" hidden="1">#REF!</definedName>
    <definedName name="DANGA">#N/A</definedName>
    <definedName name="DANGA1" localSheetId="24">#REF!</definedName>
    <definedName name="DANGA1">#REF!</definedName>
    <definedName name="DANGA10" localSheetId="24">#REF!</definedName>
    <definedName name="DANGA10">#REF!</definedName>
    <definedName name="DANGA100" localSheetId="24">#REF!</definedName>
    <definedName name="DANGA100">#REF!</definedName>
    <definedName name="DANGA101" localSheetId="24">#REF!</definedName>
    <definedName name="DANGA101">#REF!</definedName>
    <definedName name="DANGA102" localSheetId="24">#REF!</definedName>
    <definedName name="DANGA102">#REF!</definedName>
    <definedName name="DANGA103" localSheetId="24">#REF!</definedName>
    <definedName name="DANGA103">#REF!</definedName>
    <definedName name="DANGA104" localSheetId="24">#REF!</definedName>
    <definedName name="DANGA104">#REF!</definedName>
    <definedName name="DANGA105" localSheetId="24">#REF!</definedName>
    <definedName name="DANGA105">#REF!</definedName>
    <definedName name="DANGA106" localSheetId="24">#REF!</definedName>
    <definedName name="DANGA106">#REF!</definedName>
    <definedName name="DANGA107" localSheetId="24">#REF!</definedName>
    <definedName name="DANGA107">#REF!</definedName>
    <definedName name="DANGA108" localSheetId="24">#REF!</definedName>
    <definedName name="DANGA108">#REF!</definedName>
    <definedName name="DANGA109" localSheetId="24">#REF!</definedName>
    <definedName name="DANGA109">#REF!</definedName>
    <definedName name="DANGA11" localSheetId="24">#REF!</definedName>
    <definedName name="DANGA11">#REF!</definedName>
    <definedName name="DANGA110" localSheetId="24">#REF!</definedName>
    <definedName name="DANGA110">#REF!</definedName>
    <definedName name="DANGA111" localSheetId="24">#REF!</definedName>
    <definedName name="DANGA111">#REF!</definedName>
    <definedName name="DANGA112" localSheetId="24">#REF!</definedName>
    <definedName name="DANGA112">#REF!</definedName>
    <definedName name="DANGA113" localSheetId="24">#REF!</definedName>
    <definedName name="DANGA113">#REF!</definedName>
    <definedName name="DANGA114" localSheetId="24">#REF!</definedName>
    <definedName name="DANGA114">#REF!</definedName>
    <definedName name="DANGA115" localSheetId="24">#REF!</definedName>
    <definedName name="DANGA115">#REF!</definedName>
    <definedName name="DANGA116" localSheetId="24">#REF!</definedName>
    <definedName name="DANGA116">#REF!</definedName>
    <definedName name="DANGA117" localSheetId="24">#REF!</definedName>
    <definedName name="DANGA117">#REF!</definedName>
    <definedName name="DANGA118" localSheetId="24">#REF!</definedName>
    <definedName name="DANGA118">#REF!</definedName>
    <definedName name="DANGA119" localSheetId="24">#REF!</definedName>
    <definedName name="DANGA119">#REF!</definedName>
    <definedName name="DANGA12" localSheetId="24">#REF!</definedName>
    <definedName name="DANGA12">#REF!</definedName>
    <definedName name="DANGA120" localSheetId="24">#REF!</definedName>
    <definedName name="DANGA120">#REF!</definedName>
    <definedName name="DANGA121" localSheetId="24">#REF!</definedName>
    <definedName name="DANGA121">#REF!</definedName>
    <definedName name="DANGA122" localSheetId="24">#REF!</definedName>
    <definedName name="DANGA122">#REF!</definedName>
    <definedName name="DANGA123" localSheetId="24">#REF!</definedName>
    <definedName name="DANGA123">#REF!</definedName>
    <definedName name="DANGA124" localSheetId="24">#REF!</definedName>
    <definedName name="DANGA124">#REF!</definedName>
    <definedName name="DANGA125" localSheetId="24">#REF!</definedName>
    <definedName name="DANGA125">#REF!</definedName>
    <definedName name="DANGA126" localSheetId="24">#REF!</definedName>
    <definedName name="DANGA126">#REF!</definedName>
    <definedName name="DANGA127" localSheetId="24">#REF!</definedName>
    <definedName name="DANGA127">#REF!</definedName>
    <definedName name="DANGA128" localSheetId="24">#REF!</definedName>
    <definedName name="DANGA128">#REF!</definedName>
    <definedName name="DANGA129" localSheetId="24">#REF!</definedName>
    <definedName name="DANGA129">#REF!</definedName>
    <definedName name="DANGA13" localSheetId="24">#REF!</definedName>
    <definedName name="DANGA13">#REF!</definedName>
    <definedName name="DANGA130" localSheetId="24">#REF!</definedName>
    <definedName name="DANGA130">#REF!</definedName>
    <definedName name="DANGA131" localSheetId="24">#REF!</definedName>
    <definedName name="DANGA131">#REF!</definedName>
    <definedName name="DANGA132" localSheetId="24">#REF!</definedName>
    <definedName name="DANGA132">#REF!</definedName>
    <definedName name="DANGA133" localSheetId="24">#REF!</definedName>
    <definedName name="DANGA133">#REF!</definedName>
    <definedName name="DANGA134" localSheetId="24">#REF!</definedName>
    <definedName name="DANGA134">#REF!</definedName>
    <definedName name="DANGA135" localSheetId="24">#REF!</definedName>
    <definedName name="DANGA135">#REF!</definedName>
    <definedName name="DANGA136" localSheetId="24">#REF!</definedName>
    <definedName name="DANGA136">#REF!</definedName>
    <definedName name="DANGA137" localSheetId="24">#REF!</definedName>
    <definedName name="DANGA137">#REF!</definedName>
    <definedName name="DANGA138" localSheetId="24">#REF!</definedName>
    <definedName name="DANGA138">#REF!</definedName>
    <definedName name="DANGA139" localSheetId="24">#REF!</definedName>
    <definedName name="DANGA139">#REF!</definedName>
    <definedName name="DANGA14" localSheetId="24">#REF!</definedName>
    <definedName name="DANGA14">#REF!</definedName>
    <definedName name="DANGA140" localSheetId="24">#REF!</definedName>
    <definedName name="DANGA140">#REF!</definedName>
    <definedName name="DANGA141" localSheetId="24">#REF!</definedName>
    <definedName name="DANGA141">#REF!</definedName>
    <definedName name="DANGA142" localSheetId="24">#REF!</definedName>
    <definedName name="DANGA142">#REF!</definedName>
    <definedName name="DANGA143" localSheetId="24">#REF!</definedName>
    <definedName name="DANGA143">#REF!</definedName>
    <definedName name="DANGA144" localSheetId="24">#REF!</definedName>
    <definedName name="DANGA144">#REF!</definedName>
    <definedName name="DANGA145" localSheetId="24">#REF!</definedName>
    <definedName name="DANGA145">#REF!</definedName>
    <definedName name="DANGA146" localSheetId="24">#REF!</definedName>
    <definedName name="DANGA146">#REF!</definedName>
    <definedName name="DANGA147" localSheetId="24">#REF!</definedName>
    <definedName name="DANGA147">#REF!</definedName>
    <definedName name="DANGA148" localSheetId="24">#REF!</definedName>
    <definedName name="DANGA148">#REF!</definedName>
    <definedName name="DANGA149" localSheetId="24">#REF!</definedName>
    <definedName name="DANGA149">#REF!</definedName>
    <definedName name="DANGA15" localSheetId="24">#REF!</definedName>
    <definedName name="DANGA15">#REF!</definedName>
    <definedName name="DANGA150" localSheetId="24">#REF!</definedName>
    <definedName name="DANGA150">#REF!</definedName>
    <definedName name="DANGA151" localSheetId="24">#REF!</definedName>
    <definedName name="DANGA151">#REF!</definedName>
    <definedName name="DANGA152" localSheetId="24">#REF!</definedName>
    <definedName name="DANGA152">#REF!</definedName>
    <definedName name="DANGA153" localSheetId="24">#REF!</definedName>
    <definedName name="DANGA153">#REF!</definedName>
    <definedName name="DANGA154" localSheetId="24">#REF!</definedName>
    <definedName name="DANGA154">#REF!</definedName>
    <definedName name="DANGA155" localSheetId="24">#REF!</definedName>
    <definedName name="DANGA155">#REF!</definedName>
    <definedName name="DANGA156" localSheetId="24">#REF!</definedName>
    <definedName name="DANGA156">#REF!</definedName>
    <definedName name="DANGA157" localSheetId="24">#REF!</definedName>
    <definedName name="DANGA157">#REF!</definedName>
    <definedName name="DANGA158" localSheetId="24">#REF!</definedName>
    <definedName name="DANGA158">#REF!</definedName>
    <definedName name="DANGA159" localSheetId="24">#REF!</definedName>
    <definedName name="DANGA159">#REF!</definedName>
    <definedName name="DANGA16" localSheetId="24">#REF!</definedName>
    <definedName name="DANGA16">#REF!</definedName>
    <definedName name="DANGA160" localSheetId="24">#REF!</definedName>
    <definedName name="DANGA160">#REF!</definedName>
    <definedName name="DANGA161" localSheetId="24">#REF!</definedName>
    <definedName name="DANGA161">#REF!</definedName>
    <definedName name="DANGA162" localSheetId="24">#REF!</definedName>
    <definedName name="DANGA162">#REF!</definedName>
    <definedName name="DANGA163" localSheetId="24">#REF!</definedName>
    <definedName name="DANGA163">#REF!</definedName>
    <definedName name="DANGA164" localSheetId="24">#REF!</definedName>
    <definedName name="DANGA164">#REF!</definedName>
    <definedName name="DANGA165" localSheetId="24">#REF!</definedName>
    <definedName name="DANGA165">#REF!</definedName>
    <definedName name="DANGA166" localSheetId="24">#REF!</definedName>
    <definedName name="DANGA166">#REF!</definedName>
    <definedName name="DANGA167" localSheetId="24">#REF!</definedName>
    <definedName name="DANGA167">#REF!</definedName>
    <definedName name="DANGA168" localSheetId="24">#REF!</definedName>
    <definedName name="DANGA168">#REF!</definedName>
    <definedName name="DANGA169" localSheetId="24">#REF!</definedName>
    <definedName name="DANGA169">#REF!</definedName>
    <definedName name="DANGA17" localSheetId="24">#REF!</definedName>
    <definedName name="DANGA17">#REF!</definedName>
    <definedName name="DANGA170" localSheetId="24">#REF!</definedName>
    <definedName name="DANGA170">#REF!</definedName>
    <definedName name="DANGA171" localSheetId="24">#REF!</definedName>
    <definedName name="DANGA171">#REF!</definedName>
    <definedName name="DANGA172" localSheetId="24">#REF!</definedName>
    <definedName name="DANGA172">#REF!</definedName>
    <definedName name="DANGA173" localSheetId="24">#REF!</definedName>
    <definedName name="DANGA173">#REF!</definedName>
    <definedName name="DANGA174" localSheetId="24">#REF!</definedName>
    <definedName name="DANGA174">#REF!</definedName>
    <definedName name="DANGA175" localSheetId="24">#REF!</definedName>
    <definedName name="DANGA175">#REF!</definedName>
    <definedName name="DANGA176" localSheetId="24">#REF!</definedName>
    <definedName name="DANGA176">#REF!</definedName>
    <definedName name="DANGA177" localSheetId="24">#REF!</definedName>
    <definedName name="DANGA177">#REF!</definedName>
    <definedName name="DANGA178" localSheetId="24">#REF!</definedName>
    <definedName name="DANGA178">#REF!</definedName>
    <definedName name="DANGA179" localSheetId="24">#REF!</definedName>
    <definedName name="DANGA179">#REF!</definedName>
    <definedName name="DANGA18" localSheetId="24">#REF!</definedName>
    <definedName name="DANGA18">#REF!</definedName>
    <definedName name="DANGA180" localSheetId="24">#REF!</definedName>
    <definedName name="DANGA180">#REF!</definedName>
    <definedName name="DANGA181" localSheetId="24">#REF!</definedName>
    <definedName name="DANGA181">#REF!</definedName>
    <definedName name="DANGA182" localSheetId="24">#REF!</definedName>
    <definedName name="DANGA182">#REF!</definedName>
    <definedName name="DANGA183" localSheetId="24">#REF!</definedName>
    <definedName name="DANGA183">#REF!</definedName>
    <definedName name="DANGA184" localSheetId="24">#REF!</definedName>
    <definedName name="DANGA184">#REF!</definedName>
    <definedName name="DANGA185" localSheetId="24">#REF!</definedName>
    <definedName name="DANGA185">#REF!</definedName>
    <definedName name="DANGA186" localSheetId="24">#REF!</definedName>
    <definedName name="DANGA186">#REF!</definedName>
    <definedName name="DANGA187" localSheetId="24">#REF!</definedName>
    <definedName name="DANGA187">#REF!</definedName>
    <definedName name="DANGA188" localSheetId="24">#REF!</definedName>
    <definedName name="DANGA188">#REF!</definedName>
    <definedName name="DANGA189" localSheetId="24">#REF!</definedName>
    <definedName name="DANGA189">#REF!</definedName>
    <definedName name="DANGA19" localSheetId="24">#REF!</definedName>
    <definedName name="DANGA19">#REF!</definedName>
    <definedName name="DANGA190" localSheetId="24">#REF!</definedName>
    <definedName name="DANGA190">#REF!</definedName>
    <definedName name="DANGA191" localSheetId="24">#REF!</definedName>
    <definedName name="DANGA191">#REF!</definedName>
    <definedName name="DANGA192" localSheetId="24">#REF!</definedName>
    <definedName name="DANGA192">#REF!</definedName>
    <definedName name="DANGA193" localSheetId="24">#REF!</definedName>
    <definedName name="DANGA193">#REF!</definedName>
    <definedName name="DANGA194" localSheetId="24">#REF!</definedName>
    <definedName name="DANGA194">#REF!</definedName>
    <definedName name="DANGA195" localSheetId="24">#REF!</definedName>
    <definedName name="DANGA195">#REF!</definedName>
    <definedName name="DANGA196" localSheetId="24">#REF!</definedName>
    <definedName name="DANGA196">#REF!</definedName>
    <definedName name="DANGA197" localSheetId="24">#REF!</definedName>
    <definedName name="DANGA197">#REF!</definedName>
    <definedName name="DANGA198" localSheetId="24">#REF!</definedName>
    <definedName name="DANGA198">#REF!</definedName>
    <definedName name="DANGA199" localSheetId="24">#REF!</definedName>
    <definedName name="DANGA199">#REF!</definedName>
    <definedName name="DANGA2" localSheetId="24">#REF!</definedName>
    <definedName name="DANGA2">#REF!</definedName>
    <definedName name="DANGA20" localSheetId="24">#REF!</definedName>
    <definedName name="DANGA20">#REF!</definedName>
    <definedName name="DANGA200" localSheetId="24">#REF!</definedName>
    <definedName name="DANGA200">#REF!</definedName>
    <definedName name="DANGA201" localSheetId="24">#REF!</definedName>
    <definedName name="DANGA201">#REF!</definedName>
    <definedName name="DANGA202" localSheetId="24">#REF!</definedName>
    <definedName name="DANGA202">#REF!</definedName>
    <definedName name="DANGA203" localSheetId="24">#REF!</definedName>
    <definedName name="DANGA203">#REF!</definedName>
    <definedName name="DANGA204" localSheetId="24">#REF!</definedName>
    <definedName name="DANGA204">#REF!</definedName>
    <definedName name="DANGA205" localSheetId="24">#REF!</definedName>
    <definedName name="DANGA205">#REF!</definedName>
    <definedName name="DANGA206" localSheetId="24">#REF!</definedName>
    <definedName name="DANGA206">#REF!</definedName>
    <definedName name="DANGA207" localSheetId="24">#REF!</definedName>
    <definedName name="DANGA207">#REF!</definedName>
    <definedName name="DANGA208" localSheetId="24">#REF!</definedName>
    <definedName name="DANGA208">#REF!</definedName>
    <definedName name="DANGA209" localSheetId="24">#REF!</definedName>
    <definedName name="DANGA209">#REF!</definedName>
    <definedName name="DANGA21" localSheetId="24">#REF!</definedName>
    <definedName name="DANGA21">#REF!</definedName>
    <definedName name="DANGA210" localSheetId="24">#REF!</definedName>
    <definedName name="DANGA210">#REF!</definedName>
    <definedName name="DANGA211" localSheetId="24">#REF!</definedName>
    <definedName name="DANGA211">#REF!</definedName>
    <definedName name="DANGA212" localSheetId="24">#REF!</definedName>
    <definedName name="DANGA212">#REF!</definedName>
    <definedName name="DANGA213" localSheetId="24">#REF!</definedName>
    <definedName name="DANGA213">#REF!</definedName>
    <definedName name="DANGA214" localSheetId="24">#REF!</definedName>
    <definedName name="DANGA214">#REF!</definedName>
    <definedName name="DANGA215" localSheetId="24">#REF!</definedName>
    <definedName name="DANGA215">#REF!</definedName>
    <definedName name="DANGA216" localSheetId="24">#REF!</definedName>
    <definedName name="DANGA216">#REF!</definedName>
    <definedName name="DANGA217" localSheetId="24">#REF!</definedName>
    <definedName name="DANGA217">#REF!</definedName>
    <definedName name="DANGA218" localSheetId="24">#REF!</definedName>
    <definedName name="DANGA218">#REF!</definedName>
    <definedName name="DANGA219" localSheetId="24">#REF!</definedName>
    <definedName name="DANGA219">#REF!</definedName>
    <definedName name="DANGA22" localSheetId="24">#REF!</definedName>
    <definedName name="DANGA22">#REF!</definedName>
    <definedName name="DANGA220" localSheetId="24">#REF!</definedName>
    <definedName name="DANGA220">#REF!</definedName>
    <definedName name="DANGA221" localSheetId="24">#REF!</definedName>
    <definedName name="DANGA221">#REF!</definedName>
    <definedName name="DANGA222" localSheetId="24">#REF!</definedName>
    <definedName name="DANGA222">#REF!</definedName>
    <definedName name="DANGA223" localSheetId="24">#REF!</definedName>
    <definedName name="DANGA223">#REF!</definedName>
    <definedName name="DANGA224" localSheetId="24">#REF!</definedName>
    <definedName name="DANGA224">#REF!</definedName>
    <definedName name="DANGA225" localSheetId="24">#REF!</definedName>
    <definedName name="DANGA225">#REF!</definedName>
    <definedName name="DANGA226" localSheetId="24">#REF!</definedName>
    <definedName name="DANGA226">#REF!</definedName>
    <definedName name="DANGA227" localSheetId="24">#REF!</definedName>
    <definedName name="DANGA227">#REF!</definedName>
    <definedName name="DANGA228" localSheetId="24">#REF!</definedName>
    <definedName name="DANGA228">#REF!</definedName>
    <definedName name="DANGA23" localSheetId="24">#REF!</definedName>
    <definedName name="DANGA23">#REF!</definedName>
    <definedName name="DANGA24" localSheetId="24">#REF!</definedName>
    <definedName name="DANGA24">#REF!</definedName>
    <definedName name="DANGA25" localSheetId="24">#REF!</definedName>
    <definedName name="DANGA25">#REF!</definedName>
    <definedName name="DANGA26" localSheetId="24">#REF!</definedName>
    <definedName name="DANGA26">#REF!</definedName>
    <definedName name="DANGA27" localSheetId="24">#REF!</definedName>
    <definedName name="DANGA27">#REF!</definedName>
    <definedName name="DANGA28" localSheetId="24">#REF!</definedName>
    <definedName name="DANGA28">#REF!</definedName>
    <definedName name="DANGA29" localSheetId="24">#REF!</definedName>
    <definedName name="DANGA29">#REF!</definedName>
    <definedName name="DANGA3" localSheetId="24">#REF!</definedName>
    <definedName name="DANGA3">#REF!</definedName>
    <definedName name="DANGA30" localSheetId="24">#REF!</definedName>
    <definedName name="DANGA30">#REF!</definedName>
    <definedName name="DANGA31" localSheetId="24">#REF!</definedName>
    <definedName name="DANGA31">#REF!</definedName>
    <definedName name="DANGA32" localSheetId="24">#REF!</definedName>
    <definedName name="DANGA32">#REF!</definedName>
    <definedName name="DANGA33" localSheetId="24">#REF!</definedName>
    <definedName name="DANGA33">#REF!</definedName>
    <definedName name="DANGA34" localSheetId="24">#REF!</definedName>
    <definedName name="DANGA34">#REF!</definedName>
    <definedName name="DANGA35" localSheetId="24">#REF!</definedName>
    <definedName name="DANGA35">#REF!</definedName>
    <definedName name="DANGA36" localSheetId="24">#REF!</definedName>
    <definedName name="DANGA36">#REF!</definedName>
    <definedName name="DANGA37" localSheetId="24">#REF!</definedName>
    <definedName name="DANGA37">#REF!</definedName>
    <definedName name="DANGA38" localSheetId="24">#REF!</definedName>
    <definedName name="DANGA38">#REF!</definedName>
    <definedName name="DANGA39" localSheetId="24">#REF!</definedName>
    <definedName name="DANGA39">#REF!</definedName>
    <definedName name="DANGA4" localSheetId="24">#REF!</definedName>
    <definedName name="DANGA4">#REF!</definedName>
    <definedName name="DANGA40" localSheetId="24">#REF!</definedName>
    <definedName name="DANGA40">#REF!</definedName>
    <definedName name="DANGA41" localSheetId="24">#REF!</definedName>
    <definedName name="DANGA41">#REF!</definedName>
    <definedName name="DANGA42" localSheetId="24">#REF!</definedName>
    <definedName name="DANGA42">#REF!</definedName>
    <definedName name="DANGA43" localSheetId="24">#REF!</definedName>
    <definedName name="DANGA43">#REF!</definedName>
    <definedName name="DANGA44" localSheetId="24">#REF!</definedName>
    <definedName name="DANGA44">#REF!</definedName>
    <definedName name="DANGA45" localSheetId="24">#REF!</definedName>
    <definedName name="DANGA45">#REF!</definedName>
    <definedName name="DANGA46" localSheetId="24">#REF!</definedName>
    <definedName name="DANGA46">#REF!</definedName>
    <definedName name="DANGA47" localSheetId="24">#REF!</definedName>
    <definedName name="DANGA47">#REF!</definedName>
    <definedName name="DANGA48" localSheetId="24">#REF!</definedName>
    <definedName name="DANGA48">#REF!</definedName>
    <definedName name="DANGA49" localSheetId="24">#REF!</definedName>
    <definedName name="DANGA49">#REF!</definedName>
    <definedName name="DANGA5" localSheetId="24">#REF!</definedName>
    <definedName name="DANGA5">#REF!</definedName>
    <definedName name="DANGA50" localSheetId="24">#REF!</definedName>
    <definedName name="DANGA50">#REF!</definedName>
    <definedName name="DANGA51" localSheetId="24">#REF!</definedName>
    <definedName name="DANGA51">#REF!</definedName>
    <definedName name="DANGA52" localSheetId="24">#REF!</definedName>
    <definedName name="DANGA52">#REF!</definedName>
    <definedName name="DANGA53" localSheetId="24">#REF!</definedName>
    <definedName name="DANGA53">#REF!</definedName>
    <definedName name="DANGA54" localSheetId="24">#REF!</definedName>
    <definedName name="DANGA54">#REF!</definedName>
    <definedName name="DANGA55" localSheetId="24">#REF!</definedName>
    <definedName name="DANGA55">#REF!</definedName>
    <definedName name="DANGA56" localSheetId="24">#REF!</definedName>
    <definedName name="DANGA56">#REF!</definedName>
    <definedName name="DANGA57" localSheetId="24">#REF!</definedName>
    <definedName name="DANGA57">#REF!</definedName>
    <definedName name="DANGA58" localSheetId="24">#REF!</definedName>
    <definedName name="DANGA58">#REF!</definedName>
    <definedName name="DANGA59" localSheetId="24">#REF!</definedName>
    <definedName name="DANGA59">#REF!</definedName>
    <definedName name="DANGA6" localSheetId="24">#REF!</definedName>
    <definedName name="DANGA6">#REF!</definedName>
    <definedName name="DANGA60" localSheetId="24">#REF!</definedName>
    <definedName name="DANGA60">#REF!</definedName>
    <definedName name="DANGA61" localSheetId="24">#REF!</definedName>
    <definedName name="DANGA61">#REF!</definedName>
    <definedName name="DANGA62" localSheetId="24">#REF!</definedName>
    <definedName name="DANGA62">#REF!</definedName>
    <definedName name="DANGA63" localSheetId="24">#REF!</definedName>
    <definedName name="DANGA63">#REF!</definedName>
    <definedName name="DANGA64" localSheetId="24">#REF!</definedName>
    <definedName name="DANGA64">#REF!</definedName>
    <definedName name="DANGA65" localSheetId="24">#REF!</definedName>
    <definedName name="DANGA65">#REF!</definedName>
    <definedName name="DANGA66" localSheetId="24">#REF!</definedName>
    <definedName name="DANGA66">#REF!</definedName>
    <definedName name="DANGA67" localSheetId="24">#REF!</definedName>
    <definedName name="DANGA67">#REF!</definedName>
    <definedName name="DANGA68" localSheetId="24">#REF!</definedName>
    <definedName name="DANGA68">#REF!</definedName>
    <definedName name="DANGA69" localSheetId="24">#REF!</definedName>
    <definedName name="DANGA69">#REF!</definedName>
    <definedName name="DANGA7" localSheetId="24">#REF!</definedName>
    <definedName name="DANGA7">#REF!</definedName>
    <definedName name="DANGA70" localSheetId="24">#REF!</definedName>
    <definedName name="DANGA70">#REF!</definedName>
    <definedName name="DANGA71" localSheetId="24">#REF!</definedName>
    <definedName name="DANGA71">#REF!</definedName>
    <definedName name="DANGA72" localSheetId="24">#REF!</definedName>
    <definedName name="DANGA72">#REF!</definedName>
    <definedName name="DANGA73" localSheetId="24">#REF!</definedName>
    <definedName name="DANGA73">#REF!</definedName>
    <definedName name="DANGA74" localSheetId="24">#REF!</definedName>
    <definedName name="DANGA74">#REF!</definedName>
    <definedName name="DANGA75" localSheetId="24">#REF!</definedName>
    <definedName name="DANGA75">#REF!</definedName>
    <definedName name="DANGA76" localSheetId="24">#REF!</definedName>
    <definedName name="DANGA76">#REF!</definedName>
    <definedName name="DANGA77" localSheetId="24">#REF!</definedName>
    <definedName name="DANGA77">#REF!</definedName>
    <definedName name="DANGA78" localSheetId="24">#REF!</definedName>
    <definedName name="DANGA78">#REF!</definedName>
    <definedName name="DANGA79" localSheetId="24">#REF!</definedName>
    <definedName name="DANGA79">#REF!</definedName>
    <definedName name="DANGA8" localSheetId="24">#REF!</definedName>
    <definedName name="DANGA8">#REF!</definedName>
    <definedName name="DANGA80" localSheetId="24">#REF!</definedName>
    <definedName name="DANGA80">#REF!</definedName>
    <definedName name="DANGA81" localSheetId="24">#REF!</definedName>
    <definedName name="DANGA81">#REF!</definedName>
    <definedName name="DANGA82" localSheetId="24">#REF!</definedName>
    <definedName name="DANGA82">#REF!</definedName>
    <definedName name="DANGA83" localSheetId="24">#REF!</definedName>
    <definedName name="DANGA83">#REF!</definedName>
    <definedName name="DANGA84" localSheetId="24">#REF!</definedName>
    <definedName name="DANGA84">#REF!</definedName>
    <definedName name="DANGA85" localSheetId="24">#REF!</definedName>
    <definedName name="DANGA85">#REF!</definedName>
    <definedName name="DANGA86" localSheetId="24">#REF!</definedName>
    <definedName name="DANGA86">#REF!</definedName>
    <definedName name="DANGA87" localSheetId="24">#REF!</definedName>
    <definedName name="DANGA87">#REF!</definedName>
    <definedName name="DANGA88" localSheetId="24">#REF!</definedName>
    <definedName name="DANGA88">#REF!</definedName>
    <definedName name="DANGA89" localSheetId="24">#REF!</definedName>
    <definedName name="DANGA89">#REF!</definedName>
    <definedName name="DANGA9" localSheetId="24">#REF!</definedName>
    <definedName name="DANGA9">#REF!</definedName>
    <definedName name="DANGA90" localSheetId="24">#REF!</definedName>
    <definedName name="DANGA90">#REF!</definedName>
    <definedName name="DANGA91" localSheetId="24">#REF!</definedName>
    <definedName name="DANGA91">#REF!</definedName>
    <definedName name="DANGA92" localSheetId="24">#REF!</definedName>
    <definedName name="DANGA92">#REF!</definedName>
    <definedName name="DANGA93" localSheetId="24">#REF!</definedName>
    <definedName name="DANGA93">#REF!</definedName>
    <definedName name="DANGA94" localSheetId="24">#REF!</definedName>
    <definedName name="DANGA94">#REF!</definedName>
    <definedName name="DANGA95" localSheetId="24">#REF!</definedName>
    <definedName name="DANGA95">#REF!</definedName>
    <definedName name="DANGA96" localSheetId="24">#REF!</definedName>
    <definedName name="DANGA96">#REF!</definedName>
    <definedName name="DANGA97" localSheetId="24">#REF!</definedName>
    <definedName name="DANGA97">#REF!</definedName>
    <definedName name="DANGA98" localSheetId="24">#REF!</definedName>
    <definedName name="DANGA98">#REF!</definedName>
    <definedName name="DANGA99" localSheetId="24">#REF!</definedName>
    <definedName name="DANGA99">#REF!</definedName>
    <definedName name="DANWI">#N/A</definedName>
    <definedName name="dasdg" localSheetId="24" hidden="1">{#N/A,"Base Case",FALSE,"Revenue";#N/A,"£6.25 Fee",FALSE,"Revenue"}</definedName>
    <definedName name="dasdg" localSheetId="8" hidden="1">{#N/A,"Base Case",FALSE,"Revenue";#N/A,"£6.25 Fee",FALSE,"Revenue"}</definedName>
    <definedName name="dasdg" localSheetId="25" hidden="1">{#N/A,"Base Case",FALSE,"Revenue";#N/A,"£6.25 Fee",FALSE,"Revenue"}</definedName>
    <definedName name="dasdg" localSheetId="2" hidden="1">{#N/A,"Base Case",FALSE,"Revenue";#N/A,"£6.25 Fee",FALSE,"Revenue"}</definedName>
    <definedName name="dasdg" localSheetId="28" hidden="1">{#N/A,"Base Case",FALSE,"Revenue";#N/A,"£6.25 Fee",FALSE,"Revenue"}</definedName>
    <definedName name="dasdg" localSheetId="5" hidden="1">{#N/A,"Base Case",FALSE,"Revenue";#N/A,"£6.25 Fee",FALSE,"Revenue"}</definedName>
    <definedName name="dasdg" hidden="1">{#N/A,"Base Case",FALSE,"Revenue";#N/A,"£6.25 Fee",FALSE,"Revenue"}</definedName>
    <definedName name="dasdsa" localSheetId="24">#REF!</definedName>
    <definedName name="dasdsa" localSheetId="14">#REF!</definedName>
    <definedName name="dasdsa" localSheetId="13">#REF!</definedName>
    <definedName name="dasdsa">#REF!</definedName>
    <definedName name="dassa" localSheetId="2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 localSheetId="24">#REF!</definedName>
    <definedName name="DAT">#REF!</definedName>
    <definedName name="data" localSheetId="24">#REF!</definedName>
    <definedName name="data">#REF!</definedName>
    <definedName name="data1" localSheetId="24" hidden="1">#REF!</definedName>
    <definedName name="data1" localSheetId="28" hidden="1">#REF!</definedName>
    <definedName name="data1" hidden="1">#REF!</definedName>
    <definedName name="data10" localSheetId="24">#REF!</definedName>
    <definedName name="data10">#REF!</definedName>
    <definedName name="data11" localSheetId="24">#REF!</definedName>
    <definedName name="data11">#REF!</definedName>
    <definedName name="data12" localSheetId="24">#REF!</definedName>
    <definedName name="data12">#REF!</definedName>
    <definedName name="data13" localSheetId="24">#REF!</definedName>
    <definedName name="data13">#REF!</definedName>
    <definedName name="data14" localSheetId="24">#REF!</definedName>
    <definedName name="data14">#REF!</definedName>
    <definedName name="data15" localSheetId="24">#REF!</definedName>
    <definedName name="data15">#REF!</definedName>
    <definedName name="data16" localSheetId="24">#REF!</definedName>
    <definedName name="data16">#REF!</definedName>
    <definedName name="data17" localSheetId="24">#REF!</definedName>
    <definedName name="data17">#REF!</definedName>
    <definedName name="data18" localSheetId="24">#REF!</definedName>
    <definedName name="data18">#REF!</definedName>
    <definedName name="data19" localSheetId="24">#REF!</definedName>
    <definedName name="data19">#REF!</definedName>
    <definedName name="data2" localSheetId="28" hidden="1">#REF!</definedName>
    <definedName name="data2" hidden="1">#REF!</definedName>
    <definedName name="data20" localSheetId="24">#REF!</definedName>
    <definedName name="data20">#REF!</definedName>
    <definedName name="data21" localSheetId="24">#REF!</definedName>
    <definedName name="data21">#REF!</definedName>
    <definedName name="data22" localSheetId="24">#REF!</definedName>
    <definedName name="data22">#REF!</definedName>
    <definedName name="data23" localSheetId="24">#REF!</definedName>
    <definedName name="data23">#REF!</definedName>
    <definedName name="data24" localSheetId="24">#REF!</definedName>
    <definedName name="data24">#REF!</definedName>
    <definedName name="data25" localSheetId="24">#REF!</definedName>
    <definedName name="data25">#REF!</definedName>
    <definedName name="data26" localSheetId="24">#REF!</definedName>
    <definedName name="data26">#REF!</definedName>
    <definedName name="data27" localSheetId="24">#REF!</definedName>
    <definedName name="data27">#REF!</definedName>
    <definedName name="data28" localSheetId="24">#REF!</definedName>
    <definedName name="data28">#REF!</definedName>
    <definedName name="data29" localSheetId="24">#REF!</definedName>
    <definedName name="data29">#REF!</definedName>
    <definedName name="data3" localSheetId="28" hidden="1">#REF!</definedName>
    <definedName name="data3" hidden="1">#REF!</definedName>
    <definedName name="data30" localSheetId="24">#REF!</definedName>
    <definedName name="data30">#REF!</definedName>
    <definedName name="data4" localSheetId="24">#REF!</definedName>
    <definedName name="data4">#REF!</definedName>
    <definedName name="data5" localSheetId="24">#REF!</definedName>
    <definedName name="data5">#REF!</definedName>
    <definedName name="data6" localSheetId="24">#REF!</definedName>
    <definedName name="data6">#REF!</definedName>
    <definedName name="data7" localSheetId="24">#REF!</definedName>
    <definedName name="data7">#REF!</definedName>
    <definedName name="data8" localSheetId="24">#REF!</definedName>
    <definedName name="data8">#REF!</definedName>
    <definedName name="data9" localSheetId="24">#REF!</definedName>
    <definedName name="data9">#REF!</definedName>
    <definedName name="datab" localSheetId="24">#REF!</definedName>
    <definedName name="datab">#REF!</definedName>
    <definedName name="DATABAS" localSheetId="24">#REF!</definedName>
    <definedName name="DATABAS">#REF!</definedName>
    <definedName name="_xlnm.Database" localSheetId="24">#REF!</definedName>
    <definedName name="_xlnm.Database">#REF!</definedName>
    <definedName name="Database_MI" localSheetId="24">#REF!</definedName>
    <definedName name="Database_MI">#REF!</definedName>
    <definedName name="DATABASE1" localSheetId="24" hidden="1">#REF!</definedName>
    <definedName name="DATABASE1" hidden="1">#REF!</definedName>
    <definedName name="database2" localSheetId="24">#REF!</definedName>
    <definedName name="database2">#REF!</definedName>
    <definedName name="DATACT" localSheetId="24">#REF!</definedName>
    <definedName name="DATACT">#REF!</definedName>
    <definedName name="date">"2001. 03. 31 현재"</definedName>
    <definedName name="DateData" localSheetId="24">#REF!</definedName>
    <definedName name="DateData">#REF!</definedName>
    <definedName name="DateSwitch" localSheetId="24">#REF!</definedName>
    <definedName name="DateSwitch">#REF!</definedName>
    <definedName name="DATLAST" localSheetId="24">#REF!</definedName>
    <definedName name="DATLAST">#REF!</definedName>
    <definedName name="DAY">#N/A</definedName>
    <definedName name="daydb" localSheetId="24">#REF!</definedName>
    <definedName name="daydb">#REF!</definedName>
    <definedName name="days_invt" localSheetId="24">#REF!</definedName>
    <definedName name="days_invt">#REF!</definedName>
    <definedName name="days_tp" localSheetId="24">#REF!</definedName>
    <definedName name="days_tp">#REF!</definedName>
    <definedName name="days_tr" localSheetId="24">#REF!</definedName>
    <definedName name="days_tr">#REF!</definedName>
    <definedName name="DB">#N/A</definedName>
    <definedName name="DBSENTJQ" localSheetId="24" hidden="1">{#N/A,#N/A,FALSE,"단축1";#N/A,#N/A,FALSE,"단축2";#N/A,#N/A,FALSE,"단축3";#N/A,#N/A,FALSE,"장축";#N/A,#N/A,FALSE,"4WD"}</definedName>
    <definedName name="DBSENTJQ" localSheetId="8" hidden="1">{#N/A,#N/A,FALSE,"단축1";#N/A,#N/A,FALSE,"단축2";#N/A,#N/A,FALSE,"단축3";#N/A,#N/A,FALSE,"장축";#N/A,#N/A,FALSE,"4WD"}</definedName>
    <definedName name="DBSENTJQ" localSheetId="25" hidden="1">{#N/A,#N/A,FALSE,"단축1";#N/A,#N/A,FALSE,"단축2";#N/A,#N/A,FALSE,"단축3";#N/A,#N/A,FALSE,"장축";#N/A,#N/A,FALSE,"4WD"}</definedName>
    <definedName name="DBSENTJQ" localSheetId="2" hidden="1">{#N/A,#N/A,FALSE,"단축1";#N/A,#N/A,FALSE,"단축2";#N/A,#N/A,FALSE,"단축3";#N/A,#N/A,FALSE,"장축";#N/A,#N/A,FALSE,"4WD"}</definedName>
    <definedName name="DBSENTJQ" localSheetId="14" hidden="1">{#N/A,#N/A,FALSE,"단축1";#N/A,#N/A,FALSE,"단축2";#N/A,#N/A,FALSE,"단축3";#N/A,#N/A,FALSE,"장축";#N/A,#N/A,FALSE,"4WD"}</definedName>
    <definedName name="DBSENTJQ" localSheetId="28" hidden="1">{#N/A,#N/A,FALSE,"단축1";#N/A,#N/A,FALSE,"단축2";#N/A,#N/A,FALSE,"단축3";#N/A,#N/A,FALSE,"장축";#N/A,#N/A,FALSE,"4WD"}</definedName>
    <definedName name="DBSENTJQ" localSheetId="5" hidden="1">{#N/A,#N/A,FALSE,"단축1";#N/A,#N/A,FALSE,"단축2";#N/A,#N/A,FALSE,"단축3";#N/A,#N/A,FALSE,"장축";#N/A,#N/A,FALSE,"4WD"}</definedName>
    <definedName name="DBSENTJQ" localSheetId="13" hidden="1">{#N/A,#N/A,FALSE,"단축1";#N/A,#N/A,FALSE,"단축2";#N/A,#N/A,FALSE,"단축3";#N/A,#N/A,FALSE,"장축";#N/A,#N/A,FALSE,"4WD"}</definedName>
    <definedName name="DBSENTJQ" hidden="1">{#N/A,#N/A,FALSE,"단축1";#N/A,#N/A,FALSE,"단축2";#N/A,#N/A,FALSE,"단축3";#N/A,#N/A,FALSE,"장축";#N/A,#N/A,FALSE,"4WD"}</definedName>
    <definedName name="DCFROR" localSheetId="24">#REF!</definedName>
    <definedName name="DCFROR">#REF!</definedName>
    <definedName name="DCportion" localSheetId="24">#REF!</definedName>
    <definedName name="DCportion">#REF!</definedName>
    <definedName name="dd" localSheetId="24">#REF!</definedName>
    <definedName name="dd">#REF!</definedName>
    <definedName name="ddd" localSheetId="24" hidden="1">#REF!</definedName>
    <definedName name="ddd" localSheetId="14" hidden="1">#REF!</definedName>
    <definedName name="ddd" localSheetId="28" hidden="1">#REF!</definedName>
    <definedName name="ddd" localSheetId="13" hidden="1">#REF!</definedName>
    <definedName name="ddd" hidden="1">#REF!</definedName>
    <definedName name="DDDD" localSheetId="8">[1]!BlankMacro1</definedName>
    <definedName name="dddd" localSheetId="14">#REF!</definedName>
    <definedName name="DDDD" localSheetId="28">[2]!BlankMacro1</definedName>
    <definedName name="DDDD" localSheetId="26">[2]!BlankMacro1</definedName>
    <definedName name="DDDD" localSheetId="27">[2]!BlankMacro1</definedName>
    <definedName name="DDDD" localSheetId="6">[2]!BlankMacro1</definedName>
    <definedName name="DDDD" localSheetId="5">#REF!</definedName>
    <definedName name="dddd" localSheetId="13">#REF!</definedName>
    <definedName name="DDDD">[2]!BlankMacro1</definedName>
    <definedName name="DDDDA" localSheetId="24">BlankMacro1</definedName>
    <definedName name="DDDDA" localSheetId="8">BlankMacro1</definedName>
    <definedName name="DDDDA" localSheetId="25">BlankMacro1</definedName>
    <definedName name="DDDDA" localSheetId="2">BlankMacro1</definedName>
    <definedName name="DDDDA" localSheetId="28">BlankMacro1</definedName>
    <definedName name="DDDDA" localSheetId="26">BlankMacro1</definedName>
    <definedName name="DDDDA" localSheetId="27">BlankMacro1</definedName>
    <definedName name="DDDDA" localSheetId="6">BlankMacro1</definedName>
    <definedName name="DDDDA" localSheetId="5">BlankMacro1</definedName>
    <definedName name="DDDDA">BlankMacro1</definedName>
    <definedName name="ddddd" localSheetId="24" hidden="1">#REF!</definedName>
    <definedName name="ddddd" localSheetId="14" hidden="1">#REF!</definedName>
    <definedName name="ddddd" localSheetId="28" hidden="1">#REF!</definedName>
    <definedName name="ddddd" localSheetId="13" hidden="1">#REF!</definedName>
    <definedName name="ddddd" hidden="1">#REF!</definedName>
    <definedName name="dddddd">#N/A</definedName>
    <definedName name="dddddddd" localSheetId="24" hidden="1">{"'5국공정'!$A$1:$E$128"}</definedName>
    <definedName name="dddddddd" localSheetId="8" hidden="1">{"'5국공정'!$A$1:$E$128"}</definedName>
    <definedName name="dddddddd" localSheetId="25" hidden="1">{"'5국공정'!$A$1:$E$128"}</definedName>
    <definedName name="dddddddd" localSheetId="2" hidden="1">{"'5국공정'!$A$1:$E$128"}</definedName>
    <definedName name="dddddddd" localSheetId="28" hidden="1">{"'5국공정'!$A$1:$E$128"}</definedName>
    <definedName name="dddddddd" localSheetId="5" hidden="1">{"'5국공정'!$A$1:$E$128"}</definedName>
    <definedName name="dddddddd" hidden="1">{"'5국공정'!$A$1:$E$128"}</definedName>
    <definedName name="ddddddddd" localSheetId="24">#REF!</definedName>
    <definedName name="ddddddddd">#REF!</definedName>
    <definedName name="dddddf" localSheetId="24" hidden="1">{#N/A,#N/A,FALSE,"단축1";#N/A,#N/A,FALSE,"단축2";#N/A,#N/A,FALSE,"단축3";#N/A,#N/A,FALSE,"장축";#N/A,#N/A,FALSE,"4WD"}</definedName>
    <definedName name="dddddf" localSheetId="8" hidden="1">{#N/A,#N/A,FALSE,"단축1";#N/A,#N/A,FALSE,"단축2";#N/A,#N/A,FALSE,"단축3";#N/A,#N/A,FALSE,"장축";#N/A,#N/A,FALSE,"4WD"}</definedName>
    <definedName name="dddddf" localSheetId="25" hidden="1">{#N/A,#N/A,FALSE,"단축1";#N/A,#N/A,FALSE,"단축2";#N/A,#N/A,FALSE,"단축3";#N/A,#N/A,FALSE,"장축";#N/A,#N/A,FALSE,"4WD"}</definedName>
    <definedName name="dddddf" localSheetId="2" hidden="1">{#N/A,#N/A,FALSE,"단축1";#N/A,#N/A,FALSE,"단축2";#N/A,#N/A,FALSE,"단축3";#N/A,#N/A,FALSE,"장축";#N/A,#N/A,FALSE,"4WD"}</definedName>
    <definedName name="dddddf" localSheetId="28" hidden="1">{#N/A,#N/A,FALSE,"단축1";#N/A,#N/A,FALSE,"단축2";#N/A,#N/A,FALSE,"단축3";#N/A,#N/A,FALSE,"장축";#N/A,#N/A,FALSE,"4WD"}</definedName>
    <definedName name="dddddf" localSheetId="5" hidden="1">{#N/A,#N/A,FALSE,"단축1";#N/A,#N/A,FALSE,"단축2";#N/A,#N/A,FALSE,"단축3";#N/A,#N/A,FALSE,"장축";#N/A,#N/A,FALSE,"4WD"}</definedName>
    <definedName name="dddddf" hidden="1">{#N/A,#N/A,FALSE,"단축1";#N/A,#N/A,FALSE,"단축2";#N/A,#N/A,FALSE,"단축3";#N/A,#N/A,FALSE,"장축";#N/A,#N/A,FALSE,"4WD"}</definedName>
    <definedName name="dddfg" localSheetId="24" hidden="1">{#N/A,#N/A,FALSE,"정공"}</definedName>
    <definedName name="dddfg" localSheetId="8" hidden="1">{#N/A,#N/A,FALSE,"정공"}</definedName>
    <definedName name="dddfg" localSheetId="25" hidden="1">{#N/A,#N/A,FALSE,"정공"}</definedName>
    <definedName name="dddfg" localSheetId="2" hidden="1">{#N/A,#N/A,FALSE,"정공"}</definedName>
    <definedName name="dddfg" localSheetId="14" hidden="1">{#N/A,#N/A,FALSE,"정공"}</definedName>
    <definedName name="dddfg" localSheetId="28" hidden="1">{#N/A,#N/A,FALSE,"정공"}</definedName>
    <definedName name="dddfg" localSheetId="5" hidden="1">{#N/A,#N/A,FALSE,"정공"}</definedName>
    <definedName name="dddfg" localSheetId="13" hidden="1">{#N/A,#N/A,FALSE,"정공"}</definedName>
    <definedName name="dddfg" hidden="1">{#N/A,#N/A,FALSE,"정공"}</definedName>
    <definedName name="dDFA" localSheetId="24" hidden="1">{#N/A,#N/A,FALSE,"단축1";#N/A,#N/A,FALSE,"단축2";#N/A,#N/A,FALSE,"단축3";#N/A,#N/A,FALSE,"장축";#N/A,#N/A,FALSE,"4WD"}</definedName>
    <definedName name="dDFA" localSheetId="8" hidden="1">{#N/A,#N/A,FALSE,"단축1";#N/A,#N/A,FALSE,"단축2";#N/A,#N/A,FALSE,"단축3";#N/A,#N/A,FALSE,"장축";#N/A,#N/A,FALSE,"4WD"}</definedName>
    <definedName name="dDFA" localSheetId="25" hidden="1">{#N/A,#N/A,FALSE,"단축1";#N/A,#N/A,FALSE,"단축2";#N/A,#N/A,FALSE,"단축3";#N/A,#N/A,FALSE,"장축";#N/A,#N/A,FALSE,"4WD"}</definedName>
    <definedName name="dDFA" localSheetId="2" hidden="1">{#N/A,#N/A,FALSE,"단축1";#N/A,#N/A,FALSE,"단축2";#N/A,#N/A,FALSE,"단축3";#N/A,#N/A,FALSE,"장축";#N/A,#N/A,FALSE,"4WD"}</definedName>
    <definedName name="dDFA" localSheetId="28" hidden="1">{#N/A,#N/A,FALSE,"단축1";#N/A,#N/A,FALSE,"단축2";#N/A,#N/A,FALSE,"단축3";#N/A,#N/A,FALSE,"장축";#N/A,#N/A,FALSE,"4WD"}</definedName>
    <definedName name="dDFA" localSheetId="5" hidden="1">{#N/A,#N/A,FALSE,"단축1";#N/A,#N/A,FALSE,"단축2";#N/A,#N/A,FALSE,"단축3";#N/A,#N/A,FALSE,"장축";#N/A,#N/A,FALSE,"4WD"}</definedName>
    <definedName name="dDFA" hidden="1">{#N/A,#N/A,FALSE,"단축1";#N/A,#N/A,FALSE,"단축2";#N/A,#N/A,FALSE,"단축3";#N/A,#N/A,FALSE,"장축";#N/A,#N/A,FALSE,"4WD"}</definedName>
    <definedName name="DDFD" localSheetId="24" hidden="1">{#N/A,#N/A,FALSE,"CCTV"}</definedName>
    <definedName name="DDFD" localSheetId="8" hidden="1">{#N/A,#N/A,FALSE,"CCTV"}</definedName>
    <definedName name="DDFD" localSheetId="25" hidden="1">{#N/A,#N/A,FALSE,"CCTV"}</definedName>
    <definedName name="DDFD" localSheetId="2" hidden="1">{#N/A,#N/A,FALSE,"CCTV"}</definedName>
    <definedName name="DDFD" localSheetId="14" hidden="1">{#N/A,#N/A,FALSE,"CCTV"}</definedName>
    <definedName name="DDFD" localSheetId="28" hidden="1">{#N/A,#N/A,FALSE,"CCTV"}</definedName>
    <definedName name="DDFD" localSheetId="5" hidden="1">{#N/A,#N/A,FALSE,"CCTV"}</definedName>
    <definedName name="DDFD" localSheetId="13" hidden="1">{#N/A,#N/A,FALSE,"CCTV"}</definedName>
    <definedName name="DDFD" hidden="1">{#N/A,#N/A,FALSE,"CCTV"}</definedName>
    <definedName name="DDQ" localSheetId="24">BlankMacro1</definedName>
    <definedName name="DDQ" localSheetId="8">BlankMacro1</definedName>
    <definedName name="DDQ" localSheetId="25">BlankMacro1</definedName>
    <definedName name="DDQ" localSheetId="2">BlankMacro1</definedName>
    <definedName name="DDQ" localSheetId="28">BlankMacro1</definedName>
    <definedName name="DDQ" localSheetId="26">BlankMacro1</definedName>
    <definedName name="DDQ" localSheetId="27">BlankMacro1</definedName>
    <definedName name="DDQ" localSheetId="6">BlankMacro1</definedName>
    <definedName name="DDQ" localSheetId="5">BlankMacro1</definedName>
    <definedName name="DDQ">BlankMacro1</definedName>
    <definedName name="DDS" localSheetId="24" hidden="1">{#N/A,#N/A,FALSE,"을지 (4)";#N/A,#N/A,FALSE,"을지 (5)";#N/A,#N/A,FALSE,"을지 (6)"}</definedName>
    <definedName name="DDS" localSheetId="8" hidden="1">{#N/A,#N/A,FALSE,"을지 (4)";#N/A,#N/A,FALSE,"을지 (5)";#N/A,#N/A,FALSE,"을지 (6)"}</definedName>
    <definedName name="DDS" localSheetId="25" hidden="1">{#N/A,#N/A,FALSE,"을지 (4)";#N/A,#N/A,FALSE,"을지 (5)";#N/A,#N/A,FALSE,"을지 (6)"}</definedName>
    <definedName name="DDS" localSheetId="2" hidden="1">{#N/A,#N/A,FALSE,"을지 (4)";#N/A,#N/A,FALSE,"을지 (5)";#N/A,#N/A,FALSE,"을지 (6)"}</definedName>
    <definedName name="DDS" localSheetId="28" hidden="1">{#N/A,#N/A,FALSE,"을지 (4)";#N/A,#N/A,FALSE,"을지 (5)";#N/A,#N/A,FALSE,"을지 (6)"}</definedName>
    <definedName name="DDS" localSheetId="5" hidden="1">{#N/A,#N/A,FALSE,"을지 (4)";#N/A,#N/A,FALSE,"을지 (5)";#N/A,#N/A,FALSE,"을지 (6)"}</definedName>
    <definedName name="DDS" hidden="1">{#N/A,#N/A,FALSE,"을지 (4)";#N/A,#N/A,FALSE,"을지 (5)";#N/A,#N/A,FALSE,"을지 (6)"}</definedName>
    <definedName name="DDW" localSheetId="24">BlankMacro1</definedName>
    <definedName name="DDW" localSheetId="8">BlankMacro1</definedName>
    <definedName name="DDW" localSheetId="25">BlankMacro1</definedName>
    <definedName name="DDW" localSheetId="2">BlankMacro1</definedName>
    <definedName name="DDW" localSheetId="28">BlankMacro1</definedName>
    <definedName name="DDW" localSheetId="26">BlankMacro1</definedName>
    <definedName name="DDW" localSheetId="27">BlankMacro1</definedName>
    <definedName name="DDW" localSheetId="6">BlankMacro1</definedName>
    <definedName name="DDW" localSheetId="5">BlankMacro1</definedName>
    <definedName name="DDW">BlankMacro1</definedName>
    <definedName name="DE" localSheetId="24" hidden="1">#REF!</definedName>
    <definedName name="DE" localSheetId="28" hidden="1">#REF!</definedName>
    <definedName name="DE" hidden="1">#REF!</definedName>
    <definedName name="dead" localSheetId="24">#REF!</definedName>
    <definedName name="dead">#REF!</definedName>
    <definedName name="DealTaxRate" localSheetId="24">#REF!</definedName>
    <definedName name="DealTaxRate">#REF!</definedName>
    <definedName name="DebtorName" localSheetId="24">#REF!</definedName>
    <definedName name="DebtorName">#REF!</definedName>
    <definedName name="DEC" localSheetId="24">#REF!</definedName>
    <definedName name="DEC">#REF!</definedName>
    <definedName name="ded" localSheetId="24" hidden="1">{#N/A,#N/A,TRUE,"Julio";#N/A,#N/A,TRUE,"Agosto";#N/A,#N/A,TRUE,"BHCo";#N/A,#N/A,TRUE,"Abril";#N/A,#N/A,TRUE,"Pro Forma"}</definedName>
    <definedName name="ded" localSheetId="8" hidden="1">{#N/A,#N/A,TRUE,"Julio";#N/A,#N/A,TRUE,"Agosto";#N/A,#N/A,TRUE,"BHCo";#N/A,#N/A,TRUE,"Abril";#N/A,#N/A,TRUE,"Pro Forma"}</definedName>
    <definedName name="ded" localSheetId="25" hidden="1">{#N/A,#N/A,TRUE,"Julio";#N/A,#N/A,TRUE,"Agosto";#N/A,#N/A,TRUE,"BHCo";#N/A,#N/A,TRUE,"Abril";#N/A,#N/A,TRUE,"Pro Forma"}</definedName>
    <definedName name="ded" localSheetId="2" hidden="1">{#N/A,#N/A,TRUE,"Julio";#N/A,#N/A,TRUE,"Agosto";#N/A,#N/A,TRUE,"BHCo";#N/A,#N/A,TRUE,"Abril";#N/A,#N/A,TRUE,"Pro Forma"}</definedName>
    <definedName name="ded" localSheetId="28" hidden="1">{#N/A,#N/A,TRUE,"Julio";#N/A,#N/A,TRUE,"Agosto";#N/A,#N/A,TRUE,"BHCo";#N/A,#N/A,TRUE,"Abril";#N/A,#N/A,TRUE,"Pro Forma"}</definedName>
    <definedName name="ded" localSheetId="5" hidden="1">{#N/A,#N/A,TRUE,"Julio";#N/A,#N/A,TRUE,"Agosto";#N/A,#N/A,TRUE,"BHCo";#N/A,#N/A,TRUE,"Abril";#N/A,#N/A,TRUE,"Pro Forma"}</definedName>
    <definedName name="ded" hidden="1">{#N/A,#N/A,TRUE,"Julio";#N/A,#N/A,TRUE,"Agosto";#N/A,#N/A,TRUE,"BHCo";#N/A,#N/A,TRUE,"Abril";#N/A,#N/A,TRUE,"Pro Forma"}</definedName>
    <definedName name="DEFERRED" localSheetId="24">#REF!</definedName>
    <definedName name="DEFERRED">#REF!</definedName>
    <definedName name="DEFERRED2" localSheetId="24">#REF!</definedName>
    <definedName name="DEFERRED2">#REF!</definedName>
    <definedName name="defgh" localSheetId="24"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localSheetId="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localSheetId="2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localSheetId="2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localSheetId="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 localSheetId="24">#REF!</definedName>
    <definedName name="dek">#REF!</definedName>
    <definedName name="DeleteRange" localSheetId="24" hidden="1">#REF!</definedName>
    <definedName name="DeleteRange" localSheetId="28" hidden="1">#REF!</definedName>
    <definedName name="DeleteRange" hidden="1">#REF!</definedName>
    <definedName name="DeleteTable" localSheetId="28" hidden="1">#REF!</definedName>
    <definedName name="DeleteTable" hidden="1">#REF!</definedName>
    <definedName name="DEM" localSheetId="24">#REF!</definedName>
    <definedName name="DEM">#REF!</definedName>
    <definedName name="DEPREIN" localSheetId="24">#REF!</definedName>
    <definedName name="DEPREIN">#REF!</definedName>
    <definedName name="DEPREOUT" localSheetId="24">#REF!</definedName>
    <definedName name="DEPREOUT">#REF!</definedName>
    <definedName name="DETAIL">#N/A</definedName>
    <definedName name="DEVICE">#N/A</definedName>
    <definedName name="Dez.DM" localSheetId="24">#REF!</definedName>
    <definedName name="Dez.DM">#REF!</definedName>
    <definedName name="Dezember" localSheetId="24">#REF!</definedName>
    <definedName name="Dezember">#REF!</definedName>
    <definedName name="df" localSheetId="24">BlankMacro1</definedName>
    <definedName name="df" localSheetId="8">BlankMacro1</definedName>
    <definedName name="df" localSheetId="25">BlankMacro1</definedName>
    <definedName name="df" localSheetId="2">BlankMacro1</definedName>
    <definedName name="df" localSheetId="28">BlankMacro1</definedName>
    <definedName name="df" localSheetId="26">BlankMacro1</definedName>
    <definedName name="df" localSheetId="27">BlankMacro1</definedName>
    <definedName name="df" localSheetId="6">BlankMacro1</definedName>
    <definedName name="df" localSheetId="5">BlankMacro1</definedName>
    <definedName name="df">BlankMacro1</definedName>
    <definedName name="DFA" localSheetId="24" hidden="1">{#N/A,#N/A,FALSE,"단축1";#N/A,#N/A,FALSE,"단축2";#N/A,#N/A,FALSE,"단축3";#N/A,#N/A,FALSE,"장축";#N/A,#N/A,FALSE,"4WD"}</definedName>
    <definedName name="DFA" localSheetId="8" hidden="1">{#N/A,#N/A,FALSE,"단축1";#N/A,#N/A,FALSE,"단축2";#N/A,#N/A,FALSE,"단축3";#N/A,#N/A,FALSE,"장축";#N/A,#N/A,FALSE,"4WD"}</definedName>
    <definedName name="DFA" localSheetId="25" hidden="1">{#N/A,#N/A,FALSE,"단축1";#N/A,#N/A,FALSE,"단축2";#N/A,#N/A,FALSE,"단축3";#N/A,#N/A,FALSE,"장축";#N/A,#N/A,FALSE,"4WD"}</definedName>
    <definedName name="DFA" localSheetId="2" hidden="1">{#N/A,#N/A,FALSE,"단축1";#N/A,#N/A,FALSE,"단축2";#N/A,#N/A,FALSE,"단축3";#N/A,#N/A,FALSE,"장축";#N/A,#N/A,FALSE,"4WD"}</definedName>
    <definedName name="DFA" localSheetId="28" hidden="1">{#N/A,#N/A,FALSE,"단축1";#N/A,#N/A,FALSE,"단축2";#N/A,#N/A,FALSE,"단축3";#N/A,#N/A,FALSE,"장축";#N/A,#N/A,FALSE,"4WD"}</definedName>
    <definedName name="DFA" localSheetId="5" hidden="1">{#N/A,#N/A,FALSE,"단축1";#N/A,#N/A,FALSE,"단축2";#N/A,#N/A,FALSE,"단축3";#N/A,#N/A,FALSE,"장축";#N/A,#N/A,FALSE,"4WD"}</definedName>
    <definedName name="DFA" hidden="1">{#N/A,#N/A,FALSE,"단축1";#N/A,#N/A,FALSE,"단축2";#N/A,#N/A,FALSE,"단축3";#N/A,#N/A,FALSE,"장축";#N/A,#N/A,FALSE,"4WD"}</definedName>
    <definedName name="DFASDFD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8"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5"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 localSheetId="24">#REF!</definedName>
    <definedName name="dfasefasd">#REF!</definedName>
    <definedName name="dfd" localSheetId="24" hidden="1">{#N/A,#N/A,FALSE,"Sheet6"}</definedName>
    <definedName name="dfd" localSheetId="8" hidden="1">{#N/A,#N/A,FALSE,"Sheet6"}</definedName>
    <definedName name="dfd" localSheetId="25" hidden="1">{#N/A,#N/A,FALSE,"Sheet6"}</definedName>
    <definedName name="dfd" localSheetId="2" hidden="1">{#N/A,#N/A,FALSE,"Sheet6"}</definedName>
    <definedName name="dfd" localSheetId="28" hidden="1">{#N/A,#N/A,FALSE,"Sheet6"}</definedName>
    <definedName name="dfd" localSheetId="5" hidden="1">{#N/A,#N/A,FALSE,"Sheet6"}</definedName>
    <definedName name="dfd" hidden="1">{#N/A,#N/A,FALSE,"Sheet6"}</definedName>
    <definedName name="dfdf" localSheetId="24">BlankMacro1</definedName>
    <definedName name="dfdf" localSheetId="8">BlankMacro1</definedName>
    <definedName name="dfdf" localSheetId="25">BlankMacro1</definedName>
    <definedName name="dfdf" localSheetId="2">BlankMacro1</definedName>
    <definedName name="dfdf" localSheetId="28">BlankMacro1</definedName>
    <definedName name="dfdf" localSheetId="26">BlankMacro1</definedName>
    <definedName name="dfdf" localSheetId="27">BlankMacro1</definedName>
    <definedName name="dfdf" localSheetId="6">BlankMacro1</definedName>
    <definedName name="dfdf" localSheetId="5">BlankMacro1</definedName>
    <definedName name="dfdf">BlankMacro1</definedName>
    <definedName name="dfds" localSheetId="24">#REF!</definedName>
    <definedName name="dfds">#REF!</definedName>
    <definedName name="dfdsfaf" localSheetId="24">BlankMacro1</definedName>
    <definedName name="dfdsfaf" localSheetId="8">BlankMacro1</definedName>
    <definedName name="dfdsfaf" localSheetId="25">BlankMacro1</definedName>
    <definedName name="dfdsfaf" localSheetId="2">BlankMacro1</definedName>
    <definedName name="dfdsfaf" localSheetId="28">BlankMacro1</definedName>
    <definedName name="dfdsfaf" localSheetId="26">BlankMacro1</definedName>
    <definedName name="dfdsfaf" localSheetId="27">BlankMacro1</definedName>
    <definedName name="dfdsfaf" localSheetId="6">BlankMacro1</definedName>
    <definedName name="dfdsfaf" localSheetId="5">BlankMacro1</definedName>
    <definedName name="dfdsfaf">BlankMacro1</definedName>
    <definedName name="dfdsfdfdfd" localSheetId="24">#REF!</definedName>
    <definedName name="dfdsfdfdfd">#REF!</definedName>
    <definedName name="Dff" localSheetId="24">#REF!</definedName>
    <definedName name="Dff">#REF!</definedName>
    <definedName name="dffd" localSheetId="24">#REF!</definedName>
    <definedName name="dffd">#REF!</definedName>
    <definedName name="DFFF" localSheetId="24" hidden="1">#REF!</definedName>
    <definedName name="DFFF" localSheetId="14" hidden="1">#REF!</definedName>
    <definedName name="DFFF" localSheetId="28" hidden="1">#REF!</definedName>
    <definedName name="DFFF" localSheetId="13" hidden="1">#REF!</definedName>
    <definedName name="DFFF" hidden="1">#REF!</definedName>
    <definedName name="dfgdfg" localSheetId="24">#REF!</definedName>
    <definedName name="dfgdfg">#REF!</definedName>
    <definedName name="DFHGHF" localSheetId="24" hidden="1">{"'Jibu9811 (3)'!$B$1:$J$433"}</definedName>
    <definedName name="DFHGHF" localSheetId="8" hidden="1">{"'Jibu9811 (3)'!$B$1:$J$433"}</definedName>
    <definedName name="DFHGHF" localSheetId="25" hidden="1">{"'Jibu9811 (3)'!$B$1:$J$433"}</definedName>
    <definedName name="DFHGHF" localSheetId="2" hidden="1">{"'Jibu9811 (3)'!$B$1:$J$433"}</definedName>
    <definedName name="DFHGHF" localSheetId="14" hidden="1">{"'Jibu9811 (3)'!$B$1:$J$433"}</definedName>
    <definedName name="DFHGHF" localSheetId="28" hidden="1">{"'Jibu9811 (3)'!$B$1:$J$433"}</definedName>
    <definedName name="DFHGHF" localSheetId="5" hidden="1">{"'Jibu9811 (3)'!$B$1:$J$433"}</definedName>
    <definedName name="DFHGHF" localSheetId="13" hidden="1">{"'Jibu9811 (3)'!$B$1:$J$433"}</definedName>
    <definedName name="DFHGHF" hidden="1">{"'Jibu9811 (3)'!$B$1:$J$433"}</definedName>
    <definedName name="dfhkhfkjsg" localSheetId="24" hidden="1">{"'Sheet1'!$A$1:$H$36"}</definedName>
    <definedName name="dfhkhfkjsg" localSheetId="8" hidden="1">{"'Sheet1'!$A$1:$H$36"}</definedName>
    <definedName name="dfhkhfkjsg" localSheetId="25" hidden="1">{"'Sheet1'!$A$1:$H$36"}</definedName>
    <definedName name="dfhkhfkjsg" localSheetId="2" hidden="1">{"'Sheet1'!$A$1:$H$36"}</definedName>
    <definedName name="dfhkhfkjsg" localSheetId="28" hidden="1">{"'Sheet1'!$A$1:$H$36"}</definedName>
    <definedName name="dfhkhfkjsg" localSheetId="5" hidden="1">{"'Sheet1'!$A$1:$H$36"}</definedName>
    <definedName name="dfhkhfkjsg" hidden="1">{"'Sheet1'!$A$1:$H$36"}</definedName>
    <definedName name="DFJDFJFJFJF" localSheetId="24" hidden="1">{#N/A,#N/A,TRUE,"Y생산";#N/A,#N/A,TRUE,"Y판매";#N/A,#N/A,TRUE,"Y총물량";#N/A,#N/A,TRUE,"Y능력";#N/A,#N/A,TRUE,"YKD"}</definedName>
    <definedName name="DFJDFJFJFJF" localSheetId="8" hidden="1">{#N/A,#N/A,TRUE,"Y생산";#N/A,#N/A,TRUE,"Y판매";#N/A,#N/A,TRUE,"Y총물량";#N/A,#N/A,TRUE,"Y능력";#N/A,#N/A,TRUE,"YKD"}</definedName>
    <definedName name="DFJDFJFJFJF" localSheetId="25" hidden="1">{#N/A,#N/A,TRUE,"Y생산";#N/A,#N/A,TRUE,"Y판매";#N/A,#N/A,TRUE,"Y총물량";#N/A,#N/A,TRUE,"Y능력";#N/A,#N/A,TRUE,"YKD"}</definedName>
    <definedName name="DFJDFJFJFJF" localSheetId="2" hidden="1">{#N/A,#N/A,TRUE,"Y생산";#N/A,#N/A,TRUE,"Y판매";#N/A,#N/A,TRUE,"Y총물량";#N/A,#N/A,TRUE,"Y능력";#N/A,#N/A,TRUE,"YKD"}</definedName>
    <definedName name="DFJDFJFJFJF" localSheetId="28" hidden="1">{#N/A,#N/A,TRUE,"Y생산";#N/A,#N/A,TRUE,"Y판매";#N/A,#N/A,TRUE,"Y총물량";#N/A,#N/A,TRUE,"Y능력";#N/A,#N/A,TRUE,"YKD"}</definedName>
    <definedName name="DFJDFJFJFJF" localSheetId="5" hidden="1">{#N/A,#N/A,TRUE,"Y생산";#N/A,#N/A,TRUE,"Y판매";#N/A,#N/A,TRUE,"Y총물량";#N/A,#N/A,TRUE,"Y능력";#N/A,#N/A,TRUE,"YKD"}</definedName>
    <definedName name="DFJDFJFJFJF" hidden="1">{#N/A,#N/A,TRUE,"Y생산";#N/A,#N/A,TRUE,"Y판매";#N/A,#N/A,TRUE,"Y총물량";#N/A,#N/A,TRUE,"Y능력";#N/A,#N/A,TRUE,"YKD"}</definedName>
    <definedName name="DFJHD" localSheetId="24" hidden="1">{#N/A,#N/A,FALSE,"단축1";#N/A,#N/A,FALSE,"단축2";#N/A,#N/A,FALSE,"단축3";#N/A,#N/A,FALSE,"장축";#N/A,#N/A,FALSE,"4WD"}</definedName>
    <definedName name="DFJHD" localSheetId="8" hidden="1">{#N/A,#N/A,FALSE,"단축1";#N/A,#N/A,FALSE,"단축2";#N/A,#N/A,FALSE,"단축3";#N/A,#N/A,FALSE,"장축";#N/A,#N/A,FALSE,"4WD"}</definedName>
    <definedName name="DFJHD" localSheetId="25" hidden="1">{#N/A,#N/A,FALSE,"단축1";#N/A,#N/A,FALSE,"단축2";#N/A,#N/A,FALSE,"단축3";#N/A,#N/A,FALSE,"장축";#N/A,#N/A,FALSE,"4WD"}</definedName>
    <definedName name="DFJHD" localSheetId="2" hidden="1">{#N/A,#N/A,FALSE,"단축1";#N/A,#N/A,FALSE,"단축2";#N/A,#N/A,FALSE,"단축3";#N/A,#N/A,FALSE,"장축";#N/A,#N/A,FALSE,"4WD"}</definedName>
    <definedName name="DFJHD" localSheetId="28" hidden="1">{#N/A,#N/A,FALSE,"단축1";#N/A,#N/A,FALSE,"단축2";#N/A,#N/A,FALSE,"단축3";#N/A,#N/A,FALSE,"장축";#N/A,#N/A,FALSE,"4WD"}</definedName>
    <definedName name="DFJHD" localSheetId="5" hidden="1">{#N/A,#N/A,FALSE,"단축1";#N/A,#N/A,FALSE,"단축2";#N/A,#N/A,FALSE,"단축3";#N/A,#N/A,FALSE,"장축";#N/A,#N/A,FALSE,"4WD"}</definedName>
    <definedName name="DFJHD" hidden="1">{#N/A,#N/A,FALSE,"단축1";#N/A,#N/A,FALSE,"단축2";#N/A,#N/A,FALSE,"단축3";#N/A,#N/A,FALSE,"장축";#N/A,#N/A,FALSE,"4WD"}</definedName>
    <definedName name="dfjkdhf" localSheetId="24" hidden="1">{"'Sheet1'!$A$1:$H$36"}</definedName>
    <definedName name="dfjkdhf" localSheetId="8" hidden="1">{"'Sheet1'!$A$1:$H$36"}</definedName>
    <definedName name="dfjkdhf" localSheetId="25" hidden="1">{"'Sheet1'!$A$1:$H$36"}</definedName>
    <definedName name="dfjkdhf" localSheetId="2" hidden="1">{"'Sheet1'!$A$1:$H$36"}</definedName>
    <definedName name="dfjkdhf" localSheetId="28" hidden="1">{"'Sheet1'!$A$1:$H$36"}</definedName>
    <definedName name="dfjkdhf" localSheetId="5" hidden="1">{"'Sheet1'!$A$1:$H$36"}</definedName>
    <definedName name="dfjkdhf" hidden="1">{"'Sheet1'!$A$1:$H$36"}</definedName>
    <definedName name="dflhsdpif" localSheetId="24" hidden="1">{"'Jibu9811 (3)'!$B$1:$J$433"}</definedName>
    <definedName name="dflhsdpif" localSheetId="8" hidden="1">{"'Jibu9811 (3)'!$B$1:$J$433"}</definedName>
    <definedName name="dflhsdpif" localSheetId="25" hidden="1">{"'Jibu9811 (3)'!$B$1:$J$433"}</definedName>
    <definedName name="dflhsdpif" localSheetId="2" hidden="1">{"'Jibu9811 (3)'!$B$1:$J$433"}</definedName>
    <definedName name="dflhsdpif" localSheetId="14" hidden="1">{"'Jibu9811 (3)'!$B$1:$J$433"}</definedName>
    <definedName name="dflhsdpif" localSheetId="28" hidden="1">{"'Jibu9811 (3)'!$B$1:$J$433"}</definedName>
    <definedName name="dflhsdpif" localSheetId="5" hidden="1">{"'Jibu9811 (3)'!$B$1:$J$433"}</definedName>
    <definedName name="dflhsdpif" localSheetId="13" hidden="1">{"'Jibu9811 (3)'!$B$1:$J$433"}</definedName>
    <definedName name="dflhsdpif" hidden="1">{"'Jibu9811 (3)'!$B$1:$J$433"}</definedName>
    <definedName name="dfs" localSheetId="24" hidden="1">{#N/A,#N/A,FALSE,"Sheet1"}</definedName>
    <definedName name="dfs" localSheetId="8" hidden="1">{#N/A,#N/A,FALSE,"Sheet1"}</definedName>
    <definedName name="dfs" localSheetId="25" hidden="1">{#N/A,#N/A,FALSE,"Sheet1"}</definedName>
    <definedName name="dfs" localSheetId="2" hidden="1">{#N/A,#N/A,FALSE,"Sheet1"}</definedName>
    <definedName name="dfs" localSheetId="28" hidden="1">{#N/A,#N/A,FALSE,"Sheet1"}</definedName>
    <definedName name="dfs" localSheetId="5" hidden="1">{#N/A,#N/A,FALSE,"Sheet1"}</definedName>
    <definedName name="dfs" hidden="1">{#N/A,#N/A,FALSE,"Sheet1"}</definedName>
    <definedName name="dfsad" localSheetId="24" hidden="1">#REF!</definedName>
    <definedName name="dfsad" localSheetId="28" hidden="1">#REF!</definedName>
    <definedName name="dfsad" localSheetId="13" hidden="1">#REF!</definedName>
    <definedName name="dfsad" hidden="1">#REF!</definedName>
    <definedName name="DFSD" localSheetId="24" hidden="1">{#N/A,#N/A,FALSE,"Sheet6"}</definedName>
    <definedName name="DFSD" localSheetId="8" hidden="1">{#N/A,#N/A,FALSE,"Sheet6"}</definedName>
    <definedName name="DFSD" localSheetId="25" hidden="1">{#N/A,#N/A,FALSE,"Sheet6"}</definedName>
    <definedName name="DFSD" localSheetId="2" hidden="1">{#N/A,#N/A,FALSE,"Sheet6"}</definedName>
    <definedName name="DFSD" localSheetId="28" hidden="1">{#N/A,#N/A,FALSE,"Sheet6"}</definedName>
    <definedName name="DFSD" localSheetId="5" hidden="1">{#N/A,#N/A,FALSE,"Sheet6"}</definedName>
    <definedName name="DFSD" hidden="1">{#N/A,#N/A,FALSE,"Sheet6"}</definedName>
    <definedName name="dfsdf" localSheetId="24">#REF!</definedName>
    <definedName name="dfsdf">#REF!</definedName>
    <definedName name="dfsdsfsfdsfd" localSheetId="28" hidden="1">#REF!</definedName>
    <definedName name="dfsdsfsfdsfd" hidden="1">#REF!</definedName>
    <definedName name="DG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 localSheetId="24">BlankMacro1</definedName>
    <definedName name="dge" localSheetId="8">BlankMacro1</definedName>
    <definedName name="dge" localSheetId="25">BlankMacro1</definedName>
    <definedName name="dge" localSheetId="2">BlankMacro1</definedName>
    <definedName name="dge" localSheetId="28">BlankMacro1</definedName>
    <definedName name="dge" localSheetId="26">BlankMacro1</definedName>
    <definedName name="dge" localSheetId="27">BlankMacro1</definedName>
    <definedName name="dge" localSheetId="6">BlankMacro1</definedName>
    <definedName name="dge" localSheetId="5">BlankMacro1</definedName>
    <definedName name="dge">BlankMacro1</definedName>
    <definedName name="DGF" localSheetId="24" hidden="1">{#N/A,#N/A,FALSE,"단축1";#N/A,#N/A,FALSE,"단축2";#N/A,#N/A,FALSE,"단축3";#N/A,#N/A,FALSE,"장축";#N/A,#N/A,FALSE,"4WD"}</definedName>
    <definedName name="DGF" localSheetId="8" hidden="1">{#N/A,#N/A,FALSE,"단축1";#N/A,#N/A,FALSE,"단축2";#N/A,#N/A,FALSE,"단축3";#N/A,#N/A,FALSE,"장축";#N/A,#N/A,FALSE,"4WD"}</definedName>
    <definedName name="DGF" localSheetId="25" hidden="1">{#N/A,#N/A,FALSE,"단축1";#N/A,#N/A,FALSE,"단축2";#N/A,#N/A,FALSE,"단축3";#N/A,#N/A,FALSE,"장축";#N/A,#N/A,FALSE,"4WD"}</definedName>
    <definedName name="DGF" localSheetId="2" hidden="1">{#N/A,#N/A,FALSE,"단축1";#N/A,#N/A,FALSE,"단축2";#N/A,#N/A,FALSE,"단축3";#N/A,#N/A,FALSE,"장축";#N/A,#N/A,FALSE,"4WD"}</definedName>
    <definedName name="DGF" localSheetId="28" hidden="1">{#N/A,#N/A,FALSE,"단축1";#N/A,#N/A,FALSE,"단축2";#N/A,#N/A,FALSE,"단축3";#N/A,#N/A,FALSE,"장축";#N/A,#N/A,FALSE,"4WD"}</definedName>
    <definedName name="DGF" localSheetId="5" hidden="1">{#N/A,#N/A,FALSE,"단축1";#N/A,#N/A,FALSE,"단축2";#N/A,#N/A,FALSE,"단축3";#N/A,#N/A,FALSE,"장축";#N/A,#N/A,FALSE,"4WD"}</definedName>
    <definedName name="DGF" hidden="1">{#N/A,#N/A,FALSE,"단축1";#N/A,#N/A,FALSE,"단축2";#N/A,#N/A,FALSE,"단축3";#N/A,#N/A,FALSE,"장축";#N/A,#N/A,FALSE,"4WD"}</definedName>
    <definedName name="DGFDSF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24" hidden="1">{#N/A,#N/A,FALSE,"CCTV"}</definedName>
    <definedName name="dgfgjgj" localSheetId="8" hidden="1">{#N/A,#N/A,FALSE,"CCTV"}</definedName>
    <definedName name="dgfgjgj" localSheetId="25" hidden="1">{#N/A,#N/A,FALSE,"CCTV"}</definedName>
    <definedName name="dgfgjgj" localSheetId="2" hidden="1">{#N/A,#N/A,FALSE,"CCTV"}</definedName>
    <definedName name="dgfgjgj" localSheetId="14" hidden="1">{#N/A,#N/A,FALSE,"CCTV"}</definedName>
    <definedName name="dgfgjgj" localSheetId="28" hidden="1">{#N/A,#N/A,FALSE,"CCTV"}</definedName>
    <definedName name="dgfgjgj" localSheetId="5" hidden="1">{#N/A,#N/A,FALSE,"CCTV"}</definedName>
    <definedName name="dgfgjgj" localSheetId="13" hidden="1">{#N/A,#N/A,FALSE,"CCTV"}</definedName>
    <definedName name="dgfgjgj" hidden="1">{#N/A,#N/A,FALSE,"CCTV"}</definedName>
    <definedName name="Dgo" localSheetId="24">#REF!</definedName>
    <definedName name="Dgo">#REF!</definedName>
    <definedName name="dgs" localSheetId="24" hidden="1">#REF!</definedName>
    <definedName name="dgs" localSheetId="14" hidden="1">#REF!</definedName>
    <definedName name="dgs" localSheetId="28" hidden="1">#REF!</definedName>
    <definedName name="dgs" localSheetId="13" hidden="1">#REF!</definedName>
    <definedName name="dgs" hidden="1">#REF!</definedName>
    <definedName name="dgsg" localSheetId="24">BLCH</definedName>
    <definedName name="dgsg" localSheetId="8">BLCH</definedName>
    <definedName name="dgsg" localSheetId="25">BLCH</definedName>
    <definedName name="dgsg" localSheetId="2">BLCH</definedName>
    <definedName name="dgsg" localSheetId="28">BLCH</definedName>
    <definedName name="dgsg" localSheetId="26">BLCH</definedName>
    <definedName name="dgsg" localSheetId="27">BLCH</definedName>
    <definedName name="dgsg" localSheetId="6">BLCH</definedName>
    <definedName name="dgsg" localSheetId="5">BLCH</definedName>
    <definedName name="dgsg">BLCH</definedName>
    <definedName name="Dgx" localSheetId="24">#REF!</definedName>
    <definedName name="Dgx">#REF!</definedName>
    <definedName name="Dgz" localSheetId="24">#REF!</definedName>
    <definedName name="Dgz">#REF!</definedName>
    <definedName name="d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h" localSheetId="8" hidden="1">{#N/A,#N/A,FALSE,"손익표지";#N/A,#N/A,FALSE,"손익계산";#N/A,#N/A,FALSE,"일반관리비";#N/A,#N/A,FALSE,"영업외수익";#N/A,#N/A,FALSE,"영업외비용";#N/A,#N/A,FALSE,"매출액";#N/A,#N/A,FALSE,"요약손익";#N/A,#N/A,FALSE,"요약대차";#N/A,#N/A,FALSE,"매출채권현황";#N/A,#N/A,FALSE,"매출채권명세"}</definedName>
    <definedName name="d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h" localSheetId="5"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4" hidden="1">{"'Sheet1'!$A$1:$H$36"}</definedName>
    <definedName name="dhfkldjk" localSheetId="8" hidden="1">{"'Sheet1'!$A$1:$H$36"}</definedName>
    <definedName name="dhfkldjk" localSheetId="25" hidden="1">{"'Sheet1'!$A$1:$H$36"}</definedName>
    <definedName name="dhfkldjk" localSheetId="2" hidden="1">{"'Sheet1'!$A$1:$H$36"}</definedName>
    <definedName name="dhfkldjk" localSheetId="28" hidden="1">{"'Sheet1'!$A$1:$H$36"}</definedName>
    <definedName name="dhfkldjk" localSheetId="5" hidden="1">{"'Sheet1'!$A$1:$H$36"}</definedName>
    <definedName name="dhfkldjk" hidden="1">{"'Sheet1'!$A$1:$H$36"}</definedName>
    <definedName name="dhfl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8"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5"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localSheetId="24" hidden="1">{"'용역비'!$A$4:$C$8"}</definedName>
    <definedName name="dhj" localSheetId="8" hidden="1">{"'용역비'!$A$4:$C$8"}</definedName>
    <definedName name="dhj" localSheetId="25" hidden="1">{"'용역비'!$A$4:$C$8"}</definedName>
    <definedName name="dhj" localSheetId="2" hidden="1">{"'용역비'!$A$4:$C$8"}</definedName>
    <definedName name="dhj" localSheetId="28" hidden="1">{"'용역비'!$A$4:$C$8"}</definedName>
    <definedName name="dhj" localSheetId="5" hidden="1">{"'용역비'!$A$4:$C$8"}</definedName>
    <definedName name="dhj" hidden="1">{"'용역비'!$A$4:$C$8"}</definedName>
    <definedName name="dhjkfhdjkhslhjkls" localSheetId="24" hidden="1">{"'Sheet1'!$A$1:$H$36"}</definedName>
    <definedName name="dhjkfhdjkhslhjkls" localSheetId="8" hidden="1">{"'Sheet1'!$A$1:$H$36"}</definedName>
    <definedName name="dhjkfhdjkhslhjkls" localSheetId="25" hidden="1">{"'Sheet1'!$A$1:$H$36"}</definedName>
    <definedName name="dhjkfhdjkhslhjkls" localSheetId="2" hidden="1">{"'Sheet1'!$A$1:$H$36"}</definedName>
    <definedName name="dhjkfhdjkhslhjkls" localSheetId="28" hidden="1">{"'Sheet1'!$A$1:$H$36"}</definedName>
    <definedName name="dhjkfhdjkhslhjkls" localSheetId="5" hidden="1">{"'Sheet1'!$A$1:$H$36"}</definedName>
    <definedName name="dhjkfhdjkhslhjkls" hidden="1">{"'Sheet1'!$A$1:$H$36"}</definedName>
    <definedName name="dhksie" localSheetId="24" hidden="1">{"'Sheet1'!$A$1:$H$36"}</definedName>
    <definedName name="dhksie" localSheetId="8" hidden="1">{"'Sheet1'!$A$1:$H$36"}</definedName>
    <definedName name="dhksie" localSheetId="25" hidden="1">{"'Sheet1'!$A$1:$H$36"}</definedName>
    <definedName name="dhksie" localSheetId="2" hidden="1">{"'Sheet1'!$A$1:$H$36"}</definedName>
    <definedName name="dhksie" localSheetId="28" hidden="1">{"'Sheet1'!$A$1:$H$36"}</definedName>
    <definedName name="dhksie" localSheetId="5" hidden="1">{"'Sheet1'!$A$1:$H$36"}</definedName>
    <definedName name="dhksie" hidden="1">{"'Sheet1'!$A$1:$H$36"}</definedName>
    <definedName name="dhsjhsks" localSheetId="24" hidden="1">{"'Sheet1'!$A$1:$H$36"}</definedName>
    <definedName name="dhsjhsks" localSheetId="8" hidden="1">{"'Sheet1'!$A$1:$H$36"}</definedName>
    <definedName name="dhsjhsks" localSheetId="25" hidden="1">{"'Sheet1'!$A$1:$H$36"}</definedName>
    <definedName name="dhsjhsks" localSheetId="2" hidden="1">{"'Sheet1'!$A$1:$H$36"}</definedName>
    <definedName name="dhsjhsks" localSheetId="28" hidden="1">{"'Sheet1'!$A$1:$H$36"}</definedName>
    <definedName name="dhsjhsks" localSheetId="5" hidden="1">{"'Sheet1'!$A$1:$H$36"}</definedName>
    <definedName name="dhsjhsks" hidden="1">{"'Sheet1'!$A$1:$H$36"}</definedName>
    <definedName name="dia" localSheetId="24">#REF!</definedName>
    <definedName name="dia">#REF!</definedName>
    <definedName name="diffusion_rate" localSheetId="24">#REF!</definedName>
    <definedName name="diffusion_rate">#REF!</definedName>
    <definedName name="diffusion_rate_xl" localSheetId="24">#REF!</definedName>
    <definedName name="diffusion_rate_xl">#REF!</definedName>
    <definedName name="diffusion_rate_xl1" localSheetId="24">#REF!</definedName>
    <definedName name="diffusion_rate_xl1">#REF!</definedName>
    <definedName name="DIG" localSheetId="24">BlankMacro1</definedName>
    <definedName name="DIG" localSheetId="8">BlankMacro1</definedName>
    <definedName name="DIG" localSheetId="25">BlankMacro1</definedName>
    <definedName name="DIG" localSheetId="2">BlankMacro1</definedName>
    <definedName name="DIG" localSheetId="28">BlankMacro1</definedName>
    <definedName name="DIG" localSheetId="26">BlankMacro1</definedName>
    <definedName name="DIG" localSheetId="27">BlankMacro1</definedName>
    <definedName name="DIG" localSheetId="6">BlankMacro1</definedName>
    <definedName name="DIG" localSheetId="5">BlankMacro1</definedName>
    <definedName name="DIG">BlankMacro1</definedName>
    <definedName name="Dio" localSheetId="24">#REF!</definedName>
    <definedName name="Dio">#REF!</definedName>
    <definedName name="dis" localSheetId="24">#REF!</definedName>
    <definedName name="dis">#REF!</definedName>
    <definedName name="Discount" localSheetId="24" hidden="1">#REF!</definedName>
    <definedName name="Discount" localSheetId="14" hidden="1">#REF!</definedName>
    <definedName name="Discount" localSheetId="28" hidden="1">#REF!</definedName>
    <definedName name="Discount" localSheetId="13" hidden="1">#REF!</definedName>
    <definedName name="Discount" hidden="1">#REF!</definedName>
    <definedName name="display_area_2" localSheetId="14" hidden="1">#REF!</definedName>
    <definedName name="display_area_2" localSheetId="28" hidden="1">#REF!</definedName>
    <definedName name="display_area_2" localSheetId="13" hidden="1">#REF!</definedName>
    <definedName name="display_area_2" hidden="1">#REF!</definedName>
    <definedName name="DivFpb" localSheetId="28" hidden="1">#REF!</definedName>
    <definedName name="DivFpb" hidden="1">#REF!</definedName>
    <definedName name="Division" localSheetId="24">#REF!</definedName>
    <definedName name="Division">#REF!</definedName>
    <definedName name="divisor" localSheetId="24">#REF!</definedName>
    <definedName name="divisor">#REF!</definedName>
    <definedName name="Dix" localSheetId="24">#REF!</definedName>
    <definedName name="Dix">#REF!</definedName>
    <definedName name="Diz" localSheetId="24">#REF!</definedName>
    <definedName name="Diz">#REF!</definedName>
    <definedName name="D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J"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J"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localSheetId="24" hidden="1">{#N/A,#N/A,TRUE,"경전'96(1)";#N/A,#N/A,TRUE,"경전'96 (2)"}</definedName>
    <definedName name="dja" localSheetId="8" hidden="1">{#N/A,#N/A,TRUE,"경전'96(1)";#N/A,#N/A,TRUE,"경전'96 (2)"}</definedName>
    <definedName name="dja" localSheetId="25" hidden="1">{#N/A,#N/A,TRUE,"경전'96(1)";#N/A,#N/A,TRUE,"경전'96 (2)"}</definedName>
    <definedName name="dja" localSheetId="2" hidden="1">{#N/A,#N/A,TRUE,"경전'96(1)";#N/A,#N/A,TRUE,"경전'96 (2)"}</definedName>
    <definedName name="dja" localSheetId="28" hidden="1">{#N/A,#N/A,TRUE,"경전'96(1)";#N/A,#N/A,TRUE,"경전'96 (2)"}</definedName>
    <definedName name="dja" localSheetId="5" hidden="1">{#N/A,#N/A,TRUE,"경전'96(1)";#N/A,#N/A,TRUE,"경전'96 (2)"}</definedName>
    <definedName name="dja" hidden="1">{#N/A,#N/A,TRUE,"경전'96(1)";#N/A,#N/A,TRUE,"경전'96 (2)"}</definedName>
    <definedName name="DJDJ" localSheetId="24" hidden="1">{#N/A,#N/A,FALSE,"9612"}</definedName>
    <definedName name="DJDJ" localSheetId="8" hidden="1">{#N/A,#N/A,FALSE,"9612"}</definedName>
    <definedName name="DJDJ" localSheetId="25" hidden="1">{#N/A,#N/A,FALSE,"9612"}</definedName>
    <definedName name="DJDJ" localSheetId="2" hidden="1">{#N/A,#N/A,FALSE,"9612"}</definedName>
    <definedName name="DJDJ" localSheetId="28" hidden="1">{#N/A,#N/A,FALSE,"9612"}</definedName>
    <definedName name="DJDJ" localSheetId="5" hidden="1">{#N/A,#N/A,FALSE,"9612"}</definedName>
    <definedName name="DJDJ" hidden="1">{#N/A,#N/A,FALSE,"9612"}</definedName>
    <definedName name="djfljdlf">#N/A</definedName>
    <definedName name="djkdjls" localSheetId="24" hidden="1">{"'Sheet1'!$A$1:$H$36"}</definedName>
    <definedName name="djkdjls" localSheetId="8" hidden="1">{"'Sheet1'!$A$1:$H$36"}</definedName>
    <definedName name="djkdjls" localSheetId="25" hidden="1">{"'Sheet1'!$A$1:$H$36"}</definedName>
    <definedName name="djkdjls" localSheetId="2" hidden="1">{"'Sheet1'!$A$1:$H$36"}</definedName>
    <definedName name="djkdjls" localSheetId="28" hidden="1">{"'Sheet1'!$A$1:$H$36"}</definedName>
    <definedName name="djkdjls" localSheetId="5" hidden="1">{"'Sheet1'!$A$1:$H$36"}</definedName>
    <definedName name="djkdjls" hidden="1">{"'Sheet1'!$A$1:$H$36"}</definedName>
    <definedName name="djkjksl" localSheetId="24" hidden="1">{"'Sheet1'!$A$1:$H$36"}</definedName>
    <definedName name="djkjksl" localSheetId="8" hidden="1">{"'Sheet1'!$A$1:$H$36"}</definedName>
    <definedName name="djkjksl" localSheetId="25" hidden="1">{"'Sheet1'!$A$1:$H$36"}</definedName>
    <definedName name="djkjksl" localSheetId="2" hidden="1">{"'Sheet1'!$A$1:$H$36"}</definedName>
    <definedName name="djkjksl" localSheetId="28" hidden="1">{"'Sheet1'!$A$1:$H$36"}</definedName>
    <definedName name="djkjksl" localSheetId="5" hidden="1">{"'Sheet1'!$A$1:$H$36"}</definedName>
    <definedName name="djkjksl" hidden="1">{"'Sheet1'!$A$1:$H$36"}</definedName>
    <definedName name="djklcnkl" localSheetId="24" hidden="1">{"'Sheet1'!$A$1:$H$36"}</definedName>
    <definedName name="djklcnkl" localSheetId="8" hidden="1">{"'Sheet1'!$A$1:$H$36"}</definedName>
    <definedName name="djklcnkl" localSheetId="25" hidden="1">{"'Sheet1'!$A$1:$H$36"}</definedName>
    <definedName name="djklcnkl" localSheetId="2" hidden="1">{"'Sheet1'!$A$1:$H$36"}</definedName>
    <definedName name="djklcnkl" localSheetId="28" hidden="1">{"'Sheet1'!$A$1:$H$36"}</definedName>
    <definedName name="djklcnkl" localSheetId="5" hidden="1">{"'Sheet1'!$A$1:$H$36"}</definedName>
    <definedName name="djklcnkl" hidden="1">{"'Sheet1'!$A$1:$H$36"}</definedName>
    <definedName name="djklsjksj" localSheetId="24" hidden="1">{"'Sheet1'!$A$1:$H$36"}</definedName>
    <definedName name="djklsjksj" localSheetId="8" hidden="1">{"'Sheet1'!$A$1:$H$36"}</definedName>
    <definedName name="djklsjksj" localSheetId="25" hidden="1">{"'Sheet1'!$A$1:$H$36"}</definedName>
    <definedName name="djklsjksj" localSheetId="2" hidden="1">{"'Sheet1'!$A$1:$H$36"}</definedName>
    <definedName name="djklsjksj" localSheetId="28" hidden="1">{"'Sheet1'!$A$1:$H$36"}</definedName>
    <definedName name="djklsjksj" localSheetId="5" hidden="1">{"'Sheet1'!$A$1:$H$36"}</definedName>
    <definedName name="djklsjksj" hidden="1">{"'Sheet1'!$A$1:$H$36"}</definedName>
    <definedName name="djklslls" localSheetId="24" hidden="1">{"'Sheet1'!$A$1:$H$36"}</definedName>
    <definedName name="djklslls" localSheetId="8" hidden="1">{"'Sheet1'!$A$1:$H$36"}</definedName>
    <definedName name="djklslls" localSheetId="25" hidden="1">{"'Sheet1'!$A$1:$H$36"}</definedName>
    <definedName name="djklslls" localSheetId="2" hidden="1">{"'Sheet1'!$A$1:$H$36"}</definedName>
    <definedName name="djklslls" localSheetId="28" hidden="1">{"'Sheet1'!$A$1:$H$36"}</definedName>
    <definedName name="djklslls" localSheetId="5" hidden="1">{"'Sheet1'!$A$1:$H$36"}</definedName>
    <definedName name="djklslls" hidden="1">{"'Sheet1'!$A$1:$H$36"}</definedName>
    <definedName name="djkskls" localSheetId="24" hidden="1">{"'Sheet1'!$A$1:$H$36"}</definedName>
    <definedName name="djkskls" localSheetId="8" hidden="1">{"'Sheet1'!$A$1:$H$36"}</definedName>
    <definedName name="djkskls" localSheetId="25" hidden="1">{"'Sheet1'!$A$1:$H$36"}</definedName>
    <definedName name="djkskls" localSheetId="2" hidden="1">{"'Sheet1'!$A$1:$H$36"}</definedName>
    <definedName name="djkskls" localSheetId="28" hidden="1">{"'Sheet1'!$A$1:$H$36"}</definedName>
    <definedName name="djkskls" localSheetId="5" hidden="1">{"'Sheet1'!$A$1:$H$36"}</definedName>
    <definedName name="djkskls" hidden="1">{"'Sheet1'!$A$1:$H$36"}</definedName>
    <definedName name="djksl" localSheetId="24" hidden="1">{"'Sheet1'!$A$1:$H$36"}</definedName>
    <definedName name="djksl" localSheetId="8" hidden="1">{"'Sheet1'!$A$1:$H$36"}</definedName>
    <definedName name="djksl" localSheetId="25" hidden="1">{"'Sheet1'!$A$1:$H$36"}</definedName>
    <definedName name="djksl" localSheetId="2" hidden="1">{"'Sheet1'!$A$1:$H$36"}</definedName>
    <definedName name="djksl" localSheetId="28" hidden="1">{"'Sheet1'!$A$1:$H$36"}</definedName>
    <definedName name="djksl" localSheetId="5" hidden="1">{"'Sheet1'!$A$1:$H$36"}</definedName>
    <definedName name="djksl" hidden="1">{"'Sheet1'!$A$1:$H$36"}</definedName>
    <definedName name="djld"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localSheetId="24" hidden="1">{"'Sheet1'!$A$1:$H$36"}</definedName>
    <definedName name="djlkslmxl" localSheetId="8" hidden="1">{"'Sheet1'!$A$1:$H$36"}</definedName>
    <definedName name="djlkslmxl" localSheetId="25" hidden="1">{"'Sheet1'!$A$1:$H$36"}</definedName>
    <definedName name="djlkslmxl" localSheetId="2" hidden="1">{"'Sheet1'!$A$1:$H$36"}</definedName>
    <definedName name="djlkslmxl" localSheetId="28" hidden="1">{"'Sheet1'!$A$1:$H$36"}</definedName>
    <definedName name="djlkslmxl" localSheetId="5" hidden="1">{"'Sheet1'!$A$1:$H$36"}</definedName>
    <definedName name="djlkslmxl" hidden="1">{"'Sheet1'!$A$1:$H$36"}</definedName>
    <definedName name="dk" localSheetId="14" hidden="1">#REF!</definedName>
    <definedName name="dk" localSheetId="28" hidden="1">#REF!</definedName>
    <definedName name="dk" localSheetId="13" hidden="1">#REF!</definedName>
    <definedName name="dk" hidden="1">#REF!</definedName>
    <definedName name="DKD" localSheetId="24" hidden="1">{#N/A,#N/A,FALSE,"기안지";#N/A,#N/A,FALSE,"통신지"}</definedName>
    <definedName name="DKD" localSheetId="8" hidden="1">{#N/A,#N/A,FALSE,"기안지";#N/A,#N/A,FALSE,"통신지"}</definedName>
    <definedName name="DKD" localSheetId="25" hidden="1">{#N/A,#N/A,FALSE,"기안지";#N/A,#N/A,FALSE,"통신지"}</definedName>
    <definedName name="DKD" localSheetId="2" hidden="1">{#N/A,#N/A,FALSE,"기안지";#N/A,#N/A,FALSE,"통신지"}</definedName>
    <definedName name="DKD" localSheetId="14" hidden="1">{#N/A,#N/A,FALSE,"기안지";#N/A,#N/A,FALSE,"통신지"}</definedName>
    <definedName name="DKD" localSheetId="28" hidden="1">{#N/A,#N/A,FALSE,"기안지";#N/A,#N/A,FALSE,"통신지"}</definedName>
    <definedName name="DKD" localSheetId="5" hidden="1">{#N/A,#N/A,FALSE,"기안지";#N/A,#N/A,FALSE,"통신지"}</definedName>
    <definedName name="DKD" localSheetId="13" hidden="1">{#N/A,#N/A,FALSE,"기안지";#N/A,#N/A,FALSE,"통신지"}</definedName>
    <definedName name="DKD" hidden="1">{#N/A,#N/A,FALSE,"기안지";#N/A,#N/A,FALSE,"통신지"}</definedName>
    <definedName name="dkdk" localSheetId="24" hidden="1">{#N/A,#N/A,FALSE,"BS";#N/A,#N/A,FALSE,"PL";#N/A,#N/A,FALSE,"처분";#N/A,#N/A,FALSE,"현금";#N/A,#N/A,FALSE,"매출";#N/A,#N/A,FALSE,"원가";#N/A,#N/A,FALSE,"경영"}</definedName>
    <definedName name="dkdk" localSheetId="8" hidden="1">{#N/A,#N/A,FALSE,"BS";#N/A,#N/A,FALSE,"PL";#N/A,#N/A,FALSE,"처분";#N/A,#N/A,FALSE,"현금";#N/A,#N/A,FALSE,"매출";#N/A,#N/A,FALSE,"원가";#N/A,#N/A,FALSE,"경영"}</definedName>
    <definedName name="dkdk" localSheetId="25" hidden="1">{#N/A,#N/A,FALSE,"BS";#N/A,#N/A,FALSE,"PL";#N/A,#N/A,FALSE,"처분";#N/A,#N/A,FALSE,"현금";#N/A,#N/A,FALSE,"매출";#N/A,#N/A,FALSE,"원가";#N/A,#N/A,FALSE,"경영"}</definedName>
    <definedName name="dkdk" localSheetId="2" hidden="1">{#N/A,#N/A,FALSE,"BS";#N/A,#N/A,FALSE,"PL";#N/A,#N/A,FALSE,"처분";#N/A,#N/A,FALSE,"현금";#N/A,#N/A,FALSE,"매출";#N/A,#N/A,FALSE,"원가";#N/A,#N/A,FALSE,"경영"}</definedName>
    <definedName name="dkdk" localSheetId="14" hidden="1">{#N/A,#N/A,FALSE,"BS";#N/A,#N/A,FALSE,"PL";#N/A,#N/A,FALSE,"처분";#N/A,#N/A,FALSE,"현금";#N/A,#N/A,FALSE,"매출";#N/A,#N/A,FALSE,"원가";#N/A,#N/A,FALSE,"경영"}</definedName>
    <definedName name="dkdk" localSheetId="28" hidden="1">{#N/A,#N/A,FALSE,"BS";#N/A,#N/A,FALSE,"PL";#N/A,#N/A,FALSE,"처분";#N/A,#N/A,FALSE,"현금";#N/A,#N/A,FALSE,"매출";#N/A,#N/A,FALSE,"원가";#N/A,#N/A,FALSE,"경영"}</definedName>
    <definedName name="dkdk" localSheetId="5" hidden="1">{#N/A,#N/A,FALSE,"BS";#N/A,#N/A,FALSE,"PL";#N/A,#N/A,FALSE,"처분";#N/A,#N/A,FALSE,"현금";#N/A,#N/A,FALSE,"매출";#N/A,#N/A,FALSE,"원가";#N/A,#N/A,FALSE,"경영"}</definedName>
    <definedName name="dkdk" localSheetId="13"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24" hidden="1">{#N/A,#N/A,FALSE,"UNIT";#N/A,#N/A,FALSE,"UNIT";#N/A,#N/A,FALSE,"계정"}</definedName>
    <definedName name="dkdkd" localSheetId="8" hidden="1">{#N/A,#N/A,FALSE,"UNIT";#N/A,#N/A,FALSE,"UNIT";#N/A,#N/A,FALSE,"계정"}</definedName>
    <definedName name="dkdkd" localSheetId="25" hidden="1">{#N/A,#N/A,FALSE,"UNIT";#N/A,#N/A,FALSE,"UNIT";#N/A,#N/A,FALSE,"계정"}</definedName>
    <definedName name="dkdkd" localSheetId="2" hidden="1">{#N/A,#N/A,FALSE,"UNIT";#N/A,#N/A,FALSE,"UNIT";#N/A,#N/A,FALSE,"계정"}</definedName>
    <definedName name="dkdkd" localSheetId="28" hidden="1">{#N/A,#N/A,FALSE,"UNIT";#N/A,#N/A,FALSE,"UNIT";#N/A,#N/A,FALSE,"계정"}</definedName>
    <definedName name="dkdkd" localSheetId="5" hidden="1">{#N/A,#N/A,FALSE,"UNIT";#N/A,#N/A,FALSE,"UNIT";#N/A,#N/A,FALSE,"계정"}</definedName>
    <definedName name="dkdkd" hidden="1">{#N/A,#N/A,FALSE,"UNIT";#N/A,#N/A,FALSE,"UNIT";#N/A,#N/A,FALSE,"계정"}</definedName>
    <definedName name="dkdkdk" localSheetId="24" hidden="1">{"'Sheet1'!$A$1:$H$36"}</definedName>
    <definedName name="dkdkdk" localSheetId="8" hidden="1">{"'Sheet1'!$A$1:$H$36"}</definedName>
    <definedName name="dkdkdk" localSheetId="25" hidden="1">{"'Sheet1'!$A$1:$H$36"}</definedName>
    <definedName name="dkdkdk" localSheetId="2" hidden="1">{"'Sheet1'!$A$1:$H$36"}</definedName>
    <definedName name="dkdkdk" localSheetId="28" hidden="1">{"'Sheet1'!$A$1:$H$36"}</definedName>
    <definedName name="dkdkdk" localSheetId="5" hidden="1">{"'Sheet1'!$A$1:$H$36"}</definedName>
    <definedName name="dkdkdk" hidden="1">{"'Sheet1'!$A$1:$H$36"}</definedName>
    <definedName name="dkdlrh" localSheetId="24" hidden="1">{"'Sheet1'!$A$1:$D$15"}</definedName>
    <definedName name="dkdlrh" localSheetId="8" hidden="1">{"'Sheet1'!$A$1:$D$15"}</definedName>
    <definedName name="dkdlrh" localSheetId="25" hidden="1">{"'Sheet1'!$A$1:$D$15"}</definedName>
    <definedName name="dkdlrh" localSheetId="2" hidden="1">{"'Sheet1'!$A$1:$D$15"}</definedName>
    <definedName name="dkdlrh" localSheetId="28" hidden="1">{"'Sheet1'!$A$1:$D$15"}</definedName>
    <definedName name="dkdlrh" localSheetId="5" hidden="1">{"'Sheet1'!$A$1:$D$15"}</definedName>
    <definedName name="dkdlrh" hidden="1">{"'Sheet1'!$A$1:$D$15"}</definedName>
    <definedName name="DKE" localSheetId="24">BlankMacro1</definedName>
    <definedName name="DKE" localSheetId="8">BlankMacro1</definedName>
    <definedName name="DKE" localSheetId="25">BlankMacro1</definedName>
    <definedName name="DKE" localSheetId="2">BlankMacro1</definedName>
    <definedName name="DKE" localSheetId="28">BlankMacro1</definedName>
    <definedName name="DKE" localSheetId="26">BlankMacro1</definedName>
    <definedName name="DKE" localSheetId="27">BlankMacro1</definedName>
    <definedName name="DKE" localSheetId="6">BlankMacro1</definedName>
    <definedName name="DKE" localSheetId="5">BlankMacro1</definedName>
    <definedName name="DKE">BlankMacro1</definedName>
    <definedName name="dkf" localSheetId="24" hidden="1">{#N/A,#N/A,FALSE,"단축1";#N/A,#N/A,FALSE,"단축2";#N/A,#N/A,FALSE,"단축3";#N/A,#N/A,FALSE,"장축";#N/A,#N/A,FALSE,"4WD"}</definedName>
    <definedName name="dkf" localSheetId="8" hidden="1">{#N/A,#N/A,FALSE,"단축1";#N/A,#N/A,FALSE,"단축2";#N/A,#N/A,FALSE,"단축3";#N/A,#N/A,FALSE,"장축";#N/A,#N/A,FALSE,"4WD"}</definedName>
    <definedName name="dkf" localSheetId="25" hidden="1">{#N/A,#N/A,FALSE,"단축1";#N/A,#N/A,FALSE,"단축2";#N/A,#N/A,FALSE,"단축3";#N/A,#N/A,FALSE,"장축";#N/A,#N/A,FALSE,"4WD"}</definedName>
    <definedName name="dkf" localSheetId="2" hidden="1">{#N/A,#N/A,FALSE,"단축1";#N/A,#N/A,FALSE,"단축2";#N/A,#N/A,FALSE,"단축3";#N/A,#N/A,FALSE,"장축";#N/A,#N/A,FALSE,"4WD"}</definedName>
    <definedName name="dkf" localSheetId="28" hidden="1">{#N/A,#N/A,FALSE,"단축1";#N/A,#N/A,FALSE,"단축2";#N/A,#N/A,FALSE,"단축3";#N/A,#N/A,FALSE,"장축";#N/A,#N/A,FALSE,"4WD"}</definedName>
    <definedName name="dkf" localSheetId="5" hidden="1">{#N/A,#N/A,FALSE,"단축1";#N/A,#N/A,FALSE,"단축2";#N/A,#N/A,FALSE,"단축3";#N/A,#N/A,FALSE,"장축";#N/A,#N/A,FALSE,"4WD"}</definedName>
    <definedName name="dkf" hidden="1">{#N/A,#N/A,FALSE,"단축1";#N/A,#N/A,FALSE,"단축2";#N/A,#N/A,FALSE,"단축3";#N/A,#N/A,FALSE,"장축";#N/A,#N/A,FALSE,"4WD"}</definedName>
    <definedName name="DKHG" localSheetId="24">BlankMacro1</definedName>
    <definedName name="DKHG" localSheetId="8">BlankMacro1</definedName>
    <definedName name="DKHG" localSheetId="25">BlankMacro1</definedName>
    <definedName name="DKHG" localSheetId="2">BlankMacro1</definedName>
    <definedName name="DKHG" localSheetId="28">BlankMacro1</definedName>
    <definedName name="DKHG" localSheetId="26">BlankMacro1</definedName>
    <definedName name="DKHG" localSheetId="27">BlankMacro1</definedName>
    <definedName name="DKHG" localSheetId="6">BlankMacro1</definedName>
    <definedName name="DKHG" localSheetId="5">BlankMacro1</definedName>
    <definedName name="DKHG">BlankMacro1</definedName>
    <definedName name="dkiw" localSheetId="24">BlankMacro1</definedName>
    <definedName name="dkiw" localSheetId="8">BlankMacro1</definedName>
    <definedName name="dkiw" localSheetId="25">BlankMacro1</definedName>
    <definedName name="dkiw" localSheetId="2">BlankMacro1</definedName>
    <definedName name="dkiw" localSheetId="28">BlankMacro1</definedName>
    <definedName name="dkiw" localSheetId="26">BlankMacro1</definedName>
    <definedName name="dkiw" localSheetId="27">BlankMacro1</definedName>
    <definedName name="dkiw" localSheetId="6">BlankMacro1</definedName>
    <definedName name="dkiw" localSheetId="5">BlankMacro1</definedName>
    <definedName name="dkiw">BlankMacro1</definedName>
    <definedName name="dkjiqw">#N/A</definedName>
    <definedName name="dkslke" localSheetId="24" hidden="1">{"'Sheet1'!$A$1:$H$36"}</definedName>
    <definedName name="dkslke" localSheetId="8" hidden="1">{"'Sheet1'!$A$1:$H$36"}</definedName>
    <definedName name="dkslke" localSheetId="25" hidden="1">{"'Sheet1'!$A$1:$H$36"}</definedName>
    <definedName name="dkslke" localSheetId="2" hidden="1">{"'Sheet1'!$A$1:$H$36"}</definedName>
    <definedName name="dkslke" localSheetId="28" hidden="1">{"'Sheet1'!$A$1:$H$36"}</definedName>
    <definedName name="dkslke" localSheetId="5" hidden="1">{"'Sheet1'!$A$1:$H$36"}</definedName>
    <definedName name="dkslke" hidden="1">{"'Sheet1'!$A$1:$H$36"}</definedName>
    <definedName name="dl" localSheetId="24">#REF!</definedName>
    <definedName name="dl">#REF!</definedName>
    <definedName name="DLAKL" localSheetId="24" hidden="1">{#N/A,#N/A,TRUE,"Y생산";#N/A,#N/A,TRUE,"Y판매";#N/A,#N/A,TRUE,"Y총물량";#N/A,#N/A,TRUE,"Y능력";#N/A,#N/A,TRUE,"YKD"}</definedName>
    <definedName name="DLAKL" localSheetId="8" hidden="1">{#N/A,#N/A,TRUE,"Y생산";#N/A,#N/A,TRUE,"Y판매";#N/A,#N/A,TRUE,"Y총물량";#N/A,#N/A,TRUE,"Y능력";#N/A,#N/A,TRUE,"YKD"}</definedName>
    <definedName name="DLAKL" localSheetId="25" hidden="1">{#N/A,#N/A,TRUE,"Y생산";#N/A,#N/A,TRUE,"Y판매";#N/A,#N/A,TRUE,"Y총물량";#N/A,#N/A,TRUE,"Y능력";#N/A,#N/A,TRUE,"YKD"}</definedName>
    <definedName name="DLAKL" localSheetId="2" hidden="1">{#N/A,#N/A,TRUE,"Y생산";#N/A,#N/A,TRUE,"Y판매";#N/A,#N/A,TRUE,"Y총물량";#N/A,#N/A,TRUE,"Y능력";#N/A,#N/A,TRUE,"YKD"}</definedName>
    <definedName name="DLAKL" localSheetId="28" hidden="1">{#N/A,#N/A,TRUE,"Y생산";#N/A,#N/A,TRUE,"Y판매";#N/A,#N/A,TRUE,"Y총물량";#N/A,#N/A,TRUE,"Y능력";#N/A,#N/A,TRUE,"YKD"}</definedName>
    <definedName name="DLAKL" localSheetId="5" hidden="1">{#N/A,#N/A,TRUE,"Y생산";#N/A,#N/A,TRUE,"Y판매";#N/A,#N/A,TRUE,"Y총물량";#N/A,#N/A,TRUE,"Y능력";#N/A,#N/A,TRUE,"YKD"}</definedName>
    <definedName name="DLAKL" hidden="1">{#N/A,#N/A,TRUE,"Y생산";#N/A,#N/A,TRUE,"Y판매";#N/A,#N/A,TRUE,"Y총물량";#N/A,#N/A,TRUE,"Y능력";#N/A,#N/A,TRUE,"YKD"}</definedName>
    <definedName name="DLATL" localSheetId="24" hidden="1">{#N/A,#N/A,FALSE,"단축1";#N/A,#N/A,FALSE,"단축2";#N/A,#N/A,FALSE,"단축3";#N/A,#N/A,FALSE,"장축";#N/A,#N/A,FALSE,"4WD"}</definedName>
    <definedName name="DLATL" localSheetId="8" hidden="1">{#N/A,#N/A,FALSE,"단축1";#N/A,#N/A,FALSE,"단축2";#N/A,#N/A,FALSE,"단축3";#N/A,#N/A,FALSE,"장축";#N/A,#N/A,FALSE,"4WD"}</definedName>
    <definedName name="DLATL" localSheetId="25" hidden="1">{#N/A,#N/A,FALSE,"단축1";#N/A,#N/A,FALSE,"단축2";#N/A,#N/A,FALSE,"단축3";#N/A,#N/A,FALSE,"장축";#N/A,#N/A,FALSE,"4WD"}</definedName>
    <definedName name="DLATL" localSheetId="2" hidden="1">{#N/A,#N/A,FALSE,"단축1";#N/A,#N/A,FALSE,"단축2";#N/A,#N/A,FALSE,"단축3";#N/A,#N/A,FALSE,"장축";#N/A,#N/A,FALSE,"4WD"}</definedName>
    <definedName name="DLATL" localSheetId="28" hidden="1">{#N/A,#N/A,FALSE,"단축1";#N/A,#N/A,FALSE,"단축2";#N/A,#N/A,FALSE,"단축3";#N/A,#N/A,FALSE,"장축";#N/A,#N/A,FALSE,"4WD"}</definedName>
    <definedName name="DLATL" localSheetId="5" hidden="1">{#N/A,#N/A,FALSE,"단축1";#N/A,#N/A,FALSE,"단축2";#N/A,#N/A,FALSE,"단축3";#N/A,#N/A,FALSE,"장축";#N/A,#N/A,FALSE,"4WD"}</definedName>
    <definedName name="DLATL" hidden="1">{#N/A,#N/A,FALSE,"단축1";#N/A,#N/A,FALSE,"단축2";#N/A,#N/A,FALSE,"단축3";#N/A,#N/A,FALSE,"장축";#N/A,#N/A,FALSE,"4WD"}</definedName>
    <definedName name="DLDL" localSheetId="24" hidden="1">{#N/A,#N/A,FALSE,"단축1";#N/A,#N/A,FALSE,"단축2";#N/A,#N/A,FALSE,"단축3";#N/A,#N/A,FALSE,"장축";#N/A,#N/A,FALSE,"4WD"}</definedName>
    <definedName name="DLDL" localSheetId="8" hidden="1">{#N/A,#N/A,FALSE,"단축1";#N/A,#N/A,FALSE,"단축2";#N/A,#N/A,FALSE,"단축3";#N/A,#N/A,FALSE,"장축";#N/A,#N/A,FALSE,"4WD"}</definedName>
    <definedName name="DLDL" localSheetId="25" hidden="1">{#N/A,#N/A,FALSE,"단축1";#N/A,#N/A,FALSE,"단축2";#N/A,#N/A,FALSE,"단축3";#N/A,#N/A,FALSE,"장축";#N/A,#N/A,FALSE,"4WD"}</definedName>
    <definedName name="DLDL" localSheetId="2" hidden="1">{#N/A,#N/A,FALSE,"단축1";#N/A,#N/A,FALSE,"단축2";#N/A,#N/A,FALSE,"단축3";#N/A,#N/A,FALSE,"장축";#N/A,#N/A,FALSE,"4WD"}</definedName>
    <definedName name="DLDL" localSheetId="28" hidden="1">{#N/A,#N/A,FALSE,"단축1";#N/A,#N/A,FALSE,"단축2";#N/A,#N/A,FALSE,"단축3";#N/A,#N/A,FALSE,"장축";#N/A,#N/A,FALSE,"4WD"}</definedName>
    <definedName name="DLDL" localSheetId="5" hidden="1">{#N/A,#N/A,FALSE,"단축1";#N/A,#N/A,FALSE,"단축2";#N/A,#N/A,FALSE,"단축3";#N/A,#N/A,FALSE,"장축";#N/A,#N/A,FALSE,"4WD"}</definedName>
    <definedName name="DLDL" hidden="1">{#N/A,#N/A,FALSE,"단축1";#N/A,#N/A,FALSE,"단축2";#N/A,#N/A,FALSE,"단축3";#N/A,#N/A,FALSE,"장축";#N/A,#N/A,FALSE,"4WD"}</definedName>
    <definedName name="DLDLD" localSheetId="24" hidden="1">{#N/A,#N/A,FALSE,"단축1";#N/A,#N/A,FALSE,"단축2";#N/A,#N/A,FALSE,"단축3";#N/A,#N/A,FALSE,"장축";#N/A,#N/A,FALSE,"4WD"}</definedName>
    <definedName name="DLDLD" localSheetId="8" hidden="1">{#N/A,#N/A,FALSE,"단축1";#N/A,#N/A,FALSE,"단축2";#N/A,#N/A,FALSE,"단축3";#N/A,#N/A,FALSE,"장축";#N/A,#N/A,FALSE,"4WD"}</definedName>
    <definedName name="DLDLD" localSheetId="25" hidden="1">{#N/A,#N/A,FALSE,"단축1";#N/A,#N/A,FALSE,"단축2";#N/A,#N/A,FALSE,"단축3";#N/A,#N/A,FALSE,"장축";#N/A,#N/A,FALSE,"4WD"}</definedName>
    <definedName name="DLDLD" localSheetId="2" hidden="1">{#N/A,#N/A,FALSE,"단축1";#N/A,#N/A,FALSE,"단축2";#N/A,#N/A,FALSE,"단축3";#N/A,#N/A,FALSE,"장축";#N/A,#N/A,FALSE,"4WD"}</definedName>
    <definedName name="DLDLD" localSheetId="28" hidden="1">{#N/A,#N/A,FALSE,"단축1";#N/A,#N/A,FALSE,"단축2";#N/A,#N/A,FALSE,"단축3";#N/A,#N/A,FALSE,"장축";#N/A,#N/A,FALSE,"4WD"}</definedName>
    <definedName name="DLDLD" localSheetId="5" hidden="1">{#N/A,#N/A,FALSE,"단축1";#N/A,#N/A,FALSE,"단축2";#N/A,#N/A,FALSE,"단축3";#N/A,#N/A,FALSE,"장축";#N/A,#N/A,FALSE,"4WD"}</definedName>
    <definedName name="DLDLD" hidden="1">{#N/A,#N/A,FALSE,"단축1";#N/A,#N/A,FALSE,"단축2";#N/A,#N/A,FALSE,"단축3";#N/A,#N/A,FALSE,"장축";#N/A,#N/A,FALSE,"4WD"}</definedName>
    <definedName name="dlfma" localSheetId="24" hidden="1">#REF!</definedName>
    <definedName name="dlfma" localSheetId="14" hidden="1">#REF!</definedName>
    <definedName name="dlfma" localSheetId="28" hidden="1">#REF!</definedName>
    <definedName name="dlfma" localSheetId="13" hidden="1">#REF!</definedName>
    <definedName name="dlfma" hidden="1">#REF!</definedName>
    <definedName name="dljg" localSheetId="24" hidden="1">{#N/A,#N/A,FALSE,"기안지";#N/A,#N/A,FALSE,"통신지"}</definedName>
    <definedName name="dljg" localSheetId="8" hidden="1">{#N/A,#N/A,FALSE,"기안지";#N/A,#N/A,FALSE,"통신지"}</definedName>
    <definedName name="dljg" localSheetId="25" hidden="1">{#N/A,#N/A,FALSE,"기안지";#N/A,#N/A,FALSE,"통신지"}</definedName>
    <definedName name="dljg" localSheetId="2" hidden="1">{#N/A,#N/A,FALSE,"기안지";#N/A,#N/A,FALSE,"통신지"}</definedName>
    <definedName name="dljg" localSheetId="14" hidden="1">{#N/A,#N/A,FALSE,"기안지";#N/A,#N/A,FALSE,"통신지"}</definedName>
    <definedName name="dljg" localSheetId="28" hidden="1">{#N/A,#N/A,FALSE,"기안지";#N/A,#N/A,FALSE,"통신지"}</definedName>
    <definedName name="dljg" localSheetId="5" hidden="1">{#N/A,#N/A,FALSE,"기안지";#N/A,#N/A,FALSE,"통신지"}</definedName>
    <definedName name="dljg" localSheetId="13" hidden="1">{#N/A,#N/A,FALSE,"기안지";#N/A,#N/A,FALSE,"통신지"}</definedName>
    <definedName name="dljg" hidden="1">{#N/A,#N/A,FALSE,"기안지";#N/A,#N/A,FALSE,"통신지"}</definedName>
    <definedName name="dltmdwo">#N/A</definedName>
    <definedName name="DLWJS" localSheetId="24">#REF!</definedName>
    <definedName name="DLWJS">#REF!</definedName>
    <definedName name="dma" localSheetId="24" hidden="1">{#N/A,#N/A,FALSE,"BS";#N/A,#N/A,FALSE,"PL";#N/A,#N/A,FALSE,"처분";#N/A,#N/A,FALSE,"현금";#N/A,#N/A,FALSE,"매출";#N/A,#N/A,FALSE,"원가";#N/A,#N/A,FALSE,"경영"}</definedName>
    <definedName name="dma" localSheetId="8" hidden="1">{#N/A,#N/A,FALSE,"BS";#N/A,#N/A,FALSE,"PL";#N/A,#N/A,FALSE,"처분";#N/A,#N/A,FALSE,"현금";#N/A,#N/A,FALSE,"매출";#N/A,#N/A,FALSE,"원가";#N/A,#N/A,FALSE,"경영"}</definedName>
    <definedName name="dma" localSheetId="25" hidden="1">{#N/A,#N/A,FALSE,"BS";#N/A,#N/A,FALSE,"PL";#N/A,#N/A,FALSE,"처분";#N/A,#N/A,FALSE,"현금";#N/A,#N/A,FALSE,"매출";#N/A,#N/A,FALSE,"원가";#N/A,#N/A,FALSE,"경영"}</definedName>
    <definedName name="dma" localSheetId="2" hidden="1">{#N/A,#N/A,FALSE,"BS";#N/A,#N/A,FALSE,"PL";#N/A,#N/A,FALSE,"처분";#N/A,#N/A,FALSE,"현금";#N/A,#N/A,FALSE,"매출";#N/A,#N/A,FALSE,"원가";#N/A,#N/A,FALSE,"경영"}</definedName>
    <definedName name="dma" localSheetId="14" hidden="1">{#N/A,#N/A,FALSE,"BS";#N/A,#N/A,FALSE,"PL";#N/A,#N/A,FALSE,"처분";#N/A,#N/A,FALSE,"현금";#N/A,#N/A,FALSE,"매출";#N/A,#N/A,FALSE,"원가";#N/A,#N/A,FALSE,"경영"}</definedName>
    <definedName name="dma" localSheetId="28" hidden="1">{#N/A,#N/A,FALSE,"BS";#N/A,#N/A,FALSE,"PL";#N/A,#N/A,FALSE,"처분";#N/A,#N/A,FALSE,"현금";#N/A,#N/A,FALSE,"매출";#N/A,#N/A,FALSE,"원가";#N/A,#N/A,FALSE,"경영"}</definedName>
    <definedName name="dma" localSheetId="5" hidden="1">{#N/A,#N/A,FALSE,"BS";#N/A,#N/A,FALSE,"PL";#N/A,#N/A,FALSE,"처분";#N/A,#N/A,FALSE,"현금";#N/A,#N/A,FALSE,"매출";#N/A,#N/A,FALSE,"원가";#N/A,#N/A,FALSE,"경영"}</definedName>
    <definedName name="dma" localSheetId="13" hidden="1">{#N/A,#N/A,FALSE,"BS";#N/A,#N/A,FALSE,"PL";#N/A,#N/A,FALSE,"처분";#N/A,#N/A,FALSE,"현금";#N/A,#N/A,FALSE,"매출";#N/A,#N/A,FALSE,"원가";#N/A,#N/A,FALSE,"경영"}</definedName>
    <definedName name="dma" hidden="1">{#N/A,#N/A,FALSE,"BS";#N/A,#N/A,FALSE,"PL";#N/A,#N/A,FALSE,"처분";#N/A,#N/A,FALSE,"현금";#N/A,#N/A,FALSE,"매출";#N/A,#N/A,FALSE,"원가";#N/A,#N/A,FALSE,"경영"}</definedName>
    <definedName name="dmf" localSheetId="24">#REF!</definedName>
    <definedName name="dmf">#REF!</definedName>
    <definedName name="DN" localSheetId="24">#REF!</definedName>
    <definedName name="DN">#REF!</definedName>
    <definedName name="dnfl" localSheetId="24">BlankMacro1</definedName>
    <definedName name="dnfl" localSheetId="8">BlankMacro1</definedName>
    <definedName name="dnfl" localSheetId="25">BlankMacro1</definedName>
    <definedName name="dnfl" localSheetId="2">BlankMacro1</definedName>
    <definedName name="dnfl" localSheetId="14">BlankMacro1</definedName>
    <definedName name="dnfl" localSheetId="28">BlankMacro1</definedName>
    <definedName name="dnfl" localSheetId="26">BlankMacro1</definedName>
    <definedName name="dnfl" localSheetId="27">BlankMacro1</definedName>
    <definedName name="dnfl" localSheetId="6">BlankMacro1</definedName>
    <definedName name="dnfl" localSheetId="5">BlankMacro1</definedName>
    <definedName name="dnfl" localSheetId="13">BlankMacro1</definedName>
    <definedName name="dnfl">BlankMacro1</definedName>
    <definedName name="dnlksnlkslk" localSheetId="24" hidden="1">{"'Sheet1'!$A$1:$H$36"}</definedName>
    <definedName name="dnlksnlkslk" localSheetId="8" hidden="1">{"'Sheet1'!$A$1:$H$36"}</definedName>
    <definedName name="dnlksnlkslk" localSheetId="25" hidden="1">{"'Sheet1'!$A$1:$H$36"}</definedName>
    <definedName name="dnlksnlkslk" localSheetId="2" hidden="1">{"'Sheet1'!$A$1:$H$36"}</definedName>
    <definedName name="dnlksnlkslk" localSheetId="28" hidden="1">{"'Sheet1'!$A$1:$H$36"}</definedName>
    <definedName name="dnlksnlkslk" localSheetId="5" hidden="1">{"'Sheet1'!$A$1:$H$36"}</definedName>
    <definedName name="dnlksnlkslk" hidden="1">{"'Sheet1'!$A$1:$H$36"}</definedName>
    <definedName name="DNTL" localSheetId="24" hidden="1">{#N/A,#N/A,FALSE,"단축1";#N/A,#N/A,FALSE,"단축2";#N/A,#N/A,FALSE,"단축3";#N/A,#N/A,FALSE,"장축";#N/A,#N/A,FALSE,"4WD"}</definedName>
    <definedName name="DNTL" localSheetId="8" hidden="1">{#N/A,#N/A,FALSE,"단축1";#N/A,#N/A,FALSE,"단축2";#N/A,#N/A,FALSE,"단축3";#N/A,#N/A,FALSE,"장축";#N/A,#N/A,FALSE,"4WD"}</definedName>
    <definedName name="DNTL" localSheetId="25" hidden="1">{#N/A,#N/A,FALSE,"단축1";#N/A,#N/A,FALSE,"단축2";#N/A,#N/A,FALSE,"단축3";#N/A,#N/A,FALSE,"장축";#N/A,#N/A,FALSE,"4WD"}</definedName>
    <definedName name="DNTL" localSheetId="2" hidden="1">{#N/A,#N/A,FALSE,"단축1";#N/A,#N/A,FALSE,"단축2";#N/A,#N/A,FALSE,"단축3";#N/A,#N/A,FALSE,"장축";#N/A,#N/A,FALSE,"4WD"}</definedName>
    <definedName name="DNTL" localSheetId="28" hidden="1">{#N/A,#N/A,FALSE,"단축1";#N/A,#N/A,FALSE,"단축2";#N/A,#N/A,FALSE,"단축3";#N/A,#N/A,FALSE,"장축";#N/A,#N/A,FALSE,"4WD"}</definedName>
    <definedName name="DNTL" localSheetId="5" hidden="1">{#N/A,#N/A,FALSE,"단축1";#N/A,#N/A,FALSE,"단축2";#N/A,#N/A,FALSE,"단축3";#N/A,#N/A,FALSE,"장축";#N/A,#N/A,FALSE,"4WD"}</definedName>
    <definedName name="DNTL" hidden="1">{#N/A,#N/A,FALSE,"단축1";#N/A,#N/A,FALSE,"단축2";#N/A,#N/A,FALSE,"단축3";#N/A,#N/A,FALSE,"장축";#N/A,#N/A,FALSE,"4WD"}</definedName>
    <definedName name="DOC" localSheetId="24">#REF!</definedName>
    <definedName name="DOC">#REF!</definedName>
    <definedName name="DOCK" localSheetId="24" hidden="1">#REF!</definedName>
    <definedName name="DOCK" localSheetId="14" hidden="1">#REF!</definedName>
    <definedName name="DOCK" localSheetId="28" hidden="1">#REF!</definedName>
    <definedName name="DOCK" localSheetId="13" hidden="1">#REF!</definedName>
    <definedName name="DOCK" hidden="1">#REF!</definedName>
    <definedName name="Document_array" localSheetId="23">{"Book1"}</definedName>
    <definedName name="Document_array" localSheetId="24">{"Book1"}</definedName>
    <definedName name="Document_array" localSheetId="8">{"Book1"}</definedName>
    <definedName name="Document_array" localSheetId="25">{"Book1"}</definedName>
    <definedName name="Document_array" localSheetId="2">{"Book1"}</definedName>
    <definedName name="Document_array" localSheetId="14">{"Book1"}</definedName>
    <definedName name="Document_array" localSheetId="28">{"Book1"}</definedName>
    <definedName name="Document_array" localSheetId="26">{"Book1"}</definedName>
    <definedName name="Document_array" localSheetId="27">{"Book1"}</definedName>
    <definedName name="Document_array" localSheetId="5">{"Book1"}</definedName>
    <definedName name="Document_array" localSheetId="13">{"Book1"}</definedName>
    <definedName name="Document_array">{"Book1"}</definedName>
    <definedName name="DOGUB" localSheetId="24">#REF!</definedName>
    <definedName name="DOGUB">#REF!</definedName>
    <definedName name="Dollar_Threshold" localSheetId="24">#REF!</definedName>
    <definedName name="Dollar_Threshold">#REF!</definedName>
    <definedName name="DOM_COS">#N/A</definedName>
    <definedName name="DOM_SALE">#N/A</definedName>
    <definedName name="DOMSALE">#N/A</definedName>
    <definedName name="DOOR1_H" localSheetId="24">#REF!</definedName>
    <definedName name="DOOR1_H">#REF!</definedName>
    <definedName name="DOOR1_W" localSheetId="24">#REF!</definedName>
    <definedName name="DOOR1_W">#REF!</definedName>
    <definedName name="DOOR2_H" localSheetId="24">#REF!</definedName>
    <definedName name="DOOR2_H">#REF!</definedName>
    <definedName name="DOOR2_W" localSheetId="24">#REF!</definedName>
    <definedName name="DOOR2_W">#REF!</definedName>
    <definedName name="DOOR3_H" localSheetId="24">#REF!</definedName>
    <definedName name="DOOR3_H">#REF!</definedName>
    <definedName name="DOOR3_N" localSheetId="24">#REF!</definedName>
    <definedName name="DOOR3_N">#REF!</definedName>
    <definedName name="DOOR3_W" localSheetId="24">#REF!</definedName>
    <definedName name="DOOR3_W">#REF!</definedName>
    <definedName name="dostoev">#N/A</definedName>
    <definedName name="DOWN" localSheetId="24">#REF!</definedName>
    <definedName name="DOWN">#REF!</definedName>
    <definedName name="Dpp" localSheetId="24">#REF!</definedName>
    <definedName name="Dpp">#REF!</definedName>
    <definedName name="DPSWLS" localSheetId="24" hidden="1">{#N/A,#N/A,FALSE,"표지";#N/A,#N/A,FALSE,"전제";#N/A,#N/A,FALSE,"손익-자 (2)";#N/A,#N/A,FALSE,"손익-자";#N/A,#N/A,FALSE,"손익-마 (2)";#N/A,#N/A,FALSE,"손익-마";#N/A,#N/A,FALSE,"총손최종"}</definedName>
    <definedName name="DPSWLS" localSheetId="8" hidden="1">{#N/A,#N/A,FALSE,"표지";#N/A,#N/A,FALSE,"전제";#N/A,#N/A,FALSE,"손익-자 (2)";#N/A,#N/A,FALSE,"손익-자";#N/A,#N/A,FALSE,"손익-마 (2)";#N/A,#N/A,FALSE,"손익-마";#N/A,#N/A,FALSE,"총손최종"}</definedName>
    <definedName name="DPSWLS" localSheetId="25" hidden="1">{#N/A,#N/A,FALSE,"표지";#N/A,#N/A,FALSE,"전제";#N/A,#N/A,FALSE,"손익-자 (2)";#N/A,#N/A,FALSE,"손익-자";#N/A,#N/A,FALSE,"손익-마 (2)";#N/A,#N/A,FALSE,"손익-마";#N/A,#N/A,FALSE,"총손최종"}</definedName>
    <definedName name="DPSWLS" localSheetId="2" hidden="1">{#N/A,#N/A,FALSE,"표지";#N/A,#N/A,FALSE,"전제";#N/A,#N/A,FALSE,"손익-자 (2)";#N/A,#N/A,FALSE,"손익-자";#N/A,#N/A,FALSE,"손익-마 (2)";#N/A,#N/A,FALSE,"손익-마";#N/A,#N/A,FALSE,"총손최종"}</definedName>
    <definedName name="DPSWLS" localSheetId="28" hidden="1">{#N/A,#N/A,FALSE,"표지";#N/A,#N/A,FALSE,"전제";#N/A,#N/A,FALSE,"손익-자 (2)";#N/A,#N/A,FALSE,"손익-자";#N/A,#N/A,FALSE,"손익-마 (2)";#N/A,#N/A,FALSE,"손익-마";#N/A,#N/A,FALSE,"총손최종"}</definedName>
    <definedName name="DPSWLS" localSheetId="5"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 localSheetId="24" hidden="1">#REF!</definedName>
    <definedName name="DR" localSheetId="28" hidden="1">#REF!</definedName>
    <definedName name="DR" hidden="1">#REF!</definedName>
    <definedName name="dre" localSheetId="24" hidden="1">{"comp1",#N/A,FALSE,"COMPS";"footnotes",#N/A,FALSE,"COMPS"}</definedName>
    <definedName name="dre" localSheetId="8" hidden="1">{"comp1",#N/A,FALSE,"COMPS";"footnotes",#N/A,FALSE,"COMPS"}</definedName>
    <definedName name="dre" localSheetId="25" hidden="1">{"comp1",#N/A,FALSE,"COMPS";"footnotes",#N/A,FALSE,"COMPS"}</definedName>
    <definedName name="dre" localSheetId="2" hidden="1">{"comp1",#N/A,FALSE,"COMPS";"footnotes",#N/A,FALSE,"COMPS"}</definedName>
    <definedName name="dre" localSheetId="28" hidden="1">{"comp1",#N/A,FALSE,"COMPS";"footnotes",#N/A,FALSE,"COMPS"}</definedName>
    <definedName name="dre" localSheetId="5" hidden="1">{"comp1",#N/A,FALSE,"COMPS";"footnotes",#N/A,FALSE,"COMPS"}</definedName>
    <definedName name="dre" hidden="1">{"comp1",#N/A,FALSE,"COMPS";"footnotes",#N/A,FALSE,"COMPS"}</definedName>
    <definedName name="drg" localSheetId="24" hidden="1">#REF!</definedName>
    <definedName name="drg" localSheetId="28" hidden="1">#REF!</definedName>
    <definedName name="drg" localSheetId="13" hidden="1">#REF!</definedName>
    <definedName name="drg" hidden="1">#REF!</definedName>
    <definedName name="DRIVEABILITY" localSheetId="24" hidden="1">{#N/A,#N/A,FALSE,"단축1";#N/A,#N/A,FALSE,"단축2";#N/A,#N/A,FALSE,"단축3";#N/A,#N/A,FALSE,"장축";#N/A,#N/A,FALSE,"4WD"}</definedName>
    <definedName name="DRIVEABILITY" localSheetId="8" hidden="1">{#N/A,#N/A,FALSE,"단축1";#N/A,#N/A,FALSE,"단축2";#N/A,#N/A,FALSE,"단축3";#N/A,#N/A,FALSE,"장축";#N/A,#N/A,FALSE,"4WD"}</definedName>
    <definedName name="DRIVEABILITY" localSheetId="25" hidden="1">{#N/A,#N/A,FALSE,"단축1";#N/A,#N/A,FALSE,"단축2";#N/A,#N/A,FALSE,"단축3";#N/A,#N/A,FALSE,"장축";#N/A,#N/A,FALSE,"4WD"}</definedName>
    <definedName name="DRIVEABILITY" localSheetId="2" hidden="1">{#N/A,#N/A,FALSE,"단축1";#N/A,#N/A,FALSE,"단축2";#N/A,#N/A,FALSE,"단축3";#N/A,#N/A,FALSE,"장축";#N/A,#N/A,FALSE,"4WD"}</definedName>
    <definedName name="DRIVEABILITY" localSheetId="28" hidden="1">{#N/A,#N/A,FALSE,"단축1";#N/A,#N/A,FALSE,"단축2";#N/A,#N/A,FALSE,"단축3";#N/A,#N/A,FALSE,"장축";#N/A,#N/A,FALSE,"4WD"}</definedName>
    <definedName name="DRIVEABILITY" localSheetId="5" hidden="1">{#N/A,#N/A,FALSE,"단축1";#N/A,#N/A,FALSE,"단축2";#N/A,#N/A,FALSE,"단축3";#N/A,#N/A,FALSE,"장축";#N/A,#N/A,FALSE,"4WD"}</definedName>
    <definedName name="DRIVEABILITY" hidden="1">{#N/A,#N/A,FALSE,"단축1";#N/A,#N/A,FALSE,"단축2";#N/A,#N/A,FALSE,"단축3";#N/A,#N/A,FALSE,"장축";#N/A,#N/A,FALSE,"4WD"}</definedName>
    <definedName name="DropdownPerformedby" localSheetId="24">#REF!</definedName>
    <definedName name="DropdownPerformedby">#REF!</definedName>
    <definedName name="drsg" localSheetId="24">#REF!</definedName>
    <definedName name="drsg">#REF!</definedName>
    <definedName name="ds" localSheetId="24" hidden="1">#REF!</definedName>
    <definedName name="ds" localSheetId="14">BlankMacro1</definedName>
    <definedName name="ds" localSheetId="13">BlankMacro1</definedName>
    <definedName name="ds" hidden="1">#REF!</definedName>
    <definedName name="DSA" localSheetId="24" hidden="1">{#N/A,#N/A,FALSE,"을지 (4)";#N/A,#N/A,FALSE,"을지 (5)";#N/A,#N/A,FALSE,"을지 (6)"}</definedName>
    <definedName name="DSA" localSheetId="8" hidden="1">{#N/A,#N/A,FALSE,"을지 (4)";#N/A,#N/A,FALSE,"을지 (5)";#N/A,#N/A,FALSE,"을지 (6)"}</definedName>
    <definedName name="DSA" localSheetId="25" hidden="1">{#N/A,#N/A,FALSE,"을지 (4)";#N/A,#N/A,FALSE,"을지 (5)";#N/A,#N/A,FALSE,"을지 (6)"}</definedName>
    <definedName name="DSA" localSheetId="2" hidden="1">{#N/A,#N/A,FALSE,"을지 (4)";#N/A,#N/A,FALSE,"을지 (5)";#N/A,#N/A,FALSE,"을지 (6)"}</definedName>
    <definedName name="DSA" localSheetId="28" hidden="1">{#N/A,#N/A,FALSE,"을지 (4)";#N/A,#N/A,FALSE,"을지 (5)";#N/A,#N/A,FALSE,"을지 (6)"}</definedName>
    <definedName name="DSA" localSheetId="5" hidden="1">{#N/A,#N/A,FALSE,"을지 (4)";#N/A,#N/A,FALSE,"을지 (5)";#N/A,#N/A,FALSE,"을지 (6)"}</definedName>
    <definedName name="DSA" hidden="1">{#N/A,#N/A,FALSE,"을지 (4)";#N/A,#N/A,FALSE,"을지 (5)";#N/A,#N/A,FALSE,"을지 (6)"}</definedName>
    <definedName name="dsad"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localSheetId="24" hidden="1">{"Monthly 1999 Stats",#N/A,FALSE,"Months";"Monthly 1999 IS",#N/A,FALSE,"Months"}</definedName>
    <definedName name="dsadsa" localSheetId="8" hidden="1">{"Monthly 1999 Stats",#N/A,FALSE,"Months";"Monthly 1999 IS",#N/A,FALSE,"Months"}</definedName>
    <definedName name="dsadsa" localSheetId="25" hidden="1">{"Monthly 1999 Stats",#N/A,FALSE,"Months";"Monthly 1999 IS",#N/A,FALSE,"Months"}</definedName>
    <definedName name="dsadsa" localSheetId="2" hidden="1">{"Monthly 1999 Stats",#N/A,FALSE,"Months";"Monthly 1999 IS",#N/A,FALSE,"Months"}</definedName>
    <definedName name="dsadsa" localSheetId="28" hidden="1">{"Monthly 1999 Stats",#N/A,FALSE,"Months";"Monthly 1999 IS",#N/A,FALSE,"Months"}</definedName>
    <definedName name="dsadsa" localSheetId="5" hidden="1">{"Monthly 1999 Stats",#N/A,FALSE,"Months";"Monthly 1999 IS",#N/A,FALSE,"Months"}</definedName>
    <definedName name="dsadsa" hidden="1">{"Monthly 1999 Stats",#N/A,FALSE,"Months";"Monthly 1999 IS",#N/A,FALSE,"Months"}</definedName>
    <definedName name="DSAFAHSDHFDH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8"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5"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24" hidden="1">{#N/A,#N/A,FALSE,"Aging Summary";#N/A,#N/A,FALSE,"Ratio Analysis";#N/A,#N/A,FALSE,"Test 120 Day Accts";#N/A,#N/A,FALSE,"Tickmarks"}</definedName>
    <definedName name="dsda" localSheetId="8" hidden="1">{#N/A,#N/A,FALSE,"Aging Summary";#N/A,#N/A,FALSE,"Ratio Analysis";#N/A,#N/A,FALSE,"Test 120 Day Accts";#N/A,#N/A,FALSE,"Tickmarks"}</definedName>
    <definedName name="dsda" localSheetId="25" hidden="1">{#N/A,#N/A,FALSE,"Aging Summary";#N/A,#N/A,FALSE,"Ratio Analysis";#N/A,#N/A,FALSE,"Test 120 Day Accts";#N/A,#N/A,FALSE,"Tickmarks"}</definedName>
    <definedName name="dsda" localSheetId="2" hidden="1">{#N/A,#N/A,FALSE,"Aging Summary";#N/A,#N/A,FALSE,"Ratio Analysis";#N/A,#N/A,FALSE,"Test 120 Day Accts";#N/A,#N/A,FALSE,"Tickmarks"}</definedName>
    <definedName name="dsda" localSheetId="28" hidden="1">{#N/A,#N/A,FALSE,"Aging Summary";#N/A,#N/A,FALSE,"Ratio Analysis";#N/A,#N/A,FALSE,"Test 120 Day Accts";#N/A,#N/A,FALSE,"Tickmarks"}</definedName>
    <definedName name="dsda" localSheetId="5" hidden="1">{#N/A,#N/A,FALSE,"Aging Summary";#N/A,#N/A,FALSE,"Ratio Analysis";#N/A,#N/A,FALSE,"Test 120 Day Accts";#N/A,#N/A,FALSE,"Tickmarks"}</definedName>
    <definedName name="dsda" hidden="1">{#N/A,#N/A,FALSE,"Aging Summary";#N/A,#N/A,FALSE,"Ratio Analysis";#N/A,#N/A,FALSE,"Test 120 Day Accts";#N/A,#N/A,FALSE,"Tickmarks"}</definedName>
    <definedName name="dsdf" localSheetId="24" hidden="1">{#N/A,#N/A,TRUE,"Summary";#N/A,#N/A,TRUE,"IS";#N/A,#N/A,TRUE,"Adj";#N/A,#N/A,TRUE,"BS";#N/A,#N/A,TRUE,"CF";#N/A,#N/A,TRUE,"Debt";#N/A,#N/A,TRUE,"IRR"}</definedName>
    <definedName name="dsdf" localSheetId="8" hidden="1">{#N/A,#N/A,TRUE,"Summary";#N/A,#N/A,TRUE,"IS";#N/A,#N/A,TRUE,"Adj";#N/A,#N/A,TRUE,"BS";#N/A,#N/A,TRUE,"CF";#N/A,#N/A,TRUE,"Debt";#N/A,#N/A,TRUE,"IRR"}</definedName>
    <definedName name="dsdf" localSheetId="25" hidden="1">{#N/A,#N/A,TRUE,"Summary";#N/A,#N/A,TRUE,"IS";#N/A,#N/A,TRUE,"Adj";#N/A,#N/A,TRUE,"BS";#N/A,#N/A,TRUE,"CF";#N/A,#N/A,TRUE,"Debt";#N/A,#N/A,TRUE,"IRR"}</definedName>
    <definedName name="dsdf" localSheetId="2" hidden="1">{#N/A,#N/A,TRUE,"Summary";#N/A,#N/A,TRUE,"IS";#N/A,#N/A,TRUE,"Adj";#N/A,#N/A,TRUE,"BS";#N/A,#N/A,TRUE,"CF";#N/A,#N/A,TRUE,"Debt";#N/A,#N/A,TRUE,"IRR"}</definedName>
    <definedName name="dsdf" localSheetId="28" hidden="1">{#N/A,#N/A,TRUE,"Summary";#N/A,#N/A,TRUE,"IS";#N/A,#N/A,TRUE,"Adj";#N/A,#N/A,TRUE,"BS";#N/A,#N/A,TRUE,"CF";#N/A,#N/A,TRUE,"Debt";#N/A,#N/A,TRUE,"IRR"}</definedName>
    <definedName name="dsdf" localSheetId="5" hidden="1">{#N/A,#N/A,TRUE,"Summary";#N/A,#N/A,TRUE,"IS";#N/A,#N/A,TRUE,"Adj";#N/A,#N/A,TRUE,"BS";#N/A,#N/A,TRUE,"CF";#N/A,#N/A,TRUE,"Debt";#N/A,#N/A,TRUE,"IRR"}</definedName>
    <definedName name="dsdf" hidden="1">{#N/A,#N/A,TRUE,"Summary";#N/A,#N/A,TRUE,"IS";#N/A,#N/A,TRUE,"Adj";#N/A,#N/A,TRUE,"BS";#N/A,#N/A,TRUE,"CF";#N/A,#N/A,TRUE,"Debt";#N/A,#N/A,TRUE,"IRR"}</definedName>
    <definedName name="DSDS" localSheetId="24" hidden="1">{#N/A,#N/A,FALSE,"단축1";#N/A,#N/A,FALSE,"단축2";#N/A,#N/A,FALSE,"단축3";#N/A,#N/A,FALSE,"장축";#N/A,#N/A,FALSE,"4WD"}</definedName>
    <definedName name="DSDS" localSheetId="8" hidden="1">{#N/A,#N/A,FALSE,"단축1";#N/A,#N/A,FALSE,"단축2";#N/A,#N/A,FALSE,"단축3";#N/A,#N/A,FALSE,"장축";#N/A,#N/A,FALSE,"4WD"}</definedName>
    <definedName name="DSDS" localSheetId="25" hidden="1">{#N/A,#N/A,FALSE,"단축1";#N/A,#N/A,FALSE,"단축2";#N/A,#N/A,FALSE,"단축3";#N/A,#N/A,FALSE,"장축";#N/A,#N/A,FALSE,"4WD"}</definedName>
    <definedName name="DSDS" localSheetId="2" hidden="1">{#N/A,#N/A,FALSE,"단축1";#N/A,#N/A,FALSE,"단축2";#N/A,#N/A,FALSE,"단축3";#N/A,#N/A,FALSE,"장축";#N/A,#N/A,FALSE,"4WD"}</definedName>
    <definedName name="DSDS" localSheetId="28" hidden="1">{#N/A,#N/A,FALSE,"단축1";#N/A,#N/A,FALSE,"단축2";#N/A,#N/A,FALSE,"단축3";#N/A,#N/A,FALSE,"장축";#N/A,#N/A,FALSE,"4WD"}</definedName>
    <definedName name="DSDS" localSheetId="5" hidden="1">{#N/A,#N/A,FALSE,"단축1";#N/A,#N/A,FALSE,"단축2";#N/A,#N/A,FALSE,"단축3";#N/A,#N/A,FALSE,"장축";#N/A,#N/A,FALSE,"4WD"}</definedName>
    <definedName name="DSDS" hidden="1">{#N/A,#N/A,FALSE,"단축1";#N/A,#N/A,FALSE,"단축2";#N/A,#N/A,FALSE,"단축3";#N/A,#N/A,FALSE,"장축";#N/A,#N/A,FALSE,"4WD"}</definedName>
    <definedName name="DSDSD" localSheetId="24" hidden="1">{#N/A,#N/A,FALSE,"단축1";#N/A,#N/A,FALSE,"단축2";#N/A,#N/A,FALSE,"단축3";#N/A,#N/A,FALSE,"장축";#N/A,#N/A,FALSE,"4WD"}</definedName>
    <definedName name="DSDSD" localSheetId="8" hidden="1">{#N/A,#N/A,FALSE,"단축1";#N/A,#N/A,FALSE,"단축2";#N/A,#N/A,FALSE,"단축3";#N/A,#N/A,FALSE,"장축";#N/A,#N/A,FALSE,"4WD"}</definedName>
    <definedName name="DSDSD" localSheetId="25" hidden="1">{#N/A,#N/A,FALSE,"단축1";#N/A,#N/A,FALSE,"단축2";#N/A,#N/A,FALSE,"단축3";#N/A,#N/A,FALSE,"장축";#N/A,#N/A,FALSE,"4WD"}</definedName>
    <definedName name="DSDSD" localSheetId="2" hidden="1">{#N/A,#N/A,FALSE,"단축1";#N/A,#N/A,FALSE,"단축2";#N/A,#N/A,FALSE,"단축3";#N/A,#N/A,FALSE,"장축";#N/A,#N/A,FALSE,"4WD"}</definedName>
    <definedName name="DSDSD" localSheetId="28" hidden="1">{#N/A,#N/A,FALSE,"단축1";#N/A,#N/A,FALSE,"단축2";#N/A,#N/A,FALSE,"단축3";#N/A,#N/A,FALSE,"장축";#N/A,#N/A,FALSE,"4WD"}</definedName>
    <definedName name="DSDSD" localSheetId="5" hidden="1">{#N/A,#N/A,FALSE,"단축1";#N/A,#N/A,FALSE,"단축2";#N/A,#N/A,FALSE,"단축3";#N/A,#N/A,FALSE,"장축";#N/A,#N/A,FALSE,"4WD"}</definedName>
    <definedName name="DSDSD" hidden="1">{#N/A,#N/A,FALSE,"단축1";#N/A,#N/A,FALSE,"단축2";#N/A,#N/A,FALSE,"단축3";#N/A,#N/A,FALSE,"장축";#N/A,#N/A,FALSE,"4WD"}</definedName>
    <definedName name="DSDSLKJFJ" localSheetId="24" hidden="1">{#N/A,#N/A,FALSE,"Aging Summary";#N/A,#N/A,FALSE,"Ratio Analysis";#N/A,#N/A,FALSE,"Test 120 Day Accts";#N/A,#N/A,FALSE,"Tickmarks"}</definedName>
    <definedName name="DSDSLKJFJ" localSheetId="8" hidden="1">{#N/A,#N/A,FALSE,"Aging Summary";#N/A,#N/A,FALSE,"Ratio Analysis";#N/A,#N/A,FALSE,"Test 120 Day Accts";#N/A,#N/A,FALSE,"Tickmarks"}</definedName>
    <definedName name="DSDSLKJFJ" localSheetId="25" hidden="1">{#N/A,#N/A,FALSE,"Aging Summary";#N/A,#N/A,FALSE,"Ratio Analysis";#N/A,#N/A,FALSE,"Test 120 Day Accts";#N/A,#N/A,FALSE,"Tickmarks"}</definedName>
    <definedName name="DSDSLKJFJ" localSheetId="2" hidden="1">{#N/A,#N/A,FALSE,"Aging Summary";#N/A,#N/A,FALSE,"Ratio Analysis";#N/A,#N/A,FALSE,"Test 120 Day Accts";#N/A,#N/A,FALSE,"Tickmarks"}</definedName>
    <definedName name="DSDSLKJFJ" localSheetId="28" hidden="1">{#N/A,#N/A,FALSE,"Aging Summary";#N/A,#N/A,FALSE,"Ratio Analysis";#N/A,#N/A,FALSE,"Test 120 Day Accts";#N/A,#N/A,FALSE,"Tickmarks"}</definedName>
    <definedName name="DSDSLKJFJ" localSheetId="5"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localSheetId="24" hidden="1">#REF!</definedName>
    <definedName name="dsssdf" localSheetId="14" hidden="1">#REF!</definedName>
    <definedName name="dsssdf" localSheetId="28" hidden="1">#REF!</definedName>
    <definedName name="dsssdf" localSheetId="13" hidden="1">#REF!</definedName>
    <definedName name="dsssdf" hidden="1">#REF!</definedName>
    <definedName name="DTportion" localSheetId="24">#REF!</definedName>
    <definedName name="DTportion">#REF!</definedName>
    <definedName name="DUCT_GONG" localSheetId="24">#REF!</definedName>
    <definedName name="DUCT_GONG">#REF!</definedName>
    <definedName name="DUSRUFㅔㅣ" localSheetId="24">#REF!</definedName>
    <definedName name="DUSRUFㅔㅣ">#REF!</definedName>
    <definedName name="dwe" localSheetId="24">#REF!</definedName>
    <definedName name="dwe">#REF!</definedName>
    <definedName name="DWS" localSheetId="24">BlankMacro1</definedName>
    <definedName name="DWS" localSheetId="8">BlankMacro1</definedName>
    <definedName name="DWS" localSheetId="25">BlankMacro1</definedName>
    <definedName name="DWS" localSheetId="2">BlankMacro1</definedName>
    <definedName name="DWS" localSheetId="28">BlankMacro1</definedName>
    <definedName name="DWS" localSheetId="26">BlankMacro1</definedName>
    <definedName name="DWS" localSheetId="27">BlankMacro1</definedName>
    <definedName name="DWS" localSheetId="6">BlankMacro1</definedName>
    <definedName name="DWS" localSheetId="5">BlankMacro1</definedName>
    <definedName name="DWS">BlankMacro1</definedName>
    <definedName name="Dx" localSheetId="24">#REF!</definedName>
    <definedName name="Dx">#REF!</definedName>
    <definedName name="dx_shape" localSheetId="24">#REF!</definedName>
    <definedName name="dx_shape">#REF!</definedName>
    <definedName name="Dz" localSheetId="24">#REF!</definedName>
    <definedName name="Dz">#REF!</definedName>
    <definedName name="e" localSheetId="14" hidden="1">#REF!</definedName>
    <definedName name="e" localSheetId="28" hidden="1">#REF!</definedName>
    <definedName name="e" localSheetId="13" hidden="1">#REF!</definedName>
    <definedName name="e" hidden="1">#REF!</definedName>
    <definedName name="e_margin" localSheetId="24">#REF!</definedName>
    <definedName name="e_margin">#REF!</definedName>
    <definedName name="E0" localSheetId="24">#REF!</definedName>
    <definedName name="E0">#REF!</definedName>
    <definedName name="e4t" localSheetId="24">#REF!</definedName>
    <definedName name="e4t">#REF!</definedName>
    <definedName name="E8IIE" localSheetId="24">BlankMacro1</definedName>
    <definedName name="E8IIE" localSheetId="8">BlankMacro1</definedName>
    <definedName name="E8IIE" localSheetId="25">BlankMacro1</definedName>
    <definedName name="E8IIE" localSheetId="2">BlankMacro1</definedName>
    <definedName name="E8IIE" localSheetId="28">BlankMacro1</definedName>
    <definedName name="E8IIE" localSheetId="26">BlankMacro1</definedName>
    <definedName name="E8IIE" localSheetId="27">BlankMacro1</definedName>
    <definedName name="E8IIE" localSheetId="6">BlankMacro1</definedName>
    <definedName name="E8IIE" localSheetId="5">BlankMacro1</definedName>
    <definedName name="E8IIE">BlankMacro1</definedName>
    <definedName name="EADAF" localSheetId="24" hidden="1">{#N/A,#N/A,FALSE,"단축1";#N/A,#N/A,FALSE,"단축2";#N/A,#N/A,FALSE,"단축3";#N/A,#N/A,FALSE,"장축";#N/A,#N/A,FALSE,"4WD"}</definedName>
    <definedName name="EADAF" localSheetId="8" hidden="1">{#N/A,#N/A,FALSE,"단축1";#N/A,#N/A,FALSE,"단축2";#N/A,#N/A,FALSE,"단축3";#N/A,#N/A,FALSE,"장축";#N/A,#N/A,FALSE,"4WD"}</definedName>
    <definedName name="EADAF" localSheetId="25" hidden="1">{#N/A,#N/A,FALSE,"단축1";#N/A,#N/A,FALSE,"단축2";#N/A,#N/A,FALSE,"단축3";#N/A,#N/A,FALSE,"장축";#N/A,#N/A,FALSE,"4WD"}</definedName>
    <definedName name="EADAF" localSheetId="2" hidden="1">{#N/A,#N/A,FALSE,"단축1";#N/A,#N/A,FALSE,"단축2";#N/A,#N/A,FALSE,"단축3";#N/A,#N/A,FALSE,"장축";#N/A,#N/A,FALSE,"4WD"}</definedName>
    <definedName name="EADAF" localSheetId="28" hidden="1">{#N/A,#N/A,FALSE,"단축1";#N/A,#N/A,FALSE,"단축2";#N/A,#N/A,FALSE,"단축3";#N/A,#N/A,FALSE,"장축";#N/A,#N/A,FALSE,"4WD"}</definedName>
    <definedName name="EADAF" localSheetId="5" hidden="1">{#N/A,#N/A,FALSE,"단축1";#N/A,#N/A,FALSE,"단축2";#N/A,#N/A,FALSE,"단축3";#N/A,#N/A,FALSE,"장축";#N/A,#N/A,FALSE,"4WD"}</definedName>
    <definedName name="EADAF" hidden="1">{#N/A,#N/A,FALSE,"단축1";#N/A,#N/A,FALSE,"단축2";#N/A,#N/A,FALSE,"단축3";#N/A,#N/A,FALSE,"장축";#N/A,#N/A,FALSE,"4WD"}</definedName>
    <definedName name="earns"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 localSheetId="24">#REF!</definedName>
    <definedName name="earthz">#REF!</definedName>
    <definedName name="EAWR" localSheetId="24" hidden="1">{#N/A,#N/A,FALSE,"단축1";#N/A,#N/A,FALSE,"단축2";#N/A,#N/A,FALSE,"단축3";#N/A,#N/A,FALSE,"장축";#N/A,#N/A,FALSE,"4WD"}</definedName>
    <definedName name="EAWR" localSheetId="8" hidden="1">{#N/A,#N/A,FALSE,"단축1";#N/A,#N/A,FALSE,"단축2";#N/A,#N/A,FALSE,"단축3";#N/A,#N/A,FALSE,"장축";#N/A,#N/A,FALSE,"4WD"}</definedName>
    <definedName name="EAWR" localSheetId="25" hidden="1">{#N/A,#N/A,FALSE,"단축1";#N/A,#N/A,FALSE,"단축2";#N/A,#N/A,FALSE,"단축3";#N/A,#N/A,FALSE,"장축";#N/A,#N/A,FALSE,"4WD"}</definedName>
    <definedName name="EAWR" localSheetId="2" hidden="1">{#N/A,#N/A,FALSE,"단축1";#N/A,#N/A,FALSE,"단축2";#N/A,#N/A,FALSE,"단축3";#N/A,#N/A,FALSE,"장축";#N/A,#N/A,FALSE,"4WD"}</definedName>
    <definedName name="EAWR" localSheetId="28" hidden="1">{#N/A,#N/A,FALSE,"단축1";#N/A,#N/A,FALSE,"단축2";#N/A,#N/A,FALSE,"단축3";#N/A,#N/A,FALSE,"장축";#N/A,#N/A,FALSE,"4WD"}</definedName>
    <definedName name="EAWR" localSheetId="5" hidden="1">{#N/A,#N/A,FALSE,"단축1";#N/A,#N/A,FALSE,"단축2";#N/A,#N/A,FALSE,"단축3";#N/A,#N/A,FALSE,"장축";#N/A,#N/A,FALSE,"4WD"}</definedName>
    <definedName name="EAWR" hidden="1">{#N/A,#N/A,FALSE,"단축1";#N/A,#N/A,FALSE,"단축2";#N/A,#N/A,FALSE,"단축3";#N/A,#N/A,FALSE,"장축";#N/A,#N/A,FALSE,"4WD"}</definedName>
    <definedName name="EC" localSheetId="24">#REF!</definedName>
    <definedName name="EC">#REF!</definedName>
    <definedName name="Economic_Value" localSheetId="24">#REF!</definedName>
    <definedName name="Economic_Value" localSheetId="14">#REF!</definedName>
    <definedName name="Economic_Value" localSheetId="13">#REF!</definedName>
    <definedName name="Economic_Value">#REF!</definedName>
    <definedName name="edge" localSheetId="24">#REF!</definedName>
    <definedName name="edge">#REF!</definedName>
    <definedName name="edgh" localSheetId="24">#REF!</definedName>
    <definedName name="edgh">#REF!</definedName>
    <definedName name="edtgh" localSheetId="24">#REF!</definedName>
    <definedName name="edtgh">#REF!</definedName>
    <definedName name="ee" localSheetId="28" hidden="1">#REF!</definedName>
    <definedName name="ee" hidden="1">#REF!</definedName>
    <definedName name="EE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8"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5"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송운" localSheetId="24" hidden="1">{#N/A,#N/A,FALSE,"운반시간"}</definedName>
    <definedName name="eee.송운" localSheetId="8" hidden="1">{#N/A,#N/A,FALSE,"운반시간"}</definedName>
    <definedName name="eee.송운" localSheetId="25" hidden="1">{#N/A,#N/A,FALSE,"운반시간"}</definedName>
    <definedName name="eee.송운" localSheetId="2" hidden="1">{#N/A,#N/A,FALSE,"운반시간"}</definedName>
    <definedName name="eee.송운" localSheetId="28" hidden="1">{#N/A,#N/A,FALSE,"운반시간"}</definedName>
    <definedName name="eee.송운" localSheetId="5" hidden="1">{#N/A,#N/A,FALSE,"운반시간"}</definedName>
    <definedName name="eee.송운" hidden="1">{#N/A,#N/A,FALSE,"운반시간"}</definedName>
    <definedName name="eee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8"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5"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8"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5"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localSheetId="24" hidden="1">{#N/A,#N/A,TRUE,"Y생산";#N/A,#N/A,TRUE,"Y판매";#N/A,#N/A,TRUE,"Y총물량";#N/A,#N/A,TRUE,"Y능력";#N/A,#N/A,TRUE,"YKD"}</definedName>
    <definedName name="EEJEJJEJEJEJE" localSheetId="8" hidden="1">{#N/A,#N/A,TRUE,"Y생산";#N/A,#N/A,TRUE,"Y판매";#N/A,#N/A,TRUE,"Y총물량";#N/A,#N/A,TRUE,"Y능력";#N/A,#N/A,TRUE,"YKD"}</definedName>
    <definedName name="EEJEJJEJEJEJE" localSheetId="25" hidden="1">{#N/A,#N/A,TRUE,"Y생산";#N/A,#N/A,TRUE,"Y판매";#N/A,#N/A,TRUE,"Y총물량";#N/A,#N/A,TRUE,"Y능력";#N/A,#N/A,TRUE,"YKD"}</definedName>
    <definedName name="EEJEJJEJEJEJE" localSheetId="2" hidden="1">{#N/A,#N/A,TRUE,"Y생산";#N/A,#N/A,TRUE,"Y판매";#N/A,#N/A,TRUE,"Y총물량";#N/A,#N/A,TRUE,"Y능력";#N/A,#N/A,TRUE,"YKD"}</definedName>
    <definedName name="EEJEJJEJEJEJE" localSheetId="28" hidden="1">{#N/A,#N/A,TRUE,"Y생산";#N/A,#N/A,TRUE,"Y판매";#N/A,#N/A,TRUE,"Y총물량";#N/A,#N/A,TRUE,"Y능력";#N/A,#N/A,TRUE,"YKD"}</definedName>
    <definedName name="EEJEJJEJEJEJE" localSheetId="5" hidden="1">{#N/A,#N/A,TRUE,"Y생산";#N/A,#N/A,TRUE,"Y판매";#N/A,#N/A,TRUE,"Y총물량";#N/A,#N/A,TRUE,"Y능력";#N/A,#N/A,TRUE,"YKD"}</definedName>
    <definedName name="EEJEJJEJEJEJE" hidden="1">{#N/A,#N/A,TRUE,"Y생산";#N/A,#N/A,TRUE,"Y판매";#N/A,#N/A,TRUE,"Y총물량";#N/A,#N/A,TRUE,"Y능력";#N/A,#N/A,TRUE,"YKD"}</definedName>
    <definedName name="eeojfkjks" localSheetId="24" hidden="1">{"'Sheet1'!$A$1:$H$36"}</definedName>
    <definedName name="eeojfkjks" localSheetId="8" hidden="1">{"'Sheet1'!$A$1:$H$36"}</definedName>
    <definedName name="eeojfkjks" localSheetId="25" hidden="1">{"'Sheet1'!$A$1:$H$36"}</definedName>
    <definedName name="eeojfkjks" localSheetId="2" hidden="1">{"'Sheet1'!$A$1:$H$36"}</definedName>
    <definedName name="eeojfkjks" localSheetId="28" hidden="1">{"'Sheet1'!$A$1:$H$36"}</definedName>
    <definedName name="eeojfkjks" localSheetId="5" hidden="1">{"'Sheet1'!$A$1:$H$36"}</definedName>
    <definedName name="eeojfkjks" hidden="1">{"'Sheet1'!$A$1:$H$36"}</definedName>
    <definedName name="EF" localSheetId="24">#REF!</definedName>
    <definedName name="EF">#REF!</definedName>
    <definedName name="efbar" localSheetId="24" hidden="1">{#N/A,#N/A,FALSE,"Performance Flash Report"}</definedName>
    <definedName name="efbar" localSheetId="8" hidden="1">{#N/A,#N/A,FALSE,"Performance Flash Report"}</definedName>
    <definedName name="efbar" localSheetId="25" hidden="1">{#N/A,#N/A,FALSE,"Performance Flash Report"}</definedName>
    <definedName name="efbar" localSheetId="2" hidden="1">{#N/A,#N/A,FALSE,"Performance Flash Report"}</definedName>
    <definedName name="efbar" localSheetId="14" hidden="1">{#N/A,#N/A,FALSE,"Performance Flash Report"}</definedName>
    <definedName name="efbar" localSheetId="28" hidden="1">{#N/A,#N/A,FALSE,"Performance Flash Report"}</definedName>
    <definedName name="efbar" localSheetId="5" hidden="1">{#N/A,#N/A,FALSE,"Performance Flash Report"}</definedName>
    <definedName name="efbar" localSheetId="13" hidden="1">{#N/A,#N/A,FALSE,"Performance Flash Report"}</definedName>
    <definedName name="efbar" hidden="1">{#N/A,#N/A,FALSE,"Performance Flash Report"}</definedName>
    <definedName name="efbar_1" localSheetId="24" hidden="1">{#N/A,#N/A,FALSE,"Performance Flash Report"}</definedName>
    <definedName name="efbar_1" localSheetId="8" hidden="1">{#N/A,#N/A,FALSE,"Performance Flash Report"}</definedName>
    <definedName name="efbar_1" localSheetId="25" hidden="1">{#N/A,#N/A,FALSE,"Performance Flash Report"}</definedName>
    <definedName name="efbar_1" localSheetId="2" hidden="1">{#N/A,#N/A,FALSE,"Performance Flash Report"}</definedName>
    <definedName name="efbar_1" localSheetId="14" hidden="1">{#N/A,#N/A,FALSE,"Performance Flash Report"}</definedName>
    <definedName name="efbar_1" localSheetId="28" hidden="1">{#N/A,#N/A,FALSE,"Performance Flash Report"}</definedName>
    <definedName name="efbar_1" localSheetId="5" hidden="1">{#N/A,#N/A,FALSE,"Performance Flash Report"}</definedName>
    <definedName name="efbar_1" localSheetId="13" hidden="1">{#N/A,#N/A,FALSE,"Performance Flash Report"}</definedName>
    <definedName name="efbar_1" hidden="1">{#N/A,#N/A,FALSE,"Performance Flash Report"}</definedName>
    <definedName name="efbar_1_1" localSheetId="24" hidden="1">{#N/A,#N/A,FALSE,"Performance Flash Report"}</definedName>
    <definedName name="efbar_1_1" localSheetId="8" hidden="1">{#N/A,#N/A,FALSE,"Performance Flash Report"}</definedName>
    <definedName name="efbar_1_1" localSheetId="25" hidden="1">{#N/A,#N/A,FALSE,"Performance Flash Report"}</definedName>
    <definedName name="efbar_1_1" localSheetId="2" hidden="1">{#N/A,#N/A,FALSE,"Performance Flash Report"}</definedName>
    <definedName name="efbar_1_1" localSheetId="14" hidden="1">{#N/A,#N/A,FALSE,"Performance Flash Report"}</definedName>
    <definedName name="efbar_1_1" localSheetId="28" hidden="1">{#N/A,#N/A,FALSE,"Performance Flash Report"}</definedName>
    <definedName name="efbar_1_1" localSheetId="5" hidden="1">{#N/A,#N/A,FALSE,"Performance Flash Report"}</definedName>
    <definedName name="efbar_1_1" localSheetId="13" hidden="1">{#N/A,#N/A,FALSE,"Performance Flash Report"}</definedName>
    <definedName name="efbar_1_1" hidden="1">{#N/A,#N/A,FALSE,"Performance Flash Report"}</definedName>
    <definedName name="efbar_1_2" localSheetId="24" hidden="1">{#N/A,#N/A,FALSE,"Performance Flash Report"}</definedName>
    <definedName name="efbar_1_2" localSheetId="8" hidden="1">{#N/A,#N/A,FALSE,"Performance Flash Report"}</definedName>
    <definedName name="efbar_1_2" localSheetId="25" hidden="1">{#N/A,#N/A,FALSE,"Performance Flash Report"}</definedName>
    <definedName name="efbar_1_2" localSheetId="2" hidden="1">{#N/A,#N/A,FALSE,"Performance Flash Report"}</definedName>
    <definedName name="efbar_1_2" localSheetId="14" hidden="1">{#N/A,#N/A,FALSE,"Performance Flash Report"}</definedName>
    <definedName name="efbar_1_2" localSheetId="28" hidden="1">{#N/A,#N/A,FALSE,"Performance Flash Report"}</definedName>
    <definedName name="efbar_1_2" localSheetId="5" hidden="1">{#N/A,#N/A,FALSE,"Performance Flash Report"}</definedName>
    <definedName name="efbar_1_2" localSheetId="13" hidden="1">{#N/A,#N/A,FALSE,"Performance Flash Report"}</definedName>
    <definedName name="efbar_1_2" hidden="1">{#N/A,#N/A,FALSE,"Performance Flash Report"}</definedName>
    <definedName name="efbar_1_3" localSheetId="24" hidden="1">{#N/A,#N/A,FALSE,"Performance Flash Report"}</definedName>
    <definedName name="efbar_1_3" localSheetId="8" hidden="1">{#N/A,#N/A,FALSE,"Performance Flash Report"}</definedName>
    <definedName name="efbar_1_3" localSheetId="25" hidden="1">{#N/A,#N/A,FALSE,"Performance Flash Report"}</definedName>
    <definedName name="efbar_1_3" localSheetId="2" hidden="1">{#N/A,#N/A,FALSE,"Performance Flash Report"}</definedName>
    <definedName name="efbar_1_3" localSheetId="14" hidden="1">{#N/A,#N/A,FALSE,"Performance Flash Report"}</definedName>
    <definedName name="efbar_1_3" localSheetId="28" hidden="1">{#N/A,#N/A,FALSE,"Performance Flash Report"}</definedName>
    <definedName name="efbar_1_3" localSheetId="5" hidden="1">{#N/A,#N/A,FALSE,"Performance Flash Report"}</definedName>
    <definedName name="efbar_1_3" localSheetId="13" hidden="1">{#N/A,#N/A,FALSE,"Performance Flash Report"}</definedName>
    <definedName name="efbar_1_3" hidden="1">{#N/A,#N/A,FALSE,"Performance Flash Report"}</definedName>
    <definedName name="efbar_1_4" localSheetId="24" hidden="1">{#N/A,#N/A,FALSE,"Performance Flash Report"}</definedName>
    <definedName name="efbar_1_4" localSheetId="8" hidden="1">{#N/A,#N/A,FALSE,"Performance Flash Report"}</definedName>
    <definedName name="efbar_1_4" localSheetId="25" hidden="1">{#N/A,#N/A,FALSE,"Performance Flash Report"}</definedName>
    <definedName name="efbar_1_4" localSheetId="2" hidden="1">{#N/A,#N/A,FALSE,"Performance Flash Report"}</definedName>
    <definedName name="efbar_1_4" localSheetId="14" hidden="1">{#N/A,#N/A,FALSE,"Performance Flash Report"}</definedName>
    <definedName name="efbar_1_4" localSheetId="28" hidden="1">{#N/A,#N/A,FALSE,"Performance Flash Report"}</definedName>
    <definedName name="efbar_1_4" localSheetId="5" hidden="1">{#N/A,#N/A,FALSE,"Performance Flash Report"}</definedName>
    <definedName name="efbar_1_4" localSheetId="13" hidden="1">{#N/A,#N/A,FALSE,"Performance Flash Report"}</definedName>
    <definedName name="efbar_1_4" hidden="1">{#N/A,#N/A,FALSE,"Performance Flash Report"}</definedName>
    <definedName name="efbar_2" localSheetId="24" hidden="1">{#N/A,#N/A,FALSE,"Performance Flash Report"}</definedName>
    <definedName name="efbar_2" localSheetId="8" hidden="1">{#N/A,#N/A,FALSE,"Performance Flash Report"}</definedName>
    <definedName name="efbar_2" localSheetId="25" hidden="1">{#N/A,#N/A,FALSE,"Performance Flash Report"}</definedName>
    <definedName name="efbar_2" localSheetId="2" hidden="1">{#N/A,#N/A,FALSE,"Performance Flash Report"}</definedName>
    <definedName name="efbar_2" localSheetId="14" hidden="1">{#N/A,#N/A,FALSE,"Performance Flash Report"}</definedName>
    <definedName name="efbar_2" localSheetId="28" hidden="1">{#N/A,#N/A,FALSE,"Performance Flash Report"}</definedName>
    <definedName name="efbar_2" localSheetId="5" hidden="1">{#N/A,#N/A,FALSE,"Performance Flash Report"}</definedName>
    <definedName name="efbar_2" localSheetId="13" hidden="1">{#N/A,#N/A,FALSE,"Performance Flash Report"}</definedName>
    <definedName name="efbar_2" hidden="1">{#N/A,#N/A,FALSE,"Performance Flash Report"}</definedName>
    <definedName name="efbar_2_1" localSheetId="24" hidden="1">{#N/A,#N/A,FALSE,"Performance Flash Report"}</definedName>
    <definedName name="efbar_2_1" localSheetId="8" hidden="1">{#N/A,#N/A,FALSE,"Performance Flash Report"}</definedName>
    <definedName name="efbar_2_1" localSheetId="25" hidden="1">{#N/A,#N/A,FALSE,"Performance Flash Report"}</definedName>
    <definedName name="efbar_2_1" localSheetId="2" hidden="1">{#N/A,#N/A,FALSE,"Performance Flash Report"}</definedName>
    <definedName name="efbar_2_1" localSheetId="14" hidden="1">{#N/A,#N/A,FALSE,"Performance Flash Report"}</definedName>
    <definedName name="efbar_2_1" localSheetId="28" hidden="1">{#N/A,#N/A,FALSE,"Performance Flash Report"}</definedName>
    <definedName name="efbar_2_1" localSheetId="5" hidden="1">{#N/A,#N/A,FALSE,"Performance Flash Report"}</definedName>
    <definedName name="efbar_2_1" localSheetId="13" hidden="1">{#N/A,#N/A,FALSE,"Performance Flash Report"}</definedName>
    <definedName name="efbar_2_1" hidden="1">{#N/A,#N/A,FALSE,"Performance Flash Report"}</definedName>
    <definedName name="efbar_2_2" localSheetId="24" hidden="1">{#N/A,#N/A,FALSE,"Performance Flash Report"}</definedName>
    <definedName name="efbar_2_2" localSheetId="8" hidden="1">{#N/A,#N/A,FALSE,"Performance Flash Report"}</definedName>
    <definedName name="efbar_2_2" localSheetId="25" hidden="1">{#N/A,#N/A,FALSE,"Performance Flash Report"}</definedName>
    <definedName name="efbar_2_2" localSheetId="2" hidden="1">{#N/A,#N/A,FALSE,"Performance Flash Report"}</definedName>
    <definedName name="efbar_2_2" localSheetId="14" hidden="1">{#N/A,#N/A,FALSE,"Performance Flash Report"}</definedName>
    <definedName name="efbar_2_2" localSheetId="28" hidden="1">{#N/A,#N/A,FALSE,"Performance Flash Report"}</definedName>
    <definedName name="efbar_2_2" localSheetId="5" hidden="1">{#N/A,#N/A,FALSE,"Performance Flash Report"}</definedName>
    <definedName name="efbar_2_2" localSheetId="13" hidden="1">{#N/A,#N/A,FALSE,"Performance Flash Report"}</definedName>
    <definedName name="efbar_2_2" hidden="1">{#N/A,#N/A,FALSE,"Performance Flash Report"}</definedName>
    <definedName name="efbar_2_3" localSheetId="24" hidden="1">{#N/A,#N/A,FALSE,"Performance Flash Report"}</definedName>
    <definedName name="efbar_2_3" localSheetId="8" hidden="1">{#N/A,#N/A,FALSE,"Performance Flash Report"}</definedName>
    <definedName name="efbar_2_3" localSheetId="25" hidden="1">{#N/A,#N/A,FALSE,"Performance Flash Report"}</definedName>
    <definedName name="efbar_2_3" localSheetId="2" hidden="1">{#N/A,#N/A,FALSE,"Performance Flash Report"}</definedName>
    <definedName name="efbar_2_3" localSheetId="14" hidden="1">{#N/A,#N/A,FALSE,"Performance Flash Report"}</definedName>
    <definedName name="efbar_2_3" localSheetId="28" hidden="1">{#N/A,#N/A,FALSE,"Performance Flash Report"}</definedName>
    <definedName name="efbar_2_3" localSheetId="5" hidden="1">{#N/A,#N/A,FALSE,"Performance Flash Report"}</definedName>
    <definedName name="efbar_2_3" localSheetId="13" hidden="1">{#N/A,#N/A,FALSE,"Performance Flash Report"}</definedName>
    <definedName name="efbar_2_3" hidden="1">{#N/A,#N/A,FALSE,"Performance Flash Report"}</definedName>
    <definedName name="efbar_2_4" localSheetId="24" hidden="1">{#N/A,#N/A,FALSE,"Performance Flash Report"}</definedName>
    <definedName name="efbar_2_4" localSheetId="8" hidden="1">{#N/A,#N/A,FALSE,"Performance Flash Report"}</definedName>
    <definedName name="efbar_2_4" localSheetId="25" hidden="1">{#N/A,#N/A,FALSE,"Performance Flash Report"}</definedName>
    <definedName name="efbar_2_4" localSheetId="2" hidden="1">{#N/A,#N/A,FALSE,"Performance Flash Report"}</definedName>
    <definedName name="efbar_2_4" localSheetId="14" hidden="1">{#N/A,#N/A,FALSE,"Performance Flash Report"}</definedName>
    <definedName name="efbar_2_4" localSheetId="28" hidden="1">{#N/A,#N/A,FALSE,"Performance Flash Report"}</definedName>
    <definedName name="efbar_2_4" localSheetId="5" hidden="1">{#N/A,#N/A,FALSE,"Performance Flash Report"}</definedName>
    <definedName name="efbar_2_4" localSheetId="13" hidden="1">{#N/A,#N/A,FALSE,"Performance Flash Report"}</definedName>
    <definedName name="efbar_2_4" hidden="1">{#N/A,#N/A,FALSE,"Performance Flash Report"}</definedName>
    <definedName name="efbar_3" localSheetId="24" hidden="1">{#N/A,#N/A,FALSE,"Performance Flash Report"}</definedName>
    <definedName name="efbar_3" localSheetId="8" hidden="1">{#N/A,#N/A,FALSE,"Performance Flash Report"}</definedName>
    <definedName name="efbar_3" localSheetId="25" hidden="1">{#N/A,#N/A,FALSE,"Performance Flash Report"}</definedName>
    <definedName name="efbar_3" localSheetId="2" hidden="1">{#N/A,#N/A,FALSE,"Performance Flash Report"}</definedName>
    <definedName name="efbar_3" localSheetId="14" hidden="1">{#N/A,#N/A,FALSE,"Performance Flash Report"}</definedName>
    <definedName name="efbar_3" localSheetId="28" hidden="1">{#N/A,#N/A,FALSE,"Performance Flash Report"}</definedName>
    <definedName name="efbar_3" localSheetId="5" hidden="1">{#N/A,#N/A,FALSE,"Performance Flash Report"}</definedName>
    <definedName name="efbar_3" localSheetId="13" hidden="1">{#N/A,#N/A,FALSE,"Performance Flash Report"}</definedName>
    <definedName name="efbar_3" hidden="1">{#N/A,#N/A,FALSE,"Performance Flash Report"}</definedName>
    <definedName name="efbar_3_1" localSheetId="24" hidden="1">{#N/A,#N/A,FALSE,"Performance Flash Report"}</definedName>
    <definedName name="efbar_3_1" localSheetId="8" hidden="1">{#N/A,#N/A,FALSE,"Performance Flash Report"}</definedName>
    <definedName name="efbar_3_1" localSheetId="25" hidden="1">{#N/A,#N/A,FALSE,"Performance Flash Report"}</definedName>
    <definedName name="efbar_3_1" localSheetId="2" hidden="1">{#N/A,#N/A,FALSE,"Performance Flash Report"}</definedName>
    <definedName name="efbar_3_1" localSheetId="14" hidden="1">{#N/A,#N/A,FALSE,"Performance Flash Report"}</definedName>
    <definedName name="efbar_3_1" localSheetId="28" hidden="1">{#N/A,#N/A,FALSE,"Performance Flash Report"}</definedName>
    <definedName name="efbar_3_1" localSheetId="5" hidden="1">{#N/A,#N/A,FALSE,"Performance Flash Report"}</definedName>
    <definedName name="efbar_3_1" localSheetId="13" hidden="1">{#N/A,#N/A,FALSE,"Performance Flash Report"}</definedName>
    <definedName name="efbar_3_1" hidden="1">{#N/A,#N/A,FALSE,"Performance Flash Report"}</definedName>
    <definedName name="efbar_3_2" localSheetId="24" hidden="1">{#N/A,#N/A,FALSE,"Performance Flash Report"}</definedName>
    <definedName name="efbar_3_2" localSheetId="8" hidden="1">{#N/A,#N/A,FALSE,"Performance Flash Report"}</definedName>
    <definedName name="efbar_3_2" localSheetId="25" hidden="1">{#N/A,#N/A,FALSE,"Performance Flash Report"}</definedName>
    <definedName name="efbar_3_2" localSheetId="2" hidden="1">{#N/A,#N/A,FALSE,"Performance Flash Report"}</definedName>
    <definedName name="efbar_3_2" localSheetId="14" hidden="1">{#N/A,#N/A,FALSE,"Performance Flash Report"}</definedName>
    <definedName name="efbar_3_2" localSheetId="28" hidden="1">{#N/A,#N/A,FALSE,"Performance Flash Report"}</definedName>
    <definedName name="efbar_3_2" localSheetId="5" hidden="1">{#N/A,#N/A,FALSE,"Performance Flash Report"}</definedName>
    <definedName name="efbar_3_2" localSheetId="13" hidden="1">{#N/A,#N/A,FALSE,"Performance Flash Report"}</definedName>
    <definedName name="efbar_3_2" hidden="1">{#N/A,#N/A,FALSE,"Performance Flash Report"}</definedName>
    <definedName name="efbar_3_3" localSheetId="24" hidden="1">{#N/A,#N/A,FALSE,"Performance Flash Report"}</definedName>
    <definedName name="efbar_3_3" localSheetId="8" hidden="1">{#N/A,#N/A,FALSE,"Performance Flash Report"}</definedName>
    <definedName name="efbar_3_3" localSheetId="25" hidden="1">{#N/A,#N/A,FALSE,"Performance Flash Report"}</definedName>
    <definedName name="efbar_3_3" localSheetId="2" hidden="1">{#N/A,#N/A,FALSE,"Performance Flash Report"}</definedName>
    <definedName name="efbar_3_3" localSheetId="14" hidden="1">{#N/A,#N/A,FALSE,"Performance Flash Report"}</definedName>
    <definedName name="efbar_3_3" localSheetId="28" hidden="1">{#N/A,#N/A,FALSE,"Performance Flash Report"}</definedName>
    <definedName name="efbar_3_3" localSheetId="5" hidden="1">{#N/A,#N/A,FALSE,"Performance Flash Report"}</definedName>
    <definedName name="efbar_3_3" localSheetId="13" hidden="1">{#N/A,#N/A,FALSE,"Performance Flash Report"}</definedName>
    <definedName name="efbar_3_3" hidden="1">{#N/A,#N/A,FALSE,"Performance Flash Report"}</definedName>
    <definedName name="efbar_3_4" localSheetId="24" hidden="1">{#N/A,#N/A,FALSE,"Performance Flash Report"}</definedName>
    <definedName name="efbar_3_4" localSheetId="8" hidden="1">{#N/A,#N/A,FALSE,"Performance Flash Report"}</definedName>
    <definedName name="efbar_3_4" localSheetId="25" hidden="1">{#N/A,#N/A,FALSE,"Performance Flash Report"}</definedName>
    <definedName name="efbar_3_4" localSheetId="2" hidden="1">{#N/A,#N/A,FALSE,"Performance Flash Report"}</definedName>
    <definedName name="efbar_3_4" localSheetId="14" hidden="1">{#N/A,#N/A,FALSE,"Performance Flash Report"}</definedName>
    <definedName name="efbar_3_4" localSheetId="28" hidden="1">{#N/A,#N/A,FALSE,"Performance Flash Report"}</definedName>
    <definedName name="efbar_3_4" localSheetId="5" hidden="1">{#N/A,#N/A,FALSE,"Performance Flash Report"}</definedName>
    <definedName name="efbar_3_4" localSheetId="13" hidden="1">{#N/A,#N/A,FALSE,"Performance Flash Report"}</definedName>
    <definedName name="efbar_3_4" hidden="1">{#N/A,#N/A,FALSE,"Performance Flash Report"}</definedName>
    <definedName name="efbar_4" localSheetId="24" hidden="1">{#N/A,#N/A,FALSE,"Performance Flash Report"}</definedName>
    <definedName name="efbar_4" localSheetId="8" hidden="1">{#N/A,#N/A,FALSE,"Performance Flash Report"}</definedName>
    <definedName name="efbar_4" localSheetId="25" hidden="1">{#N/A,#N/A,FALSE,"Performance Flash Report"}</definedName>
    <definedName name="efbar_4" localSheetId="2" hidden="1">{#N/A,#N/A,FALSE,"Performance Flash Report"}</definedName>
    <definedName name="efbar_4" localSheetId="14" hidden="1">{#N/A,#N/A,FALSE,"Performance Flash Report"}</definedName>
    <definedName name="efbar_4" localSheetId="28" hidden="1">{#N/A,#N/A,FALSE,"Performance Flash Report"}</definedName>
    <definedName name="efbar_4" localSheetId="5" hidden="1">{#N/A,#N/A,FALSE,"Performance Flash Report"}</definedName>
    <definedName name="efbar_4" localSheetId="13" hidden="1">{#N/A,#N/A,FALSE,"Performance Flash Report"}</definedName>
    <definedName name="efbar_4" hidden="1">{#N/A,#N/A,FALSE,"Performance Flash Report"}</definedName>
    <definedName name="efbar_4_1" localSheetId="24" hidden="1">{#N/A,#N/A,FALSE,"Performance Flash Report"}</definedName>
    <definedName name="efbar_4_1" localSheetId="8" hidden="1">{#N/A,#N/A,FALSE,"Performance Flash Report"}</definedName>
    <definedName name="efbar_4_1" localSheetId="25" hidden="1">{#N/A,#N/A,FALSE,"Performance Flash Report"}</definedName>
    <definedName name="efbar_4_1" localSheetId="2" hidden="1">{#N/A,#N/A,FALSE,"Performance Flash Report"}</definedName>
    <definedName name="efbar_4_1" localSheetId="14" hidden="1">{#N/A,#N/A,FALSE,"Performance Flash Report"}</definedName>
    <definedName name="efbar_4_1" localSheetId="28" hidden="1">{#N/A,#N/A,FALSE,"Performance Flash Report"}</definedName>
    <definedName name="efbar_4_1" localSheetId="5" hidden="1">{#N/A,#N/A,FALSE,"Performance Flash Report"}</definedName>
    <definedName name="efbar_4_1" localSheetId="13" hidden="1">{#N/A,#N/A,FALSE,"Performance Flash Report"}</definedName>
    <definedName name="efbar_4_1" hidden="1">{#N/A,#N/A,FALSE,"Performance Flash Report"}</definedName>
    <definedName name="efbar_4_2" localSheetId="24" hidden="1">{#N/A,#N/A,FALSE,"Performance Flash Report"}</definedName>
    <definedName name="efbar_4_2" localSheetId="8" hidden="1">{#N/A,#N/A,FALSE,"Performance Flash Report"}</definedName>
    <definedName name="efbar_4_2" localSheetId="25" hidden="1">{#N/A,#N/A,FALSE,"Performance Flash Report"}</definedName>
    <definedName name="efbar_4_2" localSheetId="2" hidden="1">{#N/A,#N/A,FALSE,"Performance Flash Report"}</definedName>
    <definedName name="efbar_4_2" localSheetId="14" hidden="1">{#N/A,#N/A,FALSE,"Performance Flash Report"}</definedName>
    <definedName name="efbar_4_2" localSheetId="28" hidden="1">{#N/A,#N/A,FALSE,"Performance Flash Report"}</definedName>
    <definedName name="efbar_4_2" localSheetId="5" hidden="1">{#N/A,#N/A,FALSE,"Performance Flash Report"}</definedName>
    <definedName name="efbar_4_2" localSheetId="13" hidden="1">{#N/A,#N/A,FALSE,"Performance Flash Report"}</definedName>
    <definedName name="efbar_4_2" hidden="1">{#N/A,#N/A,FALSE,"Performance Flash Report"}</definedName>
    <definedName name="efbar_4_3" localSheetId="24" hidden="1">{#N/A,#N/A,FALSE,"Performance Flash Report"}</definedName>
    <definedName name="efbar_4_3" localSheetId="8" hidden="1">{#N/A,#N/A,FALSE,"Performance Flash Report"}</definedName>
    <definedName name="efbar_4_3" localSheetId="25" hidden="1">{#N/A,#N/A,FALSE,"Performance Flash Report"}</definedName>
    <definedName name="efbar_4_3" localSheetId="2" hidden="1">{#N/A,#N/A,FALSE,"Performance Flash Report"}</definedName>
    <definedName name="efbar_4_3" localSheetId="14" hidden="1">{#N/A,#N/A,FALSE,"Performance Flash Report"}</definedName>
    <definedName name="efbar_4_3" localSheetId="28" hidden="1">{#N/A,#N/A,FALSE,"Performance Flash Report"}</definedName>
    <definedName name="efbar_4_3" localSheetId="5" hidden="1">{#N/A,#N/A,FALSE,"Performance Flash Report"}</definedName>
    <definedName name="efbar_4_3" localSheetId="13" hidden="1">{#N/A,#N/A,FALSE,"Performance Flash Report"}</definedName>
    <definedName name="efbar_4_3" hidden="1">{#N/A,#N/A,FALSE,"Performance Flash Report"}</definedName>
    <definedName name="efbar_4_4" localSheetId="24" hidden="1">{#N/A,#N/A,FALSE,"Performance Flash Report"}</definedName>
    <definedName name="efbar_4_4" localSheetId="8" hidden="1">{#N/A,#N/A,FALSE,"Performance Flash Report"}</definedName>
    <definedName name="efbar_4_4" localSheetId="25" hidden="1">{#N/A,#N/A,FALSE,"Performance Flash Report"}</definedName>
    <definedName name="efbar_4_4" localSheetId="2" hidden="1">{#N/A,#N/A,FALSE,"Performance Flash Report"}</definedName>
    <definedName name="efbar_4_4" localSheetId="14" hidden="1">{#N/A,#N/A,FALSE,"Performance Flash Report"}</definedName>
    <definedName name="efbar_4_4" localSheetId="28" hidden="1">{#N/A,#N/A,FALSE,"Performance Flash Report"}</definedName>
    <definedName name="efbar_4_4" localSheetId="5" hidden="1">{#N/A,#N/A,FALSE,"Performance Flash Report"}</definedName>
    <definedName name="efbar_4_4" localSheetId="13" hidden="1">{#N/A,#N/A,FALSE,"Performance Flash Report"}</definedName>
    <definedName name="efbar_4_4" hidden="1">{#N/A,#N/A,FALSE,"Performance Flash Report"}</definedName>
    <definedName name="efbar_5" localSheetId="24" hidden="1">{#N/A,#N/A,FALSE,"Performance Flash Report"}</definedName>
    <definedName name="efbar_5" localSheetId="8" hidden="1">{#N/A,#N/A,FALSE,"Performance Flash Report"}</definedName>
    <definedName name="efbar_5" localSheetId="25" hidden="1">{#N/A,#N/A,FALSE,"Performance Flash Report"}</definedName>
    <definedName name="efbar_5" localSheetId="2" hidden="1">{#N/A,#N/A,FALSE,"Performance Flash Report"}</definedName>
    <definedName name="efbar_5" localSheetId="14" hidden="1">{#N/A,#N/A,FALSE,"Performance Flash Report"}</definedName>
    <definedName name="efbar_5" localSheetId="28" hidden="1">{#N/A,#N/A,FALSE,"Performance Flash Report"}</definedName>
    <definedName name="efbar_5" localSheetId="5" hidden="1">{#N/A,#N/A,FALSE,"Performance Flash Report"}</definedName>
    <definedName name="efbar_5" localSheetId="13" hidden="1">{#N/A,#N/A,FALSE,"Performance Flash Report"}</definedName>
    <definedName name="efbar_5" hidden="1">{#N/A,#N/A,FALSE,"Performance Flash Report"}</definedName>
    <definedName name="efbar_5_1" localSheetId="24" hidden="1">{#N/A,#N/A,FALSE,"Performance Flash Report"}</definedName>
    <definedName name="efbar_5_1" localSheetId="8" hidden="1">{#N/A,#N/A,FALSE,"Performance Flash Report"}</definedName>
    <definedName name="efbar_5_1" localSheetId="25" hidden="1">{#N/A,#N/A,FALSE,"Performance Flash Report"}</definedName>
    <definedName name="efbar_5_1" localSheetId="2" hidden="1">{#N/A,#N/A,FALSE,"Performance Flash Report"}</definedName>
    <definedName name="efbar_5_1" localSheetId="14" hidden="1">{#N/A,#N/A,FALSE,"Performance Flash Report"}</definedName>
    <definedName name="efbar_5_1" localSheetId="28" hidden="1">{#N/A,#N/A,FALSE,"Performance Flash Report"}</definedName>
    <definedName name="efbar_5_1" localSheetId="5" hidden="1">{#N/A,#N/A,FALSE,"Performance Flash Report"}</definedName>
    <definedName name="efbar_5_1" localSheetId="13" hidden="1">{#N/A,#N/A,FALSE,"Performance Flash Report"}</definedName>
    <definedName name="efbar_5_1" hidden="1">{#N/A,#N/A,FALSE,"Performance Flash Report"}</definedName>
    <definedName name="efbar_5_2" localSheetId="24" hidden="1">{#N/A,#N/A,FALSE,"Performance Flash Report"}</definedName>
    <definedName name="efbar_5_2" localSheetId="8" hidden="1">{#N/A,#N/A,FALSE,"Performance Flash Report"}</definedName>
    <definedName name="efbar_5_2" localSheetId="25" hidden="1">{#N/A,#N/A,FALSE,"Performance Flash Report"}</definedName>
    <definedName name="efbar_5_2" localSheetId="2" hidden="1">{#N/A,#N/A,FALSE,"Performance Flash Report"}</definedName>
    <definedName name="efbar_5_2" localSheetId="14" hidden="1">{#N/A,#N/A,FALSE,"Performance Flash Report"}</definedName>
    <definedName name="efbar_5_2" localSheetId="28" hidden="1">{#N/A,#N/A,FALSE,"Performance Flash Report"}</definedName>
    <definedName name="efbar_5_2" localSheetId="5" hidden="1">{#N/A,#N/A,FALSE,"Performance Flash Report"}</definedName>
    <definedName name="efbar_5_2" localSheetId="13" hidden="1">{#N/A,#N/A,FALSE,"Performance Flash Report"}</definedName>
    <definedName name="efbar_5_2" hidden="1">{#N/A,#N/A,FALSE,"Performance Flash Report"}</definedName>
    <definedName name="efbar_5_3" localSheetId="24" hidden="1">{#N/A,#N/A,FALSE,"Performance Flash Report"}</definedName>
    <definedName name="efbar_5_3" localSheetId="8" hidden="1">{#N/A,#N/A,FALSE,"Performance Flash Report"}</definedName>
    <definedName name="efbar_5_3" localSheetId="25" hidden="1">{#N/A,#N/A,FALSE,"Performance Flash Report"}</definedName>
    <definedName name="efbar_5_3" localSheetId="2" hidden="1">{#N/A,#N/A,FALSE,"Performance Flash Report"}</definedName>
    <definedName name="efbar_5_3" localSheetId="14" hidden="1">{#N/A,#N/A,FALSE,"Performance Flash Report"}</definedName>
    <definedName name="efbar_5_3" localSheetId="28" hidden="1">{#N/A,#N/A,FALSE,"Performance Flash Report"}</definedName>
    <definedName name="efbar_5_3" localSheetId="5" hidden="1">{#N/A,#N/A,FALSE,"Performance Flash Report"}</definedName>
    <definedName name="efbar_5_3" localSheetId="13" hidden="1">{#N/A,#N/A,FALSE,"Performance Flash Report"}</definedName>
    <definedName name="efbar_5_3" hidden="1">{#N/A,#N/A,FALSE,"Performance Flash Report"}</definedName>
    <definedName name="efbar_5_4" localSheetId="24" hidden="1">{#N/A,#N/A,FALSE,"Performance Flash Report"}</definedName>
    <definedName name="efbar_5_4" localSheetId="8" hidden="1">{#N/A,#N/A,FALSE,"Performance Flash Report"}</definedName>
    <definedName name="efbar_5_4" localSheetId="25" hidden="1">{#N/A,#N/A,FALSE,"Performance Flash Report"}</definedName>
    <definedName name="efbar_5_4" localSheetId="2" hidden="1">{#N/A,#N/A,FALSE,"Performance Flash Report"}</definedName>
    <definedName name="efbar_5_4" localSheetId="14" hidden="1">{#N/A,#N/A,FALSE,"Performance Flash Report"}</definedName>
    <definedName name="efbar_5_4" localSheetId="28" hidden="1">{#N/A,#N/A,FALSE,"Performance Flash Report"}</definedName>
    <definedName name="efbar_5_4" localSheetId="5" hidden="1">{#N/A,#N/A,FALSE,"Performance Flash Report"}</definedName>
    <definedName name="efbar_5_4" localSheetId="13" hidden="1">{#N/A,#N/A,FALSE,"Performance Flash Report"}</definedName>
    <definedName name="efbar_5_4" hidden="1">{#N/A,#N/A,FALSE,"Performance Flash Report"}</definedName>
    <definedName name="Effective_Tax_Rate" localSheetId="24">#REF!</definedName>
    <definedName name="Effective_Tax_Rate">#REF!</definedName>
    <definedName name="EFFOG" localSheetId="24" hidden="1">{#N/A,#N/A,FALSE,"단축1";#N/A,#N/A,FALSE,"단축2";#N/A,#N/A,FALSE,"단축3";#N/A,#N/A,FALSE,"장축";#N/A,#N/A,FALSE,"4WD"}</definedName>
    <definedName name="EFFOG" localSheetId="8" hidden="1">{#N/A,#N/A,FALSE,"단축1";#N/A,#N/A,FALSE,"단축2";#N/A,#N/A,FALSE,"단축3";#N/A,#N/A,FALSE,"장축";#N/A,#N/A,FALSE,"4WD"}</definedName>
    <definedName name="EFFOG" localSheetId="25" hidden="1">{#N/A,#N/A,FALSE,"단축1";#N/A,#N/A,FALSE,"단축2";#N/A,#N/A,FALSE,"단축3";#N/A,#N/A,FALSE,"장축";#N/A,#N/A,FALSE,"4WD"}</definedName>
    <definedName name="EFFOG" localSheetId="2" hidden="1">{#N/A,#N/A,FALSE,"단축1";#N/A,#N/A,FALSE,"단축2";#N/A,#N/A,FALSE,"단축3";#N/A,#N/A,FALSE,"장축";#N/A,#N/A,FALSE,"4WD"}</definedName>
    <definedName name="EFFOG" localSheetId="28" hidden="1">{#N/A,#N/A,FALSE,"단축1";#N/A,#N/A,FALSE,"단축2";#N/A,#N/A,FALSE,"단축3";#N/A,#N/A,FALSE,"장축";#N/A,#N/A,FALSE,"4WD"}</definedName>
    <definedName name="EFFOG" localSheetId="5" hidden="1">{#N/A,#N/A,FALSE,"단축1";#N/A,#N/A,FALSE,"단축2";#N/A,#N/A,FALSE,"단축3";#N/A,#N/A,FALSE,"장축";#N/A,#N/A,FALSE,"4WD"}</definedName>
    <definedName name="EFFOG" hidden="1">{#N/A,#N/A,FALSE,"단축1";#N/A,#N/A,FALSE,"단축2";#N/A,#N/A,FALSE,"단축3";#N/A,#N/A,FALSE,"장축";#N/A,#N/A,FALSE,"4WD"}</definedName>
    <definedName name="efweufwbf"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localSheetId="24" hidden="1">{#N/A,#N/A,FALSE,"단축1";#N/A,#N/A,FALSE,"단축2";#N/A,#N/A,FALSE,"단축3";#N/A,#N/A,FALSE,"장축";#N/A,#N/A,FALSE,"4WD"}</definedName>
    <definedName name="EF제동" localSheetId="8" hidden="1">{#N/A,#N/A,FALSE,"단축1";#N/A,#N/A,FALSE,"단축2";#N/A,#N/A,FALSE,"단축3";#N/A,#N/A,FALSE,"장축";#N/A,#N/A,FALSE,"4WD"}</definedName>
    <definedName name="EF제동" localSheetId="25" hidden="1">{#N/A,#N/A,FALSE,"단축1";#N/A,#N/A,FALSE,"단축2";#N/A,#N/A,FALSE,"단축3";#N/A,#N/A,FALSE,"장축";#N/A,#N/A,FALSE,"4WD"}</definedName>
    <definedName name="EF제동" localSheetId="2" hidden="1">{#N/A,#N/A,FALSE,"단축1";#N/A,#N/A,FALSE,"단축2";#N/A,#N/A,FALSE,"단축3";#N/A,#N/A,FALSE,"장축";#N/A,#N/A,FALSE,"4WD"}</definedName>
    <definedName name="EF제동" localSheetId="28" hidden="1">{#N/A,#N/A,FALSE,"단축1";#N/A,#N/A,FALSE,"단축2";#N/A,#N/A,FALSE,"단축3";#N/A,#N/A,FALSE,"장축";#N/A,#N/A,FALSE,"4WD"}</definedName>
    <definedName name="EF제동" localSheetId="5" hidden="1">{#N/A,#N/A,FALSE,"단축1";#N/A,#N/A,FALSE,"단축2";#N/A,#N/A,FALSE,"단축3";#N/A,#N/A,FALSE,"장축";#N/A,#N/A,FALSE,"4WD"}</definedName>
    <definedName name="EF제동" hidden="1">{#N/A,#N/A,FALSE,"단축1";#N/A,#N/A,FALSE,"단축2";#N/A,#N/A,FALSE,"단축3";#N/A,#N/A,FALSE,"장축";#N/A,#N/A,FALSE,"4WD"}</definedName>
    <definedName name="ej" localSheetId="24" hidden="1">{"'용역비'!$A$4:$C$8"}</definedName>
    <definedName name="ej" localSheetId="8" hidden="1">{"'용역비'!$A$4:$C$8"}</definedName>
    <definedName name="ej" localSheetId="25" hidden="1">{"'용역비'!$A$4:$C$8"}</definedName>
    <definedName name="ej" localSheetId="2" hidden="1">{"'용역비'!$A$4:$C$8"}</definedName>
    <definedName name="ej" localSheetId="28" hidden="1">{"'용역비'!$A$4:$C$8"}</definedName>
    <definedName name="ej" localSheetId="5" hidden="1">{"'용역비'!$A$4:$C$8"}</definedName>
    <definedName name="ej" hidden="1">{"'용역비'!$A$4:$C$8"}</definedName>
    <definedName name="ejklejle" localSheetId="24" hidden="1">{"'Sheet1'!$A$1:$H$36"}</definedName>
    <definedName name="ejklejle" localSheetId="8" hidden="1">{"'Sheet1'!$A$1:$H$36"}</definedName>
    <definedName name="ejklejle" localSheetId="25" hidden="1">{"'Sheet1'!$A$1:$H$36"}</definedName>
    <definedName name="ejklejle" localSheetId="2" hidden="1">{"'Sheet1'!$A$1:$H$36"}</definedName>
    <definedName name="ejklejle" localSheetId="28" hidden="1">{"'Sheet1'!$A$1:$H$36"}</definedName>
    <definedName name="ejklejle" localSheetId="5" hidden="1">{"'Sheet1'!$A$1:$H$36"}</definedName>
    <definedName name="ejklejle" hidden="1">{"'Sheet1'!$A$1:$H$36"}</definedName>
    <definedName name="EK" localSheetId="28" hidden="1">#REF!</definedName>
    <definedName name="EK" hidden="1">#REF!</definedName>
    <definedName name="EKCI" localSheetId="24">BlankMacro1</definedName>
    <definedName name="EKCI" localSheetId="8">BlankMacro1</definedName>
    <definedName name="EKCI" localSheetId="25">BlankMacro1</definedName>
    <definedName name="EKCI" localSheetId="2">BlankMacro1</definedName>
    <definedName name="EKCI" localSheetId="28">BlankMacro1</definedName>
    <definedName name="EKCI" localSheetId="26">BlankMacro1</definedName>
    <definedName name="EKCI" localSheetId="27">BlankMacro1</definedName>
    <definedName name="EKCI" localSheetId="6">BlankMacro1</definedName>
    <definedName name="EKCI" localSheetId="5">BlankMacro1</definedName>
    <definedName name="EKCI">BlankMacro1</definedName>
    <definedName name="ekele" localSheetId="24" hidden="1">{"'Sheet1'!$A$1:$H$36"}</definedName>
    <definedName name="ekele" localSheetId="8" hidden="1">{"'Sheet1'!$A$1:$H$36"}</definedName>
    <definedName name="ekele" localSheetId="25" hidden="1">{"'Sheet1'!$A$1:$H$36"}</definedName>
    <definedName name="ekele" localSheetId="2" hidden="1">{"'Sheet1'!$A$1:$H$36"}</definedName>
    <definedName name="ekele" localSheetId="28" hidden="1">{"'Sheet1'!$A$1:$H$36"}</definedName>
    <definedName name="ekele" localSheetId="5" hidden="1">{"'Sheet1'!$A$1:$H$36"}</definedName>
    <definedName name="ekele" hidden="1">{"'Sheet1'!$A$1:$H$36"}</definedName>
    <definedName name="el" localSheetId="28" hidden="1">#REF!</definedName>
    <definedName name="el" hidden="1">#REF!</definedName>
    <definedName name="EL_FILTER" localSheetId="24">#REF!</definedName>
    <definedName name="EL_FILTER">#REF!</definedName>
    <definedName name="EL1A1P" localSheetId="24">#REF!</definedName>
    <definedName name="EL1A1P">#REF!</definedName>
    <definedName name="el1a1t" localSheetId="24">#REF!</definedName>
    <definedName name="el1a1t">#REF!</definedName>
    <definedName name="el1a2p" localSheetId="24">#REF!</definedName>
    <definedName name="el1a2p">#REF!</definedName>
    <definedName name="el1a2t" localSheetId="24">#REF!</definedName>
    <definedName name="el1a2t">#REF!</definedName>
    <definedName name="EL2A1P" localSheetId="24">#REF!</definedName>
    <definedName name="EL2A1P">#REF!</definedName>
    <definedName name="el2a1t" localSheetId="24">#REF!</definedName>
    <definedName name="el2a1t">#REF!</definedName>
    <definedName name="el2a2p" localSheetId="24">#REF!</definedName>
    <definedName name="el2a2p">#REF!</definedName>
    <definedName name="el2a2t" localSheetId="24">#REF!</definedName>
    <definedName name="el2a2t">#REF!</definedName>
    <definedName name="EL3A1P" localSheetId="24">#REF!</definedName>
    <definedName name="EL3A1P">#REF!</definedName>
    <definedName name="el3a1t" localSheetId="24">#REF!</definedName>
    <definedName name="el3a1t">#REF!</definedName>
    <definedName name="el3a2p" localSheetId="24">#REF!</definedName>
    <definedName name="el3a2p">#REF!</definedName>
    <definedName name="el3a2t" localSheetId="24">#REF!</definedName>
    <definedName name="el3a2t">#REF!</definedName>
    <definedName name="ele" localSheetId="24">#REF!</definedName>
    <definedName name="ele">#REF!</definedName>
    <definedName name="ELECT">#N/A</definedName>
    <definedName name="ELECTSUM" localSheetId="24">#REF!</definedName>
    <definedName name="ELECTSUM">#REF!</definedName>
    <definedName name="ELP" localSheetId="24">#REF!</definedName>
    <definedName name="ELP">#REF!</definedName>
    <definedName name="ELSK" localSheetId="24" hidden="1">{#N/A,#N/A,FALSE,"1.CRITERIA";#N/A,#N/A,FALSE,"2.IS";#N/A,#N/A,FALSE,"3.BS";#N/A,#N/A,FALSE,"4.PER PL";#N/A,#N/A,FALSE,"5.INVESTMENT";#N/A,#N/A,FALSE,"6.공문";#N/A,#N/A,FALSE,"7.netinvest"}</definedName>
    <definedName name="ELSK" localSheetId="8" hidden="1">{#N/A,#N/A,FALSE,"1.CRITERIA";#N/A,#N/A,FALSE,"2.IS";#N/A,#N/A,FALSE,"3.BS";#N/A,#N/A,FALSE,"4.PER PL";#N/A,#N/A,FALSE,"5.INVESTMENT";#N/A,#N/A,FALSE,"6.공문";#N/A,#N/A,FALSE,"7.netinvest"}</definedName>
    <definedName name="ELSK" localSheetId="25"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localSheetId="28" hidden="1">{#N/A,#N/A,FALSE,"1.CRITERIA";#N/A,#N/A,FALSE,"2.IS";#N/A,#N/A,FALSE,"3.BS";#N/A,#N/A,FALSE,"4.PER PL";#N/A,#N/A,FALSE,"5.INVESTMENT";#N/A,#N/A,FALSE,"6.공문";#N/A,#N/A,FALSE,"7.netinvest"}</definedName>
    <definedName name="ELSK" localSheetId="5"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 localSheetId="24">#REF!</definedName>
    <definedName name="EMDEPTH">#REF!</definedName>
    <definedName name="Employees" localSheetId="24">#REF!</definedName>
    <definedName name="Employees">#REF!</definedName>
    <definedName name="empty" localSheetId="24">#REF!</definedName>
    <definedName name="empty">#REF!</definedName>
    <definedName name="Emst10" localSheetId="24">#REF!</definedName>
    <definedName name="Emst10">#REF!</definedName>
    <definedName name="EN" localSheetId="24">#REF!</definedName>
    <definedName name="EN">#REF!</definedName>
    <definedName name="ENCOST">#N/A</definedName>
    <definedName name="Encounter" localSheetId="24">#REF!</definedName>
    <definedName name="Encounter">#REF!</definedName>
    <definedName name="EncounterDate" localSheetId="24">#REF!</definedName>
    <definedName name="EncounterDate">#REF!</definedName>
    <definedName name="EncounterType" localSheetId="24">#REF!</definedName>
    <definedName name="EncounterType">#REF!</definedName>
    <definedName name="eng감가" localSheetId="24">#REF!</definedName>
    <definedName name="eng감가">#REF!</definedName>
    <definedName name="eng매출" localSheetId="24">#REF!</definedName>
    <definedName name="eng매출">#REF!</definedName>
    <definedName name="ENG배부" localSheetId="24">#REF!</definedName>
    <definedName name="ENG배부">#REF!</definedName>
    <definedName name="eng인원" localSheetId="24">#REF!</definedName>
    <definedName name="eng인원">#REF!</definedName>
    <definedName name="ENT" localSheetId="24">#REF!</definedName>
    <definedName name="ENT">#REF!</definedName>
    <definedName name="Ent_Acct" localSheetId="24">#REF!</definedName>
    <definedName name="Ent_Acct">#REF!</definedName>
    <definedName name="entity" localSheetId="24">#REF!</definedName>
    <definedName name="entity">#REF!</definedName>
    <definedName name="Eo" localSheetId="24">#REF!</definedName>
    <definedName name="Eo">#REF!</definedName>
    <definedName name="EOCK" localSheetId="24">#REF!</definedName>
    <definedName name="EOCK">#REF!</definedName>
    <definedName name="EOGH" localSheetId="24" hidden="1">{#N/A,#N/A,FALSE,"단축1";#N/A,#N/A,FALSE,"단축2";#N/A,#N/A,FALSE,"단축3";#N/A,#N/A,FALSE,"장축";#N/A,#N/A,FALSE,"4WD"}</definedName>
    <definedName name="EOGH" localSheetId="8" hidden="1">{#N/A,#N/A,FALSE,"단축1";#N/A,#N/A,FALSE,"단축2";#N/A,#N/A,FALSE,"단축3";#N/A,#N/A,FALSE,"장축";#N/A,#N/A,FALSE,"4WD"}</definedName>
    <definedName name="EOGH" localSheetId="25" hidden="1">{#N/A,#N/A,FALSE,"단축1";#N/A,#N/A,FALSE,"단축2";#N/A,#N/A,FALSE,"단축3";#N/A,#N/A,FALSE,"장축";#N/A,#N/A,FALSE,"4WD"}</definedName>
    <definedName name="EOGH" localSheetId="2" hidden="1">{#N/A,#N/A,FALSE,"단축1";#N/A,#N/A,FALSE,"단축2";#N/A,#N/A,FALSE,"단축3";#N/A,#N/A,FALSE,"장축";#N/A,#N/A,FALSE,"4WD"}</definedName>
    <definedName name="EOGH" localSheetId="28" hidden="1">{#N/A,#N/A,FALSE,"단축1";#N/A,#N/A,FALSE,"단축2";#N/A,#N/A,FALSE,"단축3";#N/A,#N/A,FALSE,"장축";#N/A,#N/A,FALSE,"4WD"}</definedName>
    <definedName name="EOGH" localSheetId="5" hidden="1">{#N/A,#N/A,FALSE,"단축1";#N/A,#N/A,FALSE,"단축2";#N/A,#N/A,FALSE,"단축3";#N/A,#N/A,FALSE,"장축";#N/A,#N/A,FALSE,"4WD"}</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 localSheetId="24">#REF!</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 localSheetId="24">#REF!</definedName>
    <definedName name="eq_index">#REF!</definedName>
    <definedName name="eqoe" localSheetId="24">#REF!</definedName>
    <definedName name="eqoe">#REF!</definedName>
    <definedName name="eqoo" localSheetId="24">#REF!</definedName>
    <definedName name="eqoo">#REF!</definedName>
    <definedName name="EQPT_Rate" localSheetId="24">#REF!</definedName>
    <definedName name="EQPT_Rate">#REF!</definedName>
    <definedName name="eqse" localSheetId="24">#REF!</definedName>
    <definedName name="eqse">#REF!</definedName>
    <definedName name="eqso" localSheetId="24">#REF!</definedName>
    <definedName name="eqso">#REF!</definedName>
    <definedName name="EQUP">#N/A</definedName>
    <definedName name="e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r" localSheetId="8" hidden="1">{#N/A,#N/A,FALSE,"손익표지";#N/A,#N/A,FALSE,"손익계산";#N/A,#N/A,FALSE,"일반관리비";#N/A,#N/A,FALSE,"영업외수익";#N/A,#N/A,FALSE,"영업외비용";#N/A,#N/A,FALSE,"매출액";#N/A,#N/A,FALSE,"요약손익";#N/A,#N/A,FALSE,"요약대차";#N/A,#N/A,FALSE,"매출채권현황";#N/A,#N/A,FALSE,"매출채권명세"}</definedName>
    <definedName name="e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r" localSheetId="5"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 localSheetId="24">#REF!</definedName>
    <definedName name="erew">#REF!</definedName>
    <definedName name="ereware" localSheetId="24">#REF!</definedName>
    <definedName name="ereware">#REF!</definedName>
    <definedName name="erewr" localSheetId="24">#REF!</definedName>
    <definedName name="erewr">#REF!</definedName>
    <definedName name="erfe"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localSheetId="24" hidden="1">{#N/A,#N/A,FALSE,"단축1";#N/A,#N/A,FALSE,"단축2";#N/A,#N/A,FALSE,"단축3";#N/A,#N/A,FALSE,"장축";#N/A,#N/A,FALSE,"4WD"}</definedName>
    <definedName name="ERRE" localSheetId="8" hidden="1">{#N/A,#N/A,FALSE,"단축1";#N/A,#N/A,FALSE,"단축2";#N/A,#N/A,FALSE,"단축3";#N/A,#N/A,FALSE,"장축";#N/A,#N/A,FALSE,"4WD"}</definedName>
    <definedName name="ERRE" localSheetId="25" hidden="1">{#N/A,#N/A,FALSE,"단축1";#N/A,#N/A,FALSE,"단축2";#N/A,#N/A,FALSE,"단축3";#N/A,#N/A,FALSE,"장축";#N/A,#N/A,FALSE,"4WD"}</definedName>
    <definedName name="ERRE" localSheetId="2" hidden="1">{#N/A,#N/A,FALSE,"단축1";#N/A,#N/A,FALSE,"단축2";#N/A,#N/A,FALSE,"단축3";#N/A,#N/A,FALSE,"장축";#N/A,#N/A,FALSE,"4WD"}</definedName>
    <definedName name="ERRE" localSheetId="28" hidden="1">{#N/A,#N/A,FALSE,"단축1";#N/A,#N/A,FALSE,"단축2";#N/A,#N/A,FALSE,"단축3";#N/A,#N/A,FALSE,"장축";#N/A,#N/A,FALSE,"4WD"}</definedName>
    <definedName name="ERRE" localSheetId="5" hidden="1">{#N/A,#N/A,FALSE,"단축1";#N/A,#N/A,FALSE,"단축2";#N/A,#N/A,FALSE,"단축3";#N/A,#N/A,FALSE,"장축";#N/A,#N/A,FALSE,"4WD"}</definedName>
    <definedName name="ERRE" hidden="1">{#N/A,#N/A,FALSE,"단축1";#N/A,#N/A,FALSE,"단축2";#N/A,#N/A,FALSE,"단축3";#N/A,#N/A,FALSE,"장축";#N/A,#N/A,FALSE,"4WD"}</definedName>
    <definedName name="ers">#N/A</definedName>
    <definedName name="ertyertye" localSheetId="24" hidden="1">{"'용역비'!$A$4:$C$8"}</definedName>
    <definedName name="ertyertye" localSheetId="8" hidden="1">{"'용역비'!$A$4:$C$8"}</definedName>
    <definedName name="ertyertye" localSheetId="25" hidden="1">{"'용역비'!$A$4:$C$8"}</definedName>
    <definedName name="ertyertye" localSheetId="2" hidden="1">{"'용역비'!$A$4:$C$8"}</definedName>
    <definedName name="ertyertye" localSheetId="28" hidden="1">{"'용역비'!$A$4:$C$8"}</definedName>
    <definedName name="ertyertye" localSheetId="5" hidden="1">{"'용역비'!$A$4:$C$8"}</definedName>
    <definedName name="ertyertye" hidden="1">{"'용역비'!$A$4:$C$8"}</definedName>
    <definedName name="erwrw">#N/A</definedName>
    <definedName name="erwrwe" localSheetId="24" hidden="1">{#N/A,#N/A,FALSE,"Sheet1"}</definedName>
    <definedName name="erwrwe" localSheetId="8" hidden="1">{#N/A,#N/A,FALSE,"Sheet1"}</definedName>
    <definedName name="erwrwe" localSheetId="25" hidden="1">{#N/A,#N/A,FALSE,"Sheet1"}</definedName>
    <definedName name="erwrwe" localSheetId="2" hidden="1">{#N/A,#N/A,FALSE,"Sheet1"}</definedName>
    <definedName name="erwrwe" localSheetId="28" hidden="1">{#N/A,#N/A,FALSE,"Sheet1"}</definedName>
    <definedName name="erwrwe" localSheetId="5" hidden="1">{#N/A,#N/A,FALSE,"Sheet1"}</definedName>
    <definedName name="erwrwe" hidden="1">{#N/A,#N/A,FALSE,"Sheet1"}</definedName>
    <definedName name="eryr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8"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5"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localSheetId="24">#REF!</definedName>
    <definedName name="ES">#REF!</definedName>
    <definedName name="esnrc100c1_values" localSheetId="24" hidden="1">{"FTSE100","COMPANIES",TRUE}</definedName>
    <definedName name="esnrc100c1_values" localSheetId="8" hidden="1">{"FTSE100","COMPANIES",TRUE}</definedName>
    <definedName name="esnrc100c1_values" localSheetId="25" hidden="1">{"FTSE100","COMPANIES",TRUE}</definedName>
    <definedName name="esnrc100c1_values" localSheetId="2" hidden="1">{"FTSE100","COMPANIES",TRUE}</definedName>
    <definedName name="esnrc100c1_values" localSheetId="28" hidden="1">{"FTSE100","COMPANIES",TRUE}</definedName>
    <definedName name="esnrc100c1_values" localSheetId="5" hidden="1">{"FTSE100","COMPANIES",TRUE}</definedName>
    <definedName name="esnrc100c1_values" hidden="1">{"FTSE100","COMPANIES",TRUE}</definedName>
    <definedName name="esnrc33c1_values" localSheetId="24" hidden="1">{"EUMOT","COMPANIES",TRUE}</definedName>
    <definedName name="esnrc33c1_values" localSheetId="8" hidden="1">{"EUMOT","COMPANIES",TRUE}</definedName>
    <definedName name="esnrc33c1_values" localSheetId="25" hidden="1">{"EUMOT","COMPANIES",TRUE}</definedName>
    <definedName name="esnrc33c1_values" localSheetId="2" hidden="1">{"EUMOT","COMPANIES",TRUE}</definedName>
    <definedName name="esnrc33c1_values" localSheetId="28" hidden="1">{"EUMOT","COMPANIES",TRUE}</definedName>
    <definedName name="esnrc33c1_values" localSheetId="5" hidden="1">{"EUMOT","COMPANIES",TRUE}</definedName>
    <definedName name="esnrc33c1_values" hidden="1">{"EUMOT","COMPANIES",TRUE}</definedName>
    <definedName name="esnrc56c1_values" localSheetId="24" hidden="1">{"ASCONGRP","COMPANIES",TRUE}</definedName>
    <definedName name="esnrc56c1_values" localSheetId="8" hidden="1">{"ASCONGRP","COMPANIES",TRUE}</definedName>
    <definedName name="esnrc56c1_values" localSheetId="25" hidden="1">{"ASCONGRP","COMPANIES",TRUE}</definedName>
    <definedName name="esnrc56c1_values" localSheetId="2" hidden="1">{"ASCONGRP","COMPANIES",TRUE}</definedName>
    <definedName name="esnrc56c1_values" localSheetId="28" hidden="1">{"ASCONGRP","COMPANIES",TRUE}</definedName>
    <definedName name="esnrc56c1_values" localSheetId="5" hidden="1">{"ASCONGRP","COMPANIES",TRUE}</definedName>
    <definedName name="esnrc56c1_values" hidden="1">{"ASCONGRP","COMPANIES",TRUE}</definedName>
    <definedName name="esnrc63c1_values" localSheetId="24" hidden="1">{"EUUTIGRP","COMPANIES",TRUE}</definedName>
    <definedName name="esnrc63c1_values" localSheetId="8" hidden="1">{"EUUTIGRP","COMPANIES",TRUE}</definedName>
    <definedName name="esnrc63c1_values" localSheetId="25" hidden="1">{"EUUTIGRP","COMPANIES",TRUE}</definedName>
    <definedName name="esnrc63c1_values" localSheetId="2" hidden="1">{"EUUTIGRP","COMPANIES",TRUE}</definedName>
    <definedName name="esnrc63c1_values" localSheetId="28" hidden="1">{"EUUTIGRP","COMPANIES",TRUE}</definedName>
    <definedName name="esnrc63c1_values" localSheetId="5" hidden="1">{"EUUTIGRP","COMPANIES",TRUE}</definedName>
    <definedName name="esnrc63c1_values" hidden="1">{"EUUTIGRP","COMPANIES",TRUE}</definedName>
    <definedName name="esnrc91c1_values" localSheetId="24" hidden="1">{"EUUTI","COMPANIES",TRUE}</definedName>
    <definedName name="esnrc91c1_values" localSheetId="8" hidden="1">{"EUUTI","COMPANIES",TRUE}</definedName>
    <definedName name="esnrc91c1_values" localSheetId="25" hidden="1">{"EUUTI","COMPANIES",TRUE}</definedName>
    <definedName name="esnrc91c1_values" localSheetId="2" hidden="1">{"EUUTI","COMPANIES",TRUE}</definedName>
    <definedName name="esnrc91c1_values" localSheetId="28" hidden="1">{"EUUTI","COMPANIES",TRUE}</definedName>
    <definedName name="esnrc91c1_values" localSheetId="5" hidden="1">{"EUUTI","COMPANIES",TRUE}</definedName>
    <definedName name="esnrc91c1_values" hidden="1">{"EUUTI","COMPANIES",TRUE}</definedName>
    <definedName name="EssOptions">"A1000000000121000011001100020_01-03N/A"</definedName>
    <definedName name="EssSamplingValue">100</definedName>
    <definedName name="et" localSheetId="24">#REF!</definedName>
    <definedName name="et">#REF!</definedName>
    <definedName name="ETHGER" localSheetId="24" hidden="1">#REF!</definedName>
    <definedName name="ETHGER" localSheetId="14" hidden="1">#REF!</definedName>
    <definedName name="ETHGER" localSheetId="28" hidden="1">#REF!</definedName>
    <definedName name="ETHGER" localSheetId="13" hidden="1">#REF!</definedName>
    <definedName name="ETHGER" hidden="1">#REF!</definedName>
    <definedName name="etw" localSheetId="24">#REF!</definedName>
    <definedName name="etw">#REF!</definedName>
    <definedName name="ETWE" localSheetId="24" hidden="1">{#N/A,#N/A,FALSE,"Sheet6"}</definedName>
    <definedName name="ETWE" localSheetId="8" hidden="1">{#N/A,#N/A,FALSE,"Sheet6"}</definedName>
    <definedName name="ETWE" localSheetId="25" hidden="1">{#N/A,#N/A,FALSE,"Sheet6"}</definedName>
    <definedName name="ETWE" localSheetId="2" hidden="1">{#N/A,#N/A,FALSE,"Sheet6"}</definedName>
    <definedName name="ETWE" localSheetId="28" hidden="1">{#N/A,#N/A,FALSE,"Sheet6"}</definedName>
    <definedName name="ETWE" localSheetId="5" hidden="1">{#N/A,#N/A,FALSE,"Sheet6"}</definedName>
    <definedName name="ETWE" hidden="1">{#N/A,#N/A,FALSE,"Sheet6"}</definedName>
    <definedName name="ETWEGF" localSheetId="24" hidden="1">{#N/A,#N/A,FALSE,"Sheet6"}</definedName>
    <definedName name="ETWEGF" localSheetId="8" hidden="1">{#N/A,#N/A,FALSE,"Sheet6"}</definedName>
    <definedName name="ETWEGF" localSheetId="25" hidden="1">{#N/A,#N/A,FALSE,"Sheet6"}</definedName>
    <definedName name="ETWEGF" localSheetId="2" hidden="1">{#N/A,#N/A,FALSE,"Sheet6"}</definedName>
    <definedName name="ETWEGF" localSheetId="28" hidden="1">{#N/A,#N/A,FALSE,"Sheet6"}</definedName>
    <definedName name="ETWEGF" localSheetId="5" hidden="1">{#N/A,#N/A,FALSE,"Sheet6"}</definedName>
    <definedName name="ETWEGF" hidden="1">{#N/A,#N/A,FALSE,"Sheet6"}</definedName>
    <definedName name="etyj" localSheetId="24" hidden="1">{"'용역비'!$A$4:$C$8"}</definedName>
    <definedName name="etyj" localSheetId="8" hidden="1">{"'용역비'!$A$4:$C$8"}</definedName>
    <definedName name="etyj" localSheetId="25" hidden="1">{"'용역비'!$A$4:$C$8"}</definedName>
    <definedName name="etyj" localSheetId="2" hidden="1">{"'용역비'!$A$4:$C$8"}</definedName>
    <definedName name="etyj" localSheetId="28" hidden="1">{"'용역비'!$A$4:$C$8"}</definedName>
    <definedName name="etyj" localSheetId="5" hidden="1">{"'용역비'!$A$4:$C$8"}</definedName>
    <definedName name="etyj" hidden="1">{"'용역비'!$A$4:$C$8"}</definedName>
    <definedName name="etyjj" localSheetId="24" hidden="1">{"'용역비'!$A$4:$C$8"}</definedName>
    <definedName name="etyjj" localSheetId="8" hidden="1">{"'용역비'!$A$4:$C$8"}</definedName>
    <definedName name="etyjj" localSheetId="25" hidden="1">{"'용역비'!$A$4:$C$8"}</definedName>
    <definedName name="etyjj" localSheetId="2" hidden="1">{"'용역비'!$A$4:$C$8"}</definedName>
    <definedName name="etyjj" localSheetId="28" hidden="1">{"'용역비'!$A$4:$C$8"}</definedName>
    <definedName name="etyjj" localSheetId="5" hidden="1">{"'용역비'!$A$4:$C$8"}</definedName>
    <definedName name="etyjj" hidden="1">{"'용역비'!$A$4:$C$8"}</definedName>
    <definedName name="EUR_NPV_BASE_RA" localSheetId="24">#REF!</definedName>
    <definedName name="EUR_NPV_BASE_RA" localSheetId="14">#REF!</definedName>
    <definedName name="EUR_NPV_BASE_RA" localSheetId="13">#REF!</definedName>
    <definedName name="EUR_NPV_BASE_RA">#REF!</definedName>
    <definedName name="EUR_NPV_DOWN_RA" localSheetId="24">#REF!</definedName>
    <definedName name="EUR_NPV_DOWN_RA" localSheetId="14">#REF!</definedName>
    <definedName name="EUR_NPV_DOWN_RA" localSheetId="13">#REF!</definedName>
    <definedName name="EUR_NPV_DOWN_RA">#REF!</definedName>
    <definedName name="EUR_NPV_UP_RA" localSheetId="24">#REF!</definedName>
    <definedName name="EUR_NPV_UP_RA">#REF!</definedName>
    <definedName name="EUR_PL_BASE_RA" localSheetId="24">#REF!</definedName>
    <definedName name="EUR_PL_BASE_RA">#REF!</definedName>
    <definedName name="EUR_PL_DOWN_RA" localSheetId="24">#REF!</definedName>
    <definedName name="EUR_PL_DOWN_RA">#REF!</definedName>
    <definedName name="EUR_PL_UP_RA" localSheetId="24">#REF!</definedName>
    <definedName name="EUR_PL_UP_RA">#REF!</definedName>
    <definedName name="EUR_SALES_BASE_NRA" localSheetId="24">#REF!</definedName>
    <definedName name="EUR_SALES_BASE_NRA">#REF!</definedName>
    <definedName name="EUR_SALES_BASE_RA" localSheetId="24">#REF!</definedName>
    <definedName name="EUR_SALES_BASE_RA">#REF!</definedName>
    <definedName name="EUR_SALES_DOWN_NRA" localSheetId="24">#REF!</definedName>
    <definedName name="EUR_SALES_DOWN_NRA">#REF!</definedName>
    <definedName name="EUR_SALES_DOWN_RA" localSheetId="24">#REF!</definedName>
    <definedName name="EUR_SALES_DOWN_RA">#REF!</definedName>
    <definedName name="EUR_SALES_UP_NRA" localSheetId="24">#REF!</definedName>
    <definedName name="EUR_SALES_UP_NRA">#REF!</definedName>
    <definedName name="EUR_SALES_UP_RA" localSheetId="24">#REF!</definedName>
    <definedName name="EUR_SALES_UP_RA">#REF!</definedName>
    <definedName name="Euro10" localSheetId="24">#REF!</definedName>
    <definedName name="Euro10">#REF!</definedName>
    <definedName name="Euro11" localSheetId="24">#REF!</definedName>
    <definedName name="Euro11">#REF!</definedName>
    <definedName name="Euro12" localSheetId="24">#REF!</definedName>
    <definedName name="Euro12">#REF!</definedName>
    <definedName name="Euro7" localSheetId="24">#REF!</definedName>
    <definedName name="Euro7">#REF!</definedName>
    <definedName name="Euro8" localSheetId="24">#REF!</definedName>
    <definedName name="Euro8">#REF!</definedName>
    <definedName name="Euro9" localSheetId="24">#REF!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w" localSheetId="8" hidden="1">{#N/A,#N/A,FALSE,"손익표지";#N/A,#N/A,FALSE,"손익계산";#N/A,#N/A,FALSE,"일반관리비";#N/A,#N/A,FALSE,"영업외수익";#N/A,#N/A,FALSE,"영업외비용";#N/A,#N/A,FALSE,"매출액";#N/A,#N/A,FALSE,"요약손익";#N/A,#N/A,FALSE,"요약대차";#N/A,#N/A,FALSE,"매출채권현황";#N/A,#N/A,FALSE,"매출채권명세"}</definedName>
    <definedName name="ew"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w" localSheetId="5"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localSheetId="24" hidden="1">{#N/A,#N/A,FALSE,"초도품";#N/A,#N/A,FALSE,"초도품 (2)";#N/A,#N/A,FALSE,"초도품 (3)";#N/A,#N/A,FALSE,"초도품 (4)";#N/A,#N/A,FALSE,"초도품 (5)";#N/A,#N/A,FALSE,"초도품 (6)"}</definedName>
    <definedName name="EWA" localSheetId="8" hidden="1">{#N/A,#N/A,FALSE,"초도품";#N/A,#N/A,FALSE,"초도품 (2)";#N/A,#N/A,FALSE,"초도품 (3)";#N/A,#N/A,FALSE,"초도품 (4)";#N/A,#N/A,FALSE,"초도품 (5)";#N/A,#N/A,FALSE,"초도품 (6)"}</definedName>
    <definedName name="EWA" localSheetId="25" hidden="1">{#N/A,#N/A,FALSE,"초도품";#N/A,#N/A,FALSE,"초도품 (2)";#N/A,#N/A,FALSE,"초도품 (3)";#N/A,#N/A,FALSE,"초도품 (4)";#N/A,#N/A,FALSE,"초도품 (5)";#N/A,#N/A,FALSE,"초도품 (6)"}</definedName>
    <definedName name="EWA" localSheetId="2" hidden="1">{#N/A,#N/A,FALSE,"초도품";#N/A,#N/A,FALSE,"초도품 (2)";#N/A,#N/A,FALSE,"초도품 (3)";#N/A,#N/A,FALSE,"초도품 (4)";#N/A,#N/A,FALSE,"초도품 (5)";#N/A,#N/A,FALSE,"초도품 (6)"}</definedName>
    <definedName name="EWA" localSheetId="28" hidden="1">{#N/A,#N/A,FALSE,"초도품";#N/A,#N/A,FALSE,"초도품 (2)";#N/A,#N/A,FALSE,"초도품 (3)";#N/A,#N/A,FALSE,"초도품 (4)";#N/A,#N/A,FALSE,"초도품 (5)";#N/A,#N/A,FALSE,"초도품 (6)"}</definedName>
    <definedName name="EWA" localSheetId="5"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QEQ"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 localSheetId="24">#REF!</definedName>
    <definedName name="ewrew">#REF!</definedName>
    <definedName name="ewrwer" localSheetId="24" hidden="1">{#N/A,#N/A,FALSE,"Aging Summary";#N/A,#N/A,FALSE,"Ratio Analysis";#N/A,#N/A,FALSE,"Test 120 Day Accts";#N/A,#N/A,FALSE,"Tickmarks"}</definedName>
    <definedName name="ewrwer" localSheetId="8" hidden="1">{#N/A,#N/A,FALSE,"Aging Summary";#N/A,#N/A,FALSE,"Ratio Analysis";#N/A,#N/A,FALSE,"Test 120 Day Accts";#N/A,#N/A,FALSE,"Tickmarks"}</definedName>
    <definedName name="ewrwer" localSheetId="25" hidden="1">{#N/A,#N/A,FALSE,"Aging Summary";#N/A,#N/A,FALSE,"Ratio Analysis";#N/A,#N/A,FALSE,"Test 120 Day Accts";#N/A,#N/A,FALSE,"Tickmarks"}</definedName>
    <definedName name="ewrwer" localSheetId="2" hidden="1">{#N/A,#N/A,FALSE,"Aging Summary";#N/A,#N/A,FALSE,"Ratio Analysis";#N/A,#N/A,FALSE,"Test 120 Day Accts";#N/A,#N/A,FALSE,"Tickmarks"}</definedName>
    <definedName name="ewrwer" localSheetId="28" hidden="1">{#N/A,#N/A,FALSE,"Aging Summary";#N/A,#N/A,FALSE,"Ratio Analysis";#N/A,#N/A,FALSE,"Test 120 Day Accts";#N/A,#N/A,FALSE,"Tickmarks"}</definedName>
    <definedName name="ewrwer" localSheetId="5" hidden="1">{#N/A,#N/A,FALSE,"Aging Summary";#N/A,#N/A,FALSE,"Ratio Analysis";#N/A,#N/A,FALSE,"Test 120 Day Accts";#N/A,#N/A,FALSE,"Tickmarks"}</definedName>
    <definedName name="ewrwer" hidden="1">{#N/A,#N/A,FALSE,"Aging Summary";#N/A,#N/A,FALSE,"Ratio Analysis";#N/A,#N/A,FALSE,"Test 120 Day Accts";#N/A,#N/A,FALSE,"Tickmarks"}</definedName>
    <definedName name="ewrw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8"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5"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localSheetId="24" hidden="1">{#N/A,#N/A,FALSE,"Sheet6"}</definedName>
    <definedName name="EWTWV" localSheetId="8" hidden="1">{#N/A,#N/A,FALSE,"Sheet6"}</definedName>
    <definedName name="EWTWV" localSheetId="25" hidden="1">{#N/A,#N/A,FALSE,"Sheet6"}</definedName>
    <definedName name="EWTWV" localSheetId="2" hidden="1">{#N/A,#N/A,FALSE,"Sheet6"}</definedName>
    <definedName name="EWTWV" localSheetId="28" hidden="1">{#N/A,#N/A,FALSE,"Sheet6"}</definedName>
    <definedName name="EWTWV" localSheetId="5" hidden="1">{#N/A,#N/A,FALSE,"Sheet6"}</definedName>
    <definedName name="EWTWV" hidden="1">{#N/A,#N/A,FALSE,"Sheet6"}</definedName>
    <definedName name="ewweew" hidden="1">#N/A</definedName>
    <definedName name="Ex" localSheetId="24">#REF!</definedName>
    <definedName name="Ex">#REF!</definedName>
    <definedName name="excess_cash" localSheetId="24">#REF!</definedName>
    <definedName name="excess_cash">#REF!</definedName>
    <definedName name="excesscash" localSheetId="24">#REF!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localSheetId="24" hidden="1">#REF!</definedName>
    <definedName name="EXL" localSheetId="28" hidden="1">#REF!</definedName>
    <definedName name="EXL" hidden="1">#REF!</definedName>
    <definedName name="EXP_COS">#N/A</definedName>
    <definedName name="EXP_SALE">#N/A</definedName>
    <definedName name="Expected_Error_Rate" localSheetId="24">#REF!</definedName>
    <definedName name="Expected_Error_Rate">#REF!</definedName>
    <definedName name="expo" localSheetId="24">#REF!</definedName>
    <definedName name="expo">#REF!</definedName>
    <definedName name="EXPSALE">#N/A</definedName>
    <definedName name="EXT" localSheetId="24" hidden="1">{#N/A,#N/A,TRUE,"일정"}</definedName>
    <definedName name="EXT" localSheetId="8" hidden="1">{#N/A,#N/A,TRUE,"일정"}</definedName>
    <definedName name="EXT" localSheetId="25" hidden="1">{#N/A,#N/A,TRUE,"일정"}</definedName>
    <definedName name="EXT" localSheetId="2" hidden="1">{#N/A,#N/A,TRUE,"일정"}</definedName>
    <definedName name="EXT" localSheetId="14" hidden="1">{#N/A,#N/A,TRUE,"일정"}</definedName>
    <definedName name="EXT" localSheetId="28" hidden="1">{#N/A,#N/A,TRUE,"일정"}</definedName>
    <definedName name="EXT" localSheetId="5" hidden="1">{#N/A,#N/A,TRUE,"일정"}</definedName>
    <definedName name="EXT" localSheetId="13" hidden="1">{#N/A,#N/A,TRUE,"일정"}</definedName>
    <definedName name="EXT" hidden="1">{#N/A,#N/A,TRUE,"일정"}</definedName>
    <definedName name="_xlnm.Extract" localSheetId="24">#REF!</definedName>
    <definedName name="_xlnm.Extract">#REF!</definedName>
    <definedName name="Extract_MI" localSheetId="24">#REF!</definedName>
    <definedName name="Extract_MI">#REF!</definedName>
    <definedName name="EXTT" localSheetId="24" hidden="1">{#N/A,#N/A,TRUE,"일정"}</definedName>
    <definedName name="EXTT" localSheetId="8" hidden="1">{#N/A,#N/A,TRUE,"일정"}</definedName>
    <definedName name="EXTT" localSheetId="25" hidden="1">{#N/A,#N/A,TRUE,"일정"}</definedName>
    <definedName name="EXTT" localSheetId="2" hidden="1">{#N/A,#N/A,TRUE,"일정"}</definedName>
    <definedName name="EXTT" localSheetId="14" hidden="1">{#N/A,#N/A,TRUE,"일정"}</definedName>
    <definedName name="EXTT" localSheetId="28" hidden="1">{#N/A,#N/A,TRUE,"일정"}</definedName>
    <definedName name="EXTT" localSheetId="5" hidden="1">{#N/A,#N/A,TRUE,"일정"}</definedName>
    <definedName name="EXTT" localSheetId="13" hidden="1">{#N/A,#N/A,TRUE,"일정"}</definedName>
    <definedName name="EXTT" hidden="1">{#N/A,#N/A,TRUE,"일정"}</definedName>
    <definedName name="eyteyt" localSheetId="24" hidden="1">{#N/A,#N/A,FALSE,"CCTV"}</definedName>
    <definedName name="eyteyt" localSheetId="8" hidden="1">{#N/A,#N/A,FALSE,"CCTV"}</definedName>
    <definedName name="eyteyt" localSheetId="25" hidden="1">{#N/A,#N/A,FALSE,"CCTV"}</definedName>
    <definedName name="eyteyt" localSheetId="2" hidden="1">{#N/A,#N/A,FALSE,"CCTV"}</definedName>
    <definedName name="eyteyt" localSheetId="14" hidden="1">{#N/A,#N/A,FALSE,"CCTV"}</definedName>
    <definedName name="eyteyt" localSheetId="28" hidden="1">{#N/A,#N/A,FALSE,"CCTV"}</definedName>
    <definedName name="eyteyt" localSheetId="5" hidden="1">{#N/A,#N/A,FALSE,"CCTV"}</definedName>
    <definedName name="eyteyt" localSheetId="13" hidden="1">{#N/A,#N/A,FALSE,"CCTV"}</definedName>
    <definedName name="eyteyt" hidden="1">{#N/A,#N/A,FALSE,"CCTV"}</definedName>
    <definedName name="Ez" localSheetId="24">#REF!</definedName>
    <definedName name="Ez">#REF!</definedName>
    <definedName name="E매출" localSheetId="24">#REF!</definedName>
    <definedName name="E매출">#REF!</definedName>
    <definedName name="E이자" localSheetId="24">#REF!</definedName>
    <definedName name="E이자">#REF!</definedName>
    <definedName name="e인원" localSheetId="24">#REF!</definedName>
    <definedName name="e인원">#REF!</definedName>
    <definedName name="f" localSheetId="24" hidden="1">#REF!</definedName>
    <definedName name="f" localSheetId="14" hidden="1">#REF!</definedName>
    <definedName name="f" localSheetId="28" hidden="1">#REF!</definedName>
    <definedName name="f" localSheetId="13" hidden="1">#REF!</definedName>
    <definedName name="f" hidden="1">#REF!</definedName>
    <definedName name="F_123" localSheetId="24">#REF!</definedName>
    <definedName name="F_123">#REF!</definedName>
    <definedName name="f_3s_cu" localSheetId="24">#REF!</definedName>
    <definedName name="f_3s_cu">#REF!</definedName>
    <definedName name="f_3s_Q1" localSheetId="24">#REF!</definedName>
    <definedName name="f_3s_Q1">#REF!</definedName>
    <definedName name="f_3s_Q2" localSheetId="24">#REF!</definedName>
    <definedName name="f_3s_Q2">#REF!</definedName>
    <definedName name="f_3s_Q3" localSheetId="24">#REF!</definedName>
    <definedName name="f_3s_Q3">#REF!</definedName>
    <definedName name="F_CODE">#N/A</definedName>
    <definedName name="f_cu_cu" localSheetId="24">#REF!</definedName>
    <definedName name="f_cu_cu">#REF!</definedName>
    <definedName name="f_cu_Q1" localSheetId="24">#REF!</definedName>
    <definedName name="f_cu_Q1">#REF!</definedName>
    <definedName name="f_cu_Q2" localSheetId="24">#REF!</definedName>
    <definedName name="f_cu_Q2">#REF!</definedName>
    <definedName name="f_cu_Q3" localSheetId="24">#REF!</definedName>
    <definedName name="f_cu_Q3">#REF!</definedName>
    <definedName name="F_DESC">#N/A</definedName>
    <definedName name="f_EPED_DD" localSheetId="24">#REF!</definedName>
    <definedName name="f_EPED_DD">#REF!</definedName>
    <definedName name="f_GWTD.Acq" localSheetId="24">#REF!</definedName>
    <definedName name="f_GWTD.Acq">#REF!</definedName>
    <definedName name="f_GWTD.Target" localSheetId="24">#REF!</definedName>
    <definedName name="f_GWTD.Target">#REF!</definedName>
    <definedName name="f_la_cu" localSheetId="24">#REF!</definedName>
    <definedName name="f_la_cu">#REF!</definedName>
    <definedName name="f_la_Q1" localSheetId="24">#REF!</definedName>
    <definedName name="f_la_Q1">#REF!</definedName>
    <definedName name="f_la_Q2" localSheetId="24">#REF!</definedName>
    <definedName name="f_la_Q2">#REF!</definedName>
    <definedName name="f_la_Q3" localSheetId="24">#REF!</definedName>
    <definedName name="f_la_Q3">#REF!</definedName>
    <definedName name="F_LVL">#N/A</definedName>
    <definedName name="F_PAGE">#N/A</definedName>
    <definedName name="f_pl_cu" localSheetId="24">#REF!</definedName>
    <definedName name="f_pl_cu">#REF!</definedName>
    <definedName name="f_pl_Q1" localSheetId="24">#REF!</definedName>
    <definedName name="f_pl_Q1">#REF!</definedName>
    <definedName name="f_pl_Q2" localSheetId="24">#REF!</definedName>
    <definedName name="f_pl_Q2">#REF!</definedName>
    <definedName name="f_pl_Q3" localSheetId="24">#REF!</definedName>
    <definedName name="f_pl_Q3">#REF!</definedName>
    <definedName name="f_pr_cu" localSheetId="24">#REF!</definedName>
    <definedName name="f_pr_cu">#REF!</definedName>
    <definedName name="f_pr_Q1" localSheetId="24">#REF!</definedName>
    <definedName name="f_pr_Q1">#REF!</definedName>
    <definedName name="f_pr_Q2" localSheetId="24">#REF!</definedName>
    <definedName name="f_pr_Q2">#REF!</definedName>
    <definedName name="f_pr_Q3" localSheetId="24">#REF!</definedName>
    <definedName name="f_pr_Q3">#REF!</definedName>
    <definedName name="f_pu_cu" localSheetId="24">#REF!</definedName>
    <definedName name="f_pu_cu">#REF!</definedName>
    <definedName name="f_pu_Q1" localSheetId="24">#REF!</definedName>
    <definedName name="f_pu_Q1">#REF!</definedName>
    <definedName name="f_pu_Q2" localSheetId="24">#REF!</definedName>
    <definedName name="f_pu_Q2">#REF!</definedName>
    <definedName name="f_pu_Q3" localSheetId="24">#REF!</definedName>
    <definedName name="f_pu_Q3">#REF!</definedName>
    <definedName name="F_REMK">#N/A</definedName>
    <definedName name="F_SEQ">#N/A</definedName>
    <definedName name="f_shape" localSheetId="24">#REF!</definedName>
    <definedName name="f_shape">#REF!</definedName>
    <definedName name="F_SIZE">#N/A</definedName>
    <definedName name="f_st_cu" localSheetId="24">#REF!</definedName>
    <definedName name="f_st_cu">#REF!</definedName>
    <definedName name="f_st_Q1" localSheetId="24">#REF!</definedName>
    <definedName name="f_st_Q1">#REF!</definedName>
    <definedName name="f_st_Q2" localSheetId="24">#REF!</definedName>
    <definedName name="f_st_Q2">#REF!</definedName>
    <definedName name="f_st_Q3" localSheetId="24">#REF!</definedName>
    <definedName name="f_st_Q3">#REF!</definedName>
    <definedName name="f_ta_cu" localSheetId="24">#REF!</definedName>
    <definedName name="f_ta_cu">#REF!</definedName>
    <definedName name="f_ta_Q1" localSheetId="24">#REF!</definedName>
    <definedName name="f_ta_Q1">#REF!</definedName>
    <definedName name="f_ta_Q2" localSheetId="24">#REF!</definedName>
    <definedName name="f_ta_Q2">#REF!</definedName>
    <definedName name="f_ta_Q3" localSheetId="24">#REF!</definedName>
    <definedName name="f_ta_Q3">#REF!</definedName>
    <definedName name="f_te_cu" localSheetId="24">#REF!</definedName>
    <definedName name="f_te_cu">#REF!</definedName>
    <definedName name="f_te_Q1" localSheetId="24">#REF!</definedName>
    <definedName name="f_te_Q1">#REF!</definedName>
    <definedName name="f_te_Q2" localSheetId="24">#REF!</definedName>
    <definedName name="f_te_Q2">#REF!</definedName>
    <definedName name="f_te_Q3" localSheetId="24">#REF!</definedName>
    <definedName name="f_te_Q3">#REF!</definedName>
    <definedName name="F_UNIT">#N/A</definedName>
    <definedName name="f_선행_cu" localSheetId="24">#REF!</definedName>
    <definedName name="f_선행_cu">#REF!</definedName>
    <definedName name="f_선행_Q1" localSheetId="24">#REF!</definedName>
    <definedName name="f_선행_Q1">#REF!</definedName>
    <definedName name="f_선행_Q2" localSheetId="24">#REF!</definedName>
    <definedName name="f_선행_Q2">#REF!</definedName>
    <definedName name="f_선행_Q3" localSheetId="24">#REF!</definedName>
    <definedName name="f_선행_Q3">#REF!</definedName>
    <definedName name="f_외관_cu" localSheetId="24">#REF!</definedName>
    <definedName name="f_외관_cu">#REF!</definedName>
    <definedName name="f_외관_Q1" localSheetId="24">#REF!</definedName>
    <definedName name="f_외관_Q1">#REF!</definedName>
    <definedName name="f_외관_Q2" localSheetId="24">#REF!</definedName>
    <definedName name="f_외관_Q2">#REF!</definedName>
    <definedName name="f_외관_Q3" localSheetId="24">#REF!</definedName>
    <definedName name="f_외관_Q3">#REF!</definedName>
    <definedName name="f8345732858328532" localSheetId="24" hidden="1">#REF!</definedName>
    <definedName name="f8345732858328532" localSheetId="28" hidden="1">#REF!</definedName>
    <definedName name="f8345732858328532" hidden="1">#REF!</definedName>
    <definedName name="FAB">#N/A</definedName>
    <definedName name="Factor" localSheetId="24">#REF!</definedName>
    <definedName name="Factor">#REF!</definedName>
    <definedName name="fadad" localSheetId="24">BlankMacro1</definedName>
    <definedName name="fadad" localSheetId="8">BlankMacro1</definedName>
    <definedName name="fadad" localSheetId="25">BlankMacro1</definedName>
    <definedName name="fadad" localSheetId="2">BlankMacro1</definedName>
    <definedName name="fadad" localSheetId="28">BlankMacro1</definedName>
    <definedName name="fadad" localSheetId="26">BlankMacro1</definedName>
    <definedName name="fadad" localSheetId="27">BlankMacro1</definedName>
    <definedName name="fadad" localSheetId="6">BlankMacro1</definedName>
    <definedName name="fadad" localSheetId="5">BlankMacro1</definedName>
    <definedName name="fadad">BlankMacro1</definedName>
    <definedName name="fall" localSheetId="24" hidden="1">#REF!</definedName>
    <definedName name="fall" localSheetId="28" hidden="1">#REF!</definedName>
    <definedName name="fall" hidden="1">#REF!</definedName>
    <definedName name="fasdf" localSheetId="24" hidden="1">#REF!</definedName>
    <definedName name="fasdf" localSheetId="14" hidden="1">#REF!</definedName>
    <definedName name="fasdf" localSheetId="28" hidden="1">#REF!</definedName>
    <definedName name="fasdf" localSheetId="13" hidden="1">#REF!</definedName>
    <definedName name="fasdf" hidden="1">#REF!</definedName>
    <definedName name="fasdsadfsa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8"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5"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24" hidden="1">{"'Jibu9811 (3)'!$B$1:$J$433"}</definedName>
    <definedName name="FASJFSLFJKLSF" localSheetId="8" hidden="1">{"'Jibu9811 (3)'!$B$1:$J$433"}</definedName>
    <definedName name="FASJFSLFJKLSF" localSheetId="25" hidden="1">{"'Jibu9811 (3)'!$B$1:$J$433"}</definedName>
    <definedName name="FASJFSLFJKLSF" localSheetId="2" hidden="1">{"'Jibu9811 (3)'!$B$1:$J$433"}</definedName>
    <definedName name="FASJFSLFJKLSF" localSheetId="14" hidden="1">{"'Jibu9811 (3)'!$B$1:$J$433"}</definedName>
    <definedName name="FASJFSLFJKLSF" localSheetId="28" hidden="1">{"'Jibu9811 (3)'!$B$1:$J$433"}</definedName>
    <definedName name="FASJFSLFJKLSF" localSheetId="5" hidden="1">{"'Jibu9811 (3)'!$B$1:$J$433"}</definedName>
    <definedName name="FASJFSLFJKLSF" localSheetId="13" hidden="1">{"'Jibu9811 (3)'!$B$1:$J$433"}</definedName>
    <definedName name="FASJFSLFJKLSF" hidden="1">{"'Jibu9811 (3)'!$B$1:$J$433"}</definedName>
    <definedName name="FC" localSheetId="24" hidden="1">{#N/A,#N/A,FALSE,"단축1";#N/A,#N/A,FALSE,"단축2";#N/A,#N/A,FALSE,"단축3";#N/A,#N/A,FALSE,"장축";#N/A,#N/A,FALSE,"4WD"}</definedName>
    <definedName name="FC" localSheetId="8" hidden="1">{#N/A,#N/A,FALSE,"단축1";#N/A,#N/A,FALSE,"단축2";#N/A,#N/A,FALSE,"단축3";#N/A,#N/A,FALSE,"장축";#N/A,#N/A,FALSE,"4WD"}</definedName>
    <definedName name="FC" localSheetId="25" hidden="1">{#N/A,#N/A,FALSE,"단축1";#N/A,#N/A,FALSE,"단축2";#N/A,#N/A,FALSE,"단축3";#N/A,#N/A,FALSE,"장축";#N/A,#N/A,FALSE,"4WD"}</definedName>
    <definedName name="FC" localSheetId="2" hidden="1">{#N/A,#N/A,FALSE,"단축1";#N/A,#N/A,FALSE,"단축2";#N/A,#N/A,FALSE,"단축3";#N/A,#N/A,FALSE,"장축";#N/A,#N/A,FALSE,"4WD"}</definedName>
    <definedName name="FC" localSheetId="28" hidden="1">{#N/A,#N/A,FALSE,"단축1";#N/A,#N/A,FALSE,"단축2";#N/A,#N/A,FALSE,"단축3";#N/A,#N/A,FALSE,"장축";#N/A,#N/A,FALSE,"4WD"}</definedName>
    <definedName name="FC" localSheetId="5" hidden="1">{#N/A,#N/A,FALSE,"단축1";#N/A,#N/A,FALSE,"단축2";#N/A,#N/A,FALSE,"단축3";#N/A,#N/A,FALSE,"장축";#N/A,#N/A,FALSE,"4WD"}</definedName>
    <definedName name="FC" hidden="1">{#N/A,#N/A,FALSE,"단축1";#N/A,#N/A,FALSE,"단축2";#N/A,#N/A,FALSE,"단축3";#N/A,#N/A,FALSE,"장축";#N/A,#N/A,FALSE,"4WD"}</definedName>
    <definedName name="FC." localSheetId="24" hidden="1">{#N/A,#N/A,FALSE,"단축1";#N/A,#N/A,FALSE,"단축2";#N/A,#N/A,FALSE,"단축3";#N/A,#N/A,FALSE,"장축";#N/A,#N/A,FALSE,"4WD"}</definedName>
    <definedName name="FC." localSheetId="8" hidden="1">{#N/A,#N/A,FALSE,"단축1";#N/A,#N/A,FALSE,"단축2";#N/A,#N/A,FALSE,"단축3";#N/A,#N/A,FALSE,"장축";#N/A,#N/A,FALSE,"4WD"}</definedName>
    <definedName name="FC." localSheetId="25" hidden="1">{#N/A,#N/A,FALSE,"단축1";#N/A,#N/A,FALSE,"단축2";#N/A,#N/A,FALSE,"단축3";#N/A,#N/A,FALSE,"장축";#N/A,#N/A,FALSE,"4WD"}</definedName>
    <definedName name="FC." localSheetId="2" hidden="1">{#N/A,#N/A,FALSE,"단축1";#N/A,#N/A,FALSE,"단축2";#N/A,#N/A,FALSE,"단축3";#N/A,#N/A,FALSE,"장축";#N/A,#N/A,FALSE,"4WD"}</definedName>
    <definedName name="FC." localSheetId="28" hidden="1">{#N/A,#N/A,FALSE,"단축1";#N/A,#N/A,FALSE,"단축2";#N/A,#N/A,FALSE,"단축3";#N/A,#N/A,FALSE,"장축";#N/A,#N/A,FALSE,"4WD"}</definedName>
    <definedName name="FC." localSheetId="5" hidden="1">{#N/A,#N/A,FALSE,"단축1";#N/A,#N/A,FALSE,"단축2";#N/A,#N/A,FALSE,"단축3";#N/A,#N/A,FALSE,"장축";#N/A,#N/A,FALSE,"4WD"}</definedName>
    <definedName name="FC." hidden="1">{#N/A,#N/A,FALSE,"단축1";#N/A,#N/A,FALSE,"단축2";#N/A,#N/A,FALSE,"단축3";#N/A,#N/A,FALSE,"장축";#N/A,#N/A,FALSE,"4WD"}</definedName>
    <definedName name="FCF" localSheetId="24">#REF!</definedName>
    <definedName name="FCF">#REF!</definedName>
    <definedName name="fck" localSheetId="24">#REF!</definedName>
    <definedName name="fck">#REF!</definedName>
    <definedName name="FCLINE2" localSheetId="24" hidden="1">{#N/A,#N/A,FALSE,"단축1";#N/A,#N/A,FALSE,"단축2";#N/A,#N/A,FALSE,"단축3";#N/A,#N/A,FALSE,"장축";#N/A,#N/A,FALSE,"4WD"}</definedName>
    <definedName name="FCLINE2" localSheetId="8" hidden="1">{#N/A,#N/A,FALSE,"단축1";#N/A,#N/A,FALSE,"단축2";#N/A,#N/A,FALSE,"단축3";#N/A,#N/A,FALSE,"장축";#N/A,#N/A,FALSE,"4WD"}</definedName>
    <definedName name="FCLINE2" localSheetId="25" hidden="1">{#N/A,#N/A,FALSE,"단축1";#N/A,#N/A,FALSE,"단축2";#N/A,#N/A,FALSE,"단축3";#N/A,#N/A,FALSE,"장축";#N/A,#N/A,FALSE,"4WD"}</definedName>
    <definedName name="FCLINE2" localSheetId="2" hidden="1">{#N/A,#N/A,FALSE,"단축1";#N/A,#N/A,FALSE,"단축2";#N/A,#N/A,FALSE,"단축3";#N/A,#N/A,FALSE,"장축";#N/A,#N/A,FALSE,"4WD"}</definedName>
    <definedName name="FCLINE2" localSheetId="28" hidden="1">{#N/A,#N/A,FALSE,"단축1";#N/A,#N/A,FALSE,"단축2";#N/A,#N/A,FALSE,"단축3";#N/A,#N/A,FALSE,"장축";#N/A,#N/A,FALSE,"4WD"}</definedName>
    <definedName name="FCLINE2" localSheetId="5" hidden="1">{#N/A,#N/A,FALSE,"단축1";#N/A,#N/A,FALSE,"단축2";#N/A,#N/A,FALSE,"단축3";#N/A,#N/A,FALSE,"장축";#N/A,#N/A,FALSE,"4WD"}</definedName>
    <definedName name="FCLINE2" hidden="1">{#N/A,#N/A,FALSE,"단축1";#N/A,#N/A,FALSE,"단축2";#N/A,#N/A,FALSE,"단축3";#N/A,#N/A,FALSE,"장축";#N/A,#N/A,FALSE,"4WD"}</definedName>
    <definedName name="FCode" localSheetId="24" hidden="1">#REF!</definedName>
    <definedName name="FCode" localSheetId="28" hidden="1">#REF!</definedName>
    <definedName name="FCode" localSheetId="13" hidden="1">#REF!</definedName>
    <definedName name="FCode" hidden="1">#REF!</definedName>
    <definedName name="fd" localSheetId="24">BlankMacro1</definedName>
    <definedName name="fd" localSheetId="8">BlankMacro1</definedName>
    <definedName name="fd" localSheetId="25">BlankMacro1</definedName>
    <definedName name="fd" localSheetId="2">BlankMacro1</definedName>
    <definedName name="fd" localSheetId="28">BlankMacro1</definedName>
    <definedName name="fd" localSheetId="26">BlankMacro1</definedName>
    <definedName name="fd" localSheetId="27">BlankMacro1</definedName>
    <definedName name="fd" localSheetId="6">BlankMacro1</definedName>
    <definedName name="fd" localSheetId="5">BlankMacro1</definedName>
    <definedName name="fd">BlankMacro1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24" hidden="1">{#N/A,#N/A,FALSE,"CCTV"}</definedName>
    <definedName name="fddfhdfhdgh" localSheetId="8" hidden="1">{#N/A,#N/A,FALSE,"CCTV"}</definedName>
    <definedName name="fddfhdfhdgh" localSheetId="25" hidden="1">{#N/A,#N/A,FALSE,"CCTV"}</definedName>
    <definedName name="fddfhdfhdgh" localSheetId="2" hidden="1">{#N/A,#N/A,FALSE,"CCTV"}</definedName>
    <definedName name="fddfhdfhdgh" localSheetId="14" hidden="1">{#N/A,#N/A,FALSE,"CCTV"}</definedName>
    <definedName name="fddfhdfhdgh" localSheetId="28" hidden="1">{#N/A,#N/A,FALSE,"CCTV"}</definedName>
    <definedName name="fddfhdfhdgh" localSheetId="5" hidden="1">{#N/A,#N/A,FALSE,"CCTV"}</definedName>
    <definedName name="fddfhdfhdgh" localSheetId="13" hidden="1">{#N/A,#N/A,FALSE,"CCTV"}</definedName>
    <definedName name="fddfhdfhdgh" hidden="1">{#N/A,#N/A,FALSE,"CCTV"}</definedName>
    <definedName name="FDD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4">BlankMacro1</definedName>
    <definedName name="fdf" localSheetId="8">BlankMacro1</definedName>
    <definedName name="fdf" localSheetId="25">BlankMacro1</definedName>
    <definedName name="fdf" localSheetId="2">BlankMacro1</definedName>
    <definedName name="fdf" localSheetId="28">BlankMacro1</definedName>
    <definedName name="fdf" localSheetId="26">BlankMacro1</definedName>
    <definedName name="fdf" localSheetId="27">BlankMacro1</definedName>
    <definedName name="fdf" localSheetId="6">BlankMacro1</definedName>
    <definedName name="fdf" localSheetId="5">BlankMacro1</definedName>
    <definedName name="fdf">BlankMacro1</definedName>
    <definedName name="FDFD"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F" localSheetId="24" hidden="1">{#N/A,#N/A,FALSE,"CCTV"}</definedName>
    <definedName name="FDFDF" localSheetId="8" hidden="1">{#N/A,#N/A,FALSE,"CCTV"}</definedName>
    <definedName name="FDFDF" localSheetId="25" hidden="1">{#N/A,#N/A,FALSE,"CCTV"}</definedName>
    <definedName name="FDFDF" localSheetId="2" hidden="1">{#N/A,#N/A,FALSE,"CCTV"}</definedName>
    <definedName name="FDFDF" localSheetId="14" hidden="1">{#N/A,#N/A,FALSE,"CCTV"}</definedName>
    <definedName name="FDFDF" localSheetId="28" hidden="1">{#N/A,#N/A,FALSE,"CCTV"}</definedName>
    <definedName name="FDFDF" localSheetId="5" hidden="1">{#N/A,#N/A,FALSE,"CCTV"}</definedName>
    <definedName name="FDFDF" localSheetId="13" hidden="1">{#N/A,#N/A,FALSE,"CCTV"}</definedName>
    <definedName name="FDFDF" hidden="1">{#N/A,#N/A,FALSE,"CCTV"}</definedName>
    <definedName name="FDG" localSheetId="24" hidden="1">{"'Jibu9811 (3)'!$B$1:$J$433"}</definedName>
    <definedName name="FDG" localSheetId="8" hidden="1">{"'Jibu9811 (3)'!$B$1:$J$433"}</definedName>
    <definedName name="FDG" localSheetId="25" hidden="1">{"'Jibu9811 (3)'!$B$1:$J$433"}</definedName>
    <definedName name="FDG" localSheetId="2" hidden="1">{"'Jibu9811 (3)'!$B$1:$J$433"}</definedName>
    <definedName name="FDG" localSheetId="14" hidden="1">{"'Jibu9811 (3)'!$B$1:$J$433"}</definedName>
    <definedName name="FDG" localSheetId="28" hidden="1">{"'Jibu9811 (3)'!$B$1:$J$433"}</definedName>
    <definedName name="FDG" localSheetId="5" hidden="1">{"'Jibu9811 (3)'!$B$1:$J$433"}</definedName>
    <definedName name="FDG" localSheetId="13" hidden="1">{"'Jibu9811 (3)'!$B$1:$J$433"}</definedName>
    <definedName name="FDG" hidden="1">{"'Jibu9811 (3)'!$B$1:$J$433"}</definedName>
    <definedName name="FDGHDFG" localSheetId="24" hidden="1">{#N/A,#N/A,FALSE,"단축1";#N/A,#N/A,FALSE,"단축2";#N/A,#N/A,FALSE,"단축3";#N/A,#N/A,FALSE,"장축";#N/A,#N/A,FALSE,"4WD"}</definedName>
    <definedName name="FDGHDFG" localSheetId="8" hidden="1">{#N/A,#N/A,FALSE,"단축1";#N/A,#N/A,FALSE,"단축2";#N/A,#N/A,FALSE,"단축3";#N/A,#N/A,FALSE,"장축";#N/A,#N/A,FALSE,"4WD"}</definedName>
    <definedName name="FDGHDFG" localSheetId="25" hidden="1">{#N/A,#N/A,FALSE,"단축1";#N/A,#N/A,FALSE,"단축2";#N/A,#N/A,FALSE,"단축3";#N/A,#N/A,FALSE,"장축";#N/A,#N/A,FALSE,"4WD"}</definedName>
    <definedName name="FDGHDFG" localSheetId="2" hidden="1">{#N/A,#N/A,FALSE,"단축1";#N/A,#N/A,FALSE,"단축2";#N/A,#N/A,FALSE,"단축3";#N/A,#N/A,FALSE,"장축";#N/A,#N/A,FALSE,"4WD"}</definedName>
    <definedName name="FDGHDFG" localSheetId="28" hidden="1">{#N/A,#N/A,FALSE,"단축1";#N/A,#N/A,FALSE,"단축2";#N/A,#N/A,FALSE,"단축3";#N/A,#N/A,FALSE,"장축";#N/A,#N/A,FALSE,"4WD"}</definedName>
    <definedName name="FDGHDFG" localSheetId="5" hidden="1">{#N/A,#N/A,FALSE,"단축1";#N/A,#N/A,FALSE,"단축2";#N/A,#N/A,FALSE,"단축3";#N/A,#N/A,FALSE,"장축";#N/A,#N/A,FALSE,"4WD"}</definedName>
    <definedName name="FDGHDFG" hidden="1">{#N/A,#N/A,FALSE,"단축1";#N/A,#N/A,FALSE,"단축2";#N/A,#N/A,FALSE,"단축3";#N/A,#N/A,FALSE,"장축";#N/A,#N/A,FALSE,"4WD"}</definedName>
    <definedName name="fdg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8"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5"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 localSheetId="24">#REF!</definedName>
    <definedName name="fdgz">#REF!</definedName>
    <definedName name="fdkjkj" localSheetId="24" hidden="1">{#N/A,#N/A,FALSE,"단축1";#N/A,#N/A,FALSE,"단축2";#N/A,#N/A,FALSE,"단축3";#N/A,#N/A,FALSE,"장축";#N/A,#N/A,FALSE,"4WD"}</definedName>
    <definedName name="fdkjkj" localSheetId="8" hidden="1">{#N/A,#N/A,FALSE,"단축1";#N/A,#N/A,FALSE,"단축2";#N/A,#N/A,FALSE,"단축3";#N/A,#N/A,FALSE,"장축";#N/A,#N/A,FALSE,"4WD"}</definedName>
    <definedName name="fdkjkj" localSheetId="25" hidden="1">{#N/A,#N/A,FALSE,"단축1";#N/A,#N/A,FALSE,"단축2";#N/A,#N/A,FALSE,"단축3";#N/A,#N/A,FALSE,"장축";#N/A,#N/A,FALSE,"4WD"}</definedName>
    <definedName name="fdkjkj" localSheetId="2" hidden="1">{#N/A,#N/A,FALSE,"단축1";#N/A,#N/A,FALSE,"단축2";#N/A,#N/A,FALSE,"단축3";#N/A,#N/A,FALSE,"장축";#N/A,#N/A,FALSE,"4WD"}</definedName>
    <definedName name="fdkjkj" localSheetId="28" hidden="1">{#N/A,#N/A,FALSE,"단축1";#N/A,#N/A,FALSE,"단축2";#N/A,#N/A,FALSE,"단축3";#N/A,#N/A,FALSE,"장축";#N/A,#N/A,FALSE,"4WD"}</definedName>
    <definedName name="fdkjkj" localSheetId="5" hidden="1">{#N/A,#N/A,FALSE,"단축1";#N/A,#N/A,FALSE,"단축2";#N/A,#N/A,FALSE,"단축3";#N/A,#N/A,FALSE,"장축";#N/A,#N/A,FALSE,"4WD"}</definedName>
    <definedName name="fdkjkj" hidden="1">{#N/A,#N/A,FALSE,"단축1";#N/A,#N/A,FALSE,"단축2";#N/A,#N/A,FALSE,"단축3";#N/A,#N/A,FALSE,"장축";#N/A,#N/A,FALSE,"4WD"}</definedName>
    <definedName name="fdn_no" localSheetId="24">#REF!</definedName>
    <definedName name="fdn_no">#REF!</definedName>
    <definedName name="FDP_165_1_aUrv" localSheetId="24" hidden="1">#REF!</definedName>
    <definedName name="FDP_165_1_aUrv" localSheetId="28" hidden="1">#REF!</definedName>
    <definedName name="FDP_165_1_aUrv" hidden="1">#REF!</definedName>
    <definedName name="FDP_166_1_aUrv" localSheetId="24" hidden="1">#REF!</definedName>
    <definedName name="FDP_166_1_aUrv" localSheetId="28" hidden="1">#REF!</definedName>
    <definedName name="FDP_166_1_aUrv" hidden="1">#REF!</definedName>
    <definedName name="FDP_167_1_aUrv" localSheetId="28" hidden="1">#REF!</definedName>
    <definedName name="FDP_167_1_aUrv" hidden="1">#REF!</definedName>
    <definedName name="FDP_168_1_aSrv" localSheetId="28" hidden="1">#REF!</definedName>
    <definedName name="FDP_168_1_aSrv" hidden="1">#REF!</definedName>
    <definedName name="FDP_169_1_aUrv" localSheetId="28" hidden="1">#REF!</definedName>
    <definedName name="FDP_169_1_aUrv" hidden="1">#REF!</definedName>
    <definedName name="FDP_170_1_aSrv" localSheetId="28" hidden="1">#REF!</definedName>
    <definedName name="FDP_170_1_aSrv" hidden="1">#REF!</definedName>
    <definedName name="FDP_171_1_aUrv" localSheetId="28" hidden="1">#REF!</definedName>
    <definedName name="FDP_171_1_aUrv" hidden="1">#REF!</definedName>
    <definedName name="FDP_172_1_aUrv" localSheetId="28" hidden="1">#REF!</definedName>
    <definedName name="FDP_172_1_aUrv" hidden="1">#REF!</definedName>
    <definedName name="FDP_173_1_aUrv" localSheetId="28" hidden="1">#REF!</definedName>
    <definedName name="FDP_173_1_aUrv" hidden="1">#REF!</definedName>
    <definedName name="FDP_174_1_aSrv" localSheetId="28" hidden="1">#REF!</definedName>
    <definedName name="FDP_174_1_aSrv" hidden="1">#REF!</definedName>
    <definedName name="FDP_175_1_aUrv" localSheetId="28" hidden="1">#REF!</definedName>
    <definedName name="FDP_175_1_aUrv" hidden="1">#REF!</definedName>
    <definedName name="FDP_176_1_aUrv" localSheetId="28" hidden="1">#REF!</definedName>
    <definedName name="FDP_176_1_aUrv" hidden="1">#REF!</definedName>
    <definedName name="FDP_177_1_aSrv" localSheetId="28" hidden="1">#REF!</definedName>
    <definedName name="FDP_177_1_aSrv" hidden="1">#REF!</definedName>
    <definedName name="FDP_178_1_aSrv" localSheetId="28" hidden="1">#REF!</definedName>
    <definedName name="FDP_178_1_aSrv" hidden="1">#REF!</definedName>
    <definedName name="FDP_179_1_aSrv" localSheetId="28" hidden="1">#REF!</definedName>
    <definedName name="FDP_179_1_aSrv" hidden="1">#REF!</definedName>
    <definedName name="FDP_180_1_aSrv" localSheetId="28" hidden="1">#REF!</definedName>
    <definedName name="FDP_180_1_aSrv" hidden="1">#REF!</definedName>
    <definedName name="FDP_181_1_aUrv" localSheetId="28" hidden="1">#REF!</definedName>
    <definedName name="FDP_181_1_aUrv" hidden="1">#REF!</definedName>
    <definedName name="FDP_182_1_aSrv" localSheetId="28" hidden="1">#REF!</definedName>
    <definedName name="FDP_182_1_aSrv" hidden="1">#REF!</definedName>
    <definedName name="FDP_183_1_aSrv" localSheetId="28" hidden="1">#REF!</definedName>
    <definedName name="FDP_183_1_aSrv" hidden="1">#REF!</definedName>
    <definedName name="FDP_184_1_aUrv" localSheetId="28" hidden="1">#REF!</definedName>
    <definedName name="FDP_184_1_aUrv" hidden="1">#REF!</definedName>
    <definedName name="FDP_185_1_aSrv" localSheetId="28" hidden="1">#REF!</definedName>
    <definedName name="FDP_185_1_aSrv" hidden="1">#REF!</definedName>
    <definedName name="FDP_186_1_aUrv" localSheetId="28" hidden="1">#REF!</definedName>
    <definedName name="FDP_186_1_aUrv" hidden="1">#REF!</definedName>
    <definedName name="FDP_187_1_aSrv" localSheetId="28" hidden="1">#REF!</definedName>
    <definedName name="FDP_187_1_aSrv" hidden="1">#REF!</definedName>
    <definedName name="FDP_188_1_aUrv" localSheetId="28" hidden="1">#REF!</definedName>
    <definedName name="FDP_188_1_aUrv" hidden="1">#REF!</definedName>
    <definedName name="FDP_189_1_aUrv" localSheetId="28" hidden="1">#REF!</definedName>
    <definedName name="FDP_189_1_aUrv" hidden="1">#REF!</definedName>
    <definedName name="FDP_190_1_aUrv" localSheetId="28" hidden="1">#REF!</definedName>
    <definedName name="FDP_190_1_aUrv" hidden="1">#REF!</definedName>
    <definedName name="FDP_191_1_aUrv" localSheetId="28" hidden="1">#REF!</definedName>
    <definedName name="FDP_191_1_aUrv" hidden="1">#REF!</definedName>
    <definedName name="FDP_192_1_aSrv" localSheetId="28" hidden="1">#REF!</definedName>
    <definedName name="FDP_192_1_aSrv" hidden="1">#REF!</definedName>
    <definedName name="FDP_193_1_aUrv" localSheetId="28" hidden="1">#REF!</definedName>
    <definedName name="FDP_193_1_aUrv" hidden="1">#REF!</definedName>
    <definedName name="FDP_194_1_aUrv" localSheetId="28" hidden="1">#REF!</definedName>
    <definedName name="FDP_194_1_aUrv" hidden="1">#REF!</definedName>
    <definedName name="FDP_195_1_aUrv" localSheetId="28" hidden="1">#REF!</definedName>
    <definedName name="FDP_195_1_aUrv" hidden="1">#REF!</definedName>
    <definedName name="FDP_196_1_aSrv" localSheetId="28" hidden="1">#REF!</definedName>
    <definedName name="FDP_196_1_aSrv" hidden="1">#REF!</definedName>
    <definedName name="FDP_197_1_aUrv" localSheetId="28" hidden="1">#REF!</definedName>
    <definedName name="FDP_197_1_aUrv" hidden="1">#REF!</definedName>
    <definedName name="FDP_198_1_aSrv" localSheetId="28" hidden="1">#REF!</definedName>
    <definedName name="FDP_198_1_aSrv" hidden="1">#REF!</definedName>
    <definedName name="FDP_199_1_aUrv" localSheetId="28" hidden="1">#REF!</definedName>
    <definedName name="FDP_199_1_aUrv" hidden="1">#REF!</definedName>
    <definedName name="FDP_200_1_aUrv" localSheetId="28" hidden="1">#REF!</definedName>
    <definedName name="FDP_200_1_aUrv" hidden="1">#REF!</definedName>
    <definedName name="FDP_201_1_aUrv" localSheetId="28" hidden="1">#REF!</definedName>
    <definedName name="FDP_201_1_aUrv" hidden="1">#REF!</definedName>
    <definedName name="FDP_202_1_aUrv" localSheetId="28" hidden="1">#REF!</definedName>
    <definedName name="FDP_202_1_aUrv" hidden="1">#REF!</definedName>
    <definedName name="FDP_203_1_aSrv" localSheetId="28" hidden="1">#REF!</definedName>
    <definedName name="FDP_203_1_aSrv" hidden="1">#REF!</definedName>
    <definedName name="FDP_204_1_aUrv" localSheetId="28" hidden="1">#REF!</definedName>
    <definedName name="FDP_204_1_aUrv" hidden="1">#REF!</definedName>
    <definedName name="FDP_205_1_aUrv" localSheetId="28" hidden="1">#REF!</definedName>
    <definedName name="FDP_205_1_aUrv" hidden="1">#REF!</definedName>
    <definedName name="FDP_206_1_aUrv" localSheetId="28" hidden="1">#REF!</definedName>
    <definedName name="FDP_206_1_aUrv" hidden="1">#REF!</definedName>
    <definedName name="FDP_207_1_aUrv" localSheetId="28" hidden="1">#REF!</definedName>
    <definedName name="FDP_207_1_aUrv" hidden="1">#REF!</definedName>
    <definedName name="FDP_208_1_aSrv" localSheetId="28" hidden="1">#REF!</definedName>
    <definedName name="FDP_208_1_aSrv" hidden="1">#REF!</definedName>
    <definedName name="FDP_209_1_aUrv" localSheetId="28" hidden="1">#REF!</definedName>
    <definedName name="FDP_209_1_aUrv" hidden="1">#REF!</definedName>
    <definedName name="FDP_210_1_aUrv" localSheetId="28" hidden="1">#REF!</definedName>
    <definedName name="FDP_210_1_aUrv" hidden="1">#REF!</definedName>
    <definedName name="FDP_211_1_aUrv" localSheetId="28" hidden="1">#REF!</definedName>
    <definedName name="FDP_211_1_aUrv" hidden="1">#REF!</definedName>
    <definedName name="FDP_212_1_aUrv" localSheetId="28" hidden="1">#REF!</definedName>
    <definedName name="FDP_212_1_aUrv" hidden="1">#REF!</definedName>
    <definedName name="FDP_213_1_aSrv" localSheetId="28" hidden="1">#REF!</definedName>
    <definedName name="FDP_213_1_aSrv" hidden="1">#REF!</definedName>
    <definedName name="FDP_214_1_aUrv" localSheetId="28" hidden="1">#REF!</definedName>
    <definedName name="FDP_214_1_aUrv" hidden="1">#REF!</definedName>
    <definedName name="FDP_215_1_aUrv" localSheetId="28" hidden="1">#REF!</definedName>
    <definedName name="FDP_215_1_aUrv" hidden="1">#REF!</definedName>
    <definedName name="FDP_216_1_aUrv" localSheetId="28" hidden="1">#REF!</definedName>
    <definedName name="FDP_216_1_aUrv" hidden="1">#REF!</definedName>
    <definedName name="FDP_217_1_aUrv" localSheetId="28" hidden="1">#REF!</definedName>
    <definedName name="FDP_217_1_aUrv" hidden="1">#REF!</definedName>
    <definedName name="FDP_218_1_aSrv" localSheetId="28" hidden="1">#REF!</definedName>
    <definedName name="FDP_218_1_aSrv" hidden="1">#REF!</definedName>
    <definedName name="FDP_219_1_aSrv" localSheetId="28" hidden="1">#REF!</definedName>
    <definedName name="FDP_219_1_aSrv" hidden="1">#REF!</definedName>
    <definedName name="FDP_220_1_aSrv" localSheetId="28" hidden="1">#REF!</definedName>
    <definedName name="FDP_220_1_aSrv" hidden="1">#REF!</definedName>
    <definedName name="FDP_221_1_aSrv" localSheetId="28" hidden="1">#REF!</definedName>
    <definedName name="FDP_221_1_aSrv" hidden="1">#REF!</definedName>
    <definedName name="FDP_222_1_aSrv" localSheetId="28" hidden="1">#REF!</definedName>
    <definedName name="FDP_222_1_aSrv" hidden="1">#REF!</definedName>
    <definedName name="FDP_223_1_aSrv" localSheetId="28" hidden="1">#REF!</definedName>
    <definedName name="FDP_223_1_aSrv" hidden="1">#REF!</definedName>
    <definedName name="FDP_224_1_aUrv" localSheetId="28" hidden="1">#REF!</definedName>
    <definedName name="FDP_224_1_aUrv" hidden="1">#REF!</definedName>
    <definedName name="FDP_225_1_aUrv" localSheetId="28" hidden="1">#REF!</definedName>
    <definedName name="FDP_225_1_aUrv" hidden="1">#REF!</definedName>
    <definedName name="FDP_226_1_aUrv" localSheetId="28" hidden="1">#REF!</definedName>
    <definedName name="FDP_226_1_aUrv" hidden="1">#REF!</definedName>
    <definedName name="FDP_227_1_aUrv" localSheetId="28" hidden="1">#REF!</definedName>
    <definedName name="FDP_227_1_aUrv" hidden="1">#REF!</definedName>
    <definedName name="FDP_228_1_aSrv" localSheetId="28" hidden="1">#REF!</definedName>
    <definedName name="FDP_228_1_aSrv" hidden="1">#REF!</definedName>
    <definedName name="FDP_229_1_aSrv" localSheetId="28" hidden="1">#REF!</definedName>
    <definedName name="FDP_229_1_aSrv" hidden="1">#REF!</definedName>
    <definedName name="FDP_230_1_aSrv" localSheetId="28" hidden="1">#REF!</definedName>
    <definedName name="FDP_230_1_aSrv" hidden="1">#REF!</definedName>
    <definedName name="FDP_231_1_aSrv" localSheetId="28" hidden="1">#REF!</definedName>
    <definedName name="FDP_231_1_aSrv" hidden="1">#REF!</definedName>
    <definedName name="FDP_232_1_aSrv" localSheetId="28" hidden="1">#REF!</definedName>
    <definedName name="FDP_232_1_aSrv" hidden="1">#REF!</definedName>
    <definedName name="FDP_233_1_aSrv" localSheetId="28" hidden="1">#REF!</definedName>
    <definedName name="FDP_233_1_aSrv" hidden="1">#REF!</definedName>
    <definedName name="FDP_234_1_aUrv" localSheetId="28" hidden="1">#REF!</definedName>
    <definedName name="FDP_234_1_aUrv" hidden="1">#REF!</definedName>
    <definedName name="FDP_235_1_aUrv" localSheetId="28" hidden="1">#REF!</definedName>
    <definedName name="FDP_235_1_aUrv" hidden="1">#REF!</definedName>
    <definedName name="FDP_236_1_aUrv" localSheetId="28" hidden="1">#REF!</definedName>
    <definedName name="FDP_236_1_aUrv" hidden="1">#REF!</definedName>
    <definedName name="FDP_237_1_aUrv" localSheetId="28" hidden="1">#REF!</definedName>
    <definedName name="FDP_237_1_aUrv" hidden="1">#REF!</definedName>
    <definedName name="FDP_238_1_aSrv" localSheetId="28" hidden="1">#REF!</definedName>
    <definedName name="FDP_238_1_aSrv" hidden="1">#REF!</definedName>
    <definedName name="FDP_243_1_aSrv" localSheetId="28" hidden="1">#REF!</definedName>
    <definedName name="FDP_243_1_aSrv" hidden="1">#REF!</definedName>
    <definedName name="FDP_244_1_aSrv" localSheetId="28" hidden="1">#REF!</definedName>
    <definedName name="FDP_244_1_aSrv" hidden="1">#REF!</definedName>
    <definedName name="FDP_245_1_aSrv" localSheetId="28" hidden="1">#REF!</definedName>
    <definedName name="FDP_245_1_aSrv" hidden="1">#REF!</definedName>
    <definedName name="FDP_246_1_aSrv" localSheetId="28" hidden="1">#REF!</definedName>
    <definedName name="FDP_246_1_aSrv" hidden="1">#REF!</definedName>
    <definedName name="FDP_247_1_aSrv" localSheetId="28" hidden="1">#REF!</definedName>
    <definedName name="FDP_247_1_aSrv" hidden="1">#REF!</definedName>
    <definedName name="FDP_248_1_aSrv" localSheetId="28" hidden="1">#REF!</definedName>
    <definedName name="FDP_248_1_aSrv" hidden="1">#REF!</definedName>
    <definedName name="FDP_249_1_aSrv" localSheetId="28" hidden="1">#REF!</definedName>
    <definedName name="FDP_249_1_aSrv" hidden="1">#REF!</definedName>
    <definedName name="FDP_250_1_aSrv" localSheetId="28" hidden="1">#REF!</definedName>
    <definedName name="FDP_250_1_aSrv" hidden="1">#REF!</definedName>
    <definedName name="FDP_251_1_aSrv" localSheetId="28" hidden="1">#REF!</definedName>
    <definedName name="FDP_251_1_aSrv" hidden="1">#REF!</definedName>
    <definedName name="FDP_252_1_aSrv" localSheetId="28" hidden="1">#REF!</definedName>
    <definedName name="FDP_252_1_aSrv" hidden="1">#REF!</definedName>
    <definedName name="FDP_253_1_aSrv" localSheetId="28" hidden="1">#REF!</definedName>
    <definedName name="FDP_253_1_aSrv" hidden="1">#REF!</definedName>
    <definedName name="FDP_254_1_aSrv" localSheetId="28" hidden="1">#REF!</definedName>
    <definedName name="FDP_254_1_aSrv" hidden="1">#REF!</definedName>
    <definedName name="FDP_255_1_aSrv" localSheetId="28" hidden="1">#REF!</definedName>
    <definedName name="FDP_255_1_aSrv" hidden="1">#REF!</definedName>
    <definedName name="FDP_256_1_aSrv" localSheetId="28" hidden="1">#REF!</definedName>
    <definedName name="FDP_256_1_aSrv" hidden="1">#REF!</definedName>
    <definedName name="FDP_257_1_aSrv" localSheetId="28" hidden="1">#REF!</definedName>
    <definedName name="FDP_257_1_aSrv" hidden="1">#REF!</definedName>
    <definedName name="FDP_258_1_aSrv" localSheetId="28" hidden="1">#REF!</definedName>
    <definedName name="FDP_258_1_aSrv" hidden="1">#REF!</definedName>
    <definedName name="FDP_259_1_aSrv" localSheetId="28" hidden="1">#REF!</definedName>
    <definedName name="FDP_259_1_aSrv" hidden="1">#REF!</definedName>
    <definedName name="FDP_260_1_aSrv" localSheetId="28" hidden="1">#REF!</definedName>
    <definedName name="FDP_260_1_aSrv" hidden="1">#REF!</definedName>
    <definedName name="FDP_261_1_aSrv" localSheetId="28" hidden="1">#REF!</definedName>
    <definedName name="FDP_261_1_aSrv" hidden="1">#REF!</definedName>
    <definedName name="FDP_264_1_aUrv" localSheetId="28" hidden="1">#REF!</definedName>
    <definedName name="FDP_264_1_aUrv" hidden="1">#REF!</definedName>
    <definedName name="FDP_265_1_aUrv" localSheetId="28" hidden="1">#REF!</definedName>
    <definedName name="FDP_265_1_aUrv" hidden="1">#REF!</definedName>
    <definedName name="FDP_266_1_aUrv" localSheetId="28" hidden="1">#REF!</definedName>
    <definedName name="FDP_266_1_aUrv" hidden="1">#REF!</definedName>
    <definedName name="FDP_267_1_aUrv" localSheetId="28" hidden="1">#REF!</definedName>
    <definedName name="FDP_267_1_aUrv" hidden="1">#REF!</definedName>
    <definedName name="FDP_268_1_aUrv" localSheetId="28" hidden="1">#REF!</definedName>
    <definedName name="FDP_268_1_aUrv" hidden="1">#REF!</definedName>
    <definedName name="FDP_269_1_aUrv" localSheetId="28" hidden="1">#REF!</definedName>
    <definedName name="FDP_269_1_aUrv" hidden="1">#REF!</definedName>
    <definedName name="FDP_270_1_aUrv" localSheetId="28" hidden="1">#REF!</definedName>
    <definedName name="FDP_270_1_aUrv" hidden="1">#REF!</definedName>
    <definedName name="FDP_271_1_aUrv" localSheetId="28" hidden="1">#REF!</definedName>
    <definedName name="FDP_271_1_aUrv" hidden="1">#REF!</definedName>
    <definedName name="FDP_272_1_aUrv" localSheetId="28" hidden="1">#REF!</definedName>
    <definedName name="FDP_272_1_aUrv" hidden="1">#REF!</definedName>
    <definedName name="FDP_273_1_aUrv" localSheetId="28" hidden="1">#REF!</definedName>
    <definedName name="FDP_273_1_aUrv" hidden="1">#REF!</definedName>
    <definedName name="FDP_274_1_aUrv" localSheetId="28" hidden="1">#REF!</definedName>
    <definedName name="FDP_274_1_aUrv" hidden="1">#REF!</definedName>
    <definedName name="FDP_275_1_aUrv" localSheetId="28" hidden="1">#REF!</definedName>
    <definedName name="FDP_275_1_aUrv" hidden="1">#REF!</definedName>
    <definedName name="FDP_276_1_aUrv" localSheetId="28" hidden="1">#REF!</definedName>
    <definedName name="FDP_276_1_aUrv" hidden="1">#REF!</definedName>
    <definedName name="FDP_277_1_aUrv" localSheetId="28" hidden="1">#REF!</definedName>
    <definedName name="FDP_277_1_aUrv" hidden="1">#REF!</definedName>
    <definedName name="FDP_278_1_aUrv" localSheetId="28" hidden="1">#REF!</definedName>
    <definedName name="FDP_278_1_aUrv" hidden="1">#REF!</definedName>
    <definedName name="FDP_279_1_aSrv" localSheetId="28" hidden="1">#REF!</definedName>
    <definedName name="FDP_279_1_aSrv" hidden="1">#REF!</definedName>
    <definedName name="FDP_280_1_aSrv" localSheetId="28" hidden="1">#REF!</definedName>
    <definedName name="FDP_280_1_aSrv" hidden="1">#REF!</definedName>
    <definedName name="FDP_281_1_aSrv" localSheetId="28" hidden="1">#REF!</definedName>
    <definedName name="FDP_281_1_aSrv" hidden="1">#REF!</definedName>
    <definedName name="FDP_282_1_aSrv" localSheetId="28" hidden="1">#REF!</definedName>
    <definedName name="FDP_282_1_aSrv" hidden="1">#REF!</definedName>
    <definedName name="FDP_283_1_aSrv" localSheetId="28" hidden="1">#REF!</definedName>
    <definedName name="FDP_283_1_aSrv" hidden="1">#REF!</definedName>
    <definedName name="fdsa" localSheetId="24" hidden="1">{#N/A,#N/A,FALSE,"단축1";#N/A,#N/A,FALSE,"단축2";#N/A,#N/A,FALSE,"단축3";#N/A,#N/A,FALSE,"장축";#N/A,#N/A,FALSE,"4WD"}</definedName>
    <definedName name="fdsa" localSheetId="8" hidden="1">{#N/A,#N/A,FALSE,"단축1";#N/A,#N/A,FALSE,"단축2";#N/A,#N/A,FALSE,"단축3";#N/A,#N/A,FALSE,"장축";#N/A,#N/A,FALSE,"4WD"}</definedName>
    <definedName name="fdsa" localSheetId="25" hidden="1">{#N/A,#N/A,FALSE,"단축1";#N/A,#N/A,FALSE,"단축2";#N/A,#N/A,FALSE,"단축3";#N/A,#N/A,FALSE,"장축";#N/A,#N/A,FALSE,"4WD"}</definedName>
    <definedName name="fdsa" localSheetId="2" hidden="1">{#N/A,#N/A,FALSE,"단축1";#N/A,#N/A,FALSE,"단축2";#N/A,#N/A,FALSE,"단축3";#N/A,#N/A,FALSE,"장축";#N/A,#N/A,FALSE,"4WD"}</definedName>
    <definedName name="fdsa" localSheetId="28" hidden="1">{#N/A,#N/A,FALSE,"단축1";#N/A,#N/A,FALSE,"단축2";#N/A,#N/A,FALSE,"단축3";#N/A,#N/A,FALSE,"장축";#N/A,#N/A,FALSE,"4WD"}</definedName>
    <definedName name="fdsa" localSheetId="5" hidden="1">{#N/A,#N/A,FALSE,"단축1";#N/A,#N/A,FALSE,"단축2";#N/A,#N/A,FALSE,"단축3";#N/A,#N/A,FALSE,"장축";#N/A,#N/A,FALSE,"4WD"}</definedName>
    <definedName name="fdsa" hidden="1">{#N/A,#N/A,FALSE,"단축1";#N/A,#N/A,FALSE,"단축2";#N/A,#N/A,FALSE,"단축3";#N/A,#N/A,FALSE,"장축";#N/A,#N/A,FALSE,"4WD"}</definedName>
    <definedName name="fdsfd" localSheetId="24"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localSheetId="8"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localSheetId="25"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localSheetId="28"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localSheetId="5"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 localSheetId="24">#REF!</definedName>
    <definedName name="Fdx">#REF!</definedName>
    <definedName name="Fdz" localSheetId="24">#REF!</definedName>
    <definedName name="Fdz">#REF!</definedName>
    <definedName name="Feb" localSheetId="24">#REF!</definedName>
    <definedName name="Feb">#REF!</definedName>
    <definedName name="Feb.DM" localSheetId="24">#REF!</definedName>
    <definedName name="Feb.DM">#REF!</definedName>
    <definedName name="Februar" localSheetId="24">#REF!</definedName>
    <definedName name="Februar">#REF!</definedName>
    <definedName name="feee" localSheetId="24" hidden="1">{"'買掛金'!$J$6"}</definedName>
    <definedName name="feee" localSheetId="8" hidden="1">{"'買掛金'!$J$6"}</definedName>
    <definedName name="feee" localSheetId="25" hidden="1">{"'買掛金'!$J$6"}</definedName>
    <definedName name="feee" localSheetId="2" hidden="1">{"'買掛金'!$J$6"}</definedName>
    <definedName name="feee" localSheetId="28" hidden="1">{"'買掛金'!$J$6"}</definedName>
    <definedName name="feee" localSheetId="5" hidden="1">{"'買掛金'!$J$6"}</definedName>
    <definedName name="feee" hidden="1">{"'買掛金'!$J$6"}</definedName>
    <definedName name="FEEL" localSheetId="24">#REF!</definedName>
    <definedName name="FEEL">#REF!</definedName>
    <definedName name="fefw" localSheetId="24">#REF!</definedName>
    <definedName name="fefw">#REF!</definedName>
    <definedName name="Fex" localSheetId="24">#REF!</definedName>
    <definedName name="Fex">#REF!</definedName>
    <definedName name="Fez" localSheetId="24">#REF!</definedName>
    <definedName name="Fez">#REF!</definedName>
    <definedName name="ff" localSheetId="28" hidden="1">#REF!</definedName>
    <definedName name="ff" hidden="1">#REF!</definedName>
    <definedName name="FFD" localSheetId="24" hidden="1">{#N/A,#N/A,FALSE,"단축1";#N/A,#N/A,FALSE,"단축2";#N/A,#N/A,FALSE,"단축3";#N/A,#N/A,FALSE,"장축";#N/A,#N/A,FALSE,"4WD"}</definedName>
    <definedName name="FFD" localSheetId="8" hidden="1">{#N/A,#N/A,FALSE,"단축1";#N/A,#N/A,FALSE,"단축2";#N/A,#N/A,FALSE,"단축3";#N/A,#N/A,FALSE,"장축";#N/A,#N/A,FALSE,"4WD"}</definedName>
    <definedName name="FFD" localSheetId="25" hidden="1">{#N/A,#N/A,FALSE,"단축1";#N/A,#N/A,FALSE,"단축2";#N/A,#N/A,FALSE,"단축3";#N/A,#N/A,FALSE,"장축";#N/A,#N/A,FALSE,"4WD"}</definedName>
    <definedName name="FFD" localSheetId="2" hidden="1">{#N/A,#N/A,FALSE,"단축1";#N/A,#N/A,FALSE,"단축2";#N/A,#N/A,FALSE,"단축3";#N/A,#N/A,FALSE,"장축";#N/A,#N/A,FALSE,"4WD"}</definedName>
    <definedName name="FFD" localSheetId="28" hidden="1">{#N/A,#N/A,FALSE,"단축1";#N/A,#N/A,FALSE,"단축2";#N/A,#N/A,FALSE,"단축3";#N/A,#N/A,FALSE,"장축";#N/A,#N/A,FALSE,"4WD"}</definedName>
    <definedName name="FFD" localSheetId="5" hidden="1">{#N/A,#N/A,FALSE,"단축1";#N/A,#N/A,FALSE,"단축2";#N/A,#N/A,FALSE,"단축3";#N/A,#N/A,FALSE,"장축";#N/A,#N/A,FALSE,"4WD"}</definedName>
    <definedName name="FFD" hidden="1">{#N/A,#N/A,FALSE,"단축1";#N/A,#N/A,FALSE,"단축2";#N/A,#N/A,FALSE,"단축3";#N/A,#N/A,FALSE,"장축";#N/A,#N/A,FALSE,"4WD"}</definedName>
    <definedName name="FFDF" localSheetId="24" hidden="1">{#N/A,#N/A,FALSE,"단축1";#N/A,#N/A,FALSE,"단축2";#N/A,#N/A,FALSE,"단축3";#N/A,#N/A,FALSE,"장축";#N/A,#N/A,FALSE,"4WD"}</definedName>
    <definedName name="FFDF" localSheetId="8" hidden="1">{#N/A,#N/A,FALSE,"단축1";#N/A,#N/A,FALSE,"단축2";#N/A,#N/A,FALSE,"단축3";#N/A,#N/A,FALSE,"장축";#N/A,#N/A,FALSE,"4WD"}</definedName>
    <definedName name="FFDF" localSheetId="25" hidden="1">{#N/A,#N/A,FALSE,"단축1";#N/A,#N/A,FALSE,"단축2";#N/A,#N/A,FALSE,"단축3";#N/A,#N/A,FALSE,"장축";#N/A,#N/A,FALSE,"4WD"}</definedName>
    <definedName name="FFDF" localSheetId="2" hidden="1">{#N/A,#N/A,FALSE,"단축1";#N/A,#N/A,FALSE,"단축2";#N/A,#N/A,FALSE,"단축3";#N/A,#N/A,FALSE,"장축";#N/A,#N/A,FALSE,"4WD"}</definedName>
    <definedName name="FFDF" localSheetId="28" hidden="1">{#N/A,#N/A,FALSE,"단축1";#N/A,#N/A,FALSE,"단축2";#N/A,#N/A,FALSE,"단축3";#N/A,#N/A,FALSE,"장축";#N/A,#N/A,FALSE,"4WD"}</definedName>
    <definedName name="FFDF" localSheetId="5" hidden="1">{#N/A,#N/A,FALSE,"단축1";#N/A,#N/A,FALSE,"단축2";#N/A,#N/A,FALSE,"단축3";#N/A,#N/A,FALSE,"장축";#N/A,#N/A,FALSE,"4WD"}</definedName>
    <definedName name="FFDF" hidden="1">{#N/A,#N/A,FALSE,"단축1";#N/A,#N/A,FALSE,"단축2";#N/A,#N/A,FALSE,"단축3";#N/A,#N/A,FALSE,"장축";#N/A,#N/A,FALSE,"4WD"}</definedName>
    <definedName name="ffee" localSheetId="24" hidden="1">{"'買掛金'!$J$6"}</definedName>
    <definedName name="ffee" localSheetId="8" hidden="1">{"'買掛金'!$J$6"}</definedName>
    <definedName name="ffee" localSheetId="25" hidden="1">{"'買掛金'!$J$6"}</definedName>
    <definedName name="ffee" localSheetId="2" hidden="1">{"'買掛金'!$J$6"}</definedName>
    <definedName name="ffee" localSheetId="28" hidden="1">{"'買掛金'!$J$6"}</definedName>
    <definedName name="ffee" localSheetId="5" hidden="1">{"'買掛金'!$J$6"}</definedName>
    <definedName name="ffee" hidden="1">{"'買掛金'!$J$6"}</definedName>
    <definedName name="FFF" localSheetId="24">#REF!</definedName>
    <definedName name="FFF">#REF!</definedName>
    <definedName name="FFFFF" localSheetId="24" hidden="1">{#N/A,#N/A,FALSE,"단축1";#N/A,#N/A,FALSE,"단축2";#N/A,#N/A,FALSE,"단축3";#N/A,#N/A,FALSE,"장축";#N/A,#N/A,FALSE,"4WD"}</definedName>
    <definedName name="FFFFF" localSheetId="8" hidden="1">{#N/A,#N/A,FALSE,"단축1";#N/A,#N/A,FALSE,"단축2";#N/A,#N/A,FALSE,"단축3";#N/A,#N/A,FALSE,"장축";#N/A,#N/A,FALSE,"4WD"}</definedName>
    <definedName name="FFFFF" localSheetId="25" hidden="1">{#N/A,#N/A,FALSE,"단축1";#N/A,#N/A,FALSE,"단축2";#N/A,#N/A,FALSE,"단축3";#N/A,#N/A,FALSE,"장축";#N/A,#N/A,FALSE,"4WD"}</definedName>
    <definedName name="FFFFF" localSheetId="2" hidden="1">{#N/A,#N/A,FALSE,"단축1";#N/A,#N/A,FALSE,"단축2";#N/A,#N/A,FALSE,"단축3";#N/A,#N/A,FALSE,"장축";#N/A,#N/A,FALSE,"4WD"}</definedName>
    <definedName name="FFFFF" localSheetId="28" hidden="1">{#N/A,#N/A,FALSE,"단축1";#N/A,#N/A,FALSE,"단축2";#N/A,#N/A,FALSE,"단축3";#N/A,#N/A,FALSE,"장축";#N/A,#N/A,FALSE,"4WD"}</definedName>
    <definedName name="FFFFF" localSheetId="5" hidden="1">{#N/A,#N/A,FALSE,"단축1";#N/A,#N/A,FALSE,"단축2";#N/A,#N/A,FALSE,"단축3";#N/A,#N/A,FALSE,"장축";#N/A,#N/A,FALSE,"4WD"}</definedName>
    <definedName name="FFFFF" hidden="1">{#N/A,#N/A,FALSE,"단축1";#N/A,#N/A,FALSE,"단축2";#N/A,#N/A,FALSE,"단축3";#N/A,#N/A,FALSE,"장축";#N/A,#N/A,FALSE,"4WD"}</definedName>
    <definedName name="ffffff" localSheetId="24" hidden="1">{#N/A,#N/A,FALSE,"CCTV"}</definedName>
    <definedName name="ffffff" localSheetId="8" hidden="1">{#N/A,#N/A,FALSE,"CCTV"}</definedName>
    <definedName name="ffffff" localSheetId="25" hidden="1">{#N/A,#N/A,FALSE,"CCTV"}</definedName>
    <definedName name="ffffff" localSheetId="2" hidden="1">{#N/A,#N/A,FALSE,"CCTV"}</definedName>
    <definedName name="ffffff" localSheetId="14" hidden="1">{#N/A,#N/A,FALSE,"CCTV"}</definedName>
    <definedName name="ffffff" localSheetId="28" hidden="1">{#N/A,#N/A,FALSE,"CCTV"}</definedName>
    <definedName name="ffffff" localSheetId="5" hidden="1">{#N/A,#N/A,FALSE,"CCTV"}</definedName>
    <definedName name="ffffff" localSheetId="13" hidden="1">{#N/A,#N/A,FALSE,"CCTV"}</definedName>
    <definedName name="ffffff" hidden="1">{#N/A,#N/A,FALSE,"CCTV"}</definedName>
    <definedName name="fffgfg" localSheetId="24" hidden="1">{#N/A,#N/A,FALSE,"단축1";#N/A,#N/A,FALSE,"단축2";#N/A,#N/A,FALSE,"단축3";#N/A,#N/A,FALSE,"장축";#N/A,#N/A,FALSE,"4WD"}</definedName>
    <definedName name="fffgfg" localSheetId="8" hidden="1">{#N/A,#N/A,FALSE,"단축1";#N/A,#N/A,FALSE,"단축2";#N/A,#N/A,FALSE,"단축3";#N/A,#N/A,FALSE,"장축";#N/A,#N/A,FALSE,"4WD"}</definedName>
    <definedName name="fffgfg" localSheetId="25" hidden="1">{#N/A,#N/A,FALSE,"단축1";#N/A,#N/A,FALSE,"단축2";#N/A,#N/A,FALSE,"단축3";#N/A,#N/A,FALSE,"장축";#N/A,#N/A,FALSE,"4WD"}</definedName>
    <definedName name="fffgfg" localSheetId="2" hidden="1">{#N/A,#N/A,FALSE,"단축1";#N/A,#N/A,FALSE,"단축2";#N/A,#N/A,FALSE,"단축3";#N/A,#N/A,FALSE,"장축";#N/A,#N/A,FALSE,"4WD"}</definedName>
    <definedName name="fffgfg" localSheetId="28" hidden="1">{#N/A,#N/A,FALSE,"단축1";#N/A,#N/A,FALSE,"단축2";#N/A,#N/A,FALSE,"단축3";#N/A,#N/A,FALSE,"장축";#N/A,#N/A,FALSE,"4WD"}</definedName>
    <definedName name="fffgfg" localSheetId="5" hidden="1">{#N/A,#N/A,FALSE,"단축1";#N/A,#N/A,FALSE,"단축2";#N/A,#N/A,FALSE,"단축3";#N/A,#N/A,FALSE,"장축";#N/A,#N/A,FALSE,"4WD"}</definedName>
    <definedName name="fffgfg" hidden="1">{#N/A,#N/A,FALSE,"단축1";#N/A,#N/A,FALSE,"단축2";#N/A,#N/A,FALSE,"단축3";#N/A,#N/A,FALSE,"장축";#N/A,#N/A,FALSE,"4WD"}</definedName>
    <definedName name="ffwefrhj2ljw" localSheetId="24" hidden="1">{"'Jibu9811 (3)'!$B$1:$J$433"}</definedName>
    <definedName name="ffwefrhj2ljw" localSheetId="8" hidden="1">{"'Jibu9811 (3)'!$B$1:$J$433"}</definedName>
    <definedName name="ffwefrhj2ljw" localSheetId="25" hidden="1">{"'Jibu9811 (3)'!$B$1:$J$433"}</definedName>
    <definedName name="ffwefrhj2ljw" localSheetId="2" hidden="1">{"'Jibu9811 (3)'!$B$1:$J$433"}</definedName>
    <definedName name="ffwefrhj2ljw" localSheetId="14" hidden="1">{"'Jibu9811 (3)'!$B$1:$J$433"}</definedName>
    <definedName name="ffwefrhj2ljw" localSheetId="28" hidden="1">{"'Jibu9811 (3)'!$B$1:$J$433"}</definedName>
    <definedName name="ffwefrhj2ljw" localSheetId="5" hidden="1">{"'Jibu9811 (3)'!$B$1:$J$433"}</definedName>
    <definedName name="ffwefrhj2ljw" localSheetId="13" hidden="1">{"'Jibu9811 (3)'!$B$1:$J$433"}</definedName>
    <definedName name="ffwefrhj2ljw" hidden="1">{"'Jibu9811 (3)'!$B$1:$J$433"}</definedName>
    <definedName name="FG" localSheetId="24">#REF!</definedName>
    <definedName name="FG">#REF!</definedName>
    <definedName name="FG46TBTB4RTDKDK" localSheetId="24">#REF!</definedName>
    <definedName name="FG46TBTB4RTDKDK">#REF!</definedName>
    <definedName name="FGF" localSheetId="24" hidden="1">{#N/A,#N/A,FALSE,"CCTV"}</definedName>
    <definedName name="FGF" localSheetId="8" hidden="1">{#N/A,#N/A,FALSE,"CCTV"}</definedName>
    <definedName name="FGF" localSheetId="25" hidden="1">{#N/A,#N/A,FALSE,"CCTV"}</definedName>
    <definedName name="FGF" localSheetId="2" hidden="1">{#N/A,#N/A,FALSE,"CCTV"}</definedName>
    <definedName name="FGF" localSheetId="14" hidden="1">{#N/A,#N/A,FALSE,"CCTV"}</definedName>
    <definedName name="FGF" localSheetId="28" hidden="1">{#N/A,#N/A,FALSE,"CCTV"}</definedName>
    <definedName name="FGF" localSheetId="5" hidden="1">{#N/A,#N/A,FALSE,"CCTV"}</definedName>
    <definedName name="FGF" localSheetId="13" hidden="1">{#N/A,#N/A,FALSE,"CCTV"}</definedName>
    <definedName name="FGF" hidden="1">{#N/A,#N/A,FALSE,"CCTV"}</definedName>
    <definedName name="fgfgfg" localSheetId="24" hidden="1">#REF!</definedName>
    <definedName name="fgfgfg" hidden="1">#REF!</definedName>
    <definedName name="fghfg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8"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5"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localSheetId="24" hidden="1">{#N/A,#N/A,FALSE,"단축1";#N/A,#N/A,FALSE,"단축2";#N/A,#N/A,FALSE,"단축3";#N/A,#N/A,FALSE,"장축";#N/A,#N/A,FALSE,"4WD"}</definedName>
    <definedName name="FGHJ" localSheetId="8" hidden="1">{#N/A,#N/A,FALSE,"단축1";#N/A,#N/A,FALSE,"단축2";#N/A,#N/A,FALSE,"단축3";#N/A,#N/A,FALSE,"장축";#N/A,#N/A,FALSE,"4WD"}</definedName>
    <definedName name="FGHJ" localSheetId="25" hidden="1">{#N/A,#N/A,FALSE,"단축1";#N/A,#N/A,FALSE,"단축2";#N/A,#N/A,FALSE,"단축3";#N/A,#N/A,FALSE,"장축";#N/A,#N/A,FALSE,"4WD"}</definedName>
    <definedName name="FGHJ" localSheetId="2" hidden="1">{#N/A,#N/A,FALSE,"단축1";#N/A,#N/A,FALSE,"단축2";#N/A,#N/A,FALSE,"단축3";#N/A,#N/A,FALSE,"장축";#N/A,#N/A,FALSE,"4WD"}</definedName>
    <definedName name="FGHJ" localSheetId="28" hidden="1">{#N/A,#N/A,FALSE,"단축1";#N/A,#N/A,FALSE,"단축2";#N/A,#N/A,FALSE,"단축3";#N/A,#N/A,FALSE,"장축";#N/A,#N/A,FALSE,"4WD"}</definedName>
    <definedName name="FGHJ" localSheetId="5" hidden="1">{#N/A,#N/A,FALSE,"단축1";#N/A,#N/A,FALSE,"단축2";#N/A,#N/A,FALSE,"단축3";#N/A,#N/A,FALSE,"장축";#N/A,#N/A,FALSE,"4WD"}</definedName>
    <definedName name="FGHJ" hidden="1">{#N/A,#N/A,FALSE,"단축1";#N/A,#N/A,FALSE,"단축2";#N/A,#N/A,FALSE,"단축3";#N/A,#N/A,FALSE,"장축";#N/A,#N/A,FALSE,"4WD"}</definedName>
    <definedName name="FGJ">#N/A</definedName>
    <definedName name="fgjft" localSheetId="24" hidden="1">{#N/A,#N/A,FALSE,"Sheet6"}</definedName>
    <definedName name="fgjft" localSheetId="8" hidden="1">{#N/A,#N/A,FALSE,"Sheet6"}</definedName>
    <definedName name="fgjft" localSheetId="25" hidden="1">{#N/A,#N/A,FALSE,"Sheet6"}</definedName>
    <definedName name="fgjft" localSheetId="2" hidden="1">{#N/A,#N/A,FALSE,"Sheet6"}</definedName>
    <definedName name="fgjft" localSheetId="28" hidden="1">{#N/A,#N/A,FALSE,"Sheet6"}</definedName>
    <definedName name="fgjft" localSheetId="5" hidden="1">{#N/A,#N/A,FALSE,"Sheet6"}</definedName>
    <definedName name="fgjft" hidden="1">{#N/A,#N/A,FALSE,"Sheet6"}</definedName>
    <definedName name="FGPRPRRKRKRKTBTB2RTDKDK" localSheetId="24">#REF!</definedName>
    <definedName name="FGPRPRRKRKRKTBTB2RTDKDK">#REF!</definedName>
    <definedName name="FGPRTBTB1RTDKDK" localSheetId="24">#REF!</definedName>
    <definedName name="FGPRTBTB1RTDKDK">#REF!</definedName>
    <definedName name="FGR53C11R63C11TB3RTCN" localSheetId="24">#REF!</definedName>
    <definedName name="FGR53C11R63C11TB3RTCN">#REF!</definedName>
    <definedName name="FGR6C8R8C8TB4RTCN" localSheetId="24">#REF!</definedName>
    <definedName name="FGR6C8R8C8TB4RTCN">#REF!</definedName>
    <definedName name="FGR6C9R8C9TB3RTCN" localSheetId="24">#REF!</definedName>
    <definedName name="FGR6C9R8C9TB3RTCN">#REF!</definedName>
    <definedName name="FGRKRKRKRKRKRKRKRKRKRKRKRKRKRKT" localSheetId="24">#REF!</definedName>
    <definedName name="FGRKRKRKRKRKRKRKRKRKRKRKRKRKRKT">#REF!</definedName>
    <definedName name="FGSOUTMP">#N/A</definedName>
    <definedName name="FGSOUTPP">#N/A</definedName>
    <definedName name="fgwehwrhw" localSheetId="24">#REF!</definedName>
    <definedName name="fgwehwrhw">#REF!</definedName>
    <definedName name="fh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8"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5"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8"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5"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24" hidden="1">{#N/A,#N/A,FALSE,"CCTV"}</definedName>
    <definedName name="fhgjfghfghgf" localSheetId="8" hidden="1">{#N/A,#N/A,FALSE,"CCTV"}</definedName>
    <definedName name="fhgjfghfghgf" localSheetId="25" hidden="1">{#N/A,#N/A,FALSE,"CCTV"}</definedName>
    <definedName name="fhgjfghfghgf" localSheetId="2" hidden="1">{#N/A,#N/A,FALSE,"CCTV"}</definedName>
    <definedName name="fhgjfghfghgf" localSheetId="14" hidden="1">{#N/A,#N/A,FALSE,"CCTV"}</definedName>
    <definedName name="fhgjfghfghgf" localSheetId="28" hidden="1">{#N/A,#N/A,FALSE,"CCTV"}</definedName>
    <definedName name="fhgjfghfghgf" localSheetId="5" hidden="1">{#N/A,#N/A,FALSE,"CCTV"}</definedName>
    <definedName name="fhgjfghfghgf" localSheetId="13" hidden="1">{#N/A,#N/A,FALSE,"CCTV"}</definedName>
    <definedName name="fhgjfghfghgf" hidden="1">{#N/A,#N/A,FALSE,"CCTV"}</definedName>
    <definedName name="fhkfhk"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8"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5"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localSheetId="24" hidden="1">{#N/A,#N/A,TRUE,"경전'96(1)";#N/A,#N/A,TRUE,"경전'96 (2)"}</definedName>
    <definedName name="FHKLDFJODFGJD" localSheetId="8" hidden="1">{#N/A,#N/A,TRUE,"경전'96(1)";#N/A,#N/A,TRUE,"경전'96 (2)"}</definedName>
    <definedName name="FHKLDFJODFGJD" localSheetId="25" hidden="1">{#N/A,#N/A,TRUE,"경전'96(1)";#N/A,#N/A,TRUE,"경전'96 (2)"}</definedName>
    <definedName name="FHKLDFJODFGJD" localSheetId="2" hidden="1">{#N/A,#N/A,TRUE,"경전'96(1)";#N/A,#N/A,TRUE,"경전'96 (2)"}</definedName>
    <definedName name="FHKLDFJODFGJD" localSheetId="28" hidden="1">{#N/A,#N/A,TRUE,"경전'96(1)";#N/A,#N/A,TRUE,"경전'96 (2)"}</definedName>
    <definedName name="FHKLDFJODFGJD" localSheetId="5" hidden="1">{#N/A,#N/A,TRUE,"경전'96(1)";#N/A,#N/A,TRUE,"경전'96 (2)"}</definedName>
    <definedName name="FHKLDFJODFGJD" hidden="1">{#N/A,#N/A,TRUE,"경전'96(1)";#N/A,#N/A,TRUE,"경전'96 (2)"}</definedName>
    <definedName name="fila" localSheetId="24" hidden="1">{#N/A,#N/A,FALSE,"채권채무";#N/A,#N/A,FALSE,"control sheet"}</definedName>
    <definedName name="fila" localSheetId="8" hidden="1">{#N/A,#N/A,FALSE,"채권채무";#N/A,#N/A,FALSE,"control sheet"}</definedName>
    <definedName name="fila" localSheetId="25" hidden="1">{#N/A,#N/A,FALSE,"채권채무";#N/A,#N/A,FALSE,"control sheet"}</definedName>
    <definedName name="fila" localSheetId="2" hidden="1">{#N/A,#N/A,FALSE,"채권채무";#N/A,#N/A,FALSE,"control sheet"}</definedName>
    <definedName name="fila" localSheetId="28" hidden="1">{#N/A,#N/A,FALSE,"채권채무";#N/A,#N/A,FALSE,"control sheet"}</definedName>
    <definedName name="fila" localSheetId="5" hidden="1">{#N/A,#N/A,FALSE,"채권채무";#N/A,#N/A,FALSE,"control sheet"}</definedName>
    <definedName name="fila" hidden="1">{#N/A,#N/A,FALSE,"채권채무";#N/A,#N/A,FALSE,"control sheet"}</definedName>
    <definedName name="fila_a" localSheetId="24" hidden="1">{#N/A,#N/A,FALSE,"채권채무";#N/A,#N/A,FALSE,"control sheet"}</definedName>
    <definedName name="fila_a" localSheetId="8" hidden="1">{#N/A,#N/A,FALSE,"채권채무";#N/A,#N/A,FALSE,"control sheet"}</definedName>
    <definedName name="fila_a" localSheetId="25" hidden="1">{#N/A,#N/A,FALSE,"채권채무";#N/A,#N/A,FALSE,"control sheet"}</definedName>
    <definedName name="fila_a" localSheetId="2" hidden="1">{#N/A,#N/A,FALSE,"채권채무";#N/A,#N/A,FALSE,"control sheet"}</definedName>
    <definedName name="fila_a" localSheetId="28" hidden="1">{#N/A,#N/A,FALSE,"채권채무";#N/A,#N/A,FALSE,"control sheet"}</definedName>
    <definedName name="fila_a" localSheetId="5" hidden="1">{#N/A,#N/A,FALSE,"채권채무";#N/A,#N/A,FALSE,"control sheet"}</definedName>
    <definedName name="fila_a" hidden="1">{#N/A,#N/A,FALSE,"채권채무";#N/A,#N/A,FALSE,"control sheet"}</definedName>
    <definedName name="file" localSheetId="24">#REF!</definedName>
    <definedName name="file">#REF!</definedName>
    <definedName name="file1" localSheetId="24">#REF!</definedName>
    <definedName name="file1">#REF!</definedName>
    <definedName name="FILL2" localSheetId="24" hidden="1">#REF!</definedName>
    <definedName name="FILL2" localSheetId="28" hidden="1">#REF!</definedName>
    <definedName name="FILL2" hidden="1">#REF!</definedName>
    <definedName name="FIN" localSheetId="24">#REF!</definedName>
    <definedName name="FIN" localSheetId="14">#REF!</definedName>
    <definedName name="FIN" localSheetId="13">#REF!</definedName>
    <definedName name="FIN">#REF!</definedName>
    <definedName name="Fina" localSheetId="24" hidden="1">#REF!</definedName>
    <definedName name="Fina" localSheetId="14" hidden="1">#REF!</definedName>
    <definedName name="Fina" localSheetId="28" hidden="1">#REF!</definedName>
    <definedName name="Fina" localSheetId="13" hidden="1">#REF!</definedName>
    <definedName name="Fina" hidden="1">#REF!</definedName>
    <definedName name="final" localSheetId="14" hidden="1">#REF!</definedName>
    <definedName name="final" localSheetId="28" hidden="1">#REF!</definedName>
    <definedName name="final" localSheetId="13" hidden="1">#REF!</definedName>
    <definedName name="final" hidden="1">#REF!</definedName>
    <definedName name="FINAL_FS" localSheetId="24">#REF!</definedName>
    <definedName name="FINAL_FS">#REF!</definedName>
    <definedName name="Finale" localSheetId="28" hidden="1">#REF!</definedName>
    <definedName name="Finale" hidden="1">#REF!</definedName>
    <definedName name="finalReport" localSheetId="24">#REF!</definedName>
    <definedName name="finalReport">#REF!</definedName>
    <definedName name="finance" localSheetId="24">#REF!</definedName>
    <definedName name="finance">#REF!</definedName>
    <definedName name="Find"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24" hidden="1">{#N/A,#N/A,FALSE,"BS";#N/A,#N/A,FALSE,"PL";#N/A,#N/A,FALSE,"처분";#N/A,#N/A,FALSE,"현금";#N/A,#N/A,FALSE,"매출";#N/A,#N/A,FALSE,"원가";#N/A,#N/A,FALSE,"경영"}</definedName>
    <definedName name="finding" localSheetId="8" hidden="1">{#N/A,#N/A,FALSE,"BS";#N/A,#N/A,FALSE,"PL";#N/A,#N/A,FALSE,"처분";#N/A,#N/A,FALSE,"현금";#N/A,#N/A,FALSE,"매출";#N/A,#N/A,FALSE,"원가";#N/A,#N/A,FALSE,"경영"}</definedName>
    <definedName name="finding" localSheetId="25"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localSheetId="28" hidden="1">{#N/A,#N/A,FALSE,"BS";#N/A,#N/A,FALSE,"PL";#N/A,#N/A,FALSE,"처분";#N/A,#N/A,FALSE,"현금";#N/A,#N/A,FALSE,"매출";#N/A,#N/A,FALSE,"원가";#N/A,#N/A,FALSE,"경영"}</definedName>
    <definedName name="finding" localSheetId="5"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 localSheetId="24">#REF!</definedName>
    <definedName name="FINIMPACT">#REF!</definedName>
    <definedName name="FixIndex1_1" localSheetId="24">#REF!</definedName>
    <definedName name="FixIndex1_1">#REF!</definedName>
    <definedName name="FixIndex1_2" localSheetId="24">#REF!</definedName>
    <definedName name="FixIndex1_2">#REF!</definedName>
    <definedName name="FixIndex10_1" localSheetId="24">#REF!</definedName>
    <definedName name="FixIndex10_1">#REF!</definedName>
    <definedName name="FixIndex10_2" localSheetId="24">#REF!</definedName>
    <definedName name="FixIndex10_2">#REF!</definedName>
    <definedName name="FixIndex100_1" localSheetId="24">#REF!</definedName>
    <definedName name="FixIndex100_1">#REF!</definedName>
    <definedName name="FixIndex101_1" localSheetId="24">#REF!</definedName>
    <definedName name="FixIndex101_1">#REF!</definedName>
    <definedName name="FixIndex102_1" localSheetId="24">#REF!</definedName>
    <definedName name="FixIndex102_1">#REF!</definedName>
    <definedName name="FixIndex102_2" localSheetId="24">#REF!</definedName>
    <definedName name="FixIndex102_2">#REF!</definedName>
    <definedName name="FixIndex102_3" localSheetId="24">#REF!</definedName>
    <definedName name="FixIndex102_3">#REF!</definedName>
    <definedName name="FixIndex103_1" localSheetId="24">#REF!</definedName>
    <definedName name="FixIndex103_1">#REF!</definedName>
    <definedName name="FixIndex103_2" localSheetId="24">#REF!</definedName>
    <definedName name="FixIndex103_2">#REF!</definedName>
    <definedName name="FixIndex103_3" localSheetId="24">#REF!</definedName>
    <definedName name="FixIndex103_3">#REF!</definedName>
    <definedName name="FixIndex104_1" localSheetId="24">#REF!</definedName>
    <definedName name="FixIndex104_1">#REF!</definedName>
    <definedName name="FixIndex104_2" localSheetId="24">#REF!</definedName>
    <definedName name="FixIndex104_2">#REF!</definedName>
    <definedName name="FixIndex105_1" localSheetId="24">#REF!</definedName>
    <definedName name="FixIndex105_1">#REF!</definedName>
    <definedName name="FixIndex105_2" localSheetId="24">#REF!</definedName>
    <definedName name="FixIndex105_2">#REF!</definedName>
    <definedName name="FixIndex106_1" localSheetId="24">#REF!</definedName>
    <definedName name="FixIndex106_1">#REF!</definedName>
    <definedName name="FixIndex11_1" localSheetId="24">#REF!</definedName>
    <definedName name="FixIndex11_1">#REF!</definedName>
    <definedName name="FixIndex11_2" localSheetId="24">#REF!</definedName>
    <definedName name="FixIndex11_2">#REF!</definedName>
    <definedName name="FixIndex11_3" localSheetId="24">#REF!</definedName>
    <definedName name="FixIndex11_3">#REF!</definedName>
    <definedName name="FixIndex11_4" localSheetId="24">#REF!</definedName>
    <definedName name="FixIndex11_4">#REF!</definedName>
    <definedName name="FixIndex110_1" localSheetId="24">#REF!</definedName>
    <definedName name="FixIndex110_1">#REF!</definedName>
    <definedName name="FixIndex110_2" localSheetId="24">#REF!</definedName>
    <definedName name="FixIndex110_2">#REF!</definedName>
    <definedName name="FixIndex111_1" localSheetId="24">#REF!</definedName>
    <definedName name="FixIndex111_1">#REF!</definedName>
    <definedName name="FixIndex112_1" localSheetId="24">#REF!</definedName>
    <definedName name="FixIndex112_1">#REF!</definedName>
    <definedName name="FixIndex112_2" localSheetId="24">#REF!</definedName>
    <definedName name="FixIndex112_2">#REF!</definedName>
    <definedName name="FixIndex113_1" localSheetId="24">#REF!</definedName>
    <definedName name="FixIndex113_1">#REF!</definedName>
    <definedName name="FixIndex114_1" localSheetId="24">#REF!</definedName>
    <definedName name="FixIndex114_1">#REF!</definedName>
    <definedName name="FixIndex115_1" localSheetId="24">#REF!</definedName>
    <definedName name="FixIndex115_1">#REF!</definedName>
    <definedName name="FixIndex12_1" localSheetId="24">#REF!</definedName>
    <definedName name="FixIndex12_1">#REF!</definedName>
    <definedName name="FixIndex12_2" localSheetId="24">#REF!</definedName>
    <definedName name="FixIndex12_2">#REF!</definedName>
    <definedName name="FixIndex14_1" localSheetId="24">#REF!</definedName>
    <definedName name="FixIndex14_1">#REF!</definedName>
    <definedName name="FixIndex15_1" localSheetId="24">#REF!</definedName>
    <definedName name="FixIndex15_1">#REF!</definedName>
    <definedName name="FixIndex16_1" localSheetId="24">#REF!</definedName>
    <definedName name="FixIndex16_1">#REF!</definedName>
    <definedName name="FixIndex16_2" localSheetId="24">#REF!</definedName>
    <definedName name="FixIndex16_2">#REF!</definedName>
    <definedName name="FixIndex16_3" localSheetId="24">#REF!</definedName>
    <definedName name="FixIndex16_3">#REF!</definedName>
    <definedName name="FixIndex17_1" localSheetId="24">#REF!</definedName>
    <definedName name="FixIndex17_1">#REF!</definedName>
    <definedName name="FixIndex17_2" localSheetId="24">#REF!</definedName>
    <definedName name="FixIndex17_2">#REF!</definedName>
    <definedName name="FixIndex17_3" localSheetId="24">#REF!</definedName>
    <definedName name="FixIndex17_3">#REF!</definedName>
    <definedName name="FixIndex18_1" localSheetId="24">#REF!</definedName>
    <definedName name="FixIndex18_1">#REF!</definedName>
    <definedName name="FixIndex18_2" localSheetId="24">#REF!</definedName>
    <definedName name="FixIndex18_2">#REF!</definedName>
    <definedName name="FixIndex19_1" localSheetId="24">#REF!</definedName>
    <definedName name="FixIndex19_1">#REF!</definedName>
    <definedName name="FixIndex2_2" localSheetId="24">#REF!</definedName>
    <definedName name="FixIndex2_2">#REF!</definedName>
    <definedName name="FixIndex20_1" localSheetId="24">#REF!</definedName>
    <definedName name="FixIndex20_1">#REF!</definedName>
    <definedName name="FixIndex21_1" localSheetId="24">#REF!</definedName>
    <definedName name="FixIndex21_1">#REF!</definedName>
    <definedName name="FixIndex22_1" localSheetId="24">#REF!</definedName>
    <definedName name="FixIndex22_1">#REF!</definedName>
    <definedName name="FixIndex22_2" localSheetId="24">#REF!</definedName>
    <definedName name="FixIndex22_2">#REF!</definedName>
    <definedName name="FixIndex23_1" localSheetId="24">#REF!</definedName>
    <definedName name="FixIndex23_1">#REF!</definedName>
    <definedName name="FixIndex24_1" localSheetId="24">#REF!</definedName>
    <definedName name="FixIndex24_1">#REF!</definedName>
    <definedName name="FixIndex25_1" localSheetId="24">#REF!</definedName>
    <definedName name="FixIndex25_1">#REF!</definedName>
    <definedName name="FixIndex27_1" localSheetId="24">#REF!</definedName>
    <definedName name="FixIndex27_1">#REF!</definedName>
    <definedName name="FixIndex28_1" localSheetId="24">#REF!</definedName>
    <definedName name="FixIndex28_1">#REF!</definedName>
    <definedName name="FixIndex3_1" localSheetId="24">#REF!</definedName>
    <definedName name="FixIndex3_1">#REF!</definedName>
    <definedName name="FixIndex30_1" localSheetId="24">#REF!</definedName>
    <definedName name="FixIndex30_1">#REF!</definedName>
    <definedName name="FixIndex31_1" localSheetId="24">#REF!</definedName>
    <definedName name="FixIndex31_1">#REF!</definedName>
    <definedName name="FixIndex33_1" localSheetId="24">#REF!</definedName>
    <definedName name="FixIndex33_1">#REF!</definedName>
    <definedName name="FixIndex34_1" localSheetId="24">#REF!</definedName>
    <definedName name="FixIndex34_1">#REF!</definedName>
    <definedName name="FixIndex34_2" localSheetId="24">#REF!</definedName>
    <definedName name="FixIndex34_2">#REF!</definedName>
    <definedName name="FixIndex35_1" localSheetId="24">#REF!</definedName>
    <definedName name="FixIndex35_1">#REF!</definedName>
    <definedName name="FixIndex36_1" localSheetId="24">#REF!</definedName>
    <definedName name="FixIndex36_1">#REF!</definedName>
    <definedName name="FixIndex4_2" localSheetId="24">#REF!</definedName>
    <definedName name="FixIndex4_2">#REF!</definedName>
    <definedName name="FixIndex47_1" localSheetId="24">#REF!</definedName>
    <definedName name="FixIndex47_1">#REF!</definedName>
    <definedName name="FixIndex48_1" localSheetId="24">#REF!</definedName>
    <definedName name="FixIndex48_1">#REF!</definedName>
    <definedName name="FixIndex48_2" localSheetId="24">#REF!</definedName>
    <definedName name="FixIndex48_2">#REF!</definedName>
    <definedName name="FixIndex48_3" localSheetId="24">#REF!</definedName>
    <definedName name="FixIndex48_3">#REF!</definedName>
    <definedName name="FixIndex49_1" localSheetId="24">#REF!</definedName>
    <definedName name="FixIndex49_1">#REF!</definedName>
    <definedName name="FixIndex49_2" localSheetId="24">#REF!</definedName>
    <definedName name="FixIndex49_2">#REF!</definedName>
    <definedName name="FixIndex5_1" localSheetId="24">#REF!</definedName>
    <definedName name="FixIndex5_1">#REF!</definedName>
    <definedName name="FixIndex50_1" localSheetId="24">#REF!</definedName>
    <definedName name="FixIndex50_1">#REF!</definedName>
    <definedName name="FixIndex50_2" localSheetId="24">#REF!</definedName>
    <definedName name="FixIndex50_2">#REF!</definedName>
    <definedName name="FixIndex50_3" localSheetId="24">#REF!</definedName>
    <definedName name="FixIndex50_3">#REF!</definedName>
    <definedName name="FixIndex51_1" localSheetId="24">#REF!</definedName>
    <definedName name="FixIndex51_1">#REF!</definedName>
    <definedName name="FixIndex51_2" localSheetId="24">#REF!</definedName>
    <definedName name="FixIndex51_2">#REF!</definedName>
    <definedName name="FixIndex51_3" localSheetId="24">#REF!</definedName>
    <definedName name="FixIndex51_3">#REF!</definedName>
    <definedName name="FixIndex52_1" localSheetId="24">#REF!</definedName>
    <definedName name="FixIndex52_1">#REF!</definedName>
    <definedName name="FixIndex52_2" localSheetId="24">#REF!</definedName>
    <definedName name="FixIndex52_2">#REF!</definedName>
    <definedName name="FixIndex53_1" localSheetId="24">#REF!</definedName>
    <definedName name="FixIndex53_1">#REF!</definedName>
    <definedName name="FixIndex53_2" localSheetId="24">#REF!</definedName>
    <definedName name="FixIndex53_2">#REF!</definedName>
    <definedName name="FixIndex53_3" localSheetId="24">#REF!</definedName>
    <definedName name="FixIndex53_3">#REF!</definedName>
    <definedName name="FixIndex54_1" localSheetId="24">#REF!</definedName>
    <definedName name="FixIndex54_1">#REF!</definedName>
    <definedName name="FixIndex54_2" localSheetId="24">#REF!</definedName>
    <definedName name="FixIndex54_2">#REF!</definedName>
    <definedName name="FixIndex55_1" localSheetId="24">#REF!</definedName>
    <definedName name="FixIndex55_1">#REF!</definedName>
    <definedName name="FixIndex56_1" localSheetId="24">#REF!</definedName>
    <definedName name="FixIndex56_1">#REF!</definedName>
    <definedName name="FixIndex56_2" localSheetId="24">#REF!</definedName>
    <definedName name="FixIndex56_2">#REF!</definedName>
    <definedName name="FixIndex56_3" localSheetId="24">#REF!</definedName>
    <definedName name="FixIndex56_3">#REF!</definedName>
    <definedName name="FixIndex57_1" localSheetId="24">#REF!</definedName>
    <definedName name="FixIndex57_1">#REF!</definedName>
    <definedName name="FixIndex57_2" localSheetId="24">#REF!</definedName>
    <definedName name="FixIndex57_2">#REF!</definedName>
    <definedName name="FixIndex57_3" localSheetId="24">#REF!</definedName>
    <definedName name="FixIndex57_3">#REF!</definedName>
    <definedName name="FixIndex58_1" localSheetId="24">#REF!</definedName>
    <definedName name="FixIndex58_1">#REF!</definedName>
    <definedName name="FixIndex59_1" localSheetId="24">#REF!</definedName>
    <definedName name="FixIndex59_1">#REF!</definedName>
    <definedName name="FixIndex6_1" localSheetId="24">#REF!</definedName>
    <definedName name="FixIndex6_1">#REF!</definedName>
    <definedName name="FixIndex60_1" localSheetId="24">#REF!</definedName>
    <definedName name="FixIndex60_1">#REF!</definedName>
    <definedName name="FixIndex61_1" localSheetId="24">#REF!</definedName>
    <definedName name="FixIndex61_1">#REF!</definedName>
    <definedName name="FixIndex62_1" localSheetId="24">#REF!</definedName>
    <definedName name="FixIndex62_1">#REF!</definedName>
    <definedName name="FixIndex63_1" localSheetId="24">#REF!</definedName>
    <definedName name="FixIndex63_1">#REF!</definedName>
    <definedName name="FixIndex64_1" localSheetId="24">#REF!</definedName>
    <definedName name="FixIndex64_1">#REF!</definedName>
    <definedName name="FixIndex65_1" localSheetId="24">#REF!</definedName>
    <definedName name="FixIndex65_1">#REF!</definedName>
    <definedName name="FixIndex7_2" localSheetId="24">#REF!</definedName>
    <definedName name="FixIndex7_2">#REF!</definedName>
    <definedName name="FixIndex7_3" localSheetId="24">#REF!</definedName>
    <definedName name="FixIndex7_3">#REF!</definedName>
    <definedName name="FixIndex71_1" localSheetId="24">#REF!</definedName>
    <definedName name="FixIndex71_1">#REF!</definedName>
    <definedName name="FixIndex73_1" localSheetId="24">#REF!</definedName>
    <definedName name="FixIndex73_1">#REF!</definedName>
    <definedName name="FixIndex73_2" localSheetId="24">#REF!</definedName>
    <definedName name="FixIndex73_2">#REF!</definedName>
    <definedName name="FixIndex74_1" localSheetId="24">#REF!</definedName>
    <definedName name="FixIndex74_1">#REF!</definedName>
    <definedName name="FixIndex74_2" localSheetId="24">#REF!</definedName>
    <definedName name="FixIndex74_2">#REF!</definedName>
    <definedName name="FixIndex75_1" localSheetId="24">#REF!</definedName>
    <definedName name="FixIndex75_1">#REF!</definedName>
    <definedName name="FixIndex76_1" localSheetId="24">#REF!</definedName>
    <definedName name="FixIndex76_1">#REF!</definedName>
    <definedName name="FixIndex78_1" localSheetId="24">#REF!</definedName>
    <definedName name="FixIndex78_1">#REF!</definedName>
    <definedName name="FixIndex8_1" localSheetId="24">#REF!</definedName>
    <definedName name="FixIndex8_1">#REF!</definedName>
    <definedName name="FixIndex80_1" localSheetId="24">#REF!</definedName>
    <definedName name="FixIndex80_1">#REF!</definedName>
    <definedName name="FixIndex80_2" localSheetId="24">#REF!</definedName>
    <definedName name="FixIndex80_2">#REF!</definedName>
    <definedName name="FixIndex81_1" localSheetId="24">#REF!</definedName>
    <definedName name="FixIndex81_1">#REF!</definedName>
    <definedName name="FixIndex81_2" localSheetId="24">#REF!</definedName>
    <definedName name="FixIndex81_2">#REF!</definedName>
    <definedName name="FixIndex81_3" localSheetId="24">#REF!</definedName>
    <definedName name="FixIndex81_3">#REF!</definedName>
    <definedName name="FixIndex82_1" localSheetId="24">#REF!</definedName>
    <definedName name="FixIndex82_1">#REF!</definedName>
    <definedName name="FixIndex82_2" localSheetId="24">#REF!</definedName>
    <definedName name="FixIndex82_2">#REF!</definedName>
    <definedName name="FixIndex82_3" localSheetId="24">#REF!</definedName>
    <definedName name="FixIndex82_3">#REF!</definedName>
    <definedName name="FixIndex82_4" localSheetId="24">#REF!</definedName>
    <definedName name="FixIndex82_4">#REF!</definedName>
    <definedName name="FixIndex83_1" localSheetId="24">#REF!</definedName>
    <definedName name="FixIndex83_1">#REF!</definedName>
    <definedName name="FixIndex83_2" localSheetId="24">#REF!</definedName>
    <definedName name="FixIndex83_2">#REF!</definedName>
    <definedName name="FixIndex83_3" localSheetId="24">#REF!</definedName>
    <definedName name="FixIndex83_3">#REF!</definedName>
    <definedName name="FixIndex84_1" localSheetId="24">#REF!</definedName>
    <definedName name="FixIndex84_1">#REF!</definedName>
    <definedName name="FixIndex84_2" localSheetId="24">#REF!</definedName>
    <definedName name="FixIndex84_2">#REF!</definedName>
    <definedName name="FixIndex84_3" localSheetId="24">#REF!</definedName>
    <definedName name="FixIndex84_3">#REF!</definedName>
    <definedName name="FixIndex85_1" localSheetId="24">#REF!</definedName>
    <definedName name="FixIndex85_1">#REF!</definedName>
    <definedName name="FixIndex85_2" localSheetId="24">#REF!</definedName>
    <definedName name="FixIndex85_2">#REF!</definedName>
    <definedName name="FixIndex85_3" localSheetId="24">#REF!</definedName>
    <definedName name="FixIndex85_3">#REF!</definedName>
    <definedName name="FixIndex86_1" localSheetId="24">#REF!</definedName>
    <definedName name="FixIndex86_1">#REF!</definedName>
    <definedName name="FixIndex87_1" localSheetId="24">#REF!</definedName>
    <definedName name="FixIndex87_1">#REF!</definedName>
    <definedName name="FixIndex88_1" localSheetId="24">#REF!</definedName>
    <definedName name="FixIndex88_1">#REF!</definedName>
    <definedName name="FixIndex88_2" localSheetId="24">#REF!</definedName>
    <definedName name="FixIndex88_2">#REF!</definedName>
    <definedName name="FixIndex89_1" localSheetId="24">#REF!</definedName>
    <definedName name="FixIndex89_1">#REF!</definedName>
    <definedName name="FixIndex89_2" localSheetId="24">#REF!</definedName>
    <definedName name="FixIndex89_2">#REF!</definedName>
    <definedName name="FixIndex90_1" localSheetId="24">#REF!</definedName>
    <definedName name="FixIndex90_1">#REF!</definedName>
    <definedName name="FixIndex90_2" localSheetId="24">#REF!</definedName>
    <definedName name="FixIndex90_2">#REF!</definedName>
    <definedName name="FixIndex90_3" localSheetId="24">#REF!</definedName>
    <definedName name="FixIndex90_3">#REF!</definedName>
    <definedName name="FixIndex92_1" localSheetId="24">#REF!</definedName>
    <definedName name="FixIndex92_1">#REF!</definedName>
    <definedName name="FixIndex92_2" localSheetId="24">#REF!</definedName>
    <definedName name="FixIndex92_2">#REF!</definedName>
    <definedName name="FixIndex92_3" localSheetId="24">#REF!</definedName>
    <definedName name="FixIndex92_3">#REF!</definedName>
    <definedName name="FixIndex94_2" localSheetId="24">#REF!</definedName>
    <definedName name="FixIndex94_2">#REF!</definedName>
    <definedName name="FixIndex95_1" localSheetId="24">#REF!</definedName>
    <definedName name="FixIndex95_1">#REF!</definedName>
    <definedName name="FixIndex95_2" localSheetId="24">#REF!</definedName>
    <definedName name="FixIndex95_2">#REF!</definedName>
    <definedName name="FixIndex96_1" localSheetId="24">#REF!</definedName>
    <definedName name="FixIndex96_1">#REF!</definedName>
    <definedName name="FixIndex97_1" localSheetId="24">#REF!</definedName>
    <definedName name="FixIndex97_1">#REF!</definedName>
    <definedName name="FixIndex98_1" localSheetId="24">#REF!</definedName>
    <definedName name="FixIndex98_1">#REF!</definedName>
    <definedName name="FixIndex99_1" localSheetId="24">#REF!</definedName>
    <definedName name="FixIndex99_1">#REF!</definedName>
    <definedName name="F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J" localSheetId="8"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J" localSheetId="5" hidden="1">{#N/A,#N/A,FALSE,"손익표지";#N/A,#N/A,FALSE,"손익계산";#N/A,#N/A,FALSE,"일반관리비";#N/A,#N/A,FALSE,"영업외수익";#N/A,#N/A,FALSE,"영업외비용";#N/A,#N/A,FALSE,"매출액";#N/A,#N/A,FALSE,"요약손익";#N/A,#N/A,FALSE,"요약대차";#N/A,#N/A,FALSE,"매출채권현황";#N/A,#N/A,FALSE,"매출채권명세"}</definedName>
    <definedName name="F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24" hidden="1">{#N/A,#N/A,FALSE,"을지 (4)";#N/A,#N/A,FALSE,"을지 (5)";#N/A,#N/A,FALSE,"을지 (6)"}</definedName>
    <definedName name="fjalaslaslfasllaa" localSheetId="8" hidden="1">{#N/A,#N/A,FALSE,"을지 (4)";#N/A,#N/A,FALSE,"을지 (5)";#N/A,#N/A,FALSE,"을지 (6)"}</definedName>
    <definedName name="fjalaslaslfasllaa" localSheetId="25" hidden="1">{#N/A,#N/A,FALSE,"을지 (4)";#N/A,#N/A,FALSE,"을지 (5)";#N/A,#N/A,FALSE,"을지 (6)"}</definedName>
    <definedName name="fjalaslaslfasllaa" localSheetId="2" hidden="1">{#N/A,#N/A,FALSE,"을지 (4)";#N/A,#N/A,FALSE,"을지 (5)";#N/A,#N/A,FALSE,"을지 (6)"}</definedName>
    <definedName name="fjalaslaslfasllaa" localSheetId="28" hidden="1">{#N/A,#N/A,FALSE,"을지 (4)";#N/A,#N/A,FALSE,"을지 (5)";#N/A,#N/A,FALSE,"을지 (6)"}</definedName>
    <definedName name="fjalaslaslfasllaa" localSheetId="5" hidden="1">{#N/A,#N/A,FALSE,"을지 (4)";#N/A,#N/A,FALSE,"을지 (5)";#N/A,#N/A,FALSE,"을지 (6)"}</definedName>
    <definedName name="fjalaslaslfasllaa" hidden="1">{#N/A,#N/A,FALSE,"을지 (4)";#N/A,#N/A,FALSE,"을지 (5)";#N/A,#N/A,FALSE,"을지 (6)"}</definedName>
    <definedName name="FJD" localSheetId="24" hidden="1">{#N/A,#N/A,FALSE,"단축1";#N/A,#N/A,FALSE,"단축2";#N/A,#N/A,FALSE,"단축3";#N/A,#N/A,FALSE,"장축";#N/A,#N/A,FALSE,"4WD"}</definedName>
    <definedName name="FJD" localSheetId="8" hidden="1">{#N/A,#N/A,FALSE,"단축1";#N/A,#N/A,FALSE,"단축2";#N/A,#N/A,FALSE,"단축3";#N/A,#N/A,FALSE,"장축";#N/A,#N/A,FALSE,"4WD"}</definedName>
    <definedName name="FJD" localSheetId="25" hidden="1">{#N/A,#N/A,FALSE,"단축1";#N/A,#N/A,FALSE,"단축2";#N/A,#N/A,FALSE,"단축3";#N/A,#N/A,FALSE,"장축";#N/A,#N/A,FALSE,"4WD"}</definedName>
    <definedName name="FJD" localSheetId="2" hidden="1">{#N/A,#N/A,FALSE,"단축1";#N/A,#N/A,FALSE,"단축2";#N/A,#N/A,FALSE,"단축3";#N/A,#N/A,FALSE,"장축";#N/A,#N/A,FALSE,"4WD"}</definedName>
    <definedName name="FJD" localSheetId="14" hidden="1">{#N/A,#N/A,FALSE,"단축1";#N/A,#N/A,FALSE,"단축2";#N/A,#N/A,FALSE,"단축3";#N/A,#N/A,FALSE,"장축";#N/A,#N/A,FALSE,"4WD"}</definedName>
    <definedName name="FJD" localSheetId="28" hidden="1">{#N/A,#N/A,FALSE,"단축1";#N/A,#N/A,FALSE,"단축2";#N/A,#N/A,FALSE,"단축3";#N/A,#N/A,FALSE,"장축";#N/A,#N/A,FALSE,"4WD"}</definedName>
    <definedName name="FJD" localSheetId="5" hidden="1">{#N/A,#N/A,FALSE,"단축1";#N/A,#N/A,FALSE,"단축2";#N/A,#N/A,FALSE,"단축3";#N/A,#N/A,FALSE,"장축";#N/A,#N/A,FALSE,"4WD"}</definedName>
    <definedName name="FJD" localSheetId="13" hidden="1">{#N/A,#N/A,FALSE,"단축1";#N/A,#N/A,FALSE,"단축2";#N/A,#N/A,FALSE,"단축3";#N/A,#N/A,FALSE,"장축";#N/A,#N/A,FALSE,"4WD"}</definedName>
    <definedName name="FJD" hidden="1">{#N/A,#N/A,FALSE,"단축1";#N/A,#N/A,FALSE,"단축2";#N/A,#N/A,FALSE,"단축3";#N/A,#N/A,FALSE,"장축";#N/A,#N/A,FALSE,"4WD"}</definedName>
    <definedName name="fjdi0s" localSheetId="24" hidden="1">#REF!</definedName>
    <definedName name="fjdi0s" localSheetId="28" hidden="1">#REF!</definedName>
    <definedName name="fjdi0s" hidden="1">#REF!</definedName>
    <definedName name="fjEFIEHFHF"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localSheetId="24" hidden="1">{#N/A,#N/A,FALSE,"단축1";#N/A,#N/A,FALSE,"단축2";#N/A,#N/A,FALSE,"단축3";#N/A,#N/A,FALSE,"장축";#N/A,#N/A,FALSE,"4WD"}</definedName>
    <definedName name="FJFJ" localSheetId="8" hidden="1">{#N/A,#N/A,FALSE,"단축1";#N/A,#N/A,FALSE,"단축2";#N/A,#N/A,FALSE,"단축3";#N/A,#N/A,FALSE,"장축";#N/A,#N/A,FALSE,"4WD"}</definedName>
    <definedName name="FJFJ" localSheetId="25" hidden="1">{#N/A,#N/A,FALSE,"단축1";#N/A,#N/A,FALSE,"단축2";#N/A,#N/A,FALSE,"단축3";#N/A,#N/A,FALSE,"장축";#N/A,#N/A,FALSE,"4WD"}</definedName>
    <definedName name="FJFJ" localSheetId="2" hidden="1">{#N/A,#N/A,FALSE,"단축1";#N/A,#N/A,FALSE,"단축2";#N/A,#N/A,FALSE,"단축3";#N/A,#N/A,FALSE,"장축";#N/A,#N/A,FALSE,"4WD"}</definedName>
    <definedName name="FJFJ" localSheetId="28" hidden="1">{#N/A,#N/A,FALSE,"단축1";#N/A,#N/A,FALSE,"단축2";#N/A,#N/A,FALSE,"단축3";#N/A,#N/A,FALSE,"장축";#N/A,#N/A,FALSE,"4WD"}</definedName>
    <definedName name="FJFJ" localSheetId="5" hidden="1">{#N/A,#N/A,FALSE,"단축1";#N/A,#N/A,FALSE,"단축2";#N/A,#N/A,FALSE,"단축3";#N/A,#N/A,FALSE,"장축";#N/A,#N/A,FALSE,"4WD"}</definedName>
    <definedName name="FJFJ" hidden="1">{#N/A,#N/A,FALSE,"단축1";#N/A,#N/A,FALSE,"단축2";#N/A,#N/A,FALSE,"단축3";#N/A,#N/A,FALSE,"장축";#N/A,#N/A,FALSE,"4WD"}</definedName>
    <definedName name="fjhfgd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8"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5"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4" hidden="1">{"'Sheet1'!$A$1:$H$36"}</definedName>
    <definedName name="fjklsjkl" localSheetId="8" hidden="1">{"'Sheet1'!$A$1:$H$36"}</definedName>
    <definedName name="fjklsjkl" localSheetId="25" hidden="1">{"'Sheet1'!$A$1:$H$36"}</definedName>
    <definedName name="fjklsjkl" localSheetId="2" hidden="1">{"'Sheet1'!$A$1:$H$36"}</definedName>
    <definedName name="fjklsjkl" localSheetId="28" hidden="1">{"'Sheet1'!$A$1:$H$36"}</definedName>
    <definedName name="fjklsjkl" localSheetId="5" hidden="1">{"'Sheet1'!$A$1:$H$36"}</definedName>
    <definedName name="fjklsjkl" hidden="1">{"'Sheet1'!$A$1:$H$36"}</definedName>
    <definedName name="FK" localSheetId="24" hidden="1">{"'용역비'!$A$4:$C$8"}</definedName>
    <definedName name="FK" localSheetId="8" hidden="1">{"'용역비'!$A$4:$C$8"}</definedName>
    <definedName name="FK" localSheetId="25" hidden="1">{"'용역비'!$A$4:$C$8"}</definedName>
    <definedName name="FK" localSheetId="2" hidden="1">{"'용역비'!$A$4:$C$8"}</definedName>
    <definedName name="FK" localSheetId="28" hidden="1">{"'용역비'!$A$4:$C$8"}</definedName>
    <definedName name="FK" localSheetId="5" hidden="1">{"'용역비'!$A$4:$C$8"}</definedName>
    <definedName name="FK" hidden="1">{"'용역비'!$A$4:$C$8"}</definedName>
    <definedName name="FKFK" localSheetId="24" hidden="1">{#N/A,#N/A,FALSE,"단축1";#N/A,#N/A,FALSE,"단축2";#N/A,#N/A,FALSE,"단축3";#N/A,#N/A,FALSE,"장축";#N/A,#N/A,FALSE,"4WD"}</definedName>
    <definedName name="FKFK" localSheetId="8" hidden="1">{#N/A,#N/A,FALSE,"단축1";#N/A,#N/A,FALSE,"단축2";#N/A,#N/A,FALSE,"단축3";#N/A,#N/A,FALSE,"장축";#N/A,#N/A,FALSE,"4WD"}</definedName>
    <definedName name="FKFK" localSheetId="25" hidden="1">{#N/A,#N/A,FALSE,"단축1";#N/A,#N/A,FALSE,"단축2";#N/A,#N/A,FALSE,"단축3";#N/A,#N/A,FALSE,"장축";#N/A,#N/A,FALSE,"4WD"}</definedName>
    <definedName name="FKFK" localSheetId="2" hidden="1">{#N/A,#N/A,FALSE,"단축1";#N/A,#N/A,FALSE,"단축2";#N/A,#N/A,FALSE,"단축3";#N/A,#N/A,FALSE,"장축";#N/A,#N/A,FALSE,"4WD"}</definedName>
    <definedName name="FKFK" localSheetId="28" hidden="1">{#N/A,#N/A,FALSE,"단축1";#N/A,#N/A,FALSE,"단축2";#N/A,#N/A,FALSE,"단축3";#N/A,#N/A,FALSE,"장축";#N/A,#N/A,FALSE,"4WD"}</definedName>
    <definedName name="FKFK" localSheetId="5" hidden="1">{#N/A,#N/A,FALSE,"단축1";#N/A,#N/A,FALSE,"단축2";#N/A,#N/A,FALSE,"단축3";#N/A,#N/A,FALSE,"장축";#N/A,#N/A,FALSE,"4WD"}</definedName>
    <definedName name="FKFK" hidden="1">{#N/A,#N/A,FALSE,"단축1";#N/A,#N/A,FALSE,"단축2";#N/A,#N/A,FALSE,"단축3";#N/A,#N/A,FALSE,"장축";#N/A,#N/A,FALSE,"4WD"}</definedName>
    <definedName name="FLEXIBLE.T.L" localSheetId="24" hidden="1">{#N/A,#N/A,FALSE,"단축1";#N/A,#N/A,FALSE,"단축2";#N/A,#N/A,FALSE,"단축3";#N/A,#N/A,FALSE,"장축";#N/A,#N/A,FALSE,"4WD"}</definedName>
    <definedName name="FLEXIBLE.T.L" localSheetId="8" hidden="1">{#N/A,#N/A,FALSE,"단축1";#N/A,#N/A,FALSE,"단축2";#N/A,#N/A,FALSE,"단축3";#N/A,#N/A,FALSE,"장축";#N/A,#N/A,FALSE,"4WD"}</definedName>
    <definedName name="FLEXIBLE.T.L" localSheetId="25" hidden="1">{#N/A,#N/A,FALSE,"단축1";#N/A,#N/A,FALSE,"단축2";#N/A,#N/A,FALSE,"단축3";#N/A,#N/A,FALSE,"장축";#N/A,#N/A,FALSE,"4WD"}</definedName>
    <definedName name="FLEXIBLE.T.L" localSheetId="2" hidden="1">{#N/A,#N/A,FALSE,"단축1";#N/A,#N/A,FALSE,"단축2";#N/A,#N/A,FALSE,"단축3";#N/A,#N/A,FALSE,"장축";#N/A,#N/A,FALSE,"4WD"}</definedName>
    <definedName name="FLEXIBLE.T.L" localSheetId="14" hidden="1">{#N/A,#N/A,FALSE,"단축1";#N/A,#N/A,FALSE,"단축2";#N/A,#N/A,FALSE,"단축3";#N/A,#N/A,FALSE,"장축";#N/A,#N/A,FALSE,"4WD"}</definedName>
    <definedName name="FLEXIBLE.T.L" localSheetId="28" hidden="1">{#N/A,#N/A,FALSE,"단축1";#N/A,#N/A,FALSE,"단축2";#N/A,#N/A,FALSE,"단축3";#N/A,#N/A,FALSE,"장축";#N/A,#N/A,FALSE,"4WD"}</definedName>
    <definedName name="FLEXIBLE.T.L" localSheetId="5" hidden="1">{#N/A,#N/A,FALSE,"단축1";#N/A,#N/A,FALSE,"단축2";#N/A,#N/A,FALSE,"단축3";#N/A,#N/A,FALSE,"장축";#N/A,#N/A,FALSE,"4WD"}</definedName>
    <definedName name="FLEXIBLE.T.L" localSheetId="13" hidden="1">{#N/A,#N/A,FALSE,"단축1";#N/A,#N/A,FALSE,"단축2";#N/A,#N/A,FALSE,"단축3";#N/A,#N/A,FALSE,"장축";#N/A,#N/A,FALSE,"4WD"}</definedName>
    <definedName name="FLEXIBLE.T.L" hidden="1">{#N/A,#N/A,FALSE,"단축1";#N/A,#N/A,FALSE,"단축2";#N/A,#N/A,FALSE,"단축3";#N/A,#N/A,FALSE,"장축";#N/A,#N/A,FALSE,"4WD"}</definedName>
    <definedName name="flow" localSheetId="24">#REF!</definedName>
    <definedName name="flow">#REF!</definedName>
    <definedName name="flsklhdjhjd" localSheetId="24" hidden="1">{"'Sheet1'!$A$1:$H$36"}</definedName>
    <definedName name="flsklhdjhjd" localSheetId="8" hidden="1">{"'Sheet1'!$A$1:$H$36"}</definedName>
    <definedName name="flsklhdjhjd" localSheetId="25" hidden="1">{"'Sheet1'!$A$1:$H$36"}</definedName>
    <definedName name="flsklhdjhjd" localSheetId="2" hidden="1">{"'Sheet1'!$A$1:$H$36"}</definedName>
    <definedName name="flsklhdjhjd" localSheetId="28" hidden="1">{"'Sheet1'!$A$1:$H$36"}</definedName>
    <definedName name="flsklhdjhjd" localSheetId="5" hidden="1">{"'Sheet1'!$A$1:$H$36"}</definedName>
    <definedName name="flsklhdjhjd" hidden="1">{"'Sheet1'!$A$1:$H$36"}</definedName>
    <definedName name="FMC002P1BOM" localSheetId="23">#REF!</definedName>
    <definedName name="FMC002P1BOM" localSheetId="24">#REF!</definedName>
    <definedName name="FMC002P1BOM" localSheetId="25">#REF!</definedName>
    <definedName name="FMC002P1BOM" localSheetId="28">#REF!</definedName>
    <definedName name="FMC002P1BOM" localSheetId="26">#REF!</definedName>
    <definedName name="FMC002P1BOM" localSheetId="27">#REF!</definedName>
    <definedName name="FMC002P1BOM">#REF!</definedName>
    <definedName name="FMC002P2BOM" localSheetId="23">#REF!</definedName>
    <definedName name="FMC002P2BOM" localSheetId="24">#REF!</definedName>
    <definedName name="FMC002P2BOM" localSheetId="25">#REF!</definedName>
    <definedName name="FMC002P2BOM" localSheetId="28">#REF!</definedName>
    <definedName name="FMC002P2BOM" localSheetId="26">#REF!</definedName>
    <definedName name="FMC002P2BOM" localSheetId="27">#REF!</definedName>
    <definedName name="FMC002P2BOM">#REF!</definedName>
    <definedName name="FN" localSheetId="24">#REF!</definedName>
    <definedName name="FN" localSheetId="14">#REF!</definedName>
    <definedName name="FN" localSheetId="13">#REF!</definedName>
    <definedName name="FN">#REF!</definedName>
    <definedName name="fno" localSheetId="24">#REF!</definedName>
    <definedName name="fno">#REF!</definedName>
    <definedName name="fnx" localSheetId="24">#REF!</definedName>
    <definedName name="fnx">#REF!</definedName>
    <definedName name="fnz" localSheetId="24">#REF!</definedName>
    <definedName name="fnz">#REF!</definedName>
    <definedName name="fo" localSheetId="24">#REF!</definedName>
    <definedName name="fo">#REF!</definedName>
    <definedName name="FOB가" localSheetId="24" hidden="1">{#N/A,#N/A,FALSE,"단축1";#N/A,#N/A,FALSE,"단축2";#N/A,#N/A,FALSE,"단축3";#N/A,#N/A,FALSE,"장축";#N/A,#N/A,FALSE,"4WD"}</definedName>
    <definedName name="FOB가" localSheetId="8" hidden="1">{#N/A,#N/A,FALSE,"단축1";#N/A,#N/A,FALSE,"단축2";#N/A,#N/A,FALSE,"단축3";#N/A,#N/A,FALSE,"장축";#N/A,#N/A,FALSE,"4WD"}</definedName>
    <definedName name="FOB가" localSheetId="25" hidden="1">{#N/A,#N/A,FALSE,"단축1";#N/A,#N/A,FALSE,"단축2";#N/A,#N/A,FALSE,"단축3";#N/A,#N/A,FALSE,"장축";#N/A,#N/A,FALSE,"4WD"}</definedName>
    <definedName name="FOB가" localSheetId="2" hidden="1">{#N/A,#N/A,FALSE,"단축1";#N/A,#N/A,FALSE,"단축2";#N/A,#N/A,FALSE,"단축3";#N/A,#N/A,FALSE,"장축";#N/A,#N/A,FALSE,"4WD"}</definedName>
    <definedName name="FOB가" localSheetId="28" hidden="1">{#N/A,#N/A,FALSE,"단축1";#N/A,#N/A,FALSE,"단축2";#N/A,#N/A,FALSE,"단축3";#N/A,#N/A,FALSE,"장축";#N/A,#N/A,FALSE,"4WD"}</definedName>
    <definedName name="FOB가" localSheetId="5" hidden="1">{#N/A,#N/A,FALSE,"단축1";#N/A,#N/A,FALSE,"단축2";#N/A,#N/A,FALSE,"단축3";#N/A,#N/A,FALSE,"장축";#N/A,#N/A,FALSE,"4WD"}</definedName>
    <definedName name="FOB가" hidden="1">{#N/A,#N/A,FALSE,"단축1";#N/A,#N/A,FALSE,"단축2";#N/A,#N/A,FALSE,"단축3";#N/A,#N/A,FALSE,"장축";#N/A,#N/A,FALSE,"4WD"}</definedName>
    <definedName name="footing" localSheetId="24">#REF!</definedName>
    <definedName name="footing">#REF!</definedName>
    <definedName name="forecast" localSheetId="24"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8"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25"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28"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5"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 localSheetId="24">#REF!</definedName>
    <definedName name="Forecast_Start_Year">#REF!</definedName>
    <definedName name="Format" localSheetId="24">#REF!</definedName>
    <definedName name="Format">#REF!</definedName>
    <definedName name="Format_AT_Actual_List" localSheetId="24">#REF!</definedName>
    <definedName name="Format_AT_Actual_List">#REF!</definedName>
    <definedName name="Forward" localSheetId="24">#REF!</definedName>
    <definedName name="Forward">#REF!</definedName>
    <definedName name="FO투입시UPH조정" localSheetId="24" hidden="1">{#N/A,#N/A,FALSE,"단축1";#N/A,#N/A,FALSE,"단축2";#N/A,#N/A,FALSE,"단축3";#N/A,#N/A,FALSE,"장축";#N/A,#N/A,FALSE,"4WD"}</definedName>
    <definedName name="FO투입시UPH조정" localSheetId="8" hidden="1">{#N/A,#N/A,FALSE,"단축1";#N/A,#N/A,FALSE,"단축2";#N/A,#N/A,FALSE,"단축3";#N/A,#N/A,FALSE,"장축";#N/A,#N/A,FALSE,"4WD"}</definedName>
    <definedName name="FO투입시UPH조정" localSheetId="25" hidden="1">{#N/A,#N/A,FALSE,"단축1";#N/A,#N/A,FALSE,"단축2";#N/A,#N/A,FALSE,"단축3";#N/A,#N/A,FALSE,"장축";#N/A,#N/A,FALSE,"4WD"}</definedName>
    <definedName name="FO투입시UPH조정" localSheetId="2" hidden="1">{#N/A,#N/A,FALSE,"단축1";#N/A,#N/A,FALSE,"단축2";#N/A,#N/A,FALSE,"단축3";#N/A,#N/A,FALSE,"장축";#N/A,#N/A,FALSE,"4WD"}</definedName>
    <definedName name="FO투입시UPH조정" localSheetId="28" hidden="1">{#N/A,#N/A,FALSE,"단축1";#N/A,#N/A,FALSE,"단축2";#N/A,#N/A,FALSE,"단축3";#N/A,#N/A,FALSE,"장축";#N/A,#N/A,FALSE,"4WD"}</definedName>
    <definedName name="FO투입시UPH조정" localSheetId="5" hidden="1">{#N/A,#N/A,FALSE,"단축1";#N/A,#N/A,FALSE,"단축2";#N/A,#N/A,FALSE,"단축3";#N/A,#N/A,FALSE,"장축";#N/A,#N/A,FALSE,"4WD"}</definedName>
    <definedName name="FO투입시UPH조정" hidden="1">{#N/A,#N/A,FALSE,"단축1";#N/A,#N/A,FALSE,"단축2";#N/A,#N/A,FALSE,"단축3";#N/A,#N/A,FALSE,"장축";#N/A,#N/A,FALSE,"4WD"}</definedName>
    <definedName name="fp" localSheetId="24" hidden="1">{#N/A,#N/A,TRUE,"경전'96(1)";#N/A,#N/A,TRUE,"경전'96 (2)"}</definedName>
    <definedName name="fp" localSheetId="8" hidden="1">{#N/A,#N/A,TRUE,"경전'96(1)";#N/A,#N/A,TRUE,"경전'96 (2)"}</definedName>
    <definedName name="fp" localSheetId="25" hidden="1">{#N/A,#N/A,TRUE,"경전'96(1)";#N/A,#N/A,TRUE,"경전'96 (2)"}</definedName>
    <definedName name="fp" localSheetId="2" hidden="1">{#N/A,#N/A,TRUE,"경전'96(1)";#N/A,#N/A,TRUE,"경전'96 (2)"}</definedName>
    <definedName name="fp" localSheetId="28" hidden="1">{#N/A,#N/A,TRUE,"경전'96(1)";#N/A,#N/A,TRUE,"경전'96 (2)"}</definedName>
    <definedName name="fp" localSheetId="5" hidden="1">{#N/A,#N/A,TRUE,"경전'96(1)";#N/A,#N/A,TRUE,"경전'96 (2)"}</definedName>
    <definedName name="fp" hidden="1">{#N/A,#N/A,TRUE,"경전'96(1)";#N/A,#N/A,TRUE,"경전'96 (2)"}</definedName>
    <definedName name="FPA17a" localSheetId="24">#REF!</definedName>
    <definedName name="FPA17a">#REF!</definedName>
    <definedName name="FPA17b" localSheetId="24">#REF!</definedName>
    <definedName name="FPA17b">#REF!</definedName>
    <definedName name="FPA17c" localSheetId="24">#REF!</definedName>
    <definedName name="FPA17c">#REF!</definedName>
    <definedName name="FPA18a" localSheetId="24">#REF!</definedName>
    <definedName name="FPA18a">#REF!</definedName>
    <definedName name="FPA18b" localSheetId="24">#REF!</definedName>
    <definedName name="FPA18b">#REF!</definedName>
    <definedName name="FPA18c" localSheetId="24">#REF!</definedName>
    <definedName name="FPA18c">#REF!</definedName>
    <definedName name="FPA19b" localSheetId="24">#REF!</definedName>
    <definedName name="FPA19b">#REF!</definedName>
    <definedName name="FPA19c" localSheetId="24">#REF!</definedName>
    <definedName name="FPA19c">#REF!</definedName>
    <definedName name="FPA20b" localSheetId="24">#REF!</definedName>
    <definedName name="FPA20b">#REF!</definedName>
    <definedName name="FPA20c" localSheetId="24">#REF!</definedName>
    <definedName name="FPA20c">#REF!</definedName>
    <definedName name="FPP3a" localSheetId="24">#REF!</definedName>
    <definedName name="FPP3a">#REF!</definedName>
    <definedName name="FPP3b" localSheetId="24">#REF!</definedName>
    <definedName name="FPP3b">#REF!</definedName>
    <definedName name="FPS2a" localSheetId="24">#REF!</definedName>
    <definedName name="FPS2a">#REF!</definedName>
    <definedName name="FPS2b" localSheetId="24">#REF!</definedName>
    <definedName name="FPS2b">#REF!</definedName>
    <definedName name="FQ" localSheetId="24">BlankMacro1</definedName>
    <definedName name="FQ" localSheetId="8">BlankMacro1</definedName>
    <definedName name="FQ" localSheetId="25">BlankMacro1</definedName>
    <definedName name="FQ" localSheetId="2">BlankMacro1</definedName>
    <definedName name="FQ" localSheetId="28">BlankMacro1</definedName>
    <definedName name="FQ" localSheetId="26">BlankMacro1</definedName>
    <definedName name="FQ" localSheetId="27">BlankMacro1</definedName>
    <definedName name="FQ" localSheetId="6">BlankMacro1</definedName>
    <definedName name="FQ" localSheetId="5">BlankMacro1</definedName>
    <definedName name="FQ">BlankMacro1</definedName>
    <definedName name="FR" localSheetId="24">#REF!</definedName>
    <definedName name="FR">#REF!</definedName>
    <definedName name="FRE" localSheetId="24">#REF!</definedName>
    <definedName name="FRE">#REF!</definedName>
    <definedName name="frequency" localSheetId="24">#REF!</definedName>
    <definedName name="frequency">#REF!</definedName>
    <definedName name="fro" localSheetId="24">#REF!</definedName>
    <definedName name="fro">#REF!</definedName>
    <definedName name="frw" localSheetId="24">#REF!</definedName>
    <definedName name="frw">#REF!</definedName>
    <definedName name="frx" localSheetId="24">#REF!</definedName>
    <definedName name="frx">#REF!</definedName>
    <definedName name="frz" localSheetId="24">#REF!</definedName>
    <definedName name="frz">#REF!</definedName>
    <definedName name="FS" localSheetId="24" hidden="1">{#N/A,#N/A,FALSE,"BS";#N/A,#N/A,FALSE,"PL";#N/A,#N/A,FALSE,"처분";#N/A,#N/A,FALSE,"현금";#N/A,#N/A,FALSE,"매출";#N/A,#N/A,FALSE,"원가";#N/A,#N/A,FALSE,"경영"}</definedName>
    <definedName name="FS" localSheetId="8" hidden="1">{#N/A,#N/A,FALSE,"BS";#N/A,#N/A,FALSE,"PL";#N/A,#N/A,FALSE,"처분";#N/A,#N/A,FALSE,"현금";#N/A,#N/A,FALSE,"매출";#N/A,#N/A,FALSE,"원가";#N/A,#N/A,FALSE,"경영"}</definedName>
    <definedName name="FS" localSheetId="25" hidden="1">{#N/A,#N/A,FALSE,"BS";#N/A,#N/A,FALSE,"PL";#N/A,#N/A,FALSE,"처분";#N/A,#N/A,FALSE,"현금";#N/A,#N/A,FALSE,"매출";#N/A,#N/A,FALSE,"원가";#N/A,#N/A,FALSE,"경영"}</definedName>
    <definedName name="FS" localSheetId="2" hidden="1">{#N/A,#N/A,FALSE,"BS";#N/A,#N/A,FALSE,"PL";#N/A,#N/A,FALSE,"처분";#N/A,#N/A,FALSE,"현금";#N/A,#N/A,FALSE,"매출";#N/A,#N/A,FALSE,"원가";#N/A,#N/A,FALSE,"경영"}</definedName>
    <definedName name="FS" localSheetId="14" hidden="1">{#N/A,#N/A,FALSE,"BS";#N/A,#N/A,FALSE,"PL";#N/A,#N/A,FALSE,"처분";#N/A,#N/A,FALSE,"현금";#N/A,#N/A,FALSE,"매출";#N/A,#N/A,FALSE,"원가";#N/A,#N/A,FALSE,"경영"}</definedName>
    <definedName name="FS" localSheetId="28" hidden="1">{#N/A,#N/A,FALSE,"BS";#N/A,#N/A,FALSE,"PL";#N/A,#N/A,FALSE,"처분";#N/A,#N/A,FALSE,"현금";#N/A,#N/A,FALSE,"매출";#N/A,#N/A,FALSE,"원가";#N/A,#N/A,FALSE,"경영"}</definedName>
    <definedName name="FS" localSheetId="5" hidden="1">{#N/A,#N/A,FALSE,"BS";#N/A,#N/A,FALSE,"PL";#N/A,#N/A,FALSE,"처분";#N/A,#N/A,FALSE,"현금";#N/A,#N/A,FALSE,"매출";#N/A,#N/A,FALSE,"원가";#N/A,#N/A,FALSE,"경영"}</definedName>
    <definedName name="FS" localSheetId="13"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24" hidden="1">{#N/A,#N/A,FALSE,"BS";#N/A,#N/A,FALSE,"PL";#N/A,#N/A,FALSE,"처분";#N/A,#N/A,FALSE,"현금";#N/A,#N/A,FALSE,"매출";#N/A,#N/A,FALSE,"원가";#N/A,#N/A,FALSE,"경영"}</definedName>
    <definedName name="FS_1" localSheetId="8" hidden="1">{#N/A,#N/A,FALSE,"BS";#N/A,#N/A,FALSE,"PL";#N/A,#N/A,FALSE,"처분";#N/A,#N/A,FALSE,"현금";#N/A,#N/A,FALSE,"매출";#N/A,#N/A,FALSE,"원가";#N/A,#N/A,FALSE,"경영"}</definedName>
    <definedName name="FS_1" localSheetId="25"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localSheetId="14" hidden="1">{#N/A,#N/A,FALSE,"BS";#N/A,#N/A,FALSE,"PL";#N/A,#N/A,FALSE,"처분";#N/A,#N/A,FALSE,"현금";#N/A,#N/A,FALSE,"매출";#N/A,#N/A,FALSE,"원가";#N/A,#N/A,FALSE,"경영"}</definedName>
    <definedName name="FS_1" localSheetId="28" hidden="1">{#N/A,#N/A,FALSE,"BS";#N/A,#N/A,FALSE,"PL";#N/A,#N/A,FALSE,"처분";#N/A,#N/A,FALSE,"현금";#N/A,#N/A,FALSE,"매출";#N/A,#N/A,FALSE,"원가";#N/A,#N/A,FALSE,"경영"}</definedName>
    <definedName name="FS_1" localSheetId="5" hidden="1">{#N/A,#N/A,FALSE,"BS";#N/A,#N/A,FALSE,"PL";#N/A,#N/A,FALSE,"처분";#N/A,#N/A,FALSE,"현금";#N/A,#N/A,FALSE,"매출";#N/A,#N/A,FALSE,"원가";#N/A,#N/A,FALSE,"경영"}</definedName>
    <definedName name="FS_1" localSheetId="13" hidden="1">{#N/A,#N/A,FALSE,"BS";#N/A,#N/A,FALSE,"PL";#N/A,#N/A,FALSE,"처분";#N/A,#N/A,FALSE,"현금";#N/A,#N/A,FALSE,"매출";#N/A,#N/A,FALSE,"원가";#N/A,#N/A,FALSE,"경영"}</definedName>
    <definedName name="FS_1" hidden="1">{#N/A,#N/A,FALSE,"BS";#N/A,#N/A,FALSE,"PL";#N/A,#N/A,FALSE,"처분";#N/A,#N/A,FALSE,"현금";#N/A,#N/A,FALSE,"매출";#N/A,#N/A,FALSE,"원가";#N/A,#N/A,FALSE,"경영"}</definedName>
    <definedName name="fsd" localSheetId="24">#REF!</definedName>
    <definedName name="fsd">#REF!</definedName>
    <definedName name="FSDF" localSheetId="24">#REF!</definedName>
    <definedName name="FSDF">#REF!</definedName>
    <definedName name="FSDFF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localSheetId="24" hidden="1">{"comp1",#N/A,FALSE,"COMPS";"footnotes",#N/A,FALSE,"COMPS"}</definedName>
    <definedName name="fsdfwe" localSheetId="8" hidden="1">{"comp1",#N/A,FALSE,"COMPS";"footnotes",#N/A,FALSE,"COMPS"}</definedName>
    <definedName name="fsdfwe" localSheetId="25" hidden="1">{"comp1",#N/A,FALSE,"COMPS";"footnotes",#N/A,FALSE,"COMPS"}</definedName>
    <definedName name="fsdfwe" localSheetId="2" hidden="1">{"comp1",#N/A,FALSE,"COMPS";"footnotes",#N/A,FALSE,"COMPS"}</definedName>
    <definedName name="fsdfwe" localSheetId="28" hidden="1">{"comp1",#N/A,FALSE,"COMPS";"footnotes",#N/A,FALSE,"COMPS"}</definedName>
    <definedName name="fsdfwe" localSheetId="5" hidden="1">{"comp1",#N/A,FALSE,"COMPS";"footnotes",#N/A,FALSE,"COMPS"}</definedName>
    <definedName name="fsdfwe" hidden="1">{"comp1",#N/A,FALSE,"COMPS";"footnotes",#N/A,FALSE,"COMPS"}</definedName>
    <definedName name="fsf" localSheetId="24">BlankMacro1</definedName>
    <definedName name="fsf" localSheetId="8">BlankMacro1</definedName>
    <definedName name="fsf" localSheetId="25">BlankMacro1</definedName>
    <definedName name="fsf" localSheetId="2">BlankMacro1</definedName>
    <definedName name="fsf" localSheetId="28">BlankMacro1</definedName>
    <definedName name="fsf" localSheetId="26">BlankMacro1</definedName>
    <definedName name="fsf" localSheetId="27">BlankMacro1</definedName>
    <definedName name="fsf" localSheetId="6">BlankMacro1</definedName>
    <definedName name="fsf" localSheetId="5">BlankMacro1</definedName>
    <definedName name="fsf">BlankMacro1</definedName>
    <definedName name="FSform" localSheetId="24">#REF!</definedName>
    <definedName name="FSform">#REF!</definedName>
    <definedName name="fsg" localSheetId="24" hidden="1">{#N/A,#N/A,TRUE,"Cover His T";#N/A,#N/A,TRUE,"P&amp;L";#N/A,#N/A,TRUE,"BS";#N/A,#N/A,TRUE,"Depreciation";#N/A,#N/A,TRUE,"GRAPHS";#N/A,#N/A,TRUE,"DCF EBITDA Multiple";#N/A,#N/A,TRUE,"DCF Perpetual Growth"}</definedName>
    <definedName name="fsg" localSheetId="8" hidden="1">{#N/A,#N/A,TRUE,"Cover His T";#N/A,#N/A,TRUE,"P&amp;L";#N/A,#N/A,TRUE,"BS";#N/A,#N/A,TRUE,"Depreciation";#N/A,#N/A,TRUE,"GRAPHS";#N/A,#N/A,TRUE,"DCF EBITDA Multiple";#N/A,#N/A,TRUE,"DCF Perpetual Growth"}</definedName>
    <definedName name="fsg" localSheetId="25" hidden="1">{#N/A,#N/A,TRUE,"Cover His T";#N/A,#N/A,TRUE,"P&amp;L";#N/A,#N/A,TRUE,"BS";#N/A,#N/A,TRUE,"Depreciation";#N/A,#N/A,TRUE,"GRAPHS";#N/A,#N/A,TRUE,"DCF EBITDA Multiple";#N/A,#N/A,TRUE,"DCF Perpetual Growth"}</definedName>
    <definedName name="fsg" localSheetId="2" hidden="1">{#N/A,#N/A,TRUE,"Cover His T";#N/A,#N/A,TRUE,"P&amp;L";#N/A,#N/A,TRUE,"BS";#N/A,#N/A,TRUE,"Depreciation";#N/A,#N/A,TRUE,"GRAPHS";#N/A,#N/A,TRUE,"DCF EBITDA Multiple";#N/A,#N/A,TRUE,"DCF Perpetual Growth"}</definedName>
    <definedName name="fsg" localSheetId="28" hidden="1">{#N/A,#N/A,TRUE,"Cover His T";#N/A,#N/A,TRUE,"P&amp;L";#N/A,#N/A,TRUE,"BS";#N/A,#N/A,TRUE,"Depreciation";#N/A,#N/A,TRUE,"GRAPHS";#N/A,#N/A,TRUE,"DCF EBITDA Multiple";#N/A,#N/A,TRUE,"DCF Perpetual Growth"}</definedName>
    <definedName name="fsg" localSheetId="5" hidden="1">{#N/A,#N/A,TRUE,"Cover His T";#N/A,#N/A,TRUE,"P&amp;L";#N/A,#N/A,TRUE,"BS";#N/A,#N/A,TRUE,"Depreciation";#N/A,#N/A,TRUE,"GRAPHS";#N/A,#N/A,TRUE,"DCF EBITDA Multiple";#N/A,#N/A,TRUE,"DCF Perpetual Growth"}</definedName>
    <definedName name="fsg" hidden="1">{#N/A,#N/A,TRUE,"Cover His T";#N/A,#N/A,TRUE,"P&amp;L";#N/A,#N/A,TRUE,"BS";#N/A,#N/A,TRUE,"Depreciation";#N/A,#N/A,TRUE,"GRAPHS";#N/A,#N/A,TRUE,"DCF EBITDA Multiple";#N/A,#N/A,TRUE,"DCF Perpetual Growth"}</definedName>
    <definedName name="FSoPacific" localSheetId="24" hidden="1">{"BS",#N/A,FALSE,"USA"}</definedName>
    <definedName name="FSoPacific" localSheetId="8" hidden="1">{"BS",#N/A,FALSE,"USA"}</definedName>
    <definedName name="FSoPacific" localSheetId="25" hidden="1">{"BS",#N/A,FALSE,"USA"}</definedName>
    <definedName name="FSoPacific" localSheetId="2" hidden="1">{"BS",#N/A,FALSE,"USA"}</definedName>
    <definedName name="FSoPacific" localSheetId="28" hidden="1">{"BS",#N/A,FALSE,"USA"}</definedName>
    <definedName name="FSoPacific" localSheetId="5" hidden="1">{"BS",#N/A,FALSE,"USA"}</definedName>
    <definedName name="FSoPacific" hidden="1">{"BS",#N/A,FALSE,"USA"}</definedName>
    <definedName name="fsq" localSheetId="24">BlankMacro1</definedName>
    <definedName name="fsq" localSheetId="8">BlankMacro1</definedName>
    <definedName name="fsq" localSheetId="25">BlankMacro1</definedName>
    <definedName name="fsq" localSheetId="2">BlankMacro1</definedName>
    <definedName name="fsq" localSheetId="14">BlankMacro1</definedName>
    <definedName name="fsq" localSheetId="28">BlankMacro1</definedName>
    <definedName name="fsq" localSheetId="26">BlankMacro1</definedName>
    <definedName name="fsq" localSheetId="27">BlankMacro1</definedName>
    <definedName name="fsq" localSheetId="6">BlankMacro1</definedName>
    <definedName name="fsq" localSheetId="5">BlankMacro1</definedName>
    <definedName name="fsq" localSheetId="13">BlankMacro1</definedName>
    <definedName name="fsq">BlankMacro1</definedName>
    <definedName name="FS요약" localSheetId="24">#REF!</definedName>
    <definedName name="FS요약">#REF!</definedName>
    <definedName name="ft"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localSheetId="24" hidden="1">{#N/A,#N/A,FALSE,"단축1";#N/A,#N/A,FALSE,"단축2";#N/A,#N/A,FALSE,"단축3";#N/A,#N/A,FALSE,"장축";#N/A,#N/A,FALSE,"4WD"}</definedName>
    <definedName name="FTFTFTF" localSheetId="8" hidden="1">{#N/A,#N/A,FALSE,"단축1";#N/A,#N/A,FALSE,"단축2";#N/A,#N/A,FALSE,"단축3";#N/A,#N/A,FALSE,"장축";#N/A,#N/A,FALSE,"4WD"}</definedName>
    <definedName name="FTFTFTF" localSheetId="25" hidden="1">{#N/A,#N/A,FALSE,"단축1";#N/A,#N/A,FALSE,"단축2";#N/A,#N/A,FALSE,"단축3";#N/A,#N/A,FALSE,"장축";#N/A,#N/A,FALSE,"4WD"}</definedName>
    <definedName name="FTFTFTF" localSheetId="2" hidden="1">{#N/A,#N/A,FALSE,"단축1";#N/A,#N/A,FALSE,"단축2";#N/A,#N/A,FALSE,"단축3";#N/A,#N/A,FALSE,"장축";#N/A,#N/A,FALSE,"4WD"}</definedName>
    <definedName name="FTFTFTF" localSheetId="28" hidden="1">{#N/A,#N/A,FALSE,"단축1";#N/A,#N/A,FALSE,"단축2";#N/A,#N/A,FALSE,"단축3";#N/A,#N/A,FALSE,"장축";#N/A,#N/A,FALSE,"4WD"}</definedName>
    <definedName name="FTFTFTF" localSheetId="5" hidden="1">{#N/A,#N/A,FALSE,"단축1";#N/A,#N/A,FALSE,"단축2";#N/A,#N/A,FALSE,"단축3";#N/A,#N/A,FALSE,"장축";#N/A,#N/A,FALSE,"4WD"}</definedName>
    <definedName name="FTFTFTF" hidden="1">{#N/A,#N/A,FALSE,"단축1";#N/A,#N/A,FALSE,"단축2";#N/A,#N/A,FALSE,"단축3";#N/A,#N/A,FALSE,"장축";#N/A,#N/A,FALSE,"4WD"}</definedName>
    <definedName name="Ftx" localSheetId="24">#REF!</definedName>
    <definedName name="Ftx">#REF!</definedName>
    <definedName name="FTYGHJKL" localSheetId="24" hidden="1">{#N/A,#N/A,TRUE,"경전'96(1)";#N/A,#N/A,TRUE,"경전'96 (2)"}</definedName>
    <definedName name="FTYGHJKL" localSheetId="8" hidden="1">{#N/A,#N/A,TRUE,"경전'96(1)";#N/A,#N/A,TRUE,"경전'96 (2)"}</definedName>
    <definedName name="FTYGHJKL" localSheetId="25" hidden="1">{#N/A,#N/A,TRUE,"경전'96(1)";#N/A,#N/A,TRUE,"경전'96 (2)"}</definedName>
    <definedName name="FTYGHJKL" localSheetId="2" hidden="1">{#N/A,#N/A,TRUE,"경전'96(1)";#N/A,#N/A,TRUE,"경전'96 (2)"}</definedName>
    <definedName name="FTYGHJKL" localSheetId="28" hidden="1">{#N/A,#N/A,TRUE,"경전'96(1)";#N/A,#N/A,TRUE,"경전'96 (2)"}</definedName>
    <definedName name="FTYGHJKL" localSheetId="5" hidden="1">{#N/A,#N/A,TRUE,"경전'96(1)";#N/A,#N/A,TRUE,"경전'96 (2)"}</definedName>
    <definedName name="FTYGHJKL" hidden="1">{#N/A,#N/A,TRUE,"경전'96(1)";#N/A,#N/A,TRUE,"경전'96 (2)"}</definedName>
    <definedName name="Ftz" localSheetId="24">#REF!</definedName>
    <definedName name="Ftz">#REF!</definedName>
    <definedName name="fuckyou">#N/A</definedName>
    <definedName name="FUIEA">#N/A</definedName>
    <definedName name="FUYU" localSheetId="24" hidden="1">{#N/A,#N/A,FALSE,"단축1";#N/A,#N/A,FALSE,"단축2";#N/A,#N/A,FALSE,"단축3";#N/A,#N/A,FALSE,"장축";#N/A,#N/A,FALSE,"4WD"}</definedName>
    <definedName name="FUYU" localSheetId="8" hidden="1">{#N/A,#N/A,FALSE,"단축1";#N/A,#N/A,FALSE,"단축2";#N/A,#N/A,FALSE,"단축3";#N/A,#N/A,FALSE,"장축";#N/A,#N/A,FALSE,"4WD"}</definedName>
    <definedName name="FUYU" localSheetId="25" hidden="1">{#N/A,#N/A,FALSE,"단축1";#N/A,#N/A,FALSE,"단축2";#N/A,#N/A,FALSE,"단축3";#N/A,#N/A,FALSE,"장축";#N/A,#N/A,FALSE,"4WD"}</definedName>
    <definedName name="FUYU" localSheetId="2" hidden="1">{#N/A,#N/A,FALSE,"단축1";#N/A,#N/A,FALSE,"단축2";#N/A,#N/A,FALSE,"단축3";#N/A,#N/A,FALSE,"장축";#N/A,#N/A,FALSE,"4WD"}</definedName>
    <definedName name="FUYU" localSheetId="28" hidden="1">{#N/A,#N/A,FALSE,"단축1";#N/A,#N/A,FALSE,"단축2";#N/A,#N/A,FALSE,"단축3";#N/A,#N/A,FALSE,"장축";#N/A,#N/A,FALSE,"4WD"}</definedName>
    <definedName name="FUYU" localSheetId="5" hidden="1">{#N/A,#N/A,FALSE,"단축1";#N/A,#N/A,FALSE,"단축2";#N/A,#N/A,FALSE,"단축3";#N/A,#N/A,FALSE,"장축";#N/A,#N/A,FALSE,"4WD"}</definedName>
    <definedName name="FUYU" hidden="1">{#N/A,#N/A,FALSE,"단축1";#N/A,#N/A,FALSE,"단축2";#N/A,#N/A,FALSE,"단축3";#N/A,#N/A,FALSE,"장축";#N/A,#N/A,FALSE,"4WD"}</definedName>
    <definedName name="Fwd" localSheetId="24">#REF!</definedName>
    <definedName name="Fwd">#REF!</definedName>
    <definedName name="Fx" localSheetId="24">#REF!</definedName>
    <definedName name="Fx">#REF!</definedName>
    <definedName name="fy" localSheetId="24">#REF!</definedName>
    <definedName name="fy">#REF!</definedName>
    <definedName name="g" localSheetId="23">#REF!</definedName>
    <definedName name="g" localSheetId="24">#REF!</definedName>
    <definedName name="g" localSheetId="8">{"Book1"}</definedName>
    <definedName name="g" localSheetId="25">#REF!</definedName>
    <definedName name="g" localSheetId="2">{"Book1"}</definedName>
    <definedName name="g" localSheetId="14">{"Book1"}</definedName>
    <definedName name="g" localSheetId="28">#REF!</definedName>
    <definedName name="g" localSheetId="26">#REF!</definedName>
    <definedName name="g" localSheetId="27">#REF!</definedName>
    <definedName name="g" localSheetId="5">#REF!</definedName>
    <definedName name="g" localSheetId="13">{"Book1"}</definedName>
    <definedName name="g">{"Book1"}</definedName>
    <definedName name="g_range" localSheetId="24">#REF!</definedName>
    <definedName name="g_range">#REF!</definedName>
    <definedName name="G1A1P" localSheetId="24">#REF!</definedName>
    <definedName name="G1A1P">#REF!</definedName>
    <definedName name="g1a1t" localSheetId="24">#REF!</definedName>
    <definedName name="g1a1t">#REF!</definedName>
    <definedName name="g1a2p" localSheetId="24">#REF!</definedName>
    <definedName name="g1a2p">#REF!</definedName>
    <definedName name="g1a2t" localSheetId="24">#REF!</definedName>
    <definedName name="g1a2t">#REF!</definedName>
    <definedName name="G2A1P" localSheetId="24">#REF!</definedName>
    <definedName name="G2A1P">#REF!</definedName>
    <definedName name="g2a1t" localSheetId="24">#REF!</definedName>
    <definedName name="g2a1t">#REF!</definedName>
    <definedName name="g2a2p" localSheetId="24">#REF!</definedName>
    <definedName name="g2a2p">#REF!</definedName>
    <definedName name="g2a2t" localSheetId="24">#REF!</definedName>
    <definedName name="g2a2t">#REF!</definedName>
    <definedName name="G3A1P" localSheetId="24">#REF!</definedName>
    <definedName name="G3A1P">#REF!</definedName>
    <definedName name="g3a1t" localSheetId="24">#REF!</definedName>
    <definedName name="g3a1t">#REF!</definedName>
    <definedName name="g3a2p" localSheetId="24">#REF!</definedName>
    <definedName name="g3a2p">#REF!</definedName>
    <definedName name="g3a2t" localSheetId="24">#REF!</definedName>
    <definedName name="g3a2t">#REF!</definedName>
    <definedName name="G4A1P" localSheetId="24">#REF!</definedName>
    <definedName name="G4A1P">#REF!</definedName>
    <definedName name="g4a1t" localSheetId="24">#REF!</definedName>
    <definedName name="g4a1t">#REF!</definedName>
    <definedName name="g4a2p" localSheetId="24">#REF!</definedName>
    <definedName name="g4a2p">#REF!</definedName>
    <definedName name="g4a2t" localSheetId="24">#REF!</definedName>
    <definedName name="g4a2t">#REF!</definedName>
    <definedName name="G5A1P" localSheetId="24">#REF!</definedName>
    <definedName name="G5A1P">#REF!</definedName>
    <definedName name="g5a1t" localSheetId="24">#REF!</definedName>
    <definedName name="g5a1t">#REF!</definedName>
    <definedName name="g5a2p" localSheetId="24">#REF!</definedName>
    <definedName name="g5a2p">#REF!</definedName>
    <definedName name="g5a2t" localSheetId="24">#REF!</definedName>
    <definedName name="g5a2t">#REF!</definedName>
    <definedName name="G6A1P" localSheetId="24">#REF!</definedName>
    <definedName name="G6A1P">#REF!</definedName>
    <definedName name="g6a1t" localSheetId="24">#REF!</definedName>
    <definedName name="g6a1t">#REF!</definedName>
    <definedName name="g6a2p" localSheetId="24">#REF!</definedName>
    <definedName name="g6a2p">#REF!</definedName>
    <definedName name="g6a2t" localSheetId="24">#REF!</definedName>
    <definedName name="g6a2t">#REF!</definedName>
    <definedName name="gaag" localSheetId="24" hidden="1">{#N/A,#N/A,FALSE,"단축1";#N/A,#N/A,FALSE,"단축2";#N/A,#N/A,FALSE,"단축3";#N/A,#N/A,FALSE,"장축";#N/A,#N/A,FALSE,"4WD"}</definedName>
    <definedName name="gaag" localSheetId="8" hidden="1">{#N/A,#N/A,FALSE,"단축1";#N/A,#N/A,FALSE,"단축2";#N/A,#N/A,FALSE,"단축3";#N/A,#N/A,FALSE,"장축";#N/A,#N/A,FALSE,"4WD"}</definedName>
    <definedName name="gaag" localSheetId="25" hidden="1">{#N/A,#N/A,FALSE,"단축1";#N/A,#N/A,FALSE,"단축2";#N/A,#N/A,FALSE,"단축3";#N/A,#N/A,FALSE,"장축";#N/A,#N/A,FALSE,"4WD"}</definedName>
    <definedName name="gaag" localSheetId="2" hidden="1">{#N/A,#N/A,FALSE,"단축1";#N/A,#N/A,FALSE,"단축2";#N/A,#N/A,FALSE,"단축3";#N/A,#N/A,FALSE,"장축";#N/A,#N/A,FALSE,"4WD"}</definedName>
    <definedName name="gaag" localSheetId="28" hidden="1">{#N/A,#N/A,FALSE,"단축1";#N/A,#N/A,FALSE,"단축2";#N/A,#N/A,FALSE,"단축3";#N/A,#N/A,FALSE,"장축";#N/A,#N/A,FALSE,"4WD"}</definedName>
    <definedName name="gaag" localSheetId="5" hidden="1">{#N/A,#N/A,FALSE,"단축1";#N/A,#N/A,FALSE,"단축2";#N/A,#N/A,FALSE,"단축3";#N/A,#N/A,FALSE,"장축";#N/A,#N/A,FALSE,"4WD"}</definedName>
    <definedName name="gaag" hidden="1">{#N/A,#N/A,FALSE,"단축1";#N/A,#N/A,FALSE,"단축2";#N/A,#N/A,FALSE,"단축3";#N/A,#N/A,FALSE,"장축";#N/A,#N/A,FALSE,"4WD"}</definedName>
    <definedName name="gamma" localSheetId="24">#REF!</definedName>
    <definedName name="gamma">#REF!</definedName>
    <definedName name="GandA97" localSheetId="24">#REF!</definedName>
    <definedName name="GandA97">#REF!</definedName>
    <definedName name="gary" localSheetId="24">#REF!</definedName>
    <definedName name="gary">#REF!</definedName>
    <definedName name="GASUL" localSheetId="24">#REF!</definedName>
    <definedName name="GASUL">#REF!</definedName>
    <definedName name="gb" localSheetId="24">#REF!</definedName>
    <definedName name="gb">#REF!</definedName>
    <definedName name="gc" localSheetId="24">BlankMacro1</definedName>
    <definedName name="gc" localSheetId="8">BlankMacro1</definedName>
    <definedName name="gc" localSheetId="25">BlankMacro1</definedName>
    <definedName name="gc" localSheetId="2">BlankMacro1</definedName>
    <definedName name="gc" localSheetId="14">BlankMacro1</definedName>
    <definedName name="gc" localSheetId="28">BlankMacro1</definedName>
    <definedName name="gc" localSheetId="26">BlankMacro1</definedName>
    <definedName name="gc" localSheetId="27">BlankMacro1</definedName>
    <definedName name="gc" localSheetId="6">BlankMacro1</definedName>
    <definedName name="gc" localSheetId="5">BlankMacro1</definedName>
    <definedName name="gc" localSheetId="13">BlankMacro1</definedName>
    <definedName name="gc">BlankMacro1</definedName>
    <definedName name="GCJK" localSheetId="24">#REF!</definedName>
    <definedName name="GCJK">#REF!</definedName>
    <definedName name="GCODE">#N/A</definedName>
    <definedName name="gde"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 localSheetId="24">#REF!</definedName>
    <definedName name="gdfdfgdfg">#REF!</definedName>
    <definedName name="GDF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24" hidden="1">{#N/A,#N/A,FALSE,"Aging Summary";#N/A,#N/A,FALSE,"Ratio Analysis";#N/A,#N/A,FALSE,"Test 120 Day Accts";#N/A,#N/A,FALSE,"Tickmarks"}</definedName>
    <definedName name="gdgdg" localSheetId="8" hidden="1">{#N/A,#N/A,FALSE,"Aging Summary";#N/A,#N/A,FALSE,"Ratio Analysis";#N/A,#N/A,FALSE,"Test 120 Day Accts";#N/A,#N/A,FALSE,"Tickmarks"}</definedName>
    <definedName name="gdgdg" localSheetId="25" hidden="1">{#N/A,#N/A,FALSE,"Aging Summary";#N/A,#N/A,FALSE,"Ratio Analysis";#N/A,#N/A,FALSE,"Test 120 Day Accts";#N/A,#N/A,FALSE,"Tickmarks"}</definedName>
    <definedName name="gdgdg" localSheetId="2" hidden="1">{#N/A,#N/A,FALSE,"Aging Summary";#N/A,#N/A,FALSE,"Ratio Analysis";#N/A,#N/A,FALSE,"Test 120 Day Accts";#N/A,#N/A,FALSE,"Tickmarks"}</definedName>
    <definedName name="gdgdg" localSheetId="28" hidden="1">{#N/A,#N/A,FALSE,"Aging Summary";#N/A,#N/A,FALSE,"Ratio Analysis";#N/A,#N/A,FALSE,"Test 120 Day Accts";#N/A,#N/A,FALSE,"Tickmarks"}</definedName>
    <definedName name="gdgdg" localSheetId="5" hidden="1">{#N/A,#N/A,FALSE,"Aging Summary";#N/A,#N/A,FALSE,"Ratio Analysis";#N/A,#N/A,FALSE,"Test 120 Day Accts";#N/A,#N/A,FALSE,"Tickmarks"}</definedName>
    <definedName name="gdgdg" hidden="1">{#N/A,#N/A,FALSE,"Aging Summary";#N/A,#N/A,FALSE,"Ratio Analysis";#N/A,#N/A,FALSE,"Test 120 Day Accts";#N/A,#N/A,FALSE,"Tickmarks"}</definedName>
    <definedName name="ge" localSheetId="24">#REF!</definedName>
    <definedName name="ge">#REF!</definedName>
    <definedName name="GEMCO" localSheetId="24" hidden="1">#REF!</definedName>
    <definedName name="GEMCO" localSheetId="14" hidden="1">#REF!</definedName>
    <definedName name="GEMCO" localSheetId="28" hidden="1">#REF!</definedName>
    <definedName name="GEMCO" localSheetId="13" hidden="1">#REF!</definedName>
    <definedName name="GEMCO" hidden="1">#REF!</definedName>
    <definedName name="gf" localSheetId="24">#REF!</definedName>
    <definedName name="gf">#REF!</definedName>
    <definedName name="gfdgd"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8"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5"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 localSheetId="24">#REF!</definedName>
    <definedName name="gfdgdgdf">#REF!</definedName>
    <definedName name="GFD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8"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5"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24" hidden="1">{#N/A,#N/A,FALSE,"단축1";#N/A,#N/A,FALSE,"단축2";#N/A,#N/A,FALSE,"단축3";#N/A,#N/A,FALSE,"장축";#N/A,#N/A,FALSE,"4WD"}</definedName>
    <definedName name="GFDS" localSheetId="8" hidden="1">{#N/A,#N/A,FALSE,"단축1";#N/A,#N/A,FALSE,"단축2";#N/A,#N/A,FALSE,"단축3";#N/A,#N/A,FALSE,"장축";#N/A,#N/A,FALSE,"4WD"}</definedName>
    <definedName name="GFDS" localSheetId="25" hidden="1">{#N/A,#N/A,FALSE,"단축1";#N/A,#N/A,FALSE,"단축2";#N/A,#N/A,FALSE,"단축3";#N/A,#N/A,FALSE,"장축";#N/A,#N/A,FALSE,"4WD"}</definedName>
    <definedName name="GFDS" localSheetId="2" hidden="1">{#N/A,#N/A,FALSE,"단축1";#N/A,#N/A,FALSE,"단축2";#N/A,#N/A,FALSE,"단축3";#N/A,#N/A,FALSE,"장축";#N/A,#N/A,FALSE,"4WD"}</definedName>
    <definedName name="GFDS" localSheetId="28" hidden="1">{#N/A,#N/A,FALSE,"단축1";#N/A,#N/A,FALSE,"단축2";#N/A,#N/A,FALSE,"단축3";#N/A,#N/A,FALSE,"장축";#N/A,#N/A,FALSE,"4WD"}</definedName>
    <definedName name="GFDS" localSheetId="5" hidden="1">{#N/A,#N/A,FALSE,"단축1";#N/A,#N/A,FALSE,"단축2";#N/A,#N/A,FALSE,"단축3";#N/A,#N/A,FALSE,"장축";#N/A,#N/A,FALSE,"4WD"}</definedName>
    <definedName name="GFDS" hidden="1">{#N/A,#N/A,FALSE,"단축1";#N/A,#N/A,FALSE,"단축2";#N/A,#N/A,FALSE,"단축3";#N/A,#N/A,FALSE,"장축";#N/A,#N/A,FALSE,"4WD"}</definedName>
    <definedName name="gfe" localSheetId="24">#REF!</definedName>
    <definedName name="gfe">#REF!</definedName>
    <definedName name="GF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localSheetId="24" hidden="1">{#N/A,#N/A,FALSE,"단축1";#N/A,#N/A,FALSE,"단축2";#N/A,#N/A,FALSE,"단축3";#N/A,#N/A,FALSE,"장축";#N/A,#N/A,FALSE,"4WD"}</definedName>
    <definedName name="GFGGF" localSheetId="8" hidden="1">{#N/A,#N/A,FALSE,"단축1";#N/A,#N/A,FALSE,"단축2";#N/A,#N/A,FALSE,"단축3";#N/A,#N/A,FALSE,"장축";#N/A,#N/A,FALSE,"4WD"}</definedName>
    <definedName name="GFGGF" localSheetId="25" hidden="1">{#N/A,#N/A,FALSE,"단축1";#N/A,#N/A,FALSE,"단축2";#N/A,#N/A,FALSE,"단축3";#N/A,#N/A,FALSE,"장축";#N/A,#N/A,FALSE,"4WD"}</definedName>
    <definedName name="GFGGF" localSheetId="2" hidden="1">{#N/A,#N/A,FALSE,"단축1";#N/A,#N/A,FALSE,"단축2";#N/A,#N/A,FALSE,"단축3";#N/A,#N/A,FALSE,"장축";#N/A,#N/A,FALSE,"4WD"}</definedName>
    <definedName name="GFGGF" localSheetId="28" hidden="1">{#N/A,#N/A,FALSE,"단축1";#N/A,#N/A,FALSE,"단축2";#N/A,#N/A,FALSE,"단축3";#N/A,#N/A,FALSE,"장축";#N/A,#N/A,FALSE,"4WD"}</definedName>
    <definedName name="GFGGF" localSheetId="5" hidden="1">{#N/A,#N/A,FALSE,"단축1";#N/A,#N/A,FALSE,"단축2";#N/A,#N/A,FALSE,"단축3";#N/A,#N/A,FALSE,"장축";#N/A,#N/A,FALSE,"4WD"}</definedName>
    <definedName name="GFGGF" hidden="1">{#N/A,#N/A,FALSE,"단축1";#N/A,#N/A,FALSE,"단축2";#N/A,#N/A,FALSE,"단축3";#N/A,#N/A,FALSE,"장축";#N/A,#N/A,FALSE,"4WD"}</definedName>
    <definedName name="gfggfr" localSheetId="24">#REF!</definedName>
    <definedName name="gfggfr">#REF!</definedName>
    <definedName name="gfhfg"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8"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5"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8"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5"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localSheetId="24" hidden="1">{#N/A,#N/A,FALSE,"Sheet6"}</definedName>
    <definedName name="gfjf" localSheetId="8" hidden="1">{#N/A,#N/A,FALSE,"Sheet6"}</definedName>
    <definedName name="gfjf" localSheetId="25" hidden="1">{#N/A,#N/A,FALSE,"Sheet6"}</definedName>
    <definedName name="gfjf" localSheetId="2" hidden="1">{#N/A,#N/A,FALSE,"Sheet6"}</definedName>
    <definedName name="gfjf" localSheetId="28" hidden="1">{#N/A,#N/A,FALSE,"Sheet6"}</definedName>
    <definedName name="gfjf" localSheetId="5" hidden="1">{#N/A,#N/A,FALSE,"Sheet6"}</definedName>
    <definedName name="gfjf" hidden="1">{#N/A,#N/A,FALSE,"Sheet6"}</definedName>
    <definedName name="gfjgfh" localSheetId="24" hidden="1">{#N/A,#N/A,FALSE,"CCTV"}</definedName>
    <definedName name="gfjgfh" localSheetId="8" hidden="1">{#N/A,#N/A,FALSE,"CCTV"}</definedName>
    <definedName name="gfjgfh" localSheetId="25" hidden="1">{#N/A,#N/A,FALSE,"CCTV"}</definedName>
    <definedName name="gfjgfh" localSheetId="2" hidden="1">{#N/A,#N/A,FALSE,"CCTV"}</definedName>
    <definedName name="gfjgfh" localSheetId="14" hidden="1">{#N/A,#N/A,FALSE,"CCTV"}</definedName>
    <definedName name="gfjgfh" localSheetId="28" hidden="1">{#N/A,#N/A,FALSE,"CCTV"}</definedName>
    <definedName name="gfjgfh" localSheetId="5" hidden="1">{#N/A,#N/A,FALSE,"CCTV"}</definedName>
    <definedName name="gfjgfh" localSheetId="13" hidden="1">{#N/A,#N/A,FALSE,"CCTV"}</definedName>
    <definedName name="gfjgfh" hidden="1">{#N/A,#N/A,FALSE,"CCTV"}</definedName>
    <definedName name="gfjgfhfg" localSheetId="24" hidden="1">{#N/A,#N/A,FALSE,"CCTV"}</definedName>
    <definedName name="gfjgfhfg" localSheetId="8" hidden="1">{#N/A,#N/A,FALSE,"CCTV"}</definedName>
    <definedName name="gfjgfhfg" localSheetId="25" hidden="1">{#N/A,#N/A,FALSE,"CCTV"}</definedName>
    <definedName name="gfjgfhfg" localSheetId="2" hidden="1">{#N/A,#N/A,FALSE,"CCTV"}</definedName>
    <definedName name="gfjgfhfg" localSheetId="14" hidden="1">{#N/A,#N/A,FALSE,"CCTV"}</definedName>
    <definedName name="gfjgfhfg" localSheetId="28" hidden="1">{#N/A,#N/A,FALSE,"CCTV"}</definedName>
    <definedName name="gfjgfhfg" localSheetId="5" hidden="1">{#N/A,#N/A,FALSE,"CCTV"}</definedName>
    <definedName name="gfjgfhfg" localSheetId="13" hidden="1">{#N/A,#N/A,FALSE,"CCTV"}</definedName>
    <definedName name="gfjgfhfg" hidden="1">{#N/A,#N/A,FALSE,"CCTV"}</definedName>
    <definedName name="gg" localSheetId="24" hidden="1">#REF!</definedName>
    <definedName name="gg" localSheetId="28" hidden="1">#REF!</definedName>
    <definedName name="gg" hidden="1">#REF!</definedName>
    <definedName name="ggf" localSheetId="24" hidden="1">{#N/A,#N/A,FALSE,"단축1";#N/A,#N/A,FALSE,"단축2";#N/A,#N/A,FALSE,"단축3";#N/A,#N/A,FALSE,"장축";#N/A,#N/A,FALSE,"4WD"}</definedName>
    <definedName name="ggf" localSheetId="8" hidden="1">{#N/A,#N/A,FALSE,"단축1";#N/A,#N/A,FALSE,"단축2";#N/A,#N/A,FALSE,"단축3";#N/A,#N/A,FALSE,"장축";#N/A,#N/A,FALSE,"4WD"}</definedName>
    <definedName name="ggf" localSheetId="25" hidden="1">{#N/A,#N/A,FALSE,"단축1";#N/A,#N/A,FALSE,"단축2";#N/A,#N/A,FALSE,"단축3";#N/A,#N/A,FALSE,"장축";#N/A,#N/A,FALSE,"4WD"}</definedName>
    <definedName name="ggf" localSheetId="2" hidden="1">{#N/A,#N/A,FALSE,"단축1";#N/A,#N/A,FALSE,"단축2";#N/A,#N/A,FALSE,"단축3";#N/A,#N/A,FALSE,"장축";#N/A,#N/A,FALSE,"4WD"}</definedName>
    <definedName name="ggf" localSheetId="28" hidden="1">{#N/A,#N/A,FALSE,"단축1";#N/A,#N/A,FALSE,"단축2";#N/A,#N/A,FALSE,"단축3";#N/A,#N/A,FALSE,"장축";#N/A,#N/A,FALSE,"4WD"}</definedName>
    <definedName name="ggf" localSheetId="5" hidden="1">{#N/A,#N/A,FALSE,"단축1";#N/A,#N/A,FALSE,"단축2";#N/A,#N/A,FALSE,"단축3";#N/A,#N/A,FALSE,"장축";#N/A,#N/A,FALSE,"4WD"}</definedName>
    <definedName name="ggf" hidden="1">{#N/A,#N/A,FALSE,"단축1";#N/A,#N/A,FALSE,"단축2";#N/A,#N/A,FALSE,"단축3";#N/A,#N/A,FALSE,"장축";#N/A,#N/A,FALSE,"4WD"}</definedName>
    <definedName name="GGG" localSheetId="24" hidden="1">#REF!</definedName>
    <definedName name="GGG" localSheetId="14" hidden="1">#REF!</definedName>
    <definedName name="GGG" localSheetId="28" hidden="1">#REF!</definedName>
    <definedName name="GGG" localSheetId="13" hidden="1">#REF!</definedName>
    <definedName name="GGG" hidden="1">#REF!</definedName>
    <definedName name="gggdffgfgfgf" localSheetId="2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 localSheetId="24">BlankMacro1</definedName>
    <definedName name="GH" localSheetId="8">BlankMacro1</definedName>
    <definedName name="GH" localSheetId="25">BlankMacro1</definedName>
    <definedName name="GH" localSheetId="2">BlankMacro1</definedName>
    <definedName name="GH" localSheetId="28">BlankMacro1</definedName>
    <definedName name="GH" localSheetId="26">BlankMacro1</definedName>
    <definedName name="GH" localSheetId="27">BlankMacro1</definedName>
    <definedName name="GH" localSheetId="6">BlankMacro1</definedName>
    <definedName name="GH" localSheetId="5">BlankMacro1</definedName>
    <definedName name="GH">BlankMacro1</definedName>
    <definedName name="GHD" localSheetId="24">BlankMacro1</definedName>
    <definedName name="GHD" localSheetId="8">BlankMacro1</definedName>
    <definedName name="GHD" localSheetId="25">BlankMacro1</definedName>
    <definedName name="GHD" localSheetId="2">BlankMacro1</definedName>
    <definedName name="GHD" localSheetId="28">BlankMacro1</definedName>
    <definedName name="GHD" localSheetId="26">BlankMacro1</definedName>
    <definedName name="GHD" localSheetId="27">BlankMacro1</definedName>
    <definedName name="GHD" localSheetId="6">BlankMacro1</definedName>
    <definedName name="GHD" localSheetId="5">BlankMacro1</definedName>
    <definedName name="GHD">BlankMacro1</definedName>
    <definedName name="GHDJDG" localSheetId="24" hidden="1">{#N/A,#N/A,FALSE,"단축1";#N/A,#N/A,FALSE,"단축2";#N/A,#N/A,FALSE,"단축3";#N/A,#N/A,FALSE,"장축";#N/A,#N/A,FALSE,"4WD"}</definedName>
    <definedName name="GHDJDG" localSheetId="8" hidden="1">{#N/A,#N/A,FALSE,"단축1";#N/A,#N/A,FALSE,"단축2";#N/A,#N/A,FALSE,"단축3";#N/A,#N/A,FALSE,"장축";#N/A,#N/A,FALSE,"4WD"}</definedName>
    <definedName name="GHDJDG" localSheetId="25" hidden="1">{#N/A,#N/A,FALSE,"단축1";#N/A,#N/A,FALSE,"단축2";#N/A,#N/A,FALSE,"단축3";#N/A,#N/A,FALSE,"장축";#N/A,#N/A,FALSE,"4WD"}</definedName>
    <definedName name="GHDJDG" localSheetId="2" hidden="1">{#N/A,#N/A,FALSE,"단축1";#N/A,#N/A,FALSE,"단축2";#N/A,#N/A,FALSE,"단축3";#N/A,#N/A,FALSE,"장축";#N/A,#N/A,FALSE,"4WD"}</definedName>
    <definedName name="GHDJDG" localSheetId="28" hidden="1">{#N/A,#N/A,FALSE,"단축1";#N/A,#N/A,FALSE,"단축2";#N/A,#N/A,FALSE,"단축3";#N/A,#N/A,FALSE,"장축";#N/A,#N/A,FALSE,"4WD"}</definedName>
    <definedName name="GHDJDG" localSheetId="5" hidden="1">{#N/A,#N/A,FALSE,"단축1";#N/A,#N/A,FALSE,"단축2";#N/A,#N/A,FALSE,"단축3";#N/A,#N/A,FALSE,"장축";#N/A,#N/A,FALSE,"4WD"}</definedName>
    <definedName name="GHDJDG" hidden="1">{#N/A,#N/A,FALSE,"단축1";#N/A,#N/A,FALSE,"단축2";#N/A,#N/A,FALSE,"단축3";#N/A,#N/A,FALSE,"장축";#N/A,#N/A,FALSE,"4WD"}</definedName>
    <definedName name="GHE" localSheetId="24" hidden="1">{#N/A,#N/A,FALSE,"이정표"}</definedName>
    <definedName name="GHE" localSheetId="8" hidden="1">{#N/A,#N/A,FALSE,"이정표"}</definedName>
    <definedName name="GHE" localSheetId="25" hidden="1">{#N/A,#N/A,FALSE,"이정표"}</definedName>
    <definedName name="GHE" localSheetId="2" hidden="1">{#N/A,#N/A,FALSE,"이정표"}</definedName>
    <definedName name="GHE" localSheetId="14" hidden="1">{#N/A,#N/A,FALSE,"이정표"}</definedName>
    <definedName name="GHE" localSheetId="28" hidden="1">{#N/A,#N/A,FALSE,"이정표"}</definedName>
    <definedName name="GHE" localSheetId="5" hidden="1">{#N/A,#N/A,FALSE,"이정표"}</definedName>
    <definedName name="GHE" localSheetId="13" hidden="1">{#N/A,#N/A,FALSE,"이정표"}</definedName>
    <definedName name="GHE" hidden="1">{#N/A,#N/A,FALSE,"이정표"}</definedName>
    <definedName name="ghfj" localSheetId="24" hidden="1">{#N/A,#N/A,FALSE,"Sheet6"}</definedName>
    <definedName name="ghfj" localSheetId="8" hidden="1">{#N/A,#N/A,FALSE,"Sheet6"}</definedName>
    <definedName name="ghfj" localSheetId="25" hidden="1">{#N/A,#N/A,FALSE,"Sheet6"}</definedName>
    <definedName name="ghfj" localSheetId="2" hidden="1">{#N/A,#N/A,FALSE,"Sheet6"}</definedName>
    <definedName name="ghfj" localSheetId="28" hidden="1">{#N/A,#N/A,FALSE,"Sheet6"}</definedName>
    <definedName name="ghfj" localSheetId="5" hidden="1">{#N/A,#N/A,FALSE,"Sheet6"}</definedName>
    <definedName name="ghfj" hidden="1">{#N/A,#N/A,FALSE,"Sheet6"}</definedName>
    <definedName name="GHG" localSheetId="24">BlankMacro1</definedName>
    <definedName name="GHG" localSheetId="8">BlankMacro1</definedName>
    <definedName name="GHG" localSheetId="25">BlankMacro1</definedName>
    <definedName name="GHG" localSheetId="2">BlankMacro1</definedName>
    <definedName name="GHG" localSheetId="28">BlankMacro1</definedName>
    <definedName name="GHG" localSheetId="26">BlankMacro1</definedName>
    <definedName name="GHG" localSheetId="27">BlankMacro1</definedName>
    <definedName name="GHG" localSheetId="6">BlankMacro1</definedName>
    <definedName name="GHG" localSheetId="5">BlankMacro1</definedName>
    <definedName name="GHG">BlankMacro1</definedName>
    <definedName name="GHGF" localSheetId="24" hidden="1">{#N/A,#N/A,FALSE,"Sheet6"}</definedName>
    <definedName name="GHGF" localSheetId="8" hidden="1">{#N/A,#N/A,FALSE,"Sheet6"}</definedName>
    <definedName name="GHGF" localSheetId="25" hidden="1">{#N/A,#N/A,FALSE,"Sheet6"}</definedName>
    <definedName name="GHGF" localSheetId="2" hidden="1">{#N/A,#N/A,FALSE,"Sheet6"}</definedName>
    <definedName name="GHGF" localSheetId="28" hidden="1">{#N/A,#N/A,FALSE,"Sheet6"}</definedName>
    <definedName name="GHGF" localSheetId="5" hidden="1">{#N/A,#N/A,FALSE,"Sheet6"}</definedName>
    <definedName name="GHGF" hidden="1">{#N/A,#N/A,FALSE,"Sheet6"}</definedName>
    <definedName name="GHGHGH" localSheetId="24" hidden="1">{"'미착금액'!$A$4:$G$14"}</definedName>
    <definedName name="GHGHGH" localSheetId="8" hidden="1">{"'미착금액'!$A$4:$G$14"}</definedName>
    <definedName name="GHGHGH" localSheetId="25" hidden="1">{"'미착금액'!$A$4:$G$14"}</definedName>
    <definedName name="GHGHGH" localSheetId="2" hidden="1">{"'미착금액'!$A$4:$G$14"}</definedName>
    <definedName name="GHGHGH" localSheetId="28" hidden="1">{"'미착금액'!$A$4:$G$14"}</definedName>
    <definedName name="GHGHGH" localSheetId="5" hidden="1">{"'미착금액'!$A$4:$G$14"}</definedName>
    <definedName name="GHGHGH" hidden="1">{"'미착금액'!$A$4:$G$14"}</definedName>
    <definedName name="GHJ">#N/A</definedName>
    <definedName name="GHJ9IQA" localSheetId="24">BlankMacro1</definedName>
    <definedName name="GHJ9IQA" localSheetId="8">BlankMacro1</definedName>
    <definedName name="GHJ9IQA" localSheetId="25">BlankMacro1</definedName>
    <definedName name="GHJ9IQA" localSheetId="2">BlankMacro1</definedName>
    <definedName name="GHJ9IQA" localSheetId="28">BlankMacro1</definedName>
    <definedName name="GHJ9IQA" localSheetId="26">BlankMacro1</definedName>
    <definedName name="GHJ9IQA" localSheetId="27">BlankMacro1</definedName>
    <definedName name="GHJ9IQA" localSheetId="6">BlankMacro1</definedName>
    <definedName name="GHJ9IQA" localSheetId="5">BlankMacro1</definedName>
    <definedName name="GHJ9IQA">BlankMacro1</definedName>
    <definedName name="ghjg"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8"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5"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8"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5"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 localSheetId="24">#REF!</definedName>
    <definedName name="GHQ">#REF!</definedName>
    <definedName name="GHTRH" localSheetId="24" hidden="1">{#N/A,#N/A,FALSE,"Sheet6"}</definedName>
    <definedName name="GHTRH" localSheetId="8" hidden="1">{#N/A,#N/A,FALSE,"Sheet6"}</definedName>
    <definedName name="GHTRH" localSheetId="25" hidden="1">{#N/A,#N/A,FALSE,"Sheet6"}</definedName>
    <definedName name="GHTRH" localSheetId="2" hidden="1">{#N/A,#N/A,FALSE,"Sheet6"}</definedName>
    <definedName name="GHTRH" localSheetId="28" hidden="1">{#N/A,#N/A,FALSE,"Sheet6"}</definedName>
    <definedName name="GHTRH" localSheetId="5" hidden="1">{#N/A,#N/A,FALSE,"Sheet6"}</definedName>
    <definedName name="GHTRH" hidden="1">{#N/A,#N/A,FALSE,"Sheet6"}</definedName>
    <definedName name="GHUTGHF" localSheetId="24" hidden="1">{#N/A,#N/A,FALSE,"96 3월물량표";#N/A,#N/A,FALSE,"96 4월물량표";#N/A,#N/A,FALSE,"96 5월물량표"}</definedName>
    <definedName name="GHUTGHF" localSheetId="8" hidden="1">{#N/A,#N/A,FALSE,"96 3월물량표";#N/A,#N/A,FALSE,"96 4월물량표";#N/A,#N/A,FALSE,"96 5월물량표"}</definedName>
    <definedName name="GHUTGHF" localSheetId="25" hidden="1">{#N/A,#N/A,FALSE,"96 3월물량표";#N/A,#N/A,FALSE,"96 4월물량표";#N/A,#N/A,FALSE,"96 5월물량표"}</definedName>
    <definedName name="GHUTGHF" localSheetId="2" hidden="1">{#N/A,#N/A,FALSE,"96 3월물량표";#N/A,#N/A,FALSE,"96 4월물량표";#N/A,#N/A,FALSE,"96 5월물량표"}</definedName>
    <definedName name="GHUTGHF" localSheetId="28" hidden="1">{#N/A,#N/A,FALSE,"96 3월물량표";#N/A,#N/A,FALSE,"96 4월물량표";#N/A,#N/A,FALSE,"96 5월물량표"}</definedName>
    <definedName name="GHUTGHF" localSheetId="5" hidden="1">{#N/A,#N/A,FALSE,"96 3월물량표";#N/A,#N/A,FALSE,"96 4월물량표";#N/A,#N/A,FALSE,"96 5월물량표"}</definedName>
    <definedName name="GHUTGHF" hidden="1">{#N/A,#N/A,FALSE,"96 3월물량표";#N/A,#N/A,FALSE,"96 4월물량표";#N/A,#N/A,FALSE,"96 5월물량표"}</definedName>
    <definedName name="GI" localSheetId="24">BlankMacro1</definedName>
    <definedName name="GI" localSheetId="8">BlankMacro1</definedName>
    <definedName name="GI" localSheetId="25">BlankMacro1</definedName>
    <definedName name="GI" localSheetId="2">BlankMacro1</definedName>
    <definedName name="GI" localSheetId="28">BlankMacro1</definedName>
    <definedName name="GI" localSheetId="26">BlankMacro1</definedName>
    <definedName name="GI" localSheetId="27">BlankMacro1</definedName>
    <definedName name="GI" localSheetId="6">BlankMacro1</definedName>
    <definedName name="GI" localSheetId="5">BlankMacro1</definedName>
    <definedName name="GI">BlankMacro1</definedName>
    <definedName name="GID" localSheetId="24">BlankMacro1</definedName>
    <definedName name="GID" localSheetId="8">BlankMacro1</definedName>
    <definedName name="GID" localSheetId="25">BlankMacro1</definedName>
    <definedName name="GID" localSheetId="2">BlankMacro1</definedName>
    <definedName name="GID" localSheetId="28">BlankMacro1</definedName>
    <definedName name="GID" localSheetId="26">BlankMacro1</definedName>
    <definedName name="GID" localSheetId="27">BlankMacro1</definedName>
    <definedName name="GID" localSheetId="6">BlankMacro1</definedName>
    <definedName name="GID" localSheetId="5">BlankMacro1</definedName>
    <definedName name="GID">BlankMacro1</definedName>
    <definedName name="GIE" localSheetId="24">BlankMacro1</definedName>
    <definedName name="GIE" localSheetId="8">BlankMacro1</definedName>
    <definedName name="GIE" localSheetId="25">BlankMacro1</definedName>
    <definedName name="GIE" localSheetId="2">BlankMacro1</definedName>
    <definedName name="GIE" localSheetId="28">BlankMacro1</definedName>
    <definedName name="GIE" localSheetId="26">BlankMacro1</definedName>
    <definedName name="GIE" localSheetId="27">BlankMacro1</definedName>
    <definedName name="GIE" localSheetId="6">BlankMacro1</definedName>
    <definedName name="GIE" localSheetId="5">BlankMacro1</definedName>
    <definedName name="GIE">BlankMacro1</definedName>
    <definedName name="GIGIGIGIGIGIG" localSheetId="24" hidden="1">{#N/A,#N/A,FALSE,"단축1";#N/A,#N/A,FALSE,"단축2";#N/A,#N/A,FALSE,"단축3";#N/A,#N/A,FALSE,"장축";#N/A,#N/A,FALSE,"4WD"}</definedName>
    <definedName name="GIGIGIGIGIGIG" localSheetId="8" hidden="1">{#N/A,#N/A,FALSE,"단축1";#N/A,#N/A,FALSE,"단축2";#N/A,#N/A,FALSE,"단축3";#N/A,#N/A,FALSE,"장축";#N/A,#N/A,FALSE,"4WD"}</definedName>
    <definedName name="GIGIGIGIGIGIG" localSheetId="25" hidden="1">{#N/A,#N/A,FALSE,"단축1";#N/A,#N/A,FALSE,"단축2";#N/A,#N/A,FALSE,"단축3";#N/A,#N/A,FALSE,"장축";#N/A,#N/A,FALSE,"4WD"}</definedName>
    <definedName name="GIGIGIGIGIGIG" localSheetId="2" hidden="1">{#N/A,#N/A,FALSE,"단축1";#N/A,#N/A,FALSE,"단축2";#N/A,#N/A,FALSE,"단축3";#N/A,#N/A,FALSE,"장축";#N/A,#N/A,FALSE,"4WD"}</definedName>
    <definedName name="GIGIGIGIGIGIG" localSheetId="28" hidden="1">{#N/A,#N/A,FALSE,"단축1";#N/A,#N/A,FALSE,"단축2";#N/A,#N/A,FALSE,"단축3";#N/A,#N/A,FALSE,"장축";#N/A,#N/A,FALSE,"4WD"}</definedName>
    <definedName name="GIGIGIGIGIGIG" localSheetId="5" hidden="1">{#N/A,#N/A,FALSE,"단축1";#N/A,#N/A,FALSE,"단축2";#N/A,#N/A,FALSE,"단축3";#N/A,#N/A,FALSE,"장축";#N/A,#N/A,FALSE,"4WD"}</definedName>
    <definedName name="GIGIGIGIGIGIG" hidden="1">{#N/A,#N/A,FALSE,"단축1";#N/A,#N/A,FALSE,"단축2";#N/A,#N/A,FALSE,"단축3";#N/A,#N/A,FALSE,"장축";#N/A,#N/A,FALSE,"4WD"}</definedName>
    <definedName name="giovanna"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 localSheetId="24">#REF!</definedName>
    <definedName name="Girder">#REF!</definedName>
    <definedName name="GJGK" localSheetId="24" hidden="1">{#N/A,#N/A,FALSE,"표지";#N/A,#N/A,FALSE,"전제";#N/A,#N/A,FALSE,"손익-자 (2)";#N/A,#N/A,FALSE,"손익-자";#N/A,#N/A,FALSE,"손익-마 (2)";#N/A,#N/A,FALSE,"손익-마";#N/A,#N/A,FALSE,"총손최종"}</definedName>
    <definedName name="GJGK" localSheetId="8" hidden="1">{#N/A,#N/A,FALSE,"표지";#N/A,#N/A,FALSE,"전제";#N/A,#N/A,FALSE,"손익-자 (2)";#N/A,#N/A,FALSE,"손익-자";#N/A,#N/A,FALSE,"손익-마 (2)";#N/A,#N/A,FALSE,"손익-마";#N/A,#N/A,FALSE,"총손최종"}</definedName>
    <definedName name="GJGK" localSheetId="2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28" hidden="1">{#N/A,#N/A,FALSE,"표지";#N/A,#N/A,FALSE,"전제";#N/A,#N/A,FALSE,"손익-자 (2)";#N/A,#N/A,FALSE,"손익-자";#N/A,#N/A,FALSE,"손익-마 (2)";#N/A,#N/A,FALSE,"손익-마";#N/A,#N/A,FALSE,"총손최종"}</definedName>
    <definedName name="GJGK" localSheetId="5"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IE" localSheetId="24">BlankMacro1</definedName>
    <definedName name="GJIE" localSheetId="8">BlankMacro1</definedName>
    <definedName name="GJIE" localSheetId="25">BlankMacro1</definedName>
    <definedName name="GJIE" localSheetId="2">BlankMacro1</definedName>
    <definedName name="GJIE" localSheetId="28">BlankMacro1</definedName>
    <definedName name="GJIE" localSheetId="26">BlankMacro1</definedName>
    <definedName name="GJIE" localSheetId="27">BlankMacro1</definedName>
    <definedName name="GJIE" localSheetId="6">BlankMacro1</definedName>
    <definedName name="GJIE" localSheetId="5">BlankMacro1</definedName>
    <definedName name="GJIE">BlankMacro1</definedName>
    <definedName name="GJIEQ" localSheetId="24" hidden="1">{#N/A,#N/A,FALSE,"기안지";#N/A,#N/A,FALSE,"통신지"}</definedName>
    <definedName name="GJIEQ" localSheetId="8" hidden="1">{#N/A,#N/A,FALSE,"기안지";#N/A,#N/A,FALSE,"통신지"}</definedName>
    <definedName name="GJIEQ" localSheetId="25" hidden="1">{#N/A,#N/A,FALSE,"기안지";#N/A,#N/A,FALSE,"통신지"}</definedName>
    <definedName name="GJIEQ" localSheetId="2" hidden="1">{#N/A,#N/A,FALSE,"기안지";#N/A,#N/A,FALSE,"통신지"}</definedName>
    <definedName name="GJIEQ" localSheetId="14" hidden="1">{#N/A,#N/A,FALSE,"기안지";#N/A,#N/A,FALSE,"통신지"}</definedName>
    <definedName name="GJIEQ" localSheetId="28" hidden="1">{#N/A,#N/A,FALSE,"기안지";#N/A,#N/A,FALSE,"통신지"}</definedName>
    <definedName name="GJIEQ" localSheetId="5" hidden="1">{#N/A,#N/A,FALSE,"기안지";#N/A,#N/A,FALSE,"통신지"}</definedName>
    <definedName name="GJIEQ" localSheetId="13" hidden="1">{#N/A,#N/A,FALSE,"기안지";#N/A,#N/A,FALSE,"통신지"}</definedName>
    <definedName name="GJIEQ" hidden="1">{#N/A,#N/A,FALSE,"기안지";#N/A,#N/A,FALSE,"통신지"}</definedName>
    <definedName name="gjiwe">#N/A</definedName>
    <definedName name="GJJR89" localSheetId="24">BlankMacro1</definedName>
    <definedName name="GJJR89" localSheetId="8">BlankMacro1</definedName>
    <definedName name="GJJR89" localSheetId="25">BlankMacro1</definedName>
    <definedName name="GJJR89" localSheetId="2">BlankMacro1</definedName>
    <definedName name="GJJR89" localSheetId="28">BlankMacro1</definedName>
    <definedName name="GJJR89" localSheetId="26">BlankMacro1</definedName>
    <definedName name="GJJR89" localSheetId="27">BlankMacro1</definedName>
    <definedName name="GJJR89" localSheetId="6">BlankMacro1</definedName>
    <definedName name="GJJR89" localSheetId="5">BlankMacro1</definedName>
    <definedName name="GJJR89">BlankMacro1</definedName>
    <definedName name="gkduvhsjkf" localSheetId="24" hidden="1">{"'Jibu9811 (3)'!$B$1:$J$433"}</definedName>
    <definedName name="gkduvhsjkf" localSheetId="8" hidden="1">{"'Jibu9811 (3)'!$B$1:$J$433"}</definedName>
    <definedName name="gkduvhsjkf" localSheetId="25" hidden="1">{"'Jibu9811 (3)'!$B$1:$J$433"}</definedName>
    <definedName name="gkduvhsjkf" localSheetId="2" hidden="1">{"'Jibu9811 (3)'!$B$1:$J$433"}</definedName>
    <definedName name="gkduvhsjkf" localSheetId="14" hidden="1">{"'Jibu9811 (3)'!$B$1:$J$433"}</definedName>
    <definedName name="gkduvhsjkf" localSheetId="28" hidden="1">{"'Jibu9811 (3)'!$B$1:$J$433"}</definedName>
    <definedName name="gkduvhsjkf" localSheetId="5" hidden="1">{"'Jibu9811 (3)'!$B$1:$J$433"}</definedName>
    <definedName name="gkduvhsjkf" localSheetId="13" hidden="1">{"'Jibu9811 (3)'!$B$1:$J$433"}</definedName>
    <definedName name="gkduvhsjkf" hidden="1">{"'Jibu9811 (3)'!$B$1:$J$433"}</definedName>
    <definedName name="gksmdgjs" localSheetId="24" hidden="1">{#N/A,#N/A,FALSE,"BS";#N/A,#N/A,FALSE,"PL";#N/A,#N/A,FALSE,"A";#N/A,#N/A,FALSE,"B";#N/A,#N/A,FALSE,"B1";#N/A,#N/A,FALSE,"C";#N/A,#N/A,FALSE,"C1";#N/A,#N/A,FALSE,"C2";#N/A,#N/A,FALSE,"D";#N/A,#N/A,FALSE,"E";#N/A,#N/A,FALSE,"F";#N/A,#N/A,FALSE,"AA";#N/A,#N/A,FALSE,"BB";#N/A,#N/A,FALSE,"CC";#N/A,#N/A,FALSE,"DD";#N/A,#N/A,FALSE,"EE";#N/A,#N/A,FALSE,"FF";#N/A,#N/A,FALSE,"PL10";#N/A,#N/A,FALSE,"PL20";#N/A,#N/A,FALSE,"PL30"}</definedName>
    <definedName name="gksmdgjs" localSheetId="8" hidden="1">{#N/A,#N/A,FALSE,"BS";#N/A,#N/A,FALSE,"PL";#N/A,#N/A,FALSE,"A";#N/A,#N/A,FALSE,"B";#N/A,#N/A,FALSE,"B1";#N/A,#N/A,FALSE,"C";#N/A,#N/A,FALSE,"C1";#N/A,#N/A,FALSE,"C2";#N/A,#N/A,FALSE,"D";#N/A,#N/A,FALSE,"E";#N/A,#N/A,FALSE,"F";#N/A,#N/A,FALSE,"AA";#N/A,#N/A,FALSE,"BB";#N/A,#N/A,FALSE,"CC";#N/A,#N/A,FALSE,"DD";#N/A,#N/A,FALSE,"EE";#N/A,#N/A,FALSE,"FF";#N/A,#N/A,FALSE,"PL10";#N/A,#N/A,FALSE,"PL20";#N/A,#N/A,FALSE,"PL30"}</definedName>
    <definedName name="gksmdgjs" localSheetId="25" hidden="1">{#N/A,#N/A,FALSE,"BS";#N/A,#N/A,FALSE,"PL";#N/A,#N/A,FALSE,"A";#N/A,#N/A,FALSE,"B";#N/A,#N/A,FALSE,"B1";#N/A,#N/A,FALSE,"C";#N/A,#N/A,FALSE,"C1";#N/A,#N/A,FALSE,"C2";#N/A,#N/A,FALSE,"D";#N/A,#N/A,FALSE,"E";#N/A,#N/A,FALSE,"F";#N/A,#N/A,FALSE,"AA";#N/A,#N/A,FALSE,"BB";#N/A,#N/A,FALSE,"CC";#N/A,#N/A,FALSE,"DD";#N/A,#N/A,FALSE,"EE";#N/A,#N/A,FALSE,"FF";#N/A,#N/A,FALSE,"PL10";#N/A,#N/A,FALSE,"PL20";#N/A,#N/A,FALSE,"PL30"}</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localSheetId="14" hidden="1">{#N/A,#N/A,FALSE,"BS";#N/A,#N/A,FALSE,"PL";#N/A,#N/A,FALSE,"A";#N/A,#N/A,FALSE,"B";#N/A,#N/A,FALSE,"B1";#N/A,#N/A,FALSE,"C";#N/A,#N/A,FALSE,"C1";#N/A,#N/A,FALSE,"C2";#N/A,#N/A,FALSE,"D";#N/A,#N/A,FALSE,"E";#N/A,#N/A,FALSE,"F";#N/A,#N/A,FALSE,"AA";#N/A,#N/A,FALSE,"BB";#N/A,#N/A,FALSE,"CC";#N/A,#N/A,FALSE,"DD";#N/A,#N/A,FALSE,"EE";#N/A,#N/A,FALSE,"FF";#N/A,#N/A,FALSE,"PL10";#N/A,#N/A,FALSE,"PL20";#N/A,#N/A,FALSE,"PL30"}</definedName>
    <definedName name="gksmdgjs" localSheetId="28" hidden="1">{#N/A,#N/A,FALSE,"BS";#N/A,#N/A,FALSE,"PL";#N/A,#N/A,FALSE,"A";#N/A,#N/A,FALSE,"B";#N/A,#N/A,FALSE,"B1";#N/A,#N/A,FALSE,"C";#N/A,#N/A,FALSE,"C1";#N/A,#N/A,FALSE,"C2";#N/A,#N/A,FALSE,"D";#N/A,#N/A,FALSE,"E";#N/A,#N/A,FALSE,"F";#N/A,#N/A,FALSE,"AA";#N/A,#N/A,FALSE,"BB";#N/A,#N/A,FALSE,"CC";#N/A,#N/A,FALSE,"DD";#N/A,#N/A,FALSE,"EE";#N/A,#N/A,FALSE,"FF";#N/A,#N/A,FALSE,"PL10";#N/A,#N/A,FALSE,"PL20";#N/A,#N/A,FALSE,"PL30"}</definedName>
    <definedName name="gksmdgjs" localSheetId="5" hidden="1">{#N/A,#N/A,FALSE,"BS";#N/A,#N/A,FALSE,"PL";#N/A,#N/A,FALSE,"A";#N/A,#N/A,FALSE,"B";#N/A,#N/A,FALSE,"B1";#N/A,#N/A,FALSE,"C";#N/A,#N/A,FALSE,"C1";#N/A,#N/A,FALSE,"C2";#N/A,#N/A,FALSE,"D";#N/A,#N/A,FALSE,"E";#N/A,#N/A,FALSE,"F";#N/A,#N/A,FALSE,"AA";#N/A,#N/A,FALSE,"BB";#N/A,#N/A,FALSE,"CC";#N/A,#N/A,FALSE,"DD";#N/A,#N/A,FALSE,"EE";#N/A,#N/A,FALSE,"FF";#N/A,#N/A,FALSE,"PL10";#N/A,#N/A,FALSE,"PL20";#N/A,#N/A,FALSE,"PL30"}</definedName>
    <definedName name="gksmdgjs" localSheetId="13"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24" hidden="1">{#N/A,#N/A,FALSE,"단축1";#N/A,#N/A,FALSE,"단축2";#N/A,#N/A,FALSE,"단축3";#N/A,#N/A,FALSE,"장축";#N/A,#N/A,FALSE,"4WD"}</definedName>
    <definedName name="GL" localSheetId="8" hidden="1">{#N/A,#N/A,FALSE,"단축1";#N/A,#N/A,FALSE,"단축2";#N/A,#N/A,FALSE,"단축3";#N/A,#N/A,FALSE,"장축";#N/A,#N/A,FALSE,"4WD"}</definedName>
    <definedName name="GL" localSheetId="25" hidden="1">{#N/A,#N/A,FALSE,"단축1";#N/A,#N/A,FALSE,"단축2";#N/A,#N/A,FALSE,"단축3";#N/A,#N/A,FALSE,"장축";#N/A,#N/A,FALSE,"4WD"}</definedName>
    <definedName name="GL" localSheetId="2" hidden="1">{#N/A,#N/A,FALSE,"단축1";#N/A,#N/A,FALSE,"단축2";#N/A,#N/A,FALSE,"단축3";#N/A,#N/A,FALSE,"장축";#N/A,#N/A,FALSE,"4WD"}</definedName>
    <definedName name="GL" localSheetId="14" hidden="1">{#N/A,#N/A,FALSE,"단축1";#N/A,#N/A,FALSE,"단축2";#N/A,#N/A,FALSE,"단축3";#N/A,#N/A,FALSE,"장축";#N/A,#N/A,FALSE,"4WD"}</definedName>
    <definedName name="GL" localSheetId="28" hidden="1">{#N/A,#N/A,FALSE,"단축1";#N/A,#N/A,FALSE,"단축2";#N/A,#N/A,FALSE,"단축3";#N/A,#N/A,FALSE,"장축";#N/A,#N/A,FALSE,"4WD"}</definedName>
    <definedName name="GL" localSheetId="5" hidden="1">{#N/A,#N/A,FALSE,"단축1";#N/A,#N/A,FALSE,"단축2";#N/A,#N/A,FALSE,"단축3";#N/A,#N/A,FALSE,"장축";#N/A,#N/A,FALSE,"4WD"}</definedName>
    <definedName name="GL" localSheetId="13" hidden="1">{#N/A,#N/A,FALSE,"단축1";#N/A,#N/A,FALSE,"단축2";#N/A,#N/A,FALSE,"단축3";#N/A,#N/A,FALSE,"장축";#N/A,#N/A,FALSE,"4WD"}</definedName>
    <definedName name="GL" hidden="1">{#N/A,#N/A,FALSE,"단축1";#N/A,#N/A,FALSE,"단축2";#N/A,#N/A,FALSE,"단축3";#N/A,#N/A,FALSE,"장축";#N/A,#N/A,FALSE,"4WD"}</definedName>
    <definedName name="GLA1P" localSheetId="24">#REF!</definedName>
    <definedName name="GLA1P">#REF!</definedName>
    <definedName name="gla1t" localSheetId="24">#REF!</definedName>
    <definedName name="gla1t">#REF!</definedName>
    <definedName name="gla2p" localSheetId="24">#REF!</definedName>
    <definedName name="gla2p">#REF!</definedName>
    <definedName name="gla2t" localSheetId="24">#REF!</definedName>
    <definedName name="gla2t">#REF!</definedName>
    <definedName name="gls_ACT_EST_ROW" localSheetId="28" hidden="1">#REF!</definedName>
    <definedName name="gls_ACT_EST_ROW" hidden="1">#REF!</definedName>
    <definedName name="gls_ACT_FORM_OFFSET" localSheetId="28" hidden="1">#REF!</definedName>
    <definedName name="gls_ACT_FORM_OFFSET" hidden="1">#REF!</definedName>
    <definedName name="gls_AnalystEmpNoHeading" localSheetId="28" hidden="1">#REF!</definedName>
    <definedName name="gls_AnalystEmpNoHeading" hidden="1">#REF!</definedName>
    <definedName name="gls_AnalystNameHeading" localSheetId="28" hidden="1">#REF!</definedName>
    <definedName name="gls_AnalystNameHeading" hidden="1">#REF!</definedName>
    <definedName name="gls_EST_FORM_OFFSET" localSheetId="28" hidden="1">#REF!</definedName>
    <definedName name="gls_EST_FORM_OFFSET" hidden="1">#REF!</definedName>
    <definedName name="gls_EXTERNAL_COL_REF" localSheetId="28" hidden="1">#REF!</definedName>
    <definedName name="gls_EXTERNAL_COL_REF" hidden="1">#REF!</definedName>
    <definedName name="gls_FIRST_ITEM" localSheetId="28" hidden="1">#REF!</definedName>
    <definedName name="gls_FIRST_ITEM" hidden="1">#REF!</definedName>
    <definedName name="gls_FIRST_PK" localSheetId="28" hidden="1">#REF!</definedName>
    <definedName name="gls_FIRST_PK" hidden="1">#REF!</definedName>
    <definedName name="gls_FIRST_ROWMULT" localSheetId="28" hidden="1">#REF!</definedName>
    <definedName name="gls_FIRST_ROWMULT" hidden="1">#REF!</definedName>
    <definedName name="gls_FIRST_UNITS" localSheetId="28" hidden="1">#REF!</definedName>
    <definedName name="gls_FIRST_UNITS" hidden="1">#REF!</definedName>
    <definedName name="gls_FIXED_NAMES" localSheetId="28" hidden="1">#REF!</definedName>
    <definedName name="gls_FIXED_NAMES" hidden="1">#REF!</definedName>
    <definedName name="gls_FONT_STATUS" localSheetId="28" hidden="1">#REF!</definedName>
    <definedName name="gls_FONT_STATUS" hidden="1">#REF!</definedName>
    <definedName name="gls_GenAccountingConvention" localSheetId="28" hidden="1">#REF!</definedName>
    <definedName name="gls_GenAccountingConvention" hidden="1">#REF!</definedName>
    <definedName name="gls_GenCompany" localSheetId="28" hidden="1">#REF!</definedName>
    <definedName name="gls_GenCompany" hidden="1">#REF!</definedName>
    <definedName name="gls_GenCompanyInfo" localSheetId="28" hidden="1">#REF!</definedName>
    <definedName name="gls_GenCompanyInfo" hidden="1">#REF!</definedName>
    <definedName name="gls_GenCountry" localSheetId="28" hidden="1">#REF!</definedName>
    <definedName name="gls_GenCountry" hidden="1">#REF!</definedName>
    <definedName name="gls_GenCurrency" localSheetId="28" hidden="1">#REF!</definedName>
    <definedName name="gls_GenCurrency" hidden="1">#REF!</definedName>
    <definedName name="gls_GenCurrencyMultiplier" localSheetId="28" hidden="1">#REF!</definedName>
    <definedName name="gls_GenCurrencyMultiplier" hidden="1">#REF!</definedName>
    <definedName name="gls_GenEnterCompInfo" localSheetId="28" hidden="1">#REF!</definedName>
    <definedName name="gls_GenEnterCompInfo" hidden="1">#REF!</definedName>
    <definedName name="gls_GenLastPriceTargetRevised" localSheetId="28" hidden="1">#REF!</definedName>
    <definedName name="gls_GenLastPriceTargetRevised" hidden="1">#REF!</definedName>
    <definedName name="gls_GenLastPublished" localSheetId="28" hidden="1">#REF!</definedName>
    <definedName name="gls_GenLastPublished" hidden="1">#REF!</definedName>
    <definedName name="gls_GenLastRecRevised" localSheetId="28" hidden="1">#REF!</definedName>
    <definedName name="gls_GenLastRecRevised" hidden="1">#REF!</definedName>
    <definedName name="gls_GenMainInfo" localSheetId="28" hidden="1">#REF!</definedName>
    <definedName name="gls_GenMainInfo" hidden="1">#REF!</definedName>
    <definedName name="gls_GenProfile" localSheetId="28" hidden="1">#REF!</definedName>
    <definedName name="gls_GenProfile" hidden="1">#REF!</definedName>
    <definedName name="gls_GenRecComment" localSheetId="28" hidden="1">#REF!</definedName>
    <definedName name="gls_GenRecComment" hidden="1">#REF!</definedName>
    <definedName name="gls_GenSheetVersion" localSheetId="28" hidden="1">#REF!</definedName>
    <definedName name="gls_GenSheetVersion" hidden="1">#REF!</definedName>
    <definedName name="gls_genStockCore" localSheetId="28" hidden="1">#REF!</definedName>
    <definedName name="gls_genStockCore" hidden="1">#REF!</definedName>
    <definedName name="gls_genStockRec" localSheetId="28" hidden="1">#REF!</definedName>
    <definedName name="gls_genStockRec" hidden="1">#REF!</definedName>
    <definedName name="gls_GenTargetCurrency" localSheetId="28" hidden="1">#REF!</definedName>
    <definedName name="gls_GenTargetCurrency" hidden="1">#REF!</definedName>
    <definedName name="gls_IssuedStockClassHeading" localSheetId="28" hidden="1">#REF!</definedName>
    <definedName name="gls_IssuedStockClassHeading" hidden="1">#REF!</definedName>
    <definedName name="gls_IssuedStockCodeHeading" localSheetId="28" hidden="1">#REF!</definedName>
    <definedName name="gls_IssuedStockCodeHeading" hidden="1">#REF!</definedName>
    <definedName name="gls_IssuedStockFreeFloatHeading" localSheetId="28" hidden="1">#REF!</definedName>
    <definedName name="gls_IssuedStockFreeFloatHeading" hidden="1">#REF!</definedName>
    <definedName name="gls_KEY_DATA" localSheetId="28" hidden="1">#REF!</definedName>
    <definedName name="gls_KEY_DATA" hidden="1">#REF!</definedName>
    <definedName name="gls_KEY_VALUE" localSheetId="28" hidden="1">#REF!</definedName>
    <definedName name="gls_KEY_VALUE" hidden="1">#REF!</definedName>
    <definedName name="gls_PERIOD_CODE" localSheetId="28" hidden="1">#REF!</definedName>
    <definedName name="gls_PERIOD_CODE" hidden="1">#REF!</definedName>
    <definedName name="gls_PERIOD_INDICATOR" localSheetId="28" hidden="1">#REF!</definedName>
    <definedName name="gls_PERIOD_INDICATOR" hidden="1">#REF!</definedName>
    <definedName name="gls_PERIOD_PARENT_OR_CONSOL" localSheetId="28" hidden="1">#REF!</definedName>
    <definedName name="gls_PERIOD_PARENT_OR_CONSOL" hidden="1">#REF!</definedName>
    <definedName name="gls_PERIOD_TYPE" localSheetId="28" hidden="1">#REF!</definedName>
    <definedName name="gls_PERIOD_TYPE" hidden="1">#REF!</definedName>
    <definedName name="gls_PrincipalStockClass" localSheetId="28" hidden="1">#REF!</definedName>
    <definedName name="gls_PrincipalStockClass" hidden="1">#REF!</definedName>
    <definedName name="gls_ShareholderClassHeading" localSheetId="28" hidden="1">#REF!</definedName>
    <definedName name="gls_ShareholderClassHeading" hidden="1">#REF!</definedName>
    <definedName name="gls_ShareholderHolding" localSheetId="28" hidden="1">#REF!</definedName>
    <definedName name="gls_ShareholderHolding" hidden="1">#REF!</definedName>
    <definedName name="gls_ShareholderHoldingHeading" localSheetId="28" hidden="1">#REF!</definedName>
    <definedName name="gls_ShareholderHoldingHeading" hidden="1">#REF!</definedName>
    <definedName name="gls_ShareholderName" localSheetId="28" hidden="1">#REF!</definedName>
    <definedName name="gls_ShareholderName" hidden="1">#REF!</definedName>
    <definedName name="gls_ShareholderNameHeading" localSheetId="28" hidden="1">#REF!</definedName>
    <definedName name="gls_ShareholderNameHeading" hidden="1">#REF!</definedName>
    <definedName name="gls_ShareholdingName" localSheetId="28" hidden="1">#REF!</definedName>
    <definedName name="gls_ShareholdingName" hidden="1">#REF!</definedName>
    <definedName name="gls_SPARE_YEARS" localSheetId="28" hidden="1">#REF!</definedName>
    <definedName name="gls_SPARE_YEARS" hidden="1">#REF!</definedName>
    <definedName name="gls_START_FORMULA_OVERRIDEABLE" localSheetId="28" hidden="1">#REF!</definedName>
    <definedName name="gls_START_FORMULA_OVERRIDEABLE" hidden="1">#REF!</definedName>
    <definedName name="gls_START_LOCAL_NAMES" localSheetId="28" hidden="1">#REF!</definedName>
    <definedName name="gls_START_LOCAL_NAMES" hidden="1">#REF!</definedName>
    <definedName name="gls_START_PERIOD_CURRENCY" localSheetId="28" hidden="1">#REF!</definedName>
    <definedName name="gls_START_PERIOD_CURRENCY" hidden="1">#REF!</definedName>
    <definedName name="gls_START_STATUS" localSheetId="28" hidden="1">#REF!</definedName>
    <definedName name="gls_START_STATUS" hidden="1">#REF!</definedName>
    <definedName name="gls_START_USER_STATUS" localSheetId="28" hidden="1">#REF!</definedName>
    <definedName name="gls_START_USER_STATUS" hidden="1">#REF!</definedName>
    <definedName name="gls_START_VALIDATION" localSheetId="28" hidden="1">#REF!</definedName>
    <definedName name="gls_START_VALIDATION" hidden="1">#REF!</definedName>
    <definedName name="gls_START_WHAT" localSheetId="28" hidden="1">#REF!</definedName>
    <definedName name="gls_START_WHAT" hidden="1">#REF!</definedName>
    <definedName name="gls_START_YEAR" localSheetId="28" hidden="1">#REF!</definedName>
    <definedName name="gls_START_YEAR" hidden="1">#REF!</definedName>
    <definedName name="gls_TEMP_PERIOD_CODE" localSheetId="28" hidden="1">#REF!</definedName>
    <definedName name="gls_TEMP_PERIOD_CODE" hidden="1">#REF!</definedName>
    <definedName name="gls_YEAR_AE_CONTROL" localSheetId="28" hidden="1">#REF!</definedName>
    <definedName name="gls_YEAR_AE_CONTROL" hidden="1">#REF!</definedName>
    <definedName name="gls_YEAR_END_ROW" localSheetId="28" hidden="1">#REF!</definedName>
    <definedName name="gls_YEAR_END_ROW" hidden="1">#REF!</definedName>
    <definedName name="GMJK" localSheetId="24">#REF!</definedName>
    <definedName name="GMJK">#REF!</definedName>
    <definedName name="GML"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 localSheetId="24">#REF!</definedName>
    <definedName name="GMNOPROD" localSheetId="14">#REF!</definedName>
    <definedName name="GMNOPROD" localSheetId="13">#REF!</definedName>
    <definedName name="GMNOPROD">#REF!</definedName>
    <definedName name="gnf" localSheetId="24">#REF!</definedName>
    <definedName name="gnf">#REF!</definedName>
    <definedName name="GO">#N/A</definedName>
    <definedName name="GoAssetChart">#N/A</definedName>
    <definedName name="GoBack">#N/A</definedName>
    <definedName name="GoBalanceSheet">#N/A</definedName>
    <definedName name="GoCashFlow">#N/A</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 localSheetId="24">#REF!</definedName>
    <definedName name="GOVDLLS" localSheetId="14">#REF!</definedName>
    <definedName name="GOVDLLS" localSheetId="13">#REF!</definedName>
    <definedName name="GOVDLLS">#REF!</definedName>
    <definedName name="Gown_Consumables" localSheetId="24">BlankMacro1</definedName>
    <definedName name="Gown_Consumables" localSheetId="8">BlankMacro1</definedName>
    <definedName name="Gown_Consumables" localSheetId="25">BlankMacro1</definedName>
    <definedName name="Gown_Consumables" localSheetId="2">BlankMacro1</definedName>
    <definedName name="Gown_Consumables" localSheetId="14">BlankMacro1</definedName>
    <definedName name="Gown_Consumables" localSheetId="28">BlankMacro1</definedName>
    <definedName name="Gown_Consumables" localSheetId="26">BlankMacro1</definedName>
    <definedName name="Gown_Consumables" localSheetId="27">BlankMacro1</definedName>
    <definedName name="Gown_Consumables" localSheetId="6">BlankMacro1</definedName>
    <definedName name="Gown_Consumables" localSheetId="5">BlankMacro1</definedName>
    <definedName name="Gown_Consumables" localSheetId="13">BlankMacro1</definedName>
    <definedName name="Gown_Consumables">BlankMacro1</definedName>
    <definedName name="GPRIC">#N/A</definedName>
    <definedName name="gr" localSheetId="24">#REF!</definedName>
    <definedName name="gr">#REF!</definedName>
    <definedName name="grafici" localSheetId="24" hidden="1">{#N/A,#N/A,FALSE,"SAFILOR"}</definedName>
    <definedName name="grafici" localSheetId="8" hidden="1">{#N/A,#N/A,FALSE,"SAFILOR"}</definedName>
    <definedName name="grafici" localSheetId="25" hidden="1">{#N/A,#N/A,FALSE,"SAFILOR"}</definedName>
    <definedName name="grafici" localSheetId="2" hidden="1">{#N/A,#N/A,FALSE,"SAFILOR"}</definedName>
    <definedName name="grafici" localSheetId="28" hidden="1">{#N/A,#N/A,FALSE,"SAFILOR"}</definedName>
    <definedName name="grafici" localSheetId="5" hidden="1">{#N/A,#N/A,FALSE,"SAFILOR"}</definedName>
    <definedName name="grafici" hidden="1">{#N/A,#N/A,FALSE,"SAFILOR"}</definedName>
    <definedName name="GRMRGN_" localSheetId="24">#REF!</definedName>
    <definedName name="GRMRGN_" localSheetId="14">#REF!</definedName>
    <definedName name="GRMRGN_" localSheetId="13">#REF!</definedName>
    <definedName name="GRMRGN_">#REF!</definedName>
    <definedName name="gross" localSheetId="24">#REF!</definedName>
    <definedName name="gross">#REF!</definedName>
    <definedName name="grout_type" localSheetId="24">#REF!</definedName>
    <definedName name="grout_type">#REF!</definedName>
    <definedName name="GrowthP1BOM" localSheetId="23">#REF!</definedName>
    <definedName name="GrowthP1BOM" localSheetId="24">#REF!</definedName>
    <definedName name="GrowthP1BOM" localSheetId="25">#REF!</definedName>
    <definedName name="GrowthP1BOM" localSheetId="28">#REF!</definedName>
    <definedName name="GrowthP1BOM" localSheetId="26">#REF!</definedName>
    <definedName name="GrowthP1BOM" localSheetId="27">#REF!</definedName>
    <definedName name="GrowthP1BOM">#REF!</definedName>
    <definedName name="GrowthP2BOM" localSheetId="23">#REF!</definedName>
    <definedName name="GrowthP2BOM" localSheetId="24">#REF!</definedName>
    <definedName name="GrowthP2BOM" localSheetId="25">#REF!</definedName>
    <definedName name="GrowthP2BOM" localSheetId="28">#REF!</definedName>
    <definedName name="GrowthP2BOM" localSheetId="26">#REF!</definedName>
    <definedName name="GrowthP2BOM" localSheetId="27">#REF!</definedName>
    <definedName name="GrowthP2BOM">#REF!</definedName>
    <definedName name="GrowthTIBOM" localSheetId="23">#REF!</definedName>
    <definedName name="GrowthTIBOM" localSheetId="24">#REF!</definedName>
    <definedName name="GrowthTIBOM" localSheetId="25">#REF!</definedName>
    <definedName name="GrowthTIBOM" localSheetId="28">#REF!</definedName>
    <definedName name="GrowthTIBOM" localSheetId="26">#REF!</definedName>
    <definedName name="GrowthTIBOM" localSheetId="27">#REF!</definedName>
    <definedName name="GrowthTIBOM">#REF!</definedName>
    <definedName name="GSETGS" localSheetId="24" hidden="1">{#N/A,#N/A,FALSE,"Sheet6"}</definedName>
    <definedName name="GSETGS" localSheetId="8" hidden="1">{#N/A,#N/A,FALSE,"Sheet6"}</definedName>
    <definedName name="GSETGS" localSheetId="25" hidden="1">{#N/A,#N/A,FALSE,"Sheet6"}</definedName>
    <definedName name="GSETGS" localSheetId="2" hidden="1">{#N/A,#N/A,FALSE,"Sheet6"}</definedName>
    <definedName name="GSETGS" localSheetId="28" hidden="1">{#N/A,#N/A,FALSE,"Sheet6"}</definedName>
    <definedName name="GSETGS" localSheetId="5" hidden="1">{#N/A,#N/A,FALSE,"Sheet6"}</definedName>
    <definedName name="GSETGS" hidden="1">{#N/A,#N/A,FALSE,"Sheet6"}</definedName>
    <definedName name="GTR" localSheetId="24" hidden="1">{#N/A,#N/A,FALSE,"단축1";#N/A,#N/A,FALSE,"단축2";#N/A,#N/A,FALSE,"단축3";#N/A,#N/A,FALSE,"장축";#N/A,#N/A,FALSE,"4WD"}</definedName>
    <definedName name="GTR" localSheetId="8" hidden="1">{#N/A,#N/A,FALSE,"단축1";#N/A,#N/A,FALSE,"단축2";#N/A,#N/A,FALSE,"단축3";#N/A,#N/A,FALSE,"장축";#N/A,#N/A,FALSE,"4WD"}</definedName>
    <definedName name="GTR" localSheetId="25" hidden="1">{#N/A,#N/A,FALSE,"단축1";#N/A,#N/A,FALSE,"단축2";#N/A,#N/A,FALSE,"단축3";#N/A,#N/A,FALSE,"장축";#N/A,#N/A,FALSE,"4WD"}</definedName>
    <definedName name="GTR" localSheetId="2" hidden="1">{#N/A,#N/A,FALSE,"단축1";#N/A,#N/A,FALSE,"단축2";#N/A,#N/A,FALSE,"단축3";#N/A,#N/A,FALSE,"장축";#N/A,#N/A,FALSE,"4WD"}</definedName>
    <definedName name="GTR" localSheetId="28" hidden="1">{#N/A,#N/A,FALSE,"단축1";#N/A,#N/A,FALSE,"단축2";#N/A,#N/A,FALSE,"단축3";#N/A,#N/A,FALSE,"장축";#N/A,#N/A,FALSE,"4WD"}</definedName>
    <definedName name="GTR" localSheetId="5" hidden="1">{#N/A,#N/A,FALSE,"단축1";#N/A,#N/A,FALSE,"단축2";#N/A,#N/A,FALSE,"단축3";#N/A,#N/A,FALSE,"장축";#N/A,#N/A,FALSE,"4WD"}</definedName>
    <definedName name="GTR" hidden="1">{#N/A,#N/A,FALSE,"단축1";#N/A,#N/A,FALSE,"단축2";#N/A,#N/A,FALSE,"단축3";#N/A,#N/A,FALSE,"장축";#N/A,#N/A,FALSE,"4WD"}</definedName>
    <definedName name="GTY" localSheetId="24" hidden="1">{#N/A,#N/A,FALSE,"단축1";#N/A,#N/A,FALSE,"단축2";#N/A,#N/A,FALSE,"단축3";#N/A,#N/A,FALSE,"장축";#N/A,#N/A,FALSE,"4WD"}</definedName>
    <definedName name="GTY" localSheetId="8" hidden="1">{#N/A,#N/A,FALSE,"단축1";#N/A,#N/A,FALSE,"단축2";#N/A,#N/A,FALSE,"단축3";#N/A,#N/A,FALSE,"장축";#N/A,#N/A,FALSE,"4WD"}</definedName>
    <definedName name="GTY" localSheetId="25" hidden="1">{#N/A,#N/A,FALSE,"단축1";#N/A,#N/A,FALSE,"단축2";#N/A,#N/A,FALSE,"단축3";#N/A,#N/A,FALSE,"장축";#N/A,#N/A,FALSE,"4WD"}</definedName>
    <definedName name="GTY" localSheetId="2" hidden="1">{#N/A,#N/A,FALSE,"단축1";#N/A,#N/A,FALSE,"단축2";#N/A,#N/A,FALSE,"단축3";#N/A,#N/A,FALSE,"장축";#N/A,#N/A,FALSE,"4WD"}</definedName>
    <definedName name="GTY" localSheetId="28" hidden="1">{#N/A,#N/A,FALSE,"단축1";#N/A,#N/A,FALSE,"단축2";#N/A,#N/A,FALSE,"단축3";#N/A,#N/A,FALSE,"장축";#N/A,#N/A,FALSE,"4WD"}</definedName>
    <definedName name="GTY" localSheetId="5" hidden="1">{#N/A,#N/A,FALSE,"단축1";#N/A,#N/A,FALSE,"단축2";#N/A,#N/A,FALSE,"단축3";#N/A,#N/A,FALSE,"장축";#N/A,#N/A,FALSE,"4WD"}</definedName>
    <definedName name="GTY" hidden="1">{#N/A,#N/A,FALSE,"단축1";#N/A,#N/A,FALSE,"단축2";#N/A,#N/A,FALSE,"단축3";#N/A,#N/A,FALSE,"장축";#N/A,#N/A,FALSE,"4WD"}</definedName>
    <definedName name="GUBUN">#N/A</definedName>
    <definedName name="guidance"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localSheetId="24" hidden="1">{#N/A,#N/A,FALSE,"단축1";#N/A,#N/A,FALSE,"단축2";#N/A,#N/A,FALSE,"단축3";#N/A,#N/A,FALSE,"장축";#N/A,#N/A,FALSE,"4WD"}</definedName>
    <definedName name="GUKMSDF" localSheetId="8" hidden="1">{#N/A,#N/A,FALSE,"단축1";#N/A,#N/A,FALSE,"단축2";#N/A,#N/A,FALSE,"단축3";#N/A,#N/A,FALSE,"장축";#N/A,#N/A,FALSE,"4WD"}</definedName>
    <definedName name="GUKMSDF" localSheetId="25" hidden="1">{#N/A,#N/A,FALSE,"단축1";#N/A,#N/A,FALSE,"단축2";#N/A,#N/A,FALSE,"단축3";#N/A,#N/A,FALSE,"장축";#N/A,#N/A,FALSE,"4WD"}</definedName>
    <definedName name="GUKMSDF" localSheetId="2" hidden="1">{#N/A,#N/A,FALSE,"단축1";#N/A,#N/A,FALSE,"단축2";#N/A,#N/A,FALSE,"단축3";#N/A,#N/A,FALSE,"장축";#N/A,#N/A,FALSE,"4WD"}</definedName>
    <definedName name="GUKMSDF" localSheetId="28" hidden="1">{#N/A,#N/A,FALSE,"단축1";#N/A,#N/A,FALSE,"단축2";#N/A,#N/A,FALSE,"단축3";#N/A,#N/A,FALSE,"장축";#N/A,#N/A,FALSE,"4WD"}</definedName>
    <definedName name="GUKMSDF" localSheetId="5" hidden="1">{#N/A,#N/A,FALSE,"단축1";#N/A,#N/A,FALSE,"단축2";#N/A,#N/A,FALSE,"단축3";#N/A,#N/A,FALSE,"장축";#N/A,#N/A,FALSE,"4WD"}</definedName>
    <definedName name="GUKMSDF" hidden="1">{#N/A,#N/A,FALSE,"단축1";#N/A,#N/A,FALSE,"단축2";#N/A,#N/A,FALSE,"단축3";#N/A,#N/A,FALSE,"장축";#N/A,#N/A,FALSE,"4WD"}</definedName>
    <definedName name="guo" localSheetId="24" hidden="1">{#N/A,#N/A,FALSE,"Sheet6"}</definedName>
    <definedName name="guo" localSheetId="8" hidden="1">{#N/A,#N/A,FALSE,"Sheet6"}</definedName>
    <definedName name="guo" localSheetId="25" hidden="1">{#N/A,#N/A,FALSE,"Sheet6"}</definedName>
    <definedName name="guo" localSheetId="2" hidden="1">{#N/A,#N/A,FALSE,"Sheet6"}</definedName>
    <definedName name="guo" localSheetId="28" hidden="1">{#N/A,#N/A,FALSE,"Sheet6"}</definedName>
    <definedName name="guo" localSheetId="5" hidden="1">{#N/A,#N/A,FALSE,"Sheet6"}</definedName>
    <definedName name="guo" hidden="1">{#N/A,#N/A,FALSE,"Sheet6"}</definedName>
    <definedName name="gusg" localSheetId="24" hidden="1">{#N/A,#N/A,TRUE,"Summary";#N/A,#N/A,TRUE,"IS";#N/A,#N/A,TRUE,"Adj";#N/A,#N/A,TRUE,"BS";#N/A,#N/A,TRUE,"CF";#N/A,#N/A,TRUE,"Debt";#N/A,#N/A,TRUE,"IRR"}</definedName>
    <definedName name="gusg" localSheetId="8" hidden="1">{#N/A,#N/A,TRUE,"Summary";#N/A,#N/A,TRUE,"IS";#N/A,#N/A,TRUE,"Adj";#N/A,#N/A,TRUE,"BS";#N/A,#N/A,TRUE,"CF";#N/A,#N/A,TRUE,"Debt";#N/A,#N/A,TRUE,"IRR"}</definedName>
    <definedName name="gusg" localSheetId="25" hidden="1">{#N/A,#N/A,TRUE,"Summary";#N/A,#N/A,TRUE,"IS";#N/A,#N/A,TRUE,"Adj";#N/A,#N/A,TRUE,"BS";#N/A,#N/A,TRUE,"CF";#N/A,#N/A,TRUE,"Debt";#N/A,#N/A,TRUE,"IRR"}</definedName>
    <definedName name="gusg" localSheetId="2" hidden="1">{#N/A,#N/A,TRUE,"Summary";#N/A,#N/A,TRUE,"IS";#N/A,#N/A,TRUE,"Adj";#N/A,#N/A,TRUE,"BS";#N/A,#N/A,TRUE,"CF";#N/A,#N/A,TRUE,"Debt";#N/A,#N/A,TRUE,"IRR"}</definedName>
    <definedName name="gusg" localSheetId="28" hidden="1">{#N/A,#N/A,TRUE,"Summary";#N/A,#N/A,TRUE,"IS";#N/A,#N/A,TRUE,"Adj";#N/A,#N/A,TRUE,"BS";#N/A,#N/A,TRUE,"CF";#N/A,#N/A,TRUE,"Debt";#N/A,#N/A,TRUE,"IRR"}</definedName>
    <definedName name="gusg" localSheetId="5" hidden="1">{#N/A,#N/A,TRUE,"Summary";#N/A,#N/A,TRUE,"IS";#N/A,#N/A,TRUE,"Adj";#N/A,#N/A,TRUE,"BS";#N/A,#N/A,TRUE,"CF";#N/A,#N/A,TRUE,"Debt";#N/A,#N/A,TRUE,"IRR"}</definedName>
    <definedName name="gusg" hidden="1">{#N/A,#N/A,TRUE,"Summary";#N/A,#N/A,TRUE,"IS";#N/A,#N/A,TRUE,"Adj";#N/A,#N/A,TRUE,"BS";#N/A,#N/A,TRUE,"CF";#N/A,#N/A,TRUE,"Debt";#N/A,#N/A,TRUE,"IRR"}</definedName>
    <definedName name="gv" localSheetId="24">#REF!</definedName>
    <definedName name="gv">#REF!</definedName>
    <definedName name="gve" localSheetId="24">#REF!</definedName>
    <definedName name="gve">#REF!</definedName>
    <definedName name="h" localSheetId="24">BlankMacro1</definedName>
    <definedName name="h" localSheetId="8">BlankMacro1</definedName>
    <definedName name="h" localSheetId="25">BlankMacro1</definedName>
    <definedName name="h" localSheetId="2">BlankMacro1</definedName>
    <definedName name="h" localSheetId="28">BlankMacro1</definedName>
    <definedName name="h" localSheetId="26">BlankMacro1</definedName>
    <definedName name="h" localSheetId="27">BlankMacro1</definedName>
    <definedName name="h" localSheetId="6">BlankMacro1</definedName>
    <definedName name="h" localSheetId="5">BlankMacro1</definedName>
    <definedName name="h">BlankMacro1</definedName>
    <definedName name="h_af" localSheetId="24">#REF!</definedName>
    <definedName name="h_af">#REF!</definedName>
    <definedName name="h_bf" localSheetId="24">#REF!</definedName>
    <definedName name="h_bf">#REF!</definedName>
    <definedName name="H_CM_Growth_Rate_Scenario" localSheetId="24">#REF!</definedName>
    <definedName name="H_CM_Growth_Rate_Scenario">#REF!</definedName>
    <definedName name="H_CM_Saturation_Year" localSheetId="24">#REF!</definedName>
    <definedName name="H_CM_Saturation_Year">#REF!</definedName>
    <definedName name="H_CMI_Cost" localSheetId="24">#REF!</definedName>
    <definedName name="H_CMI_Cost">#REF!</definedName>
    <definedName name="H_Cooking_Sales_Grwoth_Rate_2001" localSheetId="24">#REF!</definedName>
    <definedName name="H_Cooking_Sales_Grwoth_Rate_2001">#REF!</definedName>
    <definedName name="H_DCFROR" localSheetId="24">#REF!</definedName>
    <definedName name="H_DCFROR">#REF!</definedName>
    <definedName name="H_Heat_Cool_Sales_Growth_Rate_2001" localSheetId="24">#REF!</definedName>
    <definedName name="H_Heat_Cool_Sales_Growth_Rate_2001">#REF!</definedName>
    <definedName name="H_Household_Increase_Rate" localSheetId="24">#REF!</definedName>
    <definedName name="H_Household_Increase_Rate">#REF!</definedName>
    <definedName name="H_Industrial_Sales_Volume_Scenario" localSheetId="24">#REF!</definedName>
    <definedName name="H_Industrial_Sales_Volume_Scenario">#REF!</definedName>
    <definedName name="H_Inventories" localSheetId="24">#REF!</definedName>
    <definedName name="H_Inventories">#REF!</definedName>
    <definedName name="H_irr_all" localSheetId="24">#REF!</definedName>
    <definedName name="H_irr_all">#REF!</definedName>
    <definedName name="H_Manpower_Cost_Growth_Nominal" localSheetId="24">#REF!</definedName>
    <definedName name="H_Manpower_Cost_Growth_Nominal">#REF!</definedName>
    <definedName name="H_Manpower_Cost_Growth_Real" localSheetId="24">#REF!</definedName>
    <definedName name="H_Manpower_Cost_Growth_Real">#REF!</definedName>
    <definedName name="H_Maximum_Diffusion_Rate" localSheetId="24">#REF!</definedName>
    <definedName name="H_Maximum_Diffusion_Rate">#REF!</definedName>
    <definedName name="H_npv_all" localSheetId="24">#REF!</definedName>
    <definedName name="H_npv_all">#REF!</definedName>
    <definedName name="H_npv_cg" localSheetId="24">#REF!</definedName>
    <definedName name="H_npv_cg">#REF!</definedName>
    <definedName name="H_npv_ws" localSheetId="24">#REF!</definedName>
    <definedName name="H_npv_ws">#REF!</definedName>
    <definedName name="H_Other_Opex" localSheetId="24">#REF!</definedName>
    <definedName name="H_Other_Opex">#REF!</definedName>
    <definedName name="H_Per_Household_Comsumption_Growth" localSheetId="24">#REF!</definedName>
    <definedName name="H_Per_Household_Comsumption_Growth">#REF!</definedName>
    <definedName name="H_Record_Year_of_Maximum_Diffusion_Rate" localSheetId="24">#REF!</definedName>
    <definedName name="H_Record_Year_of_Maximum_Diffusion_Rate">#REF!</definedName>
    <definedName name="H_shareholder_v" localSheetId="24">#REF!</definedName>
    <definedName name="H_shareholder_v">#REF!</definedName>
    <definedName name="H_Trade_Payables" localSheetId="24">#REF!</definedName>
    <definedName name="H_Trade_Payables">#REF!</definedName>
    <definedName name="H_Trade_Receivable" localSheetId="24">#REF!</definedName>
    <definedName name="H_Trade_Receivable">#REF!</definedName>
    <definedName name="H_Unit_Pipeline_Cost_Arterial" localSheetId="24">#REF!</definedName>
    <definedName name="H_Unit_Pipeline_Cost_Arterial">#REF!</definedName>
    <definedName name="H_User_Contribution" localSheetId="24">#REF!</definedName>
    <definedName name="H_User_Contribution">#REF!</definedName>
    <definedName name="H0.251" localSheetId="24">#REF!</definedName>
    <definedName name="H0.251">#REF!</definedName>
    <definedName name="H0.252" localSheetId="24">#REF!</definedName>
    <definedName name="H0.252">#REF!</definedName>
    <definedName name="H0.253" localSheetId="24">#REF!</definedName>
    <definedName name="H0.253">#REF!</definedName>
    <definedName name="H0.254" localSheetId="24">#REF!</definedName>
    <definedName name="H0.254">#REF!</definedName>
    <definedName name="H0.255" localSheetId="24">#REF!</definedName>
    <definedName name="H0.255">#REF!</definedName>
    <definedName name="H0.256" localSheetId="24">#REF!</definedName>
    <definedName name="H0.256">#REF!</definedName>
    <definedName name="H0.257" localSheetId="24">#REF!</definedName>
    <definedName name="H0.257">#REF!</definedName>
    <definedName name="H0.258" localSheetId="24">#REF!</definedName>
    <definedName name="H0.258">#REF!</definedName>
    <definedName name="H1_" localSheetId="24">#REF!</definedName>
    <definedName name="H1_">#REF!</definedName>
    <definedName name="H10A1P" localSheetId="24">#REF!</definedName>
    <definedName name="H10A1P">#REF!</definedName>
    <definedName name="h10a1t" localSheetId="24">#REF!</definedName>
    <definedName name="h10a1t">#REF!</definedName>
    <definedName name="h10a2p" localSheetId="24">#REF!</definedName>
    <definedName name="h10a2p">#REF!</definedName>
    <definedName name="h10a2t" localSheetId="24">#REF!</definedName>
    <definedName name="h10a2t">#REF!</definedName>
    <definedName name="H11A1P" localSheetId="24">#REF!</definedName>
    <definedName name="H11A1P">#REF!</definedName>
    <definedName name="h11a1t" localSheetId="24">#REF!</definedName>
    <definedName name="h11a1t">#REF!</definedName>
    <definedName name="h11a2p" localSheetId="24">#REF!</definedName>
    <definedName name="h11a2p">#REF!</definedName>
    <definedName name="H11A2T" localSheetId="24">#REF!</definedName>
    <definedName name="H11A2T">#REF!</definedName>
    <definedName name="H1A1P" localSheetId="24">#REF!</definedName>
    <definedName name="H1A1P">#REF!</definedName>
    <definedName name="h1a1t" localSheetId="24">#REF!</definedName>
    <definedName name="h1a1t">#REF!</definedName>
    <definedName name="h1a2p" localSheetId="24">#REF!</definedName>
    <definedName name="h1a2p">#REF!</definedName>
    <definedName name="h1a2t" localSheetId="24">#REF!</definedName>
    <definedName name="h1a2t">#REF!</definedName>
    <definedName name="H2A1P" localSheetId="24">#REF!</definedName>
    <definedName name="H2A1P">#REF!</definedName>
    <definedName name="h2a1t" localSheetId="24">#REF!</definedName>
    <definedName name="h2a1t">#REF!</definedName>
    <definedName name="h2a2p" localSheetId="24">#REF!</definedName>
    <definedName name="h2a2p">#REF!</definedName>
    <definedName name="h2a2t" localSheetId="24">#REF!</definedName>
    <definedName name="h2a2t">#REF!</definedName>
    <definedName name="H3A1P" localSheetId="24">#REF!</definedName>
    <definedName name="H3A1P">#REF!</definedName>
    <definedName name="h3a1t" localSheetId="24">#REF!</definedName>
    <definedName name="h3a1t">#REF!</definedName>
    <definedName name="h3a2p" localSheetId="24">#REF!</definedName>
    <definedName name="h3a2p">#REF!</definedName>
    <definedName name="h3a2t" localSheetId="24">#REF!</definedName>
    <definedName name="h3a2t">#REF!</definedName>
    <definedName name="H3AP1" localSheetId="24">#REF!</definedName>
    <definedName name="H3AP1">#REF!</definedName>
    <definedName name="h4a1p" localSheetId="24">#REF!</definedName>
    <definedName name="h4a1p">#REF!</definedName>
    <definedName name="h4a1t" localSheetId="24">#REF!</definedName>
    <definedName name="h4a1t">#REF!</definedName>
    <definedName name="h4a2p" localSheetId="24">#REF!</definedName>
    <definedName name="h4a2p">#REF!</definedName>
    <definedName name="h4a2t" localSheetId="24">#REF!</definedName>
    <definedName name="h4a2t">#REF!</definedName>
    <definedName name="H5A1P" localSheetId="24">#REF!</definedName>
    <definedName name="H5A1P">#REF!</definedName>
    <definedName name="h5a1t" localSheetId="24">#REF!</definedName>
    <definedName name="h5a1t">#REF!</definedName>
    <definedName name="h5a2p" localSheetId="24">#REF!</definedName>
    <definedName name="h5a2p">#REF!</definedName>
    <definedName name="h5a2t" localSheetId="24">#REF!</definedName>
    <definedName name="h5a2t">#REF!</definedName>
    <definedName name="H6A1P" localSheetId="24">#REF!</definedName>
    <definedName name="H6A1P">#REF!</definedName>
    <definedName name="h6a1t" localSheetId="24">#REF!</definedName>
    <definedName name="h6a1t">#REF!</definedName>
    <definedName name="h6a2p" localSheetId="24">#REF!</definedName>
    <definedName name="h6a2p">#REF!</definedName>
    <definedName name="h6a2t" localSheetId="24">#REF!</definedName>
    <definedName name="h6a2t">#REF!</definedName>
    <definedName name="H7A1P" localSheetId="24">#REF!</definedName>
    <definedName name="H7A1P">#REF!</definedName>
    <definedName name="h7a1t" localSheetId="24">#REF!</definedName>
    <definedName name="h7a1t">#REF!</definedName>
    <definedName name="h7a2p" localSheetId="24">#REF!</definedName>
    <definedName name="h7a2p">#REF!</definedName>
    <definedName name="h7a2t" localSheetId="24">#REF!</definedName>
    <definedName name="h7a2t">#REF!</definedName>
    <definedName name="H8A1P" localSheetId="24">#REF!</definedName>
    <definedName name="H8A1P">#REF!</definedName>
    <definedName name="h8a1t" localSheetId="24">#REF!</definedName>
    <definedName name="h8a1t">#REF!</definedName>
    <definedName name="h8a2p" localSheetId="24">#REF!</definedName>
    <definedName name="h8a2p">#REF!</definedName>
    <definedName name="h8a2t" localSheetId="24">#REF!</definedName>
    <definedName name="h8a2t">#REF!</definedName>
    <definedName name="H9A1P" localSheetId="24">#REF!</definedName>
    <definedName name="H9A1P">#REF!</definedName>
    <definedName name="h9a1t" localSheetId="24">#REF!</definedName>
    <definedName name="h9a1t">#REF!</definedName>
    <definedName name="h9a2p" localSheetId="24">#REF!</definedName>
    <definedName name="h9a2p">#REF!</definedName>
    <definedName name="h9a2t" localSheetId="24">#REF!</definedName>
    <definedName name="h9a2t">#REF!</definedName>
    <definedName name="ha" localSheetId="24">#REF!</definedName>
    <definedName name="ha">#REF!</definedName>
    <definedName name="HA1P" localSheetId="24">#REF!</definedName>
    <definedName name="HA1P">#REF!</definedName>
    <definedName name="ha1t" localSheetId="24">#REF!</definedName>
    <definedName name="ha1t">#REF!</definedName>
    <definedName name="ha2p" localSheetId="24">#REF!</definedName>
    <definedName name="ha2p">#REF!</definedName>
    <definedName name="ha2t" localSheetId="24">#REF!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localSheetId="24" hidden="1">#REF!</definedName>
    <definedName name="hardwar" localSheetId="14" hidden="1">#REF!</definedName>
    <definedName name="hardwar" localSheetId="28" hidden="1">#REF!</definedName>
    <definedName name="hardwar" localSheetId="13" hidden="1">#REF!</definedName>
    <definedName name="hardwar" hidden="1">#REF!</definedName>
    <definedName name="hb" localSheetId="24">#REF!</definedName>
    <definedName name="hb">#REF!</definedName>
    <definedName name="hcc감가" localSheetId="24">#REF!</definedName>
    <definedName name="hcc감가">#REF!</definedName>
    <definedName name="hcc매출" localSheetId="24">#REF!</definedName>
    <definedName name="hcc매출">#REF!</definedName>
    <definedName name="hcc인원" localSheetId="24">#REF!</definedName>
    <definedName name="hcc인원">#REF!</definedName>
    <definedName name="hdokanp2002" localSheetId="24">#REF!</definedName>
    <definedName name="hdokanp2002" localSheetId="14">#REF!</definedName>
    <definedName name="hdokanp2002" localSheetId="13">#REF!</definedName>
    <definedName name="hdokanp2002">#REF!</definedName>
    <definedName name="hdokanp2003" localSheetId="24">#REF!</definedName>
    <definedName name="hdokanp2003">#REF!</definedName>
    <definedName name="hdokanp2004" localSheetId="24">#REF!</definedName>
    <definedName name="hdokanp2004">#REF!</definedName>
    <definedName name="hdokanp2005" localSheetId="24">#REF!</definedName>
    <definedName name="hdokanp2005">#REF!</definedName>
    <definedName name="hdokanp2006" localSheetId="24">#REF!</definedName>
    <definedName name="hdokanp2006">#REF!</definedName>
    <definedName name="hdokanp2007" localSheetId="24">#REF!</definedName>
    <definedName name="hdokanp2007">#REF!</definedName>
    <definedName name="HDOKAVTS" localSheetId="24">#REF!</definedName>
    <definedName name="HDOKAVTS">#REF!</definedName>
    <definedName name="hdokcogs2001" localSheetId="24">#REF!</definedName>
    <definedName name="hdokcogs2001">#REF!</definedName>
    <definedName name="hdokcogs2002" localSheetId="24">#REF!</definedName>
    <definedName name="hdokcogs2002">#REF!</definedName>
    <definedName name="hdokcogs2003" localSheetId="24">#REF!</definedName>
    <definedName name="hdokcogs2003">#REF!</definedName>
    <definedName name="hdokcogs2004" localSheetId="24">#REF!</definedName>
    <definedName name="hdokcogs2004">#REF!</definedName>
    <definedName name="hdokcogs2005" localSheetId="24">#REF!</definedName>
    <definedName name="hdokcogs2005">#REF!</definedName>
    <definedName name="hdokcogs2006" localSheetId="24">#REF!</definedName>
    <definedName name="hdokcogs2006">#REF!</definedName>
    <definedName name="hdokcogs2007" localSheetId="24">#REF!</definedName>
    <definedName name="hdokcogs2007">#REF!</definedName>
    <definedName name="hdokmedical2001" localSheetId="24">#REF!</definedName>
    <definedName name="hdokmedical2001">#REF!</definedName>
    <definedName name="hdokmedical2002" localSheetId="24">#REF!</definedName>
    <definedName name="hdokmedical2002">#REF!</definedName>
    <definedName name="hdokmedical2003" localSheetId="24">#REF!</definedName>
    <definedName name="hdokmedical2003">#REF!</definedName>
    <definedName name="hdokmedical2004" localSheetId="24">#REF!</definedName>
    <definedName name="hdokmedical2004">#REF!</definedName>
    <definedName name="hdokmedical2005" localSheetId="24">#REF!</definedName>
    <definedName name="hdokmedical2005">#REF!</definedName>
    <definedName name="hdokmedical2006" localSheetId="24">#REF!</definedName>
    <definedName name="hdokmedical2006">#REF!</definedName>
    <definedName name="hdokmedical2007" localSheetId="24">#REF!</definedName>
    <definedName name="hdokmedical2007">#REF!</definedName>
    <definedName name="hdoksales2001" localSheetId="24">#REF!</definedName>
    <definedName name="hdoksales2001">#REF!</definedName>
    <definedName name="hdoksales2002" localSheetId="24">#REF!</definedName>
    <definedName name="hdoksales2002">#REF!</definedName>
    <definedName name="hdoksales2003" localSheetId="24">#REF!</definedName>
    <definedName name="hdoksales2003">#REF!</definedName>
    <definedName name="hdoksales2004" localSheetId="24">#REF!</definedName>
    <definedName name="hdoksales2004">#REF!</definedName>
    <definedName name="hdoksales2005" localSheetId="24">#REF!</definedName>
    <definedName name="hdoksales2005">#REF!</definedName>
    <definedName name="hdoksales2006" localSheetId="24">#REF!</definedName>
    <definedName name="hdoksales2006">#REF!</definedName>
    <definedName name="hdoksales2007" localSheetId="24">#REF!</definedName>
    <definedName name="hdoksales2007">#REF!</definedName>
    <definedName name="hdoksample2001" localSheetId="24">#REF!</definedName>
    <definedName name="hdoksample2001">#REF!</definedName>
    <definedName name="hdoksample2002" localSheetId="24">#REF!</definedName>
    <definedName name="hdoksample2002">#REF!</definedName>
    <definedName name="hdoksample2003" localSheetId="24">#REF!</definedName>
    <definedName name="hdoksample2003">#REF!</definedName>
    <definedName name="hdoksample2004" localSheetId="24">#REF!</definedName>
    <definedName name="hdoksample2004">#REF!</definedName>
    <definedName name="hdoksample2005" localSheetId="24">#REF!</definedName>
    <definedName name="hdoksample2005">#REF!</definedName>
    <definedName name="hdoksample2006" localSheetId="24">#REF!</definedName>
    <definedName name="hdoksample2006">#REF!</definedName>
    <definedName name="hdoksample2007" localSheetId="24">#REF!</definedName>
    <definedName name="hdoksample2007">#REF!</definedName>
    <definedName name="HE" localSheetId="24">BlankMacro1</definedName>
    <definedName name="HE" localSheetId="8">BlankMacro1</definedName>
    <definedName name="HE" localSheetId="25">BlankMacro1</definedName>
    <definedName name="HE" localSheetId="2">BlankMacro1</definedName>
    <definedName name="HE" localSheetId="28">BlankMacro1</definedName>
    <definedName name="HE" localSheetId="26">BlankMacro1</definedName>
    <definedName name="HE" localSheetId="27">BlankMacro1</definedName>
    <definedName name="HE" localSheetId="6">BlankMacro1</definedName>
    <definedName name="HE" localSheetId="5">BlankMacro1</definedName>
    <definedName name="HE">BlankMacro1</definedName>
    <definedName name="Headcount_2005" localSheetId="24">#REF!</definedName>
    <definedName name="Headcount_2005" localSheetId="14">#REF!</definedName>
    <definedName name="Headcount_2005" localSheetId="13">#REF!</definedName>
    <definedName name="Headcount_2005">#REF!</definedName>
    <definedName name="HEADER" localSheetId="24">#REF!</definedName>
    <definedName name="HEADER">#REF!</definedName>
    <definedName name="HeaderData" localSheetId="24">#REF!</definedName>
    <definedName name="HeaderData">#REF!</definedName>
    <definedName name="Heb" localSheetId="24">#REF!</definedName>
    <definedName name="Heb">#REF!</definedName>
    <definedName name="height" localSheetId="24">#REF!</definedName>
    <definedName name="height">#REF!</definedName>
    <definedName name="heryyw" localSheetId="24" hidden="1">{"Outflow 1",#N/A,FALSE,"Outflows-Inflows";"Outflow 2",#N/A,FALSE,"Outflows-Inflows";"Inflow 1",#N/A,FALSE,"Outflows-Inflows";"Inflow 2",#N/A,FALSE,"Outflows-Inflows"}</definedName>
    <definedName name="heryyw" localSheetId="8" hidden="1">{"Outflow 1",#N/A,FALSE,"Outflows-Inflows";"Outflow 2",#N/A,FALSE,"Outflows-Inflows";"Inflow 1",#N/A,FALSE,"Outflows-Inflows";"Inflow 2",#N/A,FALSE,"Outflows-Inflows"}</definedName>
    <definedName name="heryyw" localSheetId="25" hidden="1">{"Outflow 1",#N/A,FALSE,"Outflows-Inflows";"Outflow 2",#N/A,FALSE,"Outflows-Inflows";"Inflow 1",#N/A,FALSE,"Outflows-Inflows";"Inflow 2",#N/A,FALSE,"Outflows-Inflows"}</definedName>
    <definedName name="heryyw" localSheetId="2" hidden="1">{"Outflow 1",#N/A,FALSE,"Outflows-Inflows";"Outflow 2",#N/A,FALSE,"Outflows-Inflows";"Inflow 1",#N/A,FALSE,"Outflows-Inflows";"Inflow 2",#N/A,FALSE,"Outflows-Inflows"}</definedName>
    <definedName name="heryyw" localSheetId="28" hidden="1">{"Outflow 1",#N/A,FALSE,"Outflows-Inflows";"Outflow 2",#N/A,FALSE,"Outflows-Inflows";"Inflow 1",#N/A,FALSE,"Outflows-Inflows";"Inflow 2",#N/A,FALSE,"Outflows-Inflows"}</definedName>
    <definedName name="heryyw" localSheetId="5"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 localSheetId="24">#REF!</definedName>
    <definedName name="HEW">#REF!</definedName>
    <definedName name="hf" localSheetId="24">#REF!</definedName>
    <definedName name="hf">#REF!</definedName>
    <definedName name="HF1_" localSheetId="24">#REF!</definedName>
    <definedName name="HF1_">#REF!</definedName>
    <definedName name="hfdgfdg" localSheetId="24" hidden="1">{#N/A,#N/A,FALSE,"CCTV"}</definedName>
    <definedName name="hfdgfdg" localSheetId="8" hidden="1">{#N/A,#N/A,FALSE,"CCTV"}</definedName>
    <definedName name="hfdgfdg" localSheetId="25" hidden="1">{#N/A,#N/A,FALSE,"CCTV"}</definedName>
    <definedName name="hfdgfdg" localSheetId="2" hidden="1">{#N/A,#N/A,FALSE,"CCTV"}</definedName>
    <definedName name="hfdgfdg" localSheetId="14" hidden="1">{#N/A,#N/A,FALSE,"CCTV"}</definedName>
    <definedName name="hfdgfdg" localSheetId="28" hidden="1">{#N/A,#N/A,FALSE,"CCTV"}</definedName>
    <definedName name="hfdgfdg" localSheetId="5" hidden="1">{#N/A,#N/A,FALSE,"CCTV"}</definedName>
    <definedName name="hfdgfdg" localSheetId="13" hidden="1">{#N/A,#N/A,FALSE,"CCTV"}</definedName>
    <definedName name="hfdgfdg" hidden="1">{#N/A,#N/A,FALSE,"CCTV"}</definedName>
    <definedName name="HFG" localSheetId="24" hidden="1">{#N/A,#N/A,TRUE,"Y생산";#N/A,#N/A,TRUE,"Y판매";#N/A,#N/A,TRUE,"Y총물량";#N/A,#N/A,TRUE,"Y능력";#N/A,#N/A,TRUE,"YKD"}</definedName>
    <definedName name="HFG" localSheetId="8" hidden="1">{#N/A,#N/A,TRUE,"Y생산";#N/A,#N/A,TRUE,"Y판매";#N/A,#N/A,TRUE,"Y총물량";#N/A,#N/A,TRUE,"Y능력";#N/A,#N/A,TRUE,"YKD"}</definedName>
    <definedName name="HFG" localSheetId="25" hidden="1">{#N/A,#N/A,TRUE,"Y생산";#N/A,#N/A,TRUE,"Y판매";#N/A,#N/A,TRUE,"Y총물량";#N/A,#N/A,TRUE,"Y능력";#N/A,#N/A,TRUE,"YKD"}</definedName>
    <definedName name="HFG" localSheetId="2" hidden="1">{#N/A,#N/A,TRUE,"Y생산";#N/A,#N/A,TRUE,"Y판매";#N/A,#N/A,TRUE,"Y총물량";#N/A,#N/A,TRUE,"Y능력";#N/A,#N/A,TRUE,"YKD"}</definedName>
    <definedName name="HFG" localSheetId="28" hidden="1">{#N/A,#N/A,TRUE,"Y생산";#N/A,#N/A,TRUE,"Y판매";#N/A,#N/A,TRUE,"Y총물량";#N/A,#N/A,TRUE,"Y능력";#N/A,#N/A,TRUE,"YKD"}</definedName>
    <definedName name="HFG" localSheetId="5" hidden="1">{#N/A,#N/A,TRUE,"Y생산";#N/A,#N/A,TRUE,"Y판매";#N/A,#N/A,TRUE,"Y총물량";#N/A,#N/A,TRUE,"Y능력";#N/A,#N/A,TRUE,"YKD"}</definedName>
    <definedName name="HFG" hidden="1">{#N/A,#N/A,TRUE,"Y생산";#N/A,#N/A,TRUE,"Y판매";#N/A,#N/A,TRUE,"Y총물량";#N/A,#N/A,TRUE,"Y능력";#N/A,#N/A,TRUE,"YKD"}</definedName>
    <definedName name="hfjhhjj" localSheetId="24" hidden="1">{#N/A,#N/A,FALSE,"CCTV"}</definedName>
    <definedName name="hfjhhjj" localSheetId="8" hidden="1">{#N/A,#N/A,FALSE,"CCTV"}</definedName>
    <definedName name="hfjhhjj" localSheetId="25" hidden="1">{#N/A,#N/A,FALSE,"CCTV"}</definedName>
    <definedName name="hfjhhjj" localSheetId="2" hidden="1">{#N/A,#N/A,FALSE,"CCTV"}</definedName>
    <definedName name="hfjhhjj" localSheetId="14" hidden="1">{#N/A,#N/A,FALSE,"CCTV"}</definedName>
    <definedName name="hfjhhjj" localSheetId="28" hidden="1">{#N/A,#N/A,FALSE,"CCTV"}</definedName>
    <definedName name="hfjhhjj" localSheetId="5" hidden="1">{#N/A,#N/A,FALSE,"CCTV"}</definedName>
    <definedName name="hfjhhjj" localSheetId="13" hidden="1">{#N/A,#N/A,FALSE,"CCTV"}</definedName>
    <definedName name="hfjhhjj" hidden="1">{#N/A,#N/A,FALSE,"CCTV"}</definedName>
    <definedName name="HFLDFHIODGHIONB" localSheetId="24" hidden="1">{#N/A,#N/A,TRUE,"경전'96(1)";#N/A,#N/A,TRUE,"경전'96 (2)"}</definedName>
    <definedName name="HFLDFHIODGHIONB" localSheetId="8" hidden="1">{#N/A,#N/A,TRUE,"경전'96(1)";#N/A,#N/A,TRUE,"경전'96 (2)"}</definedName>
    <definedName name="HFLDFHIODGHIONB" localSheetId="25" hidden="1">{#N/A,#N/A,TRUE,"경전'96(1)";#N/A,#N/A,TRUE,"경전'96 (2)"}</definedName>
    <definedName name="HFLDFHIODGHIONB" localSheetId="2" hidden="1">{#N/A,#N/A,TRUE,"경전'96(1)";#N/A,#N/A,TRUE,"경전'96 (2)"}</definedName>
    <definedName name="HFLDFHIODGHIONB" localSheetId="28" hidden="1">{#N/A,#N/A,TRUE,"경전'96(1)";#N/A,#N/A,TRUE,"경전'96 (2)"}</definedName>
    <definedName name="HFLDFHIODGHIONB" localSheetId="5" hidden="1">{#N/A,#N/A,TRUE,"경전'96(1)";#N/A,#N/A,TRUE,"경전'96 (2)"}</definedName>
    <definedName name="HFLDFHIODGHIONB" hidden="1">{#N/A,#N/A,TRUE,"경전'96(1)";#N/A,#N/A,TRUE,"경전'96 (2)"}</definedName>
    <definedName name="HFS" localSheetId="24">#REF!</definedName>
    <definedName name="HFS">#REF!</definedName>
    <definedName name="hg" localSheetId="24">#REF!</definedName>
    <definedName name="hg">#REF!</definedName>
    <definedName name="HG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8"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5"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localSheetId="24" hidden="1">{#N/A,#N/A,FALSE,"Sheet6"}</definedName>
    <definedName name="hgj" localSheetId="8" hidden="1">{#N/A,#N/A,FALSE,"Sheet6"}</definedName>
    <definedName name="hgj" localSheetId="25" hidden="1">{#N/A,#N/A,FALSE,"Sheet6"}</definedName>
    <definedName name="hgj" localSheetId="2" hidden="1">{#N/A,#N/A,FALSE,"Sheet6"}</definedName>
    <definedName name="hgj" localSheetId="28" hidden="1">{#N/A,#N/A,FALSE,"Sheet6"}</definedName>
    <definedName name="hgj" localSheetId="5" hidden="1">{#N/A,#N/A,FALSE,"Sheet6"}</definedName>
    <definedName name="hgj" hidden="1">{#N/A,#N/A,FALSE,"Sheet6"}</definedName>
    <definedName name="hgjfgh" localSheetId="24" hidden="1">{#N/A,#N/A,FALSE,"CCTV"}</definedName>
    <definedName name="hgjfgh" localSheetId="8" hidden="1">{#N/A,#N/A,FALSE,"CCTV"}</definedName>
    <definedName name="hgjfgh" localSheetId="25" hidden="1">{#N/A,#N/A,FALSE,"CCTV"}</definedName>
    <definedName name="hgjfgh" localSheetId="2" hidden="1">{#N/A,#N/A,FALSE,"CCTV"}</definedName>
    <definedName name="hgjfgh" localSheetId="14" hidden="1">{#N/A,#N/A,FALSE,"CCTV"}</definedName>
    <definedName name="hgjfgh" localSheetId="28" hidden="1">{#N/A,#N/A,FALSE,"CCTV"}</definedName>
    <definedName name="hgjfgh" localSheetId="5" hidden="1">{#N/A,#N/A,FALSE,"CCTV"}</definedName>
    <definedName name="hgjfgh" localSheetId="13" hidden="1">{#N/A,#N/A,FALSE,"CCTV"}</definedName>
    <definedName name="hgjfgh" hidden="1">{#N/A,#N/A,FALSE,"CCTV"}</definedName>
    <definedName name="hgjgfhgh" localSheetId="24" hidden="1">{#N/A,#N/A,FALSE,"CCTV"}</definedName>
    <definedName name="hgjgfhgh" localSheetId="8" hidden="1">{#N/A,#N/A,FALSE,"CCTV"}</definedName>
    <definedName name="hgjgfhgh" localSheetId="25" hidden="1">{#N/A,#N/A,FALSE,"CCTV"}</definedName>
    <definedName name="hgjgfhgh" localSheetId="2" hidden="1">{#N/A,#N/A,FALSE,"CCTV"}</definedName>
    <definedName name="hgjgfhgh" localSheetId="14" hidden="1">{#N/A,#N/A,FALSE,"CCTV"}</definedName>
    <definedName name="hgjgfhgh" localSheetId="28" hidden="1">{#N/A,#N/A,FALSE,"CCTV"}</definedName>
    <definedName name="hgjgfhgh" localSheetId="5" hidden="1">{#N/A,#N/A,FALSE,"CCTV"}</definedName>
    <definedName name="hgjgfhgh" localSheetId="13" hidden="1">{#N/A,#N/A,FALSE,"CCTV"}</definedName>
    <definedName name="hgjgfhgh" hidden="1">{#N/A,#N/A,FALSE,"CCTV"}</definedName>
    <definedName name="hh" localSheetId="24" hidden="1">#REF!</definedName>
    <definedName name="hh" localSheetId="28" hidden="1">#REF!</definedName>
    <definedName name="hh" hidden="1">#REF!</definedName>
    <definedName name="hhh" localSheetId="24" hidden="1">{#N/A,#N/A,FALSE,"BS";#N/A,#N/A,FALSE,"PL";#N/A,#N/A,FALSE,"처분";#N/A,#N/A,FALSE,"현금";#N/A,#N/A,FALSE,"매출";#N/A,#N/A,FALSE,"원가";#N/A,#N/A,FALSE,"경영"}</definedName>
    <definedName name="hhh" localSheetId="8" hidden="1">{#N/A,#N/A,FALSE,"BS";#N/A,#N/A,FALSE,"PL";#N/A,#N/A,FALSE,"처분";#N/A,#N/A,FALSE,"현금";#N/A,#N/A,FALSE,"매출";#N/A,#N/A,FALSE,"원가";#N/A,#N/A,FALSE,"경영"}</definedName>
    <definedName name="hhh" localSheetId="25" hidden="1">{#N/A,#N/A,FALSE,"BS";#N/A,#N/A,FALSE,"PL";#N/A,#N/A,FALSE,"처분";#N/A,#N/A,FALSE,"현금";#N/A,#N/A,FALSE,"매출";#N/A,#N/A,FALSE,"원가";#N/A,#N/A,FALSE,"경영"}</definedName>
    <definedName name="hhh" localSheetId="2" hidden="1">{#N/A,#N/A,FALSE,"BS";#N/A,#N/A,FALSE,"PL";#N/A,#N/A,FALSE,"처분";#N/A,#N/A,FALSE,"현금";#N/A,#N/A,FALSE,"매출";#N/A,#N/A,FALSE,"원가";#N/A,#N/A,FALSE,"경영"}</definedName>
    <definedName name="hhh" localSheetId="14" hidden="1">{#N/A,#N/A,FALSE,"BS";#N/A,#N/A,FALSE,"PL";#N/A,#N/A,FALSE,"처분";#N/A,#N/A,FALSE,"현금";#N/A,#N/A,FALSE,"매출";#N/A,#N/A,FALSE,"원가";#N/A,#N/A,FALSE,"경영"}</definedName>
    <definedName name="hhh" localSheetId="28" hidden="1">{#N/A,#N/A,FALSE,"BS";#N/A,#N/A,FALSE,"PL";#N/A,#N/A,FALSE,"처분";#N/A,#N/A,FALSE,"현금";#N/A,#N/A,FALSE,"매출";#N/A,#N/A,FALSE,"원가";#N/A,#N/A,FALSE,"경영"}</definedName>
    <definedName name="hhh" localSheetId="5" hidden="1">{#N/A,#N/A,FALSE,"BS";#N/A,#N/A,FALSE,"PL";#N/A,#N/A,FALSE,"처분";#N/A,#N/A,FALSE,"현금";#N/A,#N/A,FALSE,"매출";#N/A,#N/A,FALSE,"원가";#N/A,#N/A,FALSE,"경영"}</definedName>
    <definedName name="hhh" localSheetId="13"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8"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2"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5"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24" hidden="1">{#N/A,#N/A,FALSE,"단축1";#N/A,#N/A,FALSE,"단축2";#N/A,#N/A,FALSE,"단축3";#N/A,#N/A,FALSE,"장축";#N/A,#N/A,FALSE,"4WD"}</definedName>
    <definedName name="HHHHH" localSheetId="8" hidden="1">{#N/A,#N/A,FALSE,"단축1";#N/A,#N/A,FALSE,"단축2";#N/A,#N/A,FALSE,"단축3";#N/A,#N/A,FALSE,"장축";#N/A,#N/A,FALSE,"4WD"}</definedName>
    <definedName name="HHHHH" localSheetId="25" hidden="1">{#N/A,#N/A,FALSE,"단축1";#N/A,#N/A,FALSE,"단축2";#N/A,#N/A,FALSE,"단축3";#N/A,#N/A,FALSE,"장축";#N/A,#N/A,FALSE,"4WD"}</definedName>
    <definedName name="HHHHH" localSheetId="2" hidden="1">{#N/A,#N/A,FALSE,"단축1";#N/A,#N/A,FALSE,"단축2";#N/A,#N/A,FALSE,"단축3";#N/A,#N/A,FALSE,"장축";#N/A,#N/A,FALSE,"4WD"}</definedName>
    <definedName name="HHHHH" localSheetId="28" hidden="1">{#N/A,#N/A,FALSE,"단축1";#N/A,#N/A,FALSE,"단축2";#N/A,#N/A,FALSE,"단축3";#N/A,#N/A,FALSE,"장축";#N/A,#N/A,FALSE,"4WD"}</definedName>
    <definedName name="HHHHH" localSheetId="5" hidden="1">{#N/A,#N/A,FALSE,"단축1";#N/A,#N/A,FALSE,"단축2";#N/A,#N/A,FALSE,"단축3";#N/A,#N/A,FALSE,"장축";#N/A,#N/A,FALSE,"4WD"}</definedName>
    <definedName name="HHHHH" hidden="1">{#N/A,#N/A,FALSE,"단축1";#N/A,#N/A,FALSE,"단축2";#N/A,#N/A,FALSE,"단축3";#N/A,#N/A,FALSE,"장축";#N/A,#N/A,FALSE,"4WD"}</definedName>
    <definedName name="hhhhhhh">#N/A</definedName>
    <definedName name="hhhhhhhh"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localSheetId="24" hidden="1">#REF!</definedName>
    <definedName name="HiddenRows" localSheetId="14" hidden="1">#REF!</definedName>
    <definedName name="HiddenRows" localSheetId="28" hidden="1">#REF!</definedName>
    <definedName name="HiddenRows" localSheetId="13" hidden="1">#REF!</definedName>
    <definedName name="HiddenRows" hidden="1">#REF!</definedName>
    <definedName name="HIHIHIHIHIHFOIHH" localSheetId="24" hidden="1">{#N/A,#N/A,FALSE,"단축1";#N/A,#N/A,FALSE,"단축2";#N/A,#N/A,FALSE,"단축3";#N/A,#N/A,FALSE,"장축";#N/A,#N/A,FALSE,"4WD"}</definedName>
    <definedName name="HIHIHIHIHIHFOIHH" localSheetId="8" hidden="1">{#N/A,#N/A,FALSE,"단축1";#N/A,#N/A,FALSE,"단축2";#N/A,#N/A,FALSE,"단축3";#N/A,#N/A,FALSE,"장축";#N/A,#N/A,FALSE,"4WD"}</definedName>
    <definedName name="HIHIHIHIHIHFOIHH" localSheetId="25" hidden="1">{#N/A,#N/A,FALSE,"단축1";#N/A,#N/A,FALSE,"단축2";#N/A,#N/A,FALSE,"단축3";#N/A,#N/A,FALSE,"장축";#N/A,#N/A,FALSE,"4WD"}</definedName>
    <definedName name="HIHIHIHIHIHFOIHH" localSheetId="2" hidden="1">{#N/A,#N/A,FALSE,"단축1";#N/A,#N/A,FALSE,"단축2";#N/A,#N/A,FALSE,"단축3";#N/A,#N/A,FALSE,"장축";#N/A,#N/A,FALSE,"4WD"}</definedName>
    <definedName name="HIHIHIHIHIHFOIHH" localSheetId="28" hidden="1">{#N/A,#N/A,FALSE,"단축1";#N/A,#N/A,FALSE,"단축2";#N/A,#N/A,FALSE,"단축3";#N/A,#N/A,FALSE,"장축";#N/A,#N/A,FALSE,"4WD"}</definedName>
    <definedName name="HIHIHIHIHIHFOIHH" localSheetId="5" hidden="1">{#N/A,#N/A,FALSE,"단축1";#N/A,#N/A,FALSE,"단축2";#N/A,#N/A,FALSE,"단축3";#N/A,#N/A,FALSE,"장축";#N/A,#N/A,FALSE,"4WD"}</definedName>
    <definedName name="HIHIHIHIHIHFOIHH" hidden="1">{#N/A,#N/A,FALSE,"단축1";#N/A,#N/A,FALSE,"단축2";#N/A,#N/A,FALSE,"단축3";#N/A,#N/A,FALSE,"장축";#N/A,#N/A,FALSE,"4WD"}</definedName>
    <definedName name="hii" localSheetId="24">#REF!</definedName>
    <definedName name="hii">#REF!</definedName>
    <definedName name="hiii" localSheetId="24">#REF!</definedName>
    <definedName name="hiii">#REF!</definedName>
    <definedName name="HIPVC28">#N/A</definedName>
    <definedName name="HIPVC36">#N/A</definedName>
    <definedName name="HJ" localSheetId="24">#REF!</definedName>
    <definedName name="HJ">#REF!</definedName>
    <definedName name="HJHG" localSheetId="24" hidden="1">{#N/A,#N/A,FALSE,"단축1";#N/A,#N/A,FALSE,"단축2";#N/A,#N/A,FALSE,"단축3";#N/A,#N/A,FALSE,"장축";#N/A,#N/A,FALSE,"4WD"}</definedName>
    <definedName name="HJHG" localSheetId="8" hidden="1">{#N/A,#N/A,FALSE,"단축1";#N/A,#N/A,FALSE,"단축2";#N/A,#N/A,FALSE,"단축3";#N/A,#N/A,FALSE,"장축";#N/A,#N/A,FALSE,"4WD"}</definedName>
    <definedName name="HJHG" localSheetId="25" hidden="1">{#N/A,#N/A,FALSE,"단축1";#N/A,#N/A,FALSE,"단축2";#N/A,#N/A,FALSE,"단축3";#N/A,#N/A,FALSE,"장축";#N/A,#N/A,FALSE,"4WD"}</definedName>
    <definedName name="HJHG" localSheetId="2" hidden="1">{#N/A,#N/A,FALSE,"단축1";#N/A,#N/A,FALSE,"단축2";#N/A,#N/A,FALSE,"단축3";#N/A,#N/A,FALSE,"장축";#N/A,#N/A,FALSE,"4WD"}</definedName>
    <definedName name="HJHG" localSheetId="28" hidden="1">{#N/A,#N/A,FALSE,"단축1";#N/A,#N/A,FALSE,"단축2";#N/A,#N/A,FALSE,"단축3";#N/A,#N/A,FALSE,"장축";#N/A,#N/A,FALSE,"4WD"}</definedName>
    <definedName name="HJHG" localSheetId="5" hidden="1">{#N/A,#N/A,FALSE,"단축1";#N/A,#N/A,FALSE,"단축2";#N/A,#N/A,FALSE,"단축3";#N/A,#N/A,FALSE,"장축";#N/A,#N/A,FALSE,"4WD"}</definedName>
    <definedName name="HJHG" hidden="1">{#N/A,#N/A,FALSE,"단축1";#N/A,#N/A,FALSE,"단축2";#N/A,#N/A,FALSE,"단축3";#N/A,#N/A,FALSE,"장축";#N/A,#N/A,FALSE,"4WD"}</definedName>
    <definedName name="hjj" localSheetId="24">#REF!</definedName>
    <definedName name="hjj">#REF!</definedName>
    <definedName name="HJK" localSheetId="24" hidden="1">{#N/A,#N/A,FALSE,"이태원철근"}</definedName>
    <definedName name="HJK" localSheetId="8" hidden="1">{#N/A,#N/A,FALSE,"이태원철근"}</definedName>
    <definedName name="HJK" localSheetId="25" hidden="1">{#N/A,#N/A,FALSE,"이태원철근"}</definedName>
    <definedName name="HJK" localSheetId="2" hidden="1">{#N/A,#N/A,FALSE,"이태원철근"}</definedName>
    <definedName name="HJK" localSheetId="28" hidden="1">{#N/A,#N/A,FALSE,"이태원철근"}</definedName>
    <definedName name="HJK" localSheetId="5" hidden="1">{#N/A,#N/A,FALSE,"이태원철근"}</definedName>
    <definedName name="HJK" hidden="1">{#N/A,#N/A,FALSE,"이태원철근"}</definedName>
    <definedName name="HJKLL" localSheetId="24" hidden="1">{#N/A,#N/A,TRUE,"Y생산";#N/A,#N/A,TRUE,"Y판매";#N/A,#N/A,TRUE,"Y총물량";#N/A,#N/A,TRUE,"Y능력";#N/A,#N/A,TRUE,"YKD"}</definedName>
    <definedName name="HJKLL" localSheetId="8" hidden="1">{#N/A,#N/A,TRUE,"Y생산";#N/A,#N/A,TRUE,"Y판매";#N/A,#N/A,TRUE,"Y총물량";#N/A,#N/A,TRUE,"Y능력";#N/A,#N/A,TRUE,"YKD"}</definedName>
    <definedName name="HJKLL" localSheetId="25" hidden="1">{#N/A,#N/A,TRUE,"Y생산";#N/A,#N/A,TRUE,"Y판매";#N/A,#N/A,TRUE,"Y총물량";#N/A,#N/A,TRUE,"Y능력";#N/A,#N/A,TRUE,"YKD"}</definedName>
    <definedName name="HJKLL" localSheetId="2" hidden="1">{#N/A,#N/A,TRUE,"Y생산";#N/A,#N/A,TRUE,"Y판매";#N/A,#N/A,TRUE,"Y총물량";#N/A,#N/A,TRUE,"Y능력";#N/A,#N/A,TRUE,"YKD"}</definedName>
    <definedName name="HJKLL" localSheetId="28" hidden="1">{#N/A,#N/A,TRUE,"Y생산";#N/A,#N/A,TRUE,"Y판매";#N/A,#N/A,TRUE,"Y총물량";#N/A,#N/A,TRUE,"Y능력";#N/A,#N/A,TRUE,"YKD"}</definedName>
    <definedName name="HJKLL" localSheetId="5" hidden="1">{#N/A,#N/A,TRUE,"Y생산";#N/A,#N/A,TRUE,"Y판매";#N/A,#N/A,TRUE,"Y총물량";#N/A,#N/A,TRUE,"Y능력";#N/A,#N/A,TRUE,"YKD"}</definedName>
    <definedName name="HJKLL" hidden="1">{#N/A,#N/A,TRUE,"Y생산";#N/A,#N/A,TRUE,"Y판매";#N/A,#N/A,TRUE,"Y총물량";#N/A,#N/A,TRUE,"Y능력";#N/A,#N/A,TRUE,"YKD"}</definedName>
    <definedName name="HJKOL" localSheetId="24" hidden="1">#REF!</definedName>
    <definedName name="HJKOL" localSheetId="28" hidden="1">#REF!</definedName>
    <definedName name="HJKOL" hidden="1">#REF!</definedName>
    <definedName name="hkhf" localSheetId="24">#REF!</definedName>
    <definedName name="hkhf">#REF!</definedName>
    <definedName name="HKJJB" localSheetId="24">#REF!</definedName>
    <definedName name="HKJJB">#REF!</definedName>
    <definedName name="HLING" localSheetId="24" hidden="1">{#N/A,#N/A,FALSE,"단축1";#N/A,#N/A,FALSE,"단축2";#N/A,#N/A,FALSE,"단축3";#N/A,#N/A,FALSE,"장축";#N/A,#N/A,FALSE,"4WD"}</definedName>
    <definedName name="HLING" localSheetId="8" hidden="1">{#N/A,#N/A,FALSE,"단축1";#N/A,#N/A,FALSE,"단축2";#N/A,#N/A,FALSE,"단축3";#N/A,#N/A,FALSE,"장축";#N/A,#N/A,FALSE,"4WD"}</definedName>
    <definedName name="HLING" localSheetId="25" hidden="1">{#N/A,#N/A,FALSE,"단축1";#N/A,#N/A,FALSE,"단축2";#N/A,#N/A,FALSE,"단축3";#N/A,#N/A,FALSE,"장축";#N/A,#N/A,FALSE,"4WD"}</definedName>
    <definedName name="HLING" localSheetId="2" hidden="1">{#N/A,#N/A,FALSE,"단축1";#N/A,#N/A,FALSE,"단축2";#N/A,#N/A,FALSE,"단축3";#N/A,#N/A,FALSE,"장축";#N/A,#N/A,FALSE,"4WD"}</definedName>
    <definedName name="HLING" localSheetId="28" hidden="1">{#N/A,#N/A,FALSE,"단축1";#N/A,#N/A,FALSE,"단축2";#N/A,#N/A,FALSE,"단축3";#N/A,#N/A,FALSE,"장축";#N/A,#N/A,FALSE,"4WD"}</definedName>
    <definedName name="HLING" localSheetId="5" hidden="1">{#N/A,#N/A,FALSE,"단축1";#N/A,#N/A,FALSE,"단축2";#N/A,#N/A,FALSE,"단축3";#N/A,#N/A,FALSE,"장축";#N/A,#N/A,FALSE,"4WD"}</definedName>
    <definedName name="HLING" hidden="1">{#N/A,#N/A,FALSE,"단축1";#N/A,#N/A,FALSE,"단축2";#N/A,#N/A,FALSE,"단축3";#N/A,#N/A,FALSE,"장축";#N/A,#N/A,FALSE,"4WD"}</definedName>
    <definedName name="hn.ConvertZero1" localSheetId="24" hidden="1">#REF!,#REF!,#REF!,#REF!,#REF!,#REF!,#REF!,#REF!,#REF!,#REF!</definedName>
    <definedName name="hn.ConvertZero1" localSheetId="28" hidden="1">#REF!,#REF!,#REF!,#REF!,#REF!,#REF!,#REF!,#REF!,#REF!,#REF!</definedName>
    <definedName name="hn.ConvertZero1" hidden="1">#REF!,#REF!,#REF!,#REF!,#REF!,#REF!,#REF!,#REF!,#REF!,#REF!</definedName>
    <definedName name="hn.ConvertZero2" localSheetId="24" hidden="1">#REF!,#REF!,#REF!,#REF!,#REF!,#REF!,#REF!,#REF!</definedName>
    <definedName name="hn.ConvertZero2" localSheetId="28" hidden="1">#REF!,#REF!,#REF!,#REF!,#REF!,#REF!,#REF!,#REF!</definedName>
    <definedName name="hn.ConvertZero2" hidden="1">#REF!,#REF!,#REF!,#REF!,#REF!,#REF!,#REF!,#REF!</definedName>
    <definedName name="hn.ConvertZero3" localSheetId="24" hidden="1">#REF!,#REF!,#REF!,#REF!,#REF!</definedName>
    <definedName name="hn.ConvertZero3" localSheetId="28" hidden="1">#REF!,#REF!,#REF!,#REF!,#REF!</definedName>
    <definedName name="hn.ConvertZero3" hidden="1">#REF!,#REF!,#REF!,#REF!,#REF!</definedName>
    <definedName name="hn.ConvertZero4" localSheetId="24" hidden="1">#REF!,#REF!,#REF!,#REF!,#REF!,#REF!,#REF!,#REF!</definedName>
    <definedName name="hn.ConvertZero4" localSheetId="28" hidden="1">#REF!,#REF!,#REF!,#REF!,#REF!,#REF!,#REF!,#REF!</definedName>
    <definedName name="hn.ConvertZero4" hidden="1">#REF!,#REF!,#REF!,#REF!,#REF!,#REF!,#REF!,#REF!</definedName>
    <definedName name="hn.ConvertZeroUnhide1" localSheetId="24" hidden="1">#REF!,#REF!,#REF!</definedName>
    <definedName name="hn.ConvertZeroUnhide1" localSheetId="28" hidden="1">#REF!,#REF!,#REF!</definedName>
    <definedName name="hn.ConvertZeroUnhide1" hidden="1">#REF!,#REF!,#REF!</definedName>
    <definedName name="hn.Delete015" localSheetId="24" hidden="1">#REF!,#REF!,#REF!,#REF!,#REF!</definedName>
    <definedName name="hn.Delete015" localSheetId="28" hidden="1">#REF!,#REF!,#REF!,#REF!,#REF!</definedName>
    <definedName name="hn.Delete015" hidden="1">#REF!,#REF!,#REF!,#REF!,#REF!</definedName>
    <definedName name="hn.DZ_MultByFXRates" localSheetId="24" hidden="1">#REF!,#REF!,#REF!,#REF!</definedName>
    <definedName name="hn.DZ_MultByFXRates" localSheetId="28" hidden="1">#REF!,#REF!,#REF!,#REF!</definedName>
    <definedName name="hn.DZ_MultByFXRates" hidden="1">#REF!,#REF!,#REF!,#REF!</definedName>
    <definedName name="hn.dz_ThouToMil" localSheetId="24" hidden="1">#REF!,#REF!,#REF!,#REF!,#REF!</definedName>
    <definedName name="hn.dz_ThouToMil" localSheetId="28" hidden="1">#REF!,#REF!,#REF!,#REF!,#REF!</definedName>
    <definedName name="hn.dz_ThouToMil" hidden="1">#REF!,#REF!,#REF!,#REF!,#REF!</definedName>
    <definedName name="hn.ExtDb" hidden="1">FALSE</definedName>
    <definedName name="hn.LTM_CS" localSheetId="24" hidden="1">#REF!,#REF!,#REF!,#REF!,#REF!,#REF!</definedName>
    <definedName name="hn.LTM_CS" localSheetId="28" hidden="1">#REF!,#REF!,#REF!,#REF!,#REF!,#REF!</definedName>
    <definedName name="hn.LTM_CS" hidden="1">#REF!,#REF!,#REF!,#REF!,#REF!,#REF!</definedName>
    <definedName name="hn.LTM_Misc" localSheetId="24" hidden="1">#REF!,#REF!,#REF!</definedName>
    <definedName name="hn.LTM_Misc" localSheetId="28" hidden="1">#REF!,#REF!,#REF!</definedName>
    <definedName name="hn.LTM_Misc" hidden="1">#REF!,#REF!,#REF!</definedName>
    <definedName name="hn.LTM_MultByFXRates" localSheetId="24" hidden="1">#REF!,#REF!,#REF!,#REF!,#REF!,#REF!,#REF!</definedName>
    <definedName name="hn.LTM_MultByFXRates" localSheetId="28" hidden="1">#REF!,#REF!,#REF!,#REF!,#REF!,#REF!,#REF!</definedName>
    <definedName name="hn.LTM_MultByFXRates" hidden="1">#REF!,#REF!,#REF!,#REF!,#REF!,#REF!,#REF!</definedName>
    <definedName name="hn.ModelType" hidden="1">"DEAL"</definedName>
    <definedName name="hn.ModelVersion" hidden="1">1</definedName>
    <definedName name="hn.MultbyFXRates" localSheetId="24" hidden="1">#REF!,#REF!,#REF!,#REF!,#REF!,#REF!,#REF!</definedName>
    <definedName name="hn.MultbyFXRates" localSheetId="28" hidden="1">#REF!,#REF!,#REF!,#REF!,#REF!,#REF!,#REF!</definedName>
    <definedName name="hn.MultbyFXRates" hidden="1">#REF!,#REF!,#REF!,#REF!,#REF!,#REF!,#REF!</definedName>
    <definedName name="hn.MultByFXRates1" localSheetId="24" hidden="1">#REF!,#REF!,#REF!,#REF!,#REF!</definedName>
    <definedName name="hn.MultByFXRates1" localSheetId="28" hidden="1">#REF!,#REF!,#REF!,#REF!,#REF!</definedName>
    <definedName name="hn.MultByFXRates1" hidden="1">#REF!,#REF!,#REF!,#REF!,#REF!</definedName>
    <definedName name="hn.MultByFXRates2" localSheetId="24" hidden="1">#REF!,#REF!,#REF!,#REF!,#REF!</definedName>
    <definedName name="hn.MultByFXRates2" localSheetId="28" hidden="1">#REF!,#REF!,#REF!,#REF!,#REF!</definedName>
    <definedName name="hn.MultByFXRates2" hidden="1">#REF!,#REF!,#REF!,#REF!,#REF!</definedName>
    <definedName name="hn.MultByFXRates3" localSheetId="24" hidden="1">#REF!,#REF!,#REF!,#REF!,#REF!</definedName>
    <definedName name="hn.MultByFXRates3" localSheetId="28" hidden="1">#REF!,#REF!,#REF!,#REF!,#REF!</definedName>
    <definedName name="hn.MultByFXRates3" hidden="1">#REF!,#REF!,#REF!,#REF!,#REF!</definedName>
    <definedName name="hn.MultbyFxrates4" localSheetId="24" hidden="1">#REF!,#REF!,#REF!,#REF!,#REF!,#REF!,#REF!</definedName>
    <definedName name="hn.MultbyFxrates4" localSheetId="28" hidden="1">#REF!,#REF!,#REF!,#REF!,#REF!,#REF!,#REF!</definedName>
    <definedName name="hn.MultbyFxrates4" hidden="1">#REF!,#REF!,#REF!,#REF!,#REF!,#REF!,#REF!</definedName>
    <definedName name="hn.multbyfxrates5" localSheetId="24" hidden="1">#REF!,#REF!,#REF!,#REF!,#REF!</definedName>
    <definedName name="hn.multbyfxrates5" localSheetId="28" hidden="1">#REF!,#REF!,#REF!,#REF!,#REF!</definedName>
    <definedName name="hn.multbyfxrates5" hidden="1">#REF!,#REF!,#REF!,#REF!,#REF!</definedName>
    <definedName name="hn.multbyfxrates6" localSheetId="24" hidden="1">#REF!,#REF!,#REF!,#REF!,#REF!</definedName>
    <definedName name="hn.multbyfxrates6" localSheetId="28" hidden="1">#REF!,#REF!,#REF!,#REF!,#REF!</definedName>
    <definedName name="hn.multbyfxrates6" hidden="1">#REF!,#REF!,#REF!,#REF!,#REF!</definedName>
    <definedName name="hn.multbyfxrates7" localSheetId="24" hidden="1">#REF!,#REF!,#REF!,#REF!,#REF!</definedName>
    <definedName name="hn.multbyfxrates7" localSheetId="28" hidden="1">#REF!,#REF!,#REF!,#REF!,#REF!</definedName>
    <definedName name="hn.multbyfxrates7" hidden="1">#REF!,#REF!,#REF!,#REF!,#REF!</definedName>
    <definedName name="hn.MultByFXRatesBot1" localSheetId="24" hidden="1">#REF!,#REF!,#REF!,#REF!,#REF!,#REF!,#REF!,#REF!,#REF!,#REF!,#REF!,#REF!</definedName>
    <definedName name="hn.MultByFXRatesBot1" localSheetId="28" hidden="1">#REF!,#REF!,#REF!,#REF!,#REF!,#REF!,#REF!,#REF!,#REF!,#REF!,#REF!,#REF!</definedName>
    <definedName name="hn.MultByFXRatesBot1" hidden="1">#REF!,#REF!,#REF!,#REF!,#REF!,#REF!,#REF!,#REF!,#REF!,#REF!,#REF!,#REF!</definedName>
    <definedName name="hn.MultByFXRatesBot2" localSheetId="24" hidden="1">#REF!,#REF!,#REF!,#REF!,#REF!,#REF!,#REF!,#REF!,#REF!,#REF!,#REF!,#REF!</definedName>
    <definedName name="hn.MultByFXRatesBot2" localSheetId="28" hidden="1">#REF!,#REF!,#REF!,#REF!,#REF!,#REF!,#REF!,#REF!,#REF!,#REF!,#REF!,#REF!</definedName>
    <definedName name="hn.MultByFXRatesBot2" hidden="1">#REF!,#REF!,#REF!,#REF!,#REF!,#REF!,#REF!,#REF!,#REF!,#REF!,#REF!,#REF!</definedName>
    <definedName name="hn.MultByFXRatesBot3" localSheetId="24" hidden="1">#REF!,#REF!,#REF!,#REF!,#REF!,#REF!,#REF!,#REF!,#REF!,#REF!,#REF!,#REF!</definedName>
    <definedName name="hn.MultByFXRatesBot3" localSheetId="28" hidden="1">#REF!,#REF!,#REF!,#REF!,#REF!,#REF!,#REF!,#REF!,#REF!,#REF!,#REF!,#REF!</definedName>
    <definedName name="hn.MultByFXRatesBot3" hidden="1">#REF!,#REF!,#REF!,#REF!,#REF!,#REF!,#REF!,#REF!,#REF!,#REF!,#REF!,#REF!</definedName>
    <definedName name="hn.MultByFXRatesBot4" localSheetId="24" hidden="1">#REF!,#REF!,#REF!,#REF!,#REF!,#REF!,#REF!,#REF!,#REF!,#REF!,#REF!,#REF!,#REF!</definedName>
    <definedName name="hn.MultByFXRatesBot4" localSheetId="28" hidden="1">#REF!,#REF!,#REF!,#REF!,#REF!,#REF!,#REF!,#REF!,#REF!,#REF!,#REF!,#REF!,#REF!</definedName>
    <definedName name="hn.MultByFXRatesBot4" hidden="1">#REF!,#REF!,#REF!,#REF!,#REF!,#REF!,#REF!,#REF!,#REF!,#REF!,#REF!,#REF!,#REF!</definedName>
    <definedName name="hn.MultByFXRatesBot5" localSheetId="24" hidden="1">#REF!,#REF!,#REF!,#REF!,#REF!,#REF!,#REF!,#REF!,#REF!,#REF!,#REF!</definedName>
    <definedName name="hn.MultByFXRatesBot5" localSheetId="28" hidden="1">#REF!,#REF!,#REF!,#REF!,#REF!,#REF!,#REF!,#REF!,#REF!,#REF!,#REF!</definedName>
    <definedName name="hn.MultByFXRatesBot5" hidden="1">#REF!,#REF!,#REF!,#REF!,#REF!,#REF!,#REF!,#REF!,#REF!,#REF!,#REF!</definedName>
    <definedName name="hn.MultByFXRatesBot6" localSheetId="24" hidden="1">#REF!,#REF!,#REF!,#REF!,#REF!,#REF!,#REF!,#REF!,#REF!,#REF!,#REF!</definedName>
    <definedName name="hn.MultByFXRatesBot6" localSheetId="28" hidden="1">#REF!,#REF!,#REF!,#REF!,#REF!,#REF!,#REF!,#REF!,#REF!,#REF!,#REF!</definedName>
    <definedName name="hn.MultByFXRatesBot6" hidden="1">#REF!,#REF!,#REF!,#REF!,#REF!,#REF!,#REF!,#REF!,#REF!,#REF!,#REF!</definedName>
    <definedName name="hn.MultByFXRatesBot7" localSheetId="24" hidden="1">#REF!,#REF!,#REF!,#REF!,#REF!,#REF!,#REF!,#REF!,#REF!,#REF!,#REF!</definedName>
    <definedName name="hn.MultByFXRatesBot7" localSheetId="28" hidden="1">#REF!,#REF!,#REF!,#REF!,#REF!,#REF!,#REF!,#REF!,#REF!,#REF!,#REF!</definedName>
    <definedName name="hn.MultByFXRatesBot7" hidden="1">#REF!,#REF!,#REF!,#REF!,#REF!,#REF!,#REF!,#REF!,#REF!,#REF!,#REF!</definedName>
    <definedName name="hn.MultByFXRatesTop1" localSheetId="24" hidden="1">#REF!,#REF!,#REF!,#REF!,#REF!,#REF!,#REF!,#REF!,#REF!,#REF!,#REF!,#REF!</definedName>
    <definedName name="hn.MultByFXRatesTop1" localSheetId="28" hidden="1">#REF!,#REF!,#REF!,#REF!,#REF!,#REF!,#REF!,#REF!,#REF!,#REF!,#REF!,#REF!</definedName>
    <definedName name="hn.MultByFXRatesTop1" hidden="1">#REF!,#REF!,#REF!,#REF!,#REF!,#REF!,#REF!,#REF!,#REF!,#REF!,#REF!,#REF!</definedName>
    <definedName name="hn.MultByFXRatesTop2" localSheetId="24" hidden="1">#REF!,#REF!,#REF!,#REF!,#REF!,#REF!,#REF!,#REF!,#REF!,#REF!,#REF!,#REF!,#REF!,#REF!,#REF!</definedName>
    <definedName name="hn.MultByFXRatesTop2" localSheetId="28" hidden="1">#REF!,#REF!,#REF!,#REF!,#REF!,#REF!,#REF!,#REF!,#REF!,#REF!,#REF!,#REF!,#REF!,#REF!,#REF!</definedName>
    <definedName name="hn.MultByFXRatesTop2" hidden="1">#REF!,#REF!,#REF!,#REF!,#REF!,#REF!,#REF!,#REF!,#REF!,#REF!,#REF!,#REF!,#REF!,#REF!,#REF!</definedName>
    <definedName name="hn.MultByFXRatesTop3" localSheetId="24" hidden="1">#REF!,#REF!,#REF!,#REF!,#REF!,#REF!,#REF!,#REF!,#REF!,#REF!,#REF!,#REF!,#REF!,#REF!,#REF!</definedName>
    <definedName name="hn.MultByFXRatesTop3" localSheetId="28" hidden="1">#REF!,#REF!,#REF!,#REF!,#REF!,#REF!,#REF!,#REF!,#REF!,#REF!,#REF!,#REF!,#REF!,#REF!,#REF!</definedName>
    <definedName name="hn.MultByFXRatesTop3" hidden="1">#REF!,#REF!,#REF!,#REF!,#REF!,#REF!,#REF!,#REF!,#REF!,#REF!,#REF!,#REF!,#REF!,#REF!,#REF!</definedName>
    <definedName name="hn.MultByFXRatesTop4" localSheetId="24" hidden="1">#REF!,#REF!,#REF!,#REF!,#REF!,#REF!,#REF!,#REF!,#REF!,#REF!,#REF!,#REF!,#REF!,#REF!,#REF!</definedName>
    <definedName name="hn.MultByFXRatesTop4" localSheetId="28" hidden="1">#REF!,#REF!,#REF!,#REF!,#REF!,#REF!,#REF!,#REF!,#REF!,#REF!,#REF!,#REF!,#REF!,#REF!,#REF!</definedName>
    <definedName name="hn.MultByFXRatesTop4" hidden="1">#REF!,#REF!,#REF!,#REF!,#REF!,#REF!,#REF!,#REF!,#REF!,#REF!,#REF!,#REF!,#REF!,#REF!,#REF!</definedName>
    <definedName name="hn.MultByFXRatesTop5" localSheetId="24" hidden="1">#REF!,#REF!,#REF!,#REF!,#REF!,#REF!,#REF!,#REF!,#REF!,#REF!,#REF!,#REF!</definedName>
    <definedName name="hn.MultByFXRatesTop5" localSheetId="28" hidden="1">#REF!,#REF!,#REF!,#REF!,#REF!,#REF!,#REF!,#REF!,#REF!,#REF!,#REF!,#REF!</definedName>
    <definedName name="hn.MultByFXRatesTop5" hidden="1">#REF!,#REF!,#REF!,#REF!,#REF!,#REF!,#REF!,#REF!,#REF!,#REF!,#REF!,#REF!</definedName>
    <definedName name="hn.MultByFXRatesTop6" localSheetId="24" hidden="1">#REF!,#REF!,#REF!,#REF!,#REF!,#REF!,#REF!,#REF!,#REF!,#REF!,#REF!,#REF!,#REF!,#REF!,#REF!</definedName>
    <definedName name="hn.MultByFXRatesTop6" localSheetId="28" hidden="1">#REF!,#REF!,#REF!,#REF!,#REF!,#REF!,#REF!,#REF!,#REF!,#REF!,#REF!,#REF!,#REF!,#REF!,#REF!</definedName>
    <definedName name="hn.MultByFXRatesTop6" hidden="1">#REF!,#REF!,#REF!,#REF!,#REF!,#REF!,#REF!,#REF!,#REF!,#REF!,#REF!,#REF!,#REF!,#REF!,#REF!</definedName>
    <definedName name="hn.MultByFXRatesTop7" localSheetId="24" hidden="1">#REF!,#REF!,#REF!,#REF!,#REF!,#REF!,#REF!,#REF!,#REF!,#REF!,#REF!,#REF!,#REF!,#REF!,#REF!</definedName>
    <definedName name="hn.MultByFXRatesTop7" localSheetId="28"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localSheetId="24" hidden="1">#REF!</definedName>
    <definedName name="hn.YearLabel" localSheetId="28" hidden="1">#REF!</definedName>
    <definedName name="hn.YearLabel" hidden="1">#REF!</definedName>
    <definedName name="Ho" localSheetId="24">#REF!</definedName>
    <definedName name="Ho">#REF!</definedName>
    <definedName name="holding_ratio" localSheetId="24">#REF!</definedName>
    <definedName name="holding_ratio">#REF!</definedName>
    <definedName name="hope" localSheetId="24">#REF!</definedName>
    <definedName name="hope">#REF!</definedName>
    <definedName name="Hos" localSheetId="24">#REF!</definedName>
    <definedName name="Hos">#REF!</definedName>
    <definedName name="Hospitals" localSheetId="24">#REF!</definedName>
    <definedName name="Hospitals">#REF!</definedName>
    <definedName name="house_con" localSheetId="24">#REF!</definedName>
    <definedName name="house_con">#REF!</definedName>
    <definedName name="house_con_grow" localSheetId="24">#REF!</definedName>
    <definedName name="house_con_grow">#REF!</definedName>
    <definedName name="house_con_grow_xl" localSheetId="24">#REF!</definedName>
    <definedName name="house_con_grow_xl">#REF!</definedName>
    <definedName name="house_con_xl" localSheetId="24">#REF!</definedName>
    <definedName name="house_con_xl">#REF!</definedName>
    <definedName name="How" localSheetId="24">#REF!</definedName>
    <definedName name="How">#REF!</definedName>
    <definedName name="Howt" localSheetId="24">#REF!</definedName>
    <definedName name="Howt">#REF!</definedName>
    <definedName name="HPS" localSheetId="24">#REF!</definedName>
    <definedName name="HPS">#REF!</definedName>
    <definedName name="hr" localSheetId="24">#REF!</definedName>
    <definedName name="hr">#REF!</definedName>
    <definedName name="hrt" localSheetId="24">#REF!</definedName>
    <definedName name="hrt">#REF!</definedName>
    <definedName name="HRTYU" localSheetId="24" hidden="1">{#N/A,#N/A,FALSE,"단축1";#N/A,#N/A,FALSE,"단축2";#N/A,#N/A,FALSE,"단축3";#N/A,#N/A,FALSE,"장축";#N/A,#N/A,FALSE,"4WD"}</definedName>
    <definedName name="HRTYU" localSheetId="8" hidden="1">{#N/A,#N/A,FALSE,"단축1";#N/A,#N/A,FALSE,"단축2";#N/A,#N/A,FALSE,"단축3";#N/A,#N/A,FALSE,"장축";#N/A,#N/A,FALSE,"4WD"}</definedName>
    <definedName name="HRTYU" localSheetId="25" hidden="1">{#N/A,#N/A,FALSE,"단축1";#N/A,#N/A,FALSE,"단축2";#N/A,#N/A,FALSE,"단축3";#N/A,#N/A,FALSE,"장축";#N/A,#N/A,FALSE,"4WD"}</definedName>
    <definedName name="HRTYU" localSheetId="2" hidden="1">{#N/A,#N/A,FALSE,"단축1";#N/A,#N/A,FALSE,"단축2";#N/A,#N/A,FALSE,"단축3";#N/A,#N/A,FALSE,"장축";#N/A,#N/A,FALSE,"4WD"}</definedName>
    <definedName name="HRTYU" localSheetId="28" hidden="1">{#N/A,#N/A,FALSE,"단축1";#N/A,#N/A,FALSE,"단축2";#N/A,#N/A,FALSE,"단축3";#N/A,#N/A,FALSE,"장축";#N/A,#N/A,FALSE,"4WD"}</definedName>
    <definedName name="HRTYU" localSheetId="5" hidden="1">{#N/A,#N/A,FALSE,"단축1";#N/A,#N/A,FALSE,"단축2";#N/A,#N/A,FALSE,"단축3";#N/A,#N/A,FALSE,"장축";#N/A,#N/A,FALSE,"4WD"}</definedName>
    <definedName name="HRTYU" hidden="1">{#N/A,#N/A,FALSE,"단축1";#N/A,#N/A,FALSE,"단축2";#N/A,#N/A,FALSE,"단축3";#N/A,#N/A,FALSE,"장축";#N/A,#N/A,FALSE,"4WD"}</definedName>
    <definedName name="HSB" localSheetId="24">#REF!</definedName>
    <definedName name="HSB">#REF!</definedName>
    <definedName name="HSㅅㄱ">#N/A</definedName>
    <definedName name="htc_단가표_List" localSheetId="24">#REF!</definedName>
    <definedName name="htc_단가표_List">#REF!</definedName>
    <definedName name="HTML_CodePage">949</definedName>
    <definedName name="HTML_Control" localSheetId="23" hidden="1">{"'손익현황'!$A$1:$J$29"}</definedName>
    <definedName name="HTML_Control" localSheetId="24" hidden="1">{"'손익현황'!$A$1:$J$29"}</definedName>
    <definedName name="HTML_Control" localSheetId="8">{"'손익현황'!$A$1:$J$29"}</definedName>
    <definedName name="HTML_Control" localSheetId="25" hidden="1">{"'손익현황'!$A$1:$J$29"}</definedName>
    <definedName name="HTML_Control" localSheetId="2">{"'손익현황'!$A$1:$J$29"}</definedName>
    <definedName name="HTML_Control" localSheetId="14" hidden="1">{"'손익현황'!$A$1:$J$29"}</definedName>
    <definedName name="HTML_Control" localSheetId="28" hidden="1">{"'손익현황'!$A$1:$J$29"}</definedName>
    <definedName name="HTML_Control" localSheetId="26" hidden="1">{"'손익현황'!$A$1:$J$29"}</definedName>
    <definedName name="HTML_Control" localSheetId="27" hidden="1">{"'손익현황'!$A$1:$J$29"}</definedName>
    <definedName name="HTML_Control" localSheetId="5" hidden="1">{"'손익현황'!$A$1:$J$29"}</definedName>
    <definedName name="HTML_Control" localSheetId="13" hidden="1">{"'손익현황'!$A$1:$J$29"}</definedName>
    <definedName name="HTML_Control">{"'손익현황'!$A$1:$J$29"}</definedName>
    <definedName name="HTML_Control_1" localSheetId="24" hidden="1">{"'보고양식'!$A$58:$K$111"}</definedName>
    <definedName name="HTML_Control_1" localSheetId="8" hidden="1">{"'보고양식'!$A$58:$K$111"}</definedName>
    <definedName name="HTML_Control_1" localSheetId="25" hidden="1">{"'보고양식'!$A$58:$K$111"}</definedName>
    <definedName name="HTML_Control_1" localSheetId="2" hidden="1">{"'보고양식'!$A$58:$K$111"}</definedName>
    <definedName name="HTML_Control_1" localSheetId="14" hidden="1">{"'보고양식'!$A$58:$K$111"}</definedName>
    <definedName name="HTML_Control_1" localSheetId="28" hidden="1">{"'보고양식'!$A$58:$K$111"}</definedName>
    <definedName name="HTML_Control_1" localSheetId="5" hidden="1">{"'보고양식'!$A$58:$K$111"}</definedName>
    <definedName name="HTML_Control_1" localSheetId="13" hidden="1">{"'보고양식'!$A$58:$K$111"}</definedName>
    <definedName name="HTML_Control_1" hidden="1">{"'보고양식'!$A$58:$K$111"}</definedName>
    <definedName name="HTML_Control_1_1" localSheetId="24" hidden="1">{"'보고양식'!$A$58:$K$111"}</definedName>
    <definedName name="HTML_Control_1_1" localSheetId="8" hidden="1">{"'보고양식'!$A$58:$K$111"}</definedName>
    <definedName name="HTML_Control_1_1" localSheetId="25" hidden="1">{"'보고양식'!$A$58:$K$111"}</definedName>
    <definedName name="HTML_Control_1_1" localSheetId="2" hidden="1">{"'보고양식'!$A$58:$K$111"}</definedName>
    <definedName name="HTML_Control_1_1" localSheetId="14" hidden="1">{"'보고양식'!$A$58:$K$111"}</definedName>
    <definedName name="HTML_Control_1_1" localSheetId="28" hidden="1">{"'보고양식'!$A$58:$K$111"}</definedName>
    <definedName name="HTML_Control_1_1" localSheetId="5" hidden="1">{"'보고양식'!$A$58:$K$111"}</definedName>
    <definedName name="HTML_Control_1_1" localSheetId="13" hidden="1">{"'보고양식'!$A$58:$K$111"}</definedName>
    <definedName name="HTML_Control_1_1" hidden="1">{"'보고양식'!$A$58:$K$111"}</definedName>
    <definedName name="HTML_Control_1_1_1" localSheetId="24" hidden="1">{"'보고양식'!$A$58:$K$111"}</definedName>
    <definedName name="HTML_Control_1_1_1" localSheetId="8" hidden="1">{"'보고양식'!$A$58:$K$111"}</definedName>
    <definedName name="HTML_Control_1_1_1" localSheetId="25" hidden="1">{"'보고양식'!$A$58:$K$111"}</definedName>
    <definedName name="HTML_Control_1_1_1" localSheetId="2" hidden="1">{"'보고양식'!$A$58:$K$111"}</definedName>
    <definedName name="HTML_Control_1_1_1" localSheetId="14" hidden="1">{"'보고양식'!$A$58:$K$111"}</definedName>
    <definedName name="HTML_Control_1_1_1" localSheetId="28" hidden="1">{"'보고양식'!$A$58:$K$111"}</definedName>
    <definedName name="HTML_Control_1_1_1" localSheetId="5" hidden="1">{"'보고양식'!$A$58:$K$111"}</definedName>
    <definedName name="HTML_Control_1_1_1" localSheetId="13" hidden="1">{"'보고양식'!$A$58:$K$111"}</definedName>
    <definedName name="HTML_Control_1_1_1" hidden="1">{"'보고양식'!$A$58:$K$111"}</definedName>
    <definedName name="HTML_Control_1_2" localSheetId="24" hidden="1">{"'보고양식'!$A$58:$K$111"}</definedName>
    <definedName name="HTML_Control_1_2" localSheetId="8" hidden="1">{"'보고양식'!$A$58:$K$111"}</definedName>
    <definedName name="HTML_Control_1_2" localSheetId="25" hidden="1">{"'보고양식'!$A$58:$K$111"}</definedName>
    <definedName name="HTML_Control_1_2" localSheetId="2" hidden="1">{"'보고양식'!$A$58:$K$111"}</definedName>
    <definedName name="HTML_Control_1_2" localSheetId="14" hidden="1">{"'보고양식'!$A$58:$K$111"}</definedName>
    <definedName name="HTML_Control_1_2" localSheetId="28" hidden="1">{"'보고양식'!$A$58:$K$111"}</definedName>
    <definedName name="HTML_Control_1_2" localSheetId="5" hidden="1">{"'보고양식'!$A$58:$K$111"}</definedName>
    <definedName name="HTML_Control_1_2" localSheetId="13" hidden="1">{"'보고양식'!$A$58:$K$111"}</definedName>
    <definedName name="HTML_Control_1_2" hidden="1">{"'보고양식'!$A$58:$K$111"}</definedName>
    <definedName name="HTML_Control_1_3" localSheetId="24" hidden="1">{"'보고양식'!$A$58:$K$111"}</definedName>
    <definedName name="HTML_Control_1_3" localSheetId="8" hidden="1">{"'보고양식'!$A$58:$K$111"}</definedName>
    <definedName name="HTML_Control_1_3" localSheetId="25" hidden="1">{"'보고양식'!$A$58:$K$111"}</definedName>
    <definedName name="HTML_Control_1_3" localSheetId="2" hidden="1">{"'보고양식'!$A$58:$K$111"}</definedName>
    <definedName name="HTML_Control_1_3" localSheetId="14" hidden="1">{"'보고양식'!$A$58:$K$111"}</definedName>
    <definedName name="HTML_Control_1_3" localSheetId="28" hidden="1">{"'보고양식'!$A$58:$K$111"}</definedName>
    <definedName name="HTML_Control_1_3" localSheetId="5" hidden="1">{"'보고양식'!$A$58:$K$111"}</definedName>
    <definedName name="HTML_Control_1_3" localSheetId="13" hidden="1">{"'보고양식'!$A$58:$K$111"}</definedName>
    <definedName name="HTML_Control_1_3" hidden="1">{"'보고양식'!$A$58:$K$111"}</definedName>
    <definedName name="HTML_Control_1_4" localSheetId="24" hidden="1">{"'보고양식'!$A$58:$K$111"}</definedName>
    <definedName name="HTML_Control_1_4" localSheetId="8" hidden="1">{"'보고양식'!$A$58:$K$111"}</definedName>
    <definedName name="HTML_Control_1_4" localSheetId="25" hidden="1">{"'보고양식'!$A$58:$K$111"}</definedName>
    <definedName name="HTML_Control_1_4" localSheetId="2" hidden="1">{"'보고양식'!$A$58:$K$111"}</definedName>
    <definedName name="HTML_Control_1_4" localSheetId="14" hidden="1">{"'보고양식'!$A$58:$K$111"}</definedName>
    <definedName name="HTML_Control_1_4" localSheetId="28" hidden="1">{"'보고양식'!$A$58:$K$111"}</definedName>
    <definedName name="HTML_Control_1_4" localSheetId="5" hidden="1">{"'보고양식'!$A$58:$K$111"}</definedName>
    <definedName name="HTML_Control_1_4" localSheetId="13" hidden="1">{"'보고양식'!$A$58:$K$111"}</definedName>
    <definedName name="HTML_Control_1_4" hidden="1">{"'보고양식'!$A$58:$K$111"}</definedName>
    <definedName name="HTML_Control_2" localSheetId="24" hidden="1">{"'보고양식'!$A$58:$K$111"}</definedName>
    <definedName name="HTML_Control_2" localSheetId="8" hidden="1">{"'보고양식'!$A$58:$K$111"}</definedName>
    <definedName name="HTML_Control_2" localSheetId="25" hidden="1">{"'보고양식'!$A$58:$K$111"}</definedName>
    <definedName name="HTML_Control_2" localSheetId="2" hidden="1">{"'보고양식'!$A$58:$K$111"}</definedName>
    <definedName name="HTML_Control_2" localSheetId="14" hidden="1">{"'보고양식'!$A$58:$K$111"}</definedName>
    <definedName name="HTML_Control_2" localSheetId="28" hidden="1">{"'보고양식'!$A$58:$K$111"}</definedName>
    <definedName name="HTML_Control_2" localSheetId="5" hidden="1">{"'보고양식'!$A$58:$K$111"}</definedName>
    <definedName name="HTML_Control_2" localSheetId="13" hidden="1">{"'보고양식'!$A$58:$K$111"}</definedName>
    <definedName name="HTML_Control_2" hidden="1">{"'보고양식'!$A$58:$K$111"}</definedName>
    <definedName name="HTML_Control_2_1" localSheetId="24" hidden="1">{"'보고양식'!$A$58:$K$111"}</definedName>
    <definedName name="HTML_Control_2_1" localSheetId="8" hidden="1">{"'보고양식'!$A$58:$K$111"}</definedName>
    <definedName name="HTML_Control_2_1" localSheetId="25" hidden="1">{"'보고양식'!$A$58:$K$111"}</definedName>
    <definedName name="HTML_Control_2_1" localSheetId="2" hidden="1">{"'보고양식'!$A$58:$K$111"}</definedName>
    <definedName name="HTML_Control_2_1" localSheetId="14" hidden="1">{"'보고양식'!$A$58:$K$111"}</definedName>
    <definedName name="HTML_Control_2_1" localSheetId="28" hidden="1">{"'보고양식'!$A$58:$K$111"}</definedName>
    <definedName name="HTML_Control_2_1" localSheetId="5" hidden="1">{"'보고양식'!$A$58:$K$111"}</definedName>
    <definedName name="HTML_Control_2_1" localSheetId="13" hidden="1">{"'보고양식'!$A$58:$K$111"}</definedName>
    <definedName name="HTML_Control_2_1" hidden="1">{"'보고양식'!$A$58:$K$111"}</definedName>
    <definedName name="HTML_Control_2_2" localSheetId="24" hidden="1">{"'보고양식'!$A$58:$K$111"}</definedName>
    <definedName name="HTML_Control_2_2" localSheetId="8" hidden="1">{"'보고양식'!$A$58:$K$111"}</definedName>
    <definedName name="HTML_Control_2_2" localSheetId="25" hidden="1">{"'보고양식'!$A$58:$K$111"}</definedName>
    <definedName name="HTML_Control_2_2" localSheetId="2" hidden="1">{"'보고양식'!$A$58:$K$111"}</definedName>
    <definedName name="HTML_Control_2_2" localSheetId="14" hidden="1">{"'보고양식'!$A$58:$K$111"}</definedName>
    <definedName name="HTML_Control_2_2" localSheetId="28" hidden="1">{"'보고양식'!$A$58:$K$111"}</definedName>
    <definedName name="HTML_Control_2_2" localSheetId="5" hidden="1">{"'보고양식'!$A$58:$K$111"}</definedName>
    <definedName name="HTML_Control_2_2" localSheetId="13" hidden="1">{"'보고양식'!$A$58:$K$111"}</definedName>
    <definedName name="HTML_Control_2_2" hidden="1">{"'보고양식'!$A$58:$K$111"}</definedName>
    <definedName name="HTML_Control_2_3" localSheetId="24" hidden="1">{"'보고양식'!$A$58:$K$111"}</definedName>
    <definedName name="HTML_Control_2_3" localSheetId="8" hidden="1">{"'보고양식'!$A$58:$K$111"}</definedName>
    <definedName name="HTML_Control_2_3" localSheetId="25" hidden="1">{"'보고양식'!$A$58:$K$111"}</definedName>
    <definedName name="HTML_Control_2_3" localSheetId="2" hidden="1">{"'보고양식'!$A$58:$K$111"}</definedName>
    <definedName name="HTML_Control_2_3" localSheetId="14" hidden="1">{"'보고양식'!$A$58:$K$111"}</definedName>
    <definedName name="HTML_Control_2_3" localSheetId="28" hidden="1">{"'보고양식'!$A$58:$K$111"}</definedName>
    <definedName name="HTML_Control_2_3" localSheetId="5" hidden="1">{"'보고양식'!$A$58:$K$111"}</definedName>
    <definedName name="HTML_Control_2_3" localSheetId="13" hidden="1">{"'보고양식'!$A$58:$K$111"}</definedName>
    <definedName name="HTML_Control_2_3" hidden="1">{"'보고양식'!$A$58:$K$111"}</definedName>
    <definedName name="HTML_Control_2_4" localSheetId="24" hidden="1">{"'보고양식'!$A$58:$K$111"}</definedName>
    <definedName name="HTML_Control_2_4" localSheetId="8" hidden="1">{"'보고양식'!$A$58:$K$111"}</definedName>
    <definedName name="HTML_Control_2_4" localSheetId="25" hidden="1">{"'보고양식'!$A$58:$K$111"}</definedName>
    <definedName name="HTML_Control_2_4" localSheetId="2" hidden="1">{"'보고양식'!$A$58:$K$111"}</definedName>
    <definedName name="HTML_Control_2_4" localSheetId="14" hidden="1">{"'보고양식'!$A$58:$K$111"}</definedName>
    <definedName name="HTML_Control_2_4" localSheetId="28" hidden="1">{"'보고양식'!$A$58:$K$111"}</definedName>
    <definedName name="HTML_Control_2_4" localSheetId="5" hidden="1">{"'보고양식'!$A$58:$K$111"}</definedName>
    <definedName name="HTML_Control_2_4" localSheetId="13" hidden="1">{"'보고양식'!$A$58:$K$111"}</definedName>
    <definedName name="HTML_Control_2_4" hidden="1">{"'보고양식'!$A$58:$K$111"}</definedName>
    <definedName name="HTML_Control_3" localSheetId="24" hidden="1">{"'보고양식'!$A$58:$K$111"}</definedName>
    <definedName name="HTML_Control_3" localSheetId="8" hidden="1">{"'보고양식'!$A$58:$K$111"}</definedName>
    <definedName name="HTML_Control_3" localSheetId="25" hidden="1">{"'보고양식'!$A$58:$K$111"}</definedName>
    <definedName name="HTML_Control_3" localSheetId="2" hidden="1">{"'보고양식'!$A$58:$K$111"}</definedName>
    <definedName name="HTML_Control_3" localSheetId="14" hidden="1">{"'보고양식'!$A$58:$K$111"}</definedName>
    <definedName name="HTML_Control_3" localSheetId="28" hidden="1">{"'보고양식'!$A$58:$K$111"}</definedName>
    <definedName name="HTML_Control_3" localSheetId="5" hidden="1">{"'보고양식'!$A$58:$K$111"}</definedName>
    <definedName name="HTML_Control_3" localSheetId="13" hidden="1">{"'보고양식'!$A$58:$K$111"}</definedName>
    <definedName name="HTML_Control_3" hidden="1">{"'보고양식'!$A$58:$K$111"}</definedName>
    <definedName name="HTML_Control_3_1" localSheetId="24" hidden="1">{"'보고양식'!$A$58:$K$111"}</definedName>
    <definedName name="HTML_Control_3_1" localSheetId="8" hidden="1">{"'보고양식'!$A$58:$K$111"}</definedName>
    <definedName name="HTML_Control_3_1" localSheetId="25" hidden="1">{"'보고양식'!$A$58:$K$111"}</definedName>
    <definedName name="HTML_Control_3_1" localSheetId="2" hidden="1">{"'보고양식'!$A$58:$K$111"}</definedName>
    <definedName name="HTML_Control_3_1" localSheetId="14" hidden="1">{"'보고양식'!$A$58:$K$111"}</definedName>
    <definedName name="HTML_Control_3_1" localSheetId="28" hidden="1">{"'보고양식'!$A$58:$K$111"}</definedName>
    <definedName name="HTML_Control_3_1" localSheetId="5" hidden="1">{"'보고양식'!$A$58:$K$111"}</definedName>
    <definedName name="HTML_Control_3_1" localSheetId="13" hidden="1">{"'보고양식'!$A$58:$K$111"}</definedName>
    <definedName name="HTML_Control_3_1" hidden="1">{"'보고양식'!$A$58:$K$111"}</definedName>
    <definedName name="HTML_Control_3_2" localSheetId="24" hidden="1">{"'보고양식'!$A$58:$K$111"}</definedName>
    <definedName name="HTML_Control_3_2" localSheetId="8" hidden="1">{"'보고양식'!$A$58:$K$111"}</definedName>
    <definedName name="HTML_Control_3_2" localSheetId="25" hidden="1">{"'보고양식'!$A$58:$K$111"}</definedName>
    <definedName name="HTML_Control_3_2" localSheetId="2" hidden="1">{"'보고양식'!$A$58:$K$111"}</definedName>
    <definedName name="HTML_Control_3_2" localSheetId="14" hidden="1">{"'보고양식'!$A$58:$K$111"}</definedName>
    <definedName name="HTML_Control_3_2" localSheetId="28" hidden="1">{"'보고양식'!$A$58:$K$111"}</definedName>
    <definedName name="HTML_Control_3_2" localSheetId="5" hidden="1">{"'보고양식'!$A$58:$K$111"}</definedName>
    <definedName name="HTML_Control_3_2" localSheetId="13" hidden="1">{"'보고양식'!$A$58:$K$111"}</definedName>
    <definedName name="HTML_Control_3_2" hidden="1">{"'보고양식'!$A$58:$K$111"}</definedName>
    <definedName name="HTML_Control_3_3" localSheetId="24" hidden="1">{"'보고양식'!$A$58:$K$111"}</definedName>
    <definedName name="HTML_Control_3_3" localSheetId="8" hidden="1">{"'보고양식'!$A$58:$K$111"}</definedName>
    <definedName name="HTML_Control_3_3" localSheetId="25" hidden="1">{"'보고양식'!$A$58:$K$111"}</definedName>
    <definedName name="HTML_Control_3_3" localSheetId="2" hidden="1">{"'보고양식'!$A$58:$K$111"}</definedName>
    <definedName name="HTML_Control_3_3" localSheetId="14" hidden="1">{"'보고양식'!$A$58:$K$111"}</definedName>
    <definedName name="HTML_Control_3_3" localSheetId="28" hidden="1">{"'보고양식'!$A$58:$K$111"}</definedName>
    <definedName name="HTML_Control_3_3" localSheetId="5" hidden="1">{"'보고양식'!$A$58:$K$111"}</definedName>
    <definedName name="HTML_Control_3_3" localSheetId="13" hidden="1">{"'보고양식'!$A$58:$K$111"}</definedName>
    <definedName name="HTML_Control_3_3" hidden="1">{"'보고양식'!$A$58:$K$111"}</definedName>
    <definedName name="HTML_Control_3_4" localSheetId="24" hidden="1">{"'보고양식'!$A$58:$K$111"}</definedName>
    <definedName name="HTML_Control_3_4" localSheetId="8" hidden="1">{"'보고양식'!$A$58:$K$111"}</definedName>
    <definedName name="HTML_Control_3_4" localSheetId="25" hidden="1">{"'보고양식'!$A$58:$K$111"}</definedName>
    <definedName name="HTML_Control_3_4" localSheetId="2" hidden="1">{"'보고양식'!$A$58:$K$111"}</definedName>
    <definedName name="HTML_Control_3_4" localSheetId="14" hidden="1">{"'보고양식'!$A$58:$K$111"}</definedName>
    <definedName name="HTML_Control_3_4" localSheetId="28" hidden="1">{"'보고양식'!$A$58:$K$111"}</definedName>
    <definedName name="HTML_Control_3_4" localSheetId="5" hidden="1">{"'보고양식'!$A$58:$K$111"}</definedName>
    <definedName name="HTML_Control_3_4" localSheetId="13" hidden="1">{"'보고양식'!$A$58:$K$111"}</definedName>
    <definedName name="HTML_Control_3_4" hidden="1">{"'보고양식'!$A$58:$K$111"}</definedName>
    <definedName name="HTML_Control_4" localSheetId="24" hidden="1">{"'보고양식'!$A$58:$K$111"}</definedName>
    <definedName name="HTML_Control_4" localSheetId="8" hidden="1">{"'보고양식'!$A$58:$K$111"}</definedName>
    <definedName name="HTML_Control_4" localSheetId="25" hidden="1">{"'보고양식'!$A$58:$K$111"}</definedName>
    <definedName name="HTML_Control_4" localSheetId="2" hidden="1">{"'보고양식'!$A$58:$K$111"}</definedName>
    <definedName name="HTML_Control_4" localSheetId="14" hidden="1">{"'보고양식'!$A$58:$K$111"}</definedName>
    <definedName name="HTML_Control_4" localSheetId="28" hidden="1">{"'보고양식'!$A$58:$K$111"}</definedName>
    <definedName name="HTML_Control_4" localSheetId="5" hidden="1">{"'보고양식'!$A$58:$K$111"}</definedName>
    <definedName name="HTML_Control_4" localSheetId="13" hidden="1">{"'보고양식'!$A$58:$K$111"}</definedName>
    <definedName name="HTML_Control_4" hidden="1">{"'보고양식'!$A$58:$K$111"}</definedName>
    <definedName name="HTML_Control_4_1" localSheetId="24" hidden="1">{"'보고양식'!$A$58:$K$111"}</definedName>
    <definedName name="HTML_Control_4_1" localSheetId="8" hidden="1">{"'보고양식'!$A$58:$K$111"}</definedName>
    <definedName name="HTML_Control_4_1" localSheetId="25" hidden="1">{"'보고양식'!$A$58:$K$111"}</definedName>
    <definedName name="HTML_Control_4_1" localSheetId="2" hidden="1">{"'보고양식'!$A$58:$K$111"}</definedName>
    <definedName name="HTML_Control_4_1" localSheetId="14" hidden="1">{"'보고양식'!$A$58:$K$111"}</definedName>
    <definedName name="HTML_Control_4_1" localSheetId="28" hidden="1">{"'보고양식'!$A$58:$K$111"}</definedName>
    <definedName name="HTML_Control_4_1" localSheetId="5" hidden="1">{"'보고양식'!$A$58:$K$111"}</definedName>
    <definedName name="HTML_Control_4_1" localSheetId="13" hidden="1">{"'보고양식'!$A$58:$K$111"}</definedName>
    <definedName name="HTML_Control_4_1" hidden="1">{"'보고양식'!$A$58:$K$111"}</definedName>
    <definedName name="HTML_Control_4_2" localSheetId="24" hidden="1">{"'보고양식'!$A$58:$K$111"}</definedName>
    <definedName name="HTML_Control_4_2" localSheetId="8" hidden="1">{"'보고양식'!$A$58:$K$111"}</definedName>
    <definedName name="HTML_Control_4_2" localSheetId="25" hidden="1">{"'보고양식'!$A$58:$K$111"}</definedName>
    <definedName name="HTML_Control_4_2" localSheetId="2" hidden="1">{"'보고양식'!$A$58:$K$111"}</definedName>
    <definedName name="HTML_Control_4_2" localSheetId="14" hidden="1">{"'보고양식'!$A$58:$K$111"}</definedName>
    <definedName name="HTML_Control_4_2" localSheetId="28" hidden="1">{"'보고양식'!$A$58:$K$111"}</definedName>
    <definedName name="HTML_Control_4_2" localSheetId="5" hidden="1">{"'보고양식'!$A$58:$K$111"}</definedName>
    <definedName name="HTML_Control_4_2" localSheetId="13" hidden="1">{"'보고양식'!$A$58:$K$111"}</definedName>
    <definedName name="HTML_Control_4_2" hidden="1">{"'보고양식'!$A$58:$K$111"}</definedName>
    <definedName name="HTML_Control_4_3" localSheetId="24" hidden="1">{"'보고양식'!$A$58:$K$111"}</definedName>
    <definedName name="HTML_Control_4_3" localSheetId="8" hidden="1">{"'보고양식'!$A$58:$K$111"}</definedName>
    <definedName name="HTML_Control_4_3" localSheetId="25" hidden="1">{"'보고양식'!$A$58:$K$111"}</definedName>
    <definedName name="HTML_Control_4_3" localSheetId="2" hidden="1">{"'보고양식'!$A$58:$K$111"}</definedName>
    <definedName name="HTML_Control_4_3" localSheetId="14" hidden="1">{"'보고양식'!$A$58:$K$111"}</definedName>
    <definedName name="HTML_Control_4_3" localSheetId="28" hidden="1">{"'보고양식'!$A$58:$K$111"}</definedName>
    <definedName name="HTML_Control_4_3" localSheetId="5" hidden="1">{"'보고양식'!$A$58:$K$111"}</definedName>
    <definedName name="HTML_Control_4_3" localSheetId="13" hidden="1">{"'보고양식'!$A$58:$K$111"}</definedName>
    <definedName name="HTML_Control_4_3" hidden="1">{"'보고양식'!$A$58:$K$111"}</definedName>
    <definedName name="HTML_Control_4_4" localSheetId="24" hidden="1">{"'보고양식'!$A$58:$K$111"}</definedName>
    <definedName name="HTML_Control_4_4" localSheetId="8" hidden="1">{"'보고양식'!$A$58:$K$111"}</definedName>
    <definedName name="HTML_Control_4_4" localSheetId="25" hidden="1">{"'보고양식'!$A$58:$K$111"}</definedName>
    <definedName name="HTML_Control_4_4" localSheetId="2" hidden="1">{"'보고양식'!$A$58:$K$111"}</definedName>
    <definedName name="HTML_Control_4_4" localSheetId="14" hidden="1">{"'보고양식'!$A$58:$K$111"}</definedName>
    <definedName name="HTML_Control_4_4" localSheetId="28" hidden="1">{"'보고양식'!$A$58:$K$111"}</definedName>
    <definedName name="HTML_Control_4_4" localSheetId="5" hidden="1">{"'보고양식'!$A$58:$K$111"}</definedName>
    <definedName name="HTML_Control_4_4" localSheetId="13" hidden="1">{"'보고양식'!$A$58:$K$111"}</definedName>
    <definedName name="HTML_Control_4_4" hidden="1">{"'보고양식'!$A$58:$K$111"}</definedName>
    <definedName name="HTML_Control_5" localSheetId="24" hidden="1">{"'보고양식'!$A$58:$K$111"}</definedName>
    <definedName name="HTML_Control_5" localSheetId="8" hidden="1">{"'보고양식'!$A$58:$K$111"}</definedName>
    <definedName name="HTML_Control_5" localSheetId="25" hidden="1">{"'보고양식'!$A$58:$K$111"}</definedName>
    <definedName name="HTML_Control_5" localSheetId="2" hidden="1">{"'보고양식'!$A$58:$K$111"}</definedName>
    <definedName name="HTML_Control_5" localSheetId="14" hidden="1">{"'보고양식'!$A$58:$K$111"}</definedName>
    <definedName name="HTML_Control_5" localSheetId="28" hidden="1">{"'보고양식'!$A$58:$K$111"}</definedName>
    <definedName name="HTML_Control_5" localSheetId="5" hidden="1">{"'보고양식'!$A$58:$K$111"}</definedName>
    <definedName name="HTML_Control_5" localSheetId="13" hidden="1">{"'보고양식'!$A$58:$K$111"}</definedName>
    <definedName name="HTML_Control_5" hidden="1">{"'보고양식'!$A$58:$K$111"}</definedName>
    <definedName name="HTML_Control_5_1" localSheetId="24" hidden="1">{"'보고양식'!$A$58:$K$111"}</definedName>
    <definedName name="HTML_Control_5_1" localSheetId="8" hidden="1">{"'보고양식'!$A$58:$K$111"}</definedName>
    <definedName name="HTML_Control_5_1" localSheetId="25" hidden="1">{"'보고양식'!$A$58:$K$111"}</definedName>
    <definedName name="HTML_Control_5_1" localSheetId="2" hidden="1">{"'보고양식'!$A$58:$K$111"}</definedName>
    <definedName name="HTML_Control_5_1" localSheetId="14" hidden="1">{"'보고양식'!$A$58:$K$111"}</definedName>
    <definedName name="HTML_Control_5_1" localSheetId="28" hidden="1">{"'보고양식'!$A$58:$K$111"}</definedName>
    <definedName name="HTML_Control_5_1" localSheetId="5" hidden="1">{"'보고양식'!$A$58:$K$111"}</definedName>
    <definedName name="HTML_Control_5_1" localSheetId="13" hidden="1">{"'보고양식'!$A$58:$K$111"}</definedName>
    <definedName name="HTML_Control_5_1" hidden="1">{"'보고양식'!$A$58:$K$111"}</definedName>
    <definedName name="HTML_Control_5_2" localSheetId="24" hidden="1">{"'보고양식'!$A$58:$K$111"}</definedName>
    <definedName name="HTML_Control_5_2" localSheetId="8" hidden="1">{"'보고양식'!$A$58:$K$111"}</definedName>
    <definedName name="HTML_Control_5_2" localSheetId="25" hidden="1">{"'보고양식'!$A$58:$K$111"}</definedName>
    <definedName name="HTML_Control_5_2" localSheetId="2" hidden="1">{"'보고양식'!$A$58:$K$111"}</definedName>
    <definedName name="HTML_Control_5_2" localSheetId="14" hidden="1">{"'보고양식'!$A$58:$K$111"}</definedName>
    <definedName name="HTML_Control_5_2" localSheetId="28" hidden="1">{"'보고양식'!$A$58:$K$111"}</definedName>
    <definedName name="HTML_Control_5_2" localSheetId="5" hidden="1">{"'보고양식'!$A$58:$K$111"}</definedName>
    <definedName name="HTML_Control_5_2" localSheetId="13" hidden="1">{"'보고양식'!$A$58:$K$111"}</definedName>
    <definedName name="HTML_Control_5_2" hidden="1">{"'보고양식'!$A$58:$K$111"}</definedName>
    <definedName name="HTML_Control_5_3" localSheetId="24" hidden="1">{"'보고양식'!$A$58:$K$111"}</definedName>
    <definedName name="HTML_Control_5_3" localSheetId="8" hidden="1">{"'보고양식'!$A$58:$K$111"}</definedName>
    <definedName name="HTML_Control_5_3" localSheetId="25" hidden="1">{"'보고양식'!$A$58:$K$111"}</definedName>
    <definedName name="HTML_Control_5_3" localSheetId="2" hidden="1">{"'보고양식'!$A$58:$K$111"}</definedName>
    <definedName name="HTML_Control_5_3" localSheetId="14" hidden="1">{"'보고양식'!$A$58:$K$111"}</definedName>
    <definedName name="HTML_Control_5_3" localSheetId="28" hidden="1">{"'보고양식'!$A$58:$K$111"}</definedName>
    <definedName name="HTML_Control_5_3" localSheetId="5" hidden="1">{"'보고양식'!$A$58:$K$111"}</definedName>
    <definedName name="HTML_Control_5_3" localSheetId="13" hidden="1">{"'보고양식'!$A$58:$K$111"}</definedName>
    <definedName name="HTML_Control_5_3" hidden="1">{"'보고양식'!$A$58:$K$111"}</definedName>
    <definedName name="HTML_Control_5_4" localSheetId="24" hidden="1">{"'보고양식'!$A$58:$K$111"}</definedName>
    <definedName name="HTML_Control_5_4" localSheetId="8" hidden="1">{"'보고양식'!$A$58:$K$111"}</definedName>
    <definedName name="HTML_Control_5_4" localSheetId="25" hidden="1">{"'보고양식'!$A$58:$K$111"}</definedName>
    <definedName name="HTML_Control_5_4" localSheetId="2" hidden="1">{"'보고양식'!$A$58:$K$111"}</definedName>
    <definedName name="HTML_Control_5_4" localSheetId="14" hidden="1">{"'보고양식'!$A$58:$K$111"}</definedName>
    <definedName name="HTML_Control_5_4" localSheetId="28" hidden="1">{"'보고양식'!$A$58:$K$111"}</definedName>
    <definedName name="HTML_Control_5_4" localSheetId="5" hidden="1">{"'보고양식'!$A$58:$K$111"}</definedName>
    <definedName name="HTML_Control_5_4" localSheetId="13" hidden="1">{"'보고양식'!$A$58:$K$111"}</definedName>
    <definedName name="HTML_Control_5_4" hidden="1">{"'보고양식'!$A$58:$K$111"}</definedName>
    <definedName name="HTML_Description">""</definedName>
    <definedName name="HTML_Email">""</definedName>
    <definedName name="HTML_Header">"손익현황"</definedName>
    <definedName name="HTML_LastUpdate">"99-04-13"</definedName>
    <definedName name="HTML_LineAfter">FALSE</definedName>
    <definedName name="HTML_LineBefore">FALSE</definedName>
    <definedName name="HTML_Name">"윤찬영"</definedName>
    <definedName name="HTML_OBDlg2">TRUE</definedName>
    <definedName name="HTML_OBDlg4">TRUE</definedName>
    <definedName name="HTML_OS">0</definedName>
    <definedName name="HTML_PathFile">"C:\d7100\MyHTML.htm"</definedName>
    <definedName name="HTML_PathFileMac" hidden="1">"Macintosh HD:HomePageStuff:New_Home_Page:datafile:ctryprem.html"</definedName>
    <definedName name="HTML_Title">"결산요약보고3월"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localSheetId="24" hidden="1">{#N/A,#N/A,FALSE,"이태원철근"}</definedName>
    <definedName name="HTR" localSheetId="8" hidden="1">{#N/A,#N/A,FALSE,"이태원철근"}</definedName>
    <definedName name="HTR" localSheetId="25" hidden="1">{#N/A,#N/A,FALSE,"이태원철근"}</definedName>
    <definedName name="HTR" localSheetId="2" hidden="1">{#N/A,#N/A,FALSE,"이태원철근"}</definedName>
    <definedName name="HTR" localSheetId="28" hidden="1">{#N/A,#N/A,FALSE,"이태원철근"}</definedName>
    <definedName name="HTR" localSheetId="5" hidden="1">{#N/A,#N/A,FALSE,"이태원철근"}</definedName>
    <definedName name="HTR" hidden="1">{#N/A,#N/A,FALSE,"이태원철근"}</definedName>
    <definedName name="HTS" localSheetId="24">#REF!</definedName>
    <definedName name="HTS">#REF!</definedName>
    <definedName name="Htwt" localSheetId="24">#REF!</definedName>
    <definedName name="Htwt">#REF!</definedName>
    <definedName name="HUI" localSheetId="24" hidden="1">#REF!</definedName>
    <definedName name="HUI" localSheetId="28" hidden="1">#REF!</definedName>
    <definedName name="HUI" hidden="1">#REF!</definedName>
    <definedName name="HW" localSheetId="24">#REF!</definedName>
    <definedName name="HW">#REF!</definedName>
    <definedName name="Hwb" localSheetId="24">#REF!</definedName>
    <definedName name="Hwb">#REF!</definedName>
    <definedName name="Hx" localSheetId="24">#REF!</definedName>
    <definedName name="Hx">#REF!</definedName>
    <definedName name="HYP" localSheetId="14" hidden="1">#REF!</definedName>
    <definedName name="HYP" localSheetId="28" hidden="1">#REF!</definedName>
    <definedName name="HYP" localSheetId="13" hidden="1">#REF!</definedName>
    <definedName name="HYP" hidden="1">#REF!</definedName>
    <definedName name="Hz" localSheetId="24">#REF!</definedName>
    <definedName name="Hz">#REF!</definedName>
    <definedName name="H매출" localSheetId="24">#REF!</definedName>
    <definedName name="H매출">#REF!</definedName>
    <definedName name="H이자" localSheetId="24">#REF!</definedName>
    <definedName name="H이자">#REF!</definedName>
    <definedName name="H인원" localSheetId="24">#REF!</definedName>
    <definedName name="H인원">#REF!</definedName>
    <definedName name="I">#N/A</definedName>
    <definedName name="i_CaseDescript" localSheetId="24">#REF!</definedName>
    <definedName name="i_CaseDescript">#REF!</definedName>
    <definedName name="i_CaseNumber" localSheetId="24">#REF!</definedName>
    <definedName name="i_CaseNumber">#REF!</definedName>
    <definedName name="i_Closing.Yr.Acq" localSheetId="24">#REF!</definedName>
    <definedName name="i_Closing.Yr.Acq">#REF!</definedName>
    <definedName name="i_Closing.Yr.Tar" localSheetId="24">#REF!</definedName>
    <definedName name="i_Closing.Yr.Tar">#REF!</definedName>
    <definedName name="i_ConYrCPS.Deal" localSheetId="24">#REF!</definedName>
    <definedName name="i_ConYrCPS.Deal">#REF!</definedName>
    <definedName name="i_ConYrCSD.Deal" localSheetId="24">#REF!</definedName>
    <definedName name="i_ConYrCSD.Deal">#REF!</definedName>
    <definedName name="i_dcf">#N/A</definedName>
    <definedName name="i_DebtCapacity.Deal" localSheetId="24">#REF!</definedName>
    <definedName name="i_DebtCapacity.Deal">#REF!</definedName>
    <definedName name="i_DefFees.Deal" localSheetId="24">#REF!</definedName>
    <definedName name="i_DefFees.Deal">#REF!</definedName>
    <definedName name="i_DGWDepPd.Deal" localSheetId="24">#REF!</definedName>
    <definedName name="i_DGWDepPd.Deal">#REF!</definedName>
    <definedName name="i_NOL.Deal" localSheetId="24">#REF!</definedName>
    <definedName name="i_NOL.Deal">#REF!</definedName>
    <definedName name="i_PIKDiv.Deal" localSheetId="24">#REF!</definedName>
    <definedName name="i_PIKDiv.Deal">#REF!</definedName>
    <definedName name="i_Synergy.Deal" localSheetId="24">#REF!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 localSheetId="24">#REF!</definedName>
    <definedName name="IBLOCK">#REF!</definedName>
    <definedName name="IBM" localSheetId="24">#REF!,#REF!</definedName>
    <definedName name="IBM">#REF!,#REF!</definedName>
    <definedName name="ibv" localSheetId="24" hidden="1">#REF!</definedName>
    <definedName name="ibv" localSheetId="14" hidden="1">#REF!</definedName>
    <definedName name="ibv" localSheetId="28" hidden="1">#REF!</definedName>
    <definedName name="ibv" localSheetId="13" hidden="1">#REF!</definedName>
    <definedName name="ibv" hidden="1">#REF!</definedName>
    <definedName name="ic" localSheetId="24" hidden="1">{#N/A,#N/A,FALSE,"단축1";#N/A,#N/A,FALSE,"단축2";#N/A,#N/A,FALSE,"단축3";#N/A,#N/A,FALSE,"장축";#N/A,#N/A,FALSE,"4WD"}</definedName>
    <definedName name="ic" localSheetId="8" hidden="1">{#N/A,#N/A,FALSE,"단축1";#N/A,#N/A,FALSE,"단축2";#N/A,#N/A,FALSE,"단축3";#N/A,#N/A,FALSE,"장축";#N/A,#N/A,FALSE,"4WD"}</definedName>
    <definedName name="ic" localSheetId="25" hidden="1">{#N/A,#N/A,FALSE,"단축1";#N/A,#N/A,FALSE,"단축2";#N/A,#N/A,FALSE,"단축3";#N/A,#N/A,FALSE,"장축";#N/A,#N/A,FALSE,"4WD"}</definedName>
    <definedName name="ic" localSheetId="2" hidden="1">{#N/A,#N/A,FALSE,"단축1";#N/A,#N/A,FALSE,"단축2";#N/A,#N/A,FALSE,"단축3";#N/A,#N/A,FALSE,"장축";#N/A,#N/A,FALSE,"4WD"}</definedName>
    <definedName name="ic" localSheetId="28" hidden="1">{#N/A,#N/A,FALSE,"단축1";#N/A,#N/A,FALSE,"단축2";#N/A,#N/A,FALSE,"단축3";#N/A,#N/A,FALSE,"장축";#N/A,#N/A,FALSE,"4WD"}</definedName>
    <definedName name="ic" localSheetId="5" hidden="1">{#N/A,#N/A,FALSE,"단축1";#N/A,#N/A,FALSE,"단축2";#N/A,#N/A,FALSE,"단축3";#N/A,#N/A,FALSE,"장축";#N/A,#N/A,FALSE,"4WD"}</definedName>
    <definedName name="ic" hidden="1">{#N/A,#N/A,FALSE,"단축1";#N/A,#N/A,FALSE,"단축2";#N/A,#N/A,FALSE,"단축3";#N/A,#N/A,FALSE,"장축";#N/A,#N/A,FALSE,"4WD"}</definedName>
    <definedName name="ICM2002Q2" localSheetId="24">#REF!</definedName>
    <definedName name="ICM2002Q2" localSheetId="14">#REF!</definedName>
    <definedName name="ICM2002Q2" localSheetId="13">#REF!</definedName>
    <definedName name="ICM2002Q2">#REF!</definedName>
    <definedName name="ICM2002Q3" localSheetId="24">#REF!</definedName>
    <definedName name="ICM2002Q3">#REF!</definedName>
    <definedName name="ICM2002Q4" localSheetId="24">#REF!</definedName>
    <definedName name="ICM2002Q4">#REF!</definedName>
    <definedName name="ICMQ1" localSheetId="24">#REF!</definedName>
    <definedName name="ICMQ1">#REF!</definedName>
    <definedName name="ICMQ2" localSheetId="24">#REF!</definedName>
    <definedName name="ICMQ2">#REF!</definedName>
    <definedName name="ICMQ3" localSheetId="24">#REF!</definedName>
    <definedName name="ICMQ3">#REF!</definedName>
    <definedName name="ICMQ4" localSheetId="24">#REF!</definedName>
    <definedName name="ICMQ4">#REF!</definedName>
    <definedName name="ICOUNT" localSheetId="24">#REF!</definedName>
    <definedName name="ICOUNT">#REF!</definedName>
    <definedName name="ID">#N/A</definedName>
    <definedName name="If" localSheetId="24">#REF!</definedName>
    <definedName name="If">#REF!</definedName>
    <definedName name="ii" hidden="1">42724.6135763889</definedName>
    <definedName name="III" localSheetId="24" hidden="1">{#N/A,#N/A,FALSE,"Sheet6"}</definedName>
    <definedName name="III" localSheetId="8" hidden="1">{#N/A,#N/A,FALSE,"Sheet6"}</definedName>
    <definedName name="III" localSheetId="25" hidden="1">{#N/A,#N/A,FALSE,"Sheet6"}</definedName>
    <definedName name="III" localSheetId="2" hidden="1">{#N/A,#N/A,FALSE,"Sheet6"}</definedName>
    <definedName name="III" localSheetId="28" hidden="1">{#N/A,#N/A,FALSE,"Sheet6"}</definedName>
    <definedName name="III" localSheetId="5" hidden="1">{#N/A,#N/A,FALSE,"Sheet6"}</definedName>
    <definedName name="III" hidden="1">{#N/A,#N/A,FALSE,"Sheet6"}</definedName>
    <definedName name="iiouolkll" localSheetId="24" hidden="1">{#N/A,#N/A,FALSE,"CCTV"}</definedName>
    <definedName name="iiouolkll" localSheetId="8" hidden="1">{#N/A,#N/A,FALSE,"CCTV"}</definedName>
    <definedName name="iiouolkll" localSheetId="25" hidden="1">{#N/A,#N/A,FALSE,"CCTV"}</definedName>
    <definedName name="iiouolkll" localSheetId="2" hidden="1">{#N/A,#N/A,FALSE,"CCTV"}</definedName>
    <definedName name="iiouolkll" localSheetId="14" hidden="1">{#N/A,#N/A,FALSE,"CCTV"}</definedName>
    <definedName name="iiouolkll" localSheetId="28" hidden="1">{#N/A,#N/A,FALSE,"CCTV"}</definedName>
    <definedName name="iiouolkll" localSheetId="5" hidden="1">{#N/A,#N/A,FALSE,"CCTV"}</definedName>
    <definedName name="iiouolkll" localSheetId="13" hidden="1">{#N/A,#N/A,FALSE,"CCTV"}</definedName>
    <definedName name="iiouolkll" hidden="1">{#N/A,#N/A,FALSE,"CCTV"}</definedName>
    <definedName name="IJHY" localSheetId="24" hidden="1">#REF!</definedName>
    <definedName name="IJHY" localSheetId="28" hidden="1">#REF!</definedName>
    <definedName name="IJHY" hidden="1">#REF!</definedName>
    <definedName name="il" localSheetId="24">#REF!</definedName>
    <definedName name="il">#REF!</definedName>
    <definedName name="ils" localSheetId="24" hidden="1">#REF!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localSheetId="24" hidden="1">{#N/A,#N/A,TRUE,"Cover Repl";#N/A,#N/A,TRUE,"P&amp;L";#N/A,#N/A,TRUE,"P&amp;L (2)";#N/A,#N/A,TRUE,"BS";#N/A,#N/A,TRUE,"Depreciation";#N/A,#N/A,TRUE,"GRAPHS";#N/A,#N/A,TRUE,"DCF EBITDA Multiple";#N/A,#N/A,TRUE,"DCF Perpetual Growth"}</definedName>
    <definedName name="Impax" localSheetId="8" hidden="1">{#N/A,#N/A,TRUE,"Cover Repl";#N/A,#N/A,TRUE,"P&amp;L";#N/A,#N/A,TRUE,"P&amp;L (2)";#N/A,#N/A,TRUE,"BS";#N/A,#N/A,TRUE,"Depreciation";#N/A,#N/A,TRUE,"GRAPHS";#N/A,#N/A,TRUE,"DCF EBITDA Multiple";#N/A,#N/A,TRUE,"DCF Perpetual Growth"}</definedName>
    <definedName name="Impax" localSheetId="25" hidden="1">{#N/A,#N/A,TRUE,"Cover Repl";#N/A,#N/A,TRUE,"P&amp;L";#N/A,#N/A,TRUE,"P&amp;L (2)";#N/A,#N/A,TRUE,"BS";#N/A,#N/A,TRUE,"Depreciation";#N/A,#N/A,TRUE,"GRAPHS";#N/A,#N/A,TRUE,"DCF EBITDA Multiple";#N/A,#N/A,TRUE,"DCF Perpetual Growth"}</definedName>
    <definedName name="Impax" localSheetId="2" hidden="1">{#N/A,#N/A,TRUE,"Cover Repl";#N/A,#N/A,TRUE,"P&amp;L";#N/A,#N/A,TRUE,"P&amp;L (2)";#N/A,#N/A,TRUE,"BS";#N/A,#N/A,TRUE,"Depreciation";#N/A,#N/A,TRUE,"GRAPHS";#N/A,#N/A,TRUE,"DCF EBITDA Multiple";#N/A,#N/A,TRUE,"DCF Perpetual Growth"}</definedName>
    <definedName name="Impax" localSheetId="28" hidden="1">{#N/A,#N/A,TRUE,"Cover Repl";#N/A,#N/A,TRUE,"P&amp;L";#N/A,#N/A,TRUE,"P&amp;L (2)";#N/A,#N/A,TRUE,"BS";#N/A,#N/A,TRUE,"Depreciation";#N/A,#N/A,TRUE,"GRAPHS";#N/A,#N/A,TRUE,"DCF EBITDA Multiple";#N/A,#N/A,TRUE,"DCF Perpetual Growth"}</definedName>
    <definedName name="Impax" localSheetId="5" hidden="1">{#N/A,#N/A,TRUE,"Cover Repl";#N/A,#N/A,TRUE,"P&amp;L";#N/A,#N/A,TRUE,"P&amp;L (2)";#N/A,#N/A,TRUE,"BS";#N/A,#N/A,TRUE,"Depreciation";#N/A,#N/A,TRUE,"GRAPHS";#N/A,#N/A,TRUE,"DCF EBITDA Multiple";#N/A,#N/A,TRUE,"DCF Perpetual Growth"}</definedName>
    <definedName name="Impax" hidden="1">{#N/A,#N/A,TRUE,"Cover Repl";#N/A,#N/A,TRUE,"P&amp;L";#N/A,#N/A,TRUE,"P&amp;L (2)";#N/A,#N/A,TRUE,"BS";#N/A,#N/A,TRUE,"Depreciation";#N/A,#N/A,TRUE,"GRAPHS";#N/A,#N/A,TRUE,"DCF EBITDA Multiple";#N/A,#N/A,TRUE,"DCF Perpetual Growth"}</definedName>
    <definedName name="IMPORT"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 localSheetId="24">#REF!</definedName>
    <definedName name="IMSTABLE" localSheetId="14">#REF!</definedName>
    <definedName name="IMSTABLE" localSheetId="13">#REF!</definedName>
    <definedName name="IMSTABLE">#REF!</definedName>
    <definedName name="in" localSheetId="24">#REF!</definedName>
    <definedName name="in">#REF!</definedName>
    <definedName name="IN_EL_CPC" localSheetId="24">#REF!</definedName>
    <definedName name="IN_EL_CPC">#REF!</definedName>
    <definedName name="IN_EL_CPC1" localSheetId="24">#REF!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 localSheetId="24">#REF!</definedName>
    <definedName name="india">#REF!</definedName>
    <definedName name="IndirectCycles" localSheetId="24">#REF!</definedName>
    <definedName name="IndirectCycles" localSheetId="14">#REF!</definedName>
    <definedName name="IndirectCycles" localSheetId="13">#REF!</definedName>
    <definedName name="IndirectCycles">#REF!</definedName>
    <definedName name="IndirectProbeClean" localSheetId="24">#REF!</definedName>
    <definedName name="IndirectProbeClean" localSheetId="14">#REF!</definedName>
    <definedName name="IndirectProbeClean" localSheetId="13">#REF!</definedName>
    <definedName name="IndirectProbeClean">#REF!</definedName>
    <definedName name="INE">#N/A</definedName>
    <definedName name="INF">#N/A</definedName>
    <definedName name="Inflation">4%</definedName>
    <definedName name="inflation_rate" localSheetId="24">#REF!</definedName>
    <definedName name="inflation_rate">#REF!</definedName>
    <definedName name="inflation_rate_cum" localSheetId="24">#REF!</definedName>
    <definedName name="inflation_rate_cum">#REF!</definedName>
    <definedName name="inflation_rate_cum1" localSheetId="24">#REF!</definedName>
    <definedName name="inflation_rate_cum1">#REF!</definedName>
    <definedName name="inflation_rate1" localSheetId="24">#REF!</definedName>
    <definedName name="inflation_rate1">#REF!</definedName>
    <definedName name="ING">#N/A</definedName>
    <definedName name="INH">#N/A</definedName>
    <definedName name="INI">#N/A</definedName>
    <definedName name="ini_button_Click" localSheetId="24">#REF!</definedName>
    <definedName name="ini_button_Click">#REF!</definedName>
    <definedName name="INJ">#N/A</definedName>
    <definedName name="INK">#N/A</definedName>
    <definedName name="INL">#N/A</definedName>
    <definedName name="INPUT" localSheetId="24">#REF!</definedName>
    <definedName name="INPUT">#REF!</definedName>
    <definedName name="input1_1" localSheetId="24">#REF!</definedName>
    <definedName name="input1_1">#REF!</definedName>
    <definedName name="input10_1" localSheetId="24">#REF!</definedName>
    <definedName name="input10_1">#REF!</definedName>
    <definedName name="input100_1" localSheetId="24">#REF!</definedName>
    <definedName name="input100_1">#REF!</definedName>
    <definedName name="input101_1" localSheetId="24">#REF!</definedName>
    <definedName name="input101_1">#REF!</definedName>
    <definedName name="input102_1" localSheetId="24">#REF!</definedName>
    <definedName name="input102_1">#REF!</definedName>
    <definedName name="input103_1" localSheetId="24">#REF!</definedName>
    <definedName name="input103_1">#REF!</definedName>
    <definedName name="input104_1" localSheetId="24">#REF!</definedName>
    <definedName name="input104_1">#REF!</definedName>
    <definedName name="input105_1" localSheetId="24">#REF!</definedName>
    <definedName name="input105_1">#REF!</definedName>
    <definedName name="input106_1" localSheetId="24">#REF!</definedName>
    <definedName name="input106_1">#REF!</definedName>
    <definedName name="input107_1" localSheetId="24">#REF!</definedName>
    <definedName name="input107_1">#REF!</definedName>
    <definedName name="input108_1" localSheetId="24">#REF!</definedName>
    <definedName name="input108_1">#REF!</definedName>
    <definedName name="input109_1" localSheetId="24">#REF!</definedName>
    <definedName name="input109_1">#REF!</definedName>
    <definedName name="input11_1" localSheetId="24">#REF!</definedName>
    <definedName name="input11_1">#REF!</definedName>
    <definedName name="input110_1" localSheetId="24">#REF!</definedName>
    <definedName name="input110_1">#REF!</definedName>
    <definedName name="input111_1" localSheetId="24">#REF!</definedName>
    <definedName name="input111_1">#REF!</definedName>
    <definedName name="input112_1" localSheetId="24">#REF!</definedName>
    <definedName name="input112_1">#REF!</definedName>
    <definedName name="input113_1" localSheetId="24">#REF!</definedName>
    <definedName name="input113_1">#REF!</definedName>
    <definedName name="input114_1" localSheetId="24">#REF!</definedName>
    <definedName name="input114_1">#REF!</definedName>
    <definedName name="input115_1" localSheetId="24">#REF!</definedName>
    <definedName name="input115_1">#REF!</definedName>
    <definedName name="input12_1" localSheetId="24">#REF!</definedName>
    <definedName name="input12_1">#REF!</definedName>
    <definedName name="input13_1" localSheetId="24">#REF!</definedName>
    <definedName name="input13_1">#REF!</definedName>
    <definedName name="input14_1" localSheetId="24">#REF!</definedName>
    <definedName name="input14_1">#REF!</definedName>
    <definedName name="input15_1" localSheetId="24">#REF!</definedName>
    <definedName name="input15_1">#REF!</definedName>
    <definedName name="input16_1" localSheetId="24">#REF!</definedName>
    <definedName name="input16_1">#REF!</definedName>
    <definedName name="input17_1" localSheetId="24">#REF!</definedName>
    <definedName name="input17_1">#REF!</definedName>
    <definedName name="input18_1" localSheetId="24">#REF!</definedName>
    <definedName name="input18_1">#REF!</definedName>
    <definedName name="input19_1" localSheetId="24">#REF!</definedName>
    <definedName name="input19_1">#REF!</definedName>
    <definedName name="input2_1" localSheetId="24">#REF!</definedName>
    <definedName name="input2_1">#REF!</definedName>
    <definedName name="input20_1" localSheetId="24">#REF!</definedName>
    <definedName name="input20_1">#REF!</definedName>
    <definedName name="input21_1" localSheetId="24">#REF!</definedName>
    <definedName name="input21_1">#REF!</definedName>
    <definedName name="input22_1" localSheetId="24">#REF!</definedName>
    <definedName name="input22_1">#REF!</definedName>
    <definedName name="input23_1" localSheetId="24">#REF!</definedName>
    <definedName name="input23_1">#REF!</definedName>
    <definedName name="input24_1" localSheetId="24">#REF!</definedName>
    <definedName name="input24_1">#REF!</definedName>
    <definedName name="input25_1" localSheetId="24">#REF!</definedName>
    <definedName name="input25_1">#REF!</definedName>
    <definedName name="input26_1" localSheetId="24">#REF!</definedName>
    <definedName name="input26_1">#REF!</definedName>
    <definedName name="input27_1" localSheetId="24">#REF!</definedName>
    <definedName name="input27_1">#REF!</definedName>
    <definedName name="input28_1" localSheetId="24">#REF!</definedName>
    <definedName name="input28_1">#REF!</definedName>
    <definedName name="input29_1" localSheetId="24">#REF!</definedName>
    <definedName name="input29_1">#REF!</definedName>
    <definedName name="input3_1" localSheetId="24">#REF!</definedName>
    <definedName name="input3_1">#REF!</definedName>
    <definedName name="input30_1" localSheetId="24">#REF!</definedName>
    <definedName name="input30_1">#REF!</definedName>
    <definedName name="input31_1" localSheetId="24">#REF!</definedName>
    <definedName name="input31_1">#REF!</definedName>
    <definedName name="input32_1" localSheetId="24">#REF!</definedName>
    <definedName name="input32_1">#REF!</definedName>
    <definedName name="input33_1" localSheetId="24">#REF!</definedName>
    <definedName name="input33_1">#REF!</definedName>
    <definedName name="input34_1" localSheetId="24">#REF!</definedName>
    <definedName name="input34_1">#REF!</definedName>
    <definedName name="input35_1" localSheetId="24">#REF!</definedName>
    <definedName name="input35_1">#REF!</definedName>
    <definedName name="input36_1" localSheetId="24">#REF!</definedName>
    <definedName name="input36_1">#REF!</definedName>
    <definedName name="input37_1" localSheetId="24">#REF!</definedName>
    <definedName name="input37_1">#REF!</definedName>
    <definedName name="input38_1" localSheetId="24">#REF!</definedName>
    <definedName name="input38_1">#REF!</definedName>
    <definedName name="input39_1" localSheetId="24">#REF!</definedName>
    <definedName name="input39_1">#REF!</definedName>
    <definedName name="input4_1" localSheetId="24">#REF!</definedName>
    <definedName name="input4_1">#REF!</definedName>
    <definedName name="input40_1" localSheetId="24">#REF!</definedName>
    <definedName name="input40_1">#REF!</definedName>
    <definedName name="input41_1" localSheetId="24">#REF!</definedName>
    <definedName name="input41_1">#REF!</definedName>
    <definedName name="input42_1" localSheetId="24">#REF!</definedName>
    <definedName name="input42_1">#REF!</definedName>
    <definedName name="input43_1" localSheetId="24">#REF!</definedName>
    <definedName name="input43_1">#REF!</definedName>
    <definedName name="input44_1" localSheetId="24">#REF!</definedName>
    <definedName name="input44_1">#REF!</definedName>
    <definedName name="input45_1" localSheetId="24">#REF!</definedName>
    <definedName name="input45_1">#REF!</definedName>
    <definedName name="input46_1" localSheetId="24">#REF!</definedName>
    <definedName name="input46_1">#REF!</definedName>
    <definedName name="input47_1" localSheetId="24">#REF!</definedName>
    <definedName name="input47_1">#REF!</definedName>
    <definedName name="input48_1" localSheetId="24">#REF!</definedName>
    <definedName name="input48_1">#REF!</definedName>
    <definedName name="input49_1" localSheetId="24">#REF!</definedName>
    <definedName name="input49_1">#REF!</definedName>
    <definedName name="input5_1" localSheetId="24">#REF!</definedName>
    <definedName name="input5_1">#REF!</definedName>
    <definedName name="input50_1" localSheetId="24">#REF!</definedName>
    <definedName name="input50_1">#REF!</definedName>
    <definedName name="input51_1" localSheetId="24">#REF!</definedName>
    <definedName name="input51_1">#REF!</definedName>
    <definedName name="input52_1" localSheetId="24">#REF!</definedName>
    <definedName name="input52_1">#REF!</definedName>
    <definedName name="input53_1" localSheetId="24">#REF!</definedName>
    <definedName name="input53_1">#REF!</definedName>
    <definedName name="input54_1" localSheetId="24">#REF!</definedName>
    <definedName name="input54_1">#REF!</definedName>
    <definedName name="input55_1" localSheetId="24">#REF!</definedName>
    <definedName name="input55_1">#REF!</definedName>
    <definedName name="input56_1" localSheetId="24">#REF!</definedName>
    <definedName name="input56_1">#REF!</definedName>
    <definedName name="input57_1" localSheetId="24">#REF!</definedName>
    <definedName name="input57_1">#REF!</definedName>
    <definedName name="input58_1" localSheetId="24">#REF!</definedName>
    <definedName name="input58_1">#REF!</definedName>
    <definedName name="input59_1" localSheetId="24">#REF!</definedName>
    <definedName name="input59_1">#REF!</definedName>
    <definedName name="input6_1" localSheetId="24">#REF!</definedName>
    <definedName name="input6_1">#REF!</definedName>
    <definedName name="input60_1" localSheetId="24">#REF!</definedName>
    <definedName name="input60_1">#REF!</definedName>
    <definedName name="input61_1" localSheetId="24">#REF!</definedName>
    <definedName name="input61_1">#REF!</definedName>
    <definedName name="input62_1" localSheetId="24">#REF!</definedName>
    <definedName name="input62_1">#REF!</definedName>
    <definedName name="input63_1" localSheetId="24">#REF!</definedName>
    <definedName name="input63_1">#REF!</definedName>
    <definedName name="input64_1" localSheetId="24">#REF!</definedName>
    <definedName name="input64_1">#REF!</definedName>
    <definedName name="input65_1" localSheetId="24">#REF!</definedName>
    <definedName name="input65_1">#REF!</definedName>
    <definedName name="input66_1" localSheetId="24">#REF!</definedName>
    <definedName name="input66_1">#REF!</definedName>
    <definedName name="input67_1" localSheetId="24">#REF!</definedName>
    <definedName name="input67_1">#REF!</definedName>
    <definedName name="input68_1" localSheetId="24">#REF!</definedName>
    <definedName name="input68_1">#REF!</definedName>
    <definedName name="input69_1" localSheetId="24">#REF!</definedName>
    <definedName name="input69_1">#REF!</definedName>
    <definedName name="input7_1" localSheetId="24">#REF!</definedName>
    <definedName name="input7_1">#REF!</definedName>
    <definedName name="input70_1" localSheetId="24">#REF!</definedName>
    <definedName name="input70_1">#REF!</definedName>
    <definedName name="input71_1" localSheetId="24">#REF!</definedName>
    <definedName name="input71_1">#REF!</definedName>
    <definedName name="input72_1" localSheetId="24">#REF!</definedName>
    <definedName name="input72_1">#REF!</definedName>
    <definedName name="input73_1" localSheetId="24">#REF!</definedName>
    <definedName name="input73_1">#REF!</definedName>
    <definedName name="input74_1" localSheetId="24">#REF!</definedName>
    <definedName name="input74_1">#REF!</definedName>
    <definedName name="input75_1" localSheetId="24">#REF!</definedName>
    <definedName name="input75_1">#REF!</definedName>
    <definedName name="input76_1" localSheetId="24">#REF!</definedName>
    <definedName name="input76_1">#REF!</definedName>
    <definedName name="input77_1" localSheetId="24">#REF!</definedName>
    <definedName name="input77_1">#REF!</definedName>
    <definedName name="input78_1" localSheetId="24">#REF!</definedName>
    <definedName name="input78_1">#REF!</definedName>
    <definedName name="input79_1" localSheetId="24">#REF!</definedName>
    <definedName name="input79_1">#REF!</definedName>
    <definedName name="input8_1" localSheetId="24">#REF!</definedName>
    <definedName name="input8_1">#REF!</definedName>
    <definedName name="input80_1" localSheetId="24">#REF!</definedName>
    <definedName name="input80_1">#REF!</definedName>
    <definedName name="input81_1" localSheetId="24">#REF!</definedName>
    <definedName name="input81_1">#REF!</definedName>
    <definedName name="input82_1" localSheetId="24">#REF!</definedName>
    <definedName name="input82_1">#REF!</definedName>
    <definedName name="input83_1" localSheetId="24">#REF!</definedName>
    <definedName name="input83_1">#REF!</definedName>
    <definedName name="input84_1" localSheetId="24">#REF!</definedName>
    <definedName name="input84_1">#REF!</definedName>
    <definedName name="input85_1" localSheetId="24">#REF!</definedName>
    <definedName name="input85_1">#REF!</definedName>
    <definedName name="input86_1" localSheetId="24">#REF!</definedName>
    <definedName name="input86_1">#REF!</definedName>
    <definedName name="input87_1" localSheetId="24">#REF!</definedName>
    <definedName name="input87_1">#REF!</definedName>
    <definedName name="input88_1" localSheetId="24">#REF!</definedName>
    <definedName name="input88_1">#REF!</definedName>
    <definedName name="input89_1" localSheetId="24">#REF!</definedName>
    <definedName name="input89_1">#REF!</definedName>
    <definedName name="input9_1" localSheetId="24">#REF!</definedName>
    <definedName name="input9_1">#REF!</definedName>
    <definedName name="input90_1" localSheetId="24">#REF!</definedName>
    <definedName name="input90_1">#REF!</definedName>
    <definedName name="input91_1" localSheetId="24">#REF!</definedName>
    <definedName name="input91_1">#REF!</definedName>
    <definedName name="input92_1" localSheetId="24">#REF!</definedName>
    <definedName name="input92_1">#REF!</definedName>
    <definedName name="input93_1" localSheetId="24">#REF!</definedName>
    <definedName name="input93_1">#REF!</definedName>
    <definedName name="input94_1" localSheetId="24">#REF!</definedName>
    <definedName name="input94_1">#REF!</definedName>
    <definedName name="input95_1" localSheetId="24">#REF!</definedName>
    <definedName name="input95_1">#REF!</definedName>
    <definedName name="input96_1" localSheetId="24">#REF!</definedName>
    <definedName name="input96_1">#REF!</definedName>
    <definedName name="input97_1" localSheetId="24">#REF!</definedName>
    <definedName name="input97_1">#REF!</definedName>
    <definedName name="input98_1" localSheetId="24">#REF!</definedName>
    <definedName name="input98_1">#REF!</definedName>
    <definedName name="input99_1" localSheetId="24">#REF!</definedName>
    <definedName name="input99_1">#REF!</definedName>
    <definedName name="INQTY">#N/A</definedName>
    <definedName name="Insert" localSheetId="24">#REF!</definedName>
    <definedName name="Insert">#REF!</definedName>
    <definedName name="INSTDKADU" localSheetId="24">#REF!</definedName>
    <definedName name="INSTDKADU">#REF!</definedName>
    <definedName name="INSTNFGP" localSheetId="24">#REF!</definedName>
    <definedName name="INSTNFGP">#REF!</definedName>
    <definedName name="INSTNGL4" localSheetId="24">#REF!</definedName>
    <definedName name="INSTNGL4">#REF!</definedName>
    <definedName name="INSTPGM" localSheetId="24">#REF!</definedName>
    <definedName name="INSTPGM">#REF!</definedName>
    <definedName name="INSTPIPELINE" localSheetId="24">#REF!</definedName>
    <definedName name="INSTPIPELINE">#REF!</definedName>
    <definedName name="INSTTANK" localSheetId="24">#REF!</definedName>
    <definedName name="INSTTANK">#REF!</definedName>
    <definedName name="int" localSheetId="24">#REF!</definedName>
    <definedName name="int">#REF!</definedName>
    <definedName name="IntCalc" localSheetId="24">#REF!</definedName>
    <definedName name="IntCalc">#REF!</definedName>
    <definedName name="Interest_payment" localSheetId="24">#REF!</definedName>
    <definedName name="Interest_payment">#REF!</definedName>
    <definedName name="INTERINJ" localSheetId="24">#REF!</definedName>
    <definedName name="INTERINJ">#REF!</definedName>
    <definedName name="interstrate" localSheetId="24">#REF!</definedName>
    <definedName name="interstrate">#REF!</definedName>
    <definedName name="INTEST" localSheetId="24">#REF!</definedName>
    <definedName name="INTEST">#REF!</definedName>
    <definedName name="intrent" localSheetId="24"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localSheetId="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localSheetId="2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localSheetId="2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localSheetId="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localSheetId="24" hidden="1">#REF!</definedName>
    <definedName name="inv" localSheetId="28" hidden="1">#REF!</definedName>
    <definedName name="inv" localSheetId="13" hidden="1">#REF!</definedName>
    <definedName name="inv" hidden="1">#REF!</definedName>
    <definedName name="Inventory_adj." localSheetId="24">#REF!</definedName>
    <definedName name="Inventory_adj.">#REF!</definedName>
    <definedName name="invoice" localSheetId="24">#REF!</definedName>
    <definedName name="invoice">#REF!</definedName>
    <definedName name="INVPG1" localSheetId="24">#REF!</definedName>
    <definedName name="INVPG1">#REF!</definedName>
    <definedName name="INVPG2" localSheetId="24">#REF!</definedName>
    <definedName name="INVPG2">#REF!</definedName>
    <definedName name="INVPG3" localSheetId="24">#REF!</definedName>
    <definedName name="INVPG3">#REF!</definedName>
    <definedName name="INVPG4" localSheetId="24">#REF!</definedName>
    <definedName name="INVPG4">#REF!</definedName>
    <definedName name="inwon" localSheetId="24" hidden="1">{#N/A,#N/A,FALSE,"UNIT";#N/A,#N/A,FALSE,"UNIT";#N/A,#N/A,FALSE,"계정"}</definedName>
    <definedName name="inwon" localSheetId="8" hidden="1">{#N/A,#N/A,FALSE,"UNIT";#N/A,#N/A,FALSE,"UNIT";#N/A,#N/A,FALSE,"계정"}</definedName>
    <definedName name="inwon" localSheetId="25" hidden="1">{#N/A,#N/A,FALSE,"UNIT";#N/A,#N/A,FALSE,"UNIT";#N/A,#N/A,FALSE,"계정"}</definedName>
    <definedName name="inwon" localSheetId="2" hidden="1">{#N/A,#N/A,FALSE,"UNIT";#N/A,#N/A,FALSE,"UNIT";#N/A,#N/A,FALSE,"계정"}</definedName>
    <definedName name="inwon" localSheetId="28" hidden="1">{#N/A,#N/A,FALSE,"UNIT";#N/A,#N/A,FALSE,"UNIT";#N/A,#N/A,FALSE,"계정"}</definedName>
    <definedName name="inwon" localSheetId="5" hidden="1">{#N/A,#N/A,FALSE,"UNIT";#N/A,#N/A,FALSE,"UNIT";#N/A,#N/A,FALSE,"계정"}</definedName>
    <definedName name="inwon" hidden="1">{#N/A,#N/A,FALSE,"UNIT";#N/A,#N/A,FALSE,"UNIT";#N/A,#N/A,FALSE,"계정"}</definedName>
    <definedName name="Io" localSheetId="24">#REF!</definedName>
    <definedName name="Io">#REF!</definedName>
    <definedName name="Io1I" localSheetId="24">#REF!</definedName>
    <definedName name="Io1I">#REF!</definedName>
    <definedName name="Io2I" localSheetId="24">#REF!</definedName>
    <definedName name="Io2I">#REF!</definedName>
    <definedName name="Ip" localSheetId="24">#REF!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TDDEV_EST" hidden="1">"c375"</definedName>
    <definedName name="IQ_EBITDA_STDDEV_EST_REUT" hidden="1">"c3645"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"019802400"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 hidden="1">"c2910"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 hidden="1">"c2911"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 hidden="1">"c2909"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 hidden="1">"c1977"</definedName>
    <definedName name="IQ_OG_EXPLORATION_COSTS_GAS" hidden="1">"c1989"</definedName>
    <definedName name="IQ_OG_EXPLORATION_COSTS_OIL" hidden="1">"c1983"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ICS_CODE" hidden="1">"c30248"</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 hidden="1">"11/15/2006 11:59:13 AM"</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1_4_FAMILY_DOM_LOANS_RSTRC_TERMS_FFIEC" hidden="1">"c30325"</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ANSACTION_QUICK_COMPS" hidden="1">"c30323"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localSheetId="24" hidden="1">#REF!</definedName>
    <definedName name="IQB_BOOKMARK_LOCATION_0" localSheetId="28" hidden="1">#REF!</definedName>
    <definedName name="IQB_BOOKMARK_LOCATION_0" hidden="1">#REF!</definedName>
    <definedName name="IQB_BOOKMARK_LOCATION_1" localSheetId="24" hidden="1">#REF!</definedName>
    <definedName name="IQB_BOOKMARK_LOCATION_1" localSheetId="28"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 localSheetId="24">BlankMacro1</definedName>
    <definedName name="IRG" localSheetId="8">BlankMacro1</definedName>
    <definedName name="IRG" localSheetId="25">BlankMacro1</definedName>
    <definedName name="IRG" localSheetId="2">BlankMacro1</definedName>
    <definedName name="IRG" localSheetId="28">BlankMacro1</definedName>
    <definedName name="IRG" localSheetId="26">BlankMacro1</definedName>
    <definedName name="IRG" localSheetId="27">BlankMacro1</definedName>
    <definedName name="IRG" localSheetId="6">BlankMacro1</definedName>
    <definedName name="IRG" localSheetId="5">BlankMacro1</definedName>
    <definedName name="IRG">BlankMacro1</definedName>
    <definedName name="IROW" localSheetId="24">#REF!</definedName>
    <definedName name="IROW">#REF!</definedName>
    <definedName name="irr_all" localSheetId="24">#REF!</definedName>
    <definedName name="irr_all">#REF!</definedName>
    <definedName name="IRS" localSheetId="24">#REF!</definedName>
    <definedName name="IRS">#REF!</definedName>
    <definedName name="IRS_RWD" localSheetId="24">#REF!</definedName>
    <definedName name="IRS_RWD">#REF!</definedName>
    <definedName name="is" localSheetId="24">#REF!</definedName>
    <definedName name="is">#REF!</definedName>
    <definedName name="IsColHidden" hidden="1">FALSE</definedName>
    <definedName name="IsLTMColHidden" hidden="1">FALSE</definedName>
    <definedName name="IT_intrate" localSheetId="24">#REF!</definedName>
    <definedName name="IT_intrate">#REF!</definedName>
    <definedName name="IT_period" localSheetId="24">#REF!</definedName>
    <definedName name="IT_period">#REF!</definedName>
    <definedName name="ITNUM">#N/A</definedName>
    <definedName name="iuiuiuiu">#N/A</definedName>
    <definedName name="iuiuiuiuiuiu">#N/A</definedName>
    <definedName name="IUUIUIUIU">#N/A</definedName>
    <definedName name="IVORYPG1" localSheetId="24">#REF!</definedName>
    <definedName name="IVORYPG1" localSheetId="14">#REF!</definedName>
    <definedName name="IVORYPG1" localSheetId="13">#REF!</definedName>
    <definedName name="IVORYPG1">#REF!</definedName>
    <definedName name="iw" localSheetId="24">#REF!</definedName>
    <definedName name="iw">#REF!</definedName>
    <definedName name="j"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 localSheetId="24">#REF!</definedName>
    <definedName name="j_filler">#REF!</definedName>
    <definedName name="J2기타" localSheetId="24">#REF!</definedName>
    <definedName name="J2기타">#REF!</definedName>
    <definedName name="J5E" localSheetId="24">BlankMacro1</definedName>
    <definedName name="J5E" localSheetId="8">BlankMacro1</definedName>
    <definedName name="J5E" localSheetId="25">BlankMacro1</definedName>
    <definedName name="J5E" localSheetId="2">BlankMacro1</definedName>
    <definedName name="J5E" localSheetId="28">BlankMacro1</definedName>
    <definedName name="J5E" localSheetId="26">BlankMacro1</definedName>
    <definedName name="J5E" localSheetId="27">BlankMacro1</definedName>
    <definedName name="J5E" localSheetId="6">BlankMacro1</definedName>
    <definedName name="J5E" localSheetId="5">BlankMacro1</definedName>
    <definedName name="J5E">BlankMacro1</definedName>
    <definedName name="JAGUM" localSheetId="24">#REF!</definedName>
    <definedName name="JAGUM">#REF!</definedName>
    <definedName name="Jan" localSheetId="23" hidden="1">{"'Euro Conversion rates'!$A$1:$E$21"}</definedName>
    <definedName name="Jan" localSheetId="24" hidden="1">{"'Euro Conversion rates'!$A$1:$E$21"}</definedName>
    <definedName name="Jan" localSheetId="8">{"'Euro Conversion rates'!$A$1:$E$21"}</definedName>
    <definedName name="Jan" localSheetId="25" hidden="1">{"'Euro Conversion rates'!$A$1:$E$21"}</definedName>
    <definedName name="Jan" localSheetId="2">{"'Euro Conversion rates'!$A$1:$E$21"}</definedName>
    <definedName name="Jan" localSheetId="14" hidden="1">{"'Euro Conversion rates'!$A$1:$E$21"}</definedName>
    <definedName name="Jan" localSheetId="28" hidden="1">{"'Euro Conversion rates'!$A$1:$E$21"}</definedName>
    <definedName name="Jan" localSheetId="26" hidden="1">{"'Euro Conversion rates'!$A$1:$E$21"}</definedName>
    <definedName name="Jan" localSheetId="27" hidden="1">{"'Euro Conversion rates'!$A$1:$E$21"}</definedName>
    <definedName name="Jan" localSheetId="5" hidden="1">{"'Euro Conversion rates'!$A$1:$E$21"}</definedName>
    <definedName name="Jan" localSheetId="13" hidden="1">{"'Euro Conversion rates'!$A$1:$E$21"}</definedName>
    <definedName name="Jan">{"'Euro Conversion rates'!$A$1:$E$21"}</definedName>
    <definedName name="Jan.DM" localSheetId="24">#REF!</definedName>
    <definedName name="Jan.DM">#REF!</definedName>
    <definedName name="Jan_1" localSheetId="24" hidden="1">{"'Euro Conversion rates'!$A$1:$E$21"}</definedName>
    <definedName name="Jan_1" localSheetId="8" hidden="1">{"'Euro Conversion rates'!$A$1:$E$21"}</definedName>
    <definedName name="Jan_1" localSheetId="25" hidden="1">{"'Euro Conversion rates'!$A$1:$E$21"}</definedName>
    <definedName name="Jan_1" localSheetId="2" hidden="1">{"'Euro Conversion rates'!$A$1:$E$21"}</definedName>
    <definedName name="Jan_1" localSheetId="14" hidden="1">{"'Euro Conversion rates'!$A$1:$E$21"}</definedName>
    <definedName name="Jan_1" localSheetId="28" hidden="1">{"'Euro Conversion rates'!$A$1:$E$21"}</definedName>
    <definedName name="Jan_1" localSheetId="5" hidden="1">{"'Euro Conversion rates'!$A$1:$E$21"}</definedName>
    <definedName name="Jan_1" localSheetId="13" hidden="1">{"'Euro Conversion rates'!$A$1:$E$21"}</definedName>
    <definedName name="Jan_1" hidden="1">{"'Euro Conversion rates'!$A$1:$E$21"}</definedName>
    <definedName name="Januar" localSheetId="24">#REF!</definedName>
    <definedName name="Januar">#REF!</definedName>
    <definedName name="jeklklw" localSheetId="24" hidden="1">{"'Sheet1'!$A$1:$H$36"}</definedName>
    <definedName name="jeklklw" localSheetId="8" hidden="1">{"'Sheet1'!$A$1:$H$36"}</definedName>
    <definedName name="jeklklw" localSheetId="25" hidden="1">{"'Sheet1'!$A$1:$H$36"}</definedName>
    <definedName name="jeklklw" localSheetId="2" hidden="1">{"'Sheet1'!$A$1:$H$36"}</definedName>
    <definedName name="jeklklw" localSheetId="28" hidden="1">{"'Sheet1'!$A$1:$H$36"}</definedName>
    <definedName name="jeklklw" localSheetId="5" hidden="1">{"'Sheet1'!$A$1:$H$36"}</definedName>
    <definedName name="jeklklw" hidden="1">{"'Sheet1'!$A$1:$H$36"}</definedName>
    <definedName name="JF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8"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5"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 localSheetId="24">#REF!</definedName>
    <definedName name="jghj">#REF!</definedName>
    <definedName name="jgi" localSheetId="24">BlankMacro1</definedName>
    <definedName name="jgi" localSheetId="8">BlankMacro1</definedName>
    <definedName name="jgi" localSheetId="25">BlankMacro1</definedName>
    <definedName name="jgi" localSheetId="2">BlankMacro1</definedName>
    <definedName name="jgi" localSheetId="28">BlankMacro1</definedName>
    <definedName name="jgi" localSheetId="26">BlankMacro1</definedName>
    <definedName name="jgi" localSheetId="27">BlankMacro1</definedName>
    <definedName name="jgi" localSheetId="6">BlankMacro1</definedName>
    <definedName name="jgi" localSheetId="5">BlankMacro1</definedName>
    <definedName name="jgi">BlankMacro1</definedName>
    <definedName name="jhbjkhkj" localSheetId="24" hidden="1">{#N/A,#N/A,TRUE,"Summary";#N/A,#N/A,TRUE,"IS";#N/A,#N/A,TRUE,"Adj";#N/A,#N/A,TRUE,"BS";#N/A,#N/A,TRUE,"CF";#N/A,#N/A,TRUE,"Debt";#N/A,#N/A,TRUE,"IRR"}</definedName>
    <definedName name="jhbjkhkj" localSheetId="8" hidden="1">{#N/A,#N/A,TRUE,"Summary";#N/A,#N/A,TRUE,"IS";#N/A,#N/A,TRUE,"Adj";#N/A,#N/A,TRUE,"BS";#N/A,#N/A,TRUE,"CF";#N/A,#N/A,TRUE,"Debt";#N/A,#N/A,TRUE,"IRR"}</definedName>
    <definedName name="jhbjkhkj" localSheetId="25" hidden="1">{#N/A,#N/A,TRUE,"Summary";#N/A,#N/A,TRUE,"IS";#N/A,#N/A,TRUE,"Adj";#N/A,#N/A,TRUE,"BS";#N/A,#N/A,TRUE,"CF";#N/A,#N/A,TRUE,"Debt";#N/A,#N/A,TRUE,"IRR"}</definedName>
    <definedName name="jhbjkhkj" localSheetId="2" hidden="1">{#N/A,#N/A,TRUE,"Summary";#N/A,#N/A,TRUE,"IS";#N/A,#N/A,TRUE,"Adj";#N/A,#N/A,TRUE,"BS";#N/A,#N/A,TRUE,"CF";#N/A,#N/A,TRUE,"Debt";#N/A,#N/A,TRUE,"IRR"}</definedName>
    <definedName name="jhbjkhkj" localSheetId="28" hidden="1">{#N/A,#N/A,TRUE,"Summary";#N/A,#N/A,TRUE,"IS";#N/A,#N/A,TRUE,"Adj";#N/A,#N/A,TRUE,"BS";#N/A,#N/A,TRUE,"CF";#N/A,#N/A,TRUE,"Debt";#N/A,#N/A,TRUE,"IRR"}</definedName>
    <definedName name="jhbjkhkj" localSheetId="5" hidden="1">{#N/A,#N/A,TRUE,"Summary";#N/A,#N/A,TRUE,"IS";#N/A,#N/A,TRUE,"Adj";#N/A,#N/A,TRUE,"BS";#N/A,#N/A,TRUE,"CF";#N/A,#N/A,TRUE,"Debt";#N/A,#N/A,TRUE,"IRR"}</definedName>
    <definedName name="jhbjkhkj" hidden="1">{#N/A,#N/A,TRUE,"Summary";#N/A,#N/A,TRUE,"IS";#N/A,#N/A,TRUE,"Adj";#N/A,#N/A,TRUE,"BS";#N/A,#N/A,TRUE,"CF";#N/A,#N/A,TRUE,"Debt";#N/A,#N/A,TRUE,"IRR"}</definedName>
    <definedName name="JHG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8"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5"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4"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8"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5"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8"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5"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24" hidden="1">{#N/A,#N/A,FALSE,"CCTV"}</definedName>
    <definedName name="jhhhh" localSheetId="8" hidden="1">{#N/A,#N/A,FALSE,"CCTV"}</definedName>
    <definedName name="jhhhh" localSheetId="25" hidden="1">{#N/A,#N/A,FALSE,"CCTV"}</definedName>
    <definedName name="jhhhh" localSheetId="2" hidden="1">{#N/A,#N/A,FALSE,"CCTV"}</definedName>
    <definedName name="jhhhh" localSheetId="14" hidden="1">{#N/A,#N/A,FALSE,"CCTV"}</definedName>
    <definedName name="jhhhh" localSheetId="28" hidden="1">{#N/A,#N/A,FALSE,"CCTV"}</definedName>
    <definedName name="jhhhh" localSheetId="5" hidden="1">{#N/A,#N/A,FALSE,"CCTV"}</definedName>
    <definedName name="jhhhh" localSheetId="13" hidden="1">{#N/A,#N/A,FALSE,"CCTV"}</definedName>
    <definedName name="jhhhh" hidden="1">{#N/A,#N/A,FALSE,"CCTV"}</definedName>
    <definedName name="JHJ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8"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5"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localSheetId="24" hidden="1">{"'Directory'!$A$72:$E$91"}</definedName>
    <definedName name="jimm" localSheetId="8" hidden="1">{"'Directory'!$A$72:$E$91"}</definedName>
    <definedName name="jimm" localSheetId="25" hidden="1">{"'Directory'!$A$72:$E$91"}</definedName>
    <definedName name="jimm" localSheetId="2" hidden="1">{"'Directory'!$A$72:$E$91"}</definedName>
    <definedName name="jimm" localSheetId="28" hidden="1">{"'Directory'!$A$72:$E$91"}</definedName>
    <definedName name="jimm" localSheetId="5" hidden="1">{"'Directory'!$A$72:$E$91"}</definedName>
    <definedName name="jimm" hidden="1">{"'Directory'!$A$72:$E$91"}</definedName>
    <definedName name="jj" localSheetId="24" hidden="1">{#N/A,#N/A,FALSE,"JV"}</definedName>
    <definedName name="jj" localSheetId="8" hidden="1">{#N/A,#N/A,FALSE,"JV"}</definedName>
    <definedName name="jj" localSheetId="25" hidden="1">{#N/A,#N/A,FALSE,"JV"}</definedName>
    <definedName name="jj" localSheetId="2" hidden="1">{#N/A,#N/A,FALSE,"JV"}</definedName>
    <definedName name="jj" localSheetId="28" hidden="1">{#N/A,#N/A,FALSE,"JV"}</definedName>
    <definedName name="jj" localSheetId="5" hidden="1">{#N/A,#N/A,FALSE,"JV"}</definedName>
    <definedName name="jj" hidden="1">{#N/A,#N/A,FALSE,"JV"}</definedName>
    <definedName name="jjj" localSheetId="24" hidden="1">#REF!</definedName>
    <definedName name="jjj" localSheetId="28" hidden="1">#REF!</definedName>
    <definedName name="jjj" hidden="1">#REF!</definedName>
    <definedName name="JJJJ" localSheetId="24" hidden="1">#REF!</definedName>
    <definedName name="JJJJ" localSheetId="28" hidden="1">#REF!</definedName>
    <definedName name="JJJJ" hidden="1">#REF!</definedName>
    <definedName name="JK" localSheetId="24" hidden="1">{#N/A,#N/A,TRUE,"Y생산";#N/A,#N/A,TRUE,"Y판매";#N/A,#N/A,TRUE,"Y총물량";#N/A,#N/A,TRUE,"Y능력";#N/A,#N/A,TRUE,"YKD"}</definedName>
    <definedName name="JK" localSheetId="8" hidden="1">{#N/A,#N/A,TRUE,"Y생산";#N/A,#N/A,TRUE,"Y판매";#N/A,#N/A,TRUE,"Y총물량";#N/A,#N/A,TRUE,"Y능력";#N/A,#N/A,TRUE,"YKD"}</definedName>
    <definedName name="JK" localSheetId="25" hidden="1">{#N/A,#N/A,TRUE,"Y생산";#N/A,#N/A,TRUE,"Y판매";#N/A,#N/A,TRUE,"Y총물량";#N/A,#N/A,TRUE,"Y능력";#N/A,#N/A,TRUE,"YKD"}</definedName>
    <definedName name="JK" localSheetId="2" hidden="1">{#N/A,#N/A,TRUE,"Y생산";#N/A,#N/A,TRUE,"Y판매";#N/A,#N/A,TRUE,"Y총물량";#N/A,#N/A,TRUE,"Y능력";#N/A,#N/A,TRUE,"YKD"}</definedName>
    <definedName name="JK" localSheetId="14" hidden="1">{#N/A,#N/A,TRUE,"Y생산";#N/A,#N/A,TRUE,"Y판매";#N/A,#N/A,TRUE,"Y총물량";#N/A,#N/A,TRUE,"Y능력";#N/A,#N/A,TRUE,"YKD"}</definedName>
    <definedName name="JK" localSheetId="28" hidden="1">{#N/A,#N/A,TRUE,"Y생산";#N/A,#N/A,TRUE,"Y판매";#N/A,#N/A,TRUE,"Y총물량";#N/A,#N/A,TRUE,"Y능력";#N/A,#N/A,TRUE,"YKD"}</definedName>
    <definedName name="JK" localSheetId="5" hidden="1">{#N/A,#N/A,TRUE,"Y생산";#N/A,#N/A,TRUE,"Y판매";#N/A,#N/A,TRUE,"Y총물량";#N/A,#N/A,TRUE,"Y능력";#N/A,#N/A,TRUE,"YKD"}</definedName>
    <definedName name="JK" localSheetId="13" hidden="1">{#N/A,#N/A,TRUE,"Y생산";#N/A,#N/A,TRUE,"Y판매";#N/A,#N/A,TRUE,"Y총물량";#N/A,#N/A,TRUE,"Y능력";#N/A,#N/A,TRUE,"YKD"}</definedName>
    <definedName name="JK" hidden="1">{#N/A,#N/A,TRUE,"Y생산";#N/A,#N/A,TRUE,"Y판매";#N/A,#N/A,TRUE,"Y총물량";#N/A,#N/A,TRUE,"Y능력";#N/A,#N/A,TRUE,"YKD"}</definedName>
    <definedName name="JKJ" localSheetId="24"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8"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25"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28"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5"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4" hidden="1">{"'Sheet1'!$A$1:$H$36"}</definedName>
    <definedName name="jklejke" localSheetId="8" hidden="1">{"'Sheet1'!$A$1:$H$36"}</definedName>
    <definedName name="jklejke" localSheetId="25" hidden="1">{"'Sheet1'!$A$1:$H$36"}</definedName>
    <definedName name="jklejke" localSheetId="2" hidden="1">{"'Sheet1'!$A$1:$H$36"}</definedName>
    <definedName name="jklejke" localSheetId="28" hidden="1">{"'Sheet1'!$A$1:$H$36"}</definedName>
    <definedName name="jklejke" localSheetId="5" hidden="1">{"'Sheet1'!$A$1:$H$36"}</definedName>
    <definedName name="jklejke" hidden="1">{"'Sheet1'!$A$1:$H$36"}</definedName>
    <definedName name="jkljlkjl" localSheetId="24" hidden="1">{#N/A,#N/A,FALSE,"UNIT";#N/A,#N/A,FALSE,"UNIT";#N/A,#N/A,FALSE,"계정"}</definedName>
    <definedName name="jkljlkjl" localSheetId="8" hidden="1">{#N/A,#N/A,FALSE,"UNIT";#N/A,#N/A,FALSE,"UNIT";#N/A,#N/A,FALSE,"계정"}</definedName>
    <definedName name="jkljlkjl" localSheetId="25" hidden="1">{#N/A,#N/A,FALSE,"UNIT";#N/A,#N/A,FALSE,"UNIT";#N/A,#N/A,FALSE,"계정"}</definedName>
    <definedName name="jkljlkjl" localSheetId="2" hidden="1">{#N/A,#N/A,FALSE,"UNIT";#N/A,#N/A,FALSE,"UNIT";#N/A,#N/A,FALSE,"계정"}</definedName>
    <definedName name="jkljlkjl" localSheetId="28" hidden="1">{#N/A,#N/A,FALSE,"UNIT";#N/A,#N/A,FALSE,"UNIT";#N/A,#N/A,FALSE,"계정"}</definedName>
    <definedName name="jkljlkjl" localSheetId="5" hidden="1">{#N/A,#N/A,FALSE,"UNIT";#N/A,#N/A,FALSE,"UNIT";#N/A,#N/A,FALSE,"계정"}</definedName>
    <definedName name="jkljlkjl" hidden="1">{#N/A,#N/A,FALSE,"UNIT";#N/A,#N/A,FALSE,"UNIT";#N/A,#N/A,FALSE,"계정"}</definedName>
    <definedName name="JL" localSheetId="24" hidden="1">{#N/A,#N/A,FALSE,"단축1";#N/A,#N/A,FALSE,"단축2";#N/A,#N/A,FALSE,"단축3";#N/A,#N/A,FALSE,"장축";#N/A,#N/A,FALSE,"4WD"}</definedName>
    <definedName name="JL" localSheetId="8" hidden="1">{#N/A,#N/A,FALSE,"단축1";#N/A,#N/A,FALSE,"단축2";#N/A,#N/A,FALSE,"단축3";#N/A,#N/A,FALSE,"장축";#N/A,#N/A,FALSE,"4WD"}</definedName>
    <definedName name="JL" localSheetId="25" hidden="1">{#N/A,#N/A,FALSE,"단축1";#N/A,#N/A,FALSE,"단축2";#N/A,#N/A,FALSE,"단축3";#N/A,#N/A,FALSE,"장축";#N/A,#N/A,FALSE,"4WD"}</definedName>
    <definedName name="JL" localSheetId="2" hidden="1">{#N/A,#N/A,FALSE,"단축1";#N/A,#N/A,FALSE,"단축2";#N/A,#N/A,FALSE,"단축3";#N/A,#N/A,FALSE,"장축";#N/A,#N/A,FALSE,"4WD"}</definedName>
    <definedName name="JL" localSheetId="28" hidden="1">{#N/A,#N/A,FALSE,"단축1";#N/A,#N/A,FALSE,"단축2";#N/A,#N/A,FALSE,"단축3";#N/A,#N/A,FALSE,"장축";#N/A,#N/A,FALSE,"4WD"}</definedName>
    <definedName name="JL" localSheetId="5" hidden="1">{#N/A,#N/A,FALSE,"단축1";#N/A,#N/A,FALSE,"단축2";#N/A,#N/A,FALSE,"단축3";#N/A,#N/A,FALSE,"장축";#N/A,#N/A,FALSE,"4WD"}</definedName>
    <definedName name="JL" hidden="1">{#N/A,#N/A,FALSE,"단축1";#N/A,#N/A,FALSE,"단축2";#N/A,#N/A,FALSE,"단축3";#N/A,#N/A,FALSE,"장축";#N/A,#N/A,FALSE,"4WD"}</definedName>
    <definedName name="job_run" localSheetId="24">#REF!</definedName>
    <definedName name="job_run">#REF!</definedName>
    <definedName name="JOBNUM" localSheetId="24">#REF!</definedName>
    <definedName name="JOBNUM">#REF!</definedName>
    <definedName name="JOKM" localSheetId="24" hidden="1">{#N/A,#N/A,FALSE,"단축1";#N/A,#N/A,FALSE,"단축2";#N/A,#N/A,FALSE,"단축3";#N/A,#N/A,FALSE,"장축";#N/A,#N/A,FALSE,"4WD"}</definedName>
    <definedName name="JOKM" localSheetId="8" hidden="1">{#N/A,#N/A,FALSE,"단축1";#N/A,#N/A,FALSE,"단축2";#N/A,#N/A,FALSE,"단축3";#N/A,#N/A,FALSE,"장축";#N/A,#N/A,FALSE,"4WD"}</definedName>
    <definedName name="JOKM" localSheetId="25" hidden="1">{#N/A,#N/A,FALSE,"단축1";#N/A,#N/A,FALSE,"단축2";#N/A,#N/A,FALSE,"단축3";#N/A,#N/A,FALSE,"장축";#N/A,#N/A,FALSE,"4WD"}</definedName>
    <definedName name="JOKM" localSheetId="2" hidden="1">{#N/A,#N/A,FALSE,"단축1";#N/A,#N/A,FALSE,"단축2";#N/A,#N/A,FALSE,"단축3";#N/A,#N/A,FALSE,"장축";#N/A,#N/A,FALSE,"4WD"}</definedName>
    <definedName name="JOKM" localSheetId="28" hidden="1">{#N/A,#N/A,FALSE,"단축1";#N/A,#N/A,FALSE,"단축2";#N/A,#N/A,FALSE,"단축3";#N/A,#N/A,FALSE,"장축";#N/A,#N/A,FALSE,"4WD"}</definedName>
    <definedName name="JOKM" localSheetId="5" hidden="1">{#N/A,#N/A,FALSE,"단축1";#N/A,#N/A,FALSE,"단축2";#N/A,#N/A,FALSE,"단축3";#N/A,#N/A,FALSE,"장축";#N/A,#N/A,FALSE,"4WD"}</definedName>
    <definedName name="JOKM" hidden="1">{#N/A,#N/A,FALSE,"단축1";#N/A,#N/A,FALSE,"단축2";#N/A,#N/A,FALSE,"단축3";#N/A,#N/A,FALSE,"장축";#N/A,#N/A,FALSE,"4WD"}</definedName>
    <definedName name="JPY" localSheetId="24">#REF!</definedName>
    <definedName name="JPY">#REF!</definedName>
    <definedName name="Juli" localSheetId="24">#REF!</definedName>
    <definedName name="Juli">#REF!</definedName>
    <definedName name="Juli.DM" localSheetId="24">#REF!</definedName>
    <definedName name="Juli.DM">#REF!</definedName>
    <definedName name="Juni" localSheetId="24">#REF!</definedName>
    <definedName name="Juni">#REF!</definedName>
    <definedName name="Juni.DM" localSheetId="24">#REF!</definedName>
    <definedName name="Juni.DM">#REF!</definedName>
    <definedName name="JUST" localSheetId="24">#REF!</definedName>
    <definedName name="JUST">#REF!</definedName>
    <definedName name="JUU" localSheetId="24" hidden="1">#REF!</definedName>
    <definedName name="JUU" localSheetId="28" hidden="1">#REF!</definedName>
    <definedName name="JUU" hidden="1">#REF!</definedName>
    <definedName name="JV" localSheetId="24">#REF!</definedName>
    <definedName name="JV">#REF!</definedName>
    <definedName name="jwd">#N/A</definedName>
    <definedName name="JWG" localSheetId="24" hidden="1">{#N/A,#N/A,FALSE,"단축1";#N/A,#N/A,FALSE,"단축2";#N/A,#N/A,FALSE,"단축3";#N/A,#N/A,FALSE,"장축";#N/A,#N/A,FALSE,"4WD"}</definedName>
    <definedName name="JWG" localSheetId="8" hidden="1">{#N/A,#N/A,FALSE,"단축1";#N/A,#N/A,FALSE,"단축2";#N/A,#N/A,FALSE,"단축3";#N/A,#N/A,FALSE,"장축";#N/A,#N/A,FALSE,"4WD"}</definedName>
    <definedName name="JWG" localSheetId="25" hidden="1">{#N/A,#N/A,FALSE,"단축1";#N/A,#N/A,FALSE,"단축2";#N/A,#N/A,FALSE,"단축3";#N/A,#N/A,FALSE,"장축";#N/A,#N/A,FALSE,"4WD"}</definedName>
    <definedName name="JWG" localSheetId="2" hidden="1">{#N/A,#N/A,FALSE,"단축1";#N/A,#N/A,FALSE,"단축2";#N/A,#N/A,FALSE,"단축3";#N/A,#N/A,FALSE,"장축";#N/A,#N/A,FALSE,"4WD"}</definedName>
    <definedName name="JWG" localSheetId="28" hidden="1">{#N/A,#N/A,FALSE,"단축1";#N/A,#N/A,FALSE,"단축2";#N/A,#N/A,FALSE,"단축3";#N/A,#N/A,FALSE,"장축";#N/A,#N/A,FALSE,"4WD"}</definedName>
    <definedName name="JWG" localSheetId="5" hidden="1">{#N/A,#N/A,FALSE,"단축1";#N/A,#N/A,FALSE,"단축2";#N/A,#N/A,FALSE,"단축3";#N/A,#N/A,FALSE,"장축";#N/A,#N/A,FALSE,"4WD"}</definedName>
    <definedName name="JWG" hidden="1">{#N/A,#N/A,FALSE,"단축1";#N/A,#N/A,FALSE,"단축2";#N/A,#N/A,FALSE,"단축3";#N/A,#N/A,FALSE,"장축";#N/A,#N/A,FALSE,"4WD"}</definedName>
    <definedName name="JY" localSheetId="24" hidden="1">{#N/A,#N/A,FALSE,"포장2"}</definedName>
    <definedName name="JY" localSheetId="8" hidden="1">{#N/A,#N/A,FALSE,"포장2"}</definedName>
    <definedName name="JY" localSheetId="25" hidden="1">{#N/A,#N/A,FALSE,"포장2"}</definedName>
    <definedName name="JY" localSheetId="2" hidden="1">{#N/A,#N/A,FALSE,"포장2"}</definedName>
    <definedName name="JY" localSheetId="14" hidden="1">{#N/A,#N/A,FALSE,"포장2"}</definedName>
    <definedName name="JY" localSheetId="28" hidden="1">{#N/A,#N/A,FALSE,"포장2"}</definedName>
    <definedName name="JY" localSheetId="5" hidden="1">{#N/A,#N/A,FALSE,"포장2"}</definedName>
    <definedName name="JY" localSheetId="13" hidden="1">{#N/A,#N/A,FALSE,"포장2"}</definedName>
    <definedName name="JY" hidden="1">{#N/A,#N/A,FALSE,"포장2"}</definedName>
    <definedName name="JYE" localSheetId="24" hidden="1">{#N/A,#N/A,FALSE,"부대1"}</definedName>
    <definedName name="JYE" localSheetId="8" hidden="1">{#N/A,#N/A,FALSE,"부대1"}</definedName>
    <definedName name="JYE" localSheetId="25" hidden="1">{#N/A,#N/A,FALSE,"부대1"}</definedName>
    <definedName name="JYE" localSheetId="2" hidden="1">{#N/A,#N/A,FALSE,"부대1"}</definedName>
    <definedName name="JYE" localSheetId="14" hidden="1">{#N/A,#N/A,FALSE,"부대1"}</definedName>
    <definedName name="JYE" localSheetId="28" hidden="1">{#N/A,#N/A,FALSE,"부대1"}</definedName>
    <definedName name="JYE" localSheetId="5" hidden="1">{#N/A,#N/A,FALSE,"부대1"}</definedName>
    <definedName name="JYE" localSheetId="13" hidden="1">{#N/A,#N/A,FALSE,"부대1"}</definedName>
    <definedName name="JYE" hidden="1">{#N/A,#N/A,FALSE,"부대1"}</definedName>
    <definedName name="k" localSheetId="24" hidden="1">#REF!</definedName>
    <definedName name="k" localSheetId="14" hidden="1">#REF!</definedName>
    <definedName name="k" localSheetId="28" hidden="1">#REF!</definedName>
    <definedName name="k" localSheetId="13" hidden="1">#REF!</definedName>
    <definedName name="k" hidden="1">#REF!</definedName>
    <definedName name="k0" localSheetId="24">#REF!</definedName>
    <definedName name="k0">#REF!</definedName>
    <definedName name="K2_WBEVMODE" hidden="1">-1</definedName>
    <definedName name="ka" localSheetId="24" hidden="1">{#N/A,#N/A,FALSE,"단축1";#N/A,#N/A,FALSE,"단축2";#N/A,#N/A,FALSE,"단축3";#N/A,#N/A,FALSE,"장축";#N/A,#N/A,FALSE,"4WD"}</definedName>
    <definedName name="ka" localSheetId="8" hidden="1">{#N/A,#N/A,FALSE,"단축1";#N/A,#N/A,FALSE,"단축2";#N/A,#N/A,FALSE,"단축3";#N/A,#N/A,FALSE,"장축";#N/A,#N/A,FALSE,"4WD"}</definedName>
    <definedName name="ka" localSheetId="25" hidden="1">{#N/A,#N/A,FALSE,"단축1";#N/A,#N/A,FALSE,"단축2";#N/A,#N/A,FALSE,"단축3";#N/A,#N/A,FALSE,"장축";#N/A,#N/A,FALSE,"4WD"}</definedName>
    <definedName name="ka" localSheetId="2" hidden="1">{#N/A,#N/A,FALSE,"단축1";#N/A,#N/A,FALSE,"단축2";#N/A,#N/A,FALSE,"단축3";#N/A,#N/A,FALSE,"장축";#N/A,#N/A,FALSE,"4WD"}</definedName>
    <definedName name="ka" localSheetId="28" hidden="1">{#N/A,#N/A,FALSE,"단축1";#N/A,#N/A,FALSE,"단축2";#N/A,#N/A,FALSE,"단축3";#N/A,#N/A,FALSE,"장축";#N/A,#N/A,FALSE,"4WD"}</definedName>
    <definedName name="ka" localSheetId="5" hidden="1">{#N/A,#N/A,FALSE,"단축1";#N/A,#N/A,FALSE,"단축2";#N/A,#N/A,FALSE,"단축3";#N/A,#N/A,FALSE,"장축";#N/A,#N/A,FALSE,"4WD"}</definedName>
    <definedName name="ka" hidden="1">{#N/A,#N/A,FALSE,"단축1";#N/A,#N/A,FALSE,"단축2";#N/A,#N/A,FALSE,"단축3";#N/A,#N/A,FALSE,"장축";#N/A,#N/A,FALSE,"4WD"}</definedName>
    <definedName name="KC" localSheetId="24" hidden="1">{#N/A,#N/A,FALSE,"을지 (4)";#N/A,#N/A,FALSE,"을지 (5)";#N/A,#N/A,FALSE,"을지 (6)"}</definedName>
    <definedName name="KC" localSheetId="8" hidden="1">{#N/A,#N/A,FALSE,"을지 (4)";#N/A,#N/A,FALSE,"을지 (5)";#N/A,#N/A,FALSE,"을지 (6)"}</definedName>
    <definedName name="KC" localSheetId="25" hidden="1">{#N/A,#N/A,FALSE,"을지 (4)";#N/A,#N/A,FALSE,"을지 (5)";#N/A,#N/A,FALSE,"을지 (6)"}</definedName>
    <definedName name="KC" localSheetId="2" hidden="1">{#N/A,#N/A,FALSE,"을지 (4)";#N/A,#N/A,FALSE,"을지 (5)";#N/A,#N/A,FALSE,"을지 (6)"}</definedName>
    <definedName name="KC" localSheetId="28" hidden="1">{#N/A,#N/A,FALSE,"을지 (4)";#N/A,#N/A,FALSE,"을지 (5)";#N/A,#N/A,FALSE,"을지 (6)"}</definedName>
    <definedName name="KC" localSheetId="5" hidden="1">{#N/A,#N/A,FALSE,"을지 (4)";#N/A,#N/A,FALSE,"을지 (5)";#N/A,#N/A,FALSE,"을지 (6)"}</definedName>
    <definedName name="KC" hidden="1">{#N/A,#N/A,FALSE,"을지 (4)";#N/A,#N/A,FALSE,"을지 (5)";#N/A,#N/A,FALSE,"을지 (6)"}</definedName>
    <definedName name="kcja" localSheetId="24">BlankMacro1</definedName>
    <definedName name="kcja" localSheetId="8">BlankMacro1</definedName>
    <definedName name="kcja" localSheetId="25">BlankMacro1</definedName>
    <definedName name="kcja" localSheetId="2">BlankMacro1</definedName>
    <definedName name="kcja" localSheetId="28">BlankMacro1</definedName>
    <definedName name="kcja" localSheetId="26">BlankMacro1</definedName>
    <definedName name="kcja" localSheetId="27">BlankMacro1</definedName>
    <definedName name="kcja" localSheetId="6">BlankMacro1</definedName>
    <definedName name="kcja" localSheetId="5">BlankMacro1</definedName>
    <definedName name="kcja">BlankMacro1</definedName>
    <definedName name="KDJ" localSheetId="24">BlankMacro1</definedName>
    <definedName name="KDJ" localSheetId="8">BlankMacro1</definedName>
    <definedName name="KDJ" localSheetId="25">BlankMacro1</definedName>
    <definedName name="KDJ" localSheetId="2">BlankMacro1</definedName>
    <definedName name="KDJ" localSheetId="28">BlankMacro1</definedName>
    <definedName name="KDJ" localSheetId="26">BlankMacro1</definedName>
    <definedName name="KDJ" localSheetId="27">BlankMacro1</definedName>
    <definedName name="KDJ" localSheetId="6">BlankMacro1</definedName>
    <definedName name="KDJ" localSheetId="5">BlankMacro1</definedName>
    <definedName name="KDJ">BlankMacro1</definedName>
    <definedName name="KDJHSKDSKH" localSheetId="24">BLCH</definedName>
    <definedName name="KDJHSKDSKH" localSheetId="8">BLCH</definedName>
    <definedName name="KDJHSKDSKH" localSheetId="25">BLCH</definedName>
    <definedName name="KDJHSKDSKH" localSheetId="2">BLCH</definedName>
    <definedName name="KDJHSKDSKH" localSheetId="28">BLCH</definedName>
    <definedName name="KDJHSKDSKH" localSheetId="26">BLCH</definedName>
    <definedName name="KDJHSKDSKH" localSheetId="27">BLCH</definedName>
    <definedName name="KDJHSKDSKH" localSheetId="6">BLCH</definedName>
    <definedName name="KDJHSKDSKH" localSheetId="5">BLCH</definedName>
    <definedName name="KDJHSKDSKH">BLCH</definedName>
    <definedName name="keiso_data" localSheetId="24">#REF!</definedName>
    <definedName name="keiso_data">#REF!</definedName>
    <definedName name="KEPNET" localSheetId="24">#REF!</definedName>
    <definedName name="KEPNET">#REF!</definedName>
    <definedName name="ket" localSheetId="24" hidden="1">#REF!</definedName>
    <definedName name="ket" localSheetId="28" hidden="1">#REF!</definedName>
    <definedName name="ket" hidden="1">#REF!</definedName>
    <definedName name="Kevin"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localSheetId="24" hidden="1">#REF!</definedName>
    <definedName name="KEY" localSheetId="28" hidden="1">#REF!</definedName>
    <definedName name="KEY" hidden="1">#REF!</definedName>
    <definedName name="KEY_RATIO__RESULT" localSheetId="24">#REF!</definedName>
    <definedName name="KEY_RATIO__RESULT">#REF!</definedName>
    <definedName name="KF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8"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5"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localSheetId="24" hidden="1">#REF!</definedName>
    <definedName name="kg" localSheetId="14" hidden="1">#REF!</definedName>
    <definedName name="kg" localSheetId="28" hidden="1">#REF!</definedName>
    <definedName name="kg" localSheetId="13" hidden="1">#REF!</definedName>
    <definedName name="kg" hidden="1">#REF!</definedName>
    <definedName name="kghlgh" localSheetId="24" hidden="1">{#N/A,#N/A,FALSE,"CCTV"}</definedName>
    <definedName name="kghlgh" localSheetId="8" hidden="1">{#N/A,#N/A,FALSE,"CCTV"}</definedName>
    <definedName name="kghlgh" localSheetId="25" hidden="1">{#N/A,#N/A,FALSE,"CCTV"}</definedName>
    <definedName name="kghlgh" localSheetId="2" hidden="1">{#N/A,#N/A,FALSE,"CCTV"}</definedName>
    <definedName name="kghlgh" localSheetId="14" hidden="1">{#N/A,#N/A,FALSE,"CCTV"}</definedName>
    <definedName name="kghlgh" localSheetId="28" hidden="1">{#N/A,#N/A,FALSE,"CCTV"}</definedName>
    <definedName name="kghlgh" localSheetId="5" hidden="1">{#N/A,#N/A,FALSE,"CCTV"}</definedName>
    <definedName name="kghlgh" localSheetId="13" hidden="1">{#N/A,#N/A,FALSE,"CCTV"}</definedName>
    <definedName name="kghlgh" hidden="1">{#N/A,#N/A,FALSE,"CCTV"}</definedName>
    <definedName name="kh" localSheetId="24">#REF!</definedName>
    <definedName name="kh">#REF!</definedName>
    <definedName name="KHALID" localSheetId="24" hidden="1">{#N/A,#N/A,FALSE,"Che-Ga";#N/A,#N/A,FALSE,"Iv-Sm";#N/A,#N/A,FALSE,"So-We";#N/A,#N/A,FALSE,"Me-Po";#N/A,#N/A,FALSE,"Be-Bo";#N/A,#N/A,FALSE,"Cha-Ki";#N/A,#N/A,FALSE,"In";#N/A,#N/A,FALSE,"Schedule 23";#N/A,#N/A,FALSE,"Schedule 22";#N/A,#N/A,FALSE,"WACC"}</definedName>
    <definedName name="KHALID" localSheetId="8" hidden="1">{#N/A,#N/A,FALSE,"Che-Ga";#N/A,#N/A,FALSE,"Iv-Sm";#N/A,#N/A,FALSE,"So-We";#N/A,#N/A,FALSE,"Me-Po";#N/A,#N/A,FALSE,"Be-Bo";#N/A,#N/A,FALSE,"Cha-Ki";#N/A,#N/A,FALSE,"In";#N/A,#N/A,FALSE,"Schedule 23";#N/A,#N/A,FALSE,"Schedule 22";#N/A,#N/A,FALSE,"WACC"}</definedName>
    <definedName name="KHALID" localSheetId="25" hidden="1">{#N/A,#N/A,FALSE,"Che-Ga";#N/A,#N/A,FALSE,"Iv-Sm";#N/A,#N/A,FALSE,"So-We";#N/A,#N/A,FALSE,"Me-Po";#N/A,#N/A,FALSE,"Be-Bo";#N/A,#N/A,FALSE,"Cha-Ki";#N/A,#N/A,FALSE,"In";#N/A,#N/A,FALSE,"Schedule 23";#N/A,#N/A,FALSE,"Schedule 22";#N/A,#N/A,FALSE,"WACC"}</definedName>
    <definedName name="KHALID" localSheetId="2" hidden="1">{#N/A,#N/A,FALSE,"Che-Ga";#N/A,#N/A,FALSE,"Iv-Sm";#N/A,#N/A,FALSE,"So-We";#N/A,#N/A,FALSE,"Me-Po";#N/A,#N/A,FALSE,"Be-Bo";#N/A,#N/A,FALSE,"Cha-Ki";#N/A,#N/A,FALSE,"In";#N/A,#N/A,FALSE,"Schedule 23";#N/A,#N/A,FALSE,"Schedule 22";#N/A,#N/A,FALSE,"WACC"}</definedName>
    <definedName name="KHALID" localSheetId="28" hidden="1">{#N/A,#N/A,FALSE,"Che-Ga";#N/A,#N/A,FALSE,"Iv-Sm";#N/A,#N/A,FALSE,"So-We";#N/A,#N/A,FALSE,"Me-Po";#N/A,#N/A,FALSE,"Be-Bo";#N/A,#N/A,FALSE,"Cha-Ki";#N/A,#N/A,FALSE,"In";#N/A,#N/A,FALSE,"Schedule 23";#N/A,#N/A,FALSE,"Schedule 22";#N/A,#N/A,FALSE,"WACC"}</definedName>
    <definedName name="KHALID" localSheetId="5" hidden="1">{#N/A,#N/A,FALSE,"Che-Ga";#N/A,#N/A,FALSE,"Iv-Sm";#N/A,#N/A,FALSE,"So-We";#N/A,#N/A,FALSE,"Me-Po";#N/A,#N/A,FALSE,"Be-Bo";#N/A,#N/A,FALSE,"Cha-Ki";#N/A,#N/A,FALSE,"In";#N/A,#N/A,FALSE,"Schedule 23";#N/A,#N/A,FALSE,"Schedule 22";#N/A,#N/A,FALSE,"WACC"}</definedName>
    <definedName name="KHALID" hidden="1">{#N/A,#N/A,FALSE,"Che-Ga";#N/A,#N/A,FALSE,"Iv-Sm";#N/A,#N/A,FALSE,"So-We";#N/A,#N/A,FALSE,"Me-Po";#N/A,#N/A,FALSE,"Be-Bo";#N/A,#N/A,FALSE,"Cha-Ki";#N/A,#N/A,FALSE,"In";#N/A,#N/A,FALSE,"Schedule 23";#N/A,#N/A,FALSE,"Schedule 22";#N/A,#N/A,FALSE,"WACC"}</definedName>
    <definedName name="khhjguyftdy">#N/A</definedName>
    <definedName name="KHJKH" localSheetId="24" hidden="1">#REF!</definedName>
    <definedName name="KHJKH" localSheetId="14" hidden="1">#REF!</definedName>
    <definedName name="KHJKH" localSheetId="28" hidden="1">#REF!</definedName>
    <definedName name="KHJKH" localSheetId="13" hidden="1">#REF!</definedName>
    <definedName name="KHJKH" hidden="1">#REF!</definedName>
    <definedName name="kHKG" localSheetId="24">#REF!</definedName>
    <definedName name="kHKG">#REF!</definedName>
    <definedName name="khsdd" localSheetId="24">BlankMacro1</definedName>
    <definedName name="khsdd" localSheetId="8">BlankMacro1</definedName>
    <definedName name="khsdd" localSheetId="25">BlankMacro1</definedName>
    <definedName name="khsdd" localSheetId="2">BlankMacro1</definedName>
    <definedName name="khsdd" localSheetId="14">BlankMacro1</definedName>
    <definedName name="khsdd" localSheetId="28">BlankMacro1</definedName>
    <definedName name="khsdd" localSheetId="26">BlankMacro1</definedName>
    <definedName name="khsdd" localSheetId="27">BlankMacro1</definedName>
    <definedName name="khsdd" localSheetId="6">BlankMacro1</definedName>
    <definedName name="khsdd" localSheetId="5">BlankMacro1</definedName>
    <definedName name="khsdd" localSheetId="13">BlankMacro1</definedName>
    <definedName name="khsdd">BlankMacro1</definedName>
    <definedName name="KI" localSheetId="24">#REF!</definedName>
    <definedName name="KI">#REF!</definedName>
    <definedName name="KIA" localSheetId="24" hidden="1">{#N/A,#N/A,FALSE,"단축1";#N/A,#N/A,FALSE,"단축2";#N/A,#N/A,FALSE,"단축3";#N/A,#N/A,FALSE,"장축";#N/A,#N/A,FALSE,"4WD"}</definedName>
    <definedName name="KIA" localSheetId="8" hidden="1">{#N/A,#N/A,FALSE,"단축1";#N/A,#N/A,FALSE,"단축2";#N/A,#N/A,FALSE,"단축3";#N/A,#N/A,FALSE,"장축";#N/A,#N/A,FALSE,"4WD"}</definedName>
    <definedName name="KIA" localSheetId="25" hidden="1">{#N/A,#N/A,FALSE,"단축1";#N/A,#N/A,FALSE,"단축2";#N/A,#N/A,FALSE,"단축3";#N/A,#N/A,FALSE,"장축";#N/A,#N/A,FALSE,"4WD"}</definedName>
    <definedName name="KIA" localSheetId="2" hidden="1">{#N/A,#N/A,FALSE,"단축1";#N/A,#N/A,FALSE,"단축2";#N/A,#N/A,FALSE,"단축3";#N/A,#N/A,FALSE,"장축";#N/A,#N/A,FALSE,"4WD"}</definedName>
    <definedName name="KIA" localSheetId="28" hidden="1">{#N/A,#N/A,FALSE,"단축1";#N/A,#N/A,FALSE,"단축2";#N/A,#N/A,FALSE,"단축3";#N/A,#N/A,FALSE,"장축";#N/A,#N/A,FALSE,"4WD"}</definedName>
    <definedName name="KIA" localSheetId="5" hidden="1">{#N/A,#N/A,FALSE,"단축1";#N/A,#N/A,FALSE,"단축2";#N/A,#N/A,FALSE,"단축3";#N/A,#N/A,FALSE,"장축";#N/A,#N/A,FALSE,"4WD"}</definedName>
    <definedName name="KIA" hidden="1">{#N/A,#N/A,FALSE,"단축1";#N/A,#N/A,FALSE,"단축2";#N/A,#N/A,FALSE,"단축3";#N/A,#N/A,FALSE,"장축";#N/A,#N/A,FALSE,"4WD"}</definedName>
    <definedName name="KICKOFF"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localSheetId="24" hidden="1">#REF!</definedName>
    <definedName name="KIECO" localSheetId="14" hidden="1">#REF!</definedName>
    <definedName name="KIECO" localSheetId="28" hidden="1">#REF!</definedName>
    <definedName name="KIECO" localSheetId="13" hidden="1">#REF!</definedName>
    <definedName name="KIECO" hidden="1">#REF!</definedName>
    <definedName name="kiki_data" localSheetId="24">#REF!</definedName>
    <definedName name="kiki_data">#REF!</definedName>
    <definedName name="KIM" localSheetId="24" hidden="1">{#N/A,#N/A,FALSE,"단축1";#N/A,#N/A,FALSE,"단축2";#N/A,#N/A,FALSE,"단축3";#N/A,#N/A,FALSE,"장축";#N/A,#N/A,FALSE,"4WD"}</definedName>
    <definedName name="KIM" localSheetId="8" hidden="1">{#N/A,#N/A,FALSE,"단축1";#N/A,#N/A,FALSE,"단축2";#N/A,#N/A,FALSE,"단축3";#N/A,#N/A,FALSE,"장축";#N/A,#N/A,FALSE,"4WD"}</definedName>
    <definedName name="KIM" localSheetId="25" hidden="1">{#N/A,#N/A,FALSE,"단축1";#N/A,#N/A,FALSE,"단축2";#N/A,#N/A,FALSE,"단축3";#N/A,#N/A,FALSE,"장축";#N/A,#N/A,FALSE,"4WD"}</definedName>
    <definedName name="KIM" localSheetId="2" hidden="1">{#N/A,#N/A,FALSE,"단축1";#N/A,#N/A,FALSE,"단축2";#N/A,#N/A,FALSE,"단축3";#N/A,#N/A,FALSE,"장축";#N/A,#N/A,FALSE,"4WD"}</definedName>
    <definedName name="KIM" localSheetId="28" hidden="1">{#N/A,#N/A,FALSE,"단축1";#N/A,#N/A,FALSE,"단축2";#N/A,#N/A,FALSE,"단축3";#N/A,#N/A,FALSE,"장축";#N/A,#N/A,FALSE,"4WD"}</definedName>
    <definedName name="KIM" localSheetId="5" hidden="1">{#N/A,#N/A,FALSE,"단축1";#N/A,#N/A,FALSE,"단축2";#N/A,#N/A,FALSE,"단축3";#N/A,#N/A,FALSE,"장축";#N/A,#N/A,FALSE,"4WD"}</definedName>
    <definedName name="KIM" hidden="1">{#N/A,#N/A,FALSE,"단축1";#N/A,#N/A,FALSE,"단축2";#N/A,#N/A,FALSE,"단축3";#N/A,#N/A,FALSE,"장축";#N/A,#N/A,FALSE,"4WD"}</definedName>
    <definedName name="KIT">#N/A</definedName>
    <definedName name="kiulil" localSheetId="24" hidden="1">{#N/A,#N/A,FALSE,"CCTV"}</definedName>
    <definedName name="kiulil" localSheetId="8" hidden="1">{#N/A,#N/A,FALSE,"CCTV"}</definedName>
    <definedName name="kiulil" localSheetId="25" hidden="1">{#N/A,#N/A,FALSE,"CCTV"}</definedName>
    <definedName name="kiulil" localSheetId="2" hidden="1">{#N/A,#N/A,FALSE,"CCTV"}</definedName>
    <definedName name="kiulil" localSheetId="14" hidden="1">{#N/A,#N/A,FALSE,"CCTV"}</definedName>
    <definedName name="kiulil" localSheetId="28" hidden="1">{#N/A,#N/A,FALSE,"CCTV"}</definedName>
    <definedName name="kiulil" localSheetId="5" hidden="1">{#N/A,#N/A,FALSE,"CCTV"}</definedName>
    <definedName name="kiulil" localSheetId="13" hidden="1">{#N/A,#N/A,FALSE,"CCTV"}</definedName>
    <definedName name="kiulil" hidden="1">{#N/A,#N/A,FALSE,"CCTV"}</definedName>
    <definedName name="kj" localSheetId="24" hidden="1">#REF!</definedName>
    <definedName name="kj" localSheetId="28" hidden="1">#REF!</definedName>
    <definedName name="kj" hidden="1">#REF!</definedName>
    <definedName name="kjh">#N/A</definedName>
    <definedName name="kjhlh" localSheetId="24" hidden="1">{#N/A,#N/A,FALSE,"CCTV"}</definedName>
    <definedName name="kjhlh" localSheetId="8" hidden="1">{#N/A,#N/A,FALSE,"CCTV"}</definedName>
    <definedName name="kjhlh" localSheetId="25" hidden="1">{#N/A,#N/A,FALSE,"CCTV"}</definedName>
    <definedName name="kjhlh" localSheetId="2" hidden="1">{#N/A,#N/A,FALSE,"CCTV"}</definedName>
    <definedName name="kjhlh" localSheetId="14" hidden="1">{#N/A,#N/A,FALSE,"CCTV"}</definedName>
    <definedName name="kjhlh" localSheetId="28" hidden="1">{#N/A,#N/A,FALSE,"CCTV"}</definedName>
    <definedName name="kjhlh" localSheetId="5" hidden="1">{#N/A,#N/A,FALSE,"CCTV"}</definedName>
    <definedName name="kjhlh" localSheetId="13" hidden="1">{#N/A,#N/A,FALSE,"CCTV"}</definedName>
    <definedName name="kjhlh" hidden="1">{#N/A,#N/A,FALSE,"CCTV"}</definedName>
    <definedName name="kjhljhk" localSheetId="24" hidden="1">{#N/A,#N/A,FALSE,"CCTV"}</definedName>
    <definedName name="kjhljhk" localSheetId="8" hidden="1">{#N/A,#N/A,FALSE,"CCTV"}</definedName>
    <definedName name="kjhljhk" localSheetId="25" hidden="1">{#N/A,#N/A,FALSE,"CCTV"}</definedName>
    <definedName name="kjhljhk" localSheetId="2" hidden="1">{#N/A,#N/A,FALSE,"CCTV"}</definedName>
    <definedName name="kjhljhk" localSheetId="14" hidden="1">{#N/A,#N/A,FALSE,"CCTV"}</definedName>
    <definedName name="kjhljhk" localSheetId="28" hidden="1">{#N/A,#N/A,FALSE,"CCTV"}</definedName>
    <definedName name="kjhljhk" localSheetId="5" hidden="1">{#N/A,#N/A,FALSE,"CCTV"}</definedName>
    <definedName name="kjhljhk" localSheetId="13" hidden="1">{#N/A,#N/A,FALSE,"CCTV"}</definedName>
    <definedName name="kjhljhk" hidden="1">{#N/A,#N/A,FALSE,"CCTV"}</definedName>
    <definedName name="KJNK" localSheetId="24">BLCH</definedName>
    <definedName name="KJNK" localSheetId="8">BLCH</definedName>
    <definedName name="KJNK" localSheetId="25">BLCH</definedName>
    <definedName name="KJNK" localSheetId="2">BLCH</definedName>
    <definedName name="KJNK" localSheetId="28">BLCH</definedName>
    <definedName name="KJNK" localSheetId="26">BLCH</definedName>
    <definedName name="KJNK" localSheetId="27">BLCH</definedName>
    <definedName name="KJNK" localSheetId="6">BLCH</definedName>
    <definedName name="KJNK" localSheetId="5">BLCH</definedName>
    <definedName name="KJNK">BLCH</definedName>
    <definedName name="KK" localSheetId="24" hidden="1">{#N/A,#N/A,FALSE,"손익표지";#N/A,#N/A,FALSE,"손익계산";#N/A,#N/A,FALSE,"일반관리비";#N/A,#N/A,FALSE,"영업외수익";#N/A,#N/A,FALSE,"영업외비용";#N/A,#N/A,FALSE,"매출액";#N/A,#N/A,FALSE,"요약손익";#N/A,#N/A,FALSE,"요약대차";#N/A,#N/A,FALSE,"매출채권현황";#N/A,#N/A,FALSE,"매출채권명세"}</definedName>
    <definedName name="KK" localSheetId="8" hidden="1">{#N/A,#N/A,FALSE,"손익표지";#N/A,#N/A,FALSE,"손익계산";#N/A,#N/A,FALSE,"일반관리비";#N/A,#N/A,FALSE,"영업외수익";#N/A,#N/A,FALSE,"영업외비용";#N/A,#N/A,FALSE,"매출액";#N/A,#N/A,FALSE,"요약손익";#N/A,#N/A,FALSE,"요약대차";#N/A,#N/A,FALSE,"매출채권현황";#N/A,#N/A,FALSE,"매출채권명세"}</definedName>
    <definedName name="KK" localSheetId="25" hidden="1">{#N/A,#N/A,FALSE,"손익표지";#N/A,#N/A,FALSE,"손익계산";#N/A,#N/A,FALSE,"일반관리비";#N/A,#N/A,FALSE,"영업외수익";#N/A,#N/A,FALSE,"영업외비용";#N/A,#N/A,FALSE,"매출액";#N/A,#N/A,FALSE,"요약손익";#N/A,#N/A,FALSE,"요약대차";#N/A,#N/A,FALSE,"매출채권현황";#N/A,#N/A,FALSE,"매출채권명세"}</definedName>
    <definedName name="K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 localSheetId="28" hidden="1">{#N/A,#N/A,FALSE,"손익표지";#N/A,#N/A,FALSE,"손익계산";#N/A,#N/A,FALSE,"일반관리비";#N/A,#N/A,FALSE,"영업외수익";#N/A,#N/A,FALSE,"영업외비용";#N/A,#N/A,FALSE,"매출액";#N/A,#N/A,FALSE,"요약손익";#N/A,#N/A,FALSE,"요약대차";#N/A,#N/A,FALSE,"매출채권현황";#N/A,#N/A,FALSE,"매출채권명세"}</definedName>
    <definedName name="KK" localSheetId="5"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손익표지";#N/A,#N/A,FALSE,"손익계산";#N/A,#N/A,FALSE,"일반관리비";#N/A,#N/A,FALSE,"영업외수익";#N/A,#N/A,FALSE,"영업외비용";#N/A,#N/A,FALSE,"매출액";#N/A,#N/A,FALSE,"요약손익";#N/A,#N/A,FALSE,"요약대차";#N/A,#N/A,FALSE,"매출채권현황";#N/A,#N/A,FALSE,"매출채권명세"}</definedName>
    <definedName name="kkk" localSheetId="24" hidden="1">#REF!</definedName>
    <definedName name="kkk" localSheetId="14" hidden="1">{#N/A,#N/A,FALSE,"BS";#N/A,#N/A,FALSE,"PL";#N/A,#N/A,FALSE,"처분";#N/A,#N/A,FALSE,"현금";#N/A,#N/A,FALSE,"매출";#N/A,#N/A,FALSE,"원가";#N/A,#N/A,FALSE,"경영"}</definedName>
    <definedName name="kkk" localSheetId="28" hidden="1">#REF!</definedName>
    <definedName name="kkk" localSheetId="13" hidden="1">{#N/A,#N/A,FALSE,"BS";#N/A,#N/A,FALSE,"PL";#N/A,#N/A,FALSE,"처분";#N/A,#N/A,FALSE,"현금";#N/A,#N/A,FALSE,"매출";#N/A,#N/A,FALSE,"원가";#N/A,#N/A,FALSE,"경영"}</definedName>
    <definedName name="kkk" hidden="1">#REF!</definedName>
    <definedName name="kkkk" localSheetId="24" hidden="1">{#N/A,#N/A,FALSE,"BS";#N/A,#N/A,FALSE,"PL";#N/A,#N/A,FALSE,"처분";#N/A,#N/A,FALSE,"현금";#N/A,#N/A,FALSE,"매출";#N/A,#N/A,FALSE,"원가";#N/A,#N/A,FALSE,"경영"}</definedName>
    <definedName name="kkkk" localSheetId="8" hidden="1">{#N/A,#N/A,FALSE,"BS";#N/A,#N/A,FALSE,"PL";#N/A,#N/A,FALSE,"처분";#N/A,#N/A,FALSE,"현금";#N/A,#N/A,FALSE,"매출";#N/A,#N/A,FALSE,"원가";#N/A,#N/A,FALSE,"경영"}</definedName>
    <definedName name="kkkk" localSheetId="25"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localSheetId="14" hidden="1">{#N/A,#N/A,FALSE,"BS";#N/A,#N/A,FALSE,"PL";#N/A,#N/A,FALSE,"처분";#N/A,#N/A,FALSE,"현금";#N/A,#N/A,FALSE,"매출";#N/A,#N/A,FALSE,"원가";#N/A,#N/A,FALSE,"경영"}</definedName>
    <definedName name="kkkk" localSheetId="28" hidden="1">{#N/A,#N/A,FALSE,"BS";#N/A,#N/A,FALSE,"PL";#N/A,#N/A,FALSE,"처분";#N/A,#N/A,FALSE,"현금";#N/A,#N/A,FALSE,"매출";#N/A,#N/A,FALSE,"원가";#N/A,#N/A,FALSE,"경영"}</definedName>
    <definedName name="kkkk" localSheetId="5" hidden="1">{#N/A,#N/A,FALSE,"BS";#N/A,#N/A,FALSE,"PL";#N/A,#N/A,FALSE,"처분";#N/A,#N/A,FALSE,"현금";#N/A,#N/A,FALSE,"매출";#N/A,#N/A,FALSE,"원가";#N/A,#N/A,FALSE,"경영"}</definedName>
    <definedName name="kkkk" localSheetId="13" hidden="1">{#N/A,#N/A,FALSE,"BS";#N/A,#N/A,FALSE,"PL";#N/A,#N/A,FALSE,"처분";#N/A,#N/A,FALSE,"현금";#N/A,#N/A,FALSE,"매출";#N/A,#N/A,FALSE,"원가";#N/A,#N/A,FALSE,"경영"}</definedName>
    <definedName name="kkkk" hidden="1">{#N/A,#N/A,FALSE,"BS";#N/A,#N/A,FALSE,"PL";#N/A,#N/A,FALSE,"처분";#N/A,#N/A,FALSE,"현금";#N/A,#N/A,FALSE,"매출";#N/A,#N/A,FALSE,"원가";#N/A,#N/A,FALSE,"경영"}</definedName>
    <definedName name="kkkkkkk"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localSheetId="24"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8"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25"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28"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5"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localSheetId="24" hidden="1">#REF!</definedName>
    <definedName name="kl" localSheetId="14" hidden="1">#REF!</definedName>
    <definedName name="kl" localSheetId="28" hidden="1">#REF!</definedName>
    <definedName name="kl" localSheetId="13" hidden="1">#REF!</definedName>
    <definedName name="kl" hidden="1">#REF!</definedName>
    <definedName name="KN" localSheetId="24" hidden="1">{#N/A,#N/A,FALSE,"을지 (4)";#N/A,#N/A,FALSE,"을지 (5)";#N/A,#N/A,FALSE,"을지 (6)"}</definedName>
    <definedName name="KN" localSheetId="8" hidden="1">{#N/A,#N/A,FALSE,"을지 (4)";#N/A,#N/A,FALSE,"을지 (5)";#N/A,#N/A,FALSE,"을지 (6)"}</definedName>
    <definedName name="KN" localSheetId="25" hidden="1">{#N/A,#N/A,FALSE,"을지 (4)";#N/A,#N/A,FALSE,"을지 (5)";#N/A,#N/A,FALSE,"을지 (6)"}</definedName>
    <definedName name="KN" localSheetId="2" hidden="1">{#N/A,#N/A,FALSE,"을지 (4)";#N/A,#N/A,FALSE,"을지 (5)";#N/A,#N/A,FALSE,"을지 (6)"}</definedName>
    <definedName name="KN" localSheetId="28" hidden="1">{#N/A,#N/A,FALSE,"을지 (4)";#N/A,#N/A,FALSE,"을지 (5)";#N/A,#N/A,FALSE,"을지 (6)"}</definedName>
    <definedName name="KN" localSheetId="5" hidden="1">{#N/A,#N/A,FALSE,"을지 (4)";#N/A,#N/A,FALSE,"을지 (5)";#N/A,#N/A,FALSE,"을지 (6)"}</definedName>
    <definedName name="KN" hidden="1">{#N/A,#N/A,FALSE,"을지 (4)";#N/A,#N/A,FALSE,"을지 (5)";#N/A,#N/A,FALSE,"을지 (6)"}</definedName>
    <definedName name="KO" localSheetId="24">#REF!</definedName>
    <definedName name="KO">#REF!</definedName>
    <definedName name="KOI" localSheetId="24" hidden="1">{#N/A,#N/A,TRUE,"경전'96(1)";#N/A,#N/A,TRUE,"경전'96 (2)"}</definedName>
    <definedName name="KOI" localSheetId="8" hidden="1">{#N/A,#N/A,TRUE,"경전'96(1)";#N/A,#N/A,TRUE,"경전'96 (2)"}</definedName>
    <definedName name="KOI" localSheetId="25" hidden="1">{#N/A,#N/A,TRUE,"경전'96(1)";#N/A,#N/A,TRUE,"경전'96 (2)"}</definedName>
    <definedName name="KOI" localSheetId="2" hidden="1">{#N/A,#N/A,TRUE,"경전'96(1)";#N/A,#N/A,TRUE,"경전'96 (2)"}</definedName>
    <definedName name="KOI" localSheetId="28" hidden="1">{#N/A,#N/A,TRUE,"경전'96(1)";#N/A,#N/A,TRUE,"경전'96 (2)"}</definedName>
    <definedName name="KOI" localSheetId="5" hidden="1">{#N/A,#N/A,TRUE,"경전'96(1)";#N/A,#N/A,TRUE,"경전'96 (2)"}</definedName>
    <definedName name="KOI" hidden="1">{#N/A,#N/A,TRUE,"경전'96(1)";#N/A,#N/A,TRUE,"경전'96 (2)"}</definedName>
    <definedName name="kop" localSheetId="24">#REF!</definedName>
    <definedName name="kop">#REF!</definedName>
    <definedName name="Kor_cgm_2004P" localSheetId="24">#REF!</definedName>
    <definedName name="Kor_cgm_2004P" localSheetId="14">#REF!</definedName>
    <definedName name="Kor_cgm_2004P" localSheetId="13">#REF!</definedName>
    <definedName name="Kor_cgm_2004P">#REF!</definedName>
    <definedName name="Kor_cgm_2005P" localSheetId="24">#REF!</definedName>
    <definedName name="Kor_cgm_2005P" localSheetId="14">#REF!</definedName>
    <definedName name="Kor_cgm_2005P" localSheetId="13">#REF!</definedName>
    <definedName name="Kor_cgm_2005P">#REF!</definedName>
    <definedName name="Kor_cgm_2006P" localSheetId="24">#REF!</definedName>
    <definedName name="Kor_cgm_2006P">#REF!</definedName>
    <definedName name="Kor_cgm_2007P" localSheetId="24">#REF!</definedName>
    <definedName name="Kor_cgm_2007P">#REF!</definedName>
    <definedName name="Kor_ICM_2001a" localSheetId="24">#REF!</definedName>
    <definedName name="Kor_ICM_2001a">#REF!</definedName>
    <definedName name="Kor_ICM_2002f" localSheetId="24">#REF!</definedName>
    <definedName name="Kor_ICM_2002f">#REF!</definedName>
    <definedName name="Kor_ICM_2002p" localSheetId="24">#REF!</definedName>
    <definedName name="Kor_ICM_2002p">#REF!</definedName>
    <definedName name="Kor_ICM_2003p" localSheetId="24">#REF!</definedName>
    <definedName name="Kor_ICM_2003p">#REF!</definedName>
    <definedName name="Kor_ICM_2004p" localSheetId="24">#REF!</definedName>
    <definedName name="Kor_ICM_2004p">#REF!</definedName>
    <definedName name="Kor_ICM_2005p" localSheetId="24">#REF!</definedName>
    <definedName name="Kor_ICM_2005p">#REF!</definedName>
    <definedName name="Kor_ICM_2006p" localSheetId="24">#REF!</definedName>
    <definedName name="Kor_ICM_2006p">#REF!</definedName>
    <definedName name="Kor_ICM_2007p" localSheetId="24">#REF!</definedName>
    <definedName name="Kor_ICM_2007p">#REF!</definedName>
    <definedName name="Kor_sales_2001a" localSheetId="24">#REF!</definedName>
    <definedName name="Kor_sales_2001a">#REF!</definedName>
    <definedName name="Kor_sales_2002f" localSheetId="24">#REF!</definedName>
    <definedName name="Kor_sales_2002f">#REF!</definedName>
    <definedName name="Kor_sales_2002p" localSheetId="24">#REF!</definedName>
    <definedName name="Kor_sales_2002p">#REF!</definedName>
    <definedName name="Kor_sales_2003p" localSheetId="24">#REF!</definedName>
    <definedName name="Kor_sales_2003p">#REF!</definedName>
    <definedName name="Kor_sales_2004p" localSheetId="24">#REF!</definedName>
    <definedName name="Kor_sales_2004p">#REF!</definedName>
    <definedName name="Kor_sales_2005p" localSheetId="24">#REF!</definedName>
    <definedName name="Kor_sales_2005p">#REF!</definedName>
    <definedName name="Kor_sales_2006p" localSheetId="24">#REF!</definedName>
    <definedName name="Kor_sales_2006p">#REF!</definedName>
    <definedName name="Kor_sales_2007p" localSheetId="24">#REF!</definedName>
    <definedName name="Kor_sales_2007p">#REF!</definedName>
    <definedName name="Kor_scogs_2001a" localSheetId="24">#REF!</definedName>
    <definedName name="Kor_scogs_2001a">#REF!</definedName>
    <definedName name="Kor_scogs_2002f" localSheetId="24">#REF!</definedName>
    <definedName name="Kor_scogs_2002f">#REF!</definedName>
    <definedName name="Kor_scogs_2002p" localSheetId="24">#REF!</definedName>
    <definedName name="Kor_scogs_2002p">#REF!</definedName>
    <definedName name="Kor_scogs_2003p" localSheetId="24">#REF!</definedName>
    <definedName name="Kor_scogs_2003p">#REF!</definedName>
    <definedName name="Kor_scogs_2004p" localSheetId="24">#REF!</definedName>
    <definedName name="Kor_scogs_2004p">#REF!</definedName>
    <definedName name="Kor_scogs_2005p" localSheetId="24">#REF!</definedName>
    <definedName name="Kor_scogs_2005p">#REF!</definedName>
    <definedName name="Kor_scogs_2006p" localSheetId="24">#REF!</definedName>
    <definedName name="Kor_scogs_2006p">#REF!</definedName>
    <definedName name="Kor_scogs_2007p" localSheetId="24">#REF!</definedName>
    <definedName name="Kor_scogs_2007p">#REF!</definedName>
    <definedName name="Kore_Anp_2001A" localSheetId="24">#REF!</definedName>
    <definedName name="Kore_Anp_2001A">#REF!</definedName>
    <definedName name="Kore_Anp_2002F" localSheetId="24">#REF!</definedName>
    <definedName name="Kore_Anp_2002F">#REF!</definedName>
    <definedName name="Kore_Anp_2002P" localSheetId="24">#REF!</definedName>
    <definedName name="Kore_Anp_2002P">#REF!</definedName>
    <definedName name="Kore_Anp_2003P" localSheetId="24">#REF!</definedName>
    <definedName name="Kore_Anp_2003P">#REF!</definedName>
    <definedName name="Kore_Anp_2004P" localSheetId="24">#REF!</definedName>
    <definedName name="Kore_Anp_2004P">#REF!</definedName>
    <definedName name="Kore_Anp_2005P" localSheetId="24">#REF!</definedName>
    <definedName name="Kore_Anp_2005P">#REF!</definedName>
    <definedName name="Kore_Anp_2006P" localSheetId="24">#REF!</definedName>
    <definedName name="Kore_Anp_2006P">#REF!</definedName>
    <definedName name="Kore_Anp_2007P" localSheetId="24">#REF!</definedName>
    <definedName name="Kore_Anp_2007P">#REF!</definedName>
    <definedName name="Kore_icmS_2001A" localSheetId="24">#REF!</definedName>
    <definedName name="Kore_icmS_2001A">#REF!</definedName>
    <definedName name="Kore_icmS_2002F" localSheetId="24">#REF!</definedName>
    <definedName name="Kore_icmS_2002F">#REF!</definedName>
    <definedName name="Kore_icmS_2002P" localSheetId="24">#REF!</definedName>
    <definedName name="Kore_icmS_2002P">#REF!</definedName>
    <definedName name="Kore_icmS_2003P" localSheetId="24">#REF!</definedName>
    <definedName name="Kore_icmS_2003P">#REF!</definedName>
    <definedName name="Kore_icmS_2004P" localSheetId="24">#REF!</definedName>
    <definedName name="Kore_icmS_2004P">#REF!</definedName>
    <definedName name="Kore_icmS_2005P" localSheetId="24">#REF!</definedName>
    <definedName name="Kore_icmS_2005P">#REF!</definedName>
    <definedName name="Kore_icmS_2006P" localSheetId="24">#REF!</definedName>
    <definedName name="Kore_icmS_2006P">#REF!</definedName>
    <definedName name="Kore_icmS_2007P" localSheetId="24">#REF!</definedName>
    <definedName name="Kore_icmS_2007P">#REF!</definedName>
    <definedName name="Kore_MED_2001A" localSheetId="24">#REF!</definedName>
    <definedName name="Kore_MED_2001A">#REF!</definedName>
    <definedName name="Kore_MED_2002F" localSheetId="24">#REF!</definedName>
    <definedName name="Kore_MED_2002F">#REF!</definedName>
    <definedName name="Kore_MED_2002P" localSheetId="24">#REF!</definedName>
    <definedName name="Kore_MED_2002P">#REF!</definedName>
    <definedName name="Kore_MED_2003P" localSheetId="24">#REF!</definedName>
    <definedName name="Kore_MED_2003P">#REF!</definedName>
    <definedName name="Kore_MED_2004P" localSheetId="24">#REF!</definedName>
    <definedName name="Kore_MED_2004P">#REF!</definedName>
    <definedName name="Kore_MED_2005P" localSheetId="24">#REF!</definedName>
    <definedName name="Kore_MED_2005P">#REF!</definedName>
    <definedName name="Kore_MED_2006P" localSheetId="24">#REF!</definedName>
    <definedName name="Kore_MED_2006P">#REF!</definedName>
    <definedName name="Kore_MED_2007P" localSheetId="24">#REF!</definedName>
    <definedName name="Kore_MED_2007P">#REF!</definedName>
    <definedName name="Kore_MKT_2001A" localSheetId="24">#REF!</definedName>
    <definedName name="Kore_MKT_2001A">#REF!</definedName>
    <definedName name="Kore_MKT_2002F" localSheetId="24">#REF!</definedName>
    <definedName name="Kore_MKT_2002F">#REF!</definedName>
    <definedName name="Kore_MKT_2002P" localSheetId="24">#REF!</definedName>
    <definedName name="Kore_MKT_2002P">#REF!</definedName>
    <definedName name="Kore_MKT_2003P" localSheetId="24">#REF!</definedName>
    <definedName name="Kore_MKT_2003P">#REF!</definedName>
    <definedName name="Kore_MKT_2004P" localSheetId="24">#REF!</definedName>
    <definedName name="Kore_MKT_2004P">#REF!</definedName>
    <definedName name="Kore_MKT_2005P" localSheetId="24">#REF!</definedName>
    <definedName name="Kore_MKT_2005P">#REF!</definedName>
    <definedName name="Kore_MKT_2006P" localSheetId="24">#REF!</definedName>
    <definedName name="Kore_MKT_2006P">#REF!</definedName>
    <definedName name="Kore_MKT_2007P" localSheetId="24">#REF!</definedName>
    <definedName name="Kore_MKT_2007P">#REF!</definedName>
    <definedName name="Kore_SAM_2001A" localSheetId="24">#REF!</definedName>
    <definedName name="Kore_SAM_2001A">#REF!</definedName>
    <definedName name="Kore_SAM_2002F" localSheetId="24">#REF!</definedName>
    <definedName name="Kore_SAM_2002F">#REF!</definedName>
    <definedName name="Kore_SAM_2002P" localSheetId="24">#REF!</definedName>
    <definedName name="Kore_SAM_2002P">#REF!</definedName>
    <definedName name="Kore_SAM_2003P" localSheetId="24">#REF!</definedName>
    <definedName name="Kore_SAM_2003P">#REF!</definedName>
    <definedName name="Kore_SAM_2004P" localSheetId="24">#REF!</definedName>
    <definedName name="Kore_SAM_2004P">#REF!</definedName>
    <definedName name="Kore_SAM_2005P" localSheetId="24">#REF!</definedName>
    <definedName name="Kore_SAM_2005P">#REF!</definedName>
    <definedName name="Kore_SAM_2006P" localSheetId="24">#REF!</definedName>
    <definedName name="Kore_SAM_2006P">#REF!</definedName>
    <definedName name="Kore_SAM_2007P" localSheetId="24">#REF!</definedName>
    <definedName name="Kore_SAM_2007P">#REF!</definedName>
    <definedName name="Kore_SF_2001A" localSheetId="24">#REF!</definedName>
    <definedName name="Kore_SF_2001A">#REF!</definedName>
    <definedName name="Kore_SF_2002F" localSheetId="24">#REF!</definedName>
    <definedName name="Kore_SF_2002F">#REF!</definedName>
    <definedName name="Kore_SF_2002P" localSheetId="24">#REF!</definedName>
    <definedName name="Kore_SF_2002P">#REF!</definedName>
    <definedName name="Kore_SF_2003P" localSheetId="24">#REF!</definedName>
    <definedName name="Kore_SF_2003P">#REF!</definedName>
    <definedName name="Kore_SF_2004P" localSheetId="24">#REF!</definedName>
    <definedName name="Kore_SF_2004P">#REF!</definedName>
    <definedName name="Kore_SF_2005P" localSheetId="24">#REF!</definedName>
    <definedName name="Kore_SF_2005P">#REF!</definedName>
    <definedName name="Kore_SF_2006P" localSheetId="24">#REF!</definedName>
    <definedName name="Kore_SF_2006P">#REF!</definedName>
    <definedName name="Kore_SF_2007P" localSheetId="24">#REF!</definedName>
    <definedName name="Kore_SF_2007P">#REF!</definedName>
    <definedName name="Kore_TOT_2001A" localSheetId="24">#REF!</definedName>
    <definedName name="Kore_TOT_2001A">#REF!</definedName>
    <definedName name="Kore_TOT_2002F" localSheetId="24">#REF!</definedName>
    <definedName name="Kore_TOT_2002F">#REF!</definedName>
    <definedName name="Kore_TOT_2002P" localSheetId="24">#REF!</definedName>
    <definedName name="Kore_TOT_2002P">#REF!</definedName>
    <definedName name="Kore_TOT_2003P" localSheetId="24">#REF!</definedName>
    <definedName name="Kore_TOT_2003P">#REF!</definedName>
    <definedName name="Kore_TOT_2004P" localSheetId="24">#REF!</definedName>
    <definedName name="Kore_TOT_2004P">#REF!</definedName>
    <definedName name="Kore_TOT_2005P" localSheetId="24">#REF!</definedName>
    <definedName name="Kore_TOT_2005P">#REF!</definedName>
    <definedName name="Kore_TOT_2006P" localSheetId="24">#REF!</definedName>
    <definedName name="Kore_TOT_2006P">#REF!</definedName>
    <definedName name="Kore_TOT_2007P" localSheetId="24">#REF!</definedName>
    <definedName name="Kore_TOT_2007P">#REF!</definedName>
    <definedName name="KR" localSheetId="24">BlankMacro1</definedName>
    <definedName name="KR" localSheetId="8">BlankMacro1</definedName>
    <definedName name="KR" localSheetId="25">BlankMacro1</definedName>
    <definedName name="KR" localSheetId="2">BlankMacro1</definedName>
    <definedName name="KR" localSheetId="28">BlankMacro1</definedName>
    <definedName name="KR" localSheetId="26">BlankMacro1</definedName>
    <definedName name="KR" localSheetId="27">BlankMacro1</definedName>
    <definedName name="KR" localSheetId="6">BlankMacro1</definedName>
    <definedName name="KR" localSheetId="5">BlankMacro1</definedName>
    <definedName name="KR">BlankMacro1</definedName>
    <definedName name="krw" localSheetId="24">#REF!</definedName>
    <definedName name="krw">#REF!</definedName>
    <definedName name="ks_awg" localSheetId="24">#REF!</definedName>
    <definedName name="ks_awg">#REF!</definedName>
    <definedName name="KSJHGFD" localSheetId="24" hidden="1">{#N/A,#N/A,FALSE,"단축1";#N/A,#N/A,FALSE,"단축2";#N/A,#N/A,FALSE,"단축3";#N/A,#N/A,FALSE,"장축";#N/A,#N/A,FALSE,"4WD"}</definedName>
    <definedName name="KSJHGFD" localSheetId="8" hidden="1">{#N/A,#N/A,FALSE,"단축1";#N/A,#N/A,FALSE,"단축2";#N/A,#N/A,FALSE,"단축3";#N/A,#N/A,FALSE,"장축";#N/A,#N/A,FALSE,"4WD"}</definedName>
    <definedName name="KSJHGFD" localSheetId="25" hidden="1">{#N/A,#N/A,FALSE,"단축1";#N/A,#N/A,FALSE,"단축2";#N/A,#N/A,FALSE,"단축3";#N/A,#N/A,FALSE,"장축";#N/A,#N/A,FALSE,"4WD"}</definedName>
    <definedName name="KSJHGFD" localSheetId="2" hidden="1">{#N/A,#N/A,FALSE,"단축1";#N/A,#N/A,FALSE,"단축2";#N/A,#N/A,FALSE,"단축3";#N/A,#N/A,FALSE,"장축";#N/A,#N/A,FALSE,"4WD"}</definedName>
    <definedName name="KSJHGFD" localSheetId="28" hidden="1">{#N/A,#N/A,FALSE,"단축1";#N/A,#N/A,FALSE,"단축2";#N/A,#N/A,FALSE,"단축3";#N/A,#N/A,FALSE,"장축";#N/A,#N/A,FALSE,"4WD"}</definedName>
    <definedName name="KSJHGFD" localSheetId="5" hidden="1">{#N/A,#N/A,FALSE,"단축1";#N/A,#N/A,FALSE,"단축2";#N/A,#N/A,FALSE,"단축3";#N/A,#N/A,FALSE,"장축";#N/A,#N/A,FALSE,"4WD"}</definedName>
    <definedName name="KSJHGFD" hidden="1">{#N/A,#N/A,FALSE,"단축1";#N/A,#N/A,FALSE,"단축2";#N/A,#N/A,FALSE,"단축3";#N/A,#N/A,FALSE,"장축";#N/A,#N/A,FALSE,"4WD"}</definedName>
    <definedName name="KTB" localSheetId="24">#REF!</definedName>
    <definedName name="KTB">#REF!</definedName>
    <definedName name="KTB_YTM" localSheetId="24">#REF!</definedName>
    <definedName name="KTB_YTM">#REF!</definedName>
    <definedName name="ktft">3</definedName>
    <definedName name="KTY" localSheetId="24" hidden="1">{#N/A,#N/A,FALSE,"단축1";#N/A,#N/A,FALSE,"단축2";#N/A,#N/A,FALSE,"단축3";#N/A,#N/A,FALSE,"장축";#N/A,#N/A,FALSE,"4WD"}</definedName>
    <definedName name="KTY" localSheetId="8" hidden="1">{#N/A,#N/A,FALSE,"단축1";#N/A,#N/A,FALSE,"단축2";#N/A,#N/A,FALSE,"단축3";#N/A,#N/A,FALSE,"장축";#N/A,#N/A,FALSE,"4WD"}</definedName>
    <definedName name="KTY" localSheetId="25" hidden="1">{#N/A,#N/A,FALSE,"단축1";#N/A,#N/A,FALSE,"단축2";#N/A,#N/A,FALSE,"단축3";#N/A,#N/A,FALSE,"장축";#N/A,#N/A,FALSE,"4WD"}</definedName>
    <definedName name="KTY" localSheetId="2" hidden="1">{#N/A,#N/A,FALSE,"단축1";#N/A,#N/A,FALSE,"단축2";#N/A,#N/A,FALSE,"단축3";#N/A,#N/A,FALSE,"장축";#N/A,#N/A,FALSE,"4WD"}</definedName>
    <definedName name="KTY" localSheetId="28" hidden="1">{#N/A,#N/A,FALSE,"단축1";#N/A,#N/A,FALSE,"단축2";#N/A,#N/A,FALSE,"단축3";#N/A,#N/A,FALSE,"장축";#N/A,#N/A,FALSE,"4WD"}</definedName>
    <definedName name="KTY" localSheetId="5" hidden="1">{#N/A,#N/A,FALSE,"단축1";#N/A,#N/A,FALSE,"단축2";#N/A,#N/A,FALSE,"단축3";#N/A,#N/A,FALSE,"장축";#N/A,#N/A,FALSE,"4WD"}</definedName>
    <definedName name="KTY" hidden="1">{#N/A,#N/A,FALSE,"단축1";#N/A,#N/A,FALSE,"단축2";#N/A,#N/A,FALSE,"단축3";#N/A,#N/A,FALSE,"장축";#N/A,#N/A,FALSE,"4WD"}</definedName>
    <definedName name="KU" localSheetId="24" hidden="1">{#N/A,#N/A,TRUE,"Y생산";#N/A,#N/A,TRUE,"Y판매";#N/A,#N/A,TRUE,"Y총물량";#N/A,#N/A,TRUE,"Y능력";#N/A,#N/A,TRUE,"YKD"}</definedName>
    <definedName name="KU" localSheetId="8" hidden="1">{#N/A,#N/A,TRUE,"Y생산";#N/A,#N/A,TRUE,"Y판매";#N/A,#N/A,TRUE,"Y총물량";#N/A,#N/A,TRUE,"Y능력";#N/A,#N/A,TRUE,"YKD"}</definedName>
    <definedName name="KU" localSheetId="25" hidden="1">{#N/A,#N/A,TRUE,"Y생산";#N/A,#N/A,TRUE,"Y판매";#N/A,#N/A,TRUE,"Y총물량";#N/A,#N/A,TRUE,"Y능력";#N/A,#N/A,TRUE,"YKD"}</definedName>
    <definedName name="KU" localSheetId="2" hidden="1">{#N/A,#N/A,TRUE,"Y생산";#N/A,#N/A,TRUE,"Y판매";#N/A,#N/A,TRUE,"Y총물량";#N/A,#N/A,TRUE,"Y능력";#N/A,#N/A,TRUE,"YKD"}</definedName>
    <definedName name="KU" localSheetId="28" hidden="1">{#N/A,#N/A,TRUE,"Y생산";#N/A,#N/A,TRUE,"Y판매";#N/A,#N/A,TRUE,"Y총물량";#N/A,#N/A,TRUE,"Y능력";#N/A,#N/A,TRUE,"YKD"}</definedName>
    <definedName name="KU" localSheetId="5" hidden="1">{#N/A,#N/A,TRUE,"Y생산";#N/A,#N/A,TRUE,"Y판매";#N/A,#N/A,TRUE,"Y총물량";#N/A,#N/A,TRUE,"Y능력";#N/A,#N/A,TRUE,"YKD"}</definedName>
    <definedName name="KU" hidden="1">{#N/A,#N/A,TRUE,"Y생산";#N/A,#N/A,TRUE,"Y판매";#N/A,#N/A,TRUE,"Y총물량";#N/A,#N/A,TRUE,"Y능력";#N/A,#N/A,TRUE,"YKD"}</definedName>
    <definedName name="kurskol" localSheetId="24">#REF!</definedName>
    <definedName name="kurskol">#REF!</definedName>
    <definedName name="Kx" localSheetId="24">#REF!</definedName>
    <definedName name="Kx">#REF!</definedName>
    <definedName name="kㅛ" localSheetId="24" hidden="1">{"'Jibu9811 (3)'!$B$1:$J$433"}</definedName>
    <definedName name="kㅛ" localSheetId="8" hidden="1">{"'Jibu9811 (3)'!$B$1:$J$433"}</definedName>
    <definedName name="kㅛ" localSheetId="25" hidden="1">{"'Jibu9811 (3)'!$B$1:$J$433"}</definedName>
    <definedName name="kㅛ" localSheetId="2" hidden="1">{"'Jibu9811 (3)'!$B$1:$J$433"}</definedName>
    <definedName name="kㅛ" localSheetId="14" hidden="1">{"'Jibu9811 (3)'!$B$1:$J$433"}</definedName>
    <definedName name="kㅛ" localSheetId="28" hidden="1">{"'Jibu9811 (3)'!$B$1:$J$433"}</definedName>
    <definedName name="kㅛ" localSheetId="5" hidden="1">{"'Jibu9811 (3)'!$B$1:$J$433"}</definedName>
    <definedName name="kㅛ" localSheetId="13" hidden="1">{"'Jibu9811 (3)'!$B$1:$J$433"}</definedName>
    <definedName name="kㅛ" hidden="1">{"'Jibu9811 (3)'!$B$1:$J$433"}</definedName>
    <definedName name="l" localSheetId="28" hidden="1">#REF!</definedName>
    <definedName name="l" hidden="1">#REF!</definedName>
    <definedName name="L0900B02" localSheetId="24">#REF!</definedName>
    <definedName name="L0900B02">#REF!</definedName>
    <definedName name="L1A1P" localSheetId="24">#REF!</definedName>
    <definedName name="L1A1P">#REF!</definedName>
    <definedName name="l1a1t" localSheetId="24">#REF!</definedName>
    <definedName name="l1a1t">#REF!</definedName>
    <definedName name="l1a2p" localSheetId="24">#REF!</definedName>
    <definedName name="l1a2p">#REF!</definedName>
    <definedName name="l1a2t" localSheetId="24">#REF!</definedName>
    <definedName name="l1a2t">#REF!</definedName>
    <definedName name="L1AS" localSheetId="24">#REF!</definedName>
    <definedName name="L1AS">#REF!</definedName>
    <definedName name="L2A1P" localSheetId="24">#REF!</definedName>
    <definedName name="L2A1P">#REF!</definedName>
    <definedName name="l2a1t" localSheetId="24">#REF!</definedName>
    <definedName name="l2a1t">#REF!</definedName>
    <definedName name="l2a2p" localSheetId="24">#REF!</definedName>
    <definedName name="l2a2p">#REF!</definedName>
    <definedName name="l2a2t" localSheetId="24">#REF!</definedName>
    <definedName name="l2a2t">#REF!</definedName>
    <definedName name="L3A1P" localSheetId="24">#REF!</definedName>
    <definedName name="L3A1P">#REF!</definedName>
    <definedName name="l3a1t" localSheetId="24">#REF!</definedName>
    <definedName name="l3a1t">#REF!</definedName>
    <definedName name="l3a2p" localSheetId="24">#REF!</definedName>
    <definedName name="l3a2p">#REF!</definedName>
    <definedName name="l3a2t" localSheetId="24">#REF!</definedName>
    <definedName name="l3a2t">#REF!</definedName>
    <definedName name="L4A1P" localSheetId="24">#REF!</definedName>
    <definedName name="L4A1P">#REF!</definedName>
    <definedName name="l4a1t" localSheetId="24">#REF!</definedName>
    <definedName name="l4a1t">#REF!</definedName>
    <definedName name="l4a2p" localSheetId="24">#REF!</definedName>
    <definedName name="l4a2p">#REF!</definedName>
    <definedName name="l4a2t" localSheetId="24">#REF!</definedName>
    <definedName name="l4a2t">#REF!</definedName>
    <definedName name="L5A1P" localSheetId="24">#REF!</definedName>
    <definedName name="L5A1P">#REF!</definedName>
    <definedName name="l5a1t" localSheetId="24">#REF!</definedName>
    <definedName name="l5a1t">#REF!</definedName>
    <definedName name="l5a2p" localSheetId="24">#REF!</definedName>
    <definedName name="l5a2p">#REF!</definedName>
    <definedName name="l5a2t" localSheetId="24">#REF!</definedName>
    <definedName name="l5a2t">#REF!</definedName>
    <definedName name="L6A1P" localSheetId="24">#REF!</definedName>
    <definedName name="L6A1P">#REF!</definedName>
    <definedName name="l6a1t" localSheetId="24">#REF!</definedName>
    <definedName name="l6a1t">#REF!</definedName>
    <definedName name="l6a2p" localSheetId="24">#REF!</definedName>
    <definedName name="l6a2p">#REF!</definedName>
    <definedName name="l6a2t" localSheetId="24">#REF!</definedName>
    <definedName name="l6a2t">#REF!</definedName>
    <definedName name="LA1P" localSheetId="24">#REF!</definedName>
    <definedName name="LA1P">#REF!</definedName>
    <definedName name="la1t" localSheetId="24">#REF!</definedName>
    <definedName name="la1t">#REF!</definedName>
    <definedName name="la2p" localSheetId="24">#REF!</definedName>
    <definedName name="la2p">#REF!</definedName>
    <definedName name="la2t" localSheetId="24">#REF!</definedName>
    <definedName name="la2t">#REF!</definedName>
    <definedName name="labor" localSheetId="24">#REF!</definedName>
    <definedName name="labor">#REF!</definedName>
    <definedName name="Labor_Rate" localSheetId="24">#REF!</definedName>
    <definedName name="Labor_Rate">#REF!</definedName>
    <definedName name="Language" localSheetId="24">#REF!</definedName>
    <definedName name="Language">#REF!</definedName>
    <definedName name="Langue" localSheetId="24">#REF!</definedName>
    <definedName name="Langue">#REF!</definedName>
    <definedName name="lantus" localSheetId="24">#REF!</definedName>
    <definedName name="lantus">#REF!</definedName>
    <definedName name="LAST" localSheetId="24">#REF!</definedName>
    <definedName name="LAST">#REF!</definedName>
    <definedName name="Lb" localSheetId="24">#REF!</definedName>
    <definedName name="Lb">#REF!</definedName>
    <definedName name="LBE" localSheetId="24">#REF!</definedName>
    <definedName name="LBE">#REF!</definedName>
    <definedName name="LBLOCK" localSheetId="24">#REF!</definedName>
    <definedName name="LBLOCK">#REF!</definedName>
    <definedName name="lbv" localSheetId="24">#REF!</definedName>
    <definedName name="lbv">#REF!</definedName>
    <definedName name="LCFL예산" localSheetId="24" hidden="1">{#N/A,#N/A,FALSE,"단축1";#N/A,#N/A,FALSE,"단축2";#N/A,#N/A,FALSE,"단축3";#N/A,#N/A,FALSE,"장축";#N/A,#N/A,FALSE,"4WD"}</definedName>
    <definedName name="LCFL예산" localSheetId="8" hidden="1">{#N/A,#N/A,FALSE,"단축1";#N/A,#N/A,FALSE,"단축2";#N/A,#N/A,FALSE,"단축3";#N/A,#N/A,FALSE,"장축";#N/A,#N/A,FALSE,"4WD"}</definedName>
    <definedName name="LCFL예산" localSheetId="25" hidden="1">{#N/A,#N/A,FALSE,"단축1";#N/A,#N/A,FALSE,"단축2";#N/A,#N/A,FALSE,"단축3";#N/A,#N/A,FALSE,"장축";#N/A,#N/A,FALSE,"4WD"}</definedName>
    <definedName name="LCFL예산" localSheetId="2" hidden="1">{#N/A,#N/A,FALSE,"단축1";#N/A,#N/A,FALSE,"단축2";#N/A,#N/A,FALSE,"단축3";#N/A,#N/A,FALSE,"장축";#N/A,#N/A,FALSE,"4WD"}</definedName>
    <definedName name="LCFL예산" localSheetId="28" hidden="1">{#N/A,#N/A,FALSE,"단축1";#N/A,#N/A,FALSE,"단축2";#N/A,#N/A,FALSE,"단축3";#N/A,#N/A,FALSE,"장축";#N/A,#N/A,FALSE,"4WD"}</definedName>
    <definedName name="LCFL예산" localSheetId="5" hidden="1">{#N/A,#N/A,FALSE,"단축1";#N/A,#N/A,FALSE,"단축2";#N/A,#N/A,FALSE,"단축3";#N/A,#N/A,FALSE,"장축";#N/A,#N/A,FALSE,"4WD"}</definedName>
    <definedName name="LCFL예산" hidden="1">{#N/A,#N/A,FALSE,"단축1";#N/A,#N/A,FALSE,"단축2";#N/A,#N/A,FALSE,"단축3";#N/A,#N/A,FALSE,"장축";#N/A,#N/A,FALSE,"4WD"}</definedName>
    <definedName name="LCOLM" localSheetId="24">#REF!</definedName>
    <definedName name="LCOLM">#REF!</definedName>
    <definedName name="LCOUNT" localSheetId="24">#REF!</definedName>
    <definedName name="LCOUNT">#REF!</definedName>
    <definedName name="lean" localSheetId="24">#REF!</definedName>
    <definedName name="lean">#REF!</definedName>
    <definedName name="LEASEIN" localSheetId="24">#REF!</definedName>
    <definedName name="LEASEIN">#REF!</definedName>
    <definedName name="leaseintrate" localSheetId="24">#REF!</definedName>
    <definedName name="leaseintrate">#REF!</definedName>
    <definedName name="LEASEOUT" localSheetId="24">#REF!</definedName>
    <definedName name="LEASEOUT">#REF!</definedName>
    <definedName name="LEE" localSheetId="24">#REF!</definedName>
    <definedName name="LEE">#REF!</definedName>
    <definedName name="LEFT" localSheetId="24">#REF!</definedName>
    <definedName name="LEFT">#REF!</definedName>
    <definedName name="LEFT1" localSheetId="24">#REF!</definedName>
    <definedName name="LEFT1">#REF!</definedName>
    <definedName name="LENG" localSheetId="24">#REF!</definedName>
    <definedName name="LENG">#REF!</definedName>
    <definedName name="LESGcode" localSheetId="24">#REF!</definedName>
    <definedName name="LESGcode">#REF!</definedName>
    <definedName name="Lev2_명" localSheetId="24">#REF!</definedName>
    <definedName name="Lev2_명">#REF!</definedName>
    <definedName name="level" localSheetId="24">#REF!</definedName>
    <definedName name="level">#REF!</definedName>
    <definedName name="Lf" localSheetId="24">#REF!</definedName>
    <definedName name="Lf">#REF!</definedName>
    <definedName name="Lff" localSheetId="24">#REF!</definedName>
    <definedName name="Lff">#REF!</definedName>
    <definedName name="li" localSheetId="24" hidden="1">{"'용역비'!$A$4:$C$8"}</definedName>
    <definedName name="li" localSheetId="8" hidden="1">{"'용역비'!$A$4:$C$8"}</definedName>
    <definedName name="li" localSheetId="25" hidden="1">{"'용역비'!$A$4:$C$8"}</definedName>
    <definedName name="li" localSheetId="2" hidden="1">{"'용역비'!$A$4:$C$8"}</definedName>
    <definedName name="li" localSheetId="28" hidden="1">{"'용역비'!$A$4:$C$8"}</definedName>
    <definedName name="li" localSheetId="5" hidden="1">{"'용역비'!$A$4:$C$8"}</definedName>
    <definedName name="li" hidden="1">{"'용역비'!$A$4:$C$8"}</definedName>
    <definedName name="li_qu" localSheetId="24">#REF!</definedName>
    <definedName name="li_qu">#REF!</definedName>
    <definedName name="Libo" localSheetId="24">#REF!</definedName>
    <definedName name="Libo">#REF!</definedName>
    <definedName name="LICENSED" localSheetId="24">#REF!</definedName>
    <definedName name="LICENSED">#REF!</definedName>
    <definedName name="light">"Picture 1"</definedName>
    <definedName name="Ligne" localSheetId="24">#REF!</definedName>
    <definedName name="Ligne">#REF!</definedName>
    <definedName name="limcount" hidden="1">1</definedName>
    <definedName name="LINE검토2" localSheetId="24" hidden="1">{#N/A,#N/A,TRUE,"Y생산";#N/A,#N/A,TRUE,"Y판매";#N/A,#N/A,TRUE,"Y총물량";#N/A,#N/A,TRUE,"Y능력";#N/A,#N/A,TRUE,"YKD"}</definedName>
    <definedName name="LINE검토2" localSheetId="8" hidden="1">{#N/A,#N/A,TRUE,"Y생산";#N/A,#N/A,TRUE,"Y판매";#N/A,#N/A,TRUE,"Y총물량";#N/A,#N/A,TRUE,"Y능력";#N/A,#N/A,TRUE,"YKD"}</definedName>
    <definedName name="LINE검토2" localSheetId="25" hidden="1">{#N/A,#N/A,TRUE,"Y생산";#N/A,#N/A,TRUE,"Y판매";#N/A,#N/A,TRUE,"Y총물량";#N/A,#N/A,TRUE,"Y능력";#N/A,#N/A,TRUE,"YKD"}</definedName>
    <definedName name="LINE검토2" localSheetId="2" hidden="1">{#N/A,#N/A,TRUE,"Y생산";#N/A,#N/A,TRUE,"Y판매";#N/A,#N/A,TRUE,"Y총물량";#N/A,#N/A,TRUE,"Y능력";#N/A,#N/A,TRUE,"YKD"}</definedName>
    <definedName name="LINE검토2" localSheetId="14" hidden="1">{#N/A,#N/A,TRUE,"Y생산";#N/A,#N/A,TRUE,"Y판매";#N/A,#N/A,TRUE,"Y총물량";#N/A,#N/A,TRUE,"Y능력";#N/A,#N/A,TRUE,"YKD"}</definedName>
    <definedName name="LINE검토2" localSheetId="28" hidden="1">{#N/A,#N/A,TRUE,"Y생산";#N/A,#N/A,TRUE,"Y판매";#N/A,#N/A,TRUE,"Y총물량";#N/A,#N/A,TRUE,"Y능력";#N/A,#N/A,TRUE,"YKD"}</definedName>
    <definedName name="LINE검토2" localSheetId="5" hidden="1">{#N/A,#N/A,TRUE,"Y생산";#N/A,#N/A,TRUE,"Y판매";#N/A,#N/A,TRUE,"Y총물량";#N/A,#N/A,TRUE,"Y능력";#N/A,#N/A,TRUE,"YKD"}</definedName>
    <definedName name="LINE검토2" localSheetId="13" hidden="1">{#N/A,#N/A,TRUE,"Y생산";#N/A,#N/A,TRUE,"Y판매";#N/A,#N/A,TRUE,"Y총물량";#N/A,#N/A,TRUE,"Y능력";#N/A,#N/A,TRUE,"YKD"}</definedName>
    <definedName name="LINE검토2" hidden="1">{#N/A,#N/A,TRUE,"Y생산";#N/A,#N/A,TRUE,"Y판매";#N/A,#N/A,TRUE,"Y총물량";#N/A,#N/A,TRUE,"Y능력";#N/A,#N/A,TRUE,"YKD"}</definedName>
    <definedName name="LINE검토3" localSheetId="24" hidden="1">{#N/A,#N/A,TRUE,"Y생산";#N/A,#N/A,TRUE,"Y판매";#N/A,#N/A,TRUE,"Y총물량";#N/A,#N/A,TRUE,"Y능력";#N/A,#N/A,TRUE,"YKD"}</definedName>
    <definedName name="LINE검토3" localSheetId="8" hidden="1">{#N/A,#N/A,TRUE,"Y생산";#N/A,#N/A,TRUE,"Y판매";#N/A,#N/A,TRUE,"Y총물량";#N/A,#N/A,TRUE,"Y능력";#N/A,#N/A,TRUE,"YKD"}</definedName>
    <definedName name="LINE검토3" localSheetId="25" hidden="1">{#N/A,#N/A,TRUE,"Y생산";#N/A,#N/A,TRUE,"Y판매";#N/A,#N/A,TRUE,"Y총물량";#N/A,#N/A,TRUE,"Y능력";#N/A,#N/A,TRUE,"YKD"}</definedName>
    <definedName name="LINE검토3" localSheetId="2" hidden="1">{#N/A,#N/A,TRUE,"Y생산";#N/A,#N/A,TRUE,"Y판매";#N/A,#N/A,TRUE,"Y총물량";#N/A,#N/A,TRUE,"Y능력";#N/A,#N/A,TRUE,"YKD"}</definedName>
    <definedName name="LINE검토3" localSheetId="28" hidden="1">{#N/A,#N/A,TRUE,"Y생산";#N/A,#N/A,TRUE,"Y판매";#N/A,#N/A,TRUE,"Y총물량";#N/A,#N/A,TRUE,"Y능력";#N/A,#N/A,TRUE,"YKD"}</definedName>
    <definedName name="LINE검토3" localSheetId="5" hidden="1">{#N/A,#N/A,TRUE,"Y생산";#N/A,#N/A,TRUE,"Y판매";#N/A,#N/A,TRUE,"Y총물량";#N/A,#N/A,TRUE,"Y능력";#N/A,#N/A,TRUE,"YKD"}</definedName>
    <definedName name="LINE검토3" hidden="1">{#N/A,#N/A,TRUE,"Y생산";#N/A,#N/A,TRUE,"Y판매";#N/A,#N/A,TRUE,"Y총물량";#N/A,#N/A,TRUE,"Y능력";#N/A,#N/A,TRUE,"YKD"}</definedName>
    <definedName name="List" localSheetId="24">#REF!</definedName>
    <definedName name="List">#REF!</definedName>
    <definedName name="ListOffset" hidden="1">9</definedName>
    <definedName name="live" localSheetId="24">#REF!</definedName>
    <definedName name="live">#REF!</definedName>
    <definedName name="LKHGFDF" localSheetId="24" hidden="1">{#N/A,#N/A,TRUE,"Y생산";#N/A,#N/A,TRUE,"Y판매";#N/A,#N/A,TRUE,"Y총물량";#N/A,#N/A,TRUE,"Y능력";#N/A,#N/A,TRUE,"YKD"}</definedName>
    <definedName name="LKHGFDF" localSheetId="8" hidden="1">{#N/A,#N/A,TRUE,"Y생산";#N/A,#N/A,TRUE,"Y판매";#N/A,#N/A,TRUE,"Y총물량";#N/A,#N/A,TRUE,"Y능력";#N/A,#N/A,TRUE,"YKD"}</definedName>
    <definedName name="LKHGFDF" localSheetId="25" hidden="1">{#N/A,#N/A,TRUE,"Y생산";#N/A,#N/A,TRUE,"Y판매";#N/A,#N/A,TRUE,"Y총물량";#N/A,#N/A,TRUE,"Y능력";#N/A,#N/A,TRUE,"YKD"}</definedName>
    <definedName name="LKHGFDF" localSheetId="2" hidden="1">{#N/A,#N/A,TRUE,"Y생산";#N/A,#N/A,TRUE,"Y판매";#N/A,#N/A,TRUE,"Y총물량";#N/A,#N/A,TRUE,"Y능력";#N/A,#N/A,TRUE,"YKD"}</definedName>
    <definedName name="LKHGFDF" localSheetId="28" hidden="1">{#N/A,#N/A,TRUE,"Y생산";#N/A,#N/A,TRUE,"Y판매";#N/A,#N/A,TRUE,"Y총물량";#N/A,#N/A,TRUE,"Y능력";#N/A,#N/A,TRUE,"YKD"}</definedName>
    <definedName name="LKHGFDF" localSheetId="5" hidden="1">{#N/A,#N/A,TRUE,"Y생산";#N/A,#N/A,TRUE,"Y판매";#N/A,#N/A,TRUE,"Y총물량";#N/A,#N/A,TRUE,"Y능력";#N/A,#N/A,TRUE,"YKD"}</definedName>
    <definedName name="LKHGFDF" hidden="1">{#N/A,#N/A,TRUE,"Y생산";#N/A,#N/A,TRUE,"Y판매";#N/A,#N/A,TRUE,"Y총물량";#N/A,#N/A,TRUE,"Y능력";#N/A,#N/A,TRUE,"YKD"}</definedName>
    <definedName name="lkiolki9olkiol">#N/A</definedName>
    <definedName name="LKJ" localSheetId="24" hidden="1">{#N/A,#N/A,FALSE,"을지 (4)";#N/A,#N/A,FALSE,"을지 (5)";#N/A,#N/A,FALSE,"을지 (6)"}</definedName>
    <definedName name="LKJ" localSheetId="8" hidden="1">{#N/A,#N/A,FALSE,"을지 (4)";#N/A,#N/A,FALSE,"을지 (5)";#N/A,#N/A,FALSE,"을지 (6)"}</definedName>
    <definedName name="LKJ" localSheetId="25" hidden="1">{#N/A,#N/A,FALSE,"을지 (4)";#N/A,#N/A,FALSE,"을지 (5)";#N/A,#N/A,FALSE,"을지 (6)"}</definedName>
    <definedName name="LKJ" localSheetId="2" hidden="1">{#N/A,#N/A,FALSE,"을지 (4)";#N/A,#N/A,FALSE,"을지 (5)";#N/A,#N/A,FALSE,"을지 (6)"}</definedName>
    <definedName name="LKJ" localSheetId="28" hidden="1">{#N/A,#N/A,FALSE,"을지 (4)";#N/A,#N/A,FALSE,"을지 (5)";#N/A,#N/A,FALSE,"을지 (6)"}</definedName>
    <definedName name="LKJ" localSheetId="5"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24" hidden="1">{#N/A,#N/A,FALSE,"CCTV"}</definedName>
    <definedName name="lklhlkjl" localSheetId="8" hidden="1">{#N/A,#N/A,FALSE,"CCTV"}</definedName>
    <definedName name="lklhlkjl" localSheetId="25" hidden="1">{#N/A,#N/A,FALSE,"CCTV"}</definedName>
    <definedName name="lklhlkjl" localSheetId="2" hidden="1">{#N/A,#N/A,FALSE,"CCTV"}</definedName>
    <definedName name="lklhlkjl" localSheetId="14" hidden="1">{#N/A,#N/A,FALSE,"CCTV"}</definedName>
    <definedName name="lklhlkjl" localSheetId="28" hidden="1">{#N/A,#N/A,FALSE,"CCTV"}</definedName>
    <definedName name="lklhlkjl" localSheetId="5" hidden="1">{#N/A,#N/A,FALSE,"CCTV"}</definedName>
    <definedName name="lklhlkjl" localSheetId="13" hidden="1">{#N/A,#N/A,FALSE,"CCTV"}</definedName>
    <definedName name="lklhlkjl" hidden="1">{#N/A,#N/A,FALSE,"CCTV"}</definedName>
    <definedName name="lklklklk">#N/A</definedName>
    <definedName name="lkll" localSheetId="24" hidden="1">{"'2 혼례가구(1)'!$C$10"}</definedName>
    <definedName name="lkll" localSheetId="8" hidden="1">{"'2 혼례가구(1)'!$C$10"}</definedName>
    <definedName name="lkll" localSheetId="25" hidden="1">{"'2 혼례가구(1)'!$C$10"}</definedName>
    <definedName name="lkll" localSheetId="2" hidden="1">{"'2 혼례가구(1)'!$C$10"}</definedName>
    <definedName name="lkll" localSheetId="28" hidden="1">{"'2 혼례가구(1)'!$C$10"}</definedName>
    <definedName name="lkll" localSheetId="5" hidden="1">{"'2 혼례가구(1)'!$C$10"}</definedName>
    <definedName name="lkll" hidden="1">{"'2 혼례가구(1)'!$C$10"}</definedName>
    <definedName name="LL"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24">#REF!</definedName>
    <definedName name="LLL">#REF!</definedName>
    <definedName name="llll" localSheetId="24" hidden="1">{"'Set-Out'!$A$1:$H$30"}</definedName>
    <definedName name="llll" localSheetId="8" hidden="1">{"'Set-Out'!$A$1:$H$30"}</definedName>
    <definedName name="llll" localSheetId="25" hidden="1">{"'Set-Out'!$A$1:$H$30"}</definedName>
    <definedName name="llll" localSheetId="2" hidden="1">{"'Set-Out'!$A$1:$H$30"}</definedName>
    <definedName name="llll" localSheetId="28" hidden="1">{"'Set-Out'!$A$1:$H$30"}</definedName>
    <definedName name="llll" localSheetId="5" hidden="1">{"'Set-Out'!$A$1:$H$30"}</definedName>
    <definedName name="llll" hidden="1">{"'Set-Out'!$A$1:$H$30"}</definedName>
    <definedName name="lllllll">#N/A</definedName>
    <definedName name="LM" localSheetId="24">#REF!</definedName>
    <definedName name="LM">#REF!</definedName>
    <definedName name="lnk_CoName" localSheetId="24" hidden="1">#REF!</definedName>
    <definedName name="lnk_CoName" localSheetId="28" hidden="1">#REF!</definedName>
    <definedName name="lnk_CoName" hidden="1">#REF!</definedName>
    <definedName name="lnk_countryID" localSheetId="28" hidden="1">#REF!</definedName>
    <definedName name="lnk_countryID" hidden="1">#REF!</definedName>
    <definedName name="lnk_cpyID" localSheetId="28" hidden="1">#REF!</definedName>
    <definedName name="lnk_cpyID" hidden="1">#REF!</definedName>
    <definedName name="lnk_display_Currency" localSheetId="28" hidden="1">#REF!</definedName>
    <definedName name="lnk_display_Currency" hidden="1">#REF!</definedName>
    <definedName name="lnk_IndustryType" localSheetId="28" hidden="1">#REF!</definedName>
    <definedName name="lnk_IndustryType" hidden="1">#REF!</definedName>
    <definedName name="lnk_LastFiscalYear" localSheetId="28" hidden="1">#REF!</definedName>
    <definedName name="lnk_LastFiscalYear" hidden="1">#REF!</definedName>
    <definedName name="lnk_numForecastYears" localSheetId="28" hidden="1">#REF!</definedName>
    <definedName name="lnk_numForecastYears" hidden="1">#REF!</definedName>
    <definedName name="lnk_numHistoricalYears" localSheetId="28" hidden="1">#REF!</definedName>
    <definedName name="lnk_numHistoricalYears" hidden="1">#REF!</definedName>
    <definedName name="lnk_Print_Area" localSheetId="28" hidden="1">#REF!</definedName>
    <definedName name="lnk_Print_Area" hidden="1">#REF!</definedName>
    <definedName name="lnk_rData_Start_Result" localSheetId="28" hidden="1">#REF!</definedName>
    <definedName name="lnk_rData_Start_Result" hidden="1">#REF!</definedName>
    <definedName name="lnk_rDataStart" localSheetId="28" hidden="1">#REF!</definedName>
    <definedName name="lnk_rDataStart" hidden="1">#REF!</definedName>
    <definedName name="lnk_rSourceFore" localSheetId="28" hidden="1">#REF!</definedName>
    <definedName name="lnk_rSourceFore" hidden="1">#REF!</definedName>
    <definedName name="lnk_rSourceFore1st" localSheetId="28" hidden="1">#REF!</definedName>
    <definedName name="lnk_rSourceFore1st" hidden="1">#REF!</definedName>
    <definedName name="lnk_rSourceHist" localSheetId="28" hidden="1">#REF!</definedName>
    <definedName name="lnk_rSourceHist" hidden="1">#REF!</definedName>
    <definedName name="lnk_rYearRow" localSheetId="28" hidden="1">#REF!</definedName>
    <definedName name="lnk_rYearRow" hidden="1">#REF!</definedName>
    <definedName name="lnk_rYearRow_Result" localSheetId="28" hidden="1">#REF!</definedName>
    <definedName name="lnk_rYearRow_Result" hidden="1">#REF!</definedName>
    <definedName name="lnk_ScenarioName" localSheetId="28" hidden="1">#REF!</definedName>
    <definedName name="lnk_ScenarioName" hidden="1">#REF!</definedName>
    <definedName name="lnk_TICK" localSheetId="28" hidden="1">#REF!</definedName>
    <definedName name="lnk_TICK" hidden="1">#REF!</definedName>
    <definedName name="lnk_update" localSheetId="28" hidden="1">#REF!</definedName>
    <definedName name="lnk_update" hidden="1">#REF!</definedName>
    <definedName name="lnk_version" localSheetId="28" hidden="1">#REF!</definedName>
    <definedName name="lnk_version" hidden="1">#REF!</definedName>
    <definedName name="lnl" localSheetId="24">#REF!</definedName>
    <definedName name="lnl">#REF!</definedName>
    <definedName name="lns" localSheetId="24">#REF!</definedName>
    <definedName name="lns">#REF!</definedName>
    <definedName name="LO" localSheetId="24">#REF!</definedName>
    <definedName name="LO">#REF!</definedName>
    <definedName name="LoanAC" localSheetId="24">INDIRECT("Data!$B$2:$B$"&amp;COUNTA(#REF!))</definedName>
    <definedName name="LoanAC">INDIRECT("Data!$B$2:$B$"&amp;COUNTA(#REF!))</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 localSheetId="24">#REF!</definedName>
    <definedName name="lookup_table">#REF!</definedName>
    <definedName name="lookup_table1" localSheetId="24">#REF!</definedName>
    <definedName name="lookup_table1">#REF!</definedName>
    <definedName name="lookup_table2" localSheetId="24">#REF!</definedName>
    <definedName name="lookup_table2">#REF!</definedName>
    <definedName name="lookup_table2_h" localSheetId="24">#REF!</definedName>
    <definedName name="lookup_table2_h">#REF!</definedName>
    <definedName name="LOT_No" localSheetId="24">#REF!</definedName>
    <definedName name="LOT_No">#REF!</definedName>
    <definedName name="LOTNO" localSheetId="24">#REF!</definedName>
    <definedName name="LOTNO">#REF!</definedName>
    <definedName name="lower" localSheetId="24">#REF!</definedName>
    <definedName name="lower">#REF!</definedName>
    <definedName name="Lp" localSheetId="24">#REF!</definedName>
    <definedName name="Lp">#REF!</definedName>
    <definedName name="LPRIC">#N/A</definedName>
    <definedName name="LPS" localSheetId="8">[1]!BlankMacro1</definedName>
    <definedName name="LPS" localSheetId="28">[2]!BlankMacro1</definedName>
    <definedName name="LPS" localSheetId="26">[2]!BlankMacro1</definedName>
    <definedName name="LPS" localSheetId="27">[2]!BlankMacro1</definedName>
    <definedName name="LPS" localSheetId="6">[2]!BlankMacro1</definedName>
    <definedName name="LPS" localSheetId="5">#REF!</definedName>
    <definedName name="LPS">[2]!BlankMacro1</definedName>
    <definedName name="LPS가동계획" localSheetId="8">[1]!BlankMacro1</definedName>
    <definedName name="LPS가동계획" localSheetId="28">[2]!BlankMacro1</definedName>
    <definedName name="LPS가동계획" localSheetId="26">[2]!BlankMacro1</definedName>
    <definedName name="LPS가동계획" localSheetId="27">[2]!BlankMacro1</definedName>
    <definedName name="LPS가동계획" localSheetId="6">[2]!BlankMacro1</definedName>
    <definedName name="LPS가동계획" localSheetId="5">#REF!</definedName>
    <definedName name="LPS가동계획">[2]!BlankMacro1</definedName>
    <definedName name="LP능력검토" localSheetId="24" hidden="1">{#N/A,#N/A,FALSE,"단축1";#N/A,#N/A,FALSE,"단축2";#N/A,#N/A,FALSE,"단축3";#N/A,#N/A,FALSE,"장축";#N/A,#N/A,FALSE,"4WD"}</definedName>
    <definedName name="LP능력검토" localSheetId="8" hidden="1">{#N/A,#N/A,FALSE,"단축1";#N/A,#N/A,FALSE,"단축2";#N/A,#N/A,FALSE,"단축3";#N/A,#N/A,FALSE,"장축";#N/A,#N/A,FALSE,"4WD"}</definedName>
    <definedName name="LP능력검토" localSheetId="25" hidden="1">{#N/A,#N/A,FALSE,"단축1";#N/A,#N/A,FALSE,"단축2";#N/A,#N/A,FALSE,"단축3";#N/A,#N/A,FALSE,"장축";#N/A,#N/A,FALSE,"4WD"}</definedName>
    <definedName name="LP능력검토" localSheetId="2" hidden="1">{#N/A,#N/A,FALSE,"단축1";#N/A,#N/A,FALSE,"단축2";#N/A,#N/A,FALSE,"단축3";#N/A,#N/A,FALSE,"장축";#N/A,#N/A,FALSE,"4WD"}</definedName>
    <definedName name="LP능력검토" localSheetId="28" hidden="1">{#N/A,#N/A,FALSE,"단축1";#N/A,#N/A,FALSE,"단축2";#N/A,#N/A,FALSE,"단축3";#N/A,#N/A,FALSE,"장축";#N/A,#N/A,FALSE,"4WD"}</definedName>
    <definedName name="LP능력검토" localSheetId="5" hidden="1">{#N/A,#N/A,FALSE,"단축1";#N/A,#N/A,FALSE,"단축2";#N/A,#N/A,FALSE,"단축3";#N/A,#N/A,FALSE,"장축";#N/A,#N/A,FALSE,"4WD"}</definedName>
    <definedName name="LP능력검토" hidden="1">{#N/A,#N/A,FALSE,"단축1";#N/A,#N/A,FALSE,"단축2";#N/A,#N/A,FALSE,"단축3";#N/A,#N/A,FALSE,"장축";#N/A,#N/A,FALSE,"4WD"}</definedName>
    <definedName name="LP투자비" localSheetId="24" hidden="1">{#N/A,#N/A,FALSE,"단축1";#N/A,#N/A,FALSE,"단축2";#N/A,#N/A,FALSE,"단축3";#N/A,#N/A,FALSE,"장축";#N/A,#N/A,FALSE,"4WD"}</definedName>
    <definedName name="LP투자비" localSheetId="8" hidden="1">{#N/A,#N/A,FALSE,"단축1";#N/A,#N/A,FALSE,"단축2";#N/A,#N/A,FALSE,"단축3";#N/A,#N/A,FALSE,"장축";#N/A,#N/A,FALSE,"4WD"}</definedName>
    <definedName name="LP투자비" localSheetId="25" hidden="1">{#N/A,#N/A,FALSE,"단축1";#N/A,#N/A,FALSE,"단축2";#N/A,#N/A,FALSE,"단축3";#N/A,#N/A,FALSE,"장축";#N/A,#N/A,FALSE,"4WD"}</definedName>
    <definedName name="LP투자비" localSheetId="2" hidden="1">{#N/A,#N/A,FALSE,"단축1";#N/A,#N/A,FALSE,"단축2";#N/A,#N/A,FALSE,"단축3";#N/A,#N/A,FALSE,"장축";#N/A,#N/A,FALSE,"4WD"}</definedName>
    <definedName name="LP투자비" localSheetId="28" hidden="1">{#N/A,#N/A,FALSE,"단축1";#N/A,#N/A,FALSE,"단축2";#N/A,#N/A,FALSE,"단축3";#N/A,#N/A,FALSE,"장축";#N/A,#N/A,FALSE,"4WD"}</definedName>
    <definedName name="LP투자비" localSheetId="5" hidden="1">{#N/A,#N/A,FALSE,"단축1";#N/A,#N/A,FALSE,"단축2";#N/A,#N/A,FALSE,"단축3";#N/A,#N/A,FALSE,"장축";#N/A,#N/A,FALSE,"4WD"}</definedName>
    <definedName name="LP투자비" hidden="1">{#N/A,#N/A,FALSE,"단축1";#N/A,#N/A,FALSE,"단축2";#N/A,#N/A,FALSE,"단축3";#N/A,#N/A,FALSE,"장축";#N/A,#N/A,FALSE,"4WD"}</definedName>
    <definedName name="LT" localSheetId="24">#REF!</definedName>
    <definedName name="LT">#REF!</definedName>
    <definedName name="lww" localSheetId="24" hidden="1">{#N/A,#N/A,FALSE,"BS";#N/A,#N/A,FALSE,"PL";#N/A,#N/A,FALSE,"A";#N/A,#N/A,FALSE,"B";#N/A,#N/A,FALSE,"B1";#N/A,#N/A,FALSE,"C";#N/A,#N/A,FALSE,"C1";#N/A,#N/A,FALSE,"C2";#N/A,#N/A,FALSE,"D";#N/A,#N/A,FALSE,"E";#N/A,#N/A,FALSE,"F";#N/A,#N/A,FALSE,"AA";#N/A,#N/A,FALSE,"BB";#N/A,#N/A,FALSE,"CC";#N/A,#N/A,FALSE,"DD";#N/A,#N/A,FALSE,"EE";#N/A,#N/A,FALSE,"FF";#N/A,#N/A,FALSE,"PL10";#N/A,#N/A,FALSE,"PL20";#N/A,#N/A,FALSE,"PL30"}</definedName>
    <definedName name="lww" localSheetId="8" hidden="1">{#N/A,#N/A,FALSE,"BS";#N/A,#N/A,FALSE,"PL";#N/A,#N/A,FALSE,"A";#N/A,#N/A,FALSE,"B";#N/A,#N/A,FALSE,"B1";#N/A,#N/A,FALSE,"C";#N/A,#N/A,FALSE,"C1";#N/A,#N/A,FALSE,"C2";#N/A,#N/A,FALSE,"D";#N/A,#N/A,FALSE,"E";#N/A,#N/A,FALSE,"F";#N/A,#N/A,FALSE,"AA";#N/A,#N/A,FALSE,"BB";#N/A,#N/A,FALSE,"CC";#N/A,#N/A,FALSE,"DD";#N/A,#N/A,FALSE,"EE";#N/A,#N/A,FALSE,"FF";#N/A,#N/A,FALSE,"PL10";#N/A,#N/A,FALSE,"PL20";#N/A,#N/A,FALSE,"PL30"}</definedName>
    <definedName name="lww" localSheetId="25" hidden="1">{#N/A,#N/A,FALSE,"BS";#N/A,#N/A,FALSE,"PL";#N/A,#N/A,FALSE,"A";#N/A,#N/A,FALSE,"B";#N/A,#N/A,FALSE,"B1";#N/A,#N/A,FALSE,"C";#N/A,#N/A,FALSE,"C1";#N/A,#N/A,FALSE,"C2";#N/A,#N/A,FALSE,"D";#N/A,#N/A,FALSE,"E";#N/A,#N/A,FALSE,"F";#N/A,#N/A,FALSE,"AA";#N/A,#N/A,FALSE,"BB";#N/A,#N/A,FALSE,"CC";#N/A,#N/A,FALSE,"DD";#N/A,#N/A,FALSE,"EE";#N/A,#N/A,FALSE,"FF";#N/A,#N/A,FALSE,"PL10";#N/A,#N/A,FALSE,"PL20";#N/A,#N/A,FALSE,"PL30"}</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localSheetId="28" hidden="1">{#N/A,#N/A,FALSE,"BS";#N/A,#N/A,FALSE,"PL";#N/A,#N/A,FALSE,"A";#N/A,#N/A,FALSE,"B";#N/A,#N/A,FALSE,"B1";#N/A,#N/A,FALSE,"C";#N/A,#N/A,FALSE,"C1";#N/A,#N/A,FALSE,"C2";#N/A,#N/A,FALSE,"D";#N/A,#N/A,FALSE,"E";#N/A,#N/A,FALSE,"F";#N/A,#N/A,FALSE,"AA";#N/A,#N/A,FALSE,"BB";#N/A,#N/A,FALSE,"CC";#N/A,#N/A,FALSE,"DD";#N/A,#N/A,FALSE,"EE";#N/A,#N/A,FALSE,"FF";#N/A,#N/A,FALSE,"PL10";#N/A,#N/A,FALSE,"PL20";#N/A,#N/A,FALSE,"PL30"}</definedName>
    <definedName name="lww" localSheetId="5"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 localSheetId="24">#REF!</definedName>
    <definedName name="lx">#REF!</definedName>
    <definedName name="LY" localSheetId="28" hidden="1">#REF!</definedName>
    <definedName name="LY" hidden="1">#REF!</definedName>
    <definedName name="Lz" localSheetId="24">#REF!</definedName>
    <definedName name="Lz">#REF!</definedName>
    <definedName name="M">#N/A</definedName>
    <definedName name="M.AB">#N/A</definedName>
    <definedName name="M.복귀" localSheetId="24">#REF!</definedName>
    <definedName name="M.복귀">#REF!</definedName>
    <definedName name="m_anchor" localSheetId="24">#REF!</definedName>
    <definedName name="m_anchor">#REF!</definedName>
    <definedName name="m_BalCheck1" localSheetId="24">#REF!</definedName>
    <definedName name="m_BalCheck1">#REF!</definedName>
    <definedName name="m_BalCheck2" localSheetId="24">#REF!</definedName>
    <definedName name="m_BalCheck2">#REF!</definedName>
    <definedName name="m_BalCheck3" localSheetId="24">#REF!</definedName>
    <definedName name="m_BalCheck3">#REF!</definedName>
    <definedName name="m_CaseArea" localSheetId="24">#REF!</definedName>
    <definedName name="m_CaseArea">#REF!</definedName>
    <definedName name="m_CaseData" localSheetId="24">#REF!</definedName>
    <definedName name="m_CaseData">#REF!</definedName>
    <definedName name="m_CaseHeader" localSheetId="24">#REF!</definedName>
    <definedName name="m_CaseHeader">#REF!</definedName>
    <definedName name="m_CaseNames" localSheetId="24">#REF!</definedName>
    <definedName name="m_CaseNames">#REF!</definedName>
    <definedName name="m_ColumnPrint1" localSheetId="24">#REF!</definedName>
    <definedName name="m_ColumnPrint1">#REF!</definedName>
    <definedName name="m_ColumnPrint2" localSheetId="24">#REF!</definedName>
    <definedName name="m_ColumnPrint2">#REF!</definedName>
    <definedName name="m_ColumnPrint3" localSheetId="24">#REF!</definedName>
    <definedName name="m_ColumnPrint3">#REF!</definedName>
    <definedName name="m_Data" localSheetId="24">OFFSET(#REF!,0,0,COUNTA(#REF!),7)</definedName>
    <definedName name="m_Data">OFFSET(#REF!,0,0,COUNTA(#REF!),7)</definedName>
    <definedName name="m_DataTable1" localSheetId="24">#REF!</definedName>
    <definedName name="m_DataTable1">#REF!</definedName>
    <definedName name="m_DataTable2" localSheetId="24">#REF!</definedName>
    <definedName name="m_DataTable2">#REF!</definedName>
    <definedName name="m_DataTable3" localSheetId="24">#REF!</definedName>
    <definedName name="m_DataTable3">#REF!</definedName>
    <definedName name="m_Decimal_Dollar" localSheetId="24">#REF!</definedName>
    <definedName name="m_Decimal_Dollar">#REF!</definedName>
    <definedName name="m_Decimal_Multiple" localSheetId="24">#REF!</definedName>
    <definedName name="m_Decimal_Multiple">#REF!</definedName>
    <definedName name="m_Decimal_Pct" localSheetId="24">#REF!</definedName>
    <definedName name="m_Decimal_Pct">#REF!</definedName>
    <definedName name="m_Decimal_Share" localSheetId="24">#REF!</definedName>
    <definedName name="m_Decimal_Share">#REF!</definedName>
    <definedName name="M_Drama" localSheetId="24" hidden="1">#REF!</definedName>
    <definedName name="M_Drama" localSheetId="14" hidden="1">#REF!</definedName>
    <definedName name="M_Drama" localSheetId="28" hidden="1">#REF!</definedName>
    <definedName name="M_Drama" localSheetId="13" hidden="1">#REF!</definedName>
    <definedName name="M_Drama" hidden="1">#REF!</definedName>
    <definedName name="M_F123.CashFlow_Button1_Click" localSheetId="24">#REF!</definedName>
    <definedName name="M_F123.CashFlow_Button1_Click">#REF!</definedName>
    <definedName name="m_Fixed" localSheetId="24">#REF!</definedName>
    <definedName name="m_Fixed">#REF!</definedName>
    <definedName name="m_Instruction" localSheetId="24">#REF!</definedName>
    <definedName name="m_Instruction">#REF!</definedName>
    <definedName name="M_PlaceofPath" hidden="1">"G:\SECTORS\Household\HOUSEHOL\WILKE\GILLETTE\GENERAL\G_VDF.xls"</definedName>
    <definedName name="m_RowPrint1" localSheetId="24">#REF!</definedName>
    <definedName name="m_RowPrint1">#REF!</definedName>
    <definedName name="m_RowPrint2" localSheetId="24">#REF!</definedName>
    <definedName name="m_RowPrint2">#REF!</definedName>
    <definedName name="m_RowPrint3" localSheetId="24">#REF!</definedName>
    <definedName name="m_RowPrint3">#REF!</definedName>
    <definedName name="m_RowPrint4" localSheetId="24">#REF!</definedName>
    <definedName name="m_RowPrint4">#REF!</definedName>
    <definedName name="m_Table3Ref" localSheetId="24">#REF!</definedName>
    <definedName name="m_Table3Ref">#REF!</definedName>
    <definedName name="m_Template" localSheetId="24">#REF!</definedName>
    <definedName name="m_Template">#REF!</definedName>
    <definedName name="M0.251" localSheetId="24">#REF!</definedName>
    <definedName name="M0.251">#REF!</definedName>
    <definedName name="M0.252" localSheetId="24">#REF!</definedName>
    <definedName name="M0.252">#REF!</definedName>
    <definedName name="M0.253" localSheetId="24">#REF!</definedName>
    <definedName name="M0.253">#REF!</definedName>
    <definedName name="M0.254" localSheetId="24">#REF!</definedName>
    <definedName name="M0.254">#REF!</definedName>
    <definedName name="M0.255" localSheetId="24">#REF!</definedName>
    <definedName name="M0.255">#REF!</definedName>
    <definedName name="M0.256" localSheetId="24">#REF!</definedName>
    <definedName name="M0.256">#REF!</definedName>
    <definedName name="M0.257" localSheetId="24">#REF!</definedName>
    <definedName name="M0.257">#REF!</definedName>
    <definedName name="M0.258" localSheetId="24">#REF!</definedName>
    <definedName name="M0.258">#REF!</definedName>
    <definedName name="M1A1P" localSheetId="24">#REF!</definedName>
    <definedName name="M1A1P">#REF!</definedName>
    <definedName name="m1a1t" localSheetId="24">#REF!</definedName>
    <definedName name="m1a1t">#REF!</definedName>
    <definedName name="m1a2p" localSheetId="24">#REF!</definedName>
    <definedName name="m1a2p">#REF!</definedName>
    <definedName name="m1a2t" localSheetId="24">#REF!</definedName>
    <definedName name="m1a2t">#REF!</definedName>
    <definedName name="M2A1P" localSheetId="24">#REF!</definedName>
    <definedName name="M2A1P">#REF!</definedName>
    <definedName name="m2a1t" localSheetId="24">#REF!</definedName>
    <definedName name="m2a1t">#REF!</definedName>
    <definedName name="m2a2p" localSheetId="24">#REF!</definedName>
    <definedName name="m2a2p">#REF!</definedName>
    <definedName name="m2a2t" localSheetId="24">#REF!</definedName>
    <definedName name="m2a2t">#REF!</definedName>
    <definedName name="M3A1P" localSheetId="24">#REF!</definedName>
    <definedName name="M3A1P">#REF!</definedName>
    <definedName name="m3a1t" localSheetId="24">#REF!</definedName>
    <definedName name="m3a1t">#REF!</definedName>
    <definedName name="m3a2p" localSheetId="24">#REF!</definedName>
    <definedName name="m3a2p">#REF!</definedName>
    <definedName name="m3a2t" localSheetId="24">#REF!</definedName>
    <definedName name="m3a2t">#REF!</definedName>
    <definedName name="M4A1P" localSheetId="24">#REF!</definedName>
    <definedName name="M4A1P">#REF!</definedName>
    <definedName name="m4a1t" localSheetId="24">#REF!</definedName>
    <definedName name="m4a1t">#REF!</definedName>
    <definedName name="m4a2p" localSheetId="24">#REF!</definedName>
    <definedName name="m4a2p">#REF!</definedName>
    <definedName name="m4a2t" localSheetId="24">#REF!</definedName>
    <definedName name="m4a2t">#REF!</definedName>
    <definedName name="MAA" localSheetId="24">#REF!</definedName>
    <definedName name="MAA">#REF!</definedName>
    <definedName name="maapplmaint" localSheetId="24">#REF!</definedName>
    <definedName name="maapplmaint">#REF!</definedName>
    <definedName name="Machinery" localSheetId="24">BlankMacro1</definedName>
    <definedName name="Machinery" localSheetId="8">BlankMacro1</definedName>
    <definedName name="Machinery" localSheetId="25">BlankMacro1</definedName>
    <definedName name="Machinery" localSheetId="2">BlankMacro1</definedName>
    <definedName name="Machinery" localSheetId="14">BlankMacro1</definedName>
    <definedName name="Machinery" localSheetId="28">BlankMacro1</definedName>
    <definedName name="Machinery" localSheetId="26">BlankMacro1</definedName>
    <definedName name="Machinery" localSheetId="27">BlankMacro1</definedName>
    <definedName name="Machinery" localSheetId="6">BlankMacro1</definedName>
    <definedName name="Machinery" localSheetId="5">BlankMacro1</definedName>
    <definedName name="Machinery" localSheetId="13">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localSheetId="24" hidden="1">{#N/A,#N/A,FALSE,"단축1";#N/A,#N/A,FALSE,"단축2";#N/A,#N/A,FALSE,"단축3";#N/A,#N/A,FALSE,"장축";#N/A,#N/A,FALSE,"4WD"}</definedName>
    <definedName name="MAE" localSheetId="8" hidden="1">{#N/A,#N/A,FALSE,"단축1";#N/A,#N/A,FALSE,"단축2";#N/A,#N/A,FALSE,"단축3";#N/A,#N/A,FALSE,"장축";#N/A,#N/A,FALSE,"4WD"}</definedName>
    <definedName name="MAE" localSheetId="25" hidden="1">{#N/A,#N/A,FALSE,"단축1";#N/A,#N/A,FALSE,"단축2";#N/A,#N/A,FALSE,"단축3";#N/A,#N/A,FALSE,"장축";#N/A,#N/A,FALSE,"4WD"}</definedName>
    <definedName name="MAE" localSheetId="2" hidden="1">{#N/A,#N/A,FALSE,"단축1";#N/A,#N/A,FALSE,"단축2";#N/A,#N/A,FALSE,"단축3";#N/A,#N/A,FALSE,"장축";#N/A,#N/A,FALSE,"4WD"}</definedName>
    <definedName name="MAE" localSheetId="28" hidden="1">{#N/A,#N/A,FALSE,"단축1";#N/A,#N/A,FALSE,"단축2";#N/A,#N/A,FALSE,"단축3";#N/A,#N/A,FALSE,"장축";#N/A,#N/A,FALSE,"4WD"}</definedName>
    <definedName name="MAE" localSheetId="5" hidden="1">{#N/A,#N/A,FALSE,"단축1";#N/A,#N/A,FALSE,"단축2";#N/A,#N/A,FALSE,"단축3";#N/A,#N/A,FALSE,"장축";#N/A,#N/A,FALSE,"4WD"}</definedName>
    <definedName name="MAE" hidden="1">{#N/A,#N/A,FALSE,"단축1";#N/A,#N/A,FALSE,"단축2";#N/A,#N/A,FALSE,"단축3";#N/A,#N/A,FALSE,"장축";#N/A,#N/A,FALSE,"4WD"}</definedName>
    <definedName name="Mai" localSheetId="24">#REF!</definedName>
    <definedName name="Mai">#REF!</definedName>
    <definedName name="Mai.DM" localSheetId="24">#REF!</definedName>
    <definedName name="Mai.DM">#REF!</definedName>
    <definedName name="MAIN" localSheetId="24">#REF!</definedName>
    <definedName name="MAIN">#REF!</definedName>
    <definedName name="manufacturing" localSheetId="24">#REF!</definedName>
    <definedName name="manufacturing">#REF!</definedName>
    <definedName name="Mar." localSheetId="23" hidden="1">{"'Euro Conversion rates'!$A$1:$E$21"}</definedName>
    <definedName name="Mar." localSheetId="24" hidden="1">{"'Euro Conversion rates'!$A$1:$E$21"}</definedName>
    <definedName name="Mar." localSheetId="8">{"'Euro Conversion rates'!$A$1:$E$21"}</definedName>
    <definedName name="Mar." localSheetId="25" hidden="1">{"'Euro Conversion rates'!$A$1:$E$21"}</definedName>
    <definedName name="Mar." localSheetId="2">{"'Euro Conversion rates'!$A$1:$E$21"}</definedName>
    <definedName name="Mar." localSheetId="14" hidden="1">{"'Euro Conversion rates'!$A$1:$E$21"}</definedName>
    <definedName name="Mar." localSheetId="28" hidden="1">{"'Euro Conversion rates'!$A$1:$E$21"}</definedName>
    <definedName name="Mar." localSheetId="26" hidden="1">{"'Euro Conversion rates'!$A$1:$E$21"}</definedName>
    <definedName name="Mar." localSheetId="27" hidden="1">{"'Euro Conversion rates'!$A$1:$E$21"}</definedName>
    <definedName name="Mar." localSheetId="5" hidden="1">{"'Euro Conversion rates'!$A$1:$E$21"}</definedName>
    <definedName name="Mar." localSheetId="13" hidden="1">{"'Euro Conversion rates'!$A$1:$E$21"}</definedName>
    <definedName name="Mar.">{"'Euro Conversion rates'!$A$1:$E$21"}</definedName>
    <definedName name="Mar._1" localSheetId="24" hidden="1">{"'Euro Conversion rates'!$A$1:$E$21"}</definedName>
    <definedName name="Mar._1" localSheetId="8" hidden="1">{"'Euro Conversion rates'!$A$1:$E$21"}</definedName>
    <definedName name="Mar._1" localSheetId="25" hidden="1">{"'Euro Conversion rates'!$A$1:$E$21"}</definedName>
    <definedName name="Mar._1" localSheetId="2" hidden="1">{"'Euro Conversion rates'!$A$1:$E$21"}</definedName>
    <definedName name="Mar._1" localSheetId="14" hidden="1">{"'Euro Conversion rates'!$A$1:$E$21"}</definedName>
    <definedName name="Mar._1" localSheetId="28" hidden="1">{"'Euro Conversion rates'!$A$1:$E$21"}</definedName>
    <definedName name="Mar._1" localSheetId="5" hidden="1">{"'Euro Conversion rates'!$A$1:$E$21"}</definedName>
    <definedName name="Mar._1" localSheetId="13" hidden="1">{"'Euro Conversion rates'!$A$1:$E$21"}</definedName>
    <definedName name="Mar._1" hidden="1">{"'Euro Conversion rates'!$A$1:$E$21"}</definedName>
    <definedName name="März" localSheetId="24">#REF!</definedName>
    <definedName name="März">#REF!</definedName>
    <definedName name="März.DM" localSheetId="24">#REF!</definedName>
    <definedName name="März.DM">#REF!</definedName>
    <definedName name="Material" localSheetId="24">#REF!</definedName>
    <definedName name="Material">#REF!</definedName>
    <definedName name="Materiality" localSheetId="24">#REF!</definedName>
    <definedName name="Materiality">#REF!</definedName>
    <definedName name="MATL_Rate" localSheetId="24">#REF!</definedName>
    <definedName name="MATL_Rate">#REF!</definedName>
    <definedName name="MBC_D" localSheetId="28" hidden="1">#REF!</definedName>
    <definedName name="MBC_D" hidden="1">#REF!</definedName>
    <definedName name="mbv" localSheetId="24">#REF!</definedName>
    <definedName name="mbv">#REF!</definedName>
    <definedName name="mclkd" localSheetId="24" hidden="1">{"'Sheet1'!$A$1:$H$36"}</definedName>
    <definedName name="mclkd" localSheetId="8" hidden="1">{"'Sheet1'!$A$1:$H$36"}</definedName>
    <definedName name="mclkd" localSheetId="25" hidden="1">{"'Sheet1'!$A$1:$H$36"}</definedName>
    <definedName name="mclkd" localSheetId="2" hidden="1">{"'Sheet1'!$A$1:$H$36"}</definedName>
    <definedName name="mclkd" localSheetId="28" hidden="1">{"'Sheet1'!$A$1:$H$36"}</definedName>
    <definedName name="mclkd" localSheetId="5" hidden="1">{"'Sheet1'!$A$1:$H$36"}</definedName>
    <definedName name="mclkd" hidden="1">{"'Sheet1'!$A$1:$H$36"}</definedName>
    <definedName name="md" localSheetId="24">#REF!</definedName>
    <definedName name="md">#REF!</definedName>
    <definedName name="mDataTablePrice" localSheetId="24">#REF!</definedName>
    <definedName name="mDataTablePrice">#REF!</definedName>
    <definedName name="mDataTableSynergy" localSheetId="24">#REF!</definedName>
    <definedName name="mDataTableSynergy">#REF!</definedName>
    <definedName name="Mdo" localSheetId="24">#REF!</definedName>
    <definedName name="Mdo">#REF!</definedName>
    <definedName name="Me" localSheetId="24">#REF!</definedName>
    <definedName name="Me">#REF!</definedName>
    <definedName name="Meb" localSheetId="24">#REF!</definedName>
    <definedName name="Meb">#REF!</definedName>
    <definedName name="Meb01m00">#N/A</definedName>
    <definedName name="Mecaanical" localSheetId="24">#REF!</definedName>
    <definedName name="Mecaanical">#REF!</definedName>
    <definedName name="MECH"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 localSheetId="24">#REF!</definedName>
    <definedName name="mech_CPC">#REF!</definedName>
    <definedName name="mech_CPC1" localSheetId="24">#REF!</definedName>
    <definedName name="mech_CPC1">#REF!</definedName>
    <definedName name="MECSUM" localSheetId="24">#REF!</definedName>
    <definedName name="MECSUM">#REF!</definedName>
    <definedName name="Meh" localSheetId="24" hidden="1">{#N/A,"Base Case",FALSE,"Revenue";#N/A,"£6.25 Fee",FALSE,"Revenue"}</definedName>
    <definedName name="Meh" localSheetId="8" hidden="1">{#N/A,"Base Case",FALSE,"Revenue";#N/A,"£6.25 Fee",FALSE,"Revenue"}</definedName>
    <definedName name="Meh" localSheetId="25" hidden="1">{#N/A,"Base Case",FALSE,"Revenue";#N/A,"£6.25 Fee",FALSE,"Revenue"}</definedName>
    <definedName name="Meh" localSheetId="2" hidden="1">{#N/A,"Base Case",FALSE,"Revenue";#N/A,"£6.25 Fee",FALSE,"Revenue"}</definedName>
    <definedName name="Meh" localSheetId="28" hidden="1">{#N/A,"Base Case",FALSE,"Revenue";#N/A,"£6.25 Fee",FALSE,"Revenue"}</definedName>
    <definedName name="Meh" localSheetId="5" hidden="1">{#N/A,"Base Case",FALSE,"Revenue";#N/A,"£6.25 Fee",FALSE,"Revenue"}</definedName>
    <definedName name="Meh" hidden="1">{#N/A,"Base Case",FALSE,"Revenue";#N/A,"£6.25 Fee",FALSE,"Revenue"}</definedName>
    <definedName name="Memo" localSheetId="24" hidden="1">{#N/A,#N/A,FALSE,"Set-Up";#N/A,#N/A,FALSE,"Comparison";#N/A,#N/A,FALSE,"AR";#N/A,#N/A,FALSE,"Inv";#N/A,#N/A,FALSE,"Concentrations";#N/A,#N/A,FALSE,"Past Dues";#N/A,#N/A,FALSE,"Trends";#N/A,#N/A,FALSE,"AR Trends";#N/A,#N/A,FALSE,"Inv Trends"}</definedName>
    <definedName name="Memo" localSheetId="8" hidden="1">{#N/A,#N/A,FALSE,"Set-Up";#N/A,#N/A,FALSE,"Comparison";#N/A,#N/A,FALSE,"AR";#N/A,#N/A,FALSE,"Inv";#N/A,#N/A,FALSE,"Concentrations";#N/A,#N/A,FALSE,"Past Dues";#N/A,#N/A,FALSE,"Trends";#N/A,#N/A,FALSE,"AR Trends";#N/A,#N/A,FALSE,"Inv Trends"}</definedName>
    <definedName name="Memo" localSheetId="25" hidden="1">{#N/A,#N/A,FALSE,"Set-Up";#N/A,#N/A,FALSE,"Comparison";#N/A,#N/A,FALSE,"AR";#N/A,#N/A,FALSE,"Inv";#N/A,#N/A,FALSE,"Concentrations";#N/A,#N/A,FALSE,"Past Dues";#N/A,#N/A,FALSE,"Trends";#N/A,#N/A,FALSE,"AR Trends";#N/A,#N/A,FALSE,"Inv Trends"}</definedName>
    <definedName name="Memo" localSheetId="2" hidden="1">{#N/A,#N/A,FALSE,"Set-Up";#N/A,#N/A,FALSE,"Comparison";#N/A,#N/A,FALSE,"AR";#N/A,#N/A,FALSE,"Inv";#N/A,#N/A,FALSE,"Concentrations";#N/A,#N/A,FALSE,"Past Dues";#N/A,#N/A,FALSE,"Trends";#N/A,#N/A,FALSE,"AR Trends";#N/A,#N/A,FALSE,"Inv Trends"}</definedName>
    <definedName name="Memo" localSheetId="28" hidden="1">{#N/A,#N/A,FALSE,"Set-Up";#N/A,#N/A,FALSE,"Comparison";#N/A,#N/A,FALSE,"AR";#N/A,#N/A,FALSE,"Inv";#N/A,#N/A,FALSE,"Concentrations";#N/A,#N/A,FALSE,"Past Dues";#N/A,#N/A,FALSE,"Trends";#N/A,#N/A,FALSE,"AR Trends";#N/A,#N/A,FALSE,"Inv Trends"}</definedName>
    <definedName name="Memo" localSheetId="5"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O" localSheetId="24">#REF!</definedName>
    <definedName name="MENO">#REF!</definedName>
    <definedName name="menu_button_Click" localSheetId="24">#REF!</definedName>
    <definedName name="menu_button_Click">#REF!</definedName>
    <definedName name="Meo" localSheetId="24">#REF!</definedName>
    <definedName name="Meo">#REF!</definedName>
    <definedName name="MerrillPrintIt" localSheetId="28" hidden="1">#REF!</definedName>
    <definedName name="MerrillPrintIt" hidden="1">#REF!</definedName>
    <definedName name="metering" localSheetId="28" hidden="1">#REF!</definedName>
    <definedName name="metering" hidden="1">#REF!</definedName>
    <definedName name="MEW" localSheetId="24">#REF!</definedName>
    <definedName name="MEW">#REF!</definedName>
    <definedName name="MEWarning" hidden="1">1</definedName>
    <definedName name="Mex" localSheetId="24">#REF!</definedName>
    <definedName name="Mex">#REF!</definedName>
    <definedName name="Mey" localSheetId="24">#REF!</definedName>
    <definedName name="Mey">#REF!</definedName>
    <definedName name="Mf" localSheetId="24">#REF!</definedName>
    <definedName name="Mf">#REF!</definedName>
    <definedName name="Mfile_earnins" localSheetId="24" hidden="1">{"income statement",#N/A,TRUE,"Model";"rig build up",#N/A,TRUE,"Model";"rig status and expenses",#N/A,TRUE,"Model"}</definedName>
    <definedName name="Mfile_earnins" localSheetId="8" hidden="1">{"income statement",#N/A,TRUE,"Model";"rig build up",#N/A,TRUE,"Model";"rig status and expenses",#N/A,TRUE,"Model"}</definedName>
    <definedName name="Mfile_earnins" localSheetId="25" hidden="1">{"income statement",#N/A,TRUE,"Model";"rig build up",#N/A,TRUE,"Model";"rig status and expenses",#N/A,TRUE,"Model"}</definedName>
    <definedName name="Mfile_earnins" localSheetId="2" hidden="1">{"income statement",#N/A,TRUE,"Model";"rig build up",#N/A,TRUE,"Model";"rig status and expenses",#N/A,TRUE,"Model"}</definedName>
    <definedName name="Mfile_earnins" localSheetId="28" hidden="1">{"income statement",#N/A,TRUE,"Model";"rig build up",#N/A,TRUE,"Model";"rig status and expenses",#N/A,TRUE,"Model"}</definedName>
    <definedName name="Mfile_earnins" localSheetId="5" hidden="1">{"income statement",#N/A,TRUE,"Model";"rig build up",#N/A,TRUE,"Model";"rig status and expenses",#N/A,TRUE,"Model"}</definedName>
    <definedName name="Mfile_earnins" hidden="1">{"income statement",#N/A,TRUE,"Model";"rig build up",#N/A,TRUE,"Model";"rig status and expenses",#N/A,TRUE,"Model"}</definedName>
    <definedName name="MICON">#N/A</definedName>
    <definedName name="mii" localSheetId="24">#REF!</definedName>
    <definedName name="mii">#REF!</definedName>
    <definedName name="MIP능력검토" localSheetId="24" hidden="1">{#N/A,#N/A,FALSE,"단축1";#N/A,#N/A,FALSE,"단축2";#N/A,#N/A,FALSE,"단축3";#N/A,#N/A,FALSE,"장축";#N/A,#N/A,FALSE,"4WD"}</definedName>
    <definedName name="MIP능력검토" localSheetId="8" hidden="1">{#N/A,#N/A,FALSE,"단축1";#N/A,#N/A,FALSE,"단축2";#N/A,#N/A,FALSE,"단축3";#N/A,#N/A,FALSE,"장축";#N/A,#N/A,FALSE,"4WD"}</definedName>
    <definedName name="MIP능력검토" localSheetId="25" hidden="1">{#N/A,#N/A,FALSE,"단축1";#N/A,#N/A,FALSE,"단축2";#N/A,#N/A,FALSE,"단축3";#N/A,#N/A,FALSE,"장축";#N/A,#N/A,FALSE,"4WD"}</definedName>
    <definedName name="MIP능력검토" localSheetId="2" hidden="1">{#N/A,#N/A,FALSE,"단축1";#N/A,#N/A,FALSE,"단축2";#N/A,#N/A,FALSE,"단축3";#N/A,#N/A,FALSE,"장축";#N/A,#N/A,FALSE,"4WD"}</definedName>
    <definedName name="MIP능력검토" localSheetId="28" hidden="1">{#N/A,#N/A,FALSE,"단축1";#N/A,#N/A,FALSE,"단축2";#N/A,#N/A,FALSE,"단축3";#N/A,#N/A,FALSE,"장축";#N/A,#N/A,FALSE,"4WD"}</definedName>
    <definedName name="MIP능력검토" localSheetId="5" hidden="1">{#N/A,#N/A,FALSE,"단축1";#N/A,#N/A,FALSE,"단축2";#N/A,#N/A,FALSE,"단축3";#N/A,#N/A,FALSE,"장축";#N/A,#N/A,FALSE,"4WD"}</definedName>
    <definedName name="MIP능력검토" hidden="1">{#N/A,#N/A,FALSE,"단축1";#N/A,#N/A,FALSE,"단축2";#N/A,#N/A,FALSE,"단축3";#N/A,#N/A,FALSE,"장축";#N/A,#N/A,FALSE,"4WD"}</definedName>
    <definedName name="MIP동시투자" localSheetId="24" hidden="1">{#N/A,#N/A,FALSE,"단축1";#N/A,#N/A,FALSE,"단축2";#N/A,#N/A,FALSE,"단축3";#N/A,#N/A,FALSE,"장축";#N/A,#N/A,FALSE,"4WD"}</definedName>
    <definedName name="MIP동시투자" localSheetId="8" hidden="1">{#N/A,#N/A,FALSE,"단축1";#N/A,#N/A,FALSE,"단축2";#N/A,#N/A,FALSE,"단축3";#N/A,#N/A,FALSE,"장축";#N/A,#N/A,FALSE,"4WD"}</definedName>
    <definedName name="MIP동시투자" localSheetId="25" hidden="1">{#N/A,#N/A,FALSE,"단축1";#N/A,#N/A,FALSE,"단축2";#N/A,#N/A,FALSE,"단축3";#N/A,#N/A,FALSE,"장축";#N/A,#N/A,FALSE,"4WD"}</definedName>
    <definedName name="MIP동시투자" localSheetId="2" hidden="1">{#N/A,#N/A,FALSE,"단축1";#N/A,#N/A,FALSE,"단축2";#N/A,#N/A,FALSE,"단축3";#N/A,#N/A,FALSE,"장축";#N/A,#N/A,FALSE,"4WD"}</definedName>
    <definedName name="MIP동시투자" localSheetId="28" hidden="1">{#N/A,#N/A,FALSE,"단축1";#N/A,#N/A,FALSE,"단축2";#N/A,#N/A,FALSE,"단축3";#N/A,#N/A,FALSE,"장축";#N/A,#N/A,FALSE,"4WD"}</definedName>
    <definedName name="MIP동시투자" localSheetId="5" hidden="1">{#N/A,#N/A,FALSE,"단축1";#N/A,#N/A,FALSE,"단축2";#N/A,#N/A,FALSE,"단축3";#N/A,#N/A,FALSE,"장축";#N/A,#N/A,FALSE,"4WD"}</definedName>
    <definedName name="MIP동시투자" hidden="1">{#N/A,#N/A,FALSE,"단축1";#N/A,#N/A,FALSE,"단축2";#N/A,#N/A,FALSE,"단축3";#N/A,#N/A,FALSE,"장축";#N/A,#N/A,FALSE,"4WD"}</definedName>
    <definedName name="mkkl" localSheetId="24" hidden="1">{"'Sheet1'!$A$1:$H$36"}</definedName>
    <definedName name="mkkl" localSheetId="8" hidden="1">{"'Sheet1'!$A$1:$H$36"}</definedName>
    <definedName name="mkkl" localSheetId="25" hidden="1">{"'Sheet1'!$A$1:$H$36"}</definedName>
    <definedName name="mkkl" localSheetId="2" hidden="1">{"'Sheet1'!$A$1:$H$36"}</definedName>
    <definedName name="mkkl" localSheetId="28" hidden="1">{"'Sheet1'!$A$1:$H$36"}</definedName>
    <definedName name="mkkl" localSheetId="5" hidden="1">{"'Sheet1'!$A$1:$H$36"}</definedName>
    <definedName name="mkkl" hidden="1">{"'Sheet1'!$A$1:$H$36"}</definedName>
    <definedName name="mlkcoe" localSheetId="24" hidden="1">{"'Sheet1'!$A$1:$H$36"}</definedName>
    <definedName name="mlkcoe" localSheetId="8" hidden="1">{"'Sheet1'!$A$1:$H$36"}</definedName>
    <definedName name="mlkcoe" localSheetId="25" hidden="1">{"'Sheet1'!$A$1:$H$36"}</definedName>
    <definedName name="mlkcoe" localSheetId="2" hidden="1">{"'Sheet1'!$A$1:$H$36"}</definedName>
    <definedName name="mlkcoe" localSheetId="28" hidden="1">{"'Sheet1'!$A$1:$H$36"}</definedName>
    <definedName name="mlkcoe" localSheetId="5" hidden="1">{"'Sheet1'!$A$1:$H$36"}</definedName>
    <definedName name="mlkcoe" hidden="1">{"'Sheet1'!$A$1:$H$36"}</definedName>
    <definedName name="mm" localSheetId="24">#REF!</definedName>
    <definedName name="mm">#REF!</definedName>
    <definedName name="MMA" localSheetId="24">#REF!</definedName>
    <definedName name="MMA">#REF!</definedName>
    <definedName name="mmm" localSheetId="24">#REF!</definedName>
    <definedName name="mmm">#REF!</definedName>
    <definedName name="mmmmm" localSheetId="24" hidden="1">{#N/A,#N/A,FALSE,"CCTV"}</definedName>
    <definedName name="mmmmm" localSheetId="8" hidden="1">{#N/A,#N/A,FALSE,"CCTV"}</definedName>
    <definedName name="mmmmm" localSheetId="25" hidden="1">{#N/A,#N/A,FALSE,"CCTV"}</definedName>
    <definedName name="mmmmm" localSheetId="2" hidden="1">{#N/A,#N/A,FALSE,"CCTV"}</definedName>
    <definedName name="mmmmm" localSheetId="14" hidden="1">{#N/A,#N/A,FALSE,"CCTV"}</definedName>
    <definedName name="mmmmm" localSheetId="28" hidden="1">{#N/A,#N/A,FALSE,"CCTV"}</definedName>
    <definedName name="mmmmm" localSheetId="5" hidden="1">{#N/A,#N/A,FALSE,"CCTV"}</definedName>
    <definedName name="mmmmm" localSheetId="13" hidden="1">{#N/A,#N/A,FALSE,"CCTV"}</definedName>
    <definedName name="mmmmm" hidden="1">{#N/A,#N/A,FALSE,"CCTV"}</definedName>
    <definedName name="mncvxjzshdffadsfcvdsfcs">#N/A</definedName>
    <definedName name="MO" localSheetId="24">#REF!</definedName>
    <definedName name="MO">#REF!</definedName>
    <definedName name="MOD" localSheetId="24">#REF!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 localSheetId="24">#REF!</definedName>
    <definedName name="Module1.매크로4">#REF!</definedName>
    <definedName name="Module1.매크로5" localSheetId="24">#REF!</definedName>
    <definedName name="Module1.매크로5">#REF!</definedName>
    <definedName name="Module1.매크로6" localSheetId="24">#REF!</definedName>
    <definedName name="Module1.매크로6">#REF!</definedName>
    <definedName name="Module1.매크로7" localSheetId="24">#REF!</definedName>
    <definedName name="Module1.매크로7">#REF!</definedName>
    <definedName name="Monetary_Precision" localSheetId="24">#REF!</definedName>
    <definedName name="Monetary_Precision">#REF!</definedName>
    <definedName name="MONEY">#N/A</definedName>
    <definedName name="monnaie" localSheetId="24">#REF!</definedName>
    <definedName name="monnaie">#REF!</definedName>
    <definedName name="MONTH" localSheetId="24">#REF!</definedName>
    <definedName name="MONTH" localSheetId="14">#REF!</definedName>
    <definedName name="MONTH" localSheetId="13">#REF!</definedName>
    <definedName name="MONTH">#REF!</definedName>
    <definedName name="Months" localSheetId="24">#REF!</definedName>
    <definedName name="Months">#REF!</definedName>
    <definedName name="MOS" localSheetId="24">#REF!</definedName>
    <definedName name="MOS">#REF!</definedName>
    <definedName name="Mot" localSheetId="24">#REF!</definedName>
    <definedName name="Mot">#REF!</definedName>
    <definedName name="mow" localSheetId="24">#REF!</definedName>
    <definedName name="mow">#REF!</definedName>
    <definedName name="moweeks">(52/12)</definedName>
    <definedName name="Mowt" localSheetId="24">#REF!</definedName>
    <definedName name="Mowt">#REF!</definedName>
    <definedName name="MP" localSheetId="24" hidden="1">{#N/A,#N/A,FALSE,"BS";#N/A,#N/A,FALSE,"PL";#N/A,#N/A,FALSE,"처분";#N/A,#N/A,FALSE,"현금";#N/A,#N/A,FALSE,"매출";#N/A,#N/A,FALSE,"원가";#N/A,#N/A,FALSE,"경영"}</definedName>
    <definedName name="MP" localSheetId="8" hidden="1">{#N/A,#N/A,FALSE,"BS";#N/A,#N/A,FALSE,"PL";#N/A,#N/A,FALSE,"처분";#N/A,#N/A,FALSE,"현금";#N/A,#N/A,FALSE,"매출";#N/A,#N/A,FALSE,"원가";#N/A,#N/A,FALSE,"경영"}</definedName>
    <definedName name="MP" localSheetId="25"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localSheetId="14" hidden="1">{#N/A,#N/A,FALSE,"BS";#N/A,#N/A,FALSE,"PL";#N/A,#N/A,FALSE,"처분";#N/A,#N/A,FALSE,"현금";#N/A,#N/A,FALSE,"매출";#N/A,#N/A,FALSE,"원가";#N/A,#N/A,FALSE,"경영"}</definedName>
    <definedName name="MP" localSheetId="28" hidden="1">{#N/A,#N/A,FALSE,"BS";#N/A,#N/A,FALSE,"PL";#N/A,#N/A,FALSE,"처분";#N/A,#N/A,FALSE,"현금";#N/A,#N/A,FALSE,"매출";#N/A,#N/A,FALSE,"원가";#N/A,#N/A,FALSE,"경영"}</definedName>
    <definedName name="MP" localSheetId="5" hidden="1">{#N/A,#N/A,FALSE,"BS";#N/A,#N/A,FALSE,"PL";#N/A,#N/A,FALSE,"처분";#N/A,#N/A,FALSE,"현금";#N/A,#N/A,FALSE,"매출";#N/A,#N/A,FALSE,"원가";#N/A,#N/A,FALSE,"경영"}</definedName>
    <definedName name="MP" localSheetId="13" hidden="1">{#N/A,#N/A,FALSE,"BS";#N/A,#N/A,FALSE,"PL";#N/A,#N/A,FALSE,"처분";#N/A,#N/A,FALSE,"현금";#N/A,#N/A,FALSE,"매출";#N/A,#N/A,FALSE,"원가";#N/A,#N/A,FALSE,"경영"}</definedName>
    <definedName name="MP" hidden="1">{#N/A,#N/A,FALSE,"BS";#N/A,#N/A,FALSE,"PL";#N/A,#N/A,FALSE,"처분";#N/A,#N/A,FALSE,"현금";#N/A,#N/A,FALSE,"매출";#N/A,#N/A,FALSE,"원가";#N/A,#N/A,FALSE,"경영"}</definedName>
    <definedName name="mp_cst" localSheetId="24">#REF!</definedName>
    <definedName name="mp_cst">#REF!</definedName>
    <definedName name="MPBOH">#N/A</definedName>
    <definedName name="MPEOH">#N/A</definedName>
    <definedName name="MPRIC">#N/A</definedName>
    <definedName name="MRP" localSheetId="24">#REF!</definedName>
    <definedName name="MRP">#REF!</definedName>
    <definedName name="MSB" localSheetId="24">#REF!</definedName>
    <definedName name="MSB">#REF!</definedName>
    <definedName name="MSF" localSheetId="24">#REF!</definedName>
    <definedName name="MSF">#REF!</definedName>
    <definedName name="Mt" localSheetId="24">#REF!</definedName>
    <definedName name="Mt">#REF!</definedName>
    <definedName name="MTBE" localSheetId="24">#REF!</definedName>
    <definedName name="MTBE">#REF!</definedName>
    <definedName name="MTHPH" localSheetId="24">#REF!</definedName>
    <definedName name="MTHPH" localSheetId="14">#REF!</definedName>
    <definedName name="MTHPH" localSheetId="13">#REF!</definedName>
    <definedName name="MTHPH">#REF!</definedName>
    <definedName name="Mto" localSheetId="24">#REF!</definedName>
    <definedName name="Mto">#REF!</definedName>
    <definedName name="Mtwt" localSheetId="24">#REF!</definedName>
    <definedName name="Mtwt">#REF!</definedName>
    <definedName name="mub" localSheetId="24">#REF!</definedName>
    <definedName name="mub">#REF!</definedName>
    <definedName name="mut" localSheetId="24">#REF!</definedName>
    <definedName name="mut">#REF!</definedName>
    <definedName name="Mwb" localSheetId="24">#REF!</definedName>
    <definedName name="Mwb">#REF!</definedName>
    <definedName name="MWF" localSheetId="24">#REF!</definedName>
    <definedName name="MWF">#REF!</definedName>
    <definedName name="Mx" localSheetId="24">#REF!</definedName>
    <definedName name="Mx">#REF!</definedName>
    <definedName name="MyActivateSheetName">"NO MOVE"</definedName>
    <definedName name="mycal" localSheetId="24">#REF!</definedName>
    <definedName name="mycal">#REF!</definedName>
    <definedName name="MYJ" localSheetId="24" hidden="1">{#N/A,#N/A,FALSE,"UNIT";#N/A,#N/A,FALSE,"UNIT";#N/A,#N/A,FALSE,"계정"}</definedName>
    <definedName name="MYJ" localSheetId="8" hidden="1">{#N/A,#N/A,FALSE,"UNIT";#N/A,#N/A,FALSE,"UNIT";#N/A,#N/A,FALSE,"계정"}</definedName>
    <definedName name="MYJ" localSheetId="25" hidden="1">{#N/A,#N/A,FALSE,"UNIT";#N/A,#N/A,FALSE,"UNIT";#N/A,#N/A,FALSE,"계정"}</definedName>
    <definedName name="MYJ" localSheetId="2" hidden="1">{#N/A,#N/A,FALSE,"UNIT";#N/A,#N/A,FALSE,"UNIT";#N/A,#N/A,FALSE,"계정"}</definedName>
    <definedName name="MYJ" localSheetId="28" hidden="1">{#N/A,#N/A,FALSE,"UNIT";#N/A,#N/A,FALSE,"UNIT";#N/A,#N/A,FALSE,"계정"}</definedName>
    <definedName name="MYJ" localSheetId="5" hidden="1">{#N/A,#N/A,FALSE,"UNIT";#N/A,#N/A,FALSE,"UNIT";#N/A,#N/A,FALSE,"계정"}</definedName>
    <definedName name="MYJ" hidden="1">{#N/A,#N/A,FALSE,"UNIT";#N/A,#N/A,FALSE,"UNIT";#N/A,#N/A,FALSE,"계정"}</definedName>
    <definedName name="Mz" localSheetId="24">#REF!</definedName>
    <definedName name="Mz">#REF!</definedName>
    <definedName name="m記" localSheetId="24" hidden="1">{"'買掛金'!$J$6"}</definedName>
    <definedName name="m記" localSheetId="8" hidden="1">{"'買掛金'!$J$6"}</definedName>
    <definedName name="m記" localSheetId="25" hidden="1">{"'買掛金'!$J$6"}</definedName>
    <definedName name="m記" localSheetId="2" hidden="1">{"'買掛金'!$J$6"}</definedName>
    <definedName name="m記" localSheetId="28" hidden="1">{"'買掛金'!$J$6"}</definedName>
    <definedName name="m記" localSheetId="5" hidden="1">{"'買掛金'!$J$6"}</definedName>
    <definedName name="m記" hidden="1">{"'買掛金'!$J$6"}</definedName>
    <definedName name="M행" localSheetId="24">#REF!</definedName>
    <definedName name="M행">#REF!</definedName>
    <definedName name="N" localSheetId="24">#REF!</definedName>
    <definedName name="N">#REF!</definedName>
    <definedName name="N.1" localSheetId="24">#REF!</definedName>
    <definedName name="N.1">#REF!</definedName>
    <definedName name="N.2" localSheetId="24">#REF!</definedName>
    <definedName name="N.2">#REF!</definedName>
    <definedName name="NAK">#N/A</definedName>
    <definedName name="NAM_1">#N/A</definedName>
    <definedName name="NAME">#N/A</definedName>
    <definedName name="NAME01" localSheetId="24">#REF!</definedName>
    <definedName name="NAME01">#REF!</definedName>
    <definedName name="namekb" localSheetId="24" hidden="1">#REF!</definedName>
    <definedName name="namekb" localSheetId="28" hidden="1">#REF!</definedName>
    <definedName name="namekb" hidden="1">#REF!</definedName>
    <definedName name="namekc" localSheetId="24" hidden="1">#REF!</definedName>
    <definedName name="namekc" localSheetId="28" hidden="1">#REF!</definedName>
    <definedName name="namekc" hidden="1">#REF!</definedName>
    <definedName name="namekg" localSheetId="24" hidden="1">{#VALUE!,0,FALSE,0;#N/A,0,FALSE,0;#N/A,0,FALSE,0;#N/A,0,FALSE,0;#N/A,0,FALSE,0;#N/A,0,FALSE,0}</definedName>
    <definedName name="namekg" localSheetId="8" hidden="1">{#VALUE!,0,FALSE,0;#N/A,0,FALSE,0;#N/A,0,FALSE,0;#N/A,0,FALSE,0;#N/A,0,FALSE,0;#N/A,0,FALSE,0}</definedName>
    <definedName name="namekg" localSheetId="25" hidden="1">{#VALUE!,0,FALSE,0;#N/A,0,FALSE,0;#N/A,0,FALSE,0;#N/A,0,FALSE,0;#N/A,0,FALSE,0;#N/A,0,FALSE,0}</definedName>
    <definedName name="namekg" localSheetId="2" hidden="1">{#VALUE!,0,FALSE,0;#N/A,0,FALSE,0;#N/A,0,FALSE,0;#N/A,0,FALSE,0;#N/A,0,FALSE,0;#N/A,0,FALSE,0}</definedName>
    <definedName name="namekg" localSheetId="28" hidden="1">{#VALUE!,0,FALSE,0;#N/A,0,FALSE,0;#N/A,0,FALSE,0;#N/A,0,FALSE,0;#N/A,0,FALSE,0;#N/A,0,FALSE,0}</definedName>
    <definedName name="namekg" localSheetId="5" hidden="1">{#VALUE!,0,FALSE,0;#N/A,0,FALSE,0;#N/A,0,FALSE,0;#N/A,0,FALSE,0;#N/A,0,FALSE,0;#N/A,0,FALSE,0}</definedName>
    <definedName name="namekg" hidden="1">{#VALUE!,0,FALSE,0;#N/A,0,FALSE,0;#N/A,0,FALSE,0;#N/A,0,FALSE,0;#N/A,0,FALSE,0;#N/A,0,FALSE,0}</definedName>
    <definedName name="NAV" localSheetId="24" hidden="1">{#N/A,#N/A,FALSE,"SAFILOR"}</definedName>
    <definedName name="NAV" localSheetId="8" hidden="1">{#N/A,#N/A,FALSE,"SAFILOR"}</definedName>
    <definedName name="NAV" localSheetId="25" hidden="1">{#N/A,#N/A,FALSE,"SAFILOR"}</definedName>
    <definedName name="NAV" localSheetId="2" hidden="1">{#N/A,#N/A,FALSE,"SAFILOR"}</definedName>
    <definedName name="NAV" localSheetId="28" hidden="1">{#N/A,#N/A,FALSE,"SAFILOR"}</definedName>
    <definedName name="NAV" localSheetId="5" hidden="1">{#N/A,#N/A,FALSE,"SAFILOR"}</definedName>
    <definedName name="NAV" hidden="1">{#N/A,#N/A,FALSE,"SAFILOR"}</definedName>
    <definedName name="Nave" localSheetId="24">#REF!</definedName>
    <definedName name="Nave">#REF!</definedName>
    <definedName name="NE">#N/A</definedName>
    <definedName name="NET" localSheetId="24">#REF!</definedName>
    <definedName name="NET">#REF!</definedName>
    <definedName name="NetSales" localSheetId="24">#REF!</definedName>
    <definedName name="NetSales" localSheetId="14">#REF!</definedName>
    <definedName name="NetSales" localSheetId="13">#REF!</definedName>
    <definedName name="NetSales">#REF!</definedName>
    <definedName name="new" localSheetId="24" hidden="1">{#N/A,"Base Case",FALSE,"Revenue";#N/A,"£6.25 Fee",FALSE,"Revenue"}</definedName>
    <definedName name="new" localSheetId="8" hidden="1">{#N/A,"Base Case",FALSE,"Revenue";#N/A,"£6.25 Fee",FALSE,"Revenue"}</definedName>
    <definedName name="new" localSheetId="25" hidden="1">{#N/A,"Base Case",FALSE,"Revenue";#N/A,"£6.25 Fee",FALSE,"Revenue"}</definedName>
    <definedName name="new" localSheetId="2" hidden="1">{#N/A,"Base Case",FALSE,"Revenue";#N/A,"£6.25 Fee",FALSE,"Revenue"}</definedName>
    <definedName name="new" localSheetId="28" hidden="1">{#N/A,"Base Case",FALSE,"Revenue";#N/A,"£6.25 Fee",FALSE,"Revenue"}</definedName>
    <definedName name="new" localSheetId="5" hidden="1">{#N/A,"Base Case",FALSE,"Revenue";#N/A,"£6.25 Fee",FALSE,"Revenue"}</definedName>
    <definedName name="new" hidden="1">{#N/A,"Base Case",FALSE,"Revenue";#N/A,"£6.25 Fee",FALSE,"Revenue"}</definedName>
    <definedName name="NEWNAME" localSheetId="24" hidden="1">{#N/A,#N/A,FALSE,"CCTV"}</definedName>
    <definedName name="NEWNAME" localSheetId="8" hidden="1">{#N/A,#N/A,FALSE,"CCTV"}</definedName>
    <definedName name="NEWNAME" localSheetId="25" hidden="1">{#N/A,#N/A,FALSE,"CCTV"}</definedName>
    <definedName name="NEWNAME" localSheetId="2" hidden="1">{#N/A,#N/A,FALSE,"CCTV"}</definedName>
    <definedName name="NEWNAME" localSheetId="14" hidden="1">{#N/A,#N/A,FALSE,"CCTV"}</definedName>
    <definedName name="NEWNAME" localSheetId="28" hidden="1">{#N/A,#N/A,FALSE,"CCTV"}</definedName>
    <definedName name="NEWNAME" localSheetId="5" hidden="1">{#N/A,#N/A,FALSE,"CCTV"}</definedName>
    <definedName name="NEWNAME" localSheetId="13" hidden="1">{#N/A,#N/A,FALSE,"CCTV"}</definedName>
    <definedName name="NEWNAME" hidden="1">{#N/A,#N/A,FALSE,"CCTV"}</definedName>
    <definedName name="NewRange" localSheetId="28" hidden="1">#REF!</definedName>
    <definedName name="NewRange" hidden="1">#REF!</definedName>
    <definedName name="Ninlaro" localSheetId="24">#REF!</definedName>
    <definedName name="Ninlaro">#REF!</definedName>
    <definedName name="nkknk" localSheetId="24" hidden="1">{#N/A,#N/A,FALSE,"CCTV"}</definedName>
    <definedName name="nkknk" localSheetId="8" hidden="1">{#N/A,#N/A,FALSE,"CCTV"}</definedName>
    <definedName name="nkknk" localSheetId="25" hidden="1">{#N/A,#N/A,FALSE,"CCTV"}</definedName>
    <definedName name="nkknk" localSheetId="2" hidden="1">{#N/A,#N/A,FALSE,"CCTV"}</definedName>
    <definedName name="nkknk" localSheetId="14" hidden="1">{#N/A,#N/A,FALSE,"CCTV"}</definedName>
    <definedName name="nkknk" localSheetId="28" hidden="1">{#N/A,#N/A,FALSE,"CCTV"}</definedName>
    <definedName name="nkknk" localSheetId="5" hidden="1">{#N/A,#N/A,FALSE,"CCTV"}</definedName>
    <definedName name="nkknk" localSheetId="13" hidden="1">{#N/A,#N/A,FALSE,"CCTV"}</definedName>
    <definedName name="nkknk" hidden="1">{#N/A,#N/A,FALSE,"CCTV"}</definedName>
    <definedName name="nn" localSheetId="24" hidden="1">{#N/A,#N/A,FALSE,"손익표지";#N/A,#N/A,FALSE,"손익계산";#N/A,#N/A,FALSE,"일반관리비";#N/A,#N/A,FALSE,"영업외수익";#N/A,#N/A,FALSE,"영업외비용";#N/A,#N/A,FALSE,"매출액";#N/A,#N/A,FALSE,"요약손익";#N/A,#N/A,FALSE,"요약대차";#N/A,#N/A,FALSE,"매출채권현황";#N/A,#N/A,FALSE,"매출채권명세"}</definedName>
    <definedName name="nn" localSheetId="8" hidden="1">{#N/A,#N/A,FALSE,"손익표지";#N/A,#N/A,FALSE,"손익계산";#N/A,#N/A,FALSE,"일반관리비";#N/A,#N/A,FALSE,"영업외수익";#N/A,#N/A,FALSE,"영업외비용";#N/A,#N/A,FALSE,"매출액";#N/A,#N/A,FALSE,"요약손익";#N/A,#N/A,FALSE,"요약대차";#N/A,#N/A,FALSE,"매출채권현황";#N/A,#N/A,FALSE,"매출채권명세"}</definedName>
    <definedName name="nn" localSheetId="25" hidden="1">{#N/A,#N/A,FALSE,"손익표지";#N/A,#N/A,FALSE,"손익계산";#N/A,#N/A,FALSE,"일반관리비";#N/A,#N/A,FALSE,"영업외수익";#N/A,#N/A,FALSE,"영업외비용";#N/A,#N/A,FALSE,"매출액";#N/A,#N/A,FALSE,"요약손익";#N/A,#N/A,FALSE,"요약대차";#N/A,#N/A,FALSE,"매출채권현황";#N/A,#N/A,FALSE,"매출채권명세"}</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localSheetId="28" hidden="1">{#N/A,#N/A,FALSE,"손익표지";#N/A,#N/A,FALSE,"손익계산";#N/A,#N/A,FALSE,"일반관리비";#N/A,#N/A,FALSE,"영업외수익";#N/A,#N/A,FALSE,"영업외비용";#N/A,#N/A,FALSE,"매출액";#N/A,#N/A,FALSE,"요약손익";#N/A,#N/A,FALSE,"요약대차";#N/A,#N/A,FALSE,"매출채권현황";#N/A,#N/A,FALSE,"매출채권명세"}</definedName>
    <definedName name="nn" localSheetId="5"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24">BlankMacro1</definedName>
    <definedName name="nnn" localSheetId="8">BlankMacro1</definedName>
    <definedName name="nnn" localSheetId="25">BlankMacro1</definedName>
    <definedName name="nnn" localSheetId="2">BlankMacro1</definedName>
    <definedName name="nnn" localSheetId="28">BlankMacro1</definedName>
    <definedName name="nnn" localSheetId="26">BlankMacro1</definedName>
    <definedName name="nnn" localSheetId="27">BlankMacro1</definedName>
    <definedName name="nnn" localSheetId="6">BlankMacro1</definedName>
    <definedName name="nnn" localSheetId="5">BlankMacro1</definedName>
    <definedName name="nnn">BlankMacro1</definedName>
    <definedName name="nnvk" localSheetId="24">BlankMacro1</definedName>
    <definedName name="nnvk" localSheetId="8">BlankMacro1</definedName>
    <definedName name="nnvk" localSheetId="25">BlankMacro1</definedName>
    <definedName name="nnvk" localSheetId="2">BlankMacro1</definedName>
    <definedName name="nnvk" localSheetId="28">BlankMacro1</definedName>
    <definedName name="nnvk" localSheetId="26">BlankMacro1</definedName>
    <definedName name="nnvk" localSheetId="27">BlankMacro1</definedName>
    <definedName name="nnvk" localSheetId="6">BlankMacro1</definedName>
    <definedName name="nnvk" localSheetId="5">BlankMacro1</definedName>
    <definedName name="nnvk">BlankMacro1</definedName>
    <definedName name="No" localSheetId="24">#REF!</definedName>
    <definedName name="No">#REF!</definedName>
    <definedName name="NOBOBOGOPGFO" localSheetId="24" hidden="1">{#N/A,#N/A,FALSE,"단축1";#N/A,#N/A,FALSE,"단축2";#N/A,#N/A,FALSE,"단축3";#N/A,#N/A,FALSE,"장축";#N/A,#N/A,FALSE,"4WD"}</definedName>
    <definedName name="NOBOBOGOPGFO" localSheetId="8" hidden="1">{#N/A,#N/A,FALSE,"단축1";#N/A,#N/A,FALSE,"단축2";#N/A,#N/A,FALSE,"단축3";#N/A,#N/A,FALSE,"장축";#N/A,#N/A,FALSE,"4WD"}</definedName>
    <definedName name="NOBOBOGOPGFO" localSheetId="25" hidden="1">{#N/A,#N/A,FALSE,"단축1";#N/A,#N/A,FALSE,"단축2";#N/A,#N/A,FALSE,"단축3";#N/A,#N/A,FALSE,"장축";#N/A,#N/A,FALSE,"4WD"}</definedName>
    <definedName name="NOBOBOGOPGFO" localSheetId="2" hidden="1">{#N/A,#N/A,FALSE,"단축1";#N/A,#N/A,FALSE,"단축2";#N/A,#N/A,FALSE,"단축3";#N/A,#N/A,FALSE,"장축";#N/A,#N/A,FALSE,"4WD"}</definedName>
    <definedName name="NOBOBOGOPGFO" localSheetId="28" hidden="1">{#N/A,#N/A,FALSE,"단축1";#N/A,#N/A,FALSE,"단축2";#N/A,#N/A,FALSE,"단축3";#N/A,#N/A,FALSE,"장축";#N/A,#N/A,FALSE,"4WD"}</definedName>
    <definedName name="NOBOBOGOPGFO" localSheetId="5" hidden="1">{#N/A,#N/A,FALSE,"단축1";#N/A,#N/A,FALSE,"단축2";#N/A,#N/A,FALSE,"단축3";#N/A,#N/A,FALSE,"장축";#N/A,#N/A,FALSE,"4WD"}</definedName>
    <definedName name="NOBOBOGOPGFO" hidden="1">{#N/A,#N/A,FALSE,"단축1";#N/A,#N/A,FALSE,"단축2";#N/A,#N/A,FALSE,"단축3";#N/A,#N/A,FALSE,"장축";#N/A,#N/A,FALSE,"4WD"}</definedName>
    <definedName name="NOLSwitch" localSheetId="24">#REF!</definedName>
    <definedName name="NOLSwitch">#REF!</definedName>
    <definedName name="NOMUBY" localSheetId="24">#REF!</definedName>
    <definedName name="NOMUBY">#REF!</definedName>
    <definedName name="non" localSheetId="24">#REF!</definedName>
    <definedName name="non">#REF!</definedName>
    <definedName name="NORIN">#N/A</definedName>
    <definedName name="NOTE" localSheetId="24" hidden="1">{#N/A,#N/A,TRUE,"총괄"}</definedName>
    <definedName name="NOTE" localSheetId="8" hidden="1">{#N/A,#N/A,TRUE,"총괄"}</definedName>
    <definedName name="NOTE" localSheetId="25" hidden="1">{#N/A,#N/A,TRUE,"총괄"}</definedName>
    <definedName name="NOTE" localSheetId="2" hidden="1">{#N/A,#N/A,TRUE,"총괄"}</definedName>
    <definedName name="NOTE" localSheetId="28" hidden="1">{#N/A,#N/A,TRUE,"총괄"}</definedName>
    <definedName name="NOTE" localSheetId="5" hidden="1">{#N/A,#N/A,TRUE,"총괄"}</definedName>
    <definedName name="NOTE" hidden="1">{#N/A,#N/A,TRUE,"총괄"}</definedName>
    <definedName name="nouveau_classeur">"="</definedName>
    <definedName name="Nov.DM" localSheetId="24">#REF!</definedName>
    <definedName name="Nov.DM">#REF!</definedName>
    <definedName name="November" localSheetId="24">#REF!</definedName>
    <definedName name="November">#REF!</definedName>
    <definedName name="npv" localSheetId="24">#REF!</definedName>
    <definedName name="npv">#REF!</definedName>
    <definedName name="npv_add" localSheetId="24">#REF!</definedName>
    <definedName name="npv_add">#REF!</definedName>
    <definedName name="npv_all" localSheetId="24">#REF!</definedName>
    <definedName name="npv_all">#REF!</definedName>
    <definedName name="npv_lggas" localSheetId="24">#REF!</definedName>
    <definedName name="npv_lggas">#REF!</definedName>
    <definedName name="npv_ws" localSheetId="24">#REF!</definedName>
    <definedName name="npv_ws">#REF!</definedName>
    <definedName name="nsaveorient" localSheetId="24">#REF!</definedName>
    <definedName name="nsaveorient">#REF!</definedName>
    <definedName name="nsavepagenumber" localSheetId="24">#REF!</definedName>
    <definedName name="nsavepagenumber">#REF!</definedName>
    <definedName name="NUMBER" localSheetId="24">#REF!</definedName>
    <definedName name="NUMBER">#REF!</definedName>
    <definedName name="nvnvnv" localSheetId="24" hidden="1">{"'매출이익'!$A$24:$K$45"}</definedName>
    <definedName name="nvnvnv" localSheetId="8" hidden="1">{"'매출이익'!$A$24:$K$45"}</definedName>
    <definedName name="nvnvnv" localSheetId="25" hidden="1">{"'매출이익'!$A$24:$K$45"}</definedName>
    <definedName name="nvnvnv" localSheetId="2" hidden="1">{"'매출이익'!$A$24:$K$45"}</definedName>
    <definedName name="nvnvnv" localSheetId="28" hidden="1">{"'매출이익'!$A$24:$K$45"}</definedName>
    <definedName name="nvnvnv" localSheetId="5"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 localSheetId="24">#REF!</definedName>
    <definedName name="Nx">#REF!</definedName>
    <definedName name="Nz" localSheetId="24">#REF!</definedName>
    <definedName name="Nz">#REF!</definedName>
    <definedName name="N행" localSheetId="24">#REF!</definedName>
    <definedName name="N행">#REF!</definedName>
    <definedName name="o" localSheetId="24" hidden="1">{#N/A,#N/A,FALSE,"손익표지";#N/A,#N/A,FALSE,"손익계산";#N/A,#N/A,FALSE,"일반관리비";#N/A,#N/A,FALSE,"영업외수익";#N/A,#N/A,FALSE,"영업외비용";#N/A,#N/A,FALSE,"매출액";#N/A,#N/A,FALSE,"요약손익";#N/A,#N/A,FALSE,"요약대차";#N/A,#N/A,FALSE,"매출채권현황";#N/A,#N/A,FALSE,"매출채권명세"}</definedName>
    <definedName name="o" localSheetId="8" hidden="1">{#N/A,#N/A,FALSE,"손익표지";#N/A,#N/A,FALSE,"손익계산";#N/A,#N/A,FALSE,"일반관리비";#N/A,#N/A,FALSE,"영업외수익";#N/A,#N/A,FALSE,"영업외비용";#N/A,#N/A,FALSE,"매출액";#N/A,#N/A,FALSE,"요약손익";#N/A,#N/A,FALSE,"요약대차";#N/A,#N/A,FALSE,"매출채권현황";#N/A,#N/A,FALSE,"매출채권명세"}</definedName>
    <definedName name="o" localSheetId="25" hidden="1">{#N/A,#N/A,FALSE,"손익표지";#N/A,#N/A,FALSE,"손익계산";#N/A,#N/A,FALSE,"일반관리비";#N/A,#N/A,FALSE,"영업외수익";#N/A,#N/A,FALSE,"영업외비용";#N/A,#N/A,FALSE,"매출액";#N/A,#N/A,FALSE,"요약손익";#N/A,#N/A,FALSE,"요약대차";#N/A,#N/A,FALSE,"매출채권현황";#N/A,#N/A,FALSE,"매출채권명세"}</definedName>
    <definedName name="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 localSheetId="28" hidden="1">{#N/A,#N/A,FALSE,"손익표지";#N/A,#N/A,FALSE,"손익계산";#N/A,#N/A,FALSE,"일반관리비";#N/A,#N/A,FALSE,"영업외수익";#N/A,#N/A,FALSE,"영업외비용";#N/A,#N/A,FALSE,"매출액";#N/A,#N/A,FALSE,"요약손익";#N/A,#N/A,FALSE,"요약대차";#N/A,#N/A,FALSE,"매출채권현황";#N/A,#N/A,FALSE,"매출채권명세"}</definedName>
    <definedName name="o" localSheetId="5"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 localSheetId="24">#REF!</definedName>
    <definedName name="ob">#REF!</definedName>
    <definedName name="oc" localSheetId="24" hidden="1">{#N/A,#N/A,FALSE,"Cellular"}</definedName>
    <definedName name="oc" localSheetId="8" hidden="1">{#N/A,#N/A,FALSE,"Cellular"}</definedName>
    <definedName name="oc" localSheetId="25" hidden="1">{#N/A,#N/A,FALSE,"Cellular"}</definedName>
    <definedName name="oc" localSheetId="2" hidden="1">{#N/A,#N/A,FALSE,"Cellular"}</definedName>
    <definedName name="oc" localSheetId="28" hidden="1">{#N/A,#N/A,FALSE,"Cellular"}</definedName>
    <definedName name="oc" localSheetId="5" hidden="1">{#N/A,#N/A,FALSE,"Cellular"}</definedName>
    <definedName name="oc" hidden="1">{#N/A,#N/A,FALSE,"Cellular"}</definedName>
    <definedName name="ocf" localSheetId="24" hidden="1">#REF!</definedName>
    <definedName name="ocf" localSheetId="28" hidden="1">#REF!</definedName>
    <definedName name="ocf" hidden="1">#REF!</definedName>
    <definedName name="octf" localSheetId="24">#REF!</definedName>
    <definedName name="octf">#REF!</definedName>
    <definedName name="OD" localSheetId="24">#REF!</definedName>
    <definedName name="OD">#REF!</definedName>
    <definedName name="ODH" localSheetId="14" hidden="1">#REF!</definedName>
    <definedName name="ODH" localSheetId="28" hidden="1">#REF!</definedName>
    <definedName name="ODH" localSheetId="13" hidden="1">#REF!</definedName>
    <definedName name="ODH" hidden="1">#REF!</definedName>
    <definedName name="oiioioi">#N/A</definedName>
    <definedName name="OIIOIOIOI">#N/A</definedName>
    <definedName name="OIL" localSheetId="24" hidden="1">{"'용역비'!$A$4:$C$8"}</definedName>
    <definedName name="OIL" localSheetId="8" hidden="1">{"'용역비'!$A$4:$C$8"}</definedName>
    <definedName name="OIL" localSheetId="25" hidden="1">{"'용역비'!$A$4:$C$8"}</definedName>
    <definedName name="OIL" localSheetId="2" hidden="1">{"'용역비'!$A$4:$C$8"}</definedName>
    <definedName name="OIL" localSheetId="28" hidden="1">{"'용역비'!$A$4:$C$8"}</definedName>
    <definedName name="OIL" localSheetId="5" hidden="1">{"'용역비'!$A$4:$C$8"}</definedName>
    <definedName name="OIL" hidden="1">{"'용역비'!$A$4:$C$8"}</definedName>
    <definedName name="oililui" localSheetId="24" hidden="1">{#N/A,#N/A,FALSE,"CCTV"}</definedName>
    <definedName name="oililui" localSheetId="8" hidden="1">{#N/A,#N/A,FALSE,"CCTV"}</definedName>
    <definedName name="oililui" localSheetId="25" hidden="1">{#N/A,#N/A,FALSE,"CCTV"}</definedName>
    <definedName name="oililui" localSheetId="2" hidden="1">{#N/A,#N/A,FALSE,"CCTV"}</definedName>
    <definedName name="oililui" localSheetId="14" hidden="1">{#N/A,#N/A,FALSE,"CCTV"}</definedName>
    <definedName name="oililui" localSheetId="28" hidden="1">{#N/A,#N/A,FALSE,"CCTV"}</definedName>
    <definedName name="oililui" localSheetId="5" hidden="1">{#N/A,#N/A,FALSE,"CCTV"}</definedName>
    <definedName name="oililui" localSheetId="13" hidden="1">{#N/A,#N/A,FALSE,"CCTV"}</definedName>
    <definedName name="oililui" hidden="1">{#N/A,#N/A,FALSE,"CCTV"}</definedName>
    <definedName name="Okt.DM" localSheetId="24">#REF!</definedName>
    <definedName name="Okt.DM">#REF!</definedName>
    <definedName name="Oktober" localSheetId="24">#REF!</definedName>
    <definedName name="Oktober">#REF!</definedName>
    <definedName name="okwon" localSheetId="24">#REF!</definedName>
    <definedName name="okwon">#REF!</definedName>
    <definedName name="ol" localSheetId="24">#REF!</definedName>
    <definedName name="ol">#REF!</definedName>
    <definedName name="OLD_COA" localSheetId="24">#REF!</definedName>
    <definedName name="OLD_COA">#REF!</definedName>
    <definedName name="Oma_Summ_JAP" localSheetId="24">#REF!</definedName>
    <definedName name="Oma_Summ_JAP" localSheetId="14">#REF!</definedName>
    <definedName name="Oma_Summ_JAP" localSheetId="13">#REF!</definedName>
    <definedName name="Oma_Summ_JAP">#REF!</definedName>
    <definedName name="OMKT2001" localSheetId="24">#REF!</definedName>
    <definedName name="OMKT2001" localSheetId="14">#REF!</definedName>
    <definedName name="OMKT2001" localSheetId="13">#REF!</definedName>
    <definedName name="OMKT2001">#REF!</definedName>
    <definedName name="OMKT2002" localSheetId="24">#REF!</definedName>
    <definedName name="OMKT2002" localSheetId="14">#REF!</definedName>
    <definedName name="OMKT2002" localSheetId="13">#REF!</definedName>
    <definedName name="OMKT2002">#REF!</definedName>
    <definedName name="OMKT2003" localSheetId="24">#REF!</definedName>
    <definedName name="OMKT2003">#REF!</definedName>
    <definedName name="OMKT2004" localSheetId="24">#REF!</definedName>
    <definedName name="OMKT2004">#REF!</definedName>
    <definedName name="OMKT2005" localSheetId="24">#REF!</definedName>
    <definedName name="OMKT2005">#REF!</definedName>
    <definedName name="OMKT2006" localSheetId="24">#REF!</definedName>
    <definedName name="OMKT2006">#REF!</definedName>
    <definedName name="OMKT2007" localSheetId="24">#REF!</definedName>
    <definedName name="OMKT2007">#REF!</definedName>
    <definedName name="on" localSheetId="28" hidden="1">#REF!</definedName>
    <definedName name="on" hidden="1">#REF!</definedName>
    <definedName name="ondeo" localSheetId="24" hidden="1">{#N/A,#N/A,FALSE,"BS";#N/A,#N/A,FALSE,"PL";#N/A,#N/A,FALSE,"A";#N/A,#N/A,FALSE,"B";#N/A,#N/A,FALSE,"B1";#N/A,#N/A,FALSE,"C";#N/A,#N/A,FALSE,"C1";#N/A,#N/A,FALSE,"C2";#N/A,#N/A,FALSE,"D";#N/A,#N/A,FALSE,"E";#N/A,#N/A,FALSE,"F";#N/A,#N/A,FALSE,"AA";#N/A,#N/A,FALSE,"BB";#N/A,#N/A,FALSE,"CC";#N/A,#N/A,FALSE,"DD";#N/A,#N/A,FALSE,"EE";#N/A,#N/A,FALSE,"FF";#N/A,#N/A,FALSE,"PL10";#N/A,#N/A,FALSE,"PL20";#N/A,#N/A,FALSE,"PL30"}</definedName>
    <definedName name="ondeo" localSheetId="8" hidden="1">{#N/A,#N/A,FALSE,"BS";#N/A,#N/A,FALSE,"PL";#N/A,#N/A,FALSE,"A";#N/A,#N/A,FALSE,"B";#N/A,#N/A,FALSE,"B1";#N/A,#N/A,FALSE,"C";#N/A,#N/A,FALSE,"C1";#N/A,#N/A,FALSE,"C2";#N/A,#N/A,FALSE,"D";#N/A,#N/A,FALSE,"E";#N/A,#N/A,FALSE,"F";#N/A,#N/A,FALSE,"AA";#N/A,#N/A,FALSE,"BB";#N/A,#N/A,FALSE,"CC";#N/A,#N/A,FALSE,"DD";#N/A,#N/A,FALSE,"EE";#N/A,#N/A,FALSE,"FF";#N/A,#N/A,FALSE,"PL10";#N/A,#N/A,FALSE,"PL20";#N/A,#N/A,FALSE,"PL30"}</definedName>
    <definedName name="ondeo" localSheetId="25" hidden="1">{#N/A,#N/A,FALSE,"BS";#N/A,#N/A,FALSE,"PL";#N/A,#N/A,FALSE,"A";#N/A,#N/A,FALSE,"B";#N/A,#N/A,FALSE,"B1";#N/A,#N/A,FALSE,"C";#N/A,#N/A,FALSE,"C1";#N/A,#N/A,FALSE,"C2";#N/A,#N/A,FALSE,"D";#N/A,#N/A,FALSE,"E";#N/A,#N/A,FALSE,"F";#N/A,#N/A,FALSE,"AA";#N/A,#N/A,FALSE,"BB";#N/A,#N/A,FALSE,"CC";#N/A,#N/A,FALSE,"DD";#N/A,#N/A,FALSE,"EE";#N/A,#N/A,FALSE,"FF";#N/A,#N/A,FALSE,"PL10";#N/A,#N/A,FALSE,"PL20";#N/A,#N/A,FALSE,"PL30"}</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localSheetId="28" hidden="1">{#N/A,#N/A,FALSE,"BS";#N/A,#N/A,FALSE,"PL";#N/A,#N/A,FALSE,"A";#N/A,#N/A,FALSE,"B";#N/A,#N/A,FALSE,"B1";#N/A,#N/A,FALSE,"C";#N/A,#N/A,FALSE,"C1";#N/A,#N/A,FALSE,"C2";#N/A,#N/A,FALSE,"D";#N/A,#N/A,FALSE,"E";#N/A,#N/A,FALSE,"F";#N/A,#N/A,FALSE,"AA";#N/A,#N/A,FALSE,"BB";#N/A,#N/A,FALSE,"CC";#N/A,#N/A,FALSE,"DD";#N/A,#N/A,FALSE,"EE";#N/A,#N/A,FALSE,"FF";#N/A,#N/A,FALSE,"PL10";#N/A,#N/A,FALSE,"PL20";#N/A,#N/A,FALSE,"PL30"}</definedName>
    <definedName name="ondeo" localSheetId="5"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localSheetId="24" hidden="1">#REF!</definedName>
    <definedName name="ONP" localSheetId="28" hidden="1">#REF!</definedName>
    <definedName name="ONP" localSheetId="13" hidden="1">#REF!</definedName>
    <definedName name="ONP" hidden="1">#REF!</definedName>
    <definedName name="oo" localSheetId="24" hidden="1">{#N/A,#N/A,TRUE,"summary";#N/A,#N/A,TRUE,"model";#N/A,#N/A,TRUE,"Consolidated P&amp;L Summary";#N/A,#N/A,TRUE,"Schwinn";#N/A,#N/A,TRUE,"G.T.";#N/A,#N/A,TRUE,"Hebb"}</definedName>
    <definedName name="oo" localSheetId="8" hidden="1">{#N/A,#N/A,TRUE,"summary";#N/A,#N/A,TRUE,"model";#N/A,#N/A,TRUE,"Consolidated P&amp;L Summary";#N/A,#N/A,TRUE,"Schwinn";#N/A,#N/A,TRUE,"G.T.";#N/A,#N/A,TRUE,"Hebb"}</definedName>
    <definedName name="oo" localSheetId="25" hidden="1">{#N/A,#N/A,TRUE,"summary";#N/A,#N/A,TRUE,"model";#N/A,#N/A,TRUE,"Consolidated P&amp;L Summary";#N/A,#N/A,TRUE,"Schwinn";#N/A,#N/A,TRUE,"G.T.";#N/A,#N/A,TRUE,"Hebb"}</definedName>
    <definedName name="oo" localSheetId="2" hidden="1">{#N/A,#N/A,TRUE,"summary";#N/A,#N/A,TRUE,"model";#N/A,#N/A,TRUE,"Consolidated P&amp;L Summary";#N/A,#N/A,TRUE,"Schwinn";#N/A,#N/A,TRUE,"G.T.";#N/A,#N/A,TRUE,"Hebb"}</definedName>
    <definedName name="oo" localSheetId="28" hidden="1">{#N/A,#N/A,TRUE,"summary";#N/A,#N/A,TRUE,"model";#N/A,#N/A,TRUE,"Consolidated P&amp;L Summary";#N/A,#N/A,TRUE,"Schwinn";#N/A,#N/A,TRUE,"G.T.";#N/A,#N/A,TRUE,"Hebb"}</definedName>
    <definedName name="oo" localSheetId="5" hidden="1">{#N/A,#N/A,TRUE,"summary";#N/A,#N/A,TRUE,"model";#N/A,#N/A,TRUE,"Consolidated P&amp;L Summary";#N/A,#N/A,TRUE,"Schwinn";#N/A,#N/A,TRUE,"G.T.";#N/A,#N/A,TRUE,"Hebb"}</definedName>
    <definedName name="oo" hidden="1">{#N/A,#N/A,TRUE,"summary";#N/A,#N/A,TRUE,"model";#N/A,#N/A,TRUE,"Consolidated P&amp;L Summary";#N/A,#N/A,TRUE,"Schwinn";#N/A,#N/A,TRUE,"G.T.";#N/A,#N/A,TRUE,"Hebb"}</definedName>
    <definedName name="ooo" localSheetId="24">BlankMacro1</definedName>
    <definedName name="ooo" localSheetId="8">BlankMacro1</definedName>
    <definedName name="ooo" localSheetId="25">BlankMacro1</definedName>
    <definedName name="ooo" localSheetId="2">BlankMacro1</definedName>
    <definedName name="ooo" localSheetId="28">BlankMacro1</definedName>
    <definedName name="ooo" localSheetId="26">BlankMacro1</definedName>
    <definedName name="ooo" localSheetId="27">BlankMacro1</definedName>
    <definedName name="ooo" localSheetId="6">BlankMacro1</definedName>
    <definedName name="ooo" localSheetId="5">BlankMacro1</definedName>
    <definedName name="ooo">BlankMacro1</definedName>
    <definedName name="OOO2CIVIL" localSheetId="24" hidden="1">#REF!</definedName>
    <definedName name="OOO2CIVIL" localSheetId="28" hidden="1">#REF!</definedName>
    <definedName name="OOO2CIVIL" localSheetId="13" hidden="1">#REF!</definedName>
    <definedName name="OOO2CIVIL" hidden="1">#REF!</definedName>
    <definedName name="ooooooo" localSheetId="24" hidden="1">#REF!</definedName>
    <definedName name="ooooooo" localSheetId="28" hidden="1">#REF!</definedName>
    <definedName name="ooooooo" hidden="1">#REF!</definedName>
    <definedName name="OP" localSheetId="24">#REF!</definedName>
    <definedName name="OP">#REF!</definedName>
    <definedName name="operat" localSheetId="24">#REF!</definedName>
    <definedName name="operat">#REF!</definedName>
    <definedName name="opo" localSheetId="24" hidden="1">{#N/A,#N/A,FALSE,"지침";#N/A,#N/A,FALSE,"환경분석";#N/A,#N/A,FALSE,"Sheet16"}</definedName>
    <definedName name="opo" localSheetId="8" hidden="1">{#N/A,#N/A,FALSE,"지침";#N/A,#N/A,FALSE,"환경분석";#N/A,#N/A,FALSE,"Sheet16"}</definedName>
    <definedName name="opo" localSheetId="25" hidden="1">{#N/A,#N/A,FALSE,"지침";#N/A,#N/A,FALSE,"환경분석";#N/A,#N/A,FALSE,"Sheet16"}</definedName>
    <definedName name="opo" localSheetId="2" hidden="1">{#N/A,#N/A,FALSE,"지침";#N/A,#N/A,FALSE,"환경분석";#N/A,#N/A,FALSE,"Sheet16"}</definedName>
    <definedName name="opo" localSheetId="28" hidden="1">{#N/A,#N/A,FALSE,"지침";#N/A,#N/A,FALSE,"환경분석";#N/A,#N/A,FALSE,"Sheet16"}</definedName>
    <definedName name="opo" localSheetId="5" hidden="1">{#N/A,#N/A,FALSE,"지침";#N/A,#N/A,FALSE,"환경분석";#N/A,#N/A,FALSE,"Sheet16"}</definedName>
    <definedName name="opo" hidden="1">{#N/A,#N/A,FALSE,"지침";#N/A,#N/A,FALSE,"환경분석";#N/A,#N/A,FALSE,"Sheet16"}</definedName>
    <definedName name="opt" localSheetId="24">#REF!</definedName>
    <definedName name="opt">#REF!</definedName>
    <definedName name="OPTIMISTIC" localSheetId="24">#REF!</definedName>
    <definedName name="OPTIMISTIC">#REF!</definedName>
    <definedName name="OptionButton21_Click" localSheetId="24">#REF!</definedName>
    <definedName name="OptionButton21_Click">#REF!</definedName>
    <definedName name="Order" hidden="1">0</definedName>
    <definedName name="OrderTable" localSheetId="28" hidden="1">#REF!</definedName>
    <definedName name="OrderTable" hidden="1">#REF!</definedName>
    <definedName name="organization" localSheetId="24" hidden="1">{#N/A,#N/A,FALSE,"표지";#N/A,#N/A,FALSE,"전제";#N/A,#N/A,FALSE,"대당";#N/A,#N/A,FALSE,"가공비";#N/A,#N/A,FALSE,"재료비";#N/A,#N/A,FALSE,"손익"}</definedName>
    <definedName name="organization" localSheetId="8" hidden="1">{#N/A,#N/A,FALSE,"표지";#N/A,#N/A,FALSE,"전제";#N/A,#N/A,FALSE,"대당";#N/A,#N/A,FALSE,"가공비";#N/A,#N/A,FALSE,"재료비";#N/A,#N/A,FALSE,"손익"}</definedName>
    <definedName name="organization" localSheetId="25" hidden="1">{#N/A,#N/A,FALSE,"표지";#N/A,#N/A,FALSE,"전제";#N/A,#N/A,FALSE,"대당";#N/A,#N/A,FALSE,"가공비";#N/A,#N/A,FALSE,"재료비";#N/A,#N/A,FALSE,"손익"}</definedName>
    <definedName name="organization" localSheetId="2" hidden="1">{#N/A,#N/A,FALSE,"표지";#N/A,#N/A,FALSE,"전제";#N/A,#N/A,FALSE,"대당";#N/A,#N/A,FALSE,"가공비";#N/A,#N/A,FALSE,"재료비";#N/A,#N/A,FALSE,"손익"}</definedName>
    <definedName name="organization" localSheetId="28" hidden="1">{#N/A,#N/A,FALSE,"표지";#N/A,#N/A,FALSE,"전제";#N/A,#N/A,FALSE,"대당";#N/A,#N/A,FALSE,"가공비";#N/A,#N/A,FALSE,"재료비";#N/A,#N/A,FALSE,"손익"}</definedName>
    <definedName name="organization" localSheetId="5" hidden="1">{#N/A,#N/A,FALSE,"표지";#N/A,#N/A,FALSE,"전제";#N/A,#N/A,FALSE,"대당";#N/A,#N/A,FALSE,"가공비";#N/A,#N/A,FALSE,"재료비";#N/A,#N/A,FALSE,"손익"}</definedName>
    <definedName name="organization" hidden="1">{#N/A,#N/A,FALSE,"표지";#N/A,#N/A,FALSE,"전제";#N/A,#N/A,FALSE,"대당";#N/A,#N/A,FALSE,"가공비";#N/A,#N/A,FALSE,"재료비";#N/A,#N/A,FALSE,"손익"}</definedName>
    <definedName name="OST" localSheetId="24">BlankMacro1</definedName>
    <definedName name="OST" localSheetId="8">BlankMacro1</definedName>
    <definedName name="OST" localSheetId="25">BlankMacro1</definedName>
    <definedName name="OST" localSheetId="2">BlankMacro1</definedName>
    <definedName name="OST" localSheetId="28">BlankMacro1</definedName>
    <definedName name="OST" localSheetId="26">BlankMacro1</definedName>
    <definedName name="OST" localSheetId="27">BlankMacro1</definedName>
    <definedName name="OST" localSheetId="6">BlankMacro1</definedName>
    <definedName name="OST" localSheetId="5">BlankMacro1</definedName>
    <definedName name="OST">BlankMacro1</definedName>
    <definedName name="OTCMTH" localSheetId="24">#REF!</definedName>
    <definedName name="OTCMTH" localSheetId="14">#REF!</definedName>
    <definedName name="OTCMTH" localSheetId="13">#REF!</definedName>
    <definedName name="OTCMTH">#REF!</definedName>
    <definedName name="OTCYTD" localSheetId="24">#REF!</definedName>
    <definedName name="OTCYTD">#REF!</definedName>
    <definedName name="OTH_UC">#N/A</definedName>
    <definedName name="OTHAMT">#N/A</definedName>
    <definedName name="OTHBOH">#N/A</definedName>
    <definedName name="OTHEOH">#N/A</definedName>
    <definedName name="OTHER">#N/A</definedName>
    <definedName name="Other_COGs" localSheetId="24">#REF!</definedName>
    <definedName name="Other_COGs" localSheetId="14">#REF!</definedName>
    <definedName name="Other_COGs" localSheetId="13">#REF!</definedName>
    <definedName name="Other_COGs">#REF!</definedName>
    <definedName name="Other_income" localSheetId="24">#REF!</definedName>
    <definedName name="Other_income">#REF!</definedName>
    <definedName name="other_inv_amt" localSheetId="24">#REF!</definedName>
    <definedName name="other_inv_amt">#REF!</definedName>
    <definedName name="other_inv_amt1" localSheetId="24">#REF!</definedName>
    <definedName name="other_inv_amt1">#REF!</definedName>
    <definedName name="Other_Marketing_Exp." localSheetId="24">#REF!</definedName>
    <definedName name="Other_Marketing_Exp.">#REF!</definedName>
    <definedName name="other_op" localSheetId="24">#REF!</definedName>
    <definedName name="other_op">#REF!</definedName>
    <definedName name="Otherincome" localSheetId="24">#REF!</definedName>
    <definedName name="Otherincome">#REF!</definedName>
    <definedName name="out" localSheetId="24">#REF!</definedName>
    <definedName name="out">#REF!</definedName>
    <definedName name="OUT_TOTAL">#N/A</definedName>
    <definedName name="OUTAMT">#N/A</definedName>
    <definedName name="outc" localSheetId="24">#REF!</definedName>
    <definedName name="outc">#REF!</definedName>
    <definedName name="Outlook" localSheetId="24">#REF!</definedName>
    <definedName name="Outlook">#REF!</definedName>
    <definedName name="OUTPUT" localSheetId="24">#REF!</definedName>
    <definedName name="OUTPUT">#REF!</definedName>
    <definedName name="OUTQTY">#N/A</definedName>
    <definedName name="overal" localSheetId="24" hidden="1">{#N/A,#N/A,FALSE,"1.CRITERIA";#N/A,#N/A,FALSE,"2.IS";#N/A,#N/A,FALSE,"3.BS";#N/A,#N/A,FALSE,"4.PER PL";#N/A,#N/A,FALSE,"5.INVESTMENT";#N/A,#N/A,FALSE,"6.공문";#N/A,#N/A,FALSE,"7.netinvest"}</definedName>
    <definedName name="overal" localSheetId="8" hidden="1">{#N/A,#N/A,FALSE,"1.CRITERIA";#N/A,#N/A,FALSE,"2.IS";#N/A,#N/A,FALSE,"3.BS";#N/A,#N/A,FALSE,"4.PER PL";#N/A,#N/A,FALSE,"5.INVESTMENT";#N/A,#N/A,FALSE,"6.공문";#N/A,#N/A,FALSE,"7.netinvest"}</definedName>
    <definedName name="overal" localSheetId="25" hidden="1">{#N/A,#N/A,FALSE,"1.CRITERIA";#N/A,#N/A,FALSE,"2.IS";#N/A,#N/A,FALSE,"3.BS";#N/A,#N/A,FALSE,"4.PER PL";#N/A,#N/A,FALSE,"5.INVESTMENT";#N/A,#N/A,FALSE,"6.공문";#N/A,#N/A,FALSE,"7.netinvest"}</definedName>
    <definedName name="overal" localSheetId="2" hidden="1">{#N/A,#N/A,FALSE,"1.CRITERIA";#N/A,#N/A,FALSE,"2.IS";#N/A,#N/A,FALSE,"3.BS";#N/A,#N/A,FALSE,"4.PER PL";#N/A,#N/A,FALSE,"5.INVESTMENT";#N/A,#N/A,FALSE,"6.공문";#N/A,#N/A,FALSE,"7.netinvest"}</definedName>
    <definedName name="overal" localSheetId="28" hidden="1">{#N/A,#N/A,FALSE,"1.CRITERIA";#N/A,#N/A,FALSE,"2.IS";#N/A,#N/A,FALSE,"3.BS";#N/A,#N/A,FALSE,"4.PER PL";#N/A,#N/A,FALSE,"5.INVESTMENT";#N/A,#N/A,FALSE,"6.공문";#N/A,#N/A,FALSE,"7.netinvest"}</definedName>
    <definedName name="overal" localSheetId="5"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 localSheetId="24">#REF!</definedName>
    <definedName name="ow">#REF!</definedName>
    <definedName name="ownership" localSheetId="24" hidden="1">{#N/A,#N/A,TRUE,"Summary";#N/A,#N/A,TRUE,"IS";#N/A,#N/A,TRUE,"Adj";#N/A,#N/A,TRUE,"BS";#N/A,#N/A,TRUE,"CF";#N/A,#N/A,TRUE,"Debt";#N/A,#N/A,TRUE,"IRR"}</definedName>
    <definedName name="ownership" localSheetId="8" hidden="1">{#N/A,#N/A,TRUE,"Summary";#N/A,#N/A,TRUE,"IS";#N/A,#N/A,TRUE,"Adj";#N/A,#N/A,TRUE,"BS";#N/A,#N/A,TRUE,"CF";#N/A,#N/A,TRUE,"Debt";#N/A,#N/A,TRUE,"IRR"}</definedName>
    <definedName name="ownership" localSheetId="25" hidden="1">{#N/A,#N/A,TRUE,"Summary";#N/A,#N/A,TRUE,"IS";#N/A,#N/A,TRUE,"Adj";#N/A,#N/A,TRUE,"BS";#N/A,#N/A,TRUE,"CF";#N/A,#N/A,TRUE,"Debt";#N/A,#N/A,TRUE,"IRR"}</definedName>
    <definedName name="ownership" localSheetId="2" hidden="1">{#N/A,#N/A,TRUE,"Summary";#N/A,#N/A,TRUE,"IS";#N/A,#N/A,TRUE,"Adj";#N/A,#N/A,TRUE,"BS";#N/A,#N/A,TRUE,"CF";#N/A,#N/A,TRUE,"Debt";#N/A,#N/A,TRUE,"IRR"}</definedName>
    <definedName name="ownership" localSheetId="28" hidden="1">{#N/A,#N/A,TRUE,"Summary";#N/A,#N/A,TRUE,"IS";#N/A,#N/A,TRUE,"Adj";#N/A,#N/A,TRUE,"BS";#N/A,#N/A,TRUE,"CF";#N/A,#N/A,TRUE,"Debt";#N/A,#N/A,TRUE,"IRR"}</definedName>
    <definedName name="ownership" localSheetId="5" hidden="1">{#N/A,#N/A,TRUE,"Summary";#N/A,#N/A,TRUE,"IS";#N/A,#N/A,TRUE,"Adj";#N/A,#N/A,TRUE,"BS";#N/A,#N/A,TRUE,"CF";#N/A,#N/A,TRUE,"Debt";#N/A,#N/A,TRUE,"IRR"}</definedName>
    <definedName name="ownership" hidden="1">{#N/A,#N/A,TRUE,"Summary";#N/A,#N/A,TRUE,"IS";#N/A,#N/A,TRUE,"Adj";#N/A,#N/A,TRUE,"BS";#N/A,#N/A,TRUE,"CF";#N/A,#N/A,TRUE,"Debt";#N/A,#N/A,TRUE,"IRR"}</definedName>
    <definedName name="ownership2" localSheetId="24" hidden="1">{#N/A,#N/A,TRUE,"Summary";#N/A,#N/A,TRUE,"IS";#N/A,#N/A,TRUE,"Adj";#N/A,#N/A,TRUE,"BS";#N/A,#N/A,TRUE,"CF";#N/A,#N/A,TRUE,"Debt";#N/A,#N/A,TRUE,"IRR"}</definedName>
    <definedName name="ownership2" localSheetId="8" hidden="1">{#N/A,#N/A,TRUE,"Summary";#N/A,#N/A,TRUE,"IS";#N/A,#N/A,TRUE,"Adj";#N/A,#N/A,TRUE,"BS";#N/A,#N/A,TRUE,"CF";#N/A,#N/A,TRUE,"Debt";#N/A,#N/A,TRUE,"IRR"}</definedName>
    <definedName name="ownership2" localSheetId="25" hidden="1">{#N/A,#N/A,TRUE,"Summary";#N/A,#N/A,TRUE,"IS";#N/A,#N/A,TRUE,"Adj";#N/A,#N/A,TRUE,"BS";#N/A,#N/A,TRUE,"CF";#N/A,#N/A,TRUE,"Debt";#N/A,#N/A,TRUE,"IRR"}</definedName>
    <definedName name="ownership2" localSheetId="2" hidden="1">{#N/A,#N/A,TRUE,"Summary";#N/A,#N/A,TRUE,"IS";#N/A,#N/A,TRUE,"Adj";#N/A,#N/A,TRUE,"BS";#N/A,#N/A,TRUE,"CF";#N/A,#N/A,TRUE,"Debt";#N/A,#N/A,TRUE,"IRR"}</definedName>
    <definedName name="ownership2" localSheetId="28" hidden="1">{#N/A,#N/A,TRUE,"Summary";#N/A,#N/A,TRUE,"IS";#N/A,#N/A,TRUE,"Adj";#N/A,#N/A,TRUE,"BS";#N/A,#N/A,TRUE,"CF";#N/A,#N/A,TRUE,"Debt";#N/A,#N/A,TRUE,"IRR"}</definedName>
    <definedName name="ownership2" localSheetId="5" hidden="1">{#N/A,#N/A,TRUE,"Summary";#N/A,#N/A,TRUE,"IS";#N/A,#N/A,TRUE,"Adj";#N/A,#N/A,TRUE,"BS";#N/A,#N/A,TRUE,"CF";#N/A,#N/A,TRUE,"Debt";#N/A,#N/A,TRUE,"IRR"}</definedName>
    <definedName name="ownership2" hidden="1">{#N/A,#N/A,TRUE,"Summary";#N/A,#N/A,TRUE,"IS";#N/A,#N/A,TRUE,"Adj";#N/A,#N/A,TRUE,"BS";#N/A,#N/A,TRUE,"CF";#N/A,#N/A,TRUE,"Debt";#N/A,#N/A,TRUE,"IRR"}</definedName>
    <definedName name="O행" localSheetId="24">#REF!</definedName>
    <definedName name="O행">#REF!</definedName>
    <definedName name="p" localSheetId="24" hidden="1">#REF!</definedName>
    <definedName name="p" localSheetId="28" hidden="1">#REF!</definedName>
    <definedName name="p" hidden="1">#REF!</definedName>
    <definedName name="p.Covenants_Titles" localSheetId="28" hidden="1">#REF!</definedName>
    <definedName name="p.Covenants_Titles" hidden="1">#REF!</definedName>
    <definedName name="P__" localSheetId="24">#REF!</definedName>
    <definedName name="P__">#REF!</definedName>
    <definedName name="p_acqBS" localSheetId="24">#REF!</definedName>
    <definedName name="p_acqBS">#REF!</definedName>
    <definedName name="p_acqCF" localSheetId="24">#REF!</definedName>
    <definedName name="p_acqCF">#REF!</definedName>
    <definedName name="p_acqDA" localSheetId="24">#REF!</definedName>
    <definedName name="p_acqDA">#REF!</definedName>
    <definedName name="p_acqDPS" localSheetId="24">#REF!</definedName>
    <definedName name="p_acqDPS">#REF!</definedName>
    <definedName name="p_acqIS" localSheetId="24">#REF!</definedName>
    <definedName name="p_acqIS">#REF!</definedName>
    <definedName name="p_acqtax" localSheetId="24">#REF!</definedName>
    <definedName name="p_acqtax">#REF!</definedName>
    <definedName name="p_acqwc" localSheetId="24">#REF!</definedName>
    <definedName name="p_acqwc">#REF!</definedName>
    <definedName name="p_ad" localSheetId="24">#REF!</definedName>
    <definedName name="p_ad">#REF!</definedName>
    <definedName name="p_contribution" localSheetId="24">#REF!</definedName>
    <definedName name="p_contribution">#REF!</definedName>
    <definedName name="p_datatab1" localSheetId="24">#REF!</definedName>
    <definedName name="p_datatab1">#REF!</definedName>
    <definedName name="p_datatab2" localSheetId="24">#REF!</definedName>
    <definedName name="p_datatab2">#REF!</definedName>
    <definedName name="p_datatab3" localSheetId="24">#REF!</definedName>
    <definedName name="p_datatab3">#REF!</definedName>
    <definedName name="p_dealBS" localSheetId="24">#REF!</definedName>
    <definedName name="p_dealBS">#REF!</definedName>
    <definedName name="p_dealCF" localSheetId="24">#REF!</definedName>
    <definedName name="p_dealCF">#REF!</definedName>
    <definedName name="p_dealDA" localSheetId="24">#REF!</definedName>
    <definedName name="p_dealDA">#REF!</definedName>
    <definedName name="p_dealdps" localSheetId="24">#REF!</definedName>
    <definedName name="p_dealdps">#REF!</definedName>
    <definedName name="p_dealdps1" localSheetId="24">#REF!</definedName>
    <definedName name="p_dealdps1">#REF!</definedName>
    <definedName name="p_dealdps2" localSheetId="24">#REF!</definedName>
    <definedName name="p_dealdps2">#REF!</definedName>
    <definedName name="p_dealIS" localSheetId="24">#REF!</definedName>
    <definedName name="p_dealIS">#REF!</definedName>
    <definedName name="p_dealTAX" localSheetId="24">#REF!</definedName>
    <definedName name="p_dealTAX">#REF!</definedName>
    <definedName name="p_Instructions" localSheetId="24">#REF!</definedName>
    <definedName name="p_Instructions">#REF!</definedName>
    <definedName name="p_inv_amt" localSheetId="24">#REF!</definedName>
    <definedName name="p_inv_amt">#REF!</definedName>
    <definedName name="p_inv_amt1" localSheetId="24">#REF!</definedName>
    <definedName name="p_inv_amt1">#REF!</definedName>
    <definedName name="p_MO" localSheetId="24">#REF!</definedName>
    <definedName name="p_MO">#REF!</definedName>
    <definedName name="p_ratios" localSheetId="24">#REF!</definedName>
    <definedName name="p_ratios">#REF!</definedName>
    <definedName name="p_SA" localSheetId="24">#REF!</definedName>
    <definedName name="p_SA">#REF!</definedName>
    <definedName name="p_shape" localSheetId="24">#REF!</definedName>
    <definedName name="p_shape">#REF!</definedName>
    <definedName name="p_SU" localSheetId="24">#REF!</definedName>
    <definedName name="p_SU">#REF!</definedName>
    <definedName name="p_SUMM" localSheetId="24">#REF!</definedName>
    <definedName name="p_SUMM">#REF!</definedName>
    <definedName name="p_TA" localSheetId="24">#REF!</definedName>
    <definedName name="p_TA">#REF!</definedName>
    <definedName name="p_tarBS" localSheetId="24">#REF!</definedName>
    <definedName name="p_tarBS">#REF!</definedName>
    <definedName name="p_tarCF" localSheetId="24">#REF!</definedName>
    <definedName name="p_tarCF">#REF!</definedName>
    <definedName name="p_tarDA" localSheetId="24">#REF!</definedName>
    <definedName name="p_tarDA">#REF!</definedName>
    <definedName name="p_tardps" localSheetId="24">#REF!</definedName>
    <definedName name="p_tardps">#REF!</definedName>
    <definedName name="p_tarIS" localSheetId="24">#REF!</definedName>
    <definedName name="p_tarIS">#REF!</definedName>
    <definedName name="p_tarSBS" localSheetId="24">#REF!</definedName>
    <definedName name="p_tarSBS">#REF!</definedName>
    <definedName name="p_tarSCF" localSheetId="24">#REF!</definedName>
    <definedName name="p_tarSCF">#REF!</definedName>
    <definedName name="p_tarsis" localSheetId="24">#REF!</definedName>
    <definedName name="p_tarsis">#REF!</definedName>
    <definedName name="p_tartax" localSheetId="24">#REF!</definedName>
    <definedName name="p_tartax">#REF!</definedName>
    <definedName name="p_tarwc" localSheetId="24">#REF!</definedName>
    <definedName name="p_tarwc">#REF!</definedName>
    <definedName name="p_ValDCFMA" localSheetId="24">#REF!</definedName>
    <definedName name="p_ValDCFMA">#REF!</definedName>
    <definedName name="p_ValDCFPA" localSheetId="24">#REF!</definedName>
    <definedName name="p_ValDCFPA">#REF!</definedName>
    <definedName name="p_ValDCFSum" localSheetId="24">#REF!</definedName>
    <definedName name="p_ValDCFSum">#REF!</definedName>
    <definedName name="p_ValGraph" localSheetId="24">#REF!</definedName>
    <definedName name="p_ValGraph">#REF!</definedName>
    <definedName name="p_ValMatrix" localSheetId="24">#REF!</definedName>
    <definedName name="p_ValMatrix">#REF!</definedName>
    <definedName name="p_ValMult" localSheetId="24">#REF!</definedName>
    <definedName name="p_ValMult">#REF!</definedName>
    <definedName name="p_ValSumNum" localSheetId="24">#REF!</definedName>
    <definedName name="p_ValSumNum">#REF!</definedName>
    <definedName name="p_ValSumNum1" localSheetId="24">#REF!</definedName>
    <definedName name="p_ValSumNum1">#REF!</definedName>
    <definedName name="p_valWacc" localSheetId="24">#REF!</definedName>
    <definedName name="p_valWacc">#REF!</definedName>
    <definedName name="P1P13BOM" localSheetId="23">#REF!</definedName>
    <definedName name="P1P13BOM" localSheetId="24">#REF!</definedName>
    <definedName name="P1P13BOM" localSheetId="25">#REF!</definedName>
    <definedName name="P1P13BOM" localSheetId="28">#REF!</definedName>
    <definedName name="P1P13BOM" localSheetId="26">#REF!</definedName>
    <definedName name="P1P13BOM" localSheetId="27">#REF!</definedName>
    <definedName name="P1P13BOM">#REF!</definedName>
    <definedName name="P1Q12014생산" localSheetId="23">#REF!</definedName>
    <definedName name="P1Q12014생산" localSheetId="24">#REF!</definedName>
    <definedName name="P1Q12014생산" localSheetId="25">#REF!</definedName>
    <definedName name="P1Q12014생산" localSheetId="28">#REF!</definedName>
    <definedName name="P1Q12014생산" localSheetId="26">#REF!</definedName>
    <definedName name="P1Q12014생산" localSheetId="27">#REF!</definedName>
    <definedName name="P1Q12014생산">#REF!</definedName>
    <definedName name="P1Q12015생산" localSheetId="23">#REF!</definedName>
    <definedName name="P1Q12015생산" localSheetId="24">#REF!</definedName>
    <definedName name="P1Q12015생산" localSheetId="25">#REF!</definedName>
    <definedName name="P1Q12015생산" localSheetId="28">#REF!</definedName>
    <definedName name="P1Q12015생산" localSheetId="26">#REF!</definedName>
    <definedName name="P1Q12015생산" localSheetId="27">#REF!</definedName>
    <definedName name="P1Q12015생산">#REF!</definedName>
    <definedName name="P1Q22014생산" localSheetId="23">#REF!</definedName>
    <definedName name="P1Q22014생산" localSheetId="24">#REF!</definedName>
    <definedName name="P1Q22014생산" localSheetId="25">#REF!</definedName>
    <definedName name="P1Q22014생산" localSheetId="28">#REF!</definedName>
    <definedName name="P1Q22014생산" localSheetId="26">#REF!</definedName>
    <definedName name="P1Q22014생산" localSheetId="27">#REF!</definedName>
    <definedName name="P1Q22014생산">#REF!</definedName>
    <definedName name="P1Q22015생산" localSheetId="23">#REF!</definedName>
    <definedName name="P1Q22015생산" localSheetId="24">#REF!</definedName>
    <definedName name="P1Q22015생산" localSheetId="25">#REF!</definedName>
    <definedName name="P1Q22015생산" localSheetId="28">#REF!</definedName>
    <definedName name="P1Q22015생산" localSheetId="26">#REF!</definedName>
    <definedName name="P1Q22015생산" localSheetId="27">#REF!</definedName>
    <definedName name="P1Q22015생산">#REF!</definedName>
    <definedName name="P1Q32013생산" localSheetId="23">#REF!</definedName>
    <definedName name="P1Q32013생산" localSheetId="24">#REF!</definedName>
    <definedName name="P1Q32013생산" localSheetId="25">#REF!</definedName>
    <definedName name="P1Q32013생산" localSheetId="28">#REF!</definedName>
    <definedName name="P1Q32013생산" localSheetId="26">#REF!</definedName>
    <definedName name="P1Q32013생산" localSheetId="27">#REF!</definedName>
    <definedName name="P1Q32013생산">#REF!</definedName>
    <definedName name="P1Q32014생산" localSheetId="23">#REF!</definedName>
    <definedName name="P1Q32014생산" localSheetId="24">#REF!</definedName>
    <definedName name="P1Q32014생산" localSheetId="25">#REF!</definedName>
    <definedName name="P1Q32014생산" localSheetId="28">#REF!</definedName>
    <definedName name="P1Q32014생산" localSheetId="26">#REF!</definedName>
    <definedName name="P1Q32014생산" localSheetId="27">#REF!</definedName>
    <definedName name="P1Q32014생산">#REF!</definedName>
    <definedName name="P1Q32015생산" localSheetId="23">#REF!</definedName>
    <definedName name="P1Q32015생산" localSheetId="24">#REF!</definedName>
    <definedName name="P1Q32015생산" localSheetId="25">#REF!</definedName>
    <definedName name="P1Q32015생산" localSheetId="28">#REF!</definedName>
    <definedName name="P1Q32015생산" localSheetId="26">#REF!</definedName>
    <definedName name="P1Q32015생산" localSheetId="27">#REF!</definedName>
    <definedName name="P1Q32015생산">#REF!</definedName>
    <definedName name="P1Q42013생산" localSheetId="23">#REF!</definedName>
    <definedName name="P1Q42013생산" localSheetId="24">#REF!</definedName>
    <definedName name="P1Q42013생산" localSheetId="25">#REF!</definedName>
    <definedName name="P1Q42013생산" localSheetId="28">#REF!</definedName>
    <definedName name="P1Q42013생산" localSheetId="26">#REF!</definedName>
    <definedName name="P1Q42013생산" localSheetId="27">#REF!</definedName>
    <definedName name="P1Q42013생산">#REF!</definedName>
    <definedName name="P1Q42014생산" localSheetId="23">#REF!</definedName>
    <definedName name="P1Q42014생산" localSheetId="24">#REF!</definedName>
    <definedName name="P1Q42014생산" localSheetId="25">#REF!</definedName>
    <definedName name="P1Q42014생산" localSheetId="28">#REF!</definedName>
    <definedName name="P1Q42014생산" localSheetId="26">#REF!</definedName>
    <definedName name="P1Q42014생산" localSheetId="27">#REF!</definedName>
    <definedName name="P1Q42014생산">#REF!</definedName>
    <definedName name="P1Q42015생산" localSheetId="23">#REF!</definedName>
    <definedName name="P1Q42015생산" localSheetId="24">#REF!</definedName>
    <definedName name="P1Q42015생산" localSheetId="25">#REF!</definedName>
    <definedName name="P1Q42015생산" localSheetId="28">#REF!</definedName>
    <definedName name="P1Q42015생산" localSheetId="26">#REF!</definedName>
    <definedName name="P1Q42015생산" localSheetId="27">#REF!</definedName>
    <definedName name="P1Q42015생산">#REF!</definedName>
    <definedName name="P2Q12014TI생산" localSheetId="23">#REF!</definedName>
    <definedName name="P2Q12014TI생산" localSheetId="24">#REF!</definedName>
    <definedName name="P2Q12014TI생산" localSheetId="25">#REF!</definedName>
    <definedName name="P2Q12014TI생산" localSheetId="28">#REF!</definedName>
    <definedName name="P2Q12014TI생산" localSheetId="26">#REF!</definedName>
    <definedName name="P2Q12014TI생산" localSheetId="27">#REF!</definedName>
    <definedName name="P2Q12014TI생산">#REF!</definedName>
    <definedName name="P2Q12014생산" localSheetId="23">#REF!</definedName>
    <definedName name="P2Q12014생산" localSheetId="24">#REF!</definedName>
    <definedName name="P2Q12014생산" localSheetId="25">#REF!</definedName>
    <definedName name="P2Q12014생산" localSheetId="28">#REF!</definedName>
    <definedName name="P2Q12014생산" localSheetId="26">#REF!</definedName>
    <definedName name="P2Q12014생산" localSheetId="27">#REF!</definedName>
    <definedName name="P2Q12014생산">#REF!</definedName>
    <definedName name="P2Q12015생산" localSheetId="23">#REF!</definedName>
    <definedName name="P2Q12015생산" localSheetId="24">#REF!</definedName>
    <definedName name="P2Q12015생산" localSheetId="25">#REF!</definedName>
    <definedName name="P2Q12015생산" localSheetId="28">#REF!</definedName>
    <definedName name="P2Q12015생산" localSheetId="26">#REF!</definedName>
    <definedName name="P2Q12015생산" localSheetId="27">#REF!</definedName>
    <definedName name="P2Q12015생산">#REF!</definedName>
    <definedName name="P2Q22014생산" localSheetId="23">#REF!</definedName>
    <definedName name="P2Q22014생산" localSheetId="24">#REF!</definedName>
    <definedName name="P2Q22014생산" localSheetId="25">#REF!</definedName>
    <definedName name="P2Q22014생산" localSheetId="28">#REF!</definedName>
    <definedName name="P2Q22014생산" localSheetId="26">#REF!</definedName>
    <definedName name="P2Q22014생산" localSheetId="27">#REF!</definedName>
    <definedName name="P2Q22014생산">#REF!</definedName>
    <definedName name="P2Q22015생산" localSheetId="23">#REF!</definedName>
    <definedName name="P2Q22015생산" localSheetId="24">#REF!</definedName>
    <definedName name="P2Q22015생산" localSheetId="25">#REF!</definedName>
    <definedName name="P2Q22015생산" localSheetId="28">#REF!</definedName>
    <definedName name="P2Q22015생산" localSheetId="26">#REF!</definedName>
    <definedName name="P2Q22015생산" localSheetId="27">#REF!</definedName>
    <definedName name="P2Q22015생산">#REF!</definedName>
    <definedName name="P2Q32013생산" localSheetId="23">#REF!</definedName>
    <definedName name="P2Q32013생산" localSheetId="24">#REF!</definedName>
    <definedName name="P2Q32013생산" localSheetId="25">#REF!</definedName>
    <definedName name="P2Q32013생산" localSheetId="28">#REF!</definedName>
    <definedName name="P2Q32013생산" localSheetId="26">#REF!</definedName>
    <definedName name="P2Q32013생산" localSheetId="27">#REF!</definedName>
    <definedName name="P2Q32013생산">#REF!</definedName>
    <definedName name="P2Q32014생산" localSheetId="23">#REF!</definedName>
    <definedName name="P2Q32014생산" localSheetId="24">#REF!</definedName>
    <definedName name="P2Q32014생산" localSheetId="25">#REF!</definedName>
    <definedName name="P2Q32014생산" localSheetId="28">#REF!</definedName>
    <definedName name="P2Q32014생산" localSheetId="26">#REF!</definedName>
    <definedName name="P2Q32014생산" localSheetId="27">#REF!</definedName>
    <definedName name="P2Q32014생산">#REF!</definedName>
    <definedName name="P2Q32015생산" localSheetId="23">#REF!</definedName>
    <definedName name="P2Q32015생산" localSheetId="24">#REF!</definedName>
    <definedName name="P2Q32015생산" localSheetId="25">#REF!</definedName>
    <definedName name="P2Q32015생산" localSheetId="28">#REF!</definedName>
    <definedName name="P2Q32015생산" localSheetId="26">#REF!</definedName>
    <definedName name="P2Q32015생산" localSheetId="27">#REF!</definedName>
    <definedName name="P2Q32015생산">#REF!</definedName>
    <definedName name="P2Q42013생산" localSheetId="23">#REF!</definedName>
    <definedName name="P2Q42013생산" localSheetId="24">#REF!</definedName>
    <definedName name="P2Q42013생산" localSheetId="25">#REF!</definedName>
    <definedName name="P2Q42013생산" localSheetId="28">#REF!</definedName>
    <definedName name="P2Q42013생산" localSheetId="26">#REF!</definedName>
    <definedName name="P2Q42013생산" localSheetId="27">#REF!</definedName>
    <definedName name="P2Q42013생산">#REF!</definedName>
    <definedName name="P2Q42014생산" localSheetId="23">#REF!</definedName>
    <definedName name="P2Q42014생산" localSheetId="24">#REF!</definedName>
    <definedName name="P2Q42014생산" localSheetId="25">#REF!</definedName>
    <definedName name="P2Q42014생산" localSheetId="28">#REF!</definedName>
    <definedName name="P2Q42014생산" localSheetId="26">#REF!</definedName>
    <definedName name="P2Q42014생산" localSheetId="27">#REF!</definedName>
    <definedName name="P2Q42014생산">#REF!</definedName>
    <definedName name="P2Q42015TI생산" localSheetId="23">#REF!</definedName>
    <definedName name="P2Q42015TI생산" localSheetId="24">#REF!</definedName>
    <definedName name="P2Q42015TI생산" localSheetId="25">#REF!</definedName>
    <definedName name="P2Q42015TI생산" localSheetId="28">#REF!</definedName>
    <definedName name="P2Q42015TI생산" localSheetId="26">#REF!</definedName>
    <definedName name="P2Q42015TI생산" localSheetId="27">#REF!</definedName>
    <definedName name="P2Q42015TI생산">#REF!</definedName>
    <definedName name="P2Q42015생산" localSheetId="23">#REF!</definedName>
    <definedName name="P2Q42015생산" localSheetId="24">#REF!</definedName>
    <definedName name="P2Q42015생산" localSheetId="25">#REF!</definedName>
    <definedName name="P2Q42015생산" localSheetId="28">#REF!</definedName>
    <definedName name="P2Q42015생산" localSheetId="26">#REF!</definedName>
    <definedName name="P2Q42015생산" localSheetId="27">#REF!</definedName>
    <definedName name="P2Q42015생산">#REF!</definedName>
    <definedName name="P3_Interest_receivable_and_similar_charges" localSheetId="24">#REF!</definedName>
    <definedName name="P3_Interest_receivable_and_similar_charges">#REF!</definedName>
    <definedName name="pa" localSheetId="24">#REF!</definedName>
    <definedName name="pa">#REF!</definedName>
    <definedName name="pab" localSheetId="24">#REF!</definedName>
    <definedName name="pab">#REF!</definedName>
    <definedName name="PAC물정보비" localSheetId="24">#REF!</definedName>
    <definedName name="PAC물정보비">#REF!</definedName>
    <definedName name="PAC실정보비" localSheetId="24">#REF!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ANDA2" localSheetId="24">#REF!</definedName>
    <definedName name="PANDA2" localSheetId="14">#REF!</definedName>
    <definedName name="PANDA2" localSheetId="13">#REF!</definedName>
    <definedName name="PANDA2">#REF!</definedName>
    <definedName name="Par_Cloture" localSheetId="24">#REF!</definedName>
    <definedName name="Par_Cloture">#REF!</definedName>
    <definedName name="Par_Code_Societe" localSheetId="24">#REF!</definedName>
    <definedName name="Par_Code_Societe">#REF!</definedName>
    <definedName name="pat" localSheetId="24">#REF!</definedName>
    <definedName name="pat">#REF!</definedName>
    <definedName name="Paul" localSheetId="24" hidden="1">{"PAGE1",#N/A,FALSE,"Consolidation";"PAGE2",#N/A,FALSE,"Consolidation";"PAGE3",#N/A,FALSE,"Consolidation";"PAGE4",#N/A,FALSE,"Consolidation";"PAGE5",#N/A,FALSE,"Consolidation";"PAGE6",#N/A,FALSE,"Consolidation";"PAGE7",#N/A,FALSE,"Consolidation"}</definedName>
    <definedName name="Paul" localSheetId="8" hidden="1">{"PAGE1",#N/A,FALSE,"Consolidation";"PAGE2",#N/A,FALSE,"Consolidation";"PAGE3",#N/A,FALSE,"Consolidation";"PAGE4",#N/A,FALSE,"Consolidation";"PAGE5",#N/A,FALSE,"Consolidation";"PAGE6",#N/A,FALSE,"Consolidation";"PAGE7",#N/A,FALSE,"Consolidation"}</definedName>
    <definedName name="Paul" localSheetId="25" hidden="1">{"PAGE1",#N/A,FALSE,"Consolidation";"PAGE2",#N/A,FALSE,"Consolidation";"PAGE3",#N/A,FALSE,"Consolidation";"PAGE4",#N/A,FALSE,"Consolidation";"PAGE5",#N/A,FALSE,"Consolidation";"PAGE6",#N/A,FALSE,"Consolidation";"PAGE7",#N/A,FALSE,"Consolidation"}</definedName>
    <definedName name="Paul" localSheetId="2" hidden="1">{"PAGE1",#N/A,FALSE,"Consolidation";"PAGE2",#N/A,FALSE,"Consolidation";"PAGE3",#N/A,FALSE,"Consolidation";"PAGE4",#N/A,FALSE,"Consolidation";"PAGE5",#N/A,FALSE,"Consolidation";"PAGE6",#N/A,FALSE,"Consolidation";"PAGE7",#N/A,FALSE,"Consolidation"}</definedName>
    <definedName name="Paul" localSheetId="28" hidden="1">{"PAGE1",#N/A,FALSE,"Consolidation";"PAGE2",#N/A,FALSE,"Consolidation";"PAGE3",#N/A,FALSE,"Consolidation";"PAGE4",#N/A,FALSE,"Consolidation";"PAGE5",#N/A,FALSE,"Consolidation";"PAGE6",#N/A,FALSE,"Consolidation";"PAGE7",#N/A,FALSE,"Consolidation"}</definedName>
    <definedName name="Paul" localSheetId="5" hidden="1">{"PAGE1",#N/A,FALSE,"Consolidation";"PAGE2",#N/A,FALSE,"Consolidation";"PAGE3",#N/A,FALSE,"Consolidation";"PAGE4",#N/A,FALSE,"Consolidation";"PAGE5",#N/A,FALSE,"Consolidation";"PAGE6",#N/A,FALSE,"Consolidation";"PAGE7",#N/A,FALSE,"Consolidation"}</definedName>
    <definedName name="Paul" hidden="1">{"PAGE1",#N/A,FALSE,"Consolidation";"PAGE2",#N/A,FALSE,"Consolidation";"PAGE3",#N/A,FALSE,"Consolidation";"PAGE4",#N/A,FALSE,"Consolidation";"PAGE5",#N/A,FALSE,"Consolidation";"PAGE6",#N/A,FALSE,"Consolidation";"PAGE7",#N/A,FALSE,"Consolidation"}</definedName>
    <definedName name="Paul2" localSheetId="24" hidden="1">{"PAGE1",#N/A,FALSE,"Consolidation";"PAGE2",#N/A,FALSE,"Consolidation";"PAGE3",#N/A,FALSE,"Consolidation";"PAGE4",#N/A,FALSE,"Consolidation";"PAGE5",#N/A,FALSE,"Consolidation";"PAGE6",#N/A,FALSE,"Consolidation";"PAGE7",#N/A,FALSE,"Consolidation"}</definedName>
    <definedName name="Paul2" localSheetId="8" hidden="1">{"PAGE1",#N/A,FALSE,"Consolidation";"PAGE2",#N/A,FALSE,"Consolidation";"PAGE3",#N/A,FALSE,"Consolidation";"PAGE4",#N/A,FALSE,"Consolidation";"PAGE5",#N/A,FALSE,"Consolidation";"PAGE6",#N/A,FALSE,"Consolidation";"PAGE7",#N/A,FALSE,"Consolidation"}</definedName>
    <definedName name="Paul2" localSheetId="25" hidden="1">{"PAGE1",#N/A,FALSE,"Consolidation";"PAGE2",#N/A,FALSE,"Consolidation";"PAGE3",#N/A,FALSE,"Consolidation";"PAGE4",#N/A,FALSE,"Consolidation";"PAGE5",#N/A,FALSE,"Consolidation";"PAGE6",#N/A,FALSE,"Consolidation";"PAGE7",#N/A,FALSE,"Consolidation"}</definedName>
    <definedName name="Paul2" localSheetId="2" hidden="1">{"PAGE1",#N/A,FALSE,"Consolidation";"PAGE2",#N/A,FALSE,"Consolidation";"PAGE3",#N/A,FALSE,"Consolidation";"PAGE4",#N/A,FALSE,"Consolidation";"PAGE5",#N/A,FALSE,"Consolidation";"PAGE6",#N/A,FALSE,"Consolidation";"PAGE7",#N/A,FALSE,"Consolidation"}</definedName>
    <definedName name="Paul2" localSheetId="28" hidden="1">{"PAGE1",#N/A,FALSE,"Consolidation";"PAGE2",#N/A,FALSE,"Consolidation";"PAGE3",#N/A,FALSE,"Consolidation";"PAGE4",#N/A,FALSE,"Consolidation";"PAGE5",#N/A,FALSE,"Consolidation";"PAGE6",#N/A,FALSE,"Consolidation";"PAGE7",#N/A,FALSE,"Consolidation"}</definedName>
    <definedName name="Paul2" localSheetId="5"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localSheetId="2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localSheetId="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localSheetId="2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localSheetId="2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localSheetId="24" hidden="1">{"Print Summary",#N/A,FALSE,"Bal_Graphs";"Print Summary",#N/A,FALSE,"DCF";"Print Summary",#N/A,FALSE,"Graphs";"Print Summary",#N/A,FALSE,"Summary"}</definedName>
    <definedName name="Paul4" localSheetId="8" hidden="1">{"Print Summary",#N/A,FALSE,"Bal_Graphs";"Print Summary",#N/A,FALSE,"DCF";"Print Summary",#N/A,FALSE,"Graphs";"Print Summary",#N/A,FALSE,"Summary"}</definedName>
    <definedName name="Paul4" localSheetId="25" hidden="1">{"Print Summary",#N/A,FALSE,"Bal_Graphs";"Print Summary",#N/A,FALSE,"DCF";"Print Summary",#N/A,FALSE,"Graphs";"Print Summary",#N/A,FALSE,"Summary"}</definedName>
    <definedName name="Paul4" localSheetId="2" hidden="1">{"Print Summary",#N/A,FALSE,"Bal_Graphs";"Print Summary",#N/A,FALSE,"DCF";"Print Summary",#N/A,FALSE,"Graphs";"Print Summary",#N/A,FALSE,"Summary"}</definedName>
    <definedName name="Paul4" localSheetId="28" hidden="1">{"Print Summary",#N/A,FALSE,"Bal_Graphs";"Print Summary",#N/A,FALSE,"DCF";"Print Summary",#N/A,FALSE,"Graphs";"Print Summary",#N/A,FALSE,"Summary"}</definedName>
    <definedName name="Paul4" localSheetId="5" hidden="1">{"Print Summary",#N/A,FALSE,"Bal_Graphs";"Print Summary",#N/A,FALSE,"DCF";"Print Summary",#N/A,FALSE,"Graphs";"Print Summary",#N/A,FALSE,"Summary"}</definedName>
    <definedName name="Paul4" hidden="1">{"Print Summary",#N/A,FALSE,"Bal_Graphs";"Print Summary",#N/A,FALSE,"DCF";"Print Summary",#N/A,FALSE,"Graphs";"Print Summary",#N/A,FALSE,"Summary"}</definedName>
    <definedName name="pay" localSheetId="24" hidden="1">#REF!</definedName>
    <definedName name="pay" hidden="1">#REF!</definedName>
    <definedName name="PAYILMAR" localSheetId="24" hidden="1">#REF!</definedName>
    <definedName name="PAYILMAR" hidden="1">#REF!</definedName>
    <definedName name="payment1" localSheetId="24" hidden="1">#REF!</definedName>
    <definedName name="payment1" hidden="1">#REF!</definedName>
    <definedName name="pays" localSheetId="24">#REF!</definedName>
    <definedName name="pays">#REF!</definedName>
    <definedName name="PAZ">#N/A</definedName>
    <definedName name="PB">#N/A</definedName>
    <definedName name="PB_GUID8e0658ba748e424d8a135fb1244e3be8" localSheetId="24" hidden="1">#REF!</definedName>
    <definedName name="PB_GUID8e0658ba748e424d8a135fb1244e3be8" localSheetId="28" hidden="1">#REF!</definedName>
    <definedName name="PB_GUID8e0658ba748e424d8a135fb1244e3be8" hidden="1">#REF!</definedName>
    <definedName name="PB_GUIDcfd04c434f6a41f6b2090b6fa389bf52" localSheetId="24" hidden="1">#REF!</definedName>
    <definedName name="PB_GUIDcfd04c434f6a41f6b2090b6fa389bf52" localSheetId="28" hidden="1">#REF!</definedName>
    <definedName name="PB_GUIDcfd04c434f6a41f6b2090b6fa389bf52" hidden="1">#REF!</definedName>
    <definedName name="pbb" localSheetId="24">#REF!</definedName>
    <definedName name="pbb">#REF!</definedName>
    <definedName name="PBC" localSheetId="24">#REF!</definedName>
    <definedName name="PBC">#REF!</definedName>
    <definedName name="PBC_List" localSheetId="24">#REF!</definedName>
    <definedName name="PBC_List">#REF!</definedName>
    <definedName name="pbt" localSheetId="24">#REF!</definedName>
    <definedName name="pbt">#REF!</definedName>
    <definedName name="PBZ">#N/A</definedName>
    <definedName name="PC">#N/A</definedName>
    <definedName name="PCZ">#N/A</definedName>
    <definedName name="PD" localSheetId="24">#REF!</definedName>
    <definedName name="PD">#REF!</definedName>
    <definedName name="pd분리" localSheetId="24">BlankMacro1</definedName>
    <definedName name="pd분리" localSheetId="8">BlankMacro1</definedName>
    <definedName name="pd분리" localSheetId="25">BlankMacro1</definedName>
    <definedName name="pd분리" localSheetId="2">BlankMacro1</definedName>
    <definedName name="pd분리" localSheetId="28">BlankMacro1</definedName>
    <definedName name="pd분리" localSheetId="26">BlankMacro1</definedName>
    <definedName name="pd분리" localSheetId="27">BlankMacro1</definedName>
    <definedName name="pd분리" localSheetId="6">BlankMacro1</definedName>
    <definedName name="pd분리" localSheetId="5">BlankMacro1</definedName>
    <definedName name="pd분리">BlankMacro1</definedName>
    <definedName name="pe"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 localSheetId="24">#REF!</definedName>
    <definedName name="PE_FL" localSheetId="14">#REF!</definedName>
    <definedName name="PE_FL" localSheetId="13">#REF!</definedName>
    <definedName name="PE_FL">#REF!</definedName>
    <definedName name="ped_no" localSheetId="24">#REF!</definedName>
    <definedName name="ped_no">#REF!</definedName>
    <definedName name="ped5.1" localSheetId="24">#REF!</definedName>
    <definedName name="ped5.1">#REF!</definedName>
    <definedName name="ped5.2" localSheetId="24">#REF!</definedName>
    <definedName name="ped5.2">#REF!</definedName>
    <definedName name="Peer1" localSheetId="14" hidden="1">#REF!</definedName>
    <definedName name="Peer1" localSheetId="28" hidden="1">#REF!</definedName>
    <definedName name="Peer1" localSheetId="13" hidden="1">#REF!</definedName>
    <definedName name="Peer1" hidden="1">#REF!</definedName>
    <definedName name="Percent_Threshold" localSheetId="24">#REF!</definedName>
    <definedName name="Percent_Threshold">#REF!</definedName>
    <definedName name="PERIMETER" localSheetId="24">#REF!</definedName>
    <definedName name="PERIMETER">#REF!</definedName>
    <definedName name="PERIOD" localSheetId="24">#REF!</definedName>
    <definedName name="PERIOD">#REF!</definedName>
    <definedName name="PERIOD_END" localSheetId="24">#REF!</definedName>
    <definedName name="PERIOD_END">#REF!</definedName>
    <definedName name="pesize" localSheetId="24">#REF!</definedName>
    <definedName name="pesize">#REF!</definedName>
    <definedName name="PF">#N/A</definedName>
    <definedName name="PFZ">#N/A</definedName>
    <definedName name="PGM" localSheetId="24" hidden="1">{#N/A,#N/A,FALSE,"Sheet9"}</definedName>
    <definedName name="PGM" localSheetId="8" hidden="1">{#N/A,#N/A,FALSE,"Sheet9"}</definedName>
    <definedName name="PGM" localSheetId="25" hidden="1">{#N/A,#N/A,FALSE,"Sheet9"}</definedName>
    <definedName name="PGM" localSheetId="2" hidden="1">{#N/A,#N/A,FALSE,"Sheet9"}</definedName>
    <definedName name="PGM" localSheetId="28" hidden="1">{#N/A,#N/A,FALSE,"Sheet9"}</definedName>
    <definedName name="PGM" localSheetId="5" hidden="1">{#N/A,#N/A,FALSE,"Sheet9"}</definedName>
    <definedName name="PGM" hidden="1">{#N/A,#N/A,FALSE,"Sheet9"}</definedName>
    <definedName name="PGZ">#N/A</definedName>
    <definedName name="PH" localSheetId="24">#REF!</definedName>
    <definedName name="PH">#REF!</definedName>
    <definedName name="PHZ">#N/A</definedName>
    <definedName name="pi" localSheetId="24">#REF!</definedName>
    <definedName name="pi">#REF!</definedName>
    <definedName name="pi_ext" localSheetId="24">#REF!</definedName>
    <definedName name="pi_ext">#REF!</definedName>
    <definedName name="PIBOT_TABLE용" localSheetId="24">#REF!</definedName>
    <definedName name="PIBOT_TABLE용">#REF!</definedName>
    <definedName name="PICTURE2" localSheetId="24">#REF!</definedName>
    <definedName name="PICTURE2">#REF!</definedName>
    <definedName name="PILE" localSheetId="24">#REF!</definedName>
    <definedName name="PILE">#REF!</definedName>
    <definedName name="PILE_LENG" localSheetId="24">#REF!</definedName>
    <definedName name="PILE_LENG">#REF!</definedName>
    <definedName name="pile_no" localSheetId="24">#REF!</definedName>
    <definedName name="pile_no">#REF!</definedName>
    <definedName name="PILE_TYPE" localSheetId="24">#REF!</definedName>
    <definedName name="PILE_TYPE">#REF!</definedName>
    <definedName name="PILED" localSheetId="24">#REF!</definedName>
    <definedName name="PILED">#REF!</definedName>
    <definedName name="pile길이" localSheetId="24">#REF!</definedName>
    <definedName name="pile길이">#REF!</definedName>
    <definedName name="pipe_CPC" localSheetId="24">#REF!</definedName>
    <definedName name="pipe_CPC">#REF!</definedName>
    <definedName name="pipe_CPC1" localSheetId="24">#REF!</definedName>
    <definedName name="pipe_CPC1">#REF!</definedName>
    <definedName name="PIPE40" localSheetId="24">#REF!</definedName>
    <definedName name="PIPE40">#REF!</definedName>
    <definedName name="PITTWAY" localSheetId="24" hidden="1">{#N/A,#N/A,FALSE,"Che-Ga";#N/A,#N/A,FALSE,"Iv-Sm";#N/A,#N/A,FALSE,"So-We";#N/A,#N/A,FALSE,"Me-Po";#N/A,#N/A,FALSE,"Be-Bo";#N/A,#N/A,FALSE,"Cha-Ki";#N/A,#N/A,FALSE,"In";#N/A,#N/A,FALSE,"Schedule 23";#N/A,#N/A,FALSE,"Schedule 22";#N/A,#N/A,FALSE,"WACC"}</definedName>
    <definedName name="PITTWAY" localSheetId="8" hidden="1">{#N/A,#N/A,FALSE,"Che-Ga";#N/A,#N/A,FALSE,"Iv-Sm";#N/A,#N/A,FALSE,"So-We";#N/A,#N/A,FALSE,"Me-Po";#N/A,#N/A,FALSE,"Be-Bo";#N/A,#N/A,FALSE,"Cha-Ki";#N/A,#N/A,FALSE,"In";#N/A,#N/A,FALSE,"Schedule 23";#N/A,#N/A,FALSE,"Schedule 22";#N/A,#N/A,FALSE,"WACC"}</definedName>
    <definedName name="PITTWAY" localSheetId="25" hidden="1">{#N/A,#N/A,FALSE,"Che-Ga";#N/A,#N/A,FALSE,"Iv-Sm";#N/A,#N/A,FALSE,"So-We";#N/A,#N/A,FALSE,"Me-Po";#N/A,#N/A,FALSE,"Be-Bo";#N/A,#N/A,FALSE,"Cha-Ki";#N/A,#N/A,FALSE,"In";#N/A,#N/A,FALSE,"Schedule 23";#N/A,#N/A,FALSE,"Schedule 22";#N/A,#N/A,FALSE,"WACC"}</definedName>
    <definedName name="PITTWAY" localSheetId="2" hidden="1">{#N/A,#N/A,FALSE,"Che-Ga";#N/A,#N/A,FALSE,"Iv-Sm";#N/A,#N/A,FALSE,"So-We";#N/A,#N/A,FALSE,"Me-Po";#N/A,#N/A,FALSE,"Be-Bo";#N/A,#N/A,FALSE,"Cha-Ki";#N/A,#N/A,FALSE,"In";#N/A,#N/A,FALSE,"Schedule 23";#N/A,#N/A,FALSE,"Schedule 22";#N/A,#N/A,FALSE,"WACC"}</definedName>
    <definedName name="PITTWAY" localSheetId="28" hidden="1">{#N/A,#N/A,FALSE,"Che-Ga";#N/A,#N/A,FALSE,"Iv-Sm";#N/A,#N/A,FALSE,"So-We";#N/A,#N/A,FALSE,"Me-Po";#N/A,#N/A,FALSE,"Be-Bo";#N/A,#N/A,FALSE,"Cha-Ki";#N/A,#N/A,FALSE,"In";#N/A,#N/A,FALSE,"Schedule 23";#N/A,#N/A,FALSE,"Schedule 22";#N/A,#N/A,FALSE,"WACC"}</definedName>
    <definedName name="PITTWAY" localSheetId="5"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 localSheetId="24">#REF!</definedName>
    <definedName name="PL" localSheetId="14">#REF!</definedName>
    <definedName name="PL" localSheetId="13">#REF!</definedName>
    <definedName name="PL">#REF!</definedName>
    <definedName name="PL_ACCOUNT" localSheetId="24">#REF!</definedName>
    <definedName name="PL_ACCOUNT">#REF!</definedName>
    <definedName name="PL_Currency_Threshold" localSheetId="24">#REF!</definedName>
    <definedName name="PL_Currency_Threshold">#REF!</definedName>
    <definedName name="PL_Dollar_Threshold" localSheetId="24">#REF!</definedName>
    <definedName name="PL_Dollar_Threshold">#REF!</definedName>
    <definedName name="PL_Eng" localSheetId="24">#REF!</definedName>
    <definedName name="PL_Eng">#REF!</definedName>
    <definedName name="pl_inv_al" localSheetId="24">#REF!</definedName>
    <definedName name="pl_inv_al">#REF!</definedName>
    <definedName name="pl_inv_cl" localSheetId="24">#REF!</definedName>
    <definedName name="pl_inv_cl">#REF!</definedName>
    <definedName name="pl_inv_hl" localSheetId="24">#REF!</definedName>
    <definedName name="pl_inv_hl">#REF!</definedName>
    <definedName name="pl_inv_xl" localSheetId="24">#REF!</definedName>
    <definedName name="pl_inv_xl">#REF!</definedName>
    <definedName name="PL_OPTION" localSheetId="24">#REF!</definedName>
    <definedName name="PL_OPTION">#REF!</definedName>
    <definedName name="PL_Percent_Threshold" localSheetId="24">#REF!</definedName>
    <definedName name="PL_Percent_Threshold">#REF!</definedName>
    <definedName name="PL_파생1">#N/A</definedName>
    <definedName name="PL_패생수정">#N/A</definedName>
    <definedName name="PLaaa"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24" hidden="1">{#N/A,#N/A,FALSE,"Performance Flash Report"}</definedName>
    <definedName name="placeholder" localSheetId="8" hidden="1">{#N/A,#N/A,FALSE,"Performance Flash Report"}</definedName>
    <definedName name="placeholder" localSheetId="25" hidden="1">{#N/A,#N/A,FALSE,"Performance Flash Report"}</definedName>
    <definedName name="placeholder" localSheetId="2" hidden="1">{#N/A,#N/A,FALSE,"Performance Flash Report"}</definedName>
    <definedName name="placeholder" localSheetId="14" hidden="1">{#N/A,#N/A,FALSE,"Performance Flash Report"}</definedName>
    <definedName name="placeholder" localSheetId="28" hidden="1">{#N/A,#N/A,FALSE,"Performance Flash Report"}</definedName>
    <definedName name="placeholder" localSheetId="5" hidden="1">{#N/A,#N/A,FALSE,"Performance Flash Report"}</definedName>
    <definedName name="placeholder" localSheetId="13" hidden="1">{#N/A,#N/A,FALSE,"Performance Flash Report"}</definedName>
    <definedName name="placeholder" hidden="1">{#N/A,#N/A,FALSE,"Performance Flash Report"}</definedName>
    <definedName name="placeholder_1" localSheetId="24" hidden="1">{#N/A,#N/A,FALSE,"Performance Flash Report"}</definedName>
    <definedName name="placeholder_1" localSheetId="8" hidden="1">{#N/A,#N/A,FALSE,"Performance Flash Report"}</definedName>
    <definedName name="placeholder_1" localSheetId="25" hidden="1">{#N/A,#N/A,FALSE,"Performance Flash Report"}</definedName>
    <definedName name="placeholder_1" localSheetId="2" hidden="1">{#N/A,#N/A,FALSE,"Performance Flash Report"}</definedName>
    <definedName name="placeholder_1" localSheetId="14" hidden="1">{#N/A,#N/A,FALSE,"Performance Flash Report"}</definedName>
    <definedName name="placeholder_1" localSheetId="28" hidden="1">{#N/A,#N/A,FALSE,"Performance Flash Report"}</definedName>
    <definedName name="placeholder_1" localSheetId="5" hidden="1">{#N/A,#N/A,FALSE,"Performance Flash Report"}</definedName>
    <definedName name="placeholder_1" localSheetId="13" hidden="1">{#N/A,#N/A,FALSE,"Performance Flash Report"}</definedName>
    <definedName name="placeholder_1" hidden="1">{#N/A,#N/A,FALSE,"Performance Flash Report"}</definedName>
    <definedName name="placeholder_1_1" localSheetId="24" hidden="1">{#N/A,#N/A,FALSE,"Performance Flash Report"}</definedName>
    <definedName name="placeholder_1_1" localSheetId="8" hidden="1">{#N/A,#N/A,FALSE,"Performance Flash Report"}</definedName>
    <definedName name="placeholder_1_1" localSheetId="25" hidden="1">{#N/A,#N/A,FALSE,"Performance Flash Report"}</definedName>
    <definedName name="placeholder_1_1" localSheetId="2" hidden="1">{#N/A,#N/A,FALSE,"Performance Flash Report"}</definedName>
    <definedName name="placeholder_1_1" localSheetId="14" hidden="1">{#N/A,#N/A,FALSE,"Performance Flash Report"}</definedName>
    <definedName name="placeholder_1_1" localSheetId="28" hidden="1">{#N/A,#N/A,FALSE,"Performance Flash Report"}</definedName>
    <definedName name="placeholder_1_1" localSheetId="5" hidden="1">{#N/A,#N/A,FALSE,"Performance Flash Report"}</definedName>
    <definedName name="placeholder_1_1" localSheetId="13" hidden="1">{#N/A,#N/A,FALSE,"Performance Flash Report"}</definedName>
    <definedName name="placeholder_1_1" hidden="1">{#N/A,#N/A,FALSE,"Performance Flash Report"}</definedName>
    <definedName name="placeholder_1_2" localSheetId="24" hidden="1">{#N/A,#N/A,FALSE,"Performance Flash Report"}</definedName>
    <definedName name="placeholder_1_2" localSheetId="8" hidden="1">{#N/A,#N/A,FALSE,"Performance Flash Report"}</definedName>
    <definedName name="placeholder_1_2" localSheetId="25" hidden="1">{#N/A,#N/A,FALSE,"Performance Flash Report"}</definedName>
    <definedName name="placeholder_1_2" localSheetId="2" hidden="1">{#N/A,#N/A,FALSE,"Performance Flash Report"}</definedName>
    <definedName name="placeholder_1_2" localSheetId="14" hidden="1">{#N/A,#N/A,FALSE,"Performance Flash Report"}</definedName>
    <definedName name="placeholder_1_2" localSheetId="28" hidden="1">{#N/A,#N/A,FALSE,"Performance Flash Report"}</definedName>
    <definedName name="placeholder_1_2" localSheetId="5" hidden="1">{#N/A,#N/A,FALSE,"Performance Flash Report"}</definedName>
    <definedName name="placeholder_1_2" localSheetId="13" hidden="1">{#N/A,#N/A,FALSE,"Performance Flash Report"}</definedName>
    <definedName name="placeholder_1_2" hidden="1">{#N/A,#N/A,FALSE,"Performance Flash Report"}</definedName>
    <definedName name="placeholder_1_3" localSheetId="24" hidden="1">{#N/A,#N/A,FALSE,"Performance Flash Report"}</definedName>
    <definedName name="placeholder_1_3" localSheetId="8" hidden="1">{#N/A,#N/A,FALSE,"Performance Flash Report"}</definedName>
    <definedName name="placeholder_1_3" localSheetId="25" hidden="1">{#N/A,#N/A,FALSE,"Performance Flash Report"}</definedName>
    <definedName name="placeholder_1_3" localSheetId="2" hidden="1">{#N/A,#N/A,FALSE,"Performance Flash Report"}</definedName>
    <definedName name="placeholder_1_3" localSheetId="14" hidden="1">{#N/A,#N/A,FALSE,"Performance Flash Report"}</definedName>
    <definedName name="placeholder_1_3" localSheetId="28" hidden="1">{#N/A,#N/A,FALSE,"Performance Flash Report"}</definedName>
    <definedName name="placeholder_1_3" localSheetId="5" hidden="1">{#N/A,#N/A,FALSE,"Performance Flash Report"}</definedName>
    <definedName name="placeholder_1_3" localSheetId="13" hidden="1">{#N/A,#N/A,FALSE,"Performance Flash Report"}</definedName>
    <definedName name="placeholder_1_3" hidden="1">{#N/A,#N/A,FALSE,"Performance Flash Report"}</definedName>
    <definedName name="placeholder_1_4" localSheetId="24" hidden="1">{#N/A,#N/A,FALSE,"Performance Flash Report"}</definedName>
    <definedName name="placeholder_1_4" localSheetId="8" hidden="1">{#N/A,#N/A,FALSE,"Performance Flash Report"}</definedName>
    <definedName name="placeholder_1_4" localSheetId="25" hidden="1">{#N/A,#N/A,FALSE,"Performance Flash Report"}</definedName>
    <definedName name="placeholder_1_4" localSheetId="2" hidden="1">{#N/A,#N/A,FALSE,"Performance Flash Report"}</definedName>
    <definedName name="placeholder_1_4" localSheetId="14" hidden="1">{#N/A,#N/A,FALSE,"Performance Flash Report"}</definedName>
    <definedName name="placeholder_1_4" localSheetId="28" hidden="1">{#N/A,#N/A,FALSE,"Performance Flash Report"}</definedName>
    <definedName name="placeholder_1_4" localSheetId="5" hidden="1">{#N/A,#N/A,FALSE,"Performance Flash Report"}</definedName>
    <definedName name="placeholder_1_4" localSheetId="13" hidden="1">{#N/A,#N/A,FALSE,"Performance Flash Report"}</definedName>
    <definedName name="placeholder_1_4" hidden="1">{#N/A,#N/A,FALSE,"Performance Flash Report"}</definedName>
    <definedName name="placeholder_2" localSheetId="24" hidden="1">{#N/A,#N/A,FALSE,"Performance Flash Report"}</definedName>
    <definedName name="placeholder_2" localSheetId="8" hidden="1">{#N/A,#N/A,FALSE,"Performance Flash Report"}</definedName>
    <definedName name="placeholder_2" localSheetId="25" hidden="1">{#N/A,#N/A,FALSE,"Performance Flash Report"}</definedName>
    <definedName name="placeholder_2" localSheetId="2" hidden="1">{#N/A,#N/A,FALSE,"Performance Flash Report"}</definedName>
    <definedName name="placeholder_2" localSheetId="14" hidden="1">{#N/A,#N/A,FALSE,"Performance Flash Report"}</definedName>
    <definedName name="placeholder_2" localSheetId="28" hidden="1">{#N/A,#N/A,FALSE,"Performance Flash Report"}</definedName>
    <definedName name="placeholder_2" localSheetId="5" hidden="1">{#N/A,#N/A,FALSE,"Performance Flash Report"}</definedName>
    <definedName name="placeholder_2" localSheetId="13" hidden="1">{#N/A,#N/A,FALSE,"Performance Flash Report"}</definedName>
    <definedName name="placeholder_2" hidden="1">{#N/A,#N/A,FALSE,"Performance Flash Report"}</definedName>
    <definedName name="placeholder_2_1" localSheetId="24" hidden="1">{#N/A,#N/A,FALSE,"Performance Flash Report"}</definedName>
    <definedName name="placeholder_2_1" localSheetId="8" hidden="1">{#N/A,#N/A,FALSE,"Performance Flash Report"}</definedName>
    <definedName name="placeholder_2_1" localSheetId="25" hidden="1">{#N/A,#N/A,FALSE,"Performance Flash Report"}</definedName>
    <definedName name="placeholder_2_1" localSheetId="2" hidden="1">{#N/A,#N/A,FALSE,"Performance Flash Report"}</definedName>
    <definedName name="placeholder_2_1" localSheetId="14" hidden="1">{#N/A,#N/A,FALSE,"Performance Flash Report"}</definedName>
    <definedName name="placeholder_2_1" localSheetId="28" hidden="1">{#N/A,#N/A,FALSE,"Performance Flash Report"}</definedName>
    <definedName name="placeholder_2_1" localSheetId="5" hidden="1">{#N/A,#N/A,FALSE,"Performance Flash Report"}</definedName>
    <definedName name="placeholder_2_1" localSheetId="13" hidden="1">{#N/A,#N/A,FALSE,"Performance Flash Report"}</definedName>
    <definedName name="placeholder_2_1" hidden="1">{#N/A,#N/A,FALSE,"Performance Flash Report"}</definedName>
    <definedName name="placeholder_2_2" localSheetId="24" hidden="1">{#N/A,#N/A,FALSE,"Performance Flash Report"}</definedName>
    <definedName name="placeholder_2_2" localSheetId="8" hidden="1">{#N/A,#N/A,FALSE,"Performance Flash Report"}</definedName>
    <definedName name="placeholder_2_2" localSheetId="25" hidden="1">{#N/A,#N/A,FALSE,"Performance Flash Report"}</definedName>
    <definedName name="placeholder_2_2" localSheetId="2" hidden="1">{#N/A,#N/A,FALSE,"Performance Flash Report"}</definedName>
    <definedName name="placeholder_2_2" localSheetId="14" hidden="1">{#N/A,#N/A,FALSE,"Performance Flash Report"}</definedName>
    <definedName name="placeholder_2_2" localSheetId="28" hidden="1">{#N/A,#N/A,FALSE,"Performance Flash Report"}</definedName>
    <definedName name="placeholder_2_2" localSheetId="5" hidden="1">{#N/A,#N/A,FALSE,"Performance Flash Report"}</definedName>
    <definedName name="placeholder_2_2" localSheetId="13" hidden="1">{#N/A,#N/A,FALSE,"Performance Flash Report"}</definedName>
    <definedName name="placeholder_2_2" hidden="1">{#N/A,#N/A,FALSE,"Performance Flash Report"}</definedName>
    <definedName name="placeholder_2_3" localSheetId="24" hidden="1">{#N/A,#N/A,FALSE,"Performance Flash Report"}</definedName>
    <definedName name="placeholder_2_3" localSheetId="8" hidden="1">{#N/A,#N/A,FALSE,"Performance Flash Report"}</definedName>
    <definedName name="placeholder_2_3" localSheetId="25" hidden="1">{#N/A,#N/A,FALSE,"Performance Flash Report"}</definedName>
    <definedName name="placeholder_2_3" localSheetId="2" hidden="1">{#N/A,#N/A,FALSE,"Performance Flash Report"}</definedName>
    <definedName name="placeholder_2_3" localSheetId="14" hidden="1">{#N/A,#N/A,FALSE,"Performance Flash Report"}</definedName>
    <definedName name="placeholder_2_3" localSheetId="28" hidden="1">{#N/A,#N/A,FALSE,"Performance Flash Report"}</definedName>
    <definedName name="placeholder_2_3" localSheetId="5" hidden="1">{#N/A,#N/A,FALSE,"Performance Flash Report"}</definedName>
    <definedName name="placeholder_2_3" localSheetId="13" hidden="1">{#N/A,#N/A,FALSE,"Performance Flash Report"}</definedName>
    <definedName name="placeholder_2_3" hidden="1">{#N/A,#N/A,FALSE,"Performance Flash Report"}</definedName>
    <definedName name="placeholder_2_4" localSheetId="24" hidden="1">{#N/A,#N/A,FALSE,"Performance Flash Report"}</definedName>
    <definedName name="placeholder_2_4" localSheetId="8" hidden="1">{#N/A,#N/A,FALSE,"Performance Flash Report"}</definedName>
    <definedName name="placeholder_2_4" localSheetId="25" hidden="1">{#N/A,#N/A,FALSE,"Performance Flash Report"}</definedName>
    <definedName name="placeholder_2_4" localSheetId="2" hidden="1">{#N/A,#N/A,FALSE,"Performance Flash Report"}</definedName>
    <definedName name="placeholder_2_4" localSheetId="14" hidden="1">{#N/A,#N/A,FALSE,"Performance Flash Report"}</definedName>
    <definedName name="placeholder_2_4" localSheetId="28" hidden="1">{#N/A,#N/A,FALSE,"Performance Flash Report"}</definedName>
    <definedName name="placeholder_2_4" localSheetId="5" hidden="1">{#N/A,#N/A,FALSE,"Performance Flash Report"}</definedName>
    <definedName name="placeholder_2_4" localSheetId="13" hidden="1">{#N/A,#N/A,FALSE,"Performance Flash Report"}</definedName>
    <definedName name="placeholder_2_4" hidden="1">{#N/A,#N/A,FALSE,"Performance Flash Report"}</definedName>
    <definedName name="placeholder_3" localSheetId="24" hidden="1">{#N/A,#N/A,FALSE,"Performance Flash Report"}</definedName>
    <definedName name="placeholder_3" localSheetId="8" hidden="1">{#N/A,#N/A,FALSE,"Performance Flash Report"}</definedName>
    <definedName name="placeholder_3" localSheetId="25" hidden="1">{#N/A,#N/A,FALSE,"Performance Flash Report"}</definedName>
    <definedName name="placeholder_3" localSheetId="2" hidden="1">{#N/A,#N/A,FALSE,"Performance Flash Report"}</definedName>
    <definedName name="placeholder_3" localSheetId="14" hidden="1">{#N/A,#N/A,FALSE,"Performance Flash Report"}</definedName>
    <definedName name="placeholder_3" localSheetId="28" hidden="1">{#N/A,#N/A,FALSE,"Performance Flash Report"}</definedName>
    <definedName name="placeholder_3" localSheetId="5" hidden="1">{#N/A,#N/A,FALSE,"Performance Flash Report"}</definedName>
    <definedName name="placeholder_3" localSheetId="13" hidden="1">{#N/A,#N/A,FALSE,"Performance Flash Report"}</definedName>
    <definedName name="placeholder_3" hidden="1">{#N/A,#N/A,FALSE,"Performance Flash Report"}</definedName>
    <definedName name="placeholder_3_1" localSheetId="24" hidden="1">{#N/A,#N/A,FALSE,"Performance Flash Report"}</definedName>
    <definedName name="placeholder_3_1" localSheetId="8" hidden="1">{#N/A,#N/A,FALSE,"Performance Flash Report"}</definedName>
    <definedName name="placeholder_3_1" localSheetId="25" hidden="1">{#N/A,#N/A,FALSE,"Performance Flash Report"}</definedName>
    <definedName name="placeholder_3_1" localSheetId="2" hidden="1">{#N/A,#N/A,FALSE,"Performance Flash Report"}</definedName>
    <definedName name="placeholder_3_1" localSheetId="14" hidden="1">{#N/A,#N/A,FALSE,"Performance Flash Report"}</definedName>
    <definedName name="placeholder_3_1" localSheetId="28" hidden="1">{#N/A,#N/A,FALSE,"Performance Flash Report"}</definedName>
    <definedName name="placeholder_3_1" localSheetId="5" hidden="1">{#N/A,#N/A,FALSE,"Performance Flash Report"}</definedName>
    <definedName name="placeholder_3_1" localSheetId="13" hidden="1">{#N/A,#N/A,FALSE,"Performance Flash Report"}</definedName>
    <definedName name="placeholder_3_1" hidden="1">{#N/A,#N/A,FALSE,"Performance Flash Report"}</definedName>
    <definedName name="placeholder_3_2" localSheetId="24" hidden="1">{#N/A,#N/A,FALSE,"Performance Flash Report"}</definedName>
    <definedName name="placeholder_3_2" localSheetId="8" hidden="1">{#N/A,#N/A,FALSE,"Performance Flash Report"}</definedName>
    <definedName name="placeholder_3_2" localSheetId="25" hidden="1">{#N/A,#N/A,FALSE,"Performance Flash Report"}</definedName>
    <definedName name="placeholder_3_2" localSheetId="2" hidden="1">{#N/A,#N/A,FALSE,"Performance Flash Report"}</definedName>
    <definedName name="placeholder_3_2" localSheetId="14" hidden="1">{#N/A,#N/A,FALSE,"Performance Flash Report"}</definedName>
    <definedName name="placeholder_3_2" localSheetId="28" hidden="1">{#N/A,#N/A,FALSE,"Performance Flash Report"}</definedName>
    <definedName name="placeholder_3_2" localSheetId="5" hidden="1">{#N/A,#N/A,FALSE,"Performance Flash Report"}</definedName>
    <definedName name="placeholder_3_2" localSheetId="13" hidden="1">{#N/A,#N/A,FALSE,"Performance Flash Report"}</definedName>
    <definedName name="placeholder_3_2" hidden="1">{#N/A,#N/A,FALSE,"Performance Flash Report"}</definedName>
    <definedName name="placeholder_3_3" localSheetId="24" hidden="1">{#N/A,#N/A,FALSE,"Performance Flash Report"}</definedName>
    <definedName name="placeholder_3_3" localSheetId="8" hidden="1">{#N/A,#N/A,FALSE,"Performance Flash Report"}</definedName>
    <definedName name="placeholder_3_3" localSheetId="25" hidden="1">{#N/A,#N/A,FALSE,"Performance Flash Report"}</definedName>
    <definedName name="placeholder_3_3" localSheetId="2" hidden="1">{#N/A,#N/A,FALSE,"Performance Flash Report"}</definedName>
    <definedName name="placeholder_3_3" localSheetId="14" hidden="1">{#N/A,#N/A,FALSE,"Performance Flash Report"}</definedName>
    <definedName name="placeholder_3_3" localSheetId="28" hidden="1">{#N/A,#N/A,FALSE,"Performance Flash Report"}</definedName>
    <definedName name="placeholder_3_3" localSheetId="5" hidden="1">{#N/A,#N/A,FALSE,"Performance Flash Report"}</definedName>
    <definedName name="placeholder_3_3" localSheetId="13" hidden="1">{#N/A,#N/A,FALSE,"Performance Flash Report"}</definedName>
    <definedName name="placeholder_3_3" hidden="1">{#N/A,#N/A,FALSE,"Performance Flash Report"}</definedName>
    <definedName name="placeholder_3_4" localSheetId="24" hidden="1">{#N/A,#N/A,FALSE,"Performance Flash Report"}</definedName>
    <definedName name="placeholder_3_4" localSheetId="8" hidden="1">{#N/A,#N/A,FALSE,"Performance Flash Report"}</definedName>
    <definedName name="placeholder_3_4" localSheetId="25" hidden="1">{#N/A,#N/A,FALSE,"Performance Flash Report"}</definedName>
    <definedName name="placeholder_3_4" localSheetId="2" hidden="1">{#N/A,#N/A,FALSE,"Performance Flash Report"}</definedName>
    <definedName name="placeholder_3_4" localSheetId="14" hidden="1">{#N/A,#N/A,FALSE,"Performance Flash Report"}</definedName>
    <definedName name="placeholder_3_4" localSheetId="28" hidden="1">{#N/A,#N/A,FALSE,"Performance Flash Report"}</definedName>
    <definedName name="placeholder_3_4" localSheetId="5" hidden="1">{#N/A,#N/A,FALSE,"Performance Flash Report"}</definedName>
    <definedName name="placeholder_3_4" localSheetId="13" hidden="1">{#N/A,#N/A,FALSE,"Performance Flash Report"}</definedName>
    <definedName name="placeholder_3_4" hidden="1">{#N/A,#N/A,FALSE,"Performance Flash Report"}</definedName>
    <definedName name="placeholder_4" localSheetId="24" hidden="1">{#N/A,#N/A,FALSE,"Performance Flash Report"}</definedName>
    <definedName name="placeholder_4" localSheetId="8" hidden="1">{#N/A,#N/A,FALSE,"Performance Flash Report"}</definedName>
    <definedName name="placeholder_4" localSheetId="25" hidden="1">{#N/A,#N/A,FALSE,"Performance Flash Report"}</definedName>
    <definedName name="placeholder_4" localSheetId="2" hidden="1">{#N/A,#N/A,FALSE,"Performance Flash Report"}</definedName>
    <definedName name="placeholder_4" localSheetId="14" hidden="1">{#N/A,#N/A,FALSE,"Performance Flash Report"}</definedName>
    <definedName name="placeholder_4" localSheetId="28" hidden="1">{#N/A,#N/A,FALSE,"Performance Flash Report"}</definedName>
    <definedName name="placeholder_4" localSheetId="5" hidden="1">{#N/A,#N/A,FALSE,"Performance Flash Report"}</definedName>
    <definedName name="placeholder_4" localSheetId="13" hidden="1">{#N/A,#N/A,FALSE,"Performance Flash Report"}</definedName>
    <definedName name="placeholder_4" hidden="1">{#N/A,#N/A,FALSE,"Performance Flash Report"}</definedName>
    <definedName name="placeholder_4_1" localSheetId="24" hidden="1">{#N/A,#N/A,FALSE,"Performance Flash Report"}</definedName>
    <definedName name="placeholder_4_1" localSheetId="8" hidden="1">{#N/A,#N/A,FALSE,"Performance Flash Report"}</definedName>
    <definedName name="placeholder_4_1" localSheetId="25" hidden="1">{#N/A,#N/A,FALSE,"Performance Flash Report"}</definedName>
    <definedName name="placeholder_4_1" localSheetId="2" hidden="1">{#N/A,#N/A,FALSE,"Performance Flash Report"}</definedName>
    <definedName name="placeholder_4_1" localSheetId="14" hidden="1">{#N/A,#N/A,FALSE,"Performance Flash Report"}</definedName>
    <definedName name="placeholder_4_1" localSheetId="28" hidden="1">{#N/A,#N/A,FALSE,"Performance Flash Report"}</definedName>
    <definedName name="placeholder_4_1" localSheetId="5" hidden="1">{#N/A,#N/A,FALSE,"Performance Flash Report"}</definedName>
    <definedName name="placeholder_4_1" localSheetId="13" hidden="1">{#N/A,#N/A,FALSE,"Performance Flash Report"}</definedName>
    <definedName name="placeholder_4_1" hidden="1">{#N/A,#N/A,FALSE,"Performance Flash Report"}</definedName>
    <definedName name="placeholder_4_2" localSheetId="24" hidden="1">{#N/A,#N/A,FALSE,"Performance Flash Report"}</definedName>
    <definedName name="placeholder_4_2" localSheetId="8" hidden="1">{#N/A,#N/A,FALSE,"Performance Flash Report"}</definedName>
    <definedName name="placeholder_4_2" localSheetId="25" hidden="1">{#N/A,#N/A,FALSE,"Performance Flash Report"}</definedName>
    <definedName name="placeholder_4_2" localSheetId="2" hidden="1">{#N/A,#N/A,FALSE,"Performance Flash Report"}</definedName>
    <definedName name="placeholder_4_2" localSheetId="14" hidden="1">{#N/A,#N/A,FALSE,"Performance Flash Report"}</definedName>
    <definedName name="placeholder_4_2" localSheetId="28" hidden="1">{#N/A,#N/A,FALSE,"Performance Flash Report"}</definedName>
    <definedName name="placeholder_4_2" localSheetId="5" hidden="1">{#N/A,#N/A,FALSE,"Performance Flash Report"}</definedName>
    <definedName name="placeholder_4_2" localSheetId="13" hidden="1">{#N/A,#N/A,FALSE,"Performance Flash Report"}</definedName>
    <definedName name="placeholder_4_2" hidden="1">{#N/A,#N/A,FALSE,"Performance Flash Report"}</definedName>
    <definedName name="placeholder_4_3" localSheetId="24" hidden="1">{#N/A,#N/A,FALSE,"Performance Flash Report"}</definedName>
    <definedName name="placeholder_4_3" localSheetId="8" hidden="1">{#N/A,#N/A,FALSE,"Performance Flash Report"}</definedName>
    <definedName name="placeholder_4_3" localSheetId="25" hidden="1">{#N/A,#N/A,FALSE,"Performance Flash Report"}</definedName>
    <definedName name="placeholder_4_3" localSheetId="2" hidden="1">{#N/A,#N/A,FALSE,"Performance Flash Report"}</definedName>
    <definedName name="placeholder_4_3" localSheetId="14" hidden="1">{#N/A,#N/A,FALSE,"Performance Flash Report"}</definedName>
    <definedName name="placeholder_4_3" localSheetId="28" hidden="1">{#N/A,#N/A,FALSE,"Performance Flash Report"}</definedName>
    <definedName name="placeholder_4_3" localSheetId="5" hidden="1">{#N/A,#N/A,FALSE,"Performance Flash Report"}</definedName>
    <definedName name="placeholder_4_3" localSheetId="13" hidden="1">{#N/A,#N/A,FALSE,"Performance Flash Report"}</definedName>
    <definedName name="placeholder_4_3" hidden="1">{#N/A,#N/A,FALSE,"Performance Flash Report"}</definedName>
    <definedName name="placeholder_4_4" localSheetId="24" hidden="1">{#N/A,#N/A,FALSE,"Performance Flash Report"}</definedName>
    <definedName name="placeholder_4_4" localSheetId="8" hidden="1">{#N/A,#N/A,FALSE,"Performance Flash Report"}</definedName>
    <definedName name="placeholder_4_4" localSheetId="25" hidden="1">{#N/A,#N/A,FALSE,"Performance Flash Report"}</definedName>
    <definedName name="placeholder_4_4" localSheetId="2" hidden="1">{#N/A,#N/A,FALSE,"Performance Flash Report"}</definedName>
    <definedName name="placeholder_4_4" localSheetId="14" hidden="1">{#N/A,#N/A,FALSE,"Performance Flash Report"}</definedName>
    <definedName name="placeholder_4_4" localSheetId="28" hidden="1">{#N/A,#N/A,FALSE,"Performance Flash Report"}</definedName>
    <definedName name="placeholder_4_4" localSheetId="5" hidden="1">{#N/A,#N/A,FALSE,"Performance Flash Report"}</definedName>
    <definedName name="placeholder_4_4" localSheetId="13" hidden="1">{#N/A,#N/A,FALSE,"Performance Flash Report"}</definedName>
    <definedName name="placeholder_4_4" hidden="1">{#N/A,#N/A,FALSE,"Performance Flash Report"}</definedName>
    <definedName name="placeholder_5" localSheetId="24" hidden="1">{#N/A,#N/A,FALSE,"Performance Flash Report"}</definedName>
    <definedName name="placeholder_5" localSheetId="8" hidden="1">{#N/A,#N/A,FALSE,"Performance Flash Report"}</definedName>
    <definedName name="placeholder_5" localSheetId="25" hidden="1">{#N/A,#N/A,FALSE,"Performance Flash Report"}</definedName>
    <definedName name="placeholder_5" localSheetId="2" hidden="1">{#N/A,#N/A,FALSE,"Performance Flash Report"}</definedName>
    <definedName name="placeholder_5" localSheetId="14" hidden="1">{#N/A,#N/A,FALSE,"Performance Flash Report"}</definedName>
    <definedName name="placeholder_5" localSheetId="28" hidden="1">{#N/A,#N/A,FALSE,"Performance Flash Report"}</definedName>
    <definedName name="placeholder_5" localSheetId="5" hidden="1">{#N/A,#N/A,FALSE,"Performance Flash Report"}</definedName>
    <definedName name="placeholder_5" localSheetId="13" hidden="1">{#N/A,#N/A,FALSE,"Performance Flash Report"}</definedName>
    <definedName name="placeholder_5" hidden="1">{#N/A,#N/A,FALSE,"Performance Flash Report"}</definedName>
    <definedName name="placeholder_5_1" localSheetId="24" hidden="1">{#N/A,#N/A,FALSE,"Performance Flash Report"}</definedName>
    <definedName name="placeholder_5_1" localSheetId="8" hidden="1">{#N/A,#N/A,FALSE,"Performance Flash Report"}</definedName>
    <definedName name="placeholder_5_1" localSheetId="25" hidden="1">{#N/A,#N/A,FALSE,"Performance Flash Report"}</definedName>
    <definedName name="placeholder_5_1" localSheetId="2" hidden="1">{#N/A,#N/A,FALSE,"Performance Flash Report"}</definedName>
    <definedName name="placeholder_5_1" localSheetId="14" hidden="1">{#N/A,#N/A,FALSE,"Performance Flash Report"}</definedName>
    <definedName name="placeholder_5_1" localSheetId="28" hidden="1">{#N/A,#N/A,FALSE,"Performance Flash Report"}</definedName>
    <definedName name="placeholder_5_1" localSheetId="5" hidden="1">{#N/A,#N/A,FALSE,"Performance Flash Report"}</definedName>
    <definedName name="placeholder_5_1" localSheetId="13" hidden="1">{#N/A,#N/A,FALSE,"Performance Flash Report"}</definedName>
    <definedName name="placeholder_5_1" hidden="1">{#N/A,#N/A,FALSE,"Performance Flash Report"}</definedName>
    <definedName name="placeholder_5_2" localSheetId="24" hidden="1">{#N/A,#N/A,FALSE,"Performance Flash Report"}</definedName>
    <definedName name="placeholder_5_2" localSheetId="8" hidden="1">{#N/A,#N/A,FALSE,"Performance Flash Report"}</definedName>
    <definedName name="placeholder_5_2" localSheetId="25" hidden="1">{#N/A,#N/A,FALSE,"Performance Flash Report"}</definedName>
    <definedName name="placeholder_5_2" localSheetId="2" hidden="1">{#N/A,#N/A,FALSE,"Performance Flash Report"}</definedName>
    <definedName name="placeholder_5_2" localSheetId="14" hidden="1">{#N/A,#N/A,FALSE,"Performance Flash Report"}</definedName>
    <definedName name="placeholder_5_2" localSheetId="28" hidden="1">{#N/A,#N/A,FALSE,"Performance Flash Report"}</definedName>
    <definedName name="placeholder_5_2" localSheetId="5" hidden="1">{#N/A,#N/A,FALSE,"Performance Flash Report"}</definedName>
    <definedName name="placeholder_5_2" localSheetId="13" hidden="1">{#N/A,#N/A,FALSE,"Performance Flash Report"}</definedName>
    <definedName name="placeholder_5_2" hidden="1">{#N/A,#N/A,FALSE,"Performance Flash Report"}</definedName>
    <definedName name="placeholder_5_3" localSheetId="24" hidden="1">{#N/A,#N/A,FALSE,"Performance Flash Report"}</definedName>
    <definedName name="placeholder_5_3" localSheetId="8" hidden="1">{#N/A,#N/A,FALSE,"Performance Flash Report"}</definedName>
    <definedName name="placeholder_5_3" localSheetId="25" hidden="1">{#N/A,#N/A,FALSE,"Performance Flash Report"}</definedName>
    <definedName name="placeholder_5_3" localSheetId="2" hidden="1">{#N/A,#N/A,FALSE,"Performance Flash Report"}</definedName>
    <definedName name="placeholder_5_3" localSheetId="14" hidden="1">{#N/A,#N/A,FALSE,"Performance Flash Report"}</definedName>
    <definedName name="placeholder_5_3" localSheetId="28" hidden="1">{#N/A,#N/A,FALSE,"Performance Flash Report"}</definedName>
    <definedName name="placeholder_5_3" localSheetId="5" hidden="1">{#N/A,#N/A,FALSE,"Performance Flash Report"}</definedName>
    <definedName name="placeholder_5_3" localSheetId="13" hidden="1">{#N/A,#N/A,FALSE,"Performance Flash Report"}</definedName>
    <definedName name="placeholder_5_3" hidden="1">{#N/A,#N/A,FALSE,"Performance Flash Report"}</definedName>
    <definedName name="placeholder_5_4" localSheetId="24" hidden="1">{#N/A,#N/A,FALSE,"Performance Flash Report"}</definedName>
    <definedName name="placeholder_5_4" localSheetId="8" hidden="1">{#N/A,#N/A,FALSE,"Performance Flash Report"}</definedName>
    <definedName name="placeholder_5_4" localSheetId="25" hidden="1">{#N/A,#N/A,FALSE,"Performance Flash Report"}</definedName>
    <definedName name="placeholder_5_4" localSheetId="2" hidden="1">{#N/A,#N/A,FALSE,"Performance Flash Report"}</definedName>
    <definedName name="placeholder_5_4" localSheetId="14" hidden="1">{#N/A,#N/A,FALSE,"Performance Flash Report"}</definedName>
    <definedName name="placeholder_5_4" localSheetId="28" hidden="1">{#N/A,#N/A,FALSE,"Performance Flash Report"}</definedName>
    <definedName name="placeholder_5_4" localSheetId="5" hidden="1">{#N/A,#N/A,FALSE,"Performance Flash Report"}</definedName>
    <definedName name="placeholder_5_4" localSheetId="13" hidden="1">{#N/A,#N/A,FALSE,"Performance Flash Report"}</definedName>
    <definedName name="placeholder_5_4" hidden="1">{#N/A,#N/A,FALSE,"Performance Flash Report"}</definedName>
    <definedName name="PLAN" localSheetId="24">#REF!</definedName>
    <definedName name="PLAN">#REF!</definedName>
    <definedName name="PLANT_JE_GWAN_GONG" localSheetId="24">#REF!</definedName>
    <definedName name="PLANT_JE_GWAN_GONG">#REF!</definedName>
    <definedName name="Platform" localSheetId="24">#REF!</definedName>
    <definedName name="Platform">#REF!</definedName>
    <definedName name="plep" localSheetId="24">#REF!</definedName>
    <definedName name="plep">#REF!</definedName>
    <definedName name="PLHDOK_2004P" localSheetId="24">#REF!</definedName>
    <definedName name="PLHDOK_2004P" localSheetId="14">#REF!</definedName>
    <definedName name="PLHDOK_2004P" localSheetId="13">#REF!</definedName>
    <definedName name="PLHDOK_2004P">#REF!</definedName>
    <definedName name="PLHDOK_2005P" localSheetId="24">#REF!</definedName>
    <definedName name="PLHDOK_2005P" localSheetId="14">#REF!</definedName>
    <definedName name="PLHDOK_2005P" localSheetId="13">#REF!</definedName>
    <definedName name="PLHDOK_2005P">#REF!</definedName>
    <definedName name="PLINT_TITLES" localSheetId="24">#REF!</definedName>
    <definedName name="PLINT_TITLES">#REF!</definedName>
    <definedName name="PLKORE_2001A" localSheetId="24">#REF!</definedName>
    <definedName name="PLKORE_2001A" localSheetId="14">#REF!</definedName>
    <definedName name="PLKORE_2001A" localSheetId="13">#REF!</definedName>
    <definedName name="PLKORE_2001A">#REF!</definedName>
    <definedName name="PLKORE_2002F" localSheetId="24">#REF!</definedName>
    <definedName name="PLKORE_2002F">#REF!</definedName>
    <definedName name="PLKORE_2002P" localSheetId="24">#REF!</definedName>
    <definedName name="PLKORE_2002P">#REF!</definedName>
    <definedName name="PLKORE_2003P" localSheetId="24">#REF!</definedName>
    <definedName name="PLKORE_2003P">#REF!</definedName>
    <definedName name="PLKORE_2004P" localSheetId="24">#REF!</definedName>
    <definedName name="PLKORE_2004P">#REF!</definedName>
    <definedName name="PLKORE_2005P" localSheetId="24">#REF!</definedName>
    <definedName name="PLKORE_2005P">#REF!</definedName>
    <definedName name="plNote" localSheetId="24">#REF!</definedName>
    <definedName name="plNote">#REF!</definedName>
    <definedName name="PLS" localSheetId="24">#REF!</definedName>
    <definedName name="PLS">#REF!</definedName>
    <definedName name="pl건설" localSheetId="24">#REF!</definedName>
    <definedName name="pl건설">#REF!</definedName>
    <definedName name="pl양재" localSheetId="24">#REF!</definedName>
    <definedName name="pl양재">#REF!</definedName>
    <definedName name="PL환산">#N/A</definedName>
    <definedName name="pm" localSheetId="24">#REF!</definedName>
    <definedName name="pm">#REF!</definedName>
    <definedName name="PMS" localSheetId="24">#REF!</definedName>
    <definedName name="PMS">#REF!</definedName>
    <definedName name="PN" localSheetId="24">#REF!</definedName>
    <definedName name="PN">#REF!</definedName>
    <definedName name="PNAME">#N/A</definedName>
    <definedName name="po" localSheetId="24">#REF!</definedName>
    <definedName name="po">#REF!</definedName>
    <definedName name="poiuytrewq">#N/A</definedName>
    <definedName name="poopop">#N/A</definedName>
    <definedName name="PopCache_GL_INTERFACE_REFERENCE7" localSheetId="24" hidden="1">#REF!</definedName>
    <definedName name="PopCache_GL_INTERFACE_REFERENCE7" localSheetId="28" hidden="1">#REF!</definedName>
    <definedName name="PopCache_GL_INTERFACE_REFERENCE7" hidden="1">#REF!</definedName>
    <definedName name="PORR3C1R36C4RTRT" localSheetId="24">#REF!</definedName>
    <definedName name="PORR3C1R36C4RTRT">#REF!</definedName>
    <definedName name="Portfarma" localSheetId="24" hidden="1">#REF!</definedName>
    <definedName name="Portfarma" localSheetId="28" hidden="1">#REF!</definedName>
    <definedName name="Portfarma" hidden="1">#REF!</definedName>
    <definedName name="Post_tax_materiality" localSheetId="24">#REF!</definedName>
    <definedName name="Post_tax_materiality">#REF!</definedName>
    <definedName name="PP" localSheetId="24">#REF!</definedName>
    <definedName name="PP">#REF!</definedName>
    <definedName name="PPA.PPA">#N/A</definedName>
    <definedName name="PPBOH">#N/A</definedName>
    <definedName name="PPE">#N/A</definedName>
    <definedName name="PPEOH">#N/A</definedName>
    <definedName name="PPG">#N/A</definedName>
    <definedName name="PPK" localSheetId="24" hidden="1">{#N/A,#N/A,FALSE,"96 3월물량표";#N/A,#N/A,FALSE,"96 4월물량표";#N/A,#N/A,FALSE,"96 5월물량표"}</definedName>
    <definedName name="PPK" localSheetId="8" hidden="1">{#N/A,#N/A,FALSE,"96 3월물량표";#N/A,#N/A,FALSE,"96 4월물량표";#N/A,#N/A,FALSE,"96 5월물량표"}</definedName>
    <definedName name="PPK" localSheetId="25" hidden="1">{#N/A,#N/A,FALSE,"96 3월물량표";#N/A,#N/A,FALSE,"96 4월물량표";#N/A,#N/A,FALSE,"96 5월물량표"}</definedName>
    <definedName name="PPK" localSheetId="2" hidden="1">{#N/A,#N/A,FALSE,"96 3월물량표";#N/A,#N/A,FALSE,"96 4월물량표";#N/A,#N/A,FALSE,"96 5월물량표"}</definedName>
    <definedName name="PPK" localSheetId="14" hidden="1">{#N/A,#N/A,FALSE,"96 3월물량표";#N/A,#N/A,FALSE,"96 4월물량표";#N/A,#N/A,FALSE,"96 5월물량표"}</definedName>
    <definedName name="PPK" localSheetId="28" hidden="1">{#N/A,#N/A,FALSE,"96 3월물량표";#N/A,#N/A,FALSE,"96 4월물량표";#N/A,#N/A,FALSE,"96 5월물량표"}</definedName>
    <definedName name="PPK" localSheetId="5" hidden="1">{#N/A,#N/A,FALSE,"96 3월물량표";#N/A,#N/A,FALSE,"96 4월물량표";#N/A,#N/A,FALSE,"96 5월물량표"}</definedName>
    <definedName name="PPK" localSheetId="13" hidden="1">{#N/A,#N/A,FALSE,"96 3월물량표";#N/A,#N/A,FALSE,"96 4월물량표";#N/A,#N/A,FALSE,"96 5월물량표"}</definedName>
    <definedName name="PPK" hidden="1">{#N/A,#N/A,FALSE,"96 3월물량표";#N/A,#N/A,FALSE,"96 4월물량표";#N/A,#N/A,FALSE,"96 5월물량표"}</definedName>
    <definedName name="PPP" localSheetId="24" hidden="1">{#N/A,#N/A,FALSE,"손익표지";#N/A,#N/A,FALSE,"손익계산";#N/A,#N/A,FALSE,"일반관리비";#N/A,#N/A,FALSE,"영업외수익";#N/A,#N/A,FALSE,"영업외비용";#N/A,#N/A,FALSE,"매출액";#N/A,#N/A,FALSE,"요약손익";#N/A,#N/A,FALSE,"요약대차";#N/A,#N/A,FALSE,"매출채권현황";#N/A,#N/A,FALSE,"매출채권명세"}</definedName>
    <definedName name="PPP" localSheetId="8" hidden="1">{#N/A,#N/A,FALSE,"손익표지";#N/A,#N/A,FALSE,"손익계산";#N/A,#N/A,FALSE,"일반관리비";#N/A,#N/A,FALSE,"영업외수익";#N/A,#N/A,FALSE,"영업외비용";#N/A,#N/A,FALSE,"매출액";#N/A,#N/A,FALSE,"요약손익";#N/A,#N/A,FALSE,"요약대차";#N/A,#N/A,FALSE,"매출채권현황";#N/A,#N/A,FALSE,"매출채권명세"}</definedName>
    <definedName name="PPP" localSheetId="25" hidden="1">{#N/A,#N/A,FALSE,"손익표지";#N/A,#N/A,FALSE,"손익계산";#N/A,#N/A,FALSE,"일반관리비";#N/A,#N/A,FALSE,"영업외수익";#N/A,#N/A,FALSE,"영업외비용";#N/A,#N/A,FALSE,"매출액";#N/A,#N/A,FALSE,"요약손익";#N/A,#N/A,FALSE,"요약대차";#N/A,#N/A,FALSE,"매출채권현황";#N/A,#N/A,FALSE,"매출채권명세"}</definedName>
    <definedName name="PPP" localSheetId="2" hidden="1">{#N/A,#N/A,FALSE,"손익표지";#N/A,#N/A,FALSE,"손익계산";#N/A,#N/A,FALSE,"일반관리비";#N/A,#N/A,FALSE,"영업외수익";#N/A,#N/A,FALSE,"영업외비용";#N/A,#N/A,FALSE,"매출액";#N/A,#N/A,FALSE,"요약손익";#N/A,#N/A,FALSE,"요약대차";#N/A,#N/A,FALSE,"매출채권현황";#N/A,#N/A,FALSE,"매출채권명세"}</definedName>
    <definedName name="PPP" localSheetId="28" hidden="1">{#N/A,#N/A,FALSE,"손익표지";#N/A,#N/A,FALSE,"손익계산";#N/A,#N/A,FALSE,"일반관리비";#N/A,#N/A,FALSE,"영업외수익";#N/A,#N/A,FALSE,"영업외비용";#N/A,#N/A,FALSE,"매출액";#N/A,#N/A,FALSE,"요약손익";#N/A,#N/A,FALSE,"요약대차";#N/A,#N/A,FALSE,"매출채권현황";#N/A,#N/A,FALSE,"매출채권명세"}</definedName>
    <definedName name="PPP" localSheetId="5"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 localSheetId="24">#REF!</definedName>
    <definedName name="pps">#REF!</definedName>
    <definedName name="PR" localSheetId="24">#REF!</definedName>
    <definedName name="PR">#REF!</definedName>
    <definedName name="Pre_tax_Materiality" localSheetId="24">#REF!</definedName>
    <definedName name="Pre_tax_Materiality">#REF!</definedName>
    <definedName name="PREPARED_BY" localSheetId="24">#REF!</definedName>
    <definedName name="PREPARED_BY">#REF!</definedName>
    <definedName name="PREPARED_DATE" localSheetId="24">#REF!</definedName>
    <definedName name="PREPARED_DATE">#REF!</definedName>
    <definedName name="PREPLY" localSheetId="24">#REF!</definedName>
    <definedName name="PREPLY">#REF!</definedName>
    <definedName name="president" localSheetId="24">#REF!</definedName>
    <definedName name="president">#REF!</definedName>
    <definedName name="pressure" localSheetId="24">#REF!</definedName>
    <definedName name="pressure">#REF!</definedName>
    <definedName name="PRICE">#N/A</definedName>
    <definedName name="PriceInc" localSheetId="24">#REF!</definedName>
    <definedName name="PriceInc" localSheetId="14">#REF!</definedName>
    <definedName name="PriceInc" localSheetId="13">#REF!</definedName>
    <definedName name="PriceInc">#REF!</definedName>
    <definedName name="PriceIncDollars" localSheetId="24">#REF!</definedName>
    <definedName name="PriceIncDollars" localSheetId="14">#REF!</definedName>
    <definedName name="PriceIncDollars" localSheetId="13">#REF!</definedName>
    <definedName name="PriceIncDollars">#REF!</definedName>
    <definedName name="Pricipal_payment" localSheetId="24">#REF!</definedName>
    <definedName name="Pricipal_payment">#REF!</definedName>
    <definedName name="Prin_EUR_PL" localSheetId="24">#REF!</definedName>
    <definedName name="Prin_EUR_PL" localSheetId="14">#REF!</definedName>
    <definedName name="Prin_EUR_PL" localSheetId="13">#REF!</definedName>
    <definedName name="Prin_EUR_PL">#REF!</definedName>
    <definedName name="Prin_EXJAP_PL" localSheetId="24">#REF!</definedName>
    <definedName name="Prin_EXJAP_PL">#REF!</definedName>
    <definedName name="Prin_Summ" localSheetId="24">#REF!</definedName>
    <definedName name="Prin_Summ">#REF!</definedName>
    <definedName name="Prin_US_PL" localSheetId="24">#REF!</definedName>
    <definedName name="Prin_US_PL">#REF!</definedName>
    <definedName name="Prin_WW_PL" localSheetId="24">#REF!</definedName>
    <definedName name="Prin_WW_PL">#REF!</definedName>
    <definedName name="principal" localSheetId="24">#REF!</definedName>
    <definedName name="principal">#REF!</definedName>
    <definedName name="PRINT" localSheetId="24">#REF!</definedName>
    <definedName name="PRINT">#REF!</definedName>
    <definedName name="PRINT_ALL" localSheetId="24">#REF!</definedName>
    <definedName name="PRINT_ALL">#REF!</definedName>
    <definedName name="_xlnm.Print_Area" localSheetId="24">#REF!</definedName>
    <definedName name="_xlnm.Print_Area" localSheetId="8">'2. PFS 충전, 조립 상업매출'!$B$2:$S$13</definedName>
    <definedName name="_xlnm.Print_Area" localSheetId="3">'251219_변경사항 요약'!$A$1:$AE$39</definedName>
    <definedName name="_xlnm.Print_Area" localSheetId="2">'260121_1분기재롤링,포장추가 요약'!$A$1:$AE$72</definedName>
    <definedName name="_xlnm.Print_Area" localSheetId="14">#REF!</definedName>
    <definedName name="_xlnm.Print_Area" localSheetId="15">'Revision History'!$A$1:$F$6</definedName>
    <definedName name="_xlnm.Print_Area" localSheetId="20">미사용양식!$A$1:$S$37</definedName>
    <definedName name="_xlnm.Print_Area" localSheetId="6">요약!$A$1:$AF$36</definedName>
    <definedName name="_xlnm.Print_Area" localSheetId="5">'전제사항 요약'!$A$1:$E$18</definedName>
    <definedName name="_xlnm.Print_Area">#REF!</definedName>
    <definedName name="PRINT_AREA_MI" localSheetId="24">#REF!</definedName>
    <definedName name="PRINT_AREA_MI" localSheetId="14">#REF!</definedName>
    <definedName name="PRINT_AREA_MI">#REF!</definedName>
    <definedName name="PRINT_AREA_MI1" localSheetId="24">#REF!</definedName>
    <definedName name="PRINT_AREA_MI1">#REF!</definedName>
    <definedName name="Print_Area\C" localSheetId="24">#REF!</definedName>
    <definedName name="Print_Area\C">#REF!</definedName>
    <definedName name="PRINT_PAGE_6" localSheetId="24">#REF!</definedName>
    <definedName name="PRINT_PAGE_6">#REF!</definedName>
    <definedName name="_xlnm.Print_Titles" localSheetId="24">#REF!</definedName>
    <definedName name="_xlnm.Print_Titles">#REF!</definedName>
    <definedName name="PRINT_TITLES_MI" localSheetId="24">#REF!</definedName>
    <definedName name="PRINT_TITLES_MI">#REF!</definedName>
    <definedName name="PRINT_TITLS" localSheetId="24">#REF!</definedName>
    <definedName name="PRINT_TITLS">#REF!</definedName>
    <definedName name="printarea" localSheetId="24">#REF!</definedName>
    <definedName name="printarea">#REF!</definedName>
    <definedName name="PrintBuyer" localSheetId="24" hidden="1">{#N/A,"DR",FALSE,"increm pf";#N/A,"MAMSI",FALSE,"increm pf";#N/A,"MAXI",FALSE,"increm pf";#N/A,"PCAM",FALSE,"increm pf";#N/A,"PHSV",FALSE,"increm pf";#N/A,"SIE",FALSE,"increm pf"}</definedName>
    <definedName name="PrintBuyer" localSheetId="8" hidden="1">{#N/A,"DR",FALSE,"increm pf";#N/A,"MAMSI",FALSE,"increm pf";#N/A,"MAXI",FALSE,"increm pf";#N/A,"PCAM",FALSE,"increm pf";#N/A,"PHSV",FALSE,"increm pf";#N/A,"SIE",FALSE,"increm pf"}</definedName>
    <definedName name="PrintBuyer" localSheetId="25" hidden="1">{#N/A,"DR",FALSE,"increm pf";#N/A,"MAMSI",FALSE,"increm pf";#N/A,"MAXI",FALSE,"increm pf";#N/A,"PCAM",FALSE,"increm pf";#N/A,"PHSV",FALSE,"increm pf";#N/A,"SIE",FALSE,"increm pf"}</definedName>
    <definedName name="PrintBuyer" localSheetId="2" hidden="1">{#N/A,"DR",FALSE,"increm pf";#N/A,"MAMSI",FALSE,"increm pf";#N/A,"MAXI",FALSE,"increm pf";#N/A,"PCAM",FALSE,"increm pf";#N/A,"PHSV",FALSE,"increm pf";#N/A,"SIE",FALSE,"increm pf"}</definedName>
    <definedName name="PrintBuyer" localSheetId="28" hidden="1">{#N/A,"DR",FALSE,"increm pf";#N/A,"MAMSI",FALSE,"increm pf";#N/A,"MAXI",FALSE,"increm pf";#N/A,"PCAM",FALSE,"increm pf";#N/A,"PHSV",FALSE,"increm pf";#N/A,"SIE",FALSE,"increm pf"}</definedName>
    <definedName name="PrintBuyer" localSheetId="5"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graphs" localSheetId="24">#REF!</definedName>
    <definedName name="Printgraphs">#REF!</definedName>
    <definedName name="PrintStart" localSheetId="28" hidden="1">#REF!</definedName>
    <definedName name="PrintStart" hidden="1">#REF!</definedName>
    <definedName name="PRINTSUB" localSheetId="24">#REF!</definedName>
    <definedName name="PRINTSUB">#REF!</definedName>
    <definedName name="Prior" localSheetId="24">#REF!</definedName>
    <definedName name="Prior">#REF!</definedName>
    <definedName name="prj" localSheetId="24">#REF!</definedName>
    <definedName name="prj">#REF!</definedName>
    <definedName name="prnit_titles" localSheetId="24">#REF!</definedName>
    <definedName name="prnit_titles">#REF!</definedName>
    <definedName name="PRO" localSheetId="24">#REF!</definedName>
    <definedName name="PRO">#REF!</definedName>
    <definedName name="PROBA" localSheetId="24">#REF!</definedName>
    <definedName name="PROBA">#REF!</definedName>
    <definedName name="PROD">#N/A</definedName>
    <definedName name="ProdForm" localSheetId="24" hidden="1">#REF!</definedName>
    <definedName name="ProdForm" localSheetId="28" hidden="1">#REF!</definedName>
    <definedName name="ProdForm" localSheetId="13" hidden="1">#REF!</definedName>
    <definedName name="ProdForm" hidden="1">#REF!</definedName>
    <definedName name="Product" localSheetId="28" hidden="1">#REF!</definedName>
    <definedName name="Product" hidden="1">#REF!</definedName>
    <definedName name="PRODUCT_LIST" localSheetId="24">#REF!</definedName>
    <definedName name="PRODUCT_LIST">#REF!</definedName>
    <definedName name="ProductionP1BOM" localSheetId="23">#REF!</definedName>
    <definedName name="ProductionP1BOM" localSheetId="24">#REF!</definedName>
    <definedName name="ProductionP1BOM" localSheetId="25">#REF!</definedName>
    <definedName name="ProductionP1BOM" localSheetId="28">#REF!</definedName>
    <definedName name="ProductionP1BOM" localSheetId="26">#REF!</definedName>
    <definedName name="ProductionP1BOM" localSheetId="27">#REF!</definedName>
    <definedName name="ProductionP1BOM">#REF!</definedName>
    <definedName name="ProductionP2BOM" localSheetId="23">#REF!</definedName>
    <definedName name="ProductionP2BOM" localSheetId="24">#REF!</definedName>
    <definedName name="ProductionP2BOM" localSheetId="25">#REF!</definedName>
    <definedName name="ProductionP2BOM" localSheetId="28">#REF!</definedName>
    <definedName name="ProductionP2BOM" localSheetId="26">#REF!</definedName>
    <definedName name="ProductionP2BOM" localSheetId="27">#REF!</definedName>
    <definedName name="ProductionP2BOM">#REF!</definedName>
    <definedName name="ProductionTIBOM" localSheetId="23">#REF!</definedName>
    <definedName name="ProductionTIBOM" localSheetId="24">#REF!</definedName>
    <definedName name="ProductionTIBOM" localSheetId="25">#REF!</definedName>
    <definedName name="ProductionTIBOM" localSheetId="28">#REF!</definedName>
    <definedName name="ProductionTIBOM" localSheetId="26">#REF!</definedName>
    <definedName name="ProductionTIBOM" localSheetId="27">#REF!</definedName>
    <definedName name="ProductionTIBOM">#REF!</definedName>
    <definedName name="proj" localSheetId="24">#REF!</definedName>
    <definedName name="proj">#REF!</definedName>
    <definedName name="PROJECT">#N/A</definedName>
    <definedName name="ProjName" localSheetId="24">#REF!</definedName>
    <definedName name="ProjName">#REF!</definedName>
    <definedName name="PROPOSED"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T6AL5AR40" localSheetId="24">#REF!</definedName>
    <definedName name="PRT6AL5AR40">#REF!</definedName>
    <definedName name="PRT6AU5BA41" localSheetId="24">#REF!</definedName>
    <definedName name="PRT6AU5BA41">#REF!</definedName>
    <definedName name="PRT6B5H25" localSheetId="24">#REF!</definedName>
    <definedName name="PRT6B5H25">#REF!</definedName>
    <definedName name="PRT6BD5BK32" localSheetId="24">#REF!</definedName>
    <definedName name="PRT6BD5BK32">#REF!</definedName>
    <definedName name="prt6bn252bt288" localSheetId="24">#REF!</definedName>
    <definedName name="prt6bn252bt288">#REF!</definedName>
    <definedName name="prt6bn46bt82" localSheetId="24">#REF!</definedName>
    <definedName name="prt6bn46bt82">#REF!</definedName>
    <definedName name="PRT6BN5BT41" localSheetId="24">#REF!</definedName>
    <definedName name="PRT6BN5BT41">#REF!</definedName>
    <definedName name="prt6bv7cc30" localSheetId="24">#REF!</definedName>
    <definedName name="prt6bv7cc30">#REF!</definedName>
    <definedName name="prt6cf5cl37" localSheetId="24">#REF!</definedName>
    <definedName name="prt6cf5cl37">#REF!</definedName>
    <definedName name="prt6co5cs41" localSheetId="24">#REF!</definedName>
    <definedName name="prt6co5cs41">#REF!</definedName>
    <definedName name="prt6cv5dg33" localSheetId="24">#REF!</definedName>
    <definedName name="prt6cv5dg33">#REF!</definedName>
    <definedName name="PRT6K31U52" localSheetId="24">#REF!</definedName>
    <definedName name="PRT6K31U52">#REF!</definedName>
    <definedName name="PRT6K4U25" localSheetId="24">#REF!</definedName>
    <definedName name="PRT6K4U25">#REF!</definedName>
    <definedName name="PRT6K57W79" localSheetId="24">#REF!</definedName>
    <definedName name="PRT6K57W79">#REF!</definedName>
    <definedName name="PRT6K85U107" localSheetId="24">#REF!</definedName>
    <definedName name="PRT6K85U107">#REF!</definedName>
    <definedName name="PRT6X4AI25" localSheetId="24">#REF!</definedName>
    <definedName name="PRT6X4AI25">#REF!</definedName>
    <definedName name="psv" localSheetId="24">#REF!</definedName>
    <definedName name="psv">#REF!</definedName>
    <definedName name="PTR" localSheetId="24">#REF!</definedName>
    <definedName name="PTR">#REF!</definedName>
    <definedName name="PUB_FileID" hidden="1">"L10003649.xls"</definedName>
    <definedName name="PUB_UserID" hidden="1">"MAYERX"</definedName>
    <definedName name="PURCHASE_ORDER" localSheetId="24">#REF!</definedName>
    <definedName name="PURCHASE_ORDER">#REF!</definedName>
    <definedName name="purchase_price" localSheetId="24">#REF!</definedName>
    <definedName name="purchase_price">#REF!</definedName>
    <definedName name="PurPrice" localSheetId="24">#REF!</definedName>
    <definedName name="PurPrice">#REF!</definedName>
    <definedName name="PY" localSheetId="24">#REF!</definedName>
    <definedName name="PY">#REF!</definedName>
    <definedName name="PY_Accounts_Receivable" localSheetId="24">#REF!</definedName>
    <definedName name="PY_Accounts_Receivable">#REF!</definedName>
    <definedName name="PY_Accruals_and_deferred_income" localSheetId="24">#REF!</definedName>
    <definedName name="PY_Accruals_and_deferred_income">#REF!</definedName>
    <definedName name="PY_Administration" localSheetId="24">#REF!</definedName>
    <definedName name="PY_Administration">#REF!</definedName>
    <definedName name="PY_Administrative_expenses" localSheetId="24">#REF!</definedName>
    <definedName name="PY_Administrative_expenses">#REF!</definedName>
    <definedName name="PY_all_Equity" localSheetId="24">#REF!</definedName>
    <definedName name="PY_all_Equity">#REF!</definedName>
    <definedName name="PY_all_Income" localSheetId="24">#REF!</definedName>
    <definedName name="PY_all_Income">#REF!</definedName>
    <definedName name="PY_all_RetEarn" localSheetId="24">#REF!</definedName>
    <definedName name="PY_all_RetEarn">#REF!</definedName>
    <definedName name="PY_Amortisation__depreciation" localSheetId="24">#REF!</definedName>
    <definedName name="PY_Amortisation__depreciation">#REF!</definedName>
    <definedName name="PY_Asset_Management_on_behalf_of_third_parties" localSheetId="24">#REF!</definedName>
    <definedName name="PY_Asset_Management_on_behalf_of_third_parties">#REF!</definedName>
    <definedName name="PY_Assets" localSheetId="24">#REF!</definedName>
    <definedName name="PY_Assets">#REF!</definedName>
    <definedName name="PY_Called_up_share_capital" localSheetId="24">#REF!</definedName>
    <definedName name="PY_Called_up_share_capital">#REF!</definedName>
    <definedName name="PY_Cash" localSheetId="24">#REF!</definedName>
    <definedName name="PY_Cash">#REF!</definedName>
    <definedName name="PY_Cash_and_balances_at_central_banks" localSheetId="24">#REF!</definedName>
    <definedName name="PY_Cash_and_balances_at_central_banks">#REF!</definedName>
    <definedName name="PY_Cash_Div_Dec" localSheetId="24">#REF!</definedName>
    <definedName name="PY_Cash_Div_Dec">#REF!</definedName>
    <definedName name="PY_Commitments_in_favour_of_credit_institutions" localSheetId="24">#REF!</definedName>
    <definedName name="PY_Commitments_in_favour_of_credit_institutions">#REF!</definedName>
    <definedName name="PY_Commitments_in_favour_of_customers" localSheetId="24">#REF!</definedName>
    <definedName name="PY_Commitments_in_favour_of_customers">#REF!</definedName>
    <definedName name="PY_Commitments_in_respect_of_securities" localSheetId="24">#REF!</definedName>
    <definedName name="PY_Commitments_in_respect_of_securities">#REF!</definedName>
    <definedName name="PY_Commitments_received_from_credit_institutions" localSheetId="24">#REF!</definedName>
    <definedName name="PY_Commitments_received_from_credit_institutions">#REF!</definedName>
    <definedName name="PY_Common_Equity" localSheetId="24">#REF!</definedName>
    <definedName name="PY_Common_Equity">#REF!</definedName>
    <definedName name="PY_Control_of_profit_and_loss_account__must_equal_zero" localSheetId="24">#REF!</definedName>
    <definedName name="PY_Control_of_profit_and_loss_account__must_equal_zero">#REF!</definedName>
    <definedName name="PY_Cost_of_Sales" localSheetId="24">#REF!</definedName>
    <definedName name="PY_Cost_of_Sales">#REF!</definedName>
    <definedName name="PY_Currency_desks" localSheetId="24">#REF!</definedName>
    <definedName name="PY_Currency_desks">#REF!</definedName>
    <definedName name="PY_Current_Liabilities" localSheetId="24">#REF!</definedName>
    <definedName name="PY_Current_Liabilities">#REF!</definedName>
    <definedName name="PY_Customer_Accounts" localSheetId="24">#REF!</definedName>
    <definedName name="PY_Customer_Accounts">#REF!</definedName>
    <definedName name="PY_Debt_Securities" localSheetId="24">#REF!</definedName>
    <definedName name="PY_Debt_Securities">#REF!</definedName>
    <definedName name="PY_Debt_Securities_in_issue" localSheetId="24">#REF!</definedName>
    <definedName name="PY_Debt_Securities_in_issue">#REF!</definedName>
    <definedName name="PY_Deposits_by_banks" localSheetId="24">#REF!</definedName>
    <definedName name="PY_Deposits_by_banks">#REF!</definedName>
    <definedName name="PY_Depreciation" localSheetId="24">#REF!</definedName>
    <definedName name="PY_Depreciation">#REF!</definedName>
    <definedName name="PY_Dividend_Income" localSheetId="24">#REF!</definedName>
    <definedName name="PY_Dividend_Income">#REF!</definedName>
    <definedName name="PY_Equity_and_commodity_desks" localSheetId="24">#REF!</definedName>
    <definedName name="PY_Equity_and_commodity_desks">#REF!</definedName>
    <definedName name="PY_Equity_Shares" localSheetId="24">#REF!</definedName>
    <definedName name="PY_Equity_Shares">#REF!</definedName>
    <definedName name="PY_Fees_and_commissions_payable" localSheetId="24">#REF!</definedName>
    <definedName name="PY_Fees_and_commissions_payable">#REF!</definedName>
    <definedName name="PY_Fees_and_commissions_receivable" localSheetId="24">#REF!</definedName>
    <definedName name="PY_Fees_and_commissions_receivable">#REF!</definedName>
    <definedName name="PY_Financing_commitments" localSheetId="24">#REF!</definedName>
    <definedName name="PY_Financing_commitments">#REF!</definedName>
    <definedName name="PY_Gross_Profit" localSheetId="24">#REF!</definedName>
    <definedName name="PY_Gross_Profit">#REF!</definedName>
    <definedName name="PY_Guarantees" localSheetId="24">#REF!</definedName>
    <definedName name="PY_Guarantees">#REF!</definedName>
    <definedName name="PY_Guarantees_in_respect_of_securities" localSheetId="24">#REF!</definedName>
    <definedName name="PY_Guarantees_in_respect_of_securities">#REF!</definedName>
    <definedName name="PY_Guarantees_received_from_credit_institutions" localSheetId="24">#REF!</definedName>
    <definedName name="PY_Guarantees_received_from_credit_institutions">#REF!</definedName>
    <definedName name="PY_Guarantees_to_credit_institutions" localSheetId="24">#REF!</definedName>
    <definedName name="PY_Guarantees_to_credit_institutions">#REF!</definedName>
    <definedName name="PY_Inc_Bef_Tax" localSheetId="24">#REF!</definedName>
    <definedName name="PY_Inc_Bef_Tax">#REF!</definedName>
    <definedName name="PY_Income_from_associated_undertakings" localSheetId="24">#REF!</definedName>
    <definedName name="PY_Income_from_associated_undertakings">#REF!</definedName>
    <definedName name="PY_Intangible_Assets" localSheetId="24">#REF!</definedName>
    <definedName name="PY_Intangible_Assets">#REF!</definedName>
    <definedName name="PY_Intangible_Fixed_Assets" localSheetId="24">#REF!</definedName>
    <definedName name="PY_Intangible_Fixed_Assets">#REF!</definedName>
    <definedName name="PY_Interest_Expense" localSheetId="24">#REF!</definedName>
    <definedName name="PY_Interest_Expense">#REF!</definedName>
    <definedName name="PY_Interest_in_associated_undertakings" localSheetId="24">#REF!</definedName>
    <definedName name="PY_Interest_in_associated_undertakings">#REF!</definedName>
    <definedName name="PY_Interest_payable_and_similar_charges" localSheetId="24">#REF!</definedName>
    <definedName name="PY_Interest_payable_and_similar_charges">#REF!</definedName>
    <definedName name="PY_Interest_rate_desks" localSheetId="24">#REF!</definedName>
    <definedName name="PY_Interest_rate_desks">#REF!</definedName>
    <definedName name="PY_Interest_receivable_and_similar_charges" localSheetId="24">#REF!</definedName>
    <definedName name="PY_Interest_receivable_and_similar_charges">#REF!</definedName>
    <definedName name="PY_Inventory" localSheetId="24">#REF!</definedName>
    <definedName name="PY_Inventory">#REF!</definedName>
    <definedName name="PY_investment" localSheetId="24">#REF!</definedName>
    <definedName name="PY_investment">#REF!</definedName>
    <definedName name="PY_knw_Income" localSheetId="24">#REF!</definedName>
    <definedName name="PY_knw_Income">#REF!</definedName>
    <definedName name="PY_knw_RetEarn" localSheetId="24">#REF!</definedName>
    <definedName name="PY_knw_RetEarn">#REF!</definedName>
    <definedName name="PY_LIABIL_EQUITY" localSheetId="24">#REF!</definedName>
    <definedName name="PY_LIABIL_EQUITY">#REF!</definedName>
    <definedName name="PY_lik_Income" localSheetId="24">#REF!</definedName>
    <definedName name="PY_lik_Income">#REF!</definedName>
    <definedName name="PY_lik_RetEarn" localSheetId="24">#REF!</definedName>
    <definedName name="PY_lik_RetEarn">#REF!</definedName>
    <definedName name="PY_Loans_and_advances_to_banks" localSheetId="24">#REF!</definedName>
    <definedName name="PY_Loans_and_advances_to_banks">#REF!</definedName>
    <definedName name="PY_Loans_and_advances_to_customers" localSheetId="24">#REF!</definedName>
    <definedName name="PY_Loans_and_advances_to_customers">#REF!</definedName>
    <definedName name="PY_Loss_on_sale_of_group_undertakings" localSheetId="24">#REF!</definedName>
    <definedName name="PY_Loss_on_sale_of_group_undertakings">#REF!</definedName>
    <definedName name="PY_LT_Debt" localSheetId="24">#REF!</definedName>
    <definedName name="PY_LT_Debt">#REF!</definedName>
    <definedName name="PY_Market_Value_of_Equity" localSheetId="24">#REF!</definedName>
    <definedName name="PY_Market_Value_of_Equity">#REF!</definedName>
    <definedName name="PY_Marketable_Sec" localSheetId="24">#REF!</definedName>
    <definedName name="PY_Marketable_Sec">#REF!</definedName>
    <definedName name="PY_Net_Interest_Income" localSheetId="24">#REF!</definedName>
    <definedName name="PY_Net_Interest_Income">#REF!</definedName>
    <definedName name="PY_NET_PROFIT" localSheetId="24">#REF!</definedName>
    <definedName name="PY_NET_PROFIT">#REF!</definedName>
    <definedName name="PY_Net_Revenue" localSheetId="24">#REF!</definedName>
    <definedName name="PY_Net_Revenue">#REF!</definedName>
    <definedName name="PY_Non_Interest_Income" localSheetId="24">#REF!</definedName>
    <definedName name="PY_Non_Interest_Income">#REF!</definedName>
    <definedName name="PY_Operating_Inc" localSheetId="24">#REF!</definedName>
    <definedName name="PY_Operating_Inc">#REF!</definedName>
    <definedName name="PY_Operating_Income" localSheetId="24">#REF!</definedName>
    <definedName name="PY_Operating_Income">#REF!</definedName>
    <definedName name="PY_Operating_profit" localSheetId="24">#REF!</definedName>
    <definedName name="PY_Operating_profit">#REF!</definedName>
    <definedName name="PY_Operating_profit_before_provision" localSheetId="24">#REF!</definedName>
    <definedName name="PY_Operating_profit_before_provision">#REF!</definedName>
    <definedName name="PY_Other_assets" localSheetId="24">#REF!</definedName>
    <definedName name="PY_Other_assets">#REF!</definedName>
    <definedName name="PY_Other_commitments_given" localSheetId="24">#REF!</definedName>
    <definedName name="PY_Other_commitments_given">#REF!</definedName>
    <definedName name="PY_Other_commitments_received" localSheetId="24">#REF!</definedName>
    <definedName name="PY_Other_commitments_received">#REF!</definedName>
    <definedName name="PY_Other_Curr_Assets" localSheetId="24">#REF!</definedName>
    <definedName name="PY_Other_Curr_Assets">#REF!</definedName>
    <definedName name="PY_Other_desks" localSheetId="24">#REF!</definedName>
    <definedName name="PY_Other_desks">#REF!</definedName>
    <definedName name="PY_Other_Exp" localSheetId="24">#REF!</definedName>
    <definedName name="PY_Other_Exp">#REF!</definedName>
    <definedName name="PY_Other_Liabilities" localSheetId="24">#REF!</definedName>
    <definedName name="PY_Other_Liabilities">#REF!</definedName>
    <definedName name="PY_Other_LT_Assets" localSheetId="24">#REF!</definedName>
    <definedName name="PY_Other_LT_Assets">#REF!</definedName>
    <definedName name="PY_Other_LT_Liabilities" localSheetId="24">#REF!</definedName>
    <definedName name="PY_Other_LT_Liabilities">#REF!</definedName>
    <definedName name="PY_Other_operating_income" localSheetId="24">#REF!</definedName>
    <definedName name="PY_Other_operating_income">#REF!</definedName>
    <definedName name="PY_Others" localSheetId="24">#REF!</definedName>
    <definedName name="PY_Others">#REF!</definedName>
    <definedName name="PY_Preferred_Stock" localSheetId="24">#REF!</definedName>
    <definedName name="PY_Preferred_Stock">#REF!</definedName>
    <definedName name="PY_Prepayments_and_accrued_income" localSheetId="24">#REF!</definedName>
    <definedName name="PY_Prepayments_and_accrued_income">#REF!</definedName>
    <definedName name="PY_Profit_and_loss_account" localSheetId="24">#REF!</definedName>
    <definedName name="PY_Profit_and_loss_account">#REF!</definedName>
    <definedName name="PY_Profit_on_Ordinary_activities_after_taxes" localSheetId="24">#REF!</definedName>
    <definedName name="PY_Profit_on_Ordinary_activities_after_taxes">#REF!</definedName>
    <definedName name="PY_Profit_on_ordinary_activities_before_taxes" localSheetId="24">#REF!</definedName>
    <definedName name="PY_Profit_on_ordinary_activities_before_taxes">#REF!</definedName>
    <definedName name="PY_Profit_on_sale_of_fixed_asset_investments" localSheetId="24">#REF!</definedName>
    <definedName name="PY_Profit_on_sale_of_fixed_asset_investments">#REF!</definedName>
    <definedName name="PY_Provisions" localSheetId="24">#REF!</definedName>
    <definedName name="PY_Provisions">#REF!</definedName>
    <definedName name="PY_Provisions_for_liabilities_and_charges" localSheetId="24">#REF!</definedName>
    <definedName name="PY_Provisions_for_liabilities_and_charges">#REF!</definedName>
    <definedName name="PY_QUICK_ASSETS" localSheetId="24">#REF!</definedName>
    <definedName name="PY_QUICK_ASSETS">#REF!</definedName>
    <definedName name="PY_Reevaluation_reserve" localSheetId="24">#REF!</definedName>
    <definedName name="PY_Reevaluation_reserve">#REF!</definedName>
    <definedName name="PY_Reserves" localSheetId="24">#REF!</definedName>
    <definedName name="PY_Reserves">#REF!</definedName>
    <definedName name="PY_Retained_Earnings" localSheetId="24">#REF!</definedName>
    <definedName name="PY_Retained_Earnings">#REF!</definedName>
    <definedName name="PY_Securities_acquired_with_an_option_to_repurchase_or_take_back" localSheetId="24">#REF!</definedName>
    <definedName name="PY_Securities_acquired_with_an_option_to_repurchase_or_take_back">#REF!</definedName>
    <definedName name="PY_Securities_sold_with_an_option_to_repurchase_or_take_back" localSheetId="24">#REF!</definedName>
    <definedName name="PY_Securities_sold_with_an_option_to_repurchase_or_take_back">#REF!</definedName>
    <definedName name="PY_Selling" localSheetId="24">#REF!</definedName>
    <definedName name="PY_Selling">#REF!</definedName>
    <definedName name="PY_Share_premium_account" localSheetId="24">#REF!</definedName>
    <definedName name="PY_Share_premium_account">#REF!</definedName>
    <definedName name="PY_Shareholders_Equity" localSheetId="24">#REF!</definedName>
    <definedName name="PY_Shareholders_Equity">#REF!</definedName>
    <definedName name="PY_Subordinated_debt" localSheetId="24">#REF!</definedName>
    <definedName name="PY_Subordinated_debt">#REF!</definedName>
    <definedName name="PY_Tangible_Assets" localSheetId="24">#REF!</definedName>
    <definedName name="PY_Tangible_Assets">#REF!</definedName>
    <definedName name="PY_Tangible_fixed_Assets" localSheetId="24">#REF!</definedName>
    <definedName name="PY_Tangible_fixed_Assets">#REF!</definedName>
    <definedName name="PY_Tangible_Net_Worth" localSheetId="24">#REF!</definedName>
    <definedName name="PY_Tangible_Net_Worth">#REF!</definedName>
    <definedName name="PY_taxes" localSheetId="24">#REF!</definedName>
    <definedName name="PY_taxes">#REF!</definedName>
    <definedName name="PY_tot_knw_Xfoot" localSheetId="24">#REF!</definedName>
    <definedName name="PY_tot_knw_Xfoot">#REF!</definedName>
    <definedName name="PY_tot_lik_Xfoot" localSheetId="24">#REF!</definedName>
    <definedName name="PY_tot_lik_Xfoot">#REF!</definedName>
    <definedName name="PY_Total__Liabilities" localSheetId="24">#REF!</definedName>
    <definedName name="PY_Total__Liabilities">#REF!</definedName>
    <definedName name="PY_Total_Assets" localSheetId="24">#REF!</definedName>
    <definedName name="PY_Total_Assets">#REF!</definedName>
    <definedName name="PY_TOTAL_COMMITMENTS_RECEIVED" localSheetId="24">#REF!</definedName>
    <definedName name="PY_TOTAL_COMMITMENTS_RECEIVED">#REF!</definedName>
    <definedName name="PY_TOTAL_CONTINGENT_LIABILITIES" localSheetId="24">#REF!</definedName>
    <definedName name="PY_TOTAL_CONTINGENT_LIABILITIES">#REF!</definedName>
    <definedName name="PY_TOTAL_CURR_ASSETS" localSheetId="24">#REF!</definedName>
    <definedName name="PY_TOTAL_CURR_ASSETS">#REF!</definedName>
    <definedName name="PY_TOTAL_DEBT" localSheetId="24">#REF!</definedName>
    <definedName name="PY_TOTAL_DEBT">#REF!</definedName>
    <definedName name="PY_TOTAL_EQUITY" localSheetId="24">#REF!</definedName>
    <definedName name="PY_TOTAL_EQUITY">#REF!</definedName>
    <definedName name="PY_Total_trading_activities_results" localSheetId="24">#REF!</definedName>
    <definedName name="PY_Total_trading_activities_results">#REF!</definedName>
    <definedName name="PY_Treasury_bills_and_other_eligible_bills" localSheetId="24">#REF!</definedName>
    <definedName name="PY_Treasury_bills_and_other_eligible_bills">#REF!</definedName>
    <definedName name="PY_tx_all_Income" localSheetId="24">#REF!</definedName>
    <definedName name="PY_tx_all_Income">#REF!</definedName>
    <definedName name="PY_tx_all_RetEarn" localSheetId="24">#REF!</definedName>
    <definedName name="PY_tx_all_RetEarn">#REF!</definedName>
    <definedName name="PY_tx_knw_Income" localSheetId="24">#REF!</definedName>
    <definedName name="PY_tx_knw_Income">#REF!</definedName>
    <definedName name="PY_tx_knw_RetEarn" localSheetId="24">#REF!</definedName>
    <definedName name="PY_tx_knw_RetEarn">#REF!</definedName>
    <definedName name="PY_tx_lik_Income" localSheetId="24">#REF!</definedName>
    <definedName name="PY_tx_lik_Income">#REF!</definedName>
    <definedName name="PY_tx_lik_RetEarn" localSheetId="24">#REF!</definedName>
    <definedName name="PY_tx_lik_RetEarn">#REF!</definedName>
    <definedName name="PY_Weighted_Average" localSheetId="24">#REF!</definedName>
    <definedName name="PY_Weighted_Average">#REF!</definedName>
    <definedName name="PY_Working_Capital" localSheetId="24">#REF!</definedName>
    <definedName name="PY_Working_Capital">#REF!</definedName>
    <definedName name="PY_경상이익" localSheetId="24">#REF!</definedName>
    <definedName name="PY_경상이익">#REF!</definedName>
    <definedName name="PY_단기차입금" localSheetId="24">#REF!</definedName>
    <definedName name="PY_단기차입금">#REF!</definedName>
    <definedName name="PY_매입채무" localSheetId="24">#REF!</definedName>
    <definedName name="PY_매입채무">#REF!</definedName>
    <definedName name="PY_사채" localSheetId="24">#REF!</definedName>
    <definedName name="PY_사채">#REF!</definedName>
    <definedName name="PY_유동성장기부채" localSheetId="24">#REF!</definedName>
    <definedName name="PY_유동성장기부채">#REF!</definedName>
    <definedName name="PY_장기차입금" localSheetId="24">#REF!</definedName>
    <definedName name="PY_장기차입금">#REF!</definedName>
    <definedName name="PY2_Accounts_Receivable" localSheetId="24">#REF!</definedName>
    <definedName name="PY2_Accounts_Receivable">#REF!</definedName>
    <definedName name="PY2_Accruals_and_deferred_income" localSheetId="24">#REF!</definedName>
    <definedName name="PY2_Accruals_and_deferred_income">#REF!</definedName>
    <definedName name="PY2_Administration" localSheetId="24">#REF!</definedName>
    <definedName name="PY2_Administration">#REF!</definedName>
    <definedName name="PY2_Administrative_expenses" localSheetId="24">#REF!</definedName>
    <definedName name="PY2_Administrative_expenses">#REF!</definedName>
    <definedName name="PY2_Amortisation__depreciation" localSheetId="24">#REF!</definedName>
    <definedName name="PY2_Amortisation__depreciation">#REF!</definedName>
    <definedName name="PY2_Asset_Management_on_behalf_of_third_parties" localSheetId="24">#REF!</definedName>
    <definedName name="PY2_Asset_Management_on_behalf_of_third_parties">#REF!</definedName>
    <definedName name="PY2_Assets" localSheetId="24">#REF!</definedName>
    <definedName name="PY2_Assets">#REF!</definedName>
    <definedName name="PY2_Called_up_share_capital" localSheetId="24">#REF!</definedName>
    <definedName name="PY2_Called_up_share_capital">#REF!</definedName>
    <definedName name="PY2_Cash" localSheetId="24">#REF!</definedName>
    <definedName name="PY2_Cash">#REF!</definedName>
    <definedName name="PY2_Cash_and_balances_at_central_banks" localSheetId="24">#REF!</definedName>
    <definedName name="PY2_Cash_and_balances_at_central_banks">#REF!</definedName>
    <definedName name="PY2_Cash_Div_Dec" localSheetId="24">#REF!</definedName>
    <definedName name="PY2_Cash_Div_Dec">#REF!</definedName>
    <definedName name="PY2_Commitments_in_favour_of_credit_institutions" localSheetId="24">#REF!</definedName>
    <definedName name="PY2_Commitments_in_favour_of_credit_institutions">#REF!</definedName>
    <definedName name="PY2_Commitments_in_favour_of_customers" localSheetId="24">#REF!</definedName>
    <definedName name="PY2_Commitments_in_favour_of_customers">#REF!</definedName>
    <definedName name="PY2_Commitments_in_respect_of_securities" localSheetId="24">#REF!</definedName>
    <definedName name="PY2_Commitments_in_respect_of_securities">#REF!</definedName>
    <definedName name="PY2_Commitments_received_from_credit_institutions" localSheetId="24">#REF!</definedName>
    <definedName name="PY2_Commitments_received_from_credit_institutions">#REF!</definedName>
    <definedName name="PY2_Common_Equity" localSheetId="24">#REF!</definedName>
    <definedName name="PY2_Common_Equity">#REF!</definedName>
    <definedName name="PY2_Control_of_profit_and_loss_account__must_equal_zero" localSheetId="24">#REF!</definedName>
    <definedName name="PY2_Control_of_profit_and_loss_account__must_equal_zero">#REF!</definedName>
    <definedName name="PY2_Cost_of_Sales" localSheetId="24">#REF!</definedName>
    <definedName name="PY2_Cost_of_Sales">#REF!</definedName>
    <definedName name="PY2_Currency_desks" localSheetId="24">#REF!</definedName>
    <definedName name="PY2_Currency_desks">#REF!</definedName>
    <definedName name="PY2_Current_Liabilities" localSheetId="24">#REF!</definedName>
    <definedName name="PY2_Current_Liabilities">#REF!</definedName>
    <definedName name="PY2_Customer_Accounts" localSheetId="24">#REF!</definedName>
    <definedName name="PY2_Customer_Accounts">#REF!</definedName>
    <definedName name="PY2_Debt_Securities" localSheetId="24">#REF!</definedName>
    <definedName name="PY2_Debt_Securities">#REF!</definedName>
    <definedName name="PY2_Debt_Securities_in_issue" localSheetId="24">#REF!</definedName>
    <definedName name="PY2_Debt_Securities_in_issue">#REF!</definedName>
    <definedName name="PY2_Deposits_by_banks" localSheetId="24">#REF!</definedName>
    <definedName name="PY2_Deposits_by_banks">#REF!</definedName>
    <definedName name="PY2_Depreciation" localSheetId="24">#REF!</definedName>
    <definedName name="PY2_Depreciation">#REF!</definedName>
    <definedName name="PY2_Dividend_Income" localSheetId="24">#REF!</definedName>
    <definedName name="PY2_Dividend_Income">#REF!</definedName>
    <definedName name="PY2_Equity_and_commodity_desks" localSheetId="24">#REF!</definedName>
    <definedName name="PY2_Equity_and_commodity_desks">#REF!</definedName>
    <definedName name="PY2_Equity_Shares" localSheetId="24">#REF!</definedName>
    <definedName name="PY2_Equity_Shares">#REF!</definedName>
    <definedName name="PY2_Fees_and_commissions_payable" localSheetId="24">#REF!</definedName>
    <definedName name="PY2_Fees_and_commissions_payable">#REF!</definedName>
    <definedName name="PY2_Fees_and_commissions_receivable" localSheetId="24">#REF!</definedName>
    <definedName name="PY2_Fees_and_commissions_receivable">#REF!</definedName>
    <definedName name="PY2_Financing_commitments" localSheetId="24">#REF!</definedName>
    <definedName name="PY2_Financing_commitments">#REF!</definedName>
    <definedName name="PY2_Gross_Profit" localSheetId="24">#REF!</definedName>
    <definedName name="PY2_Gross_Profit">#REF!</definedName>
    <definedName name="PY2_Guarantees" localSheetId="24">#REF!</definedName>
    <definedName name="PY2_Guarantees">#REF!</definedName>
    <definedName name="PY2_Guarantees_in_respect_of_securities" localSheetId="24">#REF!</definedName>
    <definedName name="PY2_Guarantees_in_respect_of_securities">#REF!</definedName>
    <definedName name="PY2_Guarantees_received_from_credit_institutions" localSheetId="24">#REF!</definedName>
    <definedName name="PY2_Guarantees_received_from_credit_institutions">#REF!</definedName>
    <definedName name="PY2_Guarantees_to_credit_institutions" localSheetId="24">#REF!</definedName>
    <definedName name="PY2_Guarantees_to_credit_institutions">#REF!</definedName>
    <definedName name="PY2_Inc_Bef_Tax" localSheetId="24">#REF!</definedName>
    <definedName name="PY2_Inc_Bef_Tax">#REF!</definedName>
    <definedName name="PY2_Income_from_associated_undertakings" localSheetId="24">#REF!</definedName>
    <definedName name="PY2_Income_from_associated_undertakings">#REF!</definedName>
    <definedName name="PY2_Intangible_Assets" localSheetId="24">#REF!</definedName>
    <definedName name="PY2_Intangible_Assets">#REF!</definedName>
    <definedName name="PY2_Intangible_Fixed_Assets" localSheetId="24">#REF!</definedName>
    <definedName name="PY2_Intangible_Fixed_Assets">#REF!</definedName>
    <definedName name="PY2_Interest_Expense" localSheetId="24">#REF!</definedName>
    <definedName name="PY2_Interest_Expense">#REF!</definedName>
    <definedName name="PY2_Interest_in_associated_undertakings" localSheetId="24">#REF!</definedName>
    <definedName name="PY2_Interest_in_associated_undertakings">#REF!</definedName>
    <definedName name="PY2_Interest_payable_and_similar_charges" localSheetId="24">#REF!</definedName>
    <definedName name="PY2_Interest_payable_and_similar_charges">#REF!</definedName>
    <definedName name="PY2_Interest_rate_desks" localSheetId="24">#REF!</definedName>
    <definedName name="PY2_Interest_rate_desks">#REF!</definedName>
    <definedName name="PY2_Interest_receivable_and_similar_charges" localSheetId="24">#REF!</definedName>
    <definedName name="PY2_Interest_receivable_and_similar_charges">#REF!</definedName>
    <definedName name="PY2_Inventory" localSheetId="24">#REF!</definedName>
    <definedName name="PY2_Inventory">#REF!</definedName>
    <definedName name="PY2_investment" localSheetId="24">#REF!</definedName>
    <definedName name="PY2_investment">#REF!</definedName>
    <definedName name="PY2_LIABIL_EQUITY" localSheetId="24">#REF!</definedName>
    <definedName name="PY2_LIABIL_EQUITY">#REF!</definedName>
    <definedName name="PY2_Loans_and_advances_to_banks" localSheetId="24">#REF!</definedName>
    <definedName name="PY2_Loans_and_advances_to_banks">#REF!</definedName>
    <definedName name="PY2_Loans_and_advances_to_customers" localSheetId="24">#REF!</definedName>
    <definedName name="PY2_Loans_and_advances_to_customers">#REF!</definedName>
    <definedName name="PY2_Loss_on_sale_of_group_undertakings" localSheetId="24">#REF!</definedName>
    <definedName name="PY2_Loss_on_sale_of_group_undertakings">#REF!</definedName>
    <definedName name="PY2_LT_Debt" localSheetId="24">#REF!</definedName>
    <definedName name="PY2_LT_Debt">#REF!</definedName>
    <definedName name="PY2_Marketable_Sec" localSheetId="24">#REF!</definedName>
    <definedName name="PY2_Marketable_Sec">#REF!</definedName>
    <definedName name="PY2_Net_Interest_Income" localSheetId="24">#REF!</definedName>
    <definedName name="PY2_Net_Interest_Income">#REF!</definedName>
    <definedName name="PY2_NET_PROFIT" localSheetId="24">#REF!</definedName>
    <definedName name="PY2_NET_PROFIT">#REF!</definedName>
    <definedName name="PY2_Net_Revenue" localSheetId="24">#REF!</definedName>
    <definedName name="PY2_Net_Revenue">#REF!</definedName>
    <definedName name="PY2_Non_Interest_Income" localSheetId="24">#REF!</definedName>
    <definedName name="PY2_Non_Interest_Income">#REF!</definedName>
    <definedName name="PY2_Operating_Inc" localSheetId="24">#REF!</definedName>
    <definedName name="PY2_Operating_Inc">#REF!</definedName>
    <definedName name="PY2_Operating_Income" localSheetId="24">#REF!</definedName>
    <definedName name="PY2_Operating_Income">#REF!</definedName>
    <definedName name="PY2_Operating_profit" localSheetId="24">#REF!</definedName>
    <definedName name="PY2_Operating_profit">#REF!</definedName>
    <definedName name="PY2_Operating_profit_before_provision" localSheetId="24">#REF!</definedName>
    <definedName name="PY2_Operating_profit_before_provision">#REF!</definedName>
    <definedName name="PY2_Other_assets" localSheetId="24">#REF!</definedName>
    <definedName name="PY2_Other_assets">#REF!</definedName>
    <definedName name="PY2_Other_commitments_given" localSheetId="24">#REF!</definedName>
    <definedName name="PY2_Other_commitments_given">#REF!</definedName>
    <definedName name="PY2_Other_commitments_received" localSheetId="24">#REF!</definedName>
    <definedName name="PY2_Other_commitments_received">#REF!</definedName>
    <definedName name="PY2_Other_Curr_Assets" localSheetId="24">#REF!</definedName>
    <definedName name="PY2_Other_Curr_Assets">#REF!</definedName>
    <definedName name="PY2_Other_desks" localSheetId="24">#REF!</definedName>
    <definedName name="PY2_Other_desks">#REF!</definedName>
    <definedName name="PY2_Other_Exp." localSheetId="24">#REF!</definedName>
    <definedName name="PY2_Other_Exp.">#REF!</definedName>
    <definedName name="PY2_Other_Liabilities" localSheetId="24">#REF!</definedName>
    <definedName name="PY2_Other_Liabilities">#REF!</definedName>
    <definedName name="PY2_Other_LT_Assets" localSheetId="24">#REF!</definedName>
    <definedName name="PY2_Other_LT_Assets">#REF!</definedName>
    <definedName name="PY2_Other_LT_Liabilities" localSheetId="24">#REF!</definedName>
    <definedName name="PY2_Other_LT_Liabilities">#REF!</definedName>
    <definedName name="PY2_Other_operating_income" localSheetId="24">#REF!</definedName>
    <definedName name="PY2_Other_operating_income">#REF!</definedName>
    <definedName name="PY2_Others" localSheetId="24">#REF!</definedName>
    <definedName name="PY2_Others">#REF!</definedName>
    <definedName name="PY2_Preferred_Stock" localSheetId="24">#REF!</definedName>
    <definedName name="PY2_Preferred_Stock">#REF!</definedName>
    <definedName name="PY2_Prepayments_and_accrued_income" localSheetId="24">#REF!</definedName>
    <definedName name="PY2_Prepayments_and_accrued_income">#REF!</definedName>
    <definedName name="PY2_Profit_and_loss_account" localSheetId="24">#REF!</definedName>
    <definedName name="PY2_Profit_and_loss_account">#REF!</definedName>
    <definedName name="PY2_Profit_on_Ordinary_activities_after_taxes" localSheetId="24">#REF!</definedName>
    <definedName name="PY2_Profit_on_Ordinary_activities_after_taxes">#REF!</definedName>
    <definedName name="PY2_Profit_on_ordinary_activities_before_taxes" localSheetId="24">#REF!</definedName>
    <definedName name="PY2_Profit_on_ordinary_activities_before_taxes">#REF!</definedName>
    <definedName name="PY2_Profit_on_sale_of_fixed_asset_investments" localSheetId="24">#REF!</definedName>
    <definedName name="PY2_Profit_on_sale_of_fixed_asset_investments">#REF!</definedName>
    <definedName name="PY2_Provisions" localSheetId="24">#REF!</definedName>
    <definedName name="PY2_Provisions">#REF!</definedName>
    <definedName name="PY2_Provisions_for_liabilities_and_charges" localSheetId="24">#REF!</definedName>
    <definedName name="PY2_Provisions_for_liabilities_and_charges">#REF!</definedName>
    <definedName name="PY2_QUICK_ASSETS" localSheetId="24">#REF!</definedName>
    <definedName name="PY2_QUICK_ASSETS">#REF!</definedName>
    <definedName name="PY2_Reevaluation_reserve" localSheetId="24">#REF!</definedName>
    <definedName name="PY2_Reevaluation_reserve">#REF!</definedName>
    <definedName name="PY2_Reserves" localSheetId="24">#REF!</definedName>
    <definedName name="PY2_Reserves">#REF!</definedName>
    <definedName name="PY2_Retained_Earnings" localSheetId="24">#REF!</definedName>
    <definedName name="PY2_Retained_Earnings">#REF!</definedName>
    <definedName name="PY2_Securities_acquired_with_an_option_to_repurchase_or_take_back" localSheetId="24">#REF!</definedName>
    <definedName name="PY2_Securities_acquired_with_an_option_to_repurchase_or_take_back">#REF!</definedName>
    <definedName name="PY2_Securities_sold_with_an_option_to_repurchase_or_take_back" localSheetId="24">#REF!</definedName>
    <definedName name="PY2_Securities_sold_with_an_option_to_repurchase_or_take_back">#REF!</definedName>
    <definedName name="PY2_Selling" localSheetId="24">#REF!</definedName>
    <definedName name="PY2_Selling">#REF!</definedName>
    <definedName name="PY2_Share_premium_account" localSheetId="24">#REF!</definedName>
    <definedName name="PY2_Share_premium_account">#REF!</definedName>
    <definedName name="PY2_Shareholders_Equity" localSheetId="24">#REF!</definedName>
    <definedName name="PY2_Shareholders_Equity">#REF!</definedName>
    <definedName name="PY2_Subordinated_debt" localSheetId="24">#REF!</definedName>
    <definedName name="PY2_Subordinated_debt">#REF!</definedName>
    <definedName name="PY2_Tangible_Assets" localSheetId="24">#REF!</definedName>
    <definedName name="PY2_Tangible_Assets">#REF!</definedName>
    <definedName name="PY2_Tangible_fixed_Assets" localSheetId="24">#REF!</definedName>
    <definedName name="PY2_Tangible_fixed_Assets">#REF!</definedName>
    <definedName name="PY2_Tangible_Net_Worth" localSheetId="24">#REF!</definedName>
    <definedName name="PY2_Tangible_Net_Worth">#REF!</definedName>
    <definedName name="PY2_taxes" localSheetId="24">#REF!</definedName>
    <definedName name="PY2_taxes">#REF!</definedName>
    <definedName name="PY2_Total__Liabilities" localSheetId="24">#REF!</definedName>
    <definedName name="PY2_Total__Liabilities">#REF!</definedName>
    <definedName name="PY2_Total_Assets" localSheetId="24">#REF!</definedName>
    <definedName name="PY2_Total_Assets">#REF!</definedName>
    <definedName name="PY2_TOTAL_COMMITMENTS_RECEIVED" localSheetId="24">#REF!</definedName>
    <definedName name="PY2_TOTAL_COMMITMENTS_RECEIVED">#REF!</definedName>
    <definedName name="PY2_TOTAL_CONTINGENT_LIABILITIES" localSheetId="24">#REF!</definedName>
    <definedName name="PY2_TOTAL_CONTINGENT_LIABILITIES">#REF!</definedName>
    <definedName name="PY2_TOTAL_CURR_ASSETS" localSheetId="24">#REF!</definedName>
    <definedName name="PY2_TOTAL_CURR_ASSETS">#REF!</definedName>
    <definedName name="PY2_TOTAL_DEBT" localSheetId="24">#REF!</definedName>
    <definedName name="PY2_TOTAL_DEBT">#REF!</definedName>
    <definedName name="PY2_TOTAL_EQUITY" localSheetId="24">#REF!</definedName>
    <definedName name="PY2_TOTAL_EQUITY">#REF!</definedName>
    <definedName name="PY2_Total_trading_activities_results" localSheetId="24">#REF!</definedName>
    <definedName name="PY2_Total_trading_activities_results">#REF!</definedName>
    <definedName name="PY2_Treasury_bills_and_other_eligible_bills" localSheetId="24">#REF!</definedName>
    <definedName name="PY2_Treasury_bills_and_other_eligible_bills">#REF!</definedName>
    <definedName name="PY2_Weighted_Average" localSheetId="24">#REF!</definedName>
    <definedName name="PY2_Weighted_Average">#REF!</definedName>
    <definedName name="PY2_Working_Capital" localSheetId="24">#REF!</definedName>
    <definedName name="PY2_Working_Capital">#REF!</definedName>
    <definedName name="PY2_경상이익" localSheetId="24">#REF!</definedName>
    <definedName name="PY2_경상이익">#REF!</definedName>
    <definedName name="PY2_단기차입금" localSheetId="24">#REF!</definedName>
    <definedName name="PY2_단기차입금">#REF!</definedName>
    <definedName name="PY2_매입채무" localSheetId="24">#REF!</definedName>
    <definedName name="PY2_매입채무">#REF!</definedName>
    <definedName name="PY2_사채" localSheetId="24">#REF!</definedName>
    <definedName name="PY2_사채">#REF!</definedName>
    <definedName name="PY2_유동성장기부채" localSheetId="24">#REF!</definedName>
    <definedName name="PY2_유동성장기부채">#REF!</definedName>
    <definedName name="PY2_장기차입금" localSheetId="24">#REF!</definedName>
    <definedName name="PY2_장기차입금">#REF!</definedName>
    <definedName name="PY3_Accruals_and_deferred_income" localSheetId="24">#REF!</definedName>
    <definedName name="PY3_Accruals_and_deferred_income">#REF!</definedName>
    <definedName name="PY3_Administrative_expenses" localSheetId="24">#REF!</definedName>
    <definedName name="PY3_Administrative_expenses">#REF!</definedName>
    <definedName name="PY3_Amortisation__depreciation" localSheetId="24">#REF!</definedName>
    <definedName name="PY3_Amortisation__depreciation">#REF!</definedName>
    <definedName name="PY3_Asset_Management_on_behalf_of_third_parties" localSheetId="24">#REF!</definedName>
    <definedName name="PY3_Asset_Management_on_behalf_of_third_parties">#REF!</definedName>
    <definedName name="PY3_Assets" localSheetId="24">#REF!</definedName>
    <definedName name="PY3_Assets">#REF!</definedName>
    <definedName name="PY3_Called_up_share_capital" localSheetId="24">#REF!</definedName>
    <definedName name="PY3_Called_up_share_capital">#REF!</definedName>
    <definedName name="PY3_Cash_and_balances_at_central_banks" localSheetId="24">#REF!</definedName>
    <definedName name="PY3_Cash_and_balances_at_central_banks">#REF!</definedName>
    <definedName name="PY3_Currency_desks" localSheetId="24">#REF!</definedName>
    <definedName name="PY3_Currency_desks">#REF!</definedName>
    <definedName name="PY3_Customer_Accounts" localSheetId="24">#REF!</definedName>
    <definedName name="PY3_Customer_Accounts">#REF!</definedName>
    <definedName name="PY3_Debt_Securities" localSheetId="24">#REF!</definedName>
    <definedName name="PY3_Debt_Securities">#REF!</definedName>
    <definedName name="PY3_Debt_Securities_in_issue" localSheetId="24">#REF!</definedName>
    <definedName name="PY3_Debt_Securities_in_issue">#REF!</definedName>
    <definedName name="PY3_Deposits_by_banks" localSheetId="24">#REF!</definedName>
    <definedName name="PY3_Deposits_by_banks">#REF!</definedName>
    <definedName name="PY3_Dividend_Income" localSheetId="24">#REF!</definedName>
    <definedName name="PY3_Dividend_Income">#REF!</definedName>
    <definedName name="PY3_Equity_and_commodity_desks" localSheetId="24">#REF!</definedName>
    <definedName name="PY3_Equity_and_commodity_desks">#REF!</definedName>
    <definedName name="PY3_Equity_Shares" localSheetId="24">#REF!</definedName>
    <definedName name="PY3_Equity_Shares">#REF!</definedName>
    <definedName name="PY3_Fees_and_commissions_payable" localSheetId="24">#REF!</definedName>
    <definedName name="PY3_Fees_and_commissions_payable">#REF!</definedName>
    <definedName name="PY3_Fees_and_commissions_receivable" localSheetId="24">#REF!</definedName>
    <definedName name="PY3_Fees_and_commissions_receivable">#REF!</definedName>
    <definedName name="PY3_Income_from_associated_undertakings" localSheetId="24">#REF!</definedName>
    <definedName name="PY3_Income_from_associated_undertakings">#REF!</definedName>
    <definedName name="PY3_Intangible_Fixed_Assets" localSheetId="24">#REF!</definedName>
    <definedName name="PY3_Intangible_Fixed_Assets">#REF!</definedName>
    <definedName name="PY3_Interest_payable_and_similar_charges" localSheetId="24">#REF!</definedName>
    <definedName name="PY3_Interest_payable_and_similar_charges">#REF!</definedName>
    <definedName name="PY3_Interest_rate_desks" localSheetId="24">#REF!</definedName>
    <definedName name="PY3_Interest_rate_desks">#REF!</definedName>
    <definedName name="PY3_Loans_and_advances_to_banks" localSheetId="24">#REF!</definedName>
    <definedName name="PY3_Loans_and_advances_to_banks">#REF!</definedName>
    <definedName name="PY3_Loans_and_advances_to_customers" localSheetId="24">#REF!</definedName>
    <definedName name="PY3_Loans_and_advances_to_customers">#REF!</definedName>
    <definedName name="PY3_Loss_on_sale_of_group_undertakings" localSheetId="24">#REF!</definedName>
    <definedName name="PY3_Loss_on_sale_of_group_undertakings">#REF!</definedName>
    <definedName name="PY3_Net_Interest_Income" localSheetId="24">#REF!</definedName>
    <definedName name="PY3_Net_Interest_Income">#REF!</definedName>
    <definedName name="PY3_Non_Interest_Income" localSheetId="24">#REF!</definedName>
    <definedName name="PY3_Non_Interest_Income">#REF!</definedName>
    <definedName name="PY3_Operating_Income" localSheetId="24">#REF!</definedName>
    <definedName name="PY3_Operating_Income">#REF!</definedName>
    <definedName name="PY3_Operating_profit" localSheetId="24">#REF!</definedName>
    <definedName name="PY3_Operating_profit">#REF!</definedName>
    <definedName name="PY3_Operating_profit_before_provision" localSheetId="24">#REF!</definedName>
    <definedName name="PY3_Operating_profit_before_provision">#REF!</definedName>
    <definedName name="PY3_Other_assets" localSheetId="24">#REF!</definedName>
    <definedName name="PY3_Other_assets">#REF!</definedName>
    <definedName name="PY3_Other_desks" localSheetId="24">#REF!</definedName>
    <definedName name="PY3_Other_desks">#REF!</definedName>
    <definedName name="PY3_Other_Liabilities" localSheetId="24">#REF!</definedName>
    <definedName name="PY3_Other_Liabilities">#REF!</definedName>
    <definedName name="PY3_Other_operating_income" localSheetId="24">#REF!</definedName>
    <definedName name="PY3_Other_operating_income">#REF!</definedName>
    <definedName name="PY3_Others" localSheetId="24">#REF!</definedName>
    <definedName name="PY3_Others">#REF!</definedName>
    <definedName name="PY3_Prepayments_and_accrued_income" localSheetId="24">#REF!</definedName>
    <definedName name="PY3_Prepayments_and_accrued_income">#REF!</definedName>
    <definedName name="PY3_Profit_and_loss_account" localSheetId="24">#REF!</definedName>
    <definedName name="PY3_Profit_and_loss_account">#REF!</definedName>
    <definedName name="PY3_Profit_on_Ordinary_activities_after_taxes" localSheetId="24">#REF!</definedName>
    <definedName name="PY3_Profit_on_Ordinary_activities_after_taxes">#REF!</definedName>
    <definedName name="PY3_Profit_on_ordinary_activities_before_taxes" localSheetId="24">#REF!</definedName>
    <definedName name="PY3_Profit_on_ordinary_activities_before_taxes">#REF!</definedName>
    <definedName name="PY3_Profit_on_sale_of_fixed_asset_investments" localSheetId="24">#REF!</definedName>
    <definedName name="PY3_Profit_on_sale_of_fixed_asset_investments">#REF!</definedName>
    <definedName name="PY3_Provisions" localSheetId="24">#REF!</definedName>
    <definedName name="PY3_Provisions">#REF!</definedName>
    <definedName name="PY3_Provisions_for_liabilities_and_charges" localSheetId="24">#REF!</definedName>
    <definedName name="PY3_Provisions_for_liabilities_and_charges">#REF!</definedName>
    <definedName name="PY3_Reevaluation_reserve" localSheetId="24">#REF!</definedName>
    <definedName name="PY3_Reevaluation_reserve">#REF!</definedName>
    <definedName name="PY3_Reserves" localSheetId="24">#REF!</definedName>
    <definedName name="PY3_Reserves">#REF!</definedName>
    <definedName name="PY3_Share_premium_account" localSheetId="24">#REF!</definedName>
    <definedName name="PY3_Share_premium_account">#REF!</definedName>
    <definedName name="PY3_Shareholders_Equity" localSheetId="24">#REF!</definedName>
    <definedName name="PY3_Shareholders_Equity">#REF!</definedName>
    <definedName name="PY3_Subordinated_debt" localSheetId="24">#REF!</definedName>
    <definedName name="PY3_Subordinated_debt">#REF!</definedName>
    <definedName name="PY3_Tangible_fixed_Assets" localSheetId="24">#REF!</definedName>
    <definedName name="PY3_Tangible_fixed_Assets">#REF!</definedName>
    <definedName name="PY3_taxes" localSheetId="24">#REF!</definedName>
    <definedName name="PY3_taxes">#REF!</definedName>
    <definedName name="PY3_Total__Liabilities" localSheetId="24">#REF!</definedName>
    <definedName name="PY3_Total__Liabilities">#REF!</definedName>
    <definedName name="PY3_Total_Assets" localSheetId="24">#REF!</definedName>
    <definedName name="PY3_Total_Assets">#REF!</definedName>
    <definedName name="PY3_Total_trading_activities_results" localSheetId="24">#REF!</definedName>
    <definedName name="PY3_Total_trading_activities_results">#REF!</definedName>
    <definedName name="PY3_Treasury_bills_and_other_eligible_bills" localSheetId="24">#REF!</definedName>
    <definedName name="PY3_Treasury_bills_and_other_eligible_bills">#REF!</definedName>
    <definedName name="PY4_Accruals_and_deferred_income" localSheetId="24">#REF!</definedName>
    <definedName name="PY4_Accruals_and_deferred_income">#REF!</definedName>
    <definedName name="PY4_Administrative_expenses" localSheetId="24">#REF!</definedName>
    <definedName name="PY4_Administrative_expenses">#REF!</definedName>
    <definedName name="PY4_Amortisation__depreciation" localSheetId="24">#REF!</definedName>
    <definedName name="PY4_Amortisation__depreciation">#REF!</definedName>
    <definedName name="PY4_Asset_Management_on_behalf_of_third_parties" localSheetId="24">#REF!</definedName>
    <definedName name="PY4_Asset_Management_on_behalf_of_third_parties">#REF!</definedName>
    <definedName name="PY4_Assets" localSheetId="24">#REF!</definedName>
    <definedName name="PY4_Assets">#REF!</definedName>
    <definedName name="PY4_Called_up_share_capital" localSheetId="24">#REF!</definedName>
    <definedName name="PY4_Called_up_share_capital">#REF!</definedName>
    <definedName name="PY4_Cash_and_balances_at_central_banks" localSheetId="24">#REF!</definedName>
    <definedName name="PY4_Cash_and_balances_at_central_banks">#REF!</definedName>
    <definedName name="PY4_Currency_desks" localSheetId="24">#REF!</definedName>
    <definedName name="PY4_Currency_desks">#REF!</definedName>
    <definedName name="PY4_Customer_Accounts" localSheetId="24">#REF!</definedName>
    <definedName name="PY4_Customer_Accounts">#REF!</definedName>
    <definedName name="PY4_Debt_Securities" localSheetId="24">#REF!</definedName>
    <definedName name="PY4_Debt_Securities">#REF!</definedName>
    <definedName name="PY4_Debt_Securities_in_issue" localSheetId="24">#REF!</definedName>
    <definedName name="PY4_Debt_Securities_in_issue">#REF!</definedName>
    <definedName name="PY4_Deposits_by_banks" localSheetId="24">#REF!</definedName>
    <definedName name="PY4_Deposits_by_banks">#REF!</definedName>
    <definedName name="PY4_Dividend_Income" localSheetId="24">#REF!</definedName>
    <definedName name="PY4_Dividend_Income">#REF!</definedName>
    <definedName name="PY4_Equity_and_commodity_desks" localSheetId="24">#REF!</definedName>
    <definedName name="PY4_Equity_and_commodity_desks">#REF!</definedName>
    <definedName name="PY4_Equity_Shares" localSheetId="24">#REF!</definedName>
    <definedName name="PY4_Equity_Shares">#REF!</definedName>
    <definedName name="PY4_Fees_and_commissions_payable" localSheetId="24">#REF!</definedName>
    <definedName name="PY4_Fees_and_commissions_payable">#REF!</definedName>
    <definedName name="PY4_Fees_and_commissions_receivable" localSheetId="24">#REF!</definedName>
    <definedName name="PY4_Fees_and_commissions_receivable">#REF!</definedName>
    <definedName name="PY4_Income_from_associated_undertakings" localSheetId="24">#REF!</definedName>
    <definedName name="PY4_Income_from_associated_undertakings">#REF!</definedName>
    <definedName name="PY4_Intangible_Fixed_Assets" localSheetId="24">#REF!</definedName>
    <definedName name="PY4_Intangible_Fixed_Assets">#REF!</definedName>
    <definedName name="PY4_Interest_payable_and_similar_charges" localSheetId="24">#REF!</definedName>
    <definedName name="PY4_Interest_payable_and_similar_charges">#REF!</definedName>
    <definedName name="PY4_Interest_rate_desks" localSheetId="24">#REF!</definedName>
    <definedName name="PY4_Interest_rate_desks">#REF!</definedName>
    <definedName name="PY4_Interest_receivable_and_similar_charges" localSheetId="24">#REF!</definedName>
    <definedName name="PY4_Interest_receivable_and_similar_charges">#REF!</definedName>
    <definedName name="PY4_Loans_and_advances_to_banks" localSheetId="24">#REF!</definedName>
    <definedName name="PY4_Loans_and_advances_to_banks">#REF!</definedName>
    <definedName name="PY4_Loans_and_advances_to_customers" localSheetId="24">#REF!</definedName>
    <definedName name="PY4_Loans_and_advances_to_customers">#REF!</definedName>
    <definedName name="PY4_Loss_on_sale_of_group_undertakings" localSheetId="24">#REF!</definedName>
    <definedName name="PY4_Loss_on_sale_of_group_undertakings">#REF!</definedName>
    <definedName name="PY4_Net_Interest_Income" localSheetId="24">#REF!</definedName>
    <definedName name="PY4_Net_Interest_Income">#REF!</definedName>
    <definedName name="PY4_Non_Interest_Income" localSheetId="24">#REF!</definedName>
    <definedName name="PY4_Non_Interest_Income">#REF!</definedName>
    <definedName name="PY4_Operating_Income" localSheetId="24">#REF!</definedName>
    <definedName name="PY4_Operating_Income">#REF!</definedName>
    <definedName name="PY4_Operating_profit" localSheetId="24">#REF!</definedName>
    <definedName name="PY4_Operating_profit">#REF!</definedName>
    <definedName name="PY4_Operating_profit_before_provision" localSheetId="24">#REF!</definedName>
    <definedName name="PY4_Operating_profit_before_provision">#REF!</definedName>
    <definedName name="PY4_Other_assets" localSheetId="24">#REF!</definedName>
    <definedName name="PY4_Other_assets">#REF!</definedName>
    <definedName name="PY4_Other_desks" localSheetId="24">#REF!</definedName>
    <definedName name="PY4_Other_desks">#REF!</definedName>
    <definedName name="PY4_Other_Liabilities" localSheetId="24">#REF!</definedName>
    <definedName name="PY4_Other_Liabilities">#REF!</definedName>
    <definedName name="PY4_Other_operating_income" localSheetId="24">#REF!</definedName>
    <definedName name="PY4_Other_operating_income">#REF!</definedName>
    <definedName name="PY4_Others" localSheetId="24">#REF!</definedName>
    <definedName name="PY4_Others">#REF!</definedName>
    <definedName name="PY4_Prepayments_and_accrued_income" localSheetId="24">#REF!</definedName>
    <definedName name="PY4_Prepayments_and_accrued_income">#REF!</definedName>
    <definedName name="PY4_Profit_and_loss_account" localSheetId="24">#REF!</definedName>
    <definedName name="PY4_Profit_and_loss_account">#REF!</definedName>
    <definedName name="PY4_Profit_on_Ordinary_activities_after_taxes" localSheetId="24">#REF!</definedName>
    <definedName name="PY4_Profit_on_Ordinary_activities_after_taxes">#REF!</definedName>
    <definedName name="PY4_Profit_on_ordinary_activities_before_taxes" localSheetId="24">#REF!</definedName>
    <definedName name="PY4_Profit_on_ordinary_activities_before_taxes">#REF!</definedName>
    <definedName name="PY4_Profit_on_sale_of_fixed_asset_investments" localSheetId="24">#REF!</definedName>
    <definedName name="PY4_Profit_on_sale_of_fixed_asset_investments">#REF!</definedName>
    <definedName name="PY4_Provisions" localSheetId="24">#REF!</definedName>
    <definedName name="PY4_Provisions">#REF!</definedName>
    <definedName name="PY4_Provisions_for_liabilities_and_charges" localSheetId="24">#REF!</definedName>
    <definedName name="PY4_Provisions_for_liabilities_and_charges">#REF!</definedName>
    <definedName name="PY4_Reevaluation_reserve" localSheetId="24">#REF!</definedName>
    <definedName name="PY4_Reevaluation_reserve">#REF!</definedName>
    <definedName name="PY4_Reserves" localSheetId="24">#REF!</definedName>
    <definedName name="PY4_Reserves">#REF!</definedName>
    <definedName name="PY4_Share_premium_account" localSheetId="24">#REF!</definedName>
    <definedName name="PY4_Share_premium_account">#REF!</definedName>
    <definedName name="PY4_Shareholders_Equity" localSheetId="24">#REF!</definedName>
    <definedName name="PY4_Shareholders_Equity">#REF!</definedName>
    <definedName name="PY4_Subordinated_debt" localSheetId="24">#REF!</definedName>
    <definedName name="PY4_Subordinated_debt">#REF!</definedName>
    <definedName name="PY4_Tangible_fixed_Assets" localSheetId="24">#REF!</definedName>
    <definedName name="PY4_Tangible_fixed_Assets">#REF!</definedName>
    <definedName name="PY4_taxes" localSheetId="24">#REF!</definedName>
    <definedName name="PY4_taxes">#REF!</definedName>
    <definedName name="PY4_Total__Liabilities" localSheetId="24">#REF!</definedName>
    <definedName name="PY4_Total__Liabilities">#REF!</definedName>
    <definedName name="PY4_Total_Assets" localSheetId="24">#REF!</definedName>
    <definedName name="PY4_Total_Assets">#REF!</definedName>
    <definedName name="PY4_Total_trading_activities_results" localSheetId="24">#REF!</definedName>
    <definedName name="PY4_Total_trading_activities_results">#REF!</definedName>
    <definedName name="PY4_Treasury_bills_and_other_eligible_bills" localSheetId="24">#REF!</definedName>
    <definedName name="PY4_Treasury_bills_and_other_eligible_bills">#REF!</definedName>
    <definedName name="PY5_Accruals_and_deferred_income" localSheetId="24">#REF!</definedName>
    <definedName name="PY5_Accruals_and_deferred_income">#REF!</definedName>
    <definedName name="PY5_Administrative_expenses" localSheetId="24">#REF!</definedName>
    <definedName name="PY5_Administrative_expenses">#REF!</definedName>
    <definedName name="PY5_Amortisation__depreciation" localSheetId="24">#REF!</definedName>
    <definedName name="PY5_Amortisation__depreciation">#REF!</definedName>
    <definedName name="PY5_Asset_Management_on_behalf_of_third_parties" localSheetId="24">#REF!</definedName>
    <definedName name="PY5_Asset_Management_on_behalf_of_third_parties">#REF!</definedName>
    <definedName name="PY5_Assets" localSheetId="24">#REF!</definedName>
    <definedName name="PY5_Assets">#REF!</definedName>
    <definedName name="PY5_Called_up_share_capital" localSheetId="24">#REF!</definedName>
    <definedName name="PY5_Called_up_share_capital">#REF!</definedName>
    <definedName name="PY5_Cash_and_balances_at_central_banks" localSheetId="24">#REF!</definedName>
    <definedName name="PY5_Cash_and_balances_at_central_banks">#REF!</definedName>
    <definedName name="PY5_Currency_desks" localSheetId="24">#REF!</definedName>
    <definedName name="PY5_Currency_desks">#REF!</definedName>
    <definedName name="PY5_Customer_Accounts" localSheetId="24">#REF!</definedName>
    <definedName name="PY5_Customer_Accounts">#REF!</definedName>
    <definedName name="PY5_Debt_Securities" localSheetId="24">#REF!</definedName>
    <definedName name="PY5_Debt_Securities">#REF!</definedName>
    <definedName name="PY5_Debt_Securities_in_issue" localSheetId="24">#REF!</definedName>
    <definedName name="PY5_Debt_Securities_in_issue">#REF!</definedName>
    <definedName name="PY5_Deposits_by_banks" localSheetId="24">#REF!</definedName>
    <definedName name="PY5_Deposits_by_banks">#REF!</definedName>
    <definedName name="PY5_Dividend_Income" localSheetId="24">#REF!</definedName>
    <definedName name="PY5_Dividend_Income">#REF!</definedName>
    <definedName name="PY5_Equity_and_commodity_desks" localSheetId="24">#REF!</definedName>
    <definedName name="PY5_Equity_and_commodity_desks">#REF!</definedName>
    <definedName name="PY5_Equity_Shares" localSheetId="24">#REF!</definedName>
    <definedName name="PY5_Equity_Shares">#REF!</definedName>
    <definedName name="PY5_Fees_and_commissions_payable" localSheetId="24">#REF!</definedName>
    <definedName name="PY5_Fees_and_commissions_payable">#REF!</definedName>
    <definedName name="PY5_Fees_and_commissions_receivable" localSheetId="24">#REF!</definedName>
    <definedName name="PY5_Fees_and_commissions_receivable">#REF!</definedName>
    <definedName name="PY5_Income_from_associated_undertakings" localSheetId="24">#REF!</definedName>
    <definedName name="PY5_Income_from_associated_undertakings">#REF!</definedName>
    <definedName name="PY5_Intangible_Fixed_Assets" localSheetId="24">#REF!</definedName>
    <definedName name="PY5_Intangible_Fixed_Assets">#REF!</definedName>
    <definedName name="PY5_Interest_payable_and_similar_charges" localSheetId="24">#REF!</definedName>
    <definedName name="PY5_Interest_payable_and_similar_charges">#REF!</definedName>
    <definedName name="PY5_Interest_rate_desks" localSheetId="24">#REF!</definedName>
    <definedName name="PY5_Interest_rate_desks">#REF!</definedName>
    <definedName name="PY5_Interest_receivable_and_similar_charges" localSheetId="24">#REF!</definedName>
    <definedName name="PY5_Interest_receivable_and_similar_charges">#REF!</definedName>
    <definedName name="PY5_Loans_and_advances_to_banks" localSheetId="24">#REF!</definedName>
    <definedName name="PY5_Loans_and_advances_to_banks">#REF!</definedName>
    <definedName name="PY5_Loans_and_advances_to_customers" localSheetId="24">#REF!</definedName>
    <definedName name="PY5_Loans_and_advances_to_customers">#REF!</definedName>
    <definedName name="PY5_Loss_on_sale_of_group_undertakings" localSheetId="24">#REF!</definedName>
    <definedName name="PY5_Loss_on_sale_of_group_undertakings">#REF!</definedName>
    <definedName name="PY5_Net_Interest_Income" localSheetId="24">#REF!</definedName>
    <definedName name="PY5_Net_Interest_Income">#REF!</definedName>
    <definedName name="PY5_Non_Interest_Income" localSheetId="24">#REF!</definedName>
    <definedName name="PY5_Non_Interest_Income">#REF!</definedName>
    <definedName name="PY5_Operating_Income" localSheetId="24">#REF!</definedName>
    <definedName name="PY5_Operating_Income">#REF!</definedName>
    <definedName name="PY5_Operating_profit" localSheetId="24">#REF!</definedName>
    <definedName name="PY5_Operating_profit">#REF!</definedName>
    <definedName name="PY5_Operating_profit_before_provision" localSheetId="24">#REF!</definedName>
    <definedName name="PY5_Operating_profit_before_provision">#REF!</definedName>
    <definedName name="PY5_Other_assets" localSheetId="24">#REF!</definedName>
    <definedName name="PY5_Other_assets">#REF!</definedName>
    <definedName name="PY5_Other_desks" localSheetId="24">#REF!</definedName>
    <definedName name="PY5_Other_desks">#REF!</definedName>
    <definedName name="PY5_Other_Liabilities" localSheetId="24">#REF!</definedName>
    <definedName name="PY5_Other_Liabilities">#REF!</definedName>
    <definedName name="PY5_Other_operating_income" localSheetId="24">#REF!</definedName>
    <definedName name="PY5_Other_operating_income">#REF!</definedName>
    <definedName name="PY5_Others" localSheetId="24">#REF!</definedName>
    <definedName name="PY5_Others">#REF!</definedName>
    <definedName name="PY5_Prepayments_and_accrued_income" localSheetId="24">#REF!</definedName>
    <definedName name="PY5_Prepayments_and_accrued_income">#REF!</definedName>
    <definedName name="PY5_Profit_and_loss_account" localSheetId="24">#REF!</definedName>
    <definedName name="PY5_Profit_and_loss_account">#REF!</definedName>
    <definedName name="PY5_Profit_on_Ordinary_activities_after_taxes" localSheetId="24">#REF!</definedName>
    <definedName name="PY5_Profit_on_Ordinary_activities_after_taxes">#REF!</definedName>
    <definedName name="PY5_Profit_on_ordinary_activities_before_taxes" localSheetId="24">#REF!</definedName>
    <definedName name="PY5_Profit_on_ordinary_activities_before_taxes">#REF!</definedName>
    <definedName name="PY5_Profit_on_sale_of_fixed_asset_investments" localSheetId="24">#REF!</definedName>
    <definedName name="PY5_Profit_on_sale_of_fixed_asset_investments">#REF!</definedName>
    <definedName name="PY5_Provisions" localSheetId="24">#REF!</definedName>
    <definedName name="PY5_Provisions">#REF!</definedName>
    <definedName name="PY5_Provisions_for_liabilities_and_charges" localSheetId="24">#REF!</definedName>
    <definedName name="PY5_Provisions_for_liabilities_and_charges">#REF!</definedName>
    <definedName name="PY5_Reevaluation_reserve" localSheetId="24">#REF!</definedName>
    <definedName name="PY5_Reevaluation_reserve">#REF!</definedName>
    <definedName name="PY5_Reserves" localSheetId="24">#REF!</definedName>
    <definedName name="PY5_Reserves">#REF!</definedName>
    <definedName name="PY5_Share_premium_account" localSheetId="24">#REF!</definedName>
    <definedName name="PY5_Share_premium_account">#REF!</definedName>
    <definedName name="PY5_Shareholders_Equity" localSheetId="24">#REF!</definedName>
    <definedName name="PY5_Shareholders_Equity">#REF!</definedName>
    <definedName name="PY5_Subordinated_debt" localSheetId="24">#REF!</definedName>
    <definedName name="PY5_Subordinated_debt">#REF!</definedName>
    <definedName name="PY5_Tangible_fixed_Assets" localSheetId="24">#REF!</definedName>
    <definedName name="PY5_Tangible_fixed_Assets">#REF!</definedName>
    <definedName name="PY5_taxes" localSheetId="24">#REF!</definedName>
    <definedName name="PY5_taxes">#REF!</definedName>
    <definedName name="PY5_Total__Liabilities" localSheetId="24">#REF!</definedName>
    <definedName name="PY5_Total__Liabilities">#REF!</definedName>
    <definedName name="PY5_Total_Assets" localSheetId="24">#REF!</definedName>
    <definedName name="PY5_Total_Assets">#REF!</definedName>
    <definedName name="PY5_Total_trading_activities_results" localSheetId="24">#REF!</definedName>
    <definedName name="PY5_Total_trading_activities_results">#REF!</definedName>
    <definedName name="PY5_Treasury_bills_and_other_eligible_bills" localSheetId="24">#REF!</definedName>
    <definedName name="PY5_Treasury_bills_and_other_eligible_bills">#REF!</definedName>
    <definedName name="P행" localSheetId="24">#REF!</definedName>
    <definedName name="P행">#REF!</definedName>
    <definedName name="q" localSheetId="28" hidden="1">#REF!</definedName>
    <definedName name="q" hidden="1">#REF!</definedName>
    <definedName name="Q1123432" localSheetId="24" hidden="1">{#N/A,#N/A,FALSE,"Aging Summary";#N/A,#N/A,FALSE,"Ratio Analysis";#N/A,#N/A,FALSE,"Test 120 Day Accts";#N/A,#N/A,FALSE,"Tickmarks"}</definedName>
    <definedName name="Q1123432" localSheetId="8" hidden="1">{#N/A,#N/A,FALSE,"Aging Summary";#N/A,#N/A,FALSE,"Ratio Analysis";#N/A,#N/A,FALSE,"Test 120 Day Accts";#N/A,#N/A,FALSE,"Tickmarks"}</definedName>
    <definedName name="Q1123432" localSheetId="25" hidden="1">{#N/A,#N/A,FALSE,"Aging Summary";#N/A,#N/A,FALSE,"Ratio Analysis";#N/A,#N/A,FALSE,"Test 120 Day Accts";#N/A,#N/A,FALSE,"Tickmarks"}</definedName>
    <definedName name="Q1123432" localSheetId="2" hidden="1">{#N/A,#N/A,FALSE,"Aging Summary";#N/A,#N/A,FALSE,"Ratio Analysis";#N/A,#N/A,FALSE,"Test 120 Day Accts";#N/A,#N/A,FALSE,"Tickmarks"}</definedName>
    <definedName name="Q1123432" localSheetId="14" hidden="1">{#N/A,#N/A,FALSE,"Aging Summary";#N/A,#N/A,FALSE,"Ratio Analysis";#N/A,#N/A,FALSE,"Test 120 Day Accts";#N/A,#N/A,FALSE,"Tickmarks"}</definedName>
    <definedName name="Q1123432" localSheetId="28" hidden="1">{#N/A,#N/A,FALSE,"Aging Summary";#N/A,#N/A,FALSE,"Ratio Analysis";#N/A,#N/A,FALSE,"Test 120 Day Accts";#N/A,#N/A,FALSE,"Tickmarks"}</definedName>
    <definedName name="Q1123432" localSheetId="5" hidden="1">{#N/A,#N/A,FALSE,"Aging Summary";#N/A,#N/A,FALSE,"Ratio Analysis";#N/A,#N/A,FALSE,"Test 120 Day Accts";#N/A,#N/A,FALSE,"Tickmarks"}</definedName>
    <definedName name="Q1123432" localSheetId="13" hidden="1">{#N/A,#N/A,FALSE,"Aging Summary";#N/A,#N/A,FALSE,"Ratio Analysis";#N/A,#N/A,FALSE,"Test 120 Day Accts";#N/A,#N/A,FALSE,"Tickmarks"}</definedName>
    <definedName name="Q1123432" hidden="1">{#N/A,#N/A,FALSE,"Aging Summary";#N/A,#N/A,FALSE,"Ratio Analysis";#N/A,#N/A,FALSE,"Test 120 Day Accts";#N/A,#N/A,FALSE,"Tickmarks"}</definedName>
    <definedName name="q1u" localSheetId="24">#REF!</definedName>
    <definedName name="q1u">#REF!</definedName>
    <definedName name="q234562456" localSheetId="24" hidden="1">{"'용역비'!$A$4:$C$8"}</definedName>
    <definedName name="q234562456" localSheetId="8" hidden="1">{"'용역비'!$A$4:$C$8"}</definedName>
    <definedName name="q234562456" localSheetId="25" hidden="1">{"'용역비'!$A$4:$C$8"}</definedName>
    <definedName name="q234562456" localSheetId="2" hidden="1">{"'용역비'!$A$4:$C$8"}</definedName>
    <definedName name="q234562456" localSheetId="28" hidden="1">{"'용역비'!$A$4:$C$8"}</definedName>
    <definedName name="q234562456" localSheetId="5" hidden="1">{"'용역비'!$A$4:$C$8"}</definedName>
    <definedName name="q234562456" hidden="1">{"'용역비'!$A$4:$C$8"}</definedName>
    <definedName name="Q2777x2c" localSheetId="24">#REF!</definedName>
    <definedName name="Q2777x2c">#REF!</definedName>
    <definedName name="Qa" localSheetId="24">#REF!</definedName>
    <definedName name="Qa">#REF!</definedName>
    <definedName name="QAMT86106">#N/A</definedName>
    <definedName name="QAW" localSheetId="24" hidden="1">{#N/A,#N/A,FALSE,"을지 (4)";#N/A,#N/A,FALSE,"을지 (5)";#N/A,#N/A,FALSE,"을지 (6)"}</definedName>
    <definedName name="QAW" localSheetId="8" hidden="1">{#N/A,#N/A,FALSE,"을지 (4)";#N/A,#N/A,FALSE,"을지 (5)";#N/A,#N/A,FALSE,"을지 (6)"}</definedName>
    <definedName name="QAW" localSheetId="25" hidden="1">{#N/A,#N/A,FALSE,"을지 (4)";#N/A,#N/A,FALSE,"을지 (5)";#N/A,#N/A,FALSE,"을지 (6)"}</definedName>
    <definedName name="QAW" localSheetId="2" hidden="1">{#N/A,#N/A,FALSE,"을지 (4)";#N/A,#N/A,FALSE,"을지 (5)";#N/A,#N/A,FALSE,"을지 (6)"}</definedName>
    <definedName name="QAW" localSheetId="28" hidden="1">{#N/A,#N/A,FALSE,"을지 (4)";#N/A,#N/A,FALSE,"을지 (5)";#N/A,#N/A,FALSE,"을지 (6)"}</definedName>
    <definedName name="QAW" localSheetId="5" hidden="1">{#N/A,#N/A,FALSE,"을지 (4)";#N/A,#N/A,FALSE,"을지 (5)";#N/A,#N/A,FALSE,"을지 (6)"}</definedName>
    <definedName name="QAW" hidden="1">{#N/A,#N/A,FALSE,"을지 (4)";#N/A,#N/A,FALSE,"을지 (5)";#N/A,#N/A,FALSE,"을지 (6)"}</definedName>
    <definedName name="QC" localSheetId="24">BlankMacro1</definedName>
    <definedName name="QC" localSheetId="8">BlankMacro1</definedName>
    <definedName name="QC" localSheetId="25">BlankMacro1</definedName>
    <definedName name="QC" localSheetId="2">BlankMacro1</definedName>
    <definedName name="QC" localSheetId="28">BlankMacro1</definedName>
    <definedName name="QC" localSheetId="26">BlankMacro1</definedName>
    <definedName name="QC" localSheetId="27">BlankMacro1</definedName>
    <definedName name="QC" localSheetId="6">BlankMacro1</definedName>
    <definedName name="QC" localSheetId="5">BlankMacro1</definedName>
    <definedName name="QC">BlankMacro1</definedName>
    <definedName name="QC_1" localSheetId="24">BlankMacro1</definedName>
    <definedName name="QC_1" localSheetId="8">BlankMacro1</definedName>
    <definedName name="QC_1" localSheetId="25">BlankMacro1</definedName>
    <definedName name="QC_1" localSheetId="2">BlankMacro1</definedName>
    <definedName name="QC_1" localSheetId="28">BlankMacro1</definedName>
    <definedName name="QC_1" localSheetId="26">BlankMacro1</definedName>
    <definedName name="QC_1" localSheetId="27">BlankMacro1</definedName>
    <definedName name="QC_1" localSheetId="6">BlankMacro1</definedName>
    <definedName name="QC_1" localSheetId="5">BlankMacro1</definedName>
    <definedName name="QC_1">BlankMacro1</definedName>
    <definedName name="QC_2" localSheetId="24" hidden="1">{#N/A,#N/A,FALSE,"Pharm";#N/A,#N/A,FALSE,"WWCM"}</definedName>
    <definedName name="QC_2" localSheetId="8" hidden="1">{#N/A,#N/A,FALSE,"Pharm";#N/A,#N/A,FALSE,"WWCM"}</definedName>
    <definedName name="QC_2" localSheetId="25" hidden="1">{#N/A,#N/A,FALSE,"Pharm";#N/A,#N/A,FALSE,"WWCM"}</definedName>
    <definedName name="QC_2" localSheetId="2" hidden="1">{#N/A,#N/A,FALSE,"Pharm";#N/A,#N/A,FALSE,"WWCM"}</definedName>
    <definedName name="QC_2" localSheetId="14" hidden="1">{#N/A,#N/A,FALSE,"Pharm";#N/A,#N/A,FALSE,"WWCM"}</definedName>
    <definedName name="QC_2" localSheetId="28" hidden="1">{#N/A,#N/A,FALSE,"Pharm";#N/A,#N/A,FALSE,"WWCM"}</definedName>
    <definedName name="QC_2" localSheetId="5" hidden="1">{#N/A,#N/A,FALSE,"Pharm";#N/A,#N/A,FALSE,"WWCM"}</definedName>
    <definedName name="QC_2" localSheetId="13" hidden="1">{#N/A,#N/A,FALSE,"Pharm";#N/A,#N/A,FALSE,"WWCM"}</definedName>
    <definedName name="QC_2" hidden="1">{#N/A,#N/A,FALSE,"Pharm";#N/A,#N/A,FALSE,"WWCM"}</definedName>
    <definedName name="qd" localSheetId="24">#REF!</definedName>
    <definedName name="qd">#REF!</definedName>
    <definedName name="QE" localSheetId="24"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25"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localSheetId="28"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24" hidden="1">{#N/A,#N/A,FALSE,"Aging Summary";#N/A,#N/A,FALSE,"Ratio Analysis";#N/A,#N/A,FALSE,"Test 120 Day Accts";#N/A,#N/A,FALSE,"Tickmarks"}</definedName>
    <definedName name="qeqeqe" localSheetId="8" hidden="1">{#N/A,#N/A,FALSE,"Aging Summary";#N/A,#N/A,FALSE,"Ratio Analysis";#N/A,#N/A,FALSE,"Test 120 Day Accts";#N/A,#N/A,FALSE,"Tickmarks"}</definedName>
    <definedName name="qeqeqe" localSheetId="25" hidden="1">{#N/A,#N/A,FALSE,"Aging Summary";#N/A,#N/A,FALSE,"Ratio Analysis";#N/A,#N/A,FALSE,"Test 120 Day Accts";#N/A,#N/A,FALSE,"Tickmarks"}</definedName>
    <definedName name="qeqeqe" localSheetId="2" hidden="1">{#N/A,#N/A,FALSE,"Aging Summary";#N/A,#N/A,FALSE,"Ratio Analysis";#N/A,#N/A,FALSE,"Test 120 Day Accts";#N/A,#N/A,FALSE,"Tickmarks"}</definedName>
    <definedName name="qeqeqe" localSheetId="28" hidden="1">{#N/A,#N/A,FALSE,"Aging Summary";#N/A,#N/A,FALSE,"Ratio Analysis";#N/A,#N/A,FALSE,"Test 120 Day Accts";#N/A,#N/A,FALSE,"Tickmarks"}</definedName>
    <definedName name="qeqeqe" localSheetId="5" hidden="1">{#N/A,#N/A,FALSE,"Aging Summary";#N/A,#N/A,FALSE,"Ratio Analysis";#N/A,#N/A,FALSE,"Test 120 Day Accts";#N/A,#N/A,FALSE,"Tickmarks"}</definedName>
    <definedName name="qeqeqe" hidden="1">{#N/A,#N/A,FALSE,"Aging Summary";#N/A,#N/A,FALSE,"Ratio Analysis";#N/A,#N/A,FALSE,"Test 120 Day Accts";#N/A,#N/A,FALSE,"Tickmarks"}</definedName>
    <definedName name="qe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8"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er" localSheetId="5"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 localSheetId="24">#REF!,#REF!</definedName>
    <definedName name="qewqwe">#REF!,#REF!</definedName>
    <definedName name="Qf" localSheetId="24">#REF!</definedName>
    <definedName name="Qf">#REF!</definedName>
    <definedName name="QI" localSheetId="24">BlankMacro1</definedName>
    <definedName name="QI" localSheetId="8">BlankMacro1</definedName>
    <definedName name="QI" localSheetId="25">BlankMacro1</definedName>
    <definedName name="QI" localSheetId="2">BlankMacro1</definedName>
    <definedName name="QI" localSheetId="28">BlankMacro1</definedName>
    <definedName name="QI" localSheetId="26">BlankMacro1</definedName>
    <definedName name="QI" localSheetId="27">BlankMacro1</definedName>
    <definedName name="QI" localSheetId="6">BlankMacro1</definedName>
    <definedName name="QI" localSheetId="5">BlankMacro1</definedName>
    <definedName name="QI">BlankMacro1</definedName>
    <definedName name="QKRH"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8"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5"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 localSheetId="24">#REF!</definedName>
    <definedName name="QLQL">#REF!</definedName>
    <definedName name="Qm" localSheetId="24">#REF!</definedName>
    <definedName name="Qm">#REF!</definedName>
    <definedName name="qo" localSheetId="24">#REF!</definedName>
    <definedName name="qo">#REF!</definedName>
    <definedName name="QQ" localSheetId="14" hidden="1">#REF!</definedName>
    <definedName name="QQ" localSheetId="28" hidden="1">#REF!</definedName>
    <definedName name="QQ" localSheetId="13" hidden="1">#REF!</definedName>
    <definedName name="QQ" hidden="1">#REF!</definedName>
    <definedName name="qqq"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8"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5"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AAASSS" localSheetId="24" hidden="1">{#N/A,#N/A,TRUE,"Y생산";#N/A,#N/A,TRUE,"Y판매";#N/A,#N/A,TRUE,"Y총물량";#N/A,#N/A,TRUE,"Y능력";#N/A,#N/A,TRUE,"YKD"}</definedName>
    <definedName name="QQQAAASSS" localSheetId="8" hidden="1">{#N/A,#N/A,TRUE,"Y생산";#N/A,#N/A,TRUE,"Y판매";#N/A,#N/A,TRUE,"Y총물량";#N/A,#N/A,TRUE,"Y능력";#N/A,#N/A,TRUE,"YKD"}</definedName>
    <definedName name="QQQAAASSS" localSheetId="25" hidden="1">{#N/A,#N/A,TRUE,"Y생산";#N/A,#N/A,TRUE,"Y판매";#N/A,#N/A,TRUE,"Y총물량";#N/A,#N/A,TRUE,"Y능력";#N/A,#N/A,TRUE,"YKD"}</definedName>
    <definedName name="QQQAAASSS" localSheetId="2" hidden="1">{#N/A,#N/A,TRUE,"Y생산";#N/A,#N/A,TRUE,"Y판매";#N/A,#N/A,TRUE,"Y총물량";#N/A,#N/A,TRUE,"Y능력";#N/A,#N/A,TRUE,"YKD"}</definedName>
    <definedName name="QQQAAASSS" localSheetId="14" hidden="1">{#N/A,#N/A,TRUE,"Y생산";#N/A,#N/A,TRUE,"Y판매";#N/A,#N/A,TRUE,"Y총물량";#N/A,#N/A,TRUE,"Y능력";#N/A,#N/A,TRUE,"YKD"}</definedName>
    <definedName name="QQQAAASSS" localSheetId="28" hidden="1">{#N/A,#N/A,TRUE,"Y생산";#N/A,#N/A,TRUE,"Y판매";#N/A,#N/A,TRUE,"Y총물량";#N/A,#N/A,TRUE,"Y능력";#N/A,#N/A,TRUE,"YKD"}</definedName>
    <definedName name="QQQAAASSS" localSheetId="5" hidden="1">{#N/A,#N/A,TRUE,"Y생산";#N/A,#N/A,TRUE,"Y판매";#N/A,#N/A,TRUE,"Y총물량";#N/A,#N/A,TRUE,"Y능력";#N/A,#N/A,TRUE,"YKD"}</definedName>
    <definedName name="QQQAAASSS" localSheetId="13" hidden="1">{#N/A,#N/A,TRUE,"Y생산";#N/A,#N/A,TRUE,"Y판매";#N/A,#N/A,TRUE,"Y총물량";#N/A,#N/A,TRUE,"Y능력";#N/A,#N/A,TRUE,"YKD"}</definedName>
    <definedName name="QQQAAASSS" hidden="1">{#N/A,#N/A,TRUE,"Y생산";#N/A,#N/A,TRUE,"Y판매";#N/A,#N/A,TRUE,"Y총물량";#N/A,#N/A,TRUE,"Y능력";#N/A,#N/A,TRUE,"YKD"}</definedName>
    <definedName name="qqqq" localSheetId="24">Dlog_Show</definedName>
    <definedName name="qqqq" localSheetId="8">Dlog_Show</definedName>
    <definedName name="qqqq" localSheetId="25">Dlog_Show</definedName>
    <definedName name="qqqq" localSheetId="2">Dlog_Show</definedName>
    <definedName name="qqqq" localSheetId="28">Dlog_Show</definedName>
    <definedName name="qqqq" localSheetId="26">Dlog_Show</definedName>
    <definedName name="qqqq" localSheetId="27">Dlog_Show</definedName>
    <definedName name="qqqq" localSheetId="6">Dlog_Show</definedName>
    <definedName name="qqqq" localSheetId="5">Dlog_Show</definedName>
    <definedName name="qqqq">Dlog_Show</definedName>
    <definedName name="QQQQQ"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QQQQ" localSheetId="8" hidden="1">{#N/A,#N/A,FALSE,"손익표지";#N/A,#N/A,FALSE,"손익계산";#N/A,#N/A,FALSE,"일반관리비";#N/A,#N/A,FALSE,"영업외수익";#N/A,#N/A,FALSE,"영업외비용";#N/A,#N/A,FALSE,"매출액";#N/A,#N/A,FALSE,"요약손익";#N/A,#N/A,FALSE,"요약대차";#N/A,#N/A,FALSE,"매출채권현황";#N/A,#N/A,FALSE,"매출채권명세"}</definedName>
    <definedName name="QQQQQ"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QQQQ" localSheetId="5"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8"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QQQQQ" localSheetId="5"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24" hidden="1">{#N/A,#N/A,TRUE,"Y생산";#N/A,#N/A,TRUE,"Y판매";#N/A,#N/A,TRUE,"Y총물량";#N/A,#N/A,TRUE,"Y능력";#N/A,#N/A,TRUE,"YKD"}</definedName>
    <definedName name="QQQQQQQ" localSheetId="8" hidden="1">{#N/A,#N/A,TRUE,"Y생산";#N/A,#N/A,TRUE,"Y판매";#N/A,#N/A,TRUE,"Y총물량";#N/A,#N/A,TRUE,"Y능력";#N/A,#N/A,TRUE,"YKD"}</definedName>
    <definedName name="QQQQQQQ" localSheetId="25" hidden="1">{#N/A,#N/A,TRUE,"Y생산";#N/A,#N/A,TRUE,"Y판매";#N/A,#N/A,TRUE,"Y총물량";#N/A,#N/A,TRUE,"Y능력";#N/A,#N/A,TRUE,"YKD"}</definedName>
    <definedName name="QQQQQQQ" localSheetId="2" hidden="1">{#N/A,#N/A,TRUE,"Y생산";#N/A,#N/A,TRUE,"Y판매";#N/A,#N/A,TRUE,"Y총물량";#N/A,#N/A,TRUE,"Y능력";#N/A,#N/A,TRUE,"YKD"}</definedName>
    <definedName name="QQQQQQQ" localSheetId="14" hidden="1">{#N/A,#N/A,TRUE,"Y생산";#N/A,#N/A,TRUE,"Y판매";#N/A,#N/A,TRUE,"Y총물량";#N/A,#N/A,TRUE,"Y능력";#N/A,#N/A,TRUE,"YKD"}</definedName>
    <definedName name="QQQQQQQ" localSheetId="28" hidden="1">{#N/A,#N/A,TRUE,"Y생산";#N/A,#N/A,TRUE,"Y판매";#N/A,#N/A,TRUE,"Y총물량";#N/A,#N/A,TRUE,"Y능력";#N/A,#N/A,TRUE,"YKD"}</definedName>
    <definedName name="QQQQQQQ" localSheetId="5" hidden="1">{#N/A,#N/A,TRUE,"Y생산";#N/A,#N/A,TRUE,"Y판매";#N/A,#N/A,TRUE,"Y총물량";#N/A,#N/A,TRUE,"Y능력";#N/A,#N/A,TRUE,"YKD"}</definedName>
    <definedName name="QQQQQQQ" localSheetId="13" hidden="1">{#N/A,#N/A,TRUE,"Y생산";#N/A,#N/A,TRUE,"Y판매";#N/A,#N/A,TRUE,"Y총물량";#N/A,#N/A,TRUE,"Y능력";#N/A,#N/A,TRUE,"YKD"}</definedName>
    <definedName name="QQQQQQQ" hidden="1">{#N/A,#N/A,TRUE,"Y생산";#N/A,#N/A,TRUE,"Y판매";#N/A,#N/A,TRUE,"Y총물량";#N/A,#N/A,TRUE,"Y능력";#N/A,#N/A,TRUE,"YKD"}</definedName>
    <definedName name="QQQQQQQQ"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localSheetId="24" hidden="1">{#N/A,#N/A,FALSE,"단축1";#N/A,#N/A,FALSE,"단축2";#N/A,#N/A,FALSE,"단축3";#N/A,#N/A,FALSE,"장축";#N/A,#N/A,FALSE,"4WD"}</definedName>
    <definedName name="QQQQQQQQQQQQ" localSheetId="8" hidden="1">{#N/A,#N/A,FALSE,"단축1";#N/A,#N/A,FALSE,"단축2";#N/A,#N/A,FALSE,"단축3";#N/A,#N/A,FALSE,"장축";#N/A,#N/A,FALSE,"4WD"}</definedName>
    <definedName name="QQQQQQQQQQQQ" localSheetId="25" hidden="1">{#N/A,#N/A,FALSE,"단축1";#N/A,#N/A,FALSE,"단축2";#N/A,#N/A,FALSE,"단축3";#N/A,#N/A,FALSE,"장축";#N/A,#N/A,FALSE,"4WD"}</definedName>
    <definedName name="QQQQQQQQQQQQ" localSheetId="2" hidden="1">{#N/A,#N/A,FALSE,"단축1";#N/A,#N/A,FALSE,"단축2";#N/A,#N/A,FALSE,"단축3";#N/A,#N/A,FALSE,"장축";#N/A,#N/A,FALSE,"4WD"}</definedName>
    <definedName name="QQQQQQQQQQQQ" localSheetId="28" hidden="1">{#N/A,#N/A,FALSE,"단축1";#N/A,#N/A,FALSE,"단축2";#N/A,#N/A,FALSE,"단축3";#N/A,#N/A,FALSE,"장축";#N/A,#N/A,FALSE,"4WD"}</definedName>
    <definedName name="QQQQQQQQQQQQ" localSheetId="5" hidden="1">{#N/A,#N/A,FALSE,"단축1";#N/A,#N/A,FALSE,"단축2";#N/A,#N/A,FALSE,"단축3";#N/A,#N/A,FALSE,"장축";#N/A,#N/A,FALSE,"4WD"}</definedName>
    <definedName name="QQQQQQQQQQQQ" hidden="1">{#N/A,#N/A,FALSE,"단축1";#N/A,#N/A,FALSE,"단축2";#N/A,#N/A,FALSE,"단축3";#N/A,#N/A,FALSE,"장축";#N/A,#N/A,FALSE,"4WD"}</definedName>
    <definedName name="QQQQQQQQQQQQQQQQQQQQ"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8"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localSheetId="5"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8"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5"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 localSheetId="24">#REF!</definedName>
    <definedName name="qs">#REF!</definedName>
    <definedName name="Qsa" localSheetId="24">#REF!</definedName>
    <definedName name="Qsa">#REF!</definedName>
    <definedName name="QSS" localSheetId="24" hidden="1">{#N/A,#N/A,FALSE,"을지 (4)";#N/A,#N/A,FALSE,"을지 (5)";#N/A,#N/A,FALSE,"을지 (6)"}</definedName>
    <definedName name="QSS" localSheetId="8" hidden="1">{#N/A,#N/A,FALSE,"을지 (4)";#N/A,#N/A,FALSE,"을지 (5)";#N/A,#N/A,FALSE,"을지 (6)"}</definedName>
    <definedName name="QSS" localSheetId="25" hidden="1">{#N/A,#N/A,FALSE,"을지 (4)";#N/A,#N/A,FALSE,"을지 (5)";#N/A,#N/A,FALSE,"을지 (6)"}</definedName>
    <definedName name="QSS" localSheetId="2" hidden="1">{#N/A,#N/A,FALSE,"을지 (4)";#N/A,#N/A,FALSE,"을지 (5)";#N/A,#N/A,FALSE,"을지 (6)"}</definedName>
    <definedName name="QSS" localSheetId="28" hidden="1">{#N/A,#N/A,FALSE,"을지 (4)";#N/A,#N/A,FALSE,"을지 (5)";#N/A,#N/A,FALSE,"을지 (6)"}</definedName>
    <definedName name="QSS" localSheetId="5" hidden="1">{#N/A,#N/A,FALSE,"을지 (4)";#N/A,#N/A,FALSE,"을지 (5)";#N/A,#N/A,FALSE,"을지 (6)"}</definedName>
    <definedName name="QSS" hidden="1">{#N/A,#N/A,FALSE,"을지 (4)";#N/A,#N/A,FALSE,"을지 (5)";#N/A,#N/A,FALSE,"을지 (6)"}</definedName>
    <definedName name="qtwe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8"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5"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rter" localSheetId="24">#REF!</definedName>
    <definedName name="quarter">#REF!</definedName>
    <definedName name="Query1" localSheetId="24">#REF!</definedName>
    <definedName name="Query1">#REF!</definedName>
    <definedName name="quit_button_Click" localSheetId="24">#REF!</definedName>
    <definedName name="quit_button_Click">#REF!</definedName>
    <definedName name="qw" localSheetId="24" hidden="1">{#N/A,#N/A,FALSE,"단가표지"}</definedName>
    <definedName name="qw" localSheetId="8" hidden="1">{#N/A,#N/A,FALSE,"단가표지"}</definedName>
    <definedName name="qw" localSheetId="25" hidden="1">{#N/A,#N/A,FALSE,"단가표지"}</definedName>
    <definedName name="qw" localSheetId="2" hidden="1">{#N/A,#N/A,FALSE,"단가표지"}</definedName>
    <definedName name="qw" localSheetId="14" hidden="1">{#N/A,#N/A,FALSE,"단가표지"}</definedName>
    <definedName name="qw" localSheetId="28" hidden="1">{#N/A,#N/A,FALSE,"단가표지"}</definedName>
    <definedName name="qw" localSheetId="5" hidden="1">{#N/A,#N/A,FALSE,"단가표지"}</definedName>
    <definedName name="qw" localSheetId="13" hidden="1">{#N/A,#N/A,FALSE,"단가표지"}</definedName>
    <definedName name="qw" hidden="1">{#N/A,#N/A,FALSE,"단가표지"}</definedName>
    <definedName name="QWA" localSheetId="24" hidden="1">{#N/A,#N/A,FALSE,"을지 (4)";#N/A,#N/A,FALSE,"을지 (5)";#N/A,#N/A,FALSE,"을지 (6)"}</definedName>
    <definedName name="QWA" localSheetId="8" hidden="1">{#N/A,#N/A,FALSE,"을지 (4)";#N/A,#N/A,FALSE,"을지 (5)";#N/A,#N/A,FALSE,"을지 (6)"}</definedName>
    <definedName name="QWA" localSheetId="25" hidden="1">{#N/A,#N/A,FALSE,"을지 (4)";#N/A,#N/A,FALSE,"을지 (5)";#N/A,#N/A,FALSE,"을지 (6)"}</definedName>
    <definedName name="QWA" localSheetId="2" hidden="1">{#N/A,#N/A,FALSE,"을지 (4)";#N/A,#N/A,FALSE,"을지 (5)";#N/A,#N/A,FALSE,"을지 (6)"}</definedName>
    <definedName name="QWA" localSheetId="28" hidden="1">{#N/A,#N/A,FALSE,"을지 (4)";#N/A,#N/A,FALSE,"을지 (5)";#N/A,#N/A,FALSE,"을지 (6)"}</definedName>
    <definedName name="QWA" localSheetId="5" hidden="1">{#N/A,#N/A,FALSE,"을지 (4)";#N/A,#N/A,FALSE,"을지 (5)";#N/A,#N/A,FALSE,"을지 (6)"}</definedName>
    <definedName name="QWA" hidden="1">{#N/A,#N/A,FALSE,"을지 (4)";#N/A,#N/A,FALSE,"을지 (5)";#N/A,#N/A,FALSE,"을지 (6)"}</definedName>
    <definedName name="QWE" localSheetId="24" hidden="1">{#N/A,#N/A,FALSE,"을지 (4)";#N/A,#N/A,FALSE,"을지 (5)";#N/A,#N/A,FALSE,"을지 (6)"}</definedName>
    <definedName name="QWE" localSheetId="8" hidden="1">{#N/A,#N/A,FALSE,"을지 (4)";#N/A,#N/A,FALSE,"을지 (5)";#N/A,#N/A,FALSE,"을지 (6)"}</definedName>
    <definedName name="QWE" localSheetId="25" hidden="1">{#N/A,#N/A,FALSE,"을지 (4)";#N/A,#N/A,FALSE,"을지 (5)";#N/A,#N/A,FALSE,"을지 (6)"}</definedName>
    <definedName name="QWE" localSheetId="2" hidden="1">{#N/A,#N/A,FALSE,"을지 (4)";#N/A,#N/A,FALSE,"을지 (5)";#N/A,#N/A,FALSE,"을지 (6)"}</definedName>
    <definedName name="QWE" localSheetId="28" hidden="1">{#N/A,#N/A,FALSE,"을지 (4)";#N/A,#N/A,FALSE,"을지 (5)";#N/A,#N/A,FALSE,"을지 (6)"}</definedName>
    <definedName name="QWE" localSheetId="5" hidden="1">{#N/A,#N/A,FALSE,"을지 (4)";#N/A,#N/A,FALSE,"을지 (5)";#N/A,#N/A,FALSE,"을지 (6)"}</definedName>
    <definedName name="QWE" hidden="1">{#N/A,#N/A,FALSE,"을지 (4)";#N/A,#N/A,FALSE,"을지 (5)";#N/A,#N/A,FALSE,"을지 (6)"}</definedName>
    <definedName name="qweqwe" localSheetId="24" hidden="1">{#N/A,#N/A,FALSE,"Aging Summary";#N/A,#N/A,FALSE,"Ratio Analysis";#N/A,#N/A,FALSE,"Test 120 Day Accts";#N/A,#N/A,FALSE,"Tickmarks"}</definedName>
    <definedName name="qweqwe" localSheetId="8" hidden="1">{#N/A,#N/A,FALSE,"Aging Summary";#N/A,#N/A,FALSE,"Ratio Analysis";#N/A,#N/A,FALSE,"Test 120 Day Accts";#N/A,#N/A,FALSE,"Tickmarks"}</definedName>
    <definedName name="qweqwe" localSheetId="25" hidden="1">{#N/A,#N/A,FALSE,"Aging Summary";#N/A,#N/A,FALSE,"Ratio Analysis";#N/A,#N/A,FALSE,"Test 120 Day Accts";#N/A,#N/A,FALSE,"Tickmarks"}</definedName>
    <definedName name="qweqwe" localSheetId="2" hidden="1">{#N/A,#N/A,FALSE,"Aging Summary";#N/A,#N/A,FALSE,"Ratio Analysis";#N/A,#N/A,FALSE,"Test 120 Day Accts";#N/A,#N/A,FALSE,"Tickmarks"}</definedName>
    <definedName name="qweqwe" localSheetId="28" hidden="1">{#N/A,#N/A,FALSE,"Aging Summary";#N/A,#N/A,FALSE,"Ratio Analysis";#N/A,#N/A,FALSE,"Test 120 Day Accts";#N/A,#N/A,FALSE,"Tickmarks"}</definedName>
    <definedName name="qweqwe" localSheetId="5" hidden="1">{#N/A,#N/A,FALSE,"Aging Summary";#N/A,#N/A,FALSE,"Ratio Analysis";#N/A,#N/A,FALSE,"Test 120 Day Accts";#N/A,#N/A,FALSE,"Tickmarks"}</definedName>
    <definedName name="qweqwe" hidden="1">{#N/A,#N/A,FALSE,"Aging Summary";#N/A,#N/A,FALSE,"Ratio Analysis";#N/A,#N/A,FALSE,"Test 120 Day Accts";#N/A,#N/A,FALSE,"Tickmarks"}</definedName>
    <definedName name="QWER" localSheetId="24" hidden="1">#REF!</definedName>
    <definedName name="QWER" localSheetId="14" hidden="1">#REF!</definedName>
    <definedName name="QWER" localSheetId="28" hidden="1">#REF!</definedName>
    <definedName name="QWER" localSheetId="13" hidden="1">#REF!</definedName>
    <definedName name="QWER" hidden="1">#REF!</definedName>
    <definedName name="qwqwqw" localSheetId="24" hidden="1">{#N/A,#N/A,FALSE,"Aging Summary";#N/A,#N/A,FALSE,"Ratio Analysis";#N/A,#N/A,FALSE,"Test 120 Day Accts";#N/A,#N/A,FALSE,"Tickmarks"}</definedName>
    <definedName name="qwqwqw" localSheetId="8" hidden="1">{#N/A,#N/A,FALSE,"Aging Summary";#N/A,#N/A,FALSE,"Ratio Analysis";#N/A,#N/A,FALSE,"Test 120 Day Accts";#N/A,#N/A,FALSE,"Tickmarks"}</definedName>
    <definedName name="qwqwqw" localSheetId="25" hidden="1">{#N/A,#N/A,FALSE,"Aging Summary";#N/A,#N/A,FALSE,"Ratio Analysis";#N/A,#N/A,FALSE,"Test 120 Day Accts";#N/A,#N/A,FALSE,"Tickmarks"}</definedName>
    <definedName name="qwqwqw" localSheetId="2" hidden="1">{#N/A,#N/A,FALSE,"Aging Summary";#N/A,#N/A,FALSE,"Ratio Analysis";#N/A,#N/A,FALSE,"Test 120 Day Accts";#N/A,#N/A,FALSE,"Tickmarks"}</definedName>
    <definedName name="qwqwqw" localSheetId="28" hidden="1">{#N/A,#N/A,FALSE,"Aging Summary";#N/A,#N/A,FALSE,"Ratio Analysis";#N/A,#N/A,FALSE,"Test 120 Day Accts";#N/A,#N/A,FALSE,"Tickmarks"}</definedName>
    <definedName name="qwqwqw" localSheetId="5"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24" hidden="1">{#N/A,#N/A,FALSE,"Aging Summary";#N/A,#N/A,FALSE,"Ratio Analysis";#N/A,#N/A,FALSE,"Test 120 Day Accts";#N/A,#N/A,FALSE,"Tickmarks"}</definedName>
    <definedName name="qwwq" localSheetId="8" hidden="1">{#N/A,#N/A,FALSE,"Aging Summary";#N/A,#N/A,FALSE,"Ratio Analysis";#N/A,#N/A,FALSE,"Test 120 Day Accts";#N/A,#N/A,FALSE,"Tickmarks"}</definedName>
    <definedName name="qwwq" localSheetId="25" hidden="1">{#N/A,#N/A,FALSE,"Aging Summary";#N/A,#N/A,FALSE,"Ratio Analysis";#N/A,#N/A,FALSE,"Test 120 Day Accts";#N/A,#N/A,FALSE,"Tickmarks"}</definedName>
    <definedName name="qwwq" localSheetId="2" hidden="1">{#N/A,#N/A,FALSE,"Aging Summary";#N/A,#N/A,FALSE,"Ratio Analysis";#N/A,#N/A,FALSE,"Test 120 Day Accts";#N/A,#N/A,FALSE,"Tickmarks"}</definedName>
    <definedName name="qwwq" localSheetId="28" hidden="1">{#N/A,#N/A,FALSE,"Aging Summary";#N/A,#N/A,FALSE,"Ratio Analysis";#N/A,#N/A,FALSE,"Test 120 Day Accts";#N/A,#N/A,FALSE,"Tickmarks"}</definedName>
    <definedName name="qwwq" localSheetId="5" hidden="1">{#N/A,#N/A,FALSE,"Aging Summary";#N/A,#N/A,FALSE,"Ratio Analysis";#N/A,#N/A,FALSE,"Test 120 Day Accts";#N/A,#N/A,FALSE,"Tickmarks"}</definedName>
    <definedName name="qwwq" hidden="1">{#N/A,#N/A,FALSE,"Aging Summary";#N/A,#N/A,FALSE,"Ratio Analysis";#N/A,#N/A,FALSE,"Test 120 Day Accts";#N/A,#N/A,FALSE,"Tickmarks"}</definedName>
    <definedName name="QWWWWW" localSheetId="24" hidden="1">{#N/A,#N/A,FALSE,"단축1";#N/A,#N/A,FALSE,"단축2";#N/A,#N/A,FALSE,"단축3";#N/A,#N/A,FALSE,"장축";#N/A,#N/A,FALSE,"4WD"}</definedName>
    <definedName name="QWWWWW" localSheetId="8" hidden="1">{#N/A,#N/A,FALSE,"단축1";#N/A,#N/A,FALSE,"단축2";#N/A,#N/A,FALSE,"단축3";#N/A,#N/A,FALSE,"장축";#N/A,#N/A,FALSE,"4WD"}</definedName>
    <definedName name="QWWWWW" localSheetId="25" hidden="1">{#N/A,#N/A,FALSE,"단축1";#N/A,#N/A,FALSE,"단축2";#N/A,#N/A,FALSE,"단축3";#N/A,#N/A,FALSE,"장축";#N/A,#N/A,FALSE,"4WD"}</definedName>
    <definedName name="QWWWWW" localSheetId="2" hidden="1">{#N/A,#N/A,FALSE,"단축1";#N/A,#N/A,FALSE,"단축2";#N/A,#N/A,FALSE,"단축3";#N/A,#N/A,FALSE,"장축";#N/A,#N/A,FALSE,"4WD"}</definedName>
    <definedName name="QWWWWW" localSheetId="28" hidden="1">{#N/A,#N/A,FALSE,"단축1";#N/A,#N/A,FALSE,"단축2";#N/A,#N/A,FALSE,"단축3";#N/A,#N/A,FALSE,"장축";#N/A,#N/A,FALSE,"4WD"}</definedName>
    <definedName name="QWWWWW" localSheetId="5" hidden="1">{#N/A,#N/A,FALSE,"단축1";#N/A,#N/A,FALSE,"단축2";#N/A,#N/A,FALSE,"단축3";#N/A,#N/A,FALSE,"장축";#N/A,#N/A,FALSE,"4WD"}</definedName>
    <definedName name="QWWWWW" hidden="1">{#N/A,#N/A,FALSE,"단축1";#N/A,#N/A,FALSE,"단축2";#N/A,#N/A,FALSE,"단축3";#N/A,#N/A,FALSE,"장축";#N/A,#N/A,FALSE,"4WD"}</definedName>
    <definedName name="qyk" localSheetId="24" hidden="1">{"'용역비'!$A$4:$C$8"}</definedName>
    <definedName name="qyk" localSheetId="8" hidden="1">{"'용역비'!$A$4:$C$8"}</definedName>
    <definedName name="qyk" localSheetId="25" hidden="1">{"'용역비'!$A$4:$C$8"}</definedName>
    <definedName name="qyk" localSheetId="2" hidden="1">{"'용역비'!$A$4:$C$8"}</definedName>
    <definedName name="qyk" localSheetId="28" hidden="1">{"'용역비'!$A$4:$C$8"}</definedName>
    <definedName name="qyk" localSheetId="5" hidden="1">{"'용역비'!$A$4:$C$8"}</definedName>
    <definedName name="qyk" hidden="1">{"'용역비'!$A$4:$C$8"}</definedName>
    <definedName name="Q행" localSheetId="24">#REF!</definedName>
    <definedName name="Q행">#REF!</definedName>
    <definedName name="r.CashFlow" localSheetId="28" hidden="1">#REF!</definedName>
    <definedName name="r.CashFlow" hidden="1">#REF!</definedName>
    <definedName name="r.Leverage" localSheetId="28" hidden="1">#REF!</definedName>
    <definedName name="r.Leverage" hidden="1">#REF!</definedName>
    <definedName name="r.Liquidity" localSheetId="28" hidden="1">#REF!</definedName>
    <definedName name="r.Liquidity" hidden="1">#REF!</definedName>
    <definedName name="r.Market" localSheetId="28" hidden="1">#REF!</definedName>
    <definedName name="r.Market" hidden="1">#REF!</definedName>
    <definedName name="r.Profitability" localSheetId="28" hidden="1">#REF!</definedName>
    <definedName name="r.Profitability" hidden="1">#REF!</definedName>
    <definedName name="r.Summary" localSheetId="28" hidden="1">#REF!</definedName>
    <definedName name="r.Summary" hidden="1">#REF!</definedName>
    <definedName name="R_10" localSheetId="24">#REF!</definedName>
    <definedName name="R_10">#REF!</definedName>
    <definedName name="R_11" localSheetId="24">#REF!</definedName>
    <definedName name="R_11">#REF!</definedName>
    <definedName name="R_30" localSheetId="24">#REF!</definedName>
    <definedName name="R_30">#REF!</definedName>
    <definedName name="R_31" localSheetId="24">#REF!</definedName>
    <definedName name="R_31">#REF!</definedName>
    <definedName name="R_32" localSheetId="24">#REF!</definedName>
    <definedName name="R_32">#REF!</definedName>
    <definedName name="R_33" localSheetId="24">#REF!</definedName>
    <definedName name="R_33">#REF!</definedName>
    <definedName name="R_34" localSheetId="24">#REF!</definedName>
    <definedName name="R_34">#REF!</definedName>
    <definedName name="R_41" localSheetId="24">#REF!</definedName>
    <definedName name="R_41">#REF!</definedName>
    <definedName name="R_43" localSheetId="24">#REF!</definedName>
    <definedName name="R_43">#REF!</definedName>
    <definedName name="R_COVER" localSheetId="24" hidden="1">{#N/A,#N/A,FALSE,"단축1";#N/A,#N/A,FALSE,"단축2";#N/A,#N/A,FALSE,"단축3";#N/A,#N/A,FALSE,"장축";#N/A,#N/A,FALSE,"4WD"}</definedName>
    <definedName name="R_COVER" localSheetId="8" hidden="1">{#N/A,#N/A,FALSE,"단축1";#N/A,#N/A,FALSE,"단축2";#N/A,#N/A,FALSE,"단축3";#N/A,#N/A,FALSE,"장축";#N/A,#N/A,FALSE,"4WD"}</definedName>
    <definedName name="R_COVER" localSheetId="25" hidden="1">{#N/A,#N/A,FALSE,"단축1";#N/A,#N/A,FALSE,"단축2";#N/A,#N/A,FALSE,"단축3";#N/A,#N/A,FALSE,"장축";#N/A,#N/A,FALSE,"4WD"}</definedName>
    <definedName name="R_COVER" localSheetId="2" hidden="1">{#N/A,#N/A,FALSE,"단축1";#N/A,#N/A,FALSE,"단축2";#N/A,#N/A,FALSE,"단축3";#N/A,#N/A,FALSE,"장축";#N/A,#N/A,FALSE,"4WD"}</definedName>
    <definedName name="R_COVER" localSheetId="14" hidden="1">{#N/A,#N/A,FALSE,"단축1";#N/A,#N/A,FALSE,"단축2";#N/A,#N/A,FALSE,"단축3";#N/A,#N/A,FALSE,"장축";#N/A,#N/A,FALSE,"4WD"}</definedName>
    <definedName name="R_COVER" localSheetId="28" hidden="1">{#N/A,#N/A,FALSE,"단축1";#N/A,#N/A,FALSE,"단축2";#N/A,#N/A,FALSE,"단축3";#N/A,#N/A,FALSE,"장축";#N/A,#N/A,FALSE,"4WD"}</definedName>
    <definedName name="R_COVER" localSheetId="5" hidden="1">{#N/A,#N/A,FALSE,"단축1";#N/A,#N/A,FALSE,"단축2";#N/A,#N/A,FALSE,"단축3";#N/A,#N/A,FALSE,"장축";#N/A,#N/A,FALSE,"4WD"}</definedName>
    <definedName name="R_COVER" localSheetId="13" hidden="1">{#N/A,#N/A,FALSE,"단축1";#N/A,#N/A,FALSE,"단축2";#N/A,#N/A,FALSE,"단축3";#N/A,#N/A,FALSE,"장축";#N/A,#N/A,FALSE,"4WD"}</definedName>
    <definedName name="R_COVER" hidden="1">{#N/A,#N/A,FALSE,"단축1";#N/A,#N/A,FALSE,"단축2";#N/A,#N/A,FALSE,"단축3";#N/A,#N/A,FALSE,"장축";#N/A,#N/A,FALSE,"4WD"}</definedName>
    <definedName name="ra" localSheetId="24">#REF!</definedName>
    <definedName name="ra">#REF!</definedName>
    <definedName name="RAC물정보비" localSheetId="24">#REF!</definedName>
    <definedName name="RAC물정보비">#REF!</definedName>
    <definedName name="RAC실정보제외" localSheetId="24">#REF!</definedName>
    <definedName name="RAC실정보제외">#REF!</definedName>
    <definedName name="radius" localSheetId="24">#REF!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 localSheetId="24">#REF!</definedName>
    <definedName name="RangeNewControl">#REF!</definedName>
    <definedName name="RangeNo" localSheetId="24">#REF!</definedName>
    <definedName name="RangeNo">#REF!</definedName>
    <definedName name="RangeStep3Q1" localSheetId="24">#REF!</definedName>
    <definedName name="RangeStep3Q1">#REF!</definedName>
    <definedName name="RangeStep3Q2" localSheetId="24">#REF!</definedName>
    <definedName name="RangeStep3Q2">#REF!</definedName>
    <definedName name="RangeSubprocesses" localSheetId="24">#REF!</definedName>
    <definedName name="RangeSubprocesses">#REF!</definedName>
    <definedName name="RangeYes" localSheetId="24">#REF!</definedName>
    <definedName name="RangeYes">#REF!</definedName>
    <definedName name="rarewt" localSheetId="24" hidden="1">{#N/A,#N/A,FALSE,"CCTV"}</definedName>
    <definedName name="rarewt" localSheetId="8" hidden="1">{#N/A,#N/A,FALSE,"CCTV"}</definedName>
    <definedName name="rarewt" localSheetId="25" hidden="1">{#N/A,#N/A,FALSE,"CCTV"}</definedName>
    <definedName name="rarewt" localSheetId="2" hidden="1">{#N/A,#N/A,FALSE,"CCTV"}</definedName>
    <definedName name="rarewt" localSheetId="14" hidden="1">{#N/A,#N/A,FALSE,"CCTV"}</definedName>
    <definedName name="rarewt" localSheetId="28" hidden="1">{#N/A,#N/A,FALSE,"CCTV"}</definedName>
    <definedName name="rarewt" localSheetId="5" hidden="1">{#N/A,#N/A,FALSE,"CCTV"}</definedName>
    <definedName name="rarewt" localSheetId="13" hidden="1">{#N/A,#N/A,FALSE,"CCTV"}</definedName>
    <definedName name="rarewt" hidden="1">{#N/A,#N/A,FALSE,"CCTV"}</definedName>
    <definedName name="Rate" localSheetId="24">#REF!</definedName>
    <definedName name="Rate">#REF!</definedName>
    <definedName name="rates" localSheetId="24">#REF!</definedName>
    <definedName name="rates">#REF!</definedName>
    <definedName name="RATIO" localSheetId="24">#REF!</definedName>
    <definedName name="RATIO">#REF!</definedName>
    <definedName name="RATIO미래" localSheetId="24">#REF!</definedName>
    <definedName name="RATIO미래">#REF!</definedName>
    <definedName name="RATTLE" localSheetId="24" hidden="1">{#N/A,#N/A,FALSE,"단축1";#N/A,#N/A,FALSE,"단축2";#N/A,#N/A,FALSE,"단축3";#N/A,#N/A,FALSE,"장축";#N/A,#N/A,FALSE,"4WD"}</definedName>
    <definedName name="RATTLE" localSheetId="8" hidden="1">{#N/A,#N/A,FALSE,"단축1";#N/A,#N/A,FALSE,"단축2";#N/A,#N/A,FALSE,"단축3";#N/A,#N/A,FALSE,"장축";#N/A,#N/A,FALSE,"4WD"}</definedName>
    <definedName name="RATTLE" localSheetId="25" hidden="1">{#N/A,#N/A,FALSE,"단축1";#N/A,#N/A,FALSE,"단축2";#N/A,#N/A,FALSE,"단축3";#N/A,#N/A,FALSE,"장축";#N/A,#N/A,FALSE,"4WD"}</definedName>
    <definedName name="RATTLE" localSheetId="2" hidden="1">{#N/A,#N/A,FALSE,"단축1";#N/A,#N/A,FALSE,"단축2";#N/A,#N/A,FALSE,"단축3";#N/A,#N/A,FALSE,"장축";#N/A,#N/A,FALSE,"4WD"}</definedName>
    <definedName name="RATTLE" localSheetId="28" hidden="1">{#N/A,#N/A,FALSE,"단축1";#N/A,#N/A,FALSE,"단축2";#N/A,#N/A,FALSE,"단축3";#N/A,#N/A,FALSE,"장축";#N/A,#N/A,FALSE,"4WD"}</definedName>
    <definedName name="RATTLE" localSheetId="5" hidden="1">{#N/A,#N/A,FALSE,"단축1";#N/A,#N/A,FALSE,"단축2";#N/A,#N/A,FALSE,"단축3";#N/A,#N/A,FALSE,"장축";#N/A,#N/A,FALSE,"4WD"}</definedName>
    <definedName name="RATTLE" hidden="1">{#N/A,#N/A,FALSE,"단축1";#N/A,#N/A,FALSE,"단축2";#N/A,#N/A,FALSE,"단축3";#N/A,#N/A,FALSE,"장축";#N/A,#N/A,FALSE,"4WD"}</definedName>
    <definedName name="RawData" localSheetId="24">#REF!</definedName>
    <definedName name="RawData">#REF!</definedName>
    <definedName name="RawHeader" localSheetId="24">#REF!</definedName>
    <definedName name="RawHeader">#REF!</definedName>
    <definedName name="RCArea" localSheetId="24" hidden="1">#REF!</definedName>
    <definedName name="RCArea" localSheetId="14" hidden="1">#REF!</definedName>
    <definedName name="RCArea" localSheetId="28" hidden="1">#REF!</definedName>
    <definedName name="RCArea" localSheetId="13" hidden="1">#REF!</definedName>
    <definedName name="RCArea" hidden="1">#REF!</definedName>
    <definedName name="rd" localSheetId="24">#REF!</definedName>
    <definedName name="rd">#REF!</definedName>
    <definedName name="RDG" localSheetId="24" hidden="1">{#N/A,#N/A,FALSE,"단축1";#N/A,#N/A,FALSE,"단축2";#N/A,#N/A,FALSE,"단축3";#N/A,#N/A,FALSE,"장축";#N/A,#N/A,FALSE,"4WD"}</definedName>
    <definedName name="RDG" localSheetId="8" hidden="1">{#N/A,#N/A,FALSE,"단축1";#N/A,#N/A,FALSE,"단축2";#N/A,#N/A,FALSE,"단축3";#N/A,#N/A,FALSE,"장축";#N/A,#N/A,FALSE,"4WD"}</definedName>
    <definedName name="RDG" localSheetId="25" hidden="1">{#N/A,#N/A,FALSE,"단축1";#N/A,#N/A,FALSE,"단축2";#N/A,#N/A,FALSE,"단축3";#N/A,#N/A,FALSE,"장축";#N/A,#N/A,FALSE,"4WD"}</definedName>
    <definedName name="RDG" localSheetId="2" hidden="1">{#N/A,#N/A,FALSE,"단축1";#N/A,#N/A,FALSE,"단축2";#N/A,#N/A,FALSE,"단축3";#N/A,#N/A,FALSE,"장축";#N/A,#N/A,FALSE,"4WD"}</definedName>
    <definedName name="RDG" localSheetId="28" hidden="1">{#N/A,#N/A,FALSE,"단축1";#N/A,#N/A,FALSE,"단축2";#N/A,#N/A,FALSE,"단축3";#N/A,#N/A,FALSE,"장축";#N/A,#N/A,FALSE,"4WD"}</definedName>
    <definedName name="RDG" localSheetId="5" hidden="1">{#N/A,#N/A,FALSE,"단축1";#N/A,#N/A,FALSE,"단축2";#N/A,#N/A,FALSE,"단축3";#N/A,#N/A,FALSE,"장축";#N/A,#N/A,FALSE,"4WD"}</definedName>
    <definedName name="RDG" hidden="1">{#N/A,#N/A,FALSE,"단축1";#N/A,#N/A,FALSE,"단축2";#N/A,#N/A,FALSE,"단축3";#N/A,#N/A,FALSE,"장축";#N/A,#N/A,FALSE,"4WD"}</definedName>
    <definedName name="RDU" localSheetId="24">#REF!,#REF!,#REF!,#REF!,#REF!,#REF!</definedName>
    <definedName name="RDU">#REF!,#REF!,#REF!,#REF!,#REF!,#REF!</definedName>
    <definedName name="RE" localSheetId="24" hidden="1">{#N/A,#N/A,FALSE,"초도품";#N/A,#N/A,FALSE,"초도품 (2)";#N/A,#N/A,FALSE,"초도품 (3)";#N/A,#N/A,FALSE,"초도품 (4)";#N/A,#N/A,FALSE,"초도품 (5)";#N/A,#N/A,FALSE,"초도품 (6)"}</definedName>
    <definedName name="RE" localSheetId="8" hidden="1">{#N/A,#N/A,FALSE,"초도품";#N/A,#N/A,FALSE,"초도품 (2)";#N/A,#N/A,FALSE,"초도품 (3)";#N/A,#N/A,FALSE,"초도품 (4)";#N/A,#N/A,FALSE,"초도품 (5)";#N/A,#N/A,FALSE,"초도품 (6)"}</definedName>
    <definedName name="RE" localSheetId="25" hidden="1">{#N/A,#N/A,FALSE,"초도품";#N/A,#N/A,FALSE,"초도품 (2)";#N/A,#N/A,FALSE,"초도품 (3)";#N/A,#N/A,FALSE,"초도품 (4)";#N/A,#N/A,FALSE,"초도품 (5)";#N/A,#N/A,FALSE,"초도품 (6)"}</definedName>
    <definedName name="RE" localSheetId="2" hidden="1">{#N/A,#N/A,FALSE,"초도품";#N/A,#N/A,FALSE,"초도품 (2)";#N/A,#N/A,FALSE,"초도품 (3)";#N/A,#N/A,FALSE,"초도품 (4)";#N/A,#N/A,FALSE,"초도품 (5)";#N/A,#N/A,FALSE,"초도품 (6)"}</definedName>
    <definedName name="RE" localSheetId="28" hidden="1">{#N/A,#N/A,FALSE,"초도품";#N/A,#N/A,FALSE,"초도품 (2)";#N/A,#N/A,FALSE,"초도품 (3)";#N/A,#N/A,FALSE,"초도품 (4)";#N/A,#N/A,FALSE,"초도품 (5)";#N/A,#N/A,FALSE,"초도품 (6)"}</definedName>
    <definedName name="RE" localSheetId="5"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_bar" localSheetId="24">#REF!</definedName>
    <definedName name="re_bar">#REF!</definedName>
    <definedName name="rea" localSheetId="24">BlankMacro1</definedName>
    <definedName name="rea" localSheetId="8">BlankMacro1</definedName>
    <definedName name="rea" localSheetId="25">BlankMacro1</definedName>
    <definedName name="rea" localSheetId="2">BlankMacro1</definedName>
    <definedName name="rea" localSheetId="28">BlankMacro1</definedName>
    <definedName name="rea" localSheetId="26">BlankMacro1</definedName>
    <definedName name="rea" localSheetId="27">BlankMacro1</definedName>
    <definedName name="rea" localSheetId="6">BlankMacro1</definedName>
    <definedName name="rea" localSheetId="5">BlankMacro1</definedName>
    <definedName name="rea">BlankMacro1</definedName>
    <definedName name="readonhand" localSheetId="24">#REF!</definedName>
    <definedName name="readonhand">#REF!</definedName>
    <definedName name="reag" localSheetId="24">#REF!</definedName>
    <definedName name="reag">#REF!</definedName>
    <definedName name="rebarallow" localSheetId="24">#REF!</definedName>
    <definedName name="rebarallow">#REF!</definedName>
    <definedName name="_xlnm.Recorder" localSheetId="24">#REF!</definedName>
    <definedName name="_xlnm.Recorder">#REF!</definedName>
    <definedName name="RECOUT">#N/A</definedName>
    <definedName name="RedefinePrintTableRange" localSheetId="28" hidden="1">#REF!</definedName>
    <definedName name="RedefinePrintTableRange" hidden="1">#REF!</definedName>
    <definedName name="redo" localSheetId="24" hidden="1">{#N/A,#N/A,FALSE,"ACQ_GRAPHS";#N/A,#N/A,FALSE,"T_1 GRAPHS";#N/A,#N/A,FALSE,"T_2 GRAPHS";#N/A,#N/A,FALSE,"COMB_GRAPHS"}</definedName>
    <definedName name="redo" localSheetId="8" hidden="1">{#N/A,#N/A,FALSE,"ACQ_GRAPHS";#N/A,#N/A,FALSE,"T_1 GRAPHS";#N/A,#N/A,FALSE,"T_2 GRAPHS";#N/A,#N/A,FALSE,"COMB_GRAPHS"}</definedName>
    <definedName name="redo" localSheetId="25" hidden="1">{#N/A,#N/A,FALSE,"ACQ_GRAPHS";#N/A,#N/A,FALSE,"T_1 GRAPHS";#N/A,#N/A,FALSE,"T_2 GRAPHS";#N/A,#N/A,FALSE,"COMB_GRAPHS"}</definedName>
    <definedName name="redo" localSheetId="2" hidden="1">{#N/A,#N/A,FALSE,"ACQ_GRAPHS";#N/A,#N/A,FALSE,"T_1 GRAPHS";#N/A,#N/A,FALSE,"T_2 GRAPHS";#N/A,#N/A,FALSE,"COMB_GRAPHS"}</definedName>
    <definedName name="redo" localSheetId="28" hidden="1">{#N/A,#N/A,FALSE,"ACQ_GRAPHS";#N/A,#N/A,FALSE,"T_1 GRAPHS";#N/A,#N/A,FALSE,"T_2 GRAPHS";#N/A,#N/A,FALSE,"COMB_GRAPHS"}</definedName>
    <definedName name="redo" localSheetId="5" hidden="1">{#N/A,#N/A,FALSE,"ACQ_GRAPHS";#N/A,#N/A,FALSE,"T_1 GRAPHS";#N/A,#N/A,FALSE,"T_2 GRAPHS";#N/A,#N/A,FALSE,"COMB_GRAPHS"}</definedName>
    <definedName name="redo" hidden="1">{#N/A,#N/A,FALSE,"ACQ_GRAPHS";#N/A,#N/A,FALSE,"T_1 GRAPHS";#N/A,#N/A,FALSE,"T_2 GRAPHS";#N/A,#N/A,FALSE,"COMB_GRAPHS"}</definedName>
    <definedName name="REF" localSheetId="24">#REF!</definedName>
    <definedName name="REF">#REF!</definedName>
    <definedName name="REM">#N/A</definedName>
    <definedName name="REMK">#N/A</definedName>
    <definedName name="RENN" localSheetId="24" hidden="1">{"'7-2지역별'!$A$1:$R$44"}</definedName>
    <definedName name="RENN" localSheetId="8" hidden="1">{"'7-2지역별'!$A$1:$R$44"}</definedName>
    <definedName name="RENN" localSheetId="25" hidden="1">{"'7-2지역별'!$A$1:$R$44"}</definedName>
    <definedName name="RENN" localSheetId="2" hidden="1">{"'7-2지역별'!$A$1:$R$44"}</definedName>
    <definedName name="RENN" localSheetId="28" hidden="1">{"'7-2지역별'!$A$1:$R$44"}</definedName>
    <definedName name="RENN" localSheetId="5" hidden="1">{"'7-2지역별'!$A$1:$R$44"}</definedName>
    <definedName name="RENN" hidden="1">{"'7-2지역별'!$A$1:$R$44"}</definedName>
    <definedName name="rep" localSheetId="24" hidden="1">{#N/A,#N/A,FALSE,"COVER";#N/A,#N/A,FALSE,"VALUATION";#N/A,#N/A,FALSE,"FORECAST";#N/A,#N/A,FALSE,"FY ANALYSIS ";#N/A,#N/A,FALSE," HY ANALYSIS"}</definedName>
    <definedName name="rep" localSheetId="8" hidden="1">{#N/A,#N/A,FALSE,"COVER";#N/A,#N/A,FALSE,"VALUATION";#N/A,#N/A,FALSE,"FORECAST";#N/A,#N/A,FALSE,"FY ANALYSIS ";#N/A,#N/A,FALSE," HY ANALYSIS"}</definedName>
    <definedName name="rep" localSheetId="25" hidden="1">{#N/A,#N/A,FALSE,"COVER";#N/A,#N/A,FALSE,"VALUATION";#N/A,#N/A,FALSE,"FORECAST";#N/A,#N/A,FALSE,"FY ANALYSIS ";#N/A,#N/A,FALSE," HY ANALYSIS"}</definedName>
    <definedName name="rep" localSheetId="2" hidden="1">{#N/A,#N/A,FALSE,"COVER";#N/A,#N/A,FALSE,"VALUATION";#N/A,#N/A,FALSE,"FORECAST";#N/A,#N/A,FALSE,"FY ANALYSIS ";#N/A,#N/A,FALSE," HY ANALYSIS"}</definedName>
    <definedName name="rep" localSheetId="28" hidden="1">{#N/A,#N/A,FALSE,"COVER";#N/A,#N/A,FALSE,"VALUATION";#N/A,#N/A,FALSE,"FORECAST";#N/A,#N/A,FALSE,"FY ANALYSIS ";#N/A,#N/A,FALSE," HY ANALYSIS"}</definedName>
    <definedName name="rep" localSheetId="5" hidden="1">{#N/A,#N/A,FALSE,"COVER";#N/A,#N/A,FALSE,"VALUATION";#N/A,#N/A,FALSE,"FORECAST";#N/A,#N/A,FALSE,"FY ANALYSIS ";#N/A,#N/A,FALSE," HY ANALYSIS"}</definedName>
    <definedName name="rep" hidden="1">{#N/A,#N/A,FALSE,"COVER";#N/A,#N/A,FALSE,"VALUATION";#N/A,#N/A,FALSE,"FORECAST";#N/A,#N/A,FALSE,"FY ANALYSIS ";#N/A,#N/A,FALSE," HY ANALYSIS"}</definedName>
    <definedName name="report" localSheetId="24">#REF!</definedName>
    <definedName name="report" localSheetId="14">#REF!</definedName>
    <definedName name="report" localSheetId="13">#REF!</definedName>
    <definedName name="report">#REF!</definedName>
    <definedName name="ReportCreated">TRUE</definedName>
    <definedName name="reportP2" localSheetId="24">#REF!</definedName>
    <definedName name="reportP2">#REF!</definedName>
    <definedName name="reportPl" localSheetId="24">#REF!</definedName>
    <definedName name="reportPl">#REF!</definedName>
    <definedName name="ReportTitle1" localSheetId="24">#REF!</definedName>
    <definedName name="ReportTitle1">#REF!</definedName>
    <definedName name="RERER">#N/A</definedName>
    <definedName name="Reset" localSheetId="24">#REF!</definedName>
    <definedName name="Reset">#REF!</definedName>
    <definedName name="re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8"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5"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 localSheetId="24">#REF!</definedName>
    <definedName name="Retrait">#REF!</definedName>
    <definedName name="rew" localSheetId="2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localSheetId="24" hidden="1">#REF!</definedName>
    <definedName name="rews" localSheetId="28" hidden="1">#REF!</definedName>
    <definedName name="rews" hidden="1">#REF!</definedName>
    <definedName name="re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8"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5"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24" hidden="1">{#N/A,#N/A,FALSE,"기안지";#N/A,#N/A,FALSE,"통신지"}</definedName>
    <definedName name="RF" localSheetId="8" hidden="1">{#N/A,#N/A,FALSE,"기안지";#N/A,#N/A,FALSE,"통신지"}</definedName>
    <definedName name="RF" localSheetId="25" hidden="1">{#N/A,#N/A,FALSE,"기안지";#N/A,#N/A,FALSE,"통신지"}</definedName>
    <definedName name="RF" localSheetId="2" hidden="1">{#N/A,#N/A,FALSE,"기안지";#N/A,#N/A,FALSE,"통신지"}</definedName>
    <definedName name="RF" localSheetId="14" hidden="1">{#N/A,#N/A,FALSE,"기안지";#N/A,#N/A,FALSE,"통신지"}</definedName>
    <definedName name="RF" localSheetId="28" hidden="1">{#N/A,#N/A,FALSE,"기안지";#N/A,#N/A,FALSE,"통신지"}</definedName>
    <definedName name="RF" localSheetId="5" hidden="1">{#N/A,#N/A,FALSE,"기안지";#N/A,#N/A,FALSE,"통신지"}</definedName>
    <definedName name="RF" localSheetId="13" hidden="1">{#N/A,#N/A,FALSE,"기안지";#N/A,#N/A,FALSE,"통신지"}</definedName>
    <definedName name="RF" hidden="1">{#N/A,#N/A,FALSE,"기안지";#N/A,#N/A,FALSE,"통신지"}</definedName>
    <definedName name="RFP003A" localSheetId="24">#REF!</definedName>
    <definedName name="RFP003A">#REF!</definedName>
    <definedName name="RFP003B" localSheetId="24">#REF!</definedName>
    <definedName name="RFP003B">#REF!</definedName>
    <definedName name="RFP003C" localSheetId="24">#REF!</definedName>
    <definedName name="RFP003C">#REF!</definedName>
    <definedName name="RFP003D" localSheetId="24">#REF!</definedName>
    <definedName name="RFP003D">#REF!</definedName>
    <definedName name="RFP003E" localSheetId="24">#REF!</definedName>
    <definedName name="RFP003E">#REF!</definedName>
    <definedName name="RFP003F" localSheetId="24">#REF!</definedName>
    <definedName name="RFP003F">#REF!</definedName>
    <definedName name="Rfr" localSheetId="24">#REF!</definedName>
    <definedName name="Rfr">#REF!</definedName>
    <definedName name="RFSDF" localSheetId="24">BLCH</definedName>
    <definedName name="RFSDF" localSheetId="8">BLCH</definedName>
    <definedName name="RFSDF" localSheetId="25">BLCH</definedName>
    <definedName name="RFSDF" localSheetId="2">BLCH</definedName>
    <definedName name="RFSDF" localSheetId="28">BLCH</definedName>
    <definedName name="RFSDF" localSheetId="26">BLCH</definedName>
    <definedName name="RFSDF" localSheetId="27">BLCH</definedName>
    <definedName name="RFSDF" localSheetId="6">BLCH</definedName>
    <definedName name="RFSDF" localSheetId="5">BLCH</definedName>
    <definedName name="RFSDF">BLCH</definedName>
    <definedName name="RGSDG" localSheetId="24" hidden="1">{#N/A,#N/A,FALSE,"단축1";#N/A,#N/A,FALSE,"단축2";#N/A,#N/A,FALSE,"단축3";#N/A,#N/A,FALSE,"장축";#N/A,#N/A,FALSE,"4WD"}</definedName>
    <definedName name="RGSDG" localSheetId="8" hidden="1">{#N/A,#N/A,FALSE,"단축1";#N/A,#N/A,FALSE,"단축2";#N/A,#N/A,FALSE,"단축3";#N/A,#N/A,FALSE,"장축";#N/A,#N/A,FALSE,"4WD"}</definedName>
    <definedName name="RGSDG" localSheetId="25" hidden="1">{#N/A,#N/A,FALSE,"단축1";#N/A,#N/A,FALSE,"단축2";#N/A,#N/A,FALSE,"단축3";#N/A,#N/A,FALSE,"장축";#N/A,#N/A,FALSE,"4WD"}</definedName>
    <definedName name="RGSDG" localSheetId="2" hidden="1">{#N/A,#N/A,FALSE,"단축1";#N/A,#N/A,FALSE,"단축2";#N/A,#N/A,FALSE,"단축3";#N/A,#N/A,FALSE,"장축";#N/A,#N/A,FALSE,"4WD"}</definedName>
    <definedName name="RGSDG" localSheetId="28" hidden="1">{#N/A,#N/A,FALSE,"단축1";#N/A,#N/A,FALSE,"단축2";#N/A,#N/A,FALSE,"단축3";#N/A,#N/A,FALSE,"장축";#N/A,#N/A,FALSE,"4WD"}</definedName>
    <definedName name="RGSDG" localSheetId="5" hidden="1">{#N/A,#N/A,FALSE,"단축1";#N/A,#N/A,FALSE,"단축2";#N/A,#N/A,FALSE,"단축3";#N/A,#N/A,FALSE,"장축";#N/A,#N/A,FALSE,"4WD"}</definedName>
    <definedName name="RGSDG" hidden="1">{#N/A,#N/A,FALSE,"단축1";#N/A,#N/A,FALSE,"단축2";#N/A,#N/A,FALSE,"단축3";#N/A,#N/A,FALSE,"장축";#N/A,#N/A,FALSE,"4WD"}</definedName>
    <definedName name="RH" localSheetId="24" hidden="1">{"'용역비'!$A$4:$C$8"}</definedName>
    <definedName name="RH" localSheetId="8" hidden="1">{"'용역비'!$A$4:$C$8"}</definedName>
    <definedName name="RH" localSheetId="25" hidden="1">{"'용역비'!$A$4:$C$8"}</definedName>
    <definedName name="RH" localSheetId="2" hidden="1">{"'용역비'!$A$4:$C$8"}</definedName>
    <definedName name="RH" localSheetId="28" hidden="1">{"'용역비'!$A$4:$C$8"}</definedName>
    <definedName name="RH" localSheetId="5" hidden="1">{"'용역비'!$A$4:$C$8"}</definedName>
    <definedName name="RH" hidden="1">{"'용역비'!$A$4:$C$8"}</definedName>
    <definedName name="RIGHT" localSheetId="24">#REF!</definedName>
    <definedName name="RIGHT">#REF!</definedName>
    <definedName name="risk" localSheetId="24">#REF!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24" hidden="1">{#N/A,#N/A,FALSE,"UNIT";#N/A,#N/A,FALSE,"UNIT";#N/A,#N/A,FALSE,"계정"}</definedName>
    <definedName name="RISK내용" localSheetId="8" hidden="1">{#N/A,#N/A,FALSE,"UNIT";#N/A,#N/A,FALSE,"UNIT";#N/A,#N/A,FALSE,"계정"}</definedName>
    <definedName name="RISK내용" localSheetId="25" hidden="1">{#N/A,#N/A,FALSE,"UNIT";#N/A,#N/A,FALSE,"UNIT";#N/A,#N/A,FALSE,"계정"}</definedName>
    <definedName name="RISK내용" localSheetId="2" hidden="1">{#N/A,#N/A,FALSE,"UNIT";#N/A,#N/A,FALSE,"UNIT";#N/A,#N/A,FALSE,"계정"}</definedName>
    <definedName name="RISK내용" localSheetId="28" hidden="1">{#N/A,#N/A,FALSE,"UNIT";#N/A,#N/A,FALSE,"UNIT";#N/A,#N/A,FALSE,"계정"}</definedName>
    <definedName name="RISK내용" localSheetId="5" hidden="1">{#N/A,#N/A,FALSE,"UNIT";#N/A,#N/A,FALSE,"UNIT";#N/A,#N/A,FALSE,"계정"}</definedName>
    <definedName name="RISK내용" hidden="1">{#N/A,#N/A,FALSE,"UNIT";#N/A,#N/A,FALSE,"UNIT";#N/A,#N/A,FALSE,"계정"}</definedName>
    <definedName name="rk" localSheetId="24" hidden="1">{#N/A,#N/A,FALSE,"BS";#N/A,#N/A,FALSE,"PL";#N/A,#N/A,FALSE,"처분";#N/A,#N/A,FALSE,"현금";#N/A,#N/A,FALSE,"매출";#N/A,#N/A,FALSE,"원가";#N/A,#N/A,FALSE,"경영"}</definedName>
    <definedName name="rk" localSheetId="8" hidden="1">{#N/A,#N/A,FALSE,"BS";#N/A,#N/A,FALSE,"PL";#N/A,#N/A,FALSE,"처분";#N/A,#N/A,FALSE,"현금";#N/A,#N/A,FALSE,"매출";#N/A,#N/A,FALSE,"원가";#N/A,#N/A,FALSE,"경영"}</definedName>
    <definedName name="rk" localSheetId="25"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localSheetId="28" hidden="1">{#N/A,#N/A,FALSE,"BS";#N/A,#N/A,FALSE,"PL";#N/A,#N/A,FALSE,"처분";#N/A,#N/A,FALSE,"현금";#N/A,#N/A,FALSE,"매출";#N/A,#N/A,FALSE,"원가";#N/A,#N/A,FALSE,"경영"}</definedName>
    <definedName name="rk" localSheetId="5" hidden="1">{#N/A,#N/A,FALSE,"BS";#N/A,#N/A,FALSE,"PL";#N/A,#N/A,FALSE,"처분";#N/A,#N/A,FALSE,"현금";#N/A,#N/A,FALSE,"매출";#N/A,#N/A,FALSE,"원가";#N/A,#N/A,FALSE,"경영"}</definedName>
    <definedName name="rk" hidden="1">{#N/A,#N/A,FALSE,"BS";#N/A,#N/A,FALSE,"PL";#N/A,#N/A,FALSE,"처분";#N/A,#N/A,FALSE,"현금";#N/A,#N/A,FALSE,"매출";#N/A,#N/A,FALSE,"원가";#N/A,#N/A,FALSE,"경영"}</definedName>
    <definedName name="rkdd" localSheetId="24">#REF!</definedName>
    <definedName name="rkdd">#REF!</definedName>
    <definedName name="rkq" localSheetId="24">#REF!</definedName>
    <definedName name="rkq">#REF!</definedName>
    <definedName name="RKRKR" localSheetId="24" hidden="1">{#N/A,#N/A,FALSE,"초도품";#N/A,#N/A,FALSE,"초도품 (2)";#N/A,#N/A,FALSE,"초도품 (3)";#N/A,#N/A,FALSE,"초도품 (4)";#N/A,#N/A,FALSE,"초도품 (5)";#N/A,#N/A,FALSE,"초도품 (6)"}</definedName>
    <definedName name="RKRKR" localSheetId="8" hidden="1">{#N/A,#N/A,FALSE,"초도품";#N/A,#N/A,FALSE,"초도품 (2)";#N/A,#N/A,FALSE,"초도품 (3)";#N/A,#N/A,FALSE,"초도품 (4)";#N/A,#N/A,FALSE,"초도품 (5)";#N/A,#N/A,FALSE,"초도품 (6)"}</definedName>
    <definedName name="RKRKR" localSheetId="25"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localSheetId="28" hidden="1">{#N/A,#N/A,FALSE,"초도품";#N/A,#N/A,FALSE,"초도품 (2)";#N/A,#N/A,FALSE,"초도품 (3)";#N/A,#N/A,FALSE,"초도품 (4)";#N/A,#N/A,FALSE,"초도품 (5)";#N/A,#N/A,FALSE,"초도품 (6)"}</definedName>
    <definedName name="RKRKR" localSheetId="5"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localSheetId="24" hidden="1">#REF!</definedName>
    <definedName name="RKSK" localSheetId="14" hidden="1">#REF!</definedName>
    <definedName name="RKSK" localSheetId="28" hidden="1">#REF!</definedName>
    <definedName name="RKSK" localSheetId="13" hidden="1">#REF!</definedName>
    <definedName name="RKSK" hidden="1">#REF!</definedName>
    <definedName name="RL" localSheetId="24">#REF!</definedName>
    <definedName name="RL">#REF!</definedName>
    <definedName name="RLA" localSheetId="24" hidden="1">{#N/A,#N/A,TRUE,"Y생산";#N/A,#N/A,TRUE,"Y판매";#N/A,#N/A,TRUE,"Y총물량";#N/A,#N/A,TRUE,"Y능력";#N/A,#N/A,TRUE,"YKD"}</definedName>
    <definedName name="RLA" localSheetId="8" hidden="1">{#N/A,#N/A,TRUE,"Y생산";#N/A,#N/A,TRUE,"Y판매";#N/A,#N/A,TRUE,"Y총물량";#N/A,#N/A,TRUE,"Y능력";#N/A,#N/A,TRUE,"YKD"}</definedName>
    <definedName name="RLA" localSheetId="25" hidden="1">{#N/A,#N/A,TRUE,"Y생산";#N/A,#N/A,TRUE,"Y판매";#N/A,#N/A,TRUE,"Y총물량";#N/A,#N/A,TRUE,"Y능력";#N/A,#N/A,TRUE,"YKD"}</definedName>
    <definedName name="RLA" localSheetId="2" hidden="1">{#N/A,#N/A,TRUE,"Y생산";#N/A,#N/A,TRUE,"Y판매";#N/A,#N/A,TRUE,"Y총물량";#N/A,#N/A,TRUE,"Y능력";#N/A,#N/A,TRUE,"YKD"}</definedName>
    <definedName name="RLA" localSheetId="14" hidden="1">{#N/A,#N/A,TRUE,"Y생산";#N/A,#N/A,TRUE,"Y판매";#N/A,#N/A,TRUE,"Y총물량";#N/A,#N/A,TRUE,"Y능력";#N/A,#N/A,TRUE,"YKD"}</definedName>
    <definedName name="RLA" localSheetId="28" hidden="1">{#N/A,#N/A,TRUE,"Y생산";#N/A,#N/A,TRUE,"Y판매";#N/A,#N/A,TRUE,"Y총물량";#N/A,#N/A,TRUE,"Y능력";#N/A,#N/A,TRUE,"YKD"}</definedName>
    <definedName name="RLA" localSheetId="5" hidden="1">{#N/A,#N/A,TRUE,"Y생산";#N/A,#N/A,TRUE,"Y판매";#N/A,#N/A,TRUE,"Y총물량";#N/A,#N/A,TRUE,"Y능력";#N/A,#N/A,TRUE,"YKD"}</definedName>
    <definedName name="RLA" localSheetId="13" hidden="1">{#N/A,#N/A,TRUE,"Y생산";#N/A,#N/A,TRUE,"Y판매";#N/A,#N/A,TRUE,"Y총물량";#N/A,#N/A,TRUE,"Y능력";#N/A,#N/A,TRUE,"YKD"}</definedName>
    <definedName name="RLA" hidden="1">{#N/A,#N/A,TRUE,"Y생산";#N/A,#N/A,TRUE,"Y판매";#N/A,#N/A,TRUE,"Y총물량";#N/A,#N/A,TRUE,"Y능력";#N/A,#N/A,TRUE,"YKD"}</definedName>
    <definedName name="rlr" localSheetId="24">#REF!</definedName>
    <definedName name="rlr">#REF!</definedName>
    <definedName name="rm" localSheetId="24">#REF!</definedName>
    <definedName name="rm">#REF!</definedName>
    <definedName name="rmalfl" localSheetId="24">#REF!</definedName>
    <definedName name="rmalfl">#REF!</definedName>
    <definedName name="RMIN">#N/A</definedName>
    <definedName name="RMREOH">#N/A</definedName>
    <definedName name="RMRNOT">#N/A</definedName>
    <definedName name="RNDBOH">#N/A</definedName>
    <definedName name="RNDEOH">#N/A</definedName>
    <definedName name="rnqsj" localSheetId="24">#REF!,#REF!</definedName>
    <definedName name="rnqsj">#REF!,#REF!</definedName>
    <definedName name="RO" localSheetId="24">#REF!</definedName>
    <definedName name="RO">#REF!</definedName>
    <definedName name="Rodogyl2004" localSheetId="24">#REF!</definedName>
    <definedName name="Rodogyl2004" localSheetId="14">#REF!</definedName>
    <definedName name="Rodogyl2004" localSheetId="13">#REF!</definedName>
    <definedName name="Rodogyl2004">#REF!</definedName>
    <definedName name="Rodogyl2005" localSheetId="24">#REF!</definedName>
    <definedName name="Rodogyl2005" localSheetId="14">#REF!</definedName>
    <definedName name="Rodogyl2005" localSheetId="13">#REF!</definedName>
    <definedName name="Rodogyl2005">#REF!</definedName>
    <definedName name="Rodogyl2006" localSheetId="24">#REF!</definedName>
    <definedName name="Rodogyl2006" localSheetId="14">#REF!</definedName>
    <definedName name="Rodogyl2006" localSheetId="13">#REF!</definedName>
    <definedName name="Rodogyl2006">#REF!</definedName>
    <definedName name="Rodogyl2007" localSheetId="24">#REF!</definedName>
    <definedName name="Rodogyl2007">#REF!</definedName>
    <definedName name="Rodogylcogs2001" localSheetId="24">#REF!</definedName>
    <definedName name="Rodogylcogs2001">#REF!</definedName>
    <definedName name="Rodogylcogs2002" localSheetId="24">#REF!</definedName>
    <definedName name="Rodogylcogs2002">#REF!</definedName>
    <definedName name="Rodogylcogs2002P" localSheetId="24">#REF!</definedName>
    <definedName name="Rodogylcogs2002P">#REF!</definedName>
    <definedName name="Rodogylcogs2002Q1" localSheetId="24">#REF!</definedName>
    <definedName name="Rodogylcogs2002Q1">#REF!</definedName>
    <definedName name="Rodogylcogs2002Q2" localSheetId="24">#REF!</definedName>
    <definedName name="Rodogylcogs2002Q2">#REF!</definedName>
    <definedName name="Rodogylcogs2002Q3" localSheetId="24">#REF!</definedName>
    <definedName name="Rodogylcogs2002Q3">#REF!</definedName>
    <definedName name="Rodogylcogs2002Q4" localSheetId="24">#REF!</definedName>
    <definedName name="Rodogylcogs2002Q4">#REF!</definedName>
    <definedName name="Rodogylcogs2003" localSheetId="24">#REF!</definedName>
    <definedName name="Rodogylcogs2003">#REF!</definedName>
    <definedName name="Rodogylcogs2004" localSheetId="24">#REF!</definedName>
    <definedName name="Rodogylcogs2004">#REF!</definedName>
    <definedName name="Rodogylcogs2005" localSheetId="24">#REF!</definedName>
    <definedName name="Rodogylcogs2005">#REF!</definedName>
    <definedName name="Rodogylcogs2006" localSheetId="24">#REF!</definedName>
    <definedName name="Rodogylcogs2006">#REF!</definedName>
    <definedName name="Rodogylcogs2007" localSheetId="24">#REF!</definedName>
    <definedName name="Rodogylcogs2007">#REF!</definedName>
    <definedName name="Rodogylicm2001" localSheetId="24">#REF!</definedName>
    <definedName name="Rodogylicm2001">#REF!</definedName>
    <definedName name="Rodogylicm2002" localSheetId="24">#REF!</definedName>
    <definedName name="Rodogylicm2002">#REF!</definedName>
    <definedName name="Rodogylicm2002P" localSheetId="24">#REF!</definedName>
    <definedName name="Rodogylicm2002P">#REF!</definedName>
    <definedName name="Rodogylicm2002Q1" localSheetId="24">#REF!</definedName>
    <definedName name="Rodogylicm2002Q1">#REF!</definedName>
    <definedName name="Rodogylicm2002Q2" localSheetId="24">#REF!</definedName>
    <definedName name="Rodogylicm2002Q2">#REF!</definedName>
    <definedName name="Rodogylicm2002Q3" localSheetId="24">#REF!</definedName>
    <definedName name="Rodogylicm2002Q3">#REF!</definedName>
    <definedName name="Rodogylicm2002Q4" localSheetId="24">#REF!</definedName>
    <definedName name="Rodogylicm2002Q4">#REF!</definedName>
    <definedName name="Rodogylicm2003" localSheetId="24">#REF!</definedName>
    <definedName name="Rodogylicm2003">#REF!</definedName>
    <definedName name="Rodogylicm2004" localSheetId="24">#REF!</definedName>
    <definedName name="Rodogylicm2004">#REF!</definedName>
    <definedName name="Rodogylicm2005" localSheetId="24">#REF!</definedName>
    <definedName name="Rodogylicm2005">#REF!</definedName>
    <definedName name="Rodogylicm2006" localSheetId="24">#REF!</definedName>
    <definedName name="Rodogylicm2006">#REF!</definedName>
    <definedName name="Rodogylicm2007" localSheetId="24">#REF!</definedName>
    <definedName name="Rodogylicm2007">#REF!</definedName>
    <definedName name="Rodogylicmq1" localSheetId="24">#REF!</definedName>
    <definedName name="Rodogylicmq1">#REF!</definedName>
    <definedName name="Rodogylicmq2" localSheetId="24">#REF!</definedName>
    <definedName name="Rodogylicmq2">#REF!</definedName>
    <definedName name="Rodogylicmq3" localSheetId="24">#REF!</definedName>
    <definedName name="Rodogylicmq3">#REF!</definedName>
    <definedName name="Rodogylicmq4" localSheetId="24">#REF!</definedName>
    <definedName name="Rodogylicmq4">#REF!</definedName>
    <definedName name="Rodogylq1" localSheetId="24">#REF!</definedName>
    <definedName name="Rodogylq1">#REF!</definedName>
    <definedName name="Rodogylq2" localSheetId="24">#REF!</definedName>
    <definedName name="Rodogylq2">#REF!</definedName>
    <definedName name="Rodogylq3" localSheetId="24">#REF!</definedName>
    <definedName name="Rodogylq3">#REF!</definedName>
    <definedName name="Rodogylq4" localSheetId="24">#REF!</definedName>
    <definedName name="Rodogylq4">#REF!</definedName>
    <definedName name="Rodogylscogsq1" localSheetId="24">#REF!</definedName>
    <definedName name="Rodogylscogsq1">#REF!</definedName>
    <definedName name="Rodogylscogsq2" localSheetId="24">#REF!</definedName>
    <definedName name="Rodogylscogsq2">#REF!</definedName>
    <definedName name="Rodogylscogsq3" localSheetId="24">#REF!</definedName>
    <definedName name="Rodogylscogsq3">#REF!</definedName>
    <definedName name="Rodogylscogsq4" localSheetId="24">#REF!</definedName>
    <definedName name="Rodogylscogsq4">#REF!</definedName>
    <definedName name="roh" localSheetId="24">#REF!</definedName>
    <definedName name="roh">#REF!</definedName>
    <definedName name="RoneTip" localSheetId="24">#REF!</definedName>
    <definedName name="RoneTip">#REF!</definedName>
    <definedName name="ror" localSheetId="24">#REF!</definedName>
    <definedName name="ror">#REF!</definedName>
    <definedName name="rOSTOV" localSheetId="24" hidden="1">{"comp1",#N/A,FALSE,"COMPS";"footnotes",#N/A,FALSE,"COMPS"}</definedName>
    <definedName name="rOSTOV" localSheetId="8" hidden="1">{"comp1",#N/A,FALSE,"COMPS";"footnotes",#N/A,FALSE,"COMPS"}</definedName>
    <definedName name="rOSTOV" localSheetId="25" hidden="1">{"comp1",#N/A,FALSE,"COMPS";"footnotes",#N/A,FALSE,"COMPS"}</definedName>
    <definedName name="rOSTOV" localSheetId="2" hidden="1">{"comp1",#N/A,FALSE,"COMPS";"footnotes",#N/A,FALSE,"COMPS"}</definedName>
    <definedName name="rOSTOV" localSheetId="28" hidden="1">{"comp1",#N/A,FALSE,"COMPS";"footnotes",#N/A,FALSE,"COMPS"}</definedName>
    <definedName name="rOSTOV" localSheetId="5" hidden="1">{"comp1",#N/A,FALSE,"COMPS";"footnotes",#N/A,FALSE,"COMPS"}</definedName>
    <definedName name="rOSTOV" hidden="1">{"comp1",#N/A,FALSE,"COMPS";"footnotes",#N/A,FALSE,"COMPS"}</definedName>
    <definedName name="ROTJSRHKWJD1" localSheetId="24" hidden="1">{#N/A,#N/A,FALSE,"단축1";#N/A,#N/A,FALSE,"단축2";#N/A,#N/A,FALSE,"단축3";#N/A,#N/A,FALSE,"장축";#N/A,#N/A,FALSE,"4WD"}</definedName>
    <definedName name="ROTJSRHKWJD1" localSheetId="8" hidden="1">{#N/A,#N/A,FALSE,"단축1";#N/A,#N/A,FALSE,"단축2";#N/A,#N/A,FALSE,"단축3";#N/A,#N/A,FALSE,"장축";#N/A,#N/A,FALSE,"4WD"}</definedName>
    <definedName name="ROTJSRHKWJD1" localSheetId="25" hidden="1">{#N/A,#N/A,FALSE,"단축1";#N/A,#N/A,FALSE,"단축2";#N/A,#N/A,FALSE,"단축3";#N/A,#N/A,FALSE,"장축";#N/A,#N/A,FALSE,"4WD"}</definedName>
    <definedName name="ROTJSRHKWJD1" localSheetId="2" hidden="1">{#N/A,#N/A,FALSE,"단축1";#N/A,#N/A,FALSE,"단축2";#N/A,#N/A,FALSE,"단축3";#N/A,#N/A,FALSE,"장축";#N/A,#N/A,FALSE,"4WD"}</definedName>
    <definedName name="ROTJSRHKWJD1" localSheetId="28" hidden="1">{#N/A,#N/A,FALSE,"단축1";#N/A,#N/A,FALSE,"단축2";#N/A,#N/A,FALSE,"단축3";#N/A,#N/A,FALSE,"장축";#N/A,#N/A,FALSE,"4WD"}</definedName>
    <definedName name="ROTJSRHKWJD1" localSheetId="5" hidden="1">{#N/A,#N/A,FALSE,"단축1";#N/A,#N/A,FALSE,"단축2";#N/A,#N/A,FALSE,"단축3";#N/A,#N/A,FALSE,"장축";#N/A,#N/A,FALSE,"4WD"}</definedName>
    <definedName name="ROTJSRHKWJD1" hidden="1">{#N/A,#N/A,FALSE,"단축1";#N/A,#N/A,FALSE,"단축2";#N/A,#N/A,FALSE,"단축3";#N/A,#N/A,FALSE,"장축";#N/A,#N/A,FALSE,"4WD"}</definedName>
    <definedName name="rout_t" localSheetId="24">#REF!</definedName>
    <definedName name="rout_t">#REF!</definedName>
    <definedName name="routines" localSheetId="24">#REF!</definedName>
    <definedName name="routines">#REF!</definedName>
    <definedName name="Row_AC_A101" localSheetId="24">#REF!</definedName>
    <definedName name="Row_AC_A101">#REF!</definedName>
    <definedName name="Row_AC_A104" localSheetId="24">#REF!</definedName>
    <definedName name="Row_AC_A104">#REF!</definedName>
    <definedName name="Row_AC_A201" localSheetId="24">#REF!</definedName>
    <definedName name="Row_AC_A201">#REF!</definedName>
    <definedName name="Row_AC_A206" localSheetId="24">#REF!</definedName>
    <definedName name="Row_AC_A206">#REF!</definedName>
    <definedName name="Row_AC_A301" localSheetId="24">#REF!</definedName>
    <definedName name="Row_AC_A301">#REF!</definedName>
    <definedName name="Row_AC_A305" localSheetId="24">#REF!</definedName>
    <definedName name="Row_AC_A305">#REF!</definedName>
    <definedName name="Row_AC_A451" localSheetId="24">#REF!</definedName>
    <definedName name="Row_AC_A451">#REF!</definedName>
    <definedName name="Row_AC_A452" localSheetId="24">#REF!</definedName>
    <definedName name="Row_AC_A452">#REF!</definedName>
    <definedName name="Row_AC_A501" localSheetId="24">#REF!</definedName>
    <definedName name="Row_AC_A501">#REF!</definedName>
    <definedName name="Row_AC_A502" localSheetId="24">#REF!</definedName>
    <definedName name="Row_AC_A502">#REF!</definedName>
    <definedName name="Row_AC_A601" localSheetId="24">#REF!</definedName>
    <definedName name="Row_AC_A601">#REF!</definedName>
    <definedName name="Row_AC_A625" localSheetId="24">#REF!</definedName>
    <definedName name="Row_AC_A625">#REF!</definedName>
    <definedName name="Row_AC_A701" localSheetId="24">#REF!</definedName>
    <definedName name="Row_AC_A701">#REF!</definedName>
    <definedName name="Row_AC_A703" localSheetId="24">#REF!</definedName>
    <definedName name="Row_AC_A703">#REF!</definedName>
    <definedName name="Row_AC_A800" localSheetId="24">#REF!</definedName>
    <definedName name="Row_AC_A800">#REF!</definedName>
    <definedName name="Row_AC_A850" localSheetId="24">#REF!</definedName>
    <definedName name="Row_AC_A850">#REF!</definedName>
    <definedName name="Row_AC_A851" localSheetId="24">#REF!</definedName>
    <definedName name="Row_AC_A851">#REF!</definedName>
    <definedName name="Row_AC_A852" localSheetId="24">#REF!</definedName>
    <definedName name="Row_AC_A852">#REF!</definedName>
    <definedName name="Row_AC_A853" localSheetId="24">#REF!</definedName>
    <definedName name="Row_AC_A853">#REF!</definedName>
    <definedName name="Row_AC_A854" localSheetId="24">#REF!</definedName>
    <definedName name="Row_AC_A854">#REF!</definedName>
    <definedName name="Row_AC_A855" localSheetId="24">#REF!</definedName>
    <definedName name="Row_AC_A855">#REF!</definedName>
    <definedName name="ROW_NPV_BASE_RA" localSheetId="24">#REF!</definedName>
    <definedName name="ROW_NPV_BASE_RA">#REF!</definedName>
    <definedName name="ROW_NPV_DOWN_RA" localSheetId="24">#REF!</definedName>
    <definedName name="ROW_NPV_DOWN_RA">#REF!</definedName>
    <definedName name="ROW_NPV_UP_RA" localSheetId="24">#REF!</definedName>
    <definedName name="ROW_NPV_UP_RA">#REF!</definedName>
    <definedName name="Row_PA_P005" localSheetId="24">#REF!</definedName>
    <definedName name="Row_PA_P005">#REF!</definedName>
    <definedName name="Row_PA_P160" localSheetId="24">#REF!</definedName>
    <definedName name="Row_PA_P160">#REF!</definedName>
    <definedName name="Row_PA_P250" localSheetId="24">#REF!</definedName>
    <definedName name="Row_PA_P250">#REF!</definedName>
    <definedName name="Row_PA_P270" localSheetId="24">#REF!</definedName>
    <definedName name="Row_PA_P270">#REF!</definedName>
    <definedName name="Row_PA_P401" localSheetId="24">#REF!</definedName>
    <definedName name="Row_PA_P401">#REF!</definedName>
    <definedName name="Row_PA_P450" localSheetId="24">#REF!</definedName>
    <definedName name="Row_PA_P450">#REF!</definedName>
    <definedName name="Row_PA_P500" localSheetId="24">#REF!</definedName>
    <definedName name="Row_PA_P500">#REF!</definedName>
    <definedName name="Row_PA_P520" localSheetId="24">#REF!</definedName>
    <definedName name="Row_PA_P520">#REF!</definedName>
    <definedName name="Row_PA_P600" localSheetId="24">#REF!</definedName>
    <definedName name="Row_PA_P600">#REF!</definedName>
    <definedName name="Row_PA_P710" localSheetId="24">#REF!</definedName>
    <definedName name="Row_PA_P710">#REF!</definedName>
    <definedName name="Row_PA_P740" localSheetId="24">#REF!</definedName>
    <definedName name="Row_PA_P740">#REF!</definedName>
    <definedName name="Row_PA_Total" localSheetId="24">#REF!</definedName>
    <definedName name="Row_PA_Total">#REF!</definedName>
    <definedName name="Row_PAR_Cloture" localSheetId="24">#REF!</definedName>
    <definedName name="Row_PAR_Cloture">#REF!</definedName>
    <definedName name="ROW_PL_BASE_RA" localSheetId="24">#REF!</definedName>
    <definedName name="ROW_PL_BASE_RA">#REF!</definedName>
    <definedName name="ROW_PL_DOWN_RA" localSheetId="24">#REF!</definedName>
    <definedName name="ROW_PL_DOWN_RA">#REF!</definedName>
    <definedName name="ROW_PL_UP_RA" localSheetId="24">#REF!</definedName>
    <definedName name="ROW_PL_UP_RA">#REF!</definedName>
    <definedName name="ROW_SALES_BASE_NRA" localSheetId="24">#REF!</definedName>
    <definedName name="ROW_SALES_BASE_NRA">#REF!</definedName>
    <definedName name="ROW_SALES_BASE_RA" localSheetId="24">#REF!</definedName>
    <definedName name="ROW_SALES_BASE_RA">#REF!</definedName>
    <definedName name="ROW_SALES_DOWN_NRA" localSheetId="24">#REF!</definedName>
    <definedName name="ROW_SALES_DOWN_NRA">#REF!</definedName>
    <definedName name="ROW_SALES_DOWN_RA" localSheetId="24">#REF!</definedName>
    <definedName name="ROW_SALES_DOWN_RA">#REF!</definedName>
    <definedName name="ROW_SALES_UP_NRA" localSheetId="24">#REF!</definedName>
    <definedName name="ROW_SALES_UP_NRA">#REF!</definedName>
    <definedName name="ROW_SALES_UP_RA" localSheetId="24">#REF!</definedName>
    <definedName name="ROW_SALES_UP_RA">#REF!</definedName>
    <definedName name="RowDetails1" localSheetId="24">#REF!</definedName>
    <definedName name="RowDetails1">#REF!</definedName>
    <definedName name="rowvalue" localSheetId="24">#REF!</definedName>
    <definedName name="rowvalue">#REF!</definedName>
    <definedName name="roy" localSheetId="28" hidden="1">#REF!</definedName>
    <definedName name="roy" hidden="1">#REF!</definedName>
    <definedName name="Royalties" localSheetId="24">#REF!</definedName>
    <definedName name="Royalties">#REF!</definedName>
    <definedName name="rPghlr" localSheetId="24" hidden="1">{#N/A,#N/A,FALSE,"기술료 비교"}</definedName>
    <definedName name="rPghlr" localSheetId="8" hidden="1">{#N/A,#N/A,FALSE,"기술료 비교"}</definedName>
    <definedName name="rPghlr" localSheetId="25" hidden="1">{#N/A,#N/A,FALSE,"기술료 비교"}</definedName>
    <definedName name="rPghlr" localSheetId="2" hidden="1">{#N/A,#N/A,FALSE,"기술료 비교"}</definedName>
    <definedName name="rPghlr" localSheetId="28" hidden="1">{#N/A,#N/A,FALSE,"기술료 비교"}</definedName>
    <definedName name="rPghlr" localSheetId="5" hidden="1">{#N/A,#N/A,FALSE,"기술료 비교"}</definedName>
    <definedName name="rPghlr" hidden="1">{#N/A,#N/A,FALSE,"기술료 비교"}</definedName>
    <definedName name="RPRK" localSheetId="24">#REF!</definedName>
    <definedName name="RPRK" localSheetId="14">#REF!</definedName>
    <definedName name="RPRK" localSheetId="13">#REF!</definedName>
    <definedName name="RPRK">#REF!</definedName>
    <definedName name="rprkanp2001" localSheetId="24">#REF!</definedName>
    <definedName name="rprkanp2001">#REF!</definedName>
    <definedName name="rprkanp2002" localSheetId="24">#REF!</definedName>
    <definedName name="rprkanp2002">#REF!</definedName>
    <definedName name="rprkanp2002P" localSheetId="24">#REF!</definedName>
    <definedName name="rprkanp2002P">#REF!</definedName>
    <definedName name="rprkanp2003" localSheetId="24">#REF!</definedName>
    <definedName name="rprkanp2003">#REF!</definedName>
    <definedName name="rprkanp2004" localSheetId="24">#REF!</definedName>
    <definedName name="rprkanp2004">#REF!</definedName>
    <definedName name="rprkanp2005" localSheetId="24">#REF!</definedName>
    <definedName name="rprkanp2005">#REF!</definedName>
    <definedName name="rprkanp2006" localSheetId="24">#REF!</definedName>
    <definedName name="rprkanp2006">#REF!</definedName>
    <definedName name="rprkanp2007" localSheetId="24">#REF!</definedName>
    <definedName name="rprkanp2007">#REF!</definedName>
    <definedName name="rprkmedical2001" localSheetId="24">#REF!</definedName>
    <definedName name="rprkmedical2001">#REF!</definedName>
    <definedName name="rprkmedical2002" localSheetId="24">#REF!</definedName>
    <definedName name="rprkmedical2002">#REF!</definedName>
    <definedName name="rprkmedical2002P" localSheetId="24">#REF!</definedName>
    <definedName name="rprkmedical2002P">#REF!</definedName>
    <definedName name="rprkmedical2003" localSheetId="24">#REF!</definedName>
    <definedName name="rprkmedical2003">#REF!</definedName>
    <definedName name="rprkmedical2004" localSheetId="24">#REF!</definedName>
    <definedName name="rprkmedical2004">#REF!</definedName>
    <definedName name="rprkmedical2005" localSheetId="24">#REF!</definedName>
    <definedName name="rprkmedical2005">#REF!</definedName>
    <definedName name="rprkmedical2006" localSheetId="24">#REF!</definedName>
    <definedName name="rprkmedical2006">#REF!</definedName>
    <definedName name="rprkmedical2007" localSheetId="24">#REF!</definedName>
    <definedName name="rprkmedical2007">#REF!</definedName>
    <definedName name="rprksales2001" localSheetId="24">#REF!</definedName>
    <definedName name="rprksales2001">#REF!</definedName>
    <definedName name="rprksales2002" localSheetId="24">#REF!</definedName>
    <definedName name="rprksales2002">#REF!</definedName>
    <definedName name="rprksales2002P" localSheetId="24">#REF!</definedName>
    <definedName name="rprksales2002P">#REF!</definedName>
    <definedName name="rprksales2002Q1" localSheetId="24">#REF!</definedName>
    <definedName name="rprksales2002Q1">#REF!</definedName>
    <definedName name="rprksales2002Q2" localSheetId="24">#REF!</definedName>
    <definedName name="rprksales2002Q2">#REF!</definedName>
    <definedName name="rprksales2002Q3" localSheetId="24">#REF!</definedName>
    <definedName name="rprksales2002Q3">#REF!</definedName>
    <definedName name="rprksales2002Q4" localSheetId="24">#REF!</definedName>
    <definedName name="rprksales2002Q4">#REF!</definedName>
    <definedName name="rprksales2003" localSheetId="24">#REF!</definedName>
    <definedName name="rprksales2003">#REF!</definedName>
    <definedName name="rprksales2003Q1" localSheetId="24">#REF!</definedName>
    <definedName name="rprksales2003Q1">#REF!</definedName>
    <definedName name="rprksales2003Q2" localSheetId="24">#REF!</definedName>
    <definedName name="rprksales2003Q2">#REF!</definedName>
    <definedName name="rprksales2003Q3" localSheetId="24">#REF!</definedName>
    <definedName name="rprksales2003Q3">#REF!</definedName>
    <definedName name="rprksales2003Q4" localSheetId="24">#REF!</definedName>
    <definedName name="rprksales2003Q4">#REF!</definedName>
    <definedName name="rprksales2004" localSheetId="24">#REF!</definedName>
    <definedName name="rprksales2004">#REF!</definedName>
    <definedName name="rprksales2005" localSheetId="24">#REF!</definedName>
    <definedName name="rprksales2005">#REF!</definedName>
    <definedName name="rprksales2006" localSheetId="24">#REF!</definedName>
    <definedName name="rprksales2006">#REF!</definedName>
    <definedName name="rprksales2007" localSheetId="24">#REF!</definedName>
    <definedName name="rprksales2007">#REF!</definedName>
    <definedName name="rr"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24" hidden="1">{#N/A,#N/A,FALSE,"단축1";#N/A,#N/A,FALSE,"단축2";#N/A,#N/A,FALSE,"단축3";#N/A,#N/A,FALSE,"장축";#N/A,#N/A,FALSE,"4WD"}</definedName>
    <definedName name="RR.BRAKE" localSheetId="8" hidden="1">{#N/A,#N/A,FALSE,"단축1";#N/A,#N/A,FALSE,"단축2";#N/A,#N/A,FALSE,"단축3";#N/A,#N/A,FALSE,"장축";#N/A,#N/A,FALSE,"4WD"}</definedName>
    <definedName name="RR.BRAKE" localSheetId="25" hidden="1">{#N/A,#N/A,FALSE,"단축1";#N/A,#N/A,FALSE,"단축2";#N/A,#N/A,FALSE,"단축3";#N/A,#N/A,FALSE,"장축";#N/A,#N/A,FALSE,"4WD"}</definedName>
    <definedName name="RR.BRAKE" localSheetId="2" hidden="1">{#N/A,#N/A,FALSE,"단축1";#N/A,#N/A,FALSE,"단축2";#N/A,#N/A,FALSE,"단축3";#N/A,#N/A,FALSE,"장축";#N/A,#N/A,FALSE,"4WD"}</definedName>
    <definedName name="RR.BRAKE" localSheetId="28" hidden="1">{#N/A,#N/A,FALSE,"단축1";#N/A,#N/A,FALSE,"단축2";#N/A,#N/A,FALSE,"단축3";#N/A,#N/A,FALSE,"장축";#N/A,#N/A,FALSE,"4WD"}</definedName>
    <definedName name="RR.BRAKE" localSheetId="5" hidden="1">{#N/A,#N/A,FALSE,"단축1";#N/A,#N/A,FALSE,"단축2";#N/A,#N/A,FALSE,"단축3";#N/A,#N/A,FALSE,"장축";#N/A,#N/A,FALSE,"4WD"}</definedName>
    <definedName name="RR.BRAKE" hidden="1">{#N/A,#N/A,FALSE,"단축1";#N/A,#N/A,FALSE,"단축2";#N/A,#N/A,FALSE,"단축3";#N/A,#N/A,FALSE,"장축";#N/A,#N/A,FALSE,"4WD"}</definedName>
    <definedName name="RR.BRK" localSheetId="24" hidden="1">{#N/A,#N/A,FALSE,"단축1";#N/A,#N/A,FALSE,"단축2";#N/A,#N/A,FALSE,"단축3";#N/A,#N/A,FALSE,"장축";#N/A,#N/A,FALSE,"4WD"}</definedName>
    <definedName name="RR.BRK" localSheetId="8" hidden="1">{#N/A,#N/A,FALSE,"단축1";#N/A,#N/A,FALSE,"단축2";#N/A,#N/A,FALSE,"단축3";#N/A,#N/A,FALSE,"장축";#N/A,#N/A,FALSE,"4WD"}</definedName>
    <definedName name="RR.BRK" localSheetId="25" hidden="1">{#N/A,#N/A,FALSE,"단축1";#N/A,#N/A,FALSE,"단축2";#N/A,#N/A,FALSE,"단축3";#N/A,#N/A,FALSE,"장축";#N/A,#N/A,FALSE,"4WD"}</definedName>
    <definedName name="RR.BRK" localSheetId="2" hidden="1">{#N/A,#N/A,FALSE,"단축1";#N/A,#N/A,FALSE,"단축2";#N/A,#N/A,FALSE,"단축3";#N/A,#N/A,FALSE,"장축";#N/A,#N/A,FALSE,"4WD"}</definedName>
    <definedName name="RR.BRK" localSheetId="28" hidden="1">{#N/A,#N/A,FALSE,"단축1";#N/A,#N/A,FALSE,"단축2";#N/A,#N/A,FALSE,"단축3";#N/A,#N/A,FALSE,"장축";#N/A,#N/A,FALSE,"4WD"}</definedName>
    <definedName name="RR.BRK" localSheetId="5" hidden="1">{#N/A,#N/A,FALSE,"단축1";#N/A,#N/A,FALSE,"단축2";#N/A,#N/A,FALSE,"단축3";#N/A,#N/A,FALSE,"장축";#N/A,#N/A,FALSE,"4WD"}</definedName>
    <definedName name="RR.BRK" hidden="1">{#N/A,#N/A,FALSE,"단축1";#N/A,#N/A,FALSE,"단축2";#N/A,#N/A,FALSE,"단축3";#N/A,#N/A,FALSE,"장축";#N/A,#N/A,FALSE,"4WD"}</definedName>
    <definedName name="RR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 localSheetId="24">BlankMacro1</definedName>
    <definedName name="RRI" localSheetId="8">BlankMacro1</definedName>
    <definedName name="RRI" localSheetId="25">BlankMacro1</definedName>
    <definedName name="RRI" localSheetId="2">BlankMacro1</definedName>
    <definedName name="RRI" localSheetId="28">BlankMacro1</definedName>
    <definedName name="RRI" localSheetId="26">BlankMacro1</definedName>
    <definedName name="RRI" localSheetId="27">BlankMacro1</definedName>
    <definedName name="RRI" localSheetId="6">BlankMacro1</definedName>
    <definedName name="RRI" localSheetId="5">BlankMacro1</definedName>
    <definedName name="RRI">BlankMacro1</definedName>
    <definedName name="RRR" localSheetId="24" hidden="1">#REF!</definedName>
    <definedName name="RRR" localSheetId="28" hidden="1">#REF!</definedName>
    <definedName name="RRR" localSheetId="13" hidden="1">#REF!</definedName>
    <definedName name="RRR" hidden="1">#REF!</definedName>
    <definedName name="rrrr" localSheetId="24">#REF!</definedName>
    <definedName name="rrrr">#REF!</definedName>
    <definedName name="RRRRR" localSheetId="24">#REF!</definedName>
    <definedName name="RRRRR">#REF!</definedName>
    <definedName name="RRRRRRR" localSheetId="8">[1]!BlankMacro1</definedName>
    <definedName name="RRRRRRR" localSheetId="28">[2]!BlankMacro1</definedName>
    <definedName name="RRRRRRR" localSheetId="26">[2]!BlankMacro1</definedName>
    <definedName name="RRRRRRR" localSheetId="27">[2]!BlankMacro1</definedName>
    <definedName name="RRRRRRR" localSheetId="6">[2]!BlankMacro1</definedName>
    <definedName name="RRRRRRR" localSheetId="5">#REF!</definedName>
    <definedName name="RRRRRRR">[2]!BlankMacro1</definedName>
    <definedName name="RS" localSheetId="24">#REF!</definedName>
    <definedName name="RS">#REF!</definedName>
    <definedName name="RSD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 localSheetId="24">#REF!</definedName>
    <definedName name="RSI">#REF!</definedName>
    <definedName name="rsty" localSheetId="24" hidden="1">{#N/A,#N/A,FALSE,"견적대비-2"}</definedName>
    <definedName name="rsty" localSheetId="8" hidden="1">{#N/A,#N/A,FALSE,"견적대비-2"}</definedName>
    <definedName name="rsty" localSheetId="25" hidden="1">{#N/A,#N/A,FALSE,"견적대비-2"}</definedName>
    <definedName name="rsty" localSheetId="2" hidden="1">{#N/A,#N/A,FALSE,"견적대비-2"}</definedName>
    <definedName name="rsty" localSheetId="28" hidden="1">{#N/A,#N/A,FALSE,"견적대비-2"}</definedName>
    <definedName name="rsty" localSheetId="5" hidden="1">{#N/A,#N/A,FALSE,"견적대비-2"}</definedName>
    <definedName name="rsty" hidden="1">{#N/A,#N/A,FALSE,"견적대비-2"}</definedName>
    <definedName name="RT" localSheetId="24" hidden="1">{#N/A,#N/A,FALSE,"이태원철근"}</definedName>
    <definedName name="RT" localSheetId="8" hidden="1">{#N/A,#N/A,FALSE,"이태원철근"}</definedName>
    <definedName name="RT" localSheetId="25" hidden="1">{#N/A,#N/A,FALSE,"이태원철근"}</definedName>
    <definedName name="RT" localSheetId="2" hidden="1">{#N/A,#N/A,FALSE,"이태원철근"}</definedName>
    <definedName name="RT" localSheetId="28" hidden="1">{#N/A,#N/A,FALSE,"이태원철근"}</definedName>
    <definedName name="RT" localSheetId="5" hidden="1">{#N/A,#N/A,FALSE,"이태원철근"}</definedName>
    <definedName name="RT" hidden="1">{#N/A,#N/A,FALSE,"이태원철근"}</definedName>
    <definedName name="RTDOSING" localSheetId="24">#REF!</definedName>
    <definedName name="RTDOSING" localSheetId="14">#REF!</definedName>
    <definedName name="RTDOSING" localSheetId="13">#REF!</definedName>
    <definedName name="RTDOSING">#REF!</definedName>
    <definedName name="rtfg" localSheetId="24">#REF!</definedName>
    <definedName name="rtfg">#REF!</definedName>
    <definedName name="rth" localSheetId="24" hidden="1">{"'용역비'!$A$4:$C$8"}</definedName>
    <definedName name="rth" localSheetId="8" hidden="1">{"'용역비'!$A$4:$C$8"}</definedName>
    <definedName name="rth" localSheetId="25" hidden="1">{"'용역비'!$A$4:$C$8"}</definedName>
    <definedName name="rth" localSheetId="2" hidden="1">{"'용역비'!$A$4:$C$8"}</definedName>
    <definedName name="rth" localSheetId="28" hidden="1">{"'용역비'!$A$4:$C$8"}</definedName>
    <definedName name="rth" localSheetId="5" hidden="1">{"'용역비'!$A$4:$C$8"}</definedName>
    <definedName name="rth" hidden="1">{"'용역비'!$A$4:$C$8"}</definedName>
    <definedName name="RTIN">#N/A</definedName>
    <definedName name="rtre" localSheetId="24">#REF!</definedName>
    <definedName name="rtre">#REF!</definedName>
    <definedName name="RTSALES" localSheetId="24">#REF!</definedName>
    <definedName name="RTSALES">#REF!</definedName>
    <definedName name="rtugf" localSheetId="24">#REF!</definedName>
    <definedName name="rtugf">#REF!</definedName>
    <definedName name="rty" localSheetId="24" hidden="1">{"'용역비'!$A$4:$C$8"}</definedName>
    <definedName name="rty" localSheetId="8" hidden="1">{"'용역비'!$A$4:$C$8"}</definedName>
    <definedName name="rty" localSheetId="25" hidden="1">{"'용역비'!$A$4:$C$8"}</definedName>
    <definedName name="rty" localSheetId="2" hidden="1">{"'용역비'!$A$4:$C$8"}</definedName>
    <definedName name="rty" localSheetId="28" hidden="1">{"'용역비'!$A$4:$C$8"}</definedName>
    <definedName name="rty" localSheetId="5" hidden="1">{"'용역비'!$A$4:$C$8"}</definedName>
    <definedName name="rty" hidden="1">{"'용역비'!$A$4:$C$8"}</definedName>
    <definedName name="RTYG" localSheetId="24" hidden="1">{#N/A,#N/A,FALSE,"단축1";#N/A,#N/A,FALSE,"단축2";#N/A,#N/A,FALSE,"단축3";#N/A,#N/A,FALSE,"장축";#N/A,#N/A,FALSE,"4WD"}</definedName>
    <definedName name="RTYG" localSheetId="8" hidden="1">{#N/A,#N/A,FALSE,"단축1";#N/A,#N/A,FALSE,"단축2";#N/A,#N/A,FALSE,"단축3";#N/A,#N/A,FALSE,"장축";#N/A,#N/A,FALSE,"4WD"}</definedName>
    <definedName name="RTYG" localSheetId="25" hidden="1">{#N/A,#N/A,FALSE,"단축1";#N/A,#N/A,FALSE,"단축2";#N/A,#N/A,FALSE,"단축3";#N/A,#N/A,FALSE,"장축";#N/A,#N/A,FALSE,"4WD"}</definedName>
    <definedName name="RTYG" localSheetId="2" hidden="1">{#N/A,#N/A,FALSE,"단축1";#N/A,#N/A,FALSE,"단축2";#N/A,#N/A,FALSE,"단축3";#N/A,#N/A,FALSE,"장축";#N/A,#N/A,FALSE,"4WD"}</definedName>
    <definedName name="RTYG" localSheetId="28" hidden="1">{#N/A,#N/A,FALSE,"단축1";#N/A,#N/A,FALSE,"단축2";#N/A,#N/A,FALSE,"단축3";#N/A,#N/A,FALSE,"장축";#N/A,#N/A,FALSE,"4WD"}</definedName>
    <definedName name="RTYG" localSheetId="5" hidden="1">{#N/A,#N/A,FALSE,"단축1";#N/A,#N/A,FALSE,"단축2";#N/A,#N/A,FALSE,"단축3";#N/A,#N/A,FALSE,"장축";#N/A,#N/A,FALSE,"4WD"}</definedName>
    <definedName name="RTYG" hidden="1">{#N/A,#N/A,FALSE,"단축1";#N/A,#N/A,FALSE,"단축2";#N/A,#N/A,FALSE,"단축3";#N/A,#N/A,FALSE,"장축";#N/A,#N/A,FALSE,"4WD"}</definedName>
    <definedName name="Ru" localSheetId="24">#REF!</definedName>
    <definedName name="Ru">#REF!</definedName>
    <definedName name="rud" localSheetId="24" hidden="1">{#N/A,#N/A,TRUE,"경전'96(1)";#N/A,#N/A,TRUE,"경전'96 (2)"}</definedName>
    <definedName name="rud" localSheetId="8" hidden="1">{#N/A,#N/A,TRUE,"경전'96(1)";#N/A,#N/A,TRUE,"경전'96 (2)"}</definedName>
    <definedName name="rud" localSheetId="25" hidden="1">{#N/A,#N/A,TRUE,"경전'96(1)";#N/A,#N/A,TRUE,"경전'96 (2)"}</definedName>
    <definedName name="rud" localSheetId="2" hidden="1">{#N/A,#N/A,TRUE,"경전'96(1)";#N/A,#N/A,TRUE,"경전'96 (2)"}</definedName>
    <definedName name="rud" localSheetId="28" hidden="1">{#N/A,#N/A,TRUE,"경전'96(1)";#N/A,#N/A,TRUE,"경전'96 (2)"}</definedName>
    <definedName name="rud" localSheetId="5" hidden="1">{#N/A,#N/A,TRUE,"경전'96(1)";#N/A,#N/A,TRUE,"경전'96 (2)"}</definedName>
    <definedName name="rud" hidden="1">{#N/A,#N/A,TRUE,"경전'96(1)";#N/A,#N/A,TRUE,"경전'96 (2)"}</definedName>
    <definedName name="rv" localSheetId="24">#REF!</definedName>
    <definedName name="rv">#REF!</definedName>
    <definedName name="rwerw" localSheetId="24" hidden="1">{#N/A,#N/A,FALSE,"Aging Summary";#N/A,#N/A,FALSE,"Ratio Analysis";#N/A,#N/A,FALSE,"Test 120 Day Accts";#N/A,#N/A,FALSE,"Tickmarks"}</definedName>
    <definedName name="rwerw" localSheetId="8" hidden="1">{#N/A,#N/A,FALSE,"Aging Summary";#N/A,#N/A,FALSE,"Ratio Analysis";#N/A,#N/A,FALSE,"Test 120 Day Accts";#N/A,#N/A,FALSE,"Tickmarks"}</definedName>
    <definedName name="rwerw" localSheetId="25" hidden="1">{#N/A,#N/A,FALSE,"Aging Summary";#N/A,#N/A,FALSE,"Ratio Analysis";#N/A,#N/A,FALSE,"Test 120 Day Accts";#N/A,#N/A,FALSE,"Tickmarks"}</definedName>
    <definedName name="rwerw" localSheetId="2" hidden="1">{#N/A,#N/A,FALSE,"Aging Summary";#N/A,#N/A,FALSE,"Ratio Analysis";#N/A,#N/A,FALSE,"Test 120 Day Accts";#N/A,#N/A,FALSE,"Tickmarks"}</definedName>
    <definedName name="rwerw" localSheetId="28" hidden="1">{#N/A,#N/A,FALSE,"Aging Summary";#N/A,#N/A,FALSE,"Ratio Analysis";#N/A,#N/A,FALSE,"Test 120 Day Accts";#N/A,#N/A,FALSE,"Tickmarks"}</definedName>
    <definedName name="rwerw" localSheetId="5" hidden="1">{#N/A,#N/A,FALSE,"Aging Summary";#N/A,#N/A,FALSE,"Ratio Analysis";#N/A,#N/A,FALSE,"Test 120 Day Accts";#N/A,#N/A,FALSE,"Tickmarks"}</definedName>
    <definedName name="rwerw" hidden="1">{#N/A,#N/A,FALSE,"Aging Summary";#N/A,#N/A,FALSE,"Ratio Analysis";#N/A,#N/A,FALSE,"Test 120 Day Accts";#N/A,#N/A,FALSE,"Tickmarks"}</definedName>
    <definedName name="rwrw" localSheetId="24" hidden="1">{#N/A,#N/A,FALSE,"Aging Summary";#N/A,#N/A,FALSE,"Ratio Analysis";#N/A,#N/A,FALSE,"Test 120 Day Accts";#N/A,#N/A,FALSE,"Tickmarks"}</definedName>
    <definedName name="rwrw" localSheetId="8" hidden="1">{#N/A,#N/A,FALSE,"Aging Summary";#N/A,#N/A,FALSE,"Ratio Analysis";#N/A,#N/A,FALSE,"Test 120 Day Accts";#N/A,#N/A,FALSE,"Tickmarks"}</definedName>
    <definedName name="rwrw" localSheetId="25" hidden="1">{#N/A,#N/A,FALSE,"Aging Summary";#N/A,#N/A,FALSE,"Ratio Analysis";#N/A,#N/A,FALSE,"Test 120 Day Accts";#N/A,#N/A,FALSE,"Tickmarks"}</definedName>
    <definedName name="rwrw" localSheetId="2" hidden="1">{#N/A,#N/A,FALSE,"Aging Summary";#N/A,#N/A,FALSE,"Ratio Analysis";#N/A,#N/A,FALSE,"Test 120 Day Accts";#N/A,#N/A,FALSE,"Tickmarks"}</definedName>
    <definedName name="rwrw" localSheetId="28" hidden="1">{#N/A,#N/A,FALSE,"Aging Summary";#N/A,#N/A,FALSE,"Ratio Analysis";#N/A,#N/A,FALSE,"Test 120 Day Accts";#N/A,#N/A,FALSE,"Tickmarks"}</definedName>
    <definedName name="rwrw" localSheetId="5" hidden="1">{#N/A,#N/A,FALSE,"Aging Summary";#N/A,#N/A,FALSE,"Ratio Analysis";#N/A,#N/A,FALSE,"Test 120 Day Accts";#N/A,#N/A,FALSE,"Tickmarks"}</definedName>
    <definedName name="rwrw" hidden="1">{#N/A,#N/A,FALSE,"Aging Summary";#N/A,#N/A,FALSE,"Ratio Analysis";#N/A,#N/A,FALSE,"Test 120 Day Accts";#N/A,#N/A,FALSE,"Tickmarks"}</definedName>
    <definedName name="Rwvu.Annual." localSheetId="24" hidden="1">#REF!</definedName>
    <definedName name="Rwvu.Annual." localSheetId="28" hidden="1">#REF!</definedName>
    <definedName name="Rwvu.Annual." hidden="1">#REF!</definedName>
    <definedName name="Rwvu.Hist." localSheetId="28" hidden="1">#REF!</definedName>
    <definedName name="Rwvu.Hist." hidden="1">#REF!</definedName>
    <definedName name="Rwvu.Qrtrly." localSheetId="28" hidden="1">#REF!</definedName>
    <definedName name="Rwvu.Qrtrly." hidden="1">#REF!</definedName>
    <definedName name="Rx" localSheetId="24">#REF!</definedName>
    <definedName name="Rx">#REF!</definedName>
    <definedName name="rxr" localSheetId="24">#REF!</definedName>
    <definedName name="rxr">#REF!</definedName>
    <definedName name="RYANG">#N/A</definedName>
    <definedName name="ryr" localSheetId="24" hidden="1">{#N/A,#N/A,FALSE,"Aging Summary";#N/A,#N/A,FALSE,"Ratio Analysis";#N/A,#N/A,FALSE,"Test 120 Day Accts";#N/A,#N/A,FALSE,"Tickmarks"}</definedName>
    <definedName name="ryr" localSheetId="8" hidden="1">{#N/A,#N/A,FALSE,"Aging Summary";#N/A,#N/A,FALSE,"Ratio Analysis";#N/A,#N/A,FALSE,"Test 120 Day Accts";#N/A,#N/A,FALSE,"Tickmarks"}</definedName>
    <definedName name="ryr" localSheetId="25" hidden="1">{#N/A,#N/A,FALSE,"Aging Summary";#N/A,#N/A,FALSE,"Ratio Analysis";#N/A,#N/A,FALSE,"Test 120 Day Accts";#N/A,#N/A,FALSE,"Tickmarks"}</definedName>
    <definedName name="ryr" localSheetId="2" hidden="1">{#N/A,#N/A,FALSE,"Aging Summary";#N/A,#N/A,FALSE,"Ratio Analysis";#N/A,#N/A,FALSE,"Test 120 Day Accts";#N/A,#N/A,FALSE,"Tickmarks"}</definedName>
    <definedName name="ryr" localSheetId="28" hidden="1">{#N/A,#N/A,FALSE,"Aging Summary";#N/A,#N/A,FALSE,"Ratio Analysis";#N/A,#N/A,FALSE,"Test 120 Day Accts";#N/A,#N/A,FALSE,"Tickmarks"}</definedName>
    <definedName name="ryr" localSheetId="5" hidden="1">{#N/A,#N/A,FALSE,"Aging Summary";#N/A,#N/A,FALSE,"Ratio Analysis";#N/A,#N/A,FALSE,"Test 120 Day Accts";#N/A,#N/A,FALSE,"Tickmarks"}</definedName>
    <definedName name="ryr" hidden="1">{#N/A,#N/A,FALSE,"Aging Summary";#N/A,#N/A,FALSE,"Ratio Analysis";#N/A,#N/A,FALSE,"Test 120 Day Accts";#N/A,#N/A,FALSE,"Tickmarks"}</definedName>
    <definedName name="ryrt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8"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5"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localSheetId="24" hidden="1">{"'용역비'!$A$4:$C$8"}</definedName>
    <definedName name="ryuk" localSheetId="8" hidden="1">{"'용역비'!$A$4:$C$8"}</definedName>
    <definedName name="ryuk" localSheetId="25" hidden="1">{"'용역비'!$A$4:$C$8"}</definedName>
    <definedName name="ryuk" localSheetId="2" hidden="1">{"'용역비'!$A$4:$C$8"}</definedName>
    <definedName name="ryuk" localSheetId="28" hidden="1">{"'용역비'!$A$4:$C$8"}</definedName>
    <definedName name="ryuk" localSheetId="5" hidden="1">{"'용역비'!$A$4:$C$8"}</definedName>
    <definedName name="ryuk" hidden="1">{"'용역비'!$A$4:$C$8"}</definedName>
    <definedName name="Rz" localSheetId="24">#REF!</definedName>
    <definedName name="Rz">#REF!</definedName>
    <definedName name="rzr" localSheetId="24">#REF!</definedName>
    <definedName name="rzr">#REF!</definedName>
    <definedName name="R행" localSheetId="24">#REF!</definedName>
    <definedName name="R행">#REF!</definedName>
    <definedName name="s" localSheetId="23" hidden="1">{"'손익현황'!$A$1:$J$29"}</definedName>
    <definedName name="s" localSheetId="24" hidden="1">{"'손익현황'!$A$1:$J$29"}</definedName>
    <definedName name="s" localSheetId="8">{"'손익현황'!$A$1:$J$29"}</definedName>
    <definedName name="s" localSheetId="25" hidden="1">{"'손익현황'!$A$1:$J$29"}</definedName>
    <definedName name="s" localSheetId="2">{"'손익현황'!$A$1:$J$29"}</definedName>
    <definedName name="s" localSheetId="14" hidden="1">{"'손익현황'!$A$1:$J$29"}</definedName>
    <definedName name="s" localSheetId="28" hidden="1">{"'손익현황'!$A$1:$J$29"}</definedName>
    <definedName name="s" localSheetId="26" hidden="1">{"'손익현황'!$A$1:$J$29"}</definedName>
    <definedName name="s" localSheetId="27" hidden="1">{"'손익현황'!$A$1:$J$29"}</definedName>
    <definedName name="s" localSheetId="5" hidden="1">{"'손익현황'!$A$1:$J$29"}</definedName>
    <definedName name="s" localSheetId="13" hidden="1">{"'손익현황'!$A$1:$J$29"}</definedName>
    <definedName name="s">{"'손익현황'!$A$1:$J$29"}</definedName>
    <definedName name="s_1" localSheetId="24" hidden="1">{"'손익현황'!$A$1:$J$29"}</definedName>
    <definedName name="s_1" localSheetId="8" hidden="1">{"'손익현황'!$A$1:$J$29"}</definedName>
    <definedName name="s_1" localSheetId="25" hidden="1">{"'손익현황'!$A$1:$J$29"}</definedName>
    <definedName name="s_1" localSheetId="2" hidden="1">{"'손익현황'!$A$1:$J$29"}</definedName>
    <definedName name="s_1" localSheetId="14" hidden="1">{"'손익현황'!$A$1:$J$29"}</definedName>
    <definedName name="s_1" localSheetId="28" hidden="1">{"'손익현황'!$A$1:$J$29"}</definedName>
    <definedName name="s_1" localSheetId="5" hidden="1">{"'손익현황'!$A$1:$J$29"}</definedName>
    <definedName name="s_1" localSheetId="13" hidden="1">{"'손익현황'!$A$1:$J$29"}</definedName>
    <definedName name="s_1" hidden="1">{"'손익현황'!$A$1:$J$29"}</definedName>
    <definedName name="s_3s_cu" localSheetId="24">#REF!</definedName>
    <definedName name="s_3s_cu">#REF!</definedName>
    <definedName name="s_3s_Q1" localSheetId="24">#REF!</definedName>
    <definedName name="s_3s_Q1">#REF!</definedName>
    <definedName name="s_3s_Q2" localSheetId="24">#REF!</definedName>
    <definedName name="s_3s_Q2">#REF!</definedName>
    <definedName name="s_3s_Q3" localSheetId="24">#REF!</definedName>
    <definedName name="s_3s_Q3">#REF!</definedName>
    <definedName name="s_cu_cu" localSheetId="24">#REF!</definedName>
    <definedName name="s_cu_cu">#REF!</definedName>
    <definedName name="s_cu_Q1" localSheetId="24">#REF!</definedName>
    <definedName name="s_cu_Q1">#REF!</definedName>
    <definedName name="s_cu_Q2" localSheetId="24">#REF!</definedName>
    <definedName name="s_cu_Q2">#REF!</definedName>
    <definedName name="s_cu_Q3" localSheetId="24">#REF!</definedName>
    <definedName name="s_cu_Q3">#REF!</definedName>
    <definedName name="s_la_cu" localSheetId="24">#REF!</definedName>
    <definedName name="s_la_cu">#REF!</definedName>
    <definedName name="s_la_Q1" localSheetId="24">#REF!</definedName>
    <definedName name="s_la_Q1">#REF!</definedName>
    <definedName name="s_la_Q2" localSheetId="24">#REF!</definedName>
    <definedName name="s_la_Q2">#REF!</definedName>
    <definedName name="s_la_Q3" localSheetId="24">#REF!</definedName>
    <definedName name="s_la_Q3">#REF!</definedName>
    <definedName name="s_pl_cu" localSheetId="24">#REF!</definedName>
    <definedName name="s_pl_cu">#REF!</definedName>
    <definedName name="s_pl_Q1" localSheetId="24">#REF!</definedName>
    <definedName name="s_pl_Q1">#REF!</definedName>
    <definedName name="s_pl_Q2" localSheetId="24">#REF!</definedName>
    <definedName name="s_pl_Q2">#REF!</definedName>
    <definedName name="s_pl_Q3" localSheetId="24">#REF!</definedName>
    <definedName name="s_pl_Q3">#REF!</definedName>
    <definedName name="s_pr_cu" localSheetId="24">#REF!</definedName>
    <definedName name="s_pr_cu">#REF!</definedName>
    <definedName name="s_pr_Q1" localSheetId="24">#REF!</definedName>
    <definedName name="s_pr_Q1">#REF!</definedName>
    <definedName name="s_pr_Q2" localSheetId="24">#REF!</definedName>
    <definedName name="s_pr_Q2">#REF!</definedName>
    <definedName name="s_pr_Q3" localSheetId="24">#REF!</definedName>
    <definedName name="s_pr_Q3">#REF!</definedName>
    <definedName name="s_pu_cu" localSheetId="24">#REF!</definedName>
    <definedName name="s_pu_cu">#REF!</definedName>
    <definedName name="s_pu_Q1" localSheetId="24">#REF!</definedName>
    <definedName name="s_pu_Q1">#REF!</definedName>
    <definedName name="s_pu_Q2" localSheetId="24">#REF!</definedName>
    <definedName name="s_pu_Q2">#REF!</definedName>
    <definedName name="s_pu_Q3" localSheetId="24">#REF!</definedName>
    <definedName name="s_pu_Q3">#REF!</definedName>
    <definedName name="s_st_cu" localSheetId="24">#REF!</definedName>
    <definedName name="s_st_cu">#REF!</definedName>
    <definedName name="s_st_Q1" localSheetId="24">#REF!</definedName>
    <definedName name="s_st_Q1">#REF!</definedName>
    <definedName name="s_st_Q2" localSheetId="24">#REF!</definedName>
    <definedName name="s_st_Q2">#REF!</definedName>
    <definedName name="s_st_Q3" localSheetId="24">#REF!</definedName>
    <definedName name="s_st_Q3">#REF!</definedName>
    <definedName name="s_ta_cu" localSheetId="24">#REF!</definedName>
    <definedName name="s_ta_cu">#REF!</definedName>
    <definedName name="s_ta_Q1" localSheetId="24">#REF!</definedName>
    <definedName name="s_ta_Q1">#REF!</definedName>
    <definedName name="s_ta_Q2" localSheetId="24">#REF!</definedName>
    <definedName name="s_ta_Q2">#REF!</definedName>
    <definedName name="s_ta_Q3" localSheetId="24">#REF!</definedName>
    <definedName name="s_ta_Q3">#REF!</definedName>
    <definedName name="s_te_cu" localSheetId="24">#REF!</definedName>
    <definedName name="s_te_cu">#REF!</definedName>
    <definedName name="s_te_Q1" localSheetId="24">#REF!</definedName>
    <definedName name="s_te_Q1">#REF!</definedName>
    <definedName name="s_te_Q2" localSheetId="24">#REF!</definedName>
    <definedName name="s_te_Q2">#REF!</definedName>
    <definedName name="s_te_Q3" localSheetId="24">#REF!</definedName>
    <definedName name="s_te_Q3">#REF!</definedName>
    <definedName name="s_선행_cu" localSheetId="24">#REF!</definedName>
    <definedName name="s_선행_cu">#REF!</definedName>
    <definedName name="s_선행_Q1" localSheetId="24">#REF!</definedName>
    <definedName name="s_선행_Q1">#REF!</definedName>
    <definedName name="s_선행_Q2" localSheetId="24">#REF!</definedName>
    <definedName name="s_선행_Q2">#REF!</definedName>
    <definedName name="s_선행_Q3" localSheetId="24">#REF!</definedName>
    <definedName name="s_선행_Q3">#REF!</definedName>
    <definedName name="s_외관_cu" localSheetId="24">#REF!</definedName>
    <definedName name="s_외관_cu">#REF!</definedName>
    <definedName name="s_외관_Q1" localSheetId="24">#REF!</definedName>
    <definedName name="s_외관_Q1">#REF!</definedName>
    <definedName name="s_외관_Q2" localSheetId="24">#REF!</definedName>
    <definedName name="s_외관_Q2">#REF!</definedName>
    <definedName name="s_외관_Q3" localSheetId="24">#REF!</definedName>
    <definedName name="s_외관_Q3">#REF!</definedName>
    <definedName name="s50c1"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24">BlankMacro1</definedName>
    <definedName name="sa" localSheetId="8">BlankMacro1</definedName>
    <definedName name="sa" localSheetId="25">BlankMacro1</definedName>
    <definedName name="sa" localSheetId="2">BlankMacro1</definedName>
    <definedName name="sa" localSheetId="28">BlankMacro1</definedName>
    <definedName name="sa" localSheetId="26">BlankMacro1</definedName>
    <definedName name="sa" localSheetId="27">BlankMacro1</definedName>
    <definedName name="sa" localSheetId="6">BlankMacro1</definedName>
    <definedName name="sa" localSheetId="5">BlankMacro1</definedName>
    <definedName name="sa">BlankMacro1</definedName>
    <definedName name="saa" localSheetId="24" hidden="1">{"rtn",#N/A,FALSE,"RTN";"tables",#N/A,FALSE,"RTN";"cf",#N/A,FALSE,"CF";"stats",#N/A,FALSE,"Stats";"prop",#N/A,FALSE,"Prop"}</definedName>
    <definedName name="saa" localSheetId="8" hidden="1">{"rtn",#N/A,FALSE,"RTN";"tables",#N/A,FALSE,"RTN";"cf",#N/A,FALSE,"CF";"stats",#N/A,FALSE,"Stats";"prop",#N/A,FALSE,"Prop"}</definedName>
    <definedName name="saa" localSheetId="25" hidden="1">{"rtn",#N/A,FALSE,"RTN";"tables",#N/A,FALSE,"RTN";"cf",#N/A,FALSE,"CF";"stats",#N/A,FALSE,"Stats";"prop",#N/A,FALSE,"Prop"}</definedName>
    <definedName name="saa" localSheetId="2" hidden="1">{"rtn",#N/A,FALSE,"RTN";"tables",#N/A,FALSE,"RTN";"cf",#N/A,FALSE,"CF";"stats",#N/A,FALSE,"Stats";"prop",#N/A,FALSE,"Prop"}</definedName>
    <definedName name="saa" localSheetId="28" hidden="1">{"rtn",#N/A,FALSE,"RTN";"tables",#N/A,FALSE,"RTN";"cf",#N/A,FALSE,"CF";"stats",#N/A,FALSE,"Stats";"prop",#N/A,FALSE,"Prop"}</definedName>
    <definedName name="saa" localSheetId="5" hidden="1">{"rtn",#N/A,FALSE,"RTN";"tables",#N/A,FALSE,"RTN";"cf",#N/A,FALSE,"CF";"stats",#N/A,FALSE,"Stats";"prop",#N/A,FALSE,"Prop"}</definedName>
    <definedName name="saa" hidden="1">{"rtn",#N/A,FALSE,"RTN";"tables",#N/A,FALSE,"RTN";"cf",#N/A,FALSE,"CF";"stats",#N/A,FALSE,"Stats";"prop",#N/A,FALSE,"Prop"}</definedName>
    <definedName name="SABEXrevision2" hidden="1">231</definedName>
    <definedName name="SAD" localSheetId="24" hidden="1">{#N/A,#N/A,FALSE,"단축1";#N/A,#N/A,FALSE,"단축2";#N/A,#N/A,FALSE,"단축3";#N/A,#N/A,FALSE,"장축";#N/A,#N/A,FALSE,"4WD"}</definedName>
    <definedName name="SAD" localSheetId="8" hidden="1">{#N/A,#N/A,FALSE,"단축1";#N/A,#N/A,FALSE,"단축2";#N/A,#N/A,FALSE,"단축3";#N/A,#N/A,FALSE,"장축";#N/A,#N/A,FALSE,"4WD"}</definedName>
    <definedName name="SAD" localSheetId="25" hidden="1">{#N/A,#N/A,FALSE,"단축1";#N/A,#N/A,FALSE,"단축2";#N/A,#N/A,FALSE,"단축3";#N/A,#N/A,FALSE,"장축";#N/A,#N/A,FALSE,"4WD"}</definedName>
    <definedName name="SAD" localSheetId="2" hidden="1">{#N/A,#N/A,FALSE,"단축1";#N/A,#N/A,FALSE,"단축2";#N/A,#N/A,FALSE,"단축3";#N/A,#N/A,FALSE,"장축";#N/A,#N/A,FALSE,"4WD"}</definedName>
    <definedName name="SAD" localSheetId="28" hidden="1">{#N/A,#N/A,FALSE,"단축1";#N/A,#N/A,FALSE,"단축2";#N/A,#N/A,FALSE,"단축3";#N/A,#N/A,FALSE,"장축";#N/A,#N/A,FALSE,"4WD"}</definedName>
    <definedName name="SAD" localSheetId="5" hidden="1">{#N/A,#N/A,FALSE,"단축1";#N/A,#N/A,FALSE,"단축2";#N/A,#N/A,FALSE,"단축3";#N/A,#N/A,FALSE,"장축";#N/A,#N/A,FALSE,"4WD"}</definedName>
    <definedName name="SAD" hidden="1">{#N/A,#N/A,FALSE,"단축1";#N/A,#N/A,FALSE,"단축2";#N/A,#N/A,FALSE,"단축3";#N/A,#N/A,FALSE,"장축";#N/A,#N/A,FALSE,"4WD"}</definedName>
    <definedName name="SADA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localSheetId="24" hidden="1">#REF!</definedName>
    <definedName name="sadf" localSheetId="14" hidden="1">#REF!</definedName>
    <definedName name="sadf" localSheetId="28" hidden="1">#REF!</definedName>
    <definedName name="sadf" localSheetId="13" hidden="1">#REF!</definedName>
    <definedName name="sadf" hidden="1">#REF!</definedName>
    <definedName name="sadsad"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fd" localSheetId="24">#REF!</definedName>
    <definedName name="safd">#REF!</definedName>
    <definedName name="SAGFSAFS" localSheetId="24" hidden="1">{#N/A,#N/A,FALSE,"단축1";#N/A,#N/A,FALSE,"단축2";#N/A,#N/A,FALSE,"단축3";#N/A,#N/A,FALSE,"장축";#N/A,#N/A,FALSE,"4WD"}</definedName>
    <definedName name="SAGFSAFS" localSheetId="8" hidden="1">{#N/A,#N/A,FALSE,"단축1";#N/A,#N/A,FALSE,"단축2";#N/A,#N/A,FALSE,"단축3";#N/A,#N/A,FALSE,"장축";#N/A,#N/A,FALSE,"4WD"}</definedName>
    <definedName name="SAGFSAFS" localSheetId="25" hidden="1">{#N/A,#N/A,FALSE,"단축1";#N/A,#N/A,FALSE,"단축2";#N/A,#N/A,FALSE,"단축3";#N/A,#N/A,FALSE,"장축";#N/A,#N/A,FALSE,"4WD"}</definedName>
    <definedName name="SAGFSAFS" localSheetId="2" hidden="1">{#N/A,#N/A,FALSE,"단축1";#N/A,#N/A,FALSE,"단축2";#N/A,#N/A,FALSE,"단축3";#N/A,#N/A,FALSE,"장축";#N/A,#N/A,FALSE,"4WD"}</definedName>
    <definedName name="SAGFSAFS" localSheetId="28" hidden="1">{#N/A,#N/A,FALSE,"단축1";#N/A,#N/A,FALSE,"단축2";#N/A,#N/A,FALSE,"단축3";#N/A,#N/A,FALSE,"장축";#N/A,#N/A,FALSE,"4WD"}</definedName>
    <definedName name="SAGFSAFS" localSheetId="5" hidden="1">{#N/A,#N/A,FALSE,"단축1";#N/A,#N/A,FALSE,"단축2";#N/A,#N/A,FALSE,"단축3";#N/A,#N/A,FALSE,"장축";#N/A,#N/A,FALSE,"4WD"}</definedName>
    <definedName name="SAGFSAFS" hidden="1">{#N/A,#N/A,FALSE,"단축1";#N/A,#N/A,FALSE,"단축2";#N/A,#N/A,FALSE,"단축3";#N/A,#N/A,FALSE,"장축";#N/A,#N/A,FALSE,"4WD"}</definedName>
    <definedName name="SALE">#N/A</definedName>
    <definedName name="Sale_date" localSheetId="24">#REF!</definedName>
    <definedName name="Sale_date">#REF!</definedName>
    <definedName name="SALEBOH">#N/A</definedName>
    <definedName name="SALEEOH">#N/A</definedName>
    <definedName name="SALEQTY">#N/A</definedName>
    <definedName name="SALES" localSheetId="24">#REF!</definedName>
    <definedName name="SALES" localSheetId="14">#REF!</definedName>
    <definedName name="SALES" localSheetId="13">#REF!</definedName>
    <definedName name="SALES">#REF!</definedName>
    <definedName name="SALES2003" localSheetId="24">#REF!</definedName>
    <definedName name="SALES2003" localSheetId="14">#REF!</definedName>
    <definedName name="SALES2003" localSheetId="13">#REF!</definedName>
    <definedName name="SALES2003">#REF!</definedName>
    <definedName name="SALES2004" localSheetId="24">#REF!</definedName>
    <definedName name="SALES2004">#REF!</definedName>
    <definedName name="SALES2005" localSheetId="24">#REF!</definedName>
    <definedName name="SALES2005">#REF!</definedName>
    <definedName name="SALES2006" localSheetId="24">#REF!</definedName>
    <definedName name="SALES2006">#REF!</definedName>
    <definedName name="SALES2007" localSheetId="24">#REF!</definedName>
    <definedName name="SALES2007">#REF!</definedName>
    <definedName name="SALESQ1" localSheetId="24">#REF!</definedName>
    <definedName name="SALESQ1">#REF!</definedName>
    <definedName name="SALESQ2" localSheetId="24">#REF!</definedName>
    <definedName name="SALESQ2">#REF!</definedName>
    <definedName name="SALESQ3" localSheetId="24">#REF!</definedName>
    <definedName name="SALESQ3">#REF!</definedName>
    <definedName name="SALESQ4" localSheetId="24">#REF!</definedName>
    <definedName name="SALESQ4">#REF!</definedName>
    <definedName name="SAMBOH">#N/A</definedName>
    <definedName name="SAMEOH">#N/A</definedName>
    <definedName name="SAMPLE" localSheetId="24">BLCH</definedName>
    <definedName name="SAMPLE" localSheetId="8">BLCH</definedName>
    <definedName name="SAMPLE" localSheetId="25">BLCH</definedName>
    <definedName name="SAMPLE" localSheetId="2">BLCH</definedName>
    <definedName name="SAMPLE" localSheetId="28">BLCH</definedName>
    <definedName name="SAMPLE" localSheetId="26">BLCH</definedName>
    <definedName name="SAMPLE" localSheetId="27">BLCH</definedName>
    <definedName name="SAMPLE" localSheetId="6">BLCH</definedName>
    <definedName name="SAMPLE" localSheetId="5">BLCH</definedName>
    <definedName name="SAMPLE">BLCH</definedName>
    <definedName name="SAMT">#N/A</definedName>
    <definedName name="sang" localSheetId="24">#REF!</definedName>
    <definedName name="sang">#REF!</definedName>
    <definedName name="sang1" localSheetId="24">#REF!</definedName>
    <definedName name="sang1">#REF!</definedName>
    <definedName name="SANGDAE_AC">#N/A</definedName>
    <definedName name="SAPBEXdnldView" hidden="1">"1UAYACQQF9HOMFGI24UBDMEG7"</definedName>
    <definedName name="SAPBEXhrIndnt" hidden="1">"Wide"</definedName>
    <definedName name="SAPBEXrevision">4</definedName>
    <definedName name="SAPBEXsysID">"BWP"</definedName>
    <definedName name="SAPBEXwbID">"3KERGQBBF71LXL455QRMLTUDU"</definedName>
    <definedName name="SAPEXrevision3" hidden="1">231</definedName>
    <definedName name="sapexrevision4" hidden="1">4</definedName>
    <definedName name="sapexwbid4" hidden="1">"3N5E41CVNKXCIZ2S8I4UWT2K0"</definedName>
    <definedName name="SAPFuncF4Help" localSheetId="24" hidden="1">Main.SAPF4Help()</definedName>
    <definedName name="SAPFuncF4Help" localSheetId="8" hidden="1">Main.SAPF4Help()</definedName>
    <definedName name="SAPFuncF4Help" localSheetId="25" hidden="1">Main.SAPF4Help()</definedName>
    <definedName name="SAPFuncF4Help" localSheetId="2" hidden="1">Main.SAPF4Help()</definedName>
    <definedName name="SAPFuncF4Help" localSheetId="28" hidden="1">Main.SAPF4Help()</definedName>
    <definedName name="SAPFuncF4Help" localSheetId="26" hidden="1">Main.SAPF4Help()</definedName>
    <definedName name="SAPFuncF4Help" localSheetId="27" hidden="1">Main.SAPF4Help()</definedName>
    <definedName name="SAPFuncF4Help" localSheetId="6" hidden="1">Main.SAPF4Help()</definedName>
    <definedName name="SAPFuncF4Help" localSheetId="5" hidden="1">Main.SAPF4Help()</definedName>
    <definedName name="SAPFuncF4Help" hidden="1">Main.SAPF4Help()</definedName>
    <definedName name="SAPsysID" hidden="1">"708C5W7SBKP804JT78WJ0JNKI"</definedName>
    <definedName name="SAPwbID" hidden="1">"ARS"</definedName>
    <definedName name="sas" localSheetId="24" hidden="1">{"Outflow 1",#N/A,FALSE,"Outflows-Inflows";"Outflow 2",#N/A,FALSE,"Outflows-Inflows";"Inflow 1",#N/A,FALSE,"Outflows-Inflows";"Inflow 2",#N/A,FALSE,"Outflows-Inflows"}</definedName>
    <definedName name="sas" localSheetId="8" hidden="1">{"Outflow 1",#N/A,FALSE,"Outflows-Inflows";"Outflow 2",#N/A,FALSE,"Outflows-Inflows";"Inflow 1",#N/A,FALSE,"Outflows-Inflows";"Inflow 2",#N/A,FALSE,"Outflows-Inflows"}</definedName>
    <definedName name="sas" localSheetId="25" hidden="1">{"Outflow 1",#N/A,FALSE,"Outflows-Inflows";"Outflow 2",#N/A,FALSE,"Outflows-Inflows";"Inflow 1",#N/A,FALSE,"Outflows-Inflows";"Inflow 2",#N/A,FALSE,"Outflows-Inflows"}</definedName>
    <definedName name="sas" localSheetId="2" hidden="1">{"Outflow 1",#N/A,FALSE,"Outflows-Inflows";"Outflow 2",#N/A,FALSE,"Outflows-Inflows";"Inflow 1",#N/A,FALSE,"Outflows-Inflows";"Inflow 2",#N/A,FALSE,"Outflows-Inflows"}</definedName>
    <definedName name="sas" localSheetId="28" hidden="1">{"Outflow 1",#N/A,FALSE,"Outflows-Inflows";"Outflow 2",#N/A,FALSE,"Outflows-Inflows";"Inflow 1",#N/A,FALSE,"Outflows-Inflows";"Inflow 2",#N/A,FALSE,"Outflows-Inflows"}</definedName>
    <definedName name="sas" localSheetId="5"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A" localSheetId="24" hidden="1">{#N/A,#N/A,FALSE,"단축1";#N/A,#N/A,FALSE,"단축2";#N/A,#N/A,FALSE,"단축3";#N/A,#N/A,FALSE,"장축";#N/A,#N/A,FALSE,"4WD"}</definedName>
    <definedName name="SASA" localSheetId="8" hidden="1">{#N/A,#N/A,FALSE,"단축1";#N/A,#N/A,FALSE,"단축2";#N/A,#N/A,FALSE,"단축3";#N/A,#N/A,FALSE,"장축";#N/A,#N/A,FALSE,"4WD"}</definedName>
    <definedName name="SASA" localSheetId="25" hidden="1">{#N/A,#N/A,FALSE,"단축1";#N/A,#N/A,FALSE,"단축2";#N/A,#N/A,FALSE,"단축3";#N/A,#N/A,FALSE,"장축";#N/A,#N/A,FALSE,"4WD"}</definedName>
    <definedName name="SASA" localSheetId="2" hidden="1">{#N/A,#N/A,FALSE,"단축1";#N/A,#N/A,FALSE,"단축2";#N/A,#N/A,FALSE,"단축3";#N/A,#N/A,FALSE,"장축";#N/A,#N/A,FALSE,"4WD"}</definedName>
    <definedName name="SASA" localSheetId="28" hidden="1">{#N/A,#N/A,FALSE,"단축1";#N/A,#N/A,FALSE,"단축2";#N/A,#N/A,FALSE,"단축3";#N/A,#N/A,FALSE,"장축";#N/A,#N/A,FALSE,"4WD"}</definedName>
    <definedName name="SASA" localSheetId="5" hidden="1">{#N/A,#N/A,FALSE,"단축1";#N/A,#N/A,FALSE,"단축2";#N/A,#N/A,FALSE,"단축3";#N/A,#N/A,FALSE,"장축";#N/A,#N/A,FALSE,"4WD"}</definedName>
    <definedName name="SASA" hidden="1">{#N/A,#N/A,FALSE,"단축1";#N/A,#N/A,FALSE,"단축2";#N/A,#N/A,FALSE,"단축3";#N/A,#N/A,FALSE,"장축";#N/A,#N/A,FALSE,"4WD"}</definedName>
    <definedName name="SAUPJA">#N/A</definedName>
    <definedName name="sawrhbAZ" localSheetId="24" hidden="1">{#N/A,#N/A,FALSE,"단축1";#N/A,#N/A,FALSE,"단축2";#N/A,#N/A,FALSE,"단축3";#N/A,#N/A,FALSE,"장축";#N/A,#N/A,FALSE,"4WD"}</definedName>
    <definedName name="sawrhbAZ" localSheetId="8" hidden="1">{#N/A,#N/A,FALSE,"단축1";#N/A,#N/A,FALSE,"단축2";#N/A,#N/A,FALSE,"단축3";#N/A,#N/A,FALSE,"장축";#N/A,#N/A,FALSE,"4WD"}</definedName>
    <definedName name="sawrhbAZ" localSheetId="25" hidden="1">{#N/A,#N/A,FALSE,"단축1";#N/A,#N/A,FALSE,"단축2";#N/A,#N/A,FALSE,"단축3";#N/A,#N/A,FALSE,"장축";#N/A,#N/A,FALSE,"4WD"}</definedName>
    <definedName name="sawrhbAZ" localSheetId="2" hidden="1">{#N/A,#N/A,FALSE,"단축1";#N/A,#N/A,FALSE,"단축2";#N/A,#N/A,FALSE,"단축3";#N/A,#N/A,FALSE,"장축";#N/A,#N/A,FALSE,"4WD"}</definedName>
    <definedName name="sawrhbAZ" localSheetId="28" hidden="1">{#N/A,#N/A,FALSE,"단축1";#N/A,#N/A,FALSE,"단축2";#N/A,#N/A,FALSE,"단축3";#N/A,#N/A,FALSE,"장축";#N/A,#N/A,FALSE,"4WD"}</definedName>
    <definedName name="sawrhbAZ" localSheetId="5" hidden="1">{#N/A,#N/A,FALSE,"단축1";#N/A,#N/A,FALSE,"단축2";#N/A,#N/A,FALSE,"단축3";#N/A,#N/A,FALSE,"장축";#N/A,#N/A,FALSE,"4WD"}</definedName>
    <definedName name="sawrhbAZ" hidden="1">{#N/A,#N/A,FALSE,"단축1";#N/A,#N/A,FALSE,"단축2";#N/A,#N/A,FALSE,"단축3";#N/A,#N/A,FALSE,"장축";#N/A,#N/A,FALSE,"4WD"}</definedName>
    <definedName name="sayang" localSheetId="24" hidden="1">{#N/A,#N/A,FALSE,"단축1";#N/A,#N/A,FALSE,"단축2";#N/A,#N/A,FALSE,"단축3";#N/A,#N/A,FALSE,"장축";#N/A,#N/A,FALSE,"4WD"}</definedName>
    <definedName name="sayang" localSheetId="8" hidden="1">{#N/A,#N/A,FALSE,"단축1";#N/A,#N/A,FALSE,"단축2";#N/A,#N/A,FALSE,"단축3";#N/A,#N/A,FALSE,"장축";#N/A,#N/A,FALSE,"4WD"}</definedName>
    <definedName name="sayang" localSheetId="25" hidden="1">{#N/A,#N/A,FALSE,"단축1";#N/A,#N/A,FALSE,"단축2";#N/A,#N/A,FALSE,"단축3";#N/A,#N/A,FALSE,"장축";#N/A,#N/A,FALSE,"4WD"}</definedName>
    <definedName name="sayang" localSheetId="2" hidden="1">{#N/A,#N/A,FALSE,"단축1";#N/A,#N/A,FALSE,"단축2";#N/A,#N/A,FALSE,"단축3";#N/A,#N/A,FALSE,"장축";#N/A,#N/A,FALSE,"4WD"}</definedName>
    <definedName name="sayang" localSheetId="28" hidden="1">{#N/A,#N/A,FALSE,"단축1";#N/A,#N/A,FALSE,"단축2";#N/A,#N/A,FALSE,"단축3";#N/A,#N/A,FALSE,"장축";#N/A,#N/A,FALSE,"4WD"}</definedName>
    <definedName name="sayang" localSheetId="5" hidden="1">{#N/A,#N/A,FALSE,"단축1";#N/A,#N/A,FALSE,"단축2";#N/A,#N/A,FALSE,"단축3";#N/A,#N/A,FALSE,"장축";#N/A,#N/A,FALSE,"4WD"}</definedName>
    <definedName name="sayang" hidden="1">{#N/A,#N/A,FALSE,"단축1";#N/A,#N/A,FALSE,"단축2";#N/A,#N/A,FALSE,"단축3";#N/A,#N/A,FALSE,"장축";#N/A,#N/A,FALSE,"4WD"}</definedName>
    <definedName name="SB" localSheetId="24">#REF!</definedName>
    <definedName name="SB">#REF!</definedName>
    <definedName name="scale" localSheetId="24">#REF!</definedName>
    <definedName name="scale">#REF!</definedName>
    <definedName name="Scenario" localSheetId="24">#REF!</definedName>
    <definedName name="Scenario">#REF!</definedName>
    <definedName name="Sch" localSheetId="24" hidden="1">#REF!</definedName>
    <definedName name="Sch" localSheetId="28" hidden="1">#REF!</definedName>
    <definedName name="Sch" hidden="1">#REF!</definedName>
    <definedName name="SCK" localSheetId="24">#REF!</definedName>
    <definedName name="SCK">#REF!</definedName>
    <definedName name="SCODE">#N/A</definedName>
    <definedName name="SCOGS2002" localSheetId="24">#REF!</definedName>
    <definedName name="SCOGS2002" localSheetId="14">#REF!</definedName>
    <definedName name="SCOGS2002" localSheetId="13">#REF!</definedName>
    <definedName name="SCOGS2002">#REF!</definedName>
    <definedName name="SCOGS2002Q1" localSheetId="24">#REF!</definedName>
    <definedName name="SCOGS2002Q1" localSheetId="14">#REF!</definedName>
    <definedName name="SCOGS2002Q1" localSheetId="13">#REF!</definedName>
    <definedName name="SCOGS2002Q1">#REF!</definedName>
    <definedName name="SCOGS2002Q2" localSheetId="24">#REF!</definedName>
    <definedName name="SCOGS2002Q2" localSheetId="14">#REF!</definedName>
    <definedName name="SCOGS2002Q2" localSheetId="13">#REF!</definedName>
    <definedName name="SCOGS2002Q2">#REF!</definedName>
    <definedName name="SCOGS2002Q3" localSheetId="24">#REF!</definedName>
    <definedName name="SCOGS2002Q3">#REF!</definedName>
    <definedName name="SCOGS2002Q4" localSheetId="24">#REF!</definedName>
    <definedName name="SCOGS2002Q4">#REF!</definedName>
    <definedName name="SCOGS2003" localSheetId="24">#REF!</definedName>
    <definedName name="SCOGS2003">#REF!</definedName>
    <definedName name="SCOGS2004" localSheetId="24">#REF!</definedName>
    <definedName name="SCOGS2004">#REF!</definedName>
    <definedName name="SCOGS2005" localSheetId="24">#REF!</definedName>
    <definedName name="SCOGS2005">#REF!</definedName>
    <definedName name="SCOGS2006" localSheetId="24">#REF!</definedName>
    <definedName name="SCOGS2006">#REF!</definedName>
    <definedName name="SCOGS2007" localSheetId="24">#REF!</definedName>
    <definedName name="SCOGS2007">#REF!</definedName>
    <definedName name="SCOGSQ1" localSheetId="24">#REF!</definedName>
    <definedName name="SCOGSQ1">#REF!</definedName>
    <definedName name="SCOGSQ2" localSheetId="24">#REF!</definedName>
    <definedName name="SCOGSQ2">#REF!</definedName>
    <definedName name="SCOGSQ3" localSheetId="24">#REF!</definedName>
    <definedName name="SCOGSQ3">#REF!</definedName>
    <definedName name="SCOGSQ4" localSheetId="24">#REF!</definedName>
    <definedName name="SCOGSQ4">#REF!</definedName>
    <definedName name="SCRBOH">#N/A</definedName>
    <definedName name="SCREOH">#N/A</definedName>
    <definedName name="sd" localSheetId="24" hidden="1">#REF!</definedName>
    <definedName name="sd" localSheetId="28" hidden="1">#REF!</definedName>
    <definedName name="sd" localSheetId="13" hidden="1">#REF!</definedName>
    <definedName name="sd" hidden="1">#REF!</definedName>
    <definedName name="sda" localSheetId="24">#REF!</definedName>
    <definedName name="sda">#REF!</definedName>
    <definedName name="sdaaaa" localSheetId="24">#REF!</definedName>
    <definedName name="sdaaaa">#REF!</definedName>
    <definedName name="sdadasasdas"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localSheetId="24"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8"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25"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28"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5"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localSheetId="24" hidden="1">{#N/A,#N/A,FALSE,"단축1";#N/A,#N/A,FALSE,"단축2";#N/A,#N/A,FALSE,"단축3";#N/A,#N/A,FALSE,"장축";#N/A,#N/A,FALSE,"4WD"}</definedName>
    <definedName name="SDAFDF" localSheetId="8" hidden="1">{#N/A,#N/A,FALSE,"단축1";#N/A,#N/A,FALSE,"단축2";#N/A,#N/A,FALSE,"단축3";#N/A,#N/A,FALSE,"장축";#N/A,#N/A,FALSE,"4WD"}</definedName>
    <definedName name="SDAFDF" localSheetId="25" hidden="1">{#N/A,#N/A,FALSE,"단축1";#N/A,#N/A,FALSE,"단축2";#N/A,#N/A,FALSE,"단축3";#N/A,#N/A,FALSE,"장축";#N/A,#N/A,FALSE,"4WD"}</definedName>
    <definedName name="SDAFDF" localSheetId="2" hidden="1">{#N/A,#N/A,FALSE,"단축1";#N/A,#N/A,FALSE,"단축2";#N/A,#N/A,FALSE,"단축3";#N/A,#N/A,FALSE,"장축";#N/A,#N/A,FALSE,"4WD"}</definedName>
    <definedName name="SDAFDF" localSheetId="28" hidden="1">{#N/A,#N/A,FALSE,"단축1";#N/A,#N/A,FALSE,"단축2";#N/A,#N/A,FALSE,"단축3";#N/A,#N/A,FALSE,"장축";#N/A,#N/A,FALSE,"4WD"}</definedName>
    <definedName name="SDAFDF" localSheetId="5" hidden="1">{#N/A,#N/A,FALSE,"단축1";#N/A,#N/A,FALSE,"단축2";#N/A,#N/A,FALSE,"단축3";#N/A,#N/A,FALSE,"장축";#N/A,#N/A,FALSE,"4WD"}</definedName>
    <definedName name="SDAFDF" hidden="1">{#N/A,#N/A,FALSE,"단축1";#N/A,#N/A,FALSE,"단축2";#N/A,#N/A,FALSE,"단축3";#N/A,#N/A,FALSE,"장축";#N/A,#N/A,FALSE,"4WD"}</definedName>
    <definedName name="sdds">#N/A</definedName>
    <definedName name="sdewq" localSheetId="24">#REF!</definedName>
    <definedName name="sdewq">#REF!</definedName>
    <definedName name="sdf" localSheetId="24" hidden="1">{#N/A,#N/A,FALSE,"BS";#N/A,#N/A,FALSE,"PL";#N/A,#N/A,FALSE,"처분";#N/A,#N/A,FALSE,"현금";#N/A,#N/A,FALSE,"매출";#N/A,#N/A,FALSE,"원가";#N/A,#N/A,FALSE,"경영"}</definedName>
    <definedName name="sdf" localSheetId="8" hidden="1">{#N/A,#N/A,FALSE,"BS";#N/A,#N/A,FALSE,"PL";#N/A,#N/A,FALSE,"처분";#N/A,#N/A,FALSE,"현금";#N/A,#N/A,FALSE,"매출";#N/A,#N/A,FALSE,"원가";#N/A,#N/A,FALSE,"경영"}</definedName>
    <definedName name="sdf" localSheetId="25" hidden="1">{#N/A,#N/A,FALSE,"BS";#N/A,#N/A,FALSE,"PL";#N/A,#N/A,FALSE,"처분";#N/A,#N/A,FALSE,"현금";#N/A,#N/A,FALSE,"매출";#N/A,#N/A,FALSE,"원가";#N/A,#N/A,FALSE,"경영"}</definedName>
    <definedName name="sdf" localSheetId="2" hidden="1">{#N/A,#N/A,FALSE,"BS";#N/A,#N/A,FALSE,"PL";#N/A,#N/A,FALSE,"처분";#N/A,#N/A,FALSE,"현금";#N/A,#N/A,FALSE,"매출";#N/A,#N/A,FALSE,"원가";#N/A,#N/A,FALSE,"경영"}</definedName>
    <definedName name="sdf" localSheetId="14" hidden="1">{#N/A,#N/A,FALSE,"BS";#N/A,#N/A,FALSE,"PL";#N/A,#N/A,FALSE,"처분";#N/A,#N/A,FALSE,"현금";#N/A,#N/A,FALSE,"매출";#N/A,#N/A,FALSE,"원가";#N/A,#N/A,FALSE,"경영"}</definedName>
    <definedName name="sdf" localSheetId="28" hidden="1">{#N/A,#N/A,FALSE,"BS";#N/A,#N/A,FALSE,"PL";#N/A,#N/A,FALSE,"처분";#N/A,#N/A,FALSE,"현금";#N/A,#N/A,FALSE,"매출";#N/A,#N/A,FALSE,"원가";#N/A,#N/A,FALSE,"경영"}</definedName>
    <definedName name="sdf" localSheetId="5" hidden="1">{#N/A,#N/A,FALSE,"BS";#N/A,#N/A,FALSE,"PL";#N/A,#N/A,FALSE,"처분";#N/A,#N/A,FALSE,"현금";#N/A,#N/A,FALSE,"매출";#N/A,#N/A,FALSE,"원가";#N/A,#N/A,FALSE,"경영"}</definedName>
    <definedName name="sdf" localSheetId="13"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24" hidden="1">{#N/A,#N/A,FALSE,"BS";#N/A,#N/A,FALSE,"PL";#N/A,#N/A,FALSE,"처분";#N/A,#N/A,FALSE,"현금";#N/A,#N/A,FALSE,"매출";#N/A,#N/A,FALSE,"원가";#N/A,#N/A,FALSE,"경영"}</definedName>
    <definedName name="sdf_1" localSheetId="8" hidden="1">{#N/A,#N/A,FALSE,"BS";#N/A,#N/A,FALSE,"PL";#N/A,#N/A,FALSE,"처분";#N/A,#N/A,FALSE,"현금";#N/A,#N/A,FALSE,"매출";#N/A,#N/A,FALSE,"원가";#N/A,#N/A,FALSE,"경영"}</definedName>
    <definedName name="sdf_1" localSheetId="25"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localSheetId="14" hidden="1">{#N/A,#N/A,FALSE,"BS";#N/A,#N/A,FALSE,"PL";#N/A,#N/A,FALSE,"처분";#N/A,#N/A,FALSE,"현금";#N/A,#N/A,FALSE,"매출";#N/A,#N/A,FALSE,"원가";#N/A,#N/A,FALSE,"경영"}</definedName>
    <definedName name="sdf_1" localSheetId="28" hidden="1">{#N/A,#N/A,FALSE,"BS";#N/A,#N/A,FALSE,"PL";#N/A,#N/A,FALSE,"처분";#N/A,#N/A,FALSE,"현금";#N/A,#N/A,FALSE,"매출";#N/A,#N/A,FALSE,"원가";#N/A,#N/A,FALSE,"경영"}</definedName>
    <definedName name="sdf_1" localSheetId="5" hidden="1">{#N/A,#N/A,FALSE,"BS";#N/A,#N/A,FALSE,"PL";#N/A,#N/A,FALSE,"처분";#N/A,#N/A,FALSE,"현금";#N/A,#N/A,FALSE,"매출";#N/A,#N/A,FALSE,"원가";#N/A,#N/A,FALSE,"경영"}</definedName>
    <definedName name="sdf_1" localSheetId="13" hidden="1">{#N/A,#N/A,FALSE,"BS";#N/A,#N/A,FALSE,"PL";#N/A,#N/A,FALSE,"처분";#N/A,#N/A,FALSE,"현금";#N/A,#N/A,FALSE,"매출";#N/A,#N/A,FALSE,"원가";#N/A,#N/A,FALSE,"경영"}</definedName>
    <definedName name="sdf_1" hidden="1">{#N/A,#N/A,FALSE,"BS";#N/A,#N/A,FALSE,"PL";#N/A,#N/A,FALSE,"처분";#N/A,#N/A,FALSE,"현금";#N/A,#N/A,FALSE,"매출";#N/A,#N/A,FALSE,"원가";#N/A,#N/A,FALSE,"경영"}</definedName>
    <definedName name="sdfass" localSheetId="24" hidden="1">{"Outflow 1",#N/A,FALSE,"Outflows-Inflows";"Outflow 2",#N/A,FALSE,"Outflows-Inflows";"Inflow 1",#N/A,FALSE,"Outflows-Inflows";"Inflow 2",#N/A,FALSE,"Outflows-Inflows"}</definedName>
    <definedName name="sdfass" localSheetId="8" hidden="1">{"Outflow 1",#N/A,FALSE,"Outflows-Inflows";"Outflow 2",#N/A,FALSE,"Outflows-Inflows";"Inflow 1",#N/A,FALSE,"Outflows-Inflows";"Inflow 2",#N/A,FALSE,"Outflows-Inflows"}</definedName>
    <definedName name="sdfass" localSheetId="25" hidden="1">{"Outflow 1",#N/A,FALSE,"Outflows-Inflows";"Outflow 2",#N/A,FALSE,"Outflows-Inflows";"Inflow 1",#N/A,FALSE,"Outflows-Inflows";"Inflow 2",#N/A,FALSE,"Outflows-Inflows"}</definedName>
    <definedName name="sdfass" localSheetId="2" hidden="1">{"Outflow 1",#N/A,FALSE,"Outflows-Inflows";"Outflow 2",#N/A,FALSE,"Outflows-Inflows";"Inflow 1",#N/A,FALSE,"Outflows-Inflows";"Inflow 2",#N/A,FALSE,"Outflows-Inflows"}</definedName>
    <definedName name="sdfass" localSheetId="28" hidden="1">{"Outflow 1",#N/A,FALSE,"Outflows-Inflows";"Outflow 2",#N/A,FALSE,"Outflows-Inflows";"Inflow 1",#N/A,FALSE,"Outflows-Inflows";"Inflow 2",#N/A,FALSE,"Outflows-Inflows"}</definedName>
    <definedName name="sdfass" localSheetId="5"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sdg" localSheetId="24"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localSheetId="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localSheetId="2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localSheetId="2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localSheetId="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8"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5"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localSheetId="24" hidden="1">#REF!</definedName>
    <definedName name="sdfsd" localSheetId="14" hidden="1">#REF!</definedName>
    <definedName name="sdfsd" localSheetId="28" hidden="1">#REF!</definedName>
    <definedName name="sdfsd" localSheetId="13" hidden="1">#REF!</definedName>
    <definedName name="sdfsd" hidden="1">#REF!</definedName>
    <definedName name="sdfsdf" localSheetId="24" hidden="1">{"'Jibu9811 (3)'!$B$1:$J$433"}</definedName>
    <definedName name="sdfsdf" localSheetId="8" hidden="1">{"'Jibu9811 (3)'!$B$1:$J$433"}</definedName>
    <definedName name="sdfsdf" localSheetId="25" hidden="1">{"'Jibu9811 (3)'!$B$1:$J$433"}</definedName>
    <definedName name="sdfsdf" localSheetId="2" hidden="1">{"'Jibu9811 (3)'!$B$1:$J$433"}</definedName>
    <definedName name="sdfsdf" localSheetId="14" hidden="1">{"'Jibu9811 (3)'!$B$1:$J$433"}</definedName>
    <definedName name="sdfsdf" localSheetId="28" hidden="1">{"'Jibu9811 (3)'!$B$1:$J$433"}</definedName>
    <definedName name="sdfsdf" localSheetId="5" hidden="1">{"'Jibu9811 (3)'!$B$1:$J$433"}</definedName>
    <definedName name="sdfsdf" localSheetId="13" hidden="1">{"'Jibu9811 (3)'!$B$1:$J$433"}</definedName>
    <definedName name="sdfsdf" hidden="1">{"'Jibu9811 (3)'!$B$1:$J$433"}</definedName>
    <definedName name="sdfsdfsdf" localSheetId="24" hidden="1">{#N/A,#N/A,FALSE,"BS";#N/A,#N/A,FALSE,"PL";#N/A,#N/A,FALSE,"A";#N/A,#N/A,FALSE,"B";#N/A,#N/A,FALSE,"B1";#N/A,#N/A,FALSE,"C";#N/A,#N/A,FALSE,"C1";#N/A,#N/A,FALSE,"C2";#N/A,#N/A,FALSE,"D";#N/A,#N/A,FALSE,"E";#N/A,#N/A,FALSE,"F";#N/A,#N/A,FALSE,"AA";#N/A,#N/A,FALSE,"BB";#N/A,#N/A,FALSE,"CC";#N/A,#N/A,FALSE,"DD";#N/A,#N/A,FALSE,"EE";#N/A,#N/A,FALSE,"FF";#N/A,#N/A,FALSE,"PL10";#N/A,#N/A,FALSE,"PL20";#N/A,#N/A,FALSE,"PL30"}</definedName>
    <definedName name="sdfsdfsdf" localSheetId="8" hidden="1">{#N/A,#N/A,FALSE,"BS";#N/A,#N/A,FALSE,"PL";#N/A,#N/A,FALSE,"A";#N/A,#N/A,FALSE,"B";#N/A,#N/A,FALSE,"B1";#N/A,#N/A,FALSE,"C";#N/A,#N/A,FALSE,"C1";#N/A,#N/A,FALSE,"C2";#N/A,#N/A,FALSE,"D";#N/A,#N/A,FALSE,"E";#N/A,#N/A,FALSE,"F";#N/A,#N/A,FALSE,"AA";#N/A,#N/A,FALSE,"BB";#N/A,#N/A,FALSE,"CC";#N/A,#N/A,FALSE,"DD";#N/A,#N/A,FALSE,"EE";#N/A,#N/A,FALSE,"FF";#N/A,#N/A,FALSE,"PL10";#N/A,#N/A,FALSE,"PL20";#N/A,#N/A,FALSE,"PL30"}</definedName>
    <definedName name="sdfsdfsdf" localSheetId="25" hidden="1">{#N/A,#N/A,FALSE,"BS";#N/A,#N/A,FALSE,"PL";#N/A,#N/A,FALSE,"A";#N/A,#N/A,FALSE,"B";#N/A,#N/A,FALSE,"B1";#N/A,#N/A,FALSE,"C";#N/A,#N/A,FALSE,"C1";#N/A,#N/A,FALSE,"C2";#N/A,#N/A,FALSE,"D";#N/A,#N/A,FALSE,"E";#N/A,#N/A,FALSE,"F";#N/A,#N/A,FALSE,"AA";#N/A,#N/A,FALSE,"BB";#N/A,#N/A,FALSE,"CC";#N/A,#N/A,FALSE,"DD";#N/A,#N/A,FALSE,"EE";#N/A,#N/A,FALSE,"FF";#N/A,#N/A,FALSE,"PL10";#N/A,#N/A,FALSE,"PL20";#N/A,#N/A,FALSE,"PL30"}</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localSheetId="14" hidden="1">{#N/A,#N/A,FALSE,"BS";#N/A,#N/A,FALSE,"PL";#N/A,#N/A,FALSE,"A";#N/A,#N/A,FALSE,"B";#N/A,#N/A,FALSE,"B1";#N/A,#N/A,FALSE,"C";#N/A,#N/A,FALSE,"C1";#N/A,#N/A,FALSE,"C2";#N/A,#N/A,FALSE,"D";#N/A,#N/A,FALSE,"E";#N/A,#N/A,FALSE,"F";#N/A,#N/A,FALSE,"AA";#N/A,#N/A,FALSE,"BB";#N/A,#N/A,FALSE,"CC";#N/A,#N/A,FALSE,"DD";#N/A,#N/A,FALSE,"EE";#N/A,#N/A,FALSE,"FF";#N/A,#N/A,FALSE,"PL10";#N/A,#N/A,FALSE,"PL20";#N/A,#N/A,FALSE,"PL30"}</definedName>
    <definedName name="sdfsdfsdf" localSheetId="28" hidden="1">{#N/A,#N/A,FALSE,"BS";#N/A,#N/A,FALSE,"PL";#N/A,#N/A,FALSE,"A";#N/A,#N/A,FALSE,"B";#N/A,#N/A,FALSE,"B1";#N/A,#N/A,FALSE,"C";#N/A,#N/A,FALSE,"C1";#N/A,#N/A,FALSE,"C2";#N/A,#N/A,FALSE,"D";#N/A,#N/A,FALSE,"E";#N/A,#N/A,FALSE,"F";#N/A,#N/A,FALSE,"AA";#N/A,#N/A,FALSE,"BB";#N/A,#N/A,FALSE,"CC";#N/A,#N/A,FALSE,"DD";#N/A,#N/A,FALSE,"EE";#N/A,#N/A,FALSE,"FF";#N/A,#N/A,FALSE,"PL10";#N/A,#N/A,FALSE,"PL20";#N/A,#N/A,FALSE,"PL30"}</definedName>
    <definedName name="sdfsdfsdf" localSheetId="5" hidden="1">{#N/A,#N/A,FALSE,"BS";#N/A,#N/A,FALSE,"PL";#N/A,#N/A,FALSE,"A";#N/A,#N/A,FALSE,"B";#N/A,#N/A,FALSE,"B1";#N/A,#N/A,FALSE,"C";#N/A,#N/A,FALSE,"C1";#N/A,#N/A,FALSE,"C2";#N/A,#N/A,FALSE,"D";#N/A,#N/A,FALSE,"E";#N/A,#N/A,FALSE,"F";#N/A,#N/A,FALSE,"AA";#N/A,#N/A,FALSE,"BB";#N/A,#N/A,FALSE,"CC";#N/A,#N/A,FALSE,"DD";#N/A,#N/A,FALSE,"EE";#N/A,#N/A,FALSE,"FF";#N/A,#N/A,FALSE,"PL10";#N/A,#N/A,FALSE,"PL20";#N/A,#N/A,FALSE,"PL30"}</definedName>
    <definedName name="sdfsdfsdf" localSheetId="13"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localSheetId="24" hidden="1">#REF!</definedName>
    <definedName name="sdgdsfdsgdsfggfdsd" hidden="1">#REF!</definedName>
    <definedName name="SDHYIOFUWEIOFYUWEIO" localSheetId="24" hidden="1">{"'Jibu9811 (3)'!$B$1:$J$433"}</definedName>
    <definedName name="SDHYIOFUWEIOFYUWEIO" localSheetId="8" hidden="1">{"'Jibu9811 (3)'!$B$1:$J$433"}</definedName>
    <definedName name="SDHYIOFUWEIOFYUWEIO" localSheetId="25" hidden="1">{"'Jibu9811 (3)'!$B$1:$J$433"}</definedName>
    <definedName name="SDHYIOFUWEIOFYUWEIO" localSheetId="2" hidden="1">{"'Jibu9811 (3)'!$B$1:$J$433"}</definedName>
    <definedName name="SDHYIOFUWEIOFYUWEIO" localSheetId="14" hidden="1">{"'Jibu9811 (3)'!$B$1:$J$433"}</definedName>
    <definedName name="SDHYIOFUWEIOFYUWEIO" localSheetId="28" hidden="1">{"'Jibu9811 (3)'!$B$1:$J$433"}</definedName>
    <definedName name="SDHYIOFUWEIOFYUWEIO" localSheetId="5" hidden="1">{"'Jibu9811 (3)'!$B$1:$J$433"}</definedName>
    <definedName name="SDHYIOFUWEIOFYUWEIO" localSheetId="13" hidden="1">{"'Jibu9811 (3)'!$B$1:$J$433"}</definedName>
    <definedName name="SDHYIOFUWEIOFYUWEIO" hidden="1">{"'Jibu9811 (3)'!$B$1:$J$433"}</definedName>
    <definedName name="sdjkddjk" localSheetId="24" hidden="1">{"'Sheet1'!$A$1:$H$36"}</definedName>
    <definedName name="sdjkddjk" localSheetId="8" hidden="1">{"'Sheet1'!$A$1:$H$36"}</definedName>
    <definedName name="sdjkddjk" localSheetId="25" hidden="1">{"'Sheet1'!$A$1:$H$36"}</definedName>
    <definedName name="sdjkddjk" localSheetId="2" hidden="1">{"'Sheet1'!$A$1:$H$36"}</definedName>
    <definedName name="sdjkddjk" localSheetId="28" hidden="1">{"'Sheet1'!$A$1:$H$36"}</definedName>
    <definedName name="sdjkddjk" localSheetId="5" hidden="1">{"'Sheet1'!$A$1:$H$36"}</definedName>
    <definedName name="sdjkddjk" hidden="1">{"'Sheet1'!$A$1:$H$36"}</definedName>
    <definedName name="sdryhj" localSheetId="24" hidden="1">{"'용역비'!$A$4:$C$8"}</definedName>
    <definedName name="sdryhj" localSheetId="8" hidden="1">{"'용역비'!$A$4:$C$8"}</definedName>
    <definedName name="sdryhj" localSheetId="25" hidden="1">{"'용역비'!$A$4:$C$8"}</definedName>
    <definedName name="sdryhj" localSheetId="2" hidden="1">{"'용역비'!$A$4:$C$8"}</definedName>
    <definedName name="sdryhj" localSheetId="28" hidden="1">{"'용역비'!$A$4:$C$8"}</definedName>
    <definedName name="sdryhj" localSheetId="5" hidden="1">{"'용역비'!$A$4:$C$8"}</definedName>
    <definedName name="sdryhj" hidden="1">{"'용역비'!$A$4:$C$8"}</definedName>
    <definedName name="sds" localSheetId="28" hidden="1">#REF!</definedName>
    <definedName name="sds" hidden="1">#REF!</definedName>
    <definedName name="sdsa" localSheetId="24">#REF!</definedName>
    <definedName name="sdsa">#REF!</definedName>
    <definedName name="sdsd"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SD" localSheetId="24" hidden="1">{#N/A,#N/A,FALSE,"단축1";#N/A,#N/A,FALSE,"단축2";#N/A,#N/A,FALSE,"단축3";#N/A,#N/A,FALSE,"장축";#N/A,#N/A,FALSE,"4WD"}</definedName>
    <definedName name="SDSDSD" localSheetId="8" hidden="1">{#N/A,#N/A,FALSE,"단축1";#N/A,#N/A,FALSE,"단축2";#N/A,#N/A,FALSE,"단축3";#N/A,#N/A,FALSE,"장축";#N/A,#N/A,FALSE,"4WD"}</definedName>
    <definedName name="SDSDSD" localSheetId="25" hidden="1">{#N/A,#N/A,FALSE,"단축1";#N/A,#N/A,FALSE,"단축2";#N/A,#N/A,FALSE,"단축3";#N/A,#N/A,FALSE,"장축";#N/A,#N/A,FALSE,"4WD"}</definedName>
    <definedName name="SDSDSD" localSheetId="2" hidden="1">{#N/A,#N/A,FALSE,"단축1";#N/A,#N/A,FALSE,"단축2";#N/A,#N/A,FALSE,"단축3";#N/A,#N/A,FALSE,"장축";#N/A,#N/A,FALSE,"4WD"}</definedName>
    <definedName name="SDSDSD" localSheetId="28" hidden="1">{#N/A,#N/A,FALSE,"단축1";#N/A,#N/A,FALSE,"단축2";#N/A,#N/A,FALSE,"단축3";#N/A,#N/A,FALSE,"장축";#N/A,#N/A,FALSE,"4WD"}</definedName>
    <definedName name="SDSDSD" localSheetId="5" hidden="1">{#N/A,#N/A,FALSE,"단축1";#N/A,#N/A,FALSE,"단축2";#N/A,#N/A,FALSE,"단축3";#N/A,#N/A,FALSE,"장축";#N/A,#N/A,FALSE,"4WD"}</definedName>
    <definedName name="SDSDSD" hidden="1">{#N/A,#N/A,FALSE,"단축1";#N/A,#N/A,FALSE,"단축2";#N/A,#N/A,FALSE,"단축3";#N/A,#N/A,FALSE,"장축";#N/A,#N/A,FALSE,"4WD"}</definedName>
    <definedName name="SE" localSheetId="24" hidden="1">{"'용역비'!$A$4:$C$8"}</definedName>
    <definedName name="SE" localSheetId="8" hidden="1">{"'용역비'!$A$4:$C$8"}</definedName>
    <definedName name="SE" localSheetId="25" hidden="1">{"'용역비'!$A$4:$C$8"}</definedName>
    <definedName name="SE" localSheetId="2" hidden="1">{"'용역비'!$A$4:$C$8"}</definedName>
    <definedName name="SE" localSheetId="28" hidden="1">{"'용역비'!$A$4:$C$8"}</definedName>
    <definedName name="SE" localSheetId="5" hidden="1">{"'용역비'!$A$4:$C$8"}</definedName>
    <definedName name="SE" hidden="1">{"'용역비'!$A$4:$C$8"}</definedName>
    <definedName name="Season_factor" localSheetId="24">#REF!</definedName>
    <definedName name="Season_factor">#REF!</definedName>
    <definedName name="Season_factor1" localSheetId="24">#REF!</definedName>
    <definedName name="Season_factor1">#REF!</definedName>
    <definedName name="segvx" localSheetId="24" hidden="1">{"'買掛金'!$J$6"}</definedName>
    <definedName name="segvx" localSheetId="8" hidden="1">{"'買掛金'!$J$6"}</definedName>
    <definedName name="segvx" localSheetId="25" hidden="1">{"'買掛金'!$J$6"}</definedName>
    <definedName name="segvx" localSheetId="2" hidden="1">{"'買掛金'!$J$6"}</definedName>
    <definedName name="segvx" localSheetId="28" hidden="1">{"'買掛金'!$J$6"}</definedName>
    <definedName name="segvx" localSheetId="5" hidden="1">{"'買掛金'!$J$6"}</definedName>
    <definedName name="segvx" hidden="1">{"'買掛金'!$J$6"}</definedName>
    <definedName name="SEJINBS" localSheetId="24" hidden="1">{#N/A,#N/A,FALSE,"정공"}</definedName>
    <definedName name="SEJINBS" localSheetId="8" hidden="1">{#N/A,#N/A,FALSE,"정공"}</definedName>
    <definedName name="SEJINBS" localSheetId="25" hidden="1">{#N/A,#N/A,FALSE,"정공"}</definedName>
    <definedName name="SEJINBS" localSheetId="2" hidden="1">{#N/A,#N/A,FALSE,"정공"}</definedName>
    <definedName name="SEJINBS" localSheetId="14" hidden="1">{#N/A,#N/A,FALSE,"정공"}</definedName>
    <definedName name="SEJINBS" localSheetId="28" hidden="1">{#N/A,#N/A,FALSE,"정공"}</definedName>
    <definedName name="SEJINBS" localSheetId="5" hidden="1">{#N/A,#N/A,FALSE,"정공"}</definedName>
    <definedName name="SEJINBS" localSheetId="13" hidden="1">{#N/A,#N/A,FALSE,"정공"}</definedName>
    <definedName name="SEJINBS" hidden="1">{#N/A,#N/A,FALSE,"정공"}</definedName>
    <definedName name="SELECT">#N/A</definedName>
    <definedName name="SEMIIN">#N/A</definedName>
    <definedName name="sencount" hidden="1">1</definedName>
    <definedName name="Sep" localSheetId="24" hidden="1">#REF!</definedName>
    <definedName name="Sep" localSheetId="14" hidden="1">#REF!</definedName>
    <definedName name="Sep" localSheetId="28" hidden="1">#REF!</definedName>
    <definedName name="Sep" localSheetId="13" hidden="1">#REF!</definedName>
    <definedName name="Sep" hidden="1">#REF!</definedName>
    <definedName name="Sep.DM" localSheetId="24">#REF!</definedName>
    <definedName name="Sep.DM">#REF!</definedName>
    <definedName name="September" localSheetId="24">#REF!</definedName>
    <definedName name="September">#REF!</definedName>
    <definedName name="SEQU">#N/A</definedName>
    <definedName name="service" localSheetId="24">#REF!</definedName>
    <definedName name="service">#REF!</definedName>
    <definedName name="set" localSheetId="24" hidden="1">{"'Jibu9811 (3)'!$B$1:$J$433"}</definedName>
    <definedName name="set" localSheetId="8" hidden="1">{"'Jibu9811 (3)'!$B$1:$J$433"}</definedName>
    <definedName name="set" localSheetId="25" hidden="1">{"'Jibu9811 (3)'!$B$1:$J$433"}</definedName>
    <definedName name="set" localSheetId="2" hidden="1">{"'Jibu9811 (3)'!$B$1:$J$433"}</definedName>
    <definedName name="set" localSheetId="14" hidden="1">{"'Jibu9811 (3)'!$B$1:$J$433"}</definedName>
    <definedName name="set" localSheetId="28" hidden="1">{"'Jibu9811 (3)'!$B$1:$J$433"}</definedName>
    <definedName name="set" localSheetId="5" hidden="1">{"'Jibu9811 (3)'!$B$1:$J$433"}</definedName>
    <definedName name="set" localSheetId="13" hidden="1">{"'Jibu9811 (3)'!$B$1:$J$433"}</definedName>
    <definedName name="set" hidden="1">{"'Jibu9811 (3)'!$B$1:$J$433"}</definedName>
    <definedName name="seth" localSheetId="24" hidden="1">{#N/A,#N/A,TRUE,"Cover Repl";#N/A,#N/A,TRUE,"P&amp;L";#N/A,#N/A,TRUE,"P&amp;L (2)";#N/A,#N/A,TRUE,"BS";#N/A,#N/A,TRUE,"Depreciation";#N/A,#N/A,TRUE,"GRAPHS";#N/A,#N/A,TRUE,"DCF EBITDA Multiple";#N/A,#N/A,TRUE,"DCF Perpetual Growth"}</definedName>
    <definedName name="seth" localSheetId="8" hidden="1">{#N/A,#N/A,TRUE,"Cover Repl";#N/A,#N/A,TRUE,"P&amp;L";#N/A,#N/A,TRUE,"P&amp;L (2)";#N/A,#N/A,TRUE,"BS";#N/A,#N/A,TRUE,"Depreciation";#N/A,#N/A,TRUE,"GRAPHS";#N/A,#N/A,TRUE,"DCF EBITDA Multiple";#N/A,#N/A,TRUE,"DCF Perpetual Growth"}</definedName>
    <definedName name="seth" localSheetId="25" hidden="1">{#N/A,#N/A,TRUE,"Cover Repl";#N/A,#N/A,TRUE,"P&amp;L";#N/A,#N/A,TRUE,"P&amp;L (2)";#N/A,#N/A,TRUE,"BS";#N/A,#N/A,TRUE,"Depreciation";#N/A,#N/A,TRUE,"GRAPHS";#N/A,#N/A,TRUE,"DCF EBITDA Multiple";#N/A,#N/A,TRUE,"DCF Perpetual Growth"}</definedName>
    <definedName name="seth" localSheetId="2" hidden="1">{#N/A,#N/A,TRUE,"Cover Repl";#N/A,#N/A,TRUE,"P&amp;L";#N/A,#N/A,TRUE,"P&amp;L (2)";#N/A,#N/A,TRUE,"BS";#N/A,#N/A,TRUE,"Depreciation";#N/A,#N/A,TRUE,"GRAPHS";#N/A,#N/A,TRUE,"DCF EBITDA Multiple";#N/A,#N/A,TRUE,"DCF Perpetual Growth"}</definedName>
    <definedName name="seth" localSheetId="28" hidden="1">{#N/A,#N/A,TRUE,"Cover Repl";#N/A,#N/A,TRUE,"P&amp;L";#N/A,#N/A,TRUE,"P&amp;L (2)";#N/A,#N/A,TRUE,"BS";#N/A,#N/A,TRUE,"Depreciation";#N/A,#N/A,TRUE,"GRAPHS";#N/A,#N/A,TRUE,"DCF EBITDA Multiple";#N/A,#N/A,TRUE,"DCF Perpetual Growth"}</definedName>
    <definedName name="seth" localSheetId="5" hidden="1">{#N/A,#N/A,TRUE,"Cover Repl";#N/A,#N/A,TRUE,"P&amp;L";#N/A,#N/A,TRUE,"P&amp;L (2)";#N/A,#N/A,TRUE,"BS";#N/A,#N/A,TRUE,"Depreciation";#N/A,#N/A,TRUE,"GRAPHS";#N/A,#N/A,TRUE,"DCF EBITDA Multiple";#N/A,#N/A,TRUE,"DCF Perpetual Growth"}</definedName>
    <definedName name="seth" hidden="1">{#N/A,#N/A,TRUE,"Cover Repl";#N/A,#N/A,TRUE,"P&amp;L";#N/A,#N/A,TRUE,"P&amp;L (2)";#N/A,#N/A,TRUE,"BS";#N/A,#N/A,TRUE,"Depreciation";#N/A,#N/A,TRUE,"GRAPHS";#N/A,#N/A,TRUE,"DCF EBITDA Multiple";#N/A,#N/A,TRUE,"DCF Perpetual Growth"}</definedName>
    <definedName name="sethgd" localSheetId="24"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localSheetId="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localSheetId="2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localSheetId="2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localSheetId="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localSheetId="24" hidden="1">#REF!</definedName>
    <definedName name="sf" localSheetId="28" hidden="1">#REF!</definedName>
    <definedName name="sf" localSheetId="13" hidden="1">#REF!</definedName>
    <definedName name="sf" hidden="1">#REF!</definedName>
    <definedName name="sfdas" localSheetId="24">#REF!</definedName>
    <definedName name="sfdas">#REF!</definedName>
    <definedName name="sfdsfs" localSheetId="24" hidden="1">#REF!</definedName>
    <definedName name="sfdsfs" localSheetId="28" hidden="1">#REF!</definedName>
    <definedName name="sfdsfs" hidden="1">#REF!</definedName>
    <definedName name="SFE" localSheetId="24">#REF!</definedName>
    <definedName name="SFE">#REF!</definedName>
    <definedName name="SFFF" localSheetId="28" hidden="1">#REF!</definedName>
    <definedName name="SFFF" hidden="1">#REF!</definedName>
    <definedName name="SFFFFF" localSheetId="28" hidden="1">#REF!</definedName>
    <definedName name="SFFFFF" hidden="1">#REF!</definedName>
    <definedName name="SFN" localSheetId="24">#REF!</definedName>
    <definedName name="SFN">#REF!</definedName>
    <definedName name="sfsdfsdafa" localSheetId="24"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8"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25"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28"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5"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24" hidden="1">{#N/A,#N/A,FALSE,"단축1";#N/A,#N/A,FALSE,"단축2";#N/A,#N/A,FALSE,"단축3";#N/A,#N/A,FALSE,"장축";#N/A,#N/A,FALSE,"4WD"}</definedName>
    <definedName name="SFSFSFS" localSheetId="8" hidden="1">{#N/A,#N/A,FALSE,"단축1";#N/A,#N/A,FALSE,"단축2";#N/A,#N/A,FALSE,"단축3";#N/A,#N/A,FALSE,"장축";#N/A,#N/A,FALSE,"4WD"}</definedName>
    <definedName name="SFSFSFS" localSheetId="25" hidden="1">{#N/A,#N/A,FALSE,"단축1";#N/A,#N/A,FALSE,"단축2";#N/A,#N/A,FALSE,"단축3";#N/A,#N/A,FALSE,"장축";#N/A,#N/A,FALSE,"4WD"}</definedName>
    <definedName name="SFSFSFS" localSheetId="2" hidden="1">{#N/A,#N/A,FALSE,"단축1";#N/A,#N/A,FALSE,"단축2";#N/A,#N/A,FALSE,"단축3";#N/A,#N/A,FALSE,"장축";#N/A,#N/A,FALSE,"4WD"}</definedName>
    <definedName name="SFSFSFS" localSheetId="28" hidden="1">{#N/A,#N/A,FALSE,"단축1";#N/A,#N/A,FALSE,"단축2";#N/A,#N/A,FALSE,"단축3";#N/A,#N/A,FALSE,"장축";#N/A,#N/A,FALSE,"4WD"}</definedName>
    <definedName name="SFSFSFS" localSheetId="5" hidden="1">{#N/A,#N/A,FALSE,"단축1";#N/A,#N/A,FALSE,"단축2";#N/A,#N/A,FALSE,"단축3";#N/A,#N/A,FALSE,"장축";#N/A,#N/A,FALSE,"4WD"}</definedName>
    <definedName name="SFSFSFS" hidden="1">{#N/A,#N/A,FALSE,"단축1";#N/A,#N/A,FALSE,"단축2";#N/A,#N/A,FALSE,"단축3";#N/A,#N/A,FALSE,"장축";#N/A,#N/A,FALSE,"4WD"}</definedName>
    <definedName name="sgfsd">#N/A</definedName>
    <definedName name="shareholder_v" localSheetId="24">#REF!</definedName>
    <definedName name="shareholder_v">#REF!</definedName>
    <definedName name="shdm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8"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5"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24" hidden="1">{#N/A,#N/A,FALSE,"UNIT";#N/A,#N/A,FALSE,"UNIT";#N/A,#N/A,FALSE,"계정"}</definedName>
    <definedName name="sheet" localSheetId="8" hidden="1">{#N/A,#N/A,FALSE,"UNIT";#N/A,#N/A,FALSE,"UNIT";#N/A,#N/A,FALSE,"계정"}</definedName>
    <definedName name="sheet" localSheetId="25" hidden="1">{#N/A,#N/A,FALSE,"UNIT";#N/A,#N/A,FALSE,"UNIT";#N/A,#N/A,FALSE,"계정"}</definedName>
    <definedName name="sheet" localSheetId="2" hidden="1">{#N/A,#N/A,FALSE,"UNIT";#N/A,#N/A,FALSE,"UNIT";#N/A,#N/A,FALSE,"계정"}</definedName>
    <definedName name="sheet" localSheetId="28" hidden="1">{#N/A,#N/A,FALSE,"UNIT";#N/A,#N/A,FALSE,"UNIT";#N/A,#N/A,FALSE,"계정"}</definedName>
    <definedName name="sheet" localSheetId="5" hidden="1">{#N/A,#N/A,FALSE,"UNIT";#N/A,#N/A,FALSE,"UNIT";#N/A,#N/A,FALSE,"계정"}</definedName>
    <definedName name="sheet" hidden="1">{#N/A,#N/A,FALSE,"UNIT";#N/A,#N/A,FALSE,"UNIT";#N/A,#N/A,FALSE,"계정"}</definedName>
    <definedName name="SHEET03" localSheetId="2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24">#REF!</definedName>
    <definedName name="Sheet1">#REF!</definedName>
    <definedName name="Sheet10" localSheetId="24">#REF!</definedName>
    <definedName name="Sheet10">#REF!</definedName>
    <definedName name="Sheet11" localSheetId="24">#REF!</definedName>
    <definedName name="Sheet11">#REF!</definedName>
    <definedName name="Sheet12" localSheetId="24">#REF!</definedName>
    <definedName name="Sheet12">#REF!</definedName>
    <definedName name="sheet2" localSheetId="24">#REF!</definedName>
    <definedName name="sheet2">#REF!</definedName>
    <definedName name="sheet3" localSheetId="24">#REF!</definedName>
    <definedName name="sheet3">#REF!</definedName>
    <definedName name="Sheet4" localSheetId="24">#REF!</definedName>
    <definedName name="Sheet4">#REF!</definedName>
    <definedName name="Sheet5" localSheetId="24">#REF!</definedName>
    <definedName name="Sheet5">#REF!</definedName>
    <definedName name="Sheet6" localSheetId="24">#REF!</definedName>
    <definedName name="Sheet6">#REF!</definedName>
    <definedName name="Sheet7" localSheetId="24">#REF!</definedName>
    <definedName name="Sheet7">#REF!</definedName>
    <definedName name="SHEET8" localSheetId="24" hidden="1">{"'Jibu9811 (3)'!$B$1:$J$433"}</definedName>
    <definedName name="SHEET8" localSheetId="8" hidden="1">{"'Jibu9811 (3)'!$B$1:$J$433"}</definedName>
    <definedName name="SHEET8" localSheetId="25" hidden="1">{"'Jibu9811 (3)'!$B$1:$J$433"}</definedName>
    <definedName name="SHEET8" localSheetId="2" hidden="1">{"'Jibu9811 (3)'!$B$1:$J$433"}</definedName>
    <definedName name="SHEET8" localSheetId="14" hidden="1">{"'Jibu9811 (3)'!$B$1:$J$433"}</definedName>
    <definedName name="SHEET8" localSheetId="28" hidden="1">{"'Jibu9811 (3)'!$B$1:$J$433"}</definedName>
    <definedName name="SHEET8" localSheetId="5" hidden="1">{"'Jibu9811 (3)'!$B$1:$J$433"}</definedName>
    <definedName name="SHEET8" localSheetId="13" hidden="1">{"'Jibu9811 (3)'!$B$1:$J$433"}</definedName>
    <definedName name="SHEET8" hidden="1">{"'Jibu9811 (3)'!$B$1:$J$433"}</definedName>
    <definedName name="Sheet9" localSheetId="24">#REF!</definedName>
    <definedName name="Sheet9">#REF!</definedName>
    <definedName name="sheets_name" localSheetId="24">#REF!:_RjC2</definedName>
    <definedName name="sheets_name" localSheetId="8">#REF!:_RjC2</definedName>
    <definedName name="sheets_name" localSheetId="25">#REF!:_RjC2</definedName>
    <definedName name="sheets_name" localSheetId="2">#REF!:_RjC2</definedName>
    <definedName name="sheets_name" localSheetId="28">#REF!:_RjC2</definedName>
    <definedName name="sheets_name" localSheetId="26">#REF!:_RjC2</definedName>
    <definedName name="sheets_name" localSheetId="27">#REF!:_RjC2</definedName>
    <definedName name="sheets_name" localSheetId="6">#REF!:_RjC2</definedName>
    <definedName name="sheets_name" localSheetId="5">#REF!:_RjC2</definedName>
    <definedName name="sheets_name">#REF!:_RjC2</definedName>
    <definedName name="SHHHH" localSheetId="24">#REF!</definedName>
    <definedName name="SHHHH">#REF!</definedName>
    <definedName name="shi" localSheetId="24" hidden="1">{#N/A,#N/A,FALSE,"단축1";#N/A,#N/A,FALSE,"단축2";#N/A,#N/A,FALSE,"단축3";#N/A,#N/A,FALSE,"장축";#N/A,#N/A,FALSE,"4WD"}</definedName>
    <definedName name="shi" localSheetId="8" hidden="1">{#N/A,#N/A,FALSE,"단축1";#N/A,#N/A,FALSE,"단축2";#N/A,#N/A,FALSE,"단축3";#N/A,#N/A,FALSE,"장축";#N/A,#N/A,FALSE,"4WD"}</definedName>
    <definedName name="shi" localSheetId="25" hidden="1">{#N/A,#N/A,FALSE,"단축1";#N/A,#N/A,FALSE,"단축2";#N/A,#N/A,FALSE,"단축3";#N/A,#N/A,FALSE,"장축";#N/A,#N/A,FALSE,"4WD"}</definedName>
    <definedName name="shi" localSheetId="2" hidden="1">{#N/A,#N/A,FALSE,"단축1";#N/A,#N/A,FALSE,"단축2";#N/A,#N/A,FALSE,"단축3";#N/A,#N/A,FALSE,"장축";#N/A,#N/A,FALSE,"4WD"}</definedName>
    <definedName name="shi" localSheetId="28" hidden="1">{#N/A,#N/A,FALSE,"단축1";#N/A,#N/A,FALSE,"단축2";#N/A,#N/A,FALSE,"단축3";#N/A,#N/A,FALSE,"장축";#N/A,#N/A,FALSE,"4WD"}</definedName>
    <definedName name="shi" localSheetId="5" hidden="1">{#N/A,#N/A,FALSE,"단축1";#N/A,#N/A,FALSE,"단축2";#N/A,#N/A,FALSE,"단축3";#N/A,#N/A,FALSE,"장축";#N/A,#N/A,FALSE,"4WD"}</definedName>
    <definedName name="shi" hidden="1">{#N/A,#N/A,FALSE,"단축1";#N/A,#N/A,FALSE,"단축2";#N/A,#N/A,FALSE,"단축3";#N/A,#N/A,FALSE,"장축";#N/A,#N/A,FALSE,"4WD"}</definedName>
    <definedName name="SHIN" localSheetId="24" hidden="1">{#N/A,#N/A,FALSE,"P.C.B"}</definedName>
    <definedName name="SHIN" localSheetId="8" hidden="1">{#N/A,#N/A,FALSE,"P.C.B"}</definedName>
    <definedName name="SHIN" localSheetId="25" hidden="1">{#N/A,#N/A,FALSE,"P.C.B"}</definedName>
    <definedName name="SHIN" localSheetId="2" hidden="1">{#N/A,#N/A,FALSE,"P.C.B"}</definedName>
    <definedName name="SHIN" localSheetId="14" hidden="1">{#N/A,#N/A,FALSE,"P.C.B"}</definedName>
    <definedName name="SHIN" localSheetId="28" hidden="1">{#N/A,#N/A,FALSE,"P.C.B"}</definedName>
    <definedName name="SHIN" localSheetId="5" hidden="1">{#N/A,#N/A,FALSE,"P.C.B"}</definedName>
    <definedName name="SHIN" localSheetId="13" hidden="1">{#N/A,#N/A,FALSE,"P.C.B"}</definedName>
    <definedName name="SHIN" hidden="1">{#N/A,#N/A,FALSE,"P.C.B"}</definedName>
    <definedName name="shpe" localSheetId="24">#REF!</definedName>
    <definedName name="shpe">#REF!</definedName>
    <definedName name="SHS" localSheetId="24" hidden="1">{#N/A,#N/A,FALSE,"단축1";#N/A,#N/A,FALSE,"단축2";#N/A,#N/A,FALSE,"단축3";#N/A,#N/A,FALSE,"장축";#N/A,#N/A,FALSE,"4WD"}</definedName>
    <definedName name="SHS" localSheetId="8" hidden="1">{#N/A,#N/A,FALSE,"단축1";#N/A,#N/A,FALSE,"단축2";#N/A,#N/A,FALSE,"단축3";#N/A,#N/A,FALSE,"장축";#N/A,#N/A,FALSE,"4WD"}</definedName>
    <definedName name="SHS" localSheetId="25" hidden="1">{#N/A,#N/A,FALSE,"단축1";#N/A,#N/A,FALSE,"단축2";#N/A,#N/A,FALSE,"단축3";#N/A,#N/A,FALSE,"장축";#N/A,#N/A,FALSE,"4WD"}</definedName>
    <definedName name="SHS" localSheetId="2" hidden="1">{#N/A,#N/A,FALSE,"단축1";#N/A,#N/A,FALSE,"단축2";#N/A,#N/A,FALSE,"단축3";#N/A,#N/A,FALSE,"장축";#N/A,#N/A,FALSE,"4WD"}</definedName>
    <definedName name="SHS" localSheetId="28" hidden="1">{#N/A,#N/A,FALSE,"단축1";#N/A,#N/A,FALSE,"단축2";#N/A,#N/A,FALSE,"단축3";#N/A,#N/A,FALSE,"장축";#N/A,#N/A,FALSE,"4WD"}</definedName>
    <definedName name="SHS" localSheetId="5" hidden="1">{#N/A,#N/A,FALSE,"단축1";#N/A,#N/A,FALSE,"단축2";#N/A,#N/A,FALSE,"단축3";#N/A,#N/A,FALSE,"장축";#N/A,#N/A,FALSE,"4WD"}</definedName>
    <definedName name="SHS" hidden="1">{#N/A,#N/A,FALSE,"단축1";#N/A,#N/A,FALSE,"단축2";#N/A,#N/A,FALSE,"단축3";#N/A,#N/A,FALSE,"장축";#N/A,#N/A,FALSE,"4WD"}</definedName>
    <definedName name="SHSH" localSheetId="24" hidden="1">{#N/A,#N/A,FALSE,"단축1";#N/A,#N/A,FALSE,"단축2";#N/A,#N/A,FALSE,"단축3";#N/A,#N/A,FALSE,"장축";#N/A,#N/A,FALSE,"4WD"}</definedName>
    <definedName name="SHSH" localSheetId="8" hidden="1">{#N/A,#N/A,FALSE,"단축1";#N/A,#N/A,FALSE,"단축2";#N/A,#N/A,FALSE,"단축3";#N/A,#N/A,FALSE,"장축";#N/A,#N/A,FALSE,"4WD"}</definedName>
    <definedName name="SHSH" localSheetId="25" hidden="1">{#N/A,#N/A,FALSE,"단축1";#N/A,#N/A,FALSE,"단축2";#N/A,#N/A,FALSE,"단축3";#N/A,#N/A,FALSE,"장축";#N/A,#N/A,FALSE,"4WD"}</definedName>
    <definedName name="SHSH" localSheetId="2" hidden="1">{#N/A,#N/A,FALSE,"단축1";#N/A,#N/A,FALSE,"단축2";#N/A,#N/A,FALSE,"단축3";#N/A,#N/A,FALSE,"장축";#N/A,#N/A,FALSE,"4WD"}</definedName>
    <definedName name="SHSH" localSheetId="28" hidden="1">{#N/A,#N/A,FALSE,"단축1";#N/A,#N/A,FALSE,"단축2";#N/A,#N/A,FALSE,"단축3";#N/A,#N/A,FALSE,"장축";#N/A,#N/A,FALSE,"4WD"}</definedName>
    <definedName name="SHSH" localSheetId="5" hidden="1">{#N/A,#N/A,FALSE,"단축1";#N/A,#N/A,FALSE,"단축2";#N/A,#N/A,FALSE,"단축3";#N/A,#N/A,FALSE,"장축";#N/A,#N/A,FALSE,"4WD"}</definedName>
    <definedName name="SHSH" hidden="1">{#N/A,#N/A,FALSE,"단축1";#N/A,#N/A,FALSE,"단축2";#N/A,#N/A,FALSE,"단축3";#N/A,#N/A,FALSE,"장축";#N/A,#N/A,FALSE,"4WD"}</definedName>
    <definedName name="SIDE" localSheetId="24" hidden="1">{#N/A,#N/A,FALSE,"단축1";#N/A,#N/A,FALSE,"단축2";#N/A,#N/A,FALSE,"단축3";#N/A,#N/A,FALSE,"장축";#N/A,#N/A,FALSE,"4WD"}</definedName>
    <definedName name="SIDE" localSheetId="8" hidden="1">{#N/A,#N/A,FALSE,"단축1";#N/A,#N/A,FALSE,"단축2";#N/A,#N/A,FALSE,"단축3";#N/A,#N/A,FALSE,"장축";#N/A,#N/A,FALSE,"4WD"}</definedName>
    <definedName name="SIDE" localSheetId="25" hidden="1">{#N/A,#N/A,FALSE,"단축1";#N/A,#N/A,FALSE,"단축2";#N/A,#N/A,FALSE,"단축3";#N/A,#N/A,FALSE,"장축";#N/A,#N/A,FALSE,"4WD"}</definedName>
    <definedName name="SIDE" localSheetId="2" hidden="1">{#N/A,#N/A,FALSE,"단축1";#N/A,#N/A,FALSE,"단축2";#N/A,#N/A,FALSE,"단축3";#N/A,#N/A,FALSE,"장축";#N/A,#N/A,FALSE,"4WD"}</definedName>
    <definedName name="SIDE" localSheetId="28" hidden="1">{#N/A,#N/A,FALSE,"단축1";#N/A,#N/A,FALSE,"단축2";#N/A,#N/A,FALSE,"단축3";#N/A,#N/A,FALSE,"장축";#N/A,#N/A,FALSE,"4WD"}</definedName>
    <definedName name="SIDE" localSheetId="5" hidden="1">{#N/A,#N/A,FALSE,"단축1";#N/A,#N/A,FALSE,"단축2";#N/A,#N/A,FALSE,"단축3";#N/A,#N/A,FALSE,"장축";#N/A,#N/A,FALSE,"4WD"}</definedName>
    <definedName name="SIDE" hidden="1">{#N/A,#N/A,FALSE,"단축1";#N/A,#N/A,FALSE,"단축2";#N/A,#N/A,FALSE,"단축3";#N/A,#N/A,FALSE,"장축";#N/A,#N/A,FALSE,"4WD"}</definedName>
    <definedName name="sigy" localSheetId="24">#REF!</definedName>
    <definedName name="sigy">#REF!</definedName>
    <definedName name="Site" localSheetId="24" hidden="1">{#N/A,#N/A,FALSE,"단축1";#N/A,#N/A,FALSE,"단축2";#N/A,#N/A,FALSE,"단축3";#N/A,#N/A,FALSE,"장축";#N/A,#N/A,FALSE,"4WD"}</definedName>
    <definedName name="Site" localSheetId="8" hidden="1">{#N/A,#N/A,FALSE,"단축1";#N/A,#N/A,FALSE,"단축2";#N/A,#N/A,FALSE,"단축3";#N/A,#N/A,FALSE,"장축";#N/A,#N/A,FALSE,"4WD"}</definedName>
    <definedName name="Site" localSheetId="25" hidden="1">{#N/A,#N/A,FALSE,"단축1";#N/A,#N/A,FALSE,"단축2";#N/A,#N/A,FALSE,"단축3";#N/A,#N/A,FALSE,"장축";#N/A,#N/A,FALSE,"4WD"}</definedName>
    <definedName name="Site" localSheetId="2" hidden="1">{#N/A,#N/A,FALSE,"단축1";#N/A,#N/A,FALSE,"단축2";#N/A,#N/A,FALSE,"단축3";#N/A,#N/A,FALSE,"장축";#N/A,#N/A,FALSE,"4WD"}</definedName>
    <definedName name="Site" localSheetId="28" hidden="1">{#N/A,#N/A,FALSE,"단축1";#N/A,#N/A,FALSE,"단축2";#N/A,#N/A,FALSE,"단축3";#N/A,#N/A,FALSE,"장축";#N/A,#N/A,FALSE,"4WD"}</definedName>
    <definedName name="Site" localSheetId="5" hidden="1">{#N/A,#N/A,FALSE,"단축1";#N/A,#N/A,FALSE,"단축2";#N/A,#N/A,FALSE,"단축3";#N/A,#N/A,FALSE,"장축";#N/A,#N/A,FALSE,"4WD"}</definedName>
    <definedName name="Site" hidden="1">{#N/A,#N/A,FALSE,"단축1";#N/A,#N/A,FALSE,"단축2";#N/A,#N/A,FALSE,"단축3";#N/A,#N/A,FALSE,"장축";#N/A,#N/A,FALSE,"4WD"}</definedName>
    <definedName name="SITEdATA" localSheetId="24">#REF!</definedName>
    <definedName name="SITEdATA">#REF!</definedName>
    <definedName name="SIZE">#N/A</definedName>
    <definedName name="sj" localSheetId="24" hidden="1">#REF!</definedName>
    <definedName name="sj" localSheetId="14" hidden="1">#REF!</definedName>
    <definedName name="sj" localSheetId="28" hidden="1">#REF!</definedName>
    <definedName name="sj" localSheetId="13" hidden="1">#REF!</definedName>
    <definedName name="sj" hidden="1">#REF!</definedName>
    <definedName name="SJFLAJFLSDJFLJDSLKFJDS" localSheetId="24" hidden="1">{"'Sheet1'!$A$1:$H$36"}</definedName>
    <definedName name="SJFLAJFLSDJFLJDSLKFJDS" localSheetId="8" hidden="1">{"'Sheet1'!$A$1:$H$36"}</definedName>
    <definedName name="SJFLAJFLSDJFLJDSLKFJDS" localSheetId="25" hidden="1">{"'Sheet1'!$A$1:$H$36"}</definedName>
    <definedName name="SJFLAJFLSDJFLJDSLKFJDS" localSheetId="2" hidden="1">{"'Sheet1'!$A$1:$H$36"}</definedName>
    <definedName name="SJFLAJFLSDJFLJDSLKFJDS" localSheetId="28" hidden="1">{"'Sheet1'!$A$1:$H$36"}</definedName>
    <definedName name="SJFLAJFLSDJFLJDSLKFJDS" localSheetId="5" hidden="1">{"'Sheet1'!$A$1:$H$36"}</definedName>
    <definedName name="SJFLAJFLSDJFLJDSLKFJDS" hidden="1">{"'Sheet1'!$A$1:$H$36"}</definedName>
    <definedName name="sjjf" localSheetId="24" hidden="1">{#N/A,#N/A,FALSE,"단축1";#N/A,#N/A,FALSE,"단축2";#N/A,#N/A,FALSE,"단축3";#N/A,#N/A,FALSE,"장축";#N/A,#N/A,FALSE,"4WD"}</definedName>
    <definedName name="sjjf" localSheetId="8" hidden="1">{#N/A,#N/A,FALSE,"단축1";#N/A,#N/A,FALSE,"단축2";#N/A,#N/A,FALSE,"단축3";#N/A,#N/A,FALSE,"장축";#N/A,#N/A,FALSE,"4WD"}</definedName>
    <definedName name="sjjf" localSheetId="25" hidden="1">{#N/A,#N/A,FALSE,"단축1";#N/A,#N/A,FALSE,"단축2";#N/A,#N/A,FALSE,"단축3";#N/A,#N/A,FALSE,"장축";#N/A,#N/A,FALSE,"4WD"}</definedName>
    <definedName name="sjjf" localSheetId="2" hidden="1">{#N/A,#N/A,FALSE,"단축1";#N/A,#N/A,FALSE,"단축2";#N/A,#N/A,FALSE,"단축3";#N/A,#N/A,FALSE,"장축";#N/A,#N/A,FALSE,"4WD"}</definedName>
    <definedName name="sjjf" localSheetId="28" hidden="1">{#N/A,#N/A,FALSE,"단축1";#N/A,#N/A,FALSE,"단축2";#N/A,#N/A,FALSE,"단축3";#N/A,#N/A,FALSE,"장축";#N/A,#N/A,FALSE,"4WD"}</definedName>
    <definedName name="sjjf" localSheetId="5" hidden="1">{#N/A,#N/A,FALSE,"단축1";#N/A,#N/A,FALSE,"단축2";#N/A,#N/A,FALSE,"단축3";#N/A,#N/A,FALSE,"장축";#N/A,#N/A,FALSE,"4WD"}</definedName>
    <definedName name="sjjf" hidden="1">{#N/A,#N/A,FALSE,"단축1";#N/A,#N/A,FALSE,"단축2";#N/A,#N/A,FALSE,"단축3";#N/A,#N/A,FALSE,"장축";#N/A,#N/A,FALSE,"4WD"}</definedName>
    <definedName name="sjk" localSheetId="24" hidden="1">{#N/A,#N/A,FALSE,"단축1";#N/A,#N/A,FALSE,"단축2";#N/A,#N/A,FALSE,"단축3";#N/A,#N/A,FALSE,"장축";#N/A,#N/A,FALSE,"4WD"}</definedName>
    <definedName name="sjk" localSheetId="8" hidden="1">{#N/A,#N/A,FALSE,"단축1";#N/A,#N/A,FALSE,"단축2";#N/A,#N/A,FALSE,"단축3";#N/A,#N/A,FALSE,"장축";#N/A,#N/A,FALSE,"4WD"}</definedName>
    <definedName name="sjk" localSheetId="25" hidden="1">{#N/A,#N/A,FALSE,"단축1";#N/A,#N/A,FALSE,"단축2";#N/A,#N/A,FALSE,"단축3";#N/A,#N/A,FALSE,"장축";#N/A,#N/A,FALSE,"4WD"}</definedName>
    <definedName name="sjk" localSheetId="2" hidden="1">{#N/A,#N/A,FALSE,"단축1";#N/A,#N/A,FALSE,"단축2";#N/A,#N/A,FALSE,"단축3";#N/A,#N/A,FALSE,"장축";#N/A,#N/A,FALSE,"4WD"}</definedName>
    <definedName name="sjk" localSheetId="28" hidden="1">{#N/A,#N/A,FALSE,"단축1";#N/A,#N/A,FALSE,"단축2";#N/A,#N/A,FALSE,"단축3";#N/A,#N/A,FALSE,"장축";#N/A,#N/A,FALSE,"4WD"}</definedName>
    <definedName name="sjk" localSheetId="5" hidden="1">{#N/A,#N/A,FALSE,"단축1";#N/A,#N/A,FALSE,"단축2";#N/A,#N/A,FALSE,"단축3";#N/A,#N/A,FALSE,"장축";#N/A,#N/A,FALSE,"4WD"}</definedName>
    <definedName name="sjk" hidden="1">{#N/A,#N/A,FALSE,"단축1";#N/A,#N/A,FALSE,"단축2";#N/A,#N/A,FALSE,"단축3";#N/A,#N/A,FALSE,"장축";#N/A,#N/A,FALSE,"4WD"}</definedName>
    <definedName name="SK" localSheetId="24" hidden="1">#REF!</definedName>
    <definedName name="SK" localSheetId="28" hidden="1">#REF!</definedName>
    <definedName name="SK" hidden="1">#REF!</definedName>
    <definedName name="ŞK" localSheetId="24" hidden="1">{#N/A,#N/A,FALSE,"단축1";#N/A,#N/A,FALSE,"단축2";#N/A,#N/A,FALSE,"단축3";#N/A,#N/A,FALSE,"장축";#N/A,#N/A,FALSE,"4WD"}</definedName>
    <definedName name="ŞK" localSheetId="8" hidden="1">{#N/A,#N/A,FALSE,"단축1";#N/A,#N/A,FALSE,"단축2";#N/A,#N/A,FALSE,"단축3";#N/A,#N/A,FALSE,"장축";#N/A,#N/A,FALSE,"4WD"}</definedName>
    <definedName name="ŞK" localSheetId="25" hidden="1">{#N/A,#N/A,FALSE,"단축1";#N/A,#N/A,FALSE,"단축2";#N/A,#N/A,FALSE,"단축3";#N/A,#N/A,FALSE,"장축";#N/A,#N/A,FALSE,"4WD"}</definedName>
    <definedName name="ŞK" localSheetId="2" hidden="1">{#N/A,#N/A,FALSE,"단축1";#N/A,#N/A,FALSE,"단축2";#N/A,#N/A,FALSE,"단축3";#N/A,#N/A,FALSE,"장축";#N/A,#N/A,FALSE,"4WD"}</definedName>
    <definedName name="ŞK" localSheetId="28" hidden="1">{#N/A,#N/A,FALSE,"단축1";#N/A,#N/A,FALSE,"단축2";#N/A,#N/A,FALSE,"단축3";#N/A,#N/A,FALSE,"장축";#N/A,#N/A,FALSE,"4WD"}</definedName>
    <definedName name="ŞK" localSheetId="5" hidden="1">{#N/A,#N/A,FALSE,"단축1";#N/A,#N/A,FALSE,"단축2";#N/A,#N/A,FALSE,"단축3";#N/A,#N/A,FALSE,"장축";#N/A,#N/A,FALSE,"4WD"}</definedName>
    <definedName name="ŞK" hidden="1">{#N/A,#N/A,FALSE,"단축1";#N/A,#N/A,FALSE,"단축2";#N/A,#N/A,FALSE,"단축3";#N/A,#N/A,FALSE,"장축";#N/A,#N/A,FALSE,"4WD"}</definedName>
    <definedName name="SKEW" localSheetId="24">#REF!</definedName>
    <definedName name="SKEW">#REF!</definedName>
    <definedName name="SKI" localSheetId="24" hidden="1">#REF!</definedName>
    <definedName name="SKI" localSheetId="28" hidden="1">#REF!</definedName>
    <definedName name="SKI" hidden="1">#REF!</definedName>
    <definedName name="skii">#N/A</definedName>
    <definedName name="skkdk" localSheetId="24" hidden="1">#REF!</definedName>
    <definedName name="skkdk" localSheetId="28" hidden="1">#REF!</definedName>
    <definedName name="skkdk" hidden="1">#REF!</definedName>
    <definedName name="sksms">#N/A</definedName>
    <definedName name="sl" localSheetId="24" hidden="1">{#N/A,#N/A,TRUE,"경전'96(1)";#N/A,#N/A,TRUE,"경전'96 (2)"}</definedName>
    <definedName name="sl" localSheetId="8" hidden="1">{#N/A,#N/A,TRUE,"경전'96(1)";#N/A,#N/A,TRUE,"경전'96 (2)"}</definedName>
    <definedName name="sl" localSheetId="25" hidden="1">{#N/A,#N/A,TRUE,"경전'96(1)";#N/A,#N/A,TRUE,"경전'96 (2)"}</definedName>
    <definedName name="sl" localSheetId="2" hidden="1">{#N/A,#N/A,TRUE,"경전'96(1)";#N/A,#N/A,TRUE,"경전'96 (2)"}</definedName>
    <definedName name="sl" localSheetId="28" hidden="1">{#N/A,#N/A,TRUE,"경전'96(1)";#N/A,#N/A,TRUE,"경전'96 (2)"}</definedName>
    <definedName name="sl" localSheetId="5" hidden="1">{#N/A,#N/A,TRUE,"경전'96(1)";#N/A,#N/A,TRUE,"경전'96 (2)"}</definedName>
    <definedName name="sl" hidden="1">{#N/A,#N/A,TRUE,"경전'96(1)";#N/A,#N/A,TRUE,"경전'96 (2)"}</definedName>
    <definedName name="SLAB">#N/A</definedName>
    <definedName name="slabt" localSheetId="24">#REF!</definedName>
    <definedName name="slabt">#REF!</definedName>
    <definedName name="slope" localSheetId="24">#REF!</definedName>
    <definedName name="slope">#REF!</definedName>
    <definedName name="SLSNOPR" localSheetId="24">#REF!</definedName>
    <definedName name="SLSNOPR" localSheetId="14">#REF!</definedName>
    <definedName name="SLSNOPR" localSheetId="13">#REF!</definedName>
    <definedName name="SLSNOPR">#REF!</definedName>
    <definedName name="SMAT">#N/A</definedName>
    <definedName name="SMHR">#N/A</definedName>
    <definedName name="smkljljlskjdl" localSheetId="24" hidden="1">{"'Sheet1'!$A$1:$H$36"}</definedName>
    <definedName name="smkljljlskjdl" localSheetId="8" hidden="1">{"'Sheet1'!$A$1:$H$36"}</definedName>
    <definedName name="smkljljlskjdl" localSheetId="25" hidden="1">{"'Sheet1'!$A$1:$H$36"}</definedName>
    <definedName name="smkljljlskjdl" localSheetId="2" hidden="1">{"'Sheet1'!$A$1:$H$36"}</definedName>
    <definedName name="smkljljlskjdl" localSheetId="28" hidden="1">{"'Sheet1'!$A$1:$H$36"}</definedName>
    <definedName name="smkljljlskjdl" localSheetId="5" hidden="1">{"'Sheet1'!$A$1:$H$36"}</definedName>
    <definedName name="smkljljlskjdl" hidden="1">{"'Sheet1'!$A$1:$H$36"}</definedName>
    <definedName name="SMLTOOLS" localSheetId="24">#REF!</definedName>
    <definedName name="SMLTOOLS">#REF!</definedName>
    <definedName name="SMMA" localSheetId="24">#REF!</definedName>
    <definedName name="SMMA">#REF!</definedName>
    <definedName name="SmplTip" localSheetId="24">#REF!</definedName>
    <definedName name="SmplTip" localSheetId="14">#REF!</definedName>
    <definedName name="SmplTip" localSheetId="13">#REF!</definedName>
    <definedName name="SmplTip">#REF!</definedName>
    <definedName name="sn" localSheetId="24">#REF!</definedName>
    <definedName name="sn">#REF!</definedName>
    <definedName name="Snpv" localSheetId="24">#REF!</definedName>
    <definedName name="Snpv">#REF!</definedName>
    <definedName name="Snpvadm" localSheetId="24">#REF!</definedName>
    <definedName name="Snpvadm">#REF!</definedName>
    <definedName name="Snpvdc" localSheetId="24">#REF!</definedName>
    <definedName name="Snpvdc">#REF!</definedName>
    <definedName name="Snpvdt" localSheetId="24">#REF!</definedName>
    <definedName name="Snpvdt">#REF!</definedName>
    <definedName name="Snpvnw" localSheetId="24">#REF!</definedName>
    <definedName name="Snpvnw">#REF!</definedName>
    <definedName name="So" localSheetId="24">#REF!</definedName>
    <definedName name="So">#REF!</definedName>
    <definedName name="SOC" localSheetId="24" hidden="1">{#N/A,#N/A,FALSE,"변경관리예산";#N/A,#N/A,FALSE,"변경장비예산";#N/A,#N/A,FALSE,"변경준설예산";#N/A,#N/A,FALSE,"변경철구예산"}</definedName>
    <definedName name="SOC" localSheetId="8" hidden="1">{#N/A,#N/A,FALSE,"변경관리예산";#N/A,#N/A,FALSE,"변경장비예산";#N/A,#N/A,FALSE,"변경준설예산";#N/A,#N/A,FALSE,"변경철구예산"}</definedName>
    <definedName name="SOC" localSheetId="25" hidden="1">{#N/A,#N/A,FALSE,"변경관리예산";#N/A,#N/A,FALSE,"변경장비예산";#N/A,#N/A,FALSE,"변경준설예산";#N/A,#N/A,FALSE,"변경철구예산"}</definedName>
    <definedName name="SOC" localSheetId="2" hidden="1">{#N/A,#N/A,FALSE,"변경관리예산";#N/A,#N/A,FALSE,"변경장비예산";#N/A,#N/A,FALSE,"변경준설예산";#N/A,#N/A,FALSE,"변경철구예산"}</definedName>
    <definedName name="SOC" localSheetId="28" hidden="1">{#N/A,#N/A,FALSE,"변경관리예산";#N/A,#N/A,FALSE,"변경장비예산";#N/A,#N/A,FALSE,"변경준설예산";#N/A,#N/A,FALSE,"변경철구예산"}</definedName>
    <definedName name="SOC" localSheetId="5"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ial" localSheetId="24">#REF!</definedName>
    <definedName name="Social">#REF!</definedName>
    <definedName name="SOC분야" localSheetId="24" hidden="1">{#N/A,#N/A,FALSE,"예상손익";#N/A,#N/A,FALSE,"관리분석";#N/A,#N/A,FALSE,"장비분석";#N/A,#N/A,FALSE,"준설분석";#N/A,#N/A,FALSE,"철구분석"}</definedName>
    <definedName name="SOC분야" localSheetId="8" hidden="1">{#N/A,#N/A,FALSE,"예상손익";#N/A,#N/A,FALSE,"관리분석";#N/A,#N/A,FALSE,"장비분석";#N/A,#N/A,FALSE,"준설분석";#N/A,#N/A,FALSE,"철구분석"}</definedName>
    <definedName name="SOC분야" localSheetId="25" hidden="1">{#N/A,#N/A,FALSE,"예상손익";#N/A,#N/A,FALSE,"관리분석";#N/A,#N/A,FALSE,"장비분석";#N/A,#N/A,FALSE,"준설분석";#N/A,#N/A,FALSE,"철구분석"}</definedName>
    <definedName name="SOC분야" localSheetId="2" hidden="1">{#N/A,#N/A,FALSE,"예상손익";#N/A,#N/A,FALSE,"관리분석";#N/A,#N/A,FALSE,"장비분석";#N/A,#N/A,FALSE,"준설분석";#N/A,#N/A,FALSE,"철구분석"}</definedName>
    <definedName name="SOC분야" localSheetId="28" hidden="1">{#N/A,#N/A,FALSE,"예상손익";#N/A,#N/A,FALSE,"관리분석";#N/A,#N/A,FALSE,"장비분석";#N/A,#N/A,FALSE,"준설분석";#N/A,#N/A,FALSE,"철구분석"}</definedName>
    <definedName name="SOC분야" localSheetId="5"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투자"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 localSheetId="24">#REF!</definedName>
    <definedName name="soil">#REF!</definedName>
    <definedName name="SOIL1" localSheetId="24">#REF!</definedName>
    <definedName name="SOIL1">#REF!</definedName>
    <definedName name="SOIL2" localSheetId="24">#REF!</definedName>
    <definedName name="SOIL2">#REF!</definedName>
    <definedName name="soilcapacity" localSheetId="24">#REF!</definedName>
    <definedName name="soilcapacity">#REF!</definedName>
    <definedName name="solver_adj" localSheetId="28"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localSheetId="24" hidden="1">#REF!</definedName>
    <definedName name="solver_opt" localSheetId="28" hidden="1">#REF!</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24" hidden="1">{#N/A,#N/A,FALSE,"P.C.B"}</definedName>
    <definedName name="SOON" localSheetId="8" hidden="1">{#N/A,#N/A,FALSE,"P.C.B"}</definedName>
    <definedName name="SOON" localSheetId="25" hidden="1">{#N/A,#N/A,FALSE,"P.C.B"}</definedName>
    <definedName name="SOON" localSheetId="2" hidden="1">{#N/A,#N/A,FALSE,"P.C.B"}</definedName>
    <definedName name="SOON" localSheetId="14" hidden="1">{#N/A,#N/A,FALSE,"P.C.B"}</definedName>
    <definedName name="SOON" localSheetId="28" hidden="1">{#N/A,#N/A,FALSE,"P.C.B"}</definedName>
    <definedName name="SOON" localSheetId="5" hidden="1">{#N/A,#N/A,FALSE,"P.C.B"}</definedName>
    <definedName name="SOON" localSheetId="13" hidden="1">{#N/A,#N/A,FALSE,"P.C.B"}</definedName>
    <definedName name="SOON" hidden="1">{#N/A,#N/A,FALSE,"P.C.B"}</definedName>
    <definedName name="soqneocp" localSheetId="24">#REF!</definedName>
    <definedName name="soqneocp">#REF!</definedName>
    <definedName name="SORT" localSheetId="24" hidden="1">#REF!</definedName>
    <definedName name="SORT" localSheetId="14" hidden="1">#REF!</definedName>
    <definedName name="SORT" localSheetId="28" hidden="1">#REF!</definedName>
    <definedName name="SORT" localSheetId="13" hidden="1">#REF!</definedName>
    <definedName name="SORT" hidden="1">#REF!</definedName>
    <definedName name="SORT1" localSheetId="24" hidden="1">#REF!</definedName>
    <definedName name="SORT1" hidden="1">#REF!</definedName>
    <definedName name="SORT2" localSheetId="24" hidden="1">#REF!</definedName>
    <definedName name="SORT2" hidden="1">#REF!</definedName>
    <definedName name="sort3" localSheetId="24" hidden="1">#REF!</definedName>
    <definedName name="sort3" hidden="1">#REF!</definedName>
    <definedName name="SORTCODE">#N/A</definedName>
    <definedName name="SP" localSheetId="24">#REF!</definedName>
    <definedName name="SP">#REF!</definedName>
    <definedName name="Space">"          "</definedName>
    <definedName name="Spaces">"      "</definedName>
    <definedName name="SPEC2" localSheetId="24" hidden="1">{#N/A,#N/A,FALSE,"단축1";#N/A,#N/A,FALSE,"단축2";#N/A,#N/A,FALSE,"단축3";#N/A,#N/A,FALSE,"장축";#N/A,#N/A,FALSE,"4WD"}</definedName>
    <definedName name="SPEC2" localSheetId="8" hidden="1">{#N/A,#N/A,FALSE,"단축1";#N/A,#N/A,FALSE,"단축2";#N/A,#N/A,FALSE,"단축3";#N/A,#N/A,FALSE,"장축";#N/A,#N/A,FALSE,"4WD"}</definedName>
    <definedName name="SPEC2" localSheetId="25" hidden="1">{#N/A,#N/A,FALSE,"단축1";#N/A,#N/A,FALSE,"단축2";#N/A,#N/A,FALSE,"단축3";#N/A,#N/A,FALSE,"장축";#N/A,#N/A,FALSE,"4WD"}</definedName>
    <definedName name="SPEC2" localSheetId="2" hidden="1">{#N/A,#N/A,FALSE,"단축1";#N/A,#N/A,FALSE,"단축2";#N/A,#N/A,FALSE,"단축3";#N/A,#N/A,FALSE,"장축";#N/A,#N/A,FALSE,"4WD"}</definedName>
    <definedName name="SPEC2" localSheetId="28" hidden="1">{#N/A,#N/A,FALSE,"단축1";#N/A,#N/A,FALSE,"단축2";#N/A,#N/A,FALSE,"단축3";#N/A,#N/A,FALSE,"장축";#N/A,#N/A,FALSE,"4WD"}</definedName>
    <definedName name="SPEC2" localSheetId="5" hidden="1">{#N/A,#N/A,FALSE,"단축1";#N/A,#N/A,FALSE,"단축2";#N/A,#N/A,FALSE,"단축3";#N/A,#N/A,FALSE,"장축";#N/A,#N/A,FALSE,"4WD"}</definedName>
    <definedName name="SPEC2" hidden="1">{#N/A,#N/A,FALSE,"단축1";#N/A,#N/A,FALSE,"단축2";#N/A,#N/A,FALSE,"단축3";#N/A,#N/A,FALSE,"장축";#N/A,#N/A,FALSE,"4WD"}</definedName>
    <definedName name="SPEC22" localSheetId="24" hidden="1">{#N/A,#N/A,FALSE,"단축1";#N/A,#N/A,FALSE,"단축2";#N/A,#N/A,FALSE,"단축3";#N/A,#N/A,FALSE,"장축";#N/A,#N/A,FALSE,"4WD"}</definedName>
    <definedName name="SPEC22" localSheetId="8" hidden="1">{#N/A,#N/A,FALSE,"단축1";#N/A,#N/A,FALSE,"단축2";#N/A,#N/A,FALSE,"단축3";#N/A,#N/A,FALSE,"장축";#N/A,#N/A,FALSE,"4WD"}</definedName>
    <definedName name="SPEC22" localSheetId="25" hidden="1">{#N/A,#N/A,FALSE,"단축1";#N/A,#N/A,FALSE,"단축2";#N/A,#N/A,FALSE,"단축3";#N/A,#N/A,FALSE,"장축";#N/A,#N/A,FALSE,"4WD"}</definedName>
    <definedName name="SPEC22" localSheetId="2" hidden="1">{#N/A,#N/A,FALSE,"단축1";#N/A,#N/A,FALSE,"단축2";#N/A,#N/A,FALSE,"단축3";#N/A,#N/A,FALSE,"장축";#N/A,#N/A,FALSE,"4WD"}</definedName>
    <definedName name="SPEC22" localSheetId="28" hidden="1">{#N/A,#N/A,FALSE,"단축1";#N/A,#N/A,FALSE,"단축2";#N/A,#N/A,FALSE,"단축3";#N/A,#N/A,FALSE,"장축";#N/A,#N/A,FALSE,"4WD"}</definedName>
    <definedName name="SPEC22" localSheetId="5" hidden="1">{#N/A,#N/A,FALSE,"단축1";#N/A,#N/A,FALSE,"단축2";#N/A,#N/A,FALSE,"단축3";#N/A,#N/A,FALSE,"장축";#N/A,#N/A,FALSE,"4WD"}</definedName>
    <definedName name="SPEC22" hidden="1">{#N/A,#N/A,FALSE,"단축1";#N/A,#N/A,FALSE,"단축2";#N/A,#N/A,FALSE,"단축3";#N/A,#N/A,FALSE,"장축";#N/A,#N/A,FALSE,"4WD"}</definedName>
    <definedName name="SPECI">#N/A</definedName>
    <definedName name="SpecialPrice" localSheetId="24" hidden="1">#REF!</definedName>
    <definedName name="SpecialPrice" localSheetId="14" hidden="1">#REF!</definedName>
    <definedName name="SpecialPrice" localSheetId="28" hidden="1">#REF!</definedName>
    <definedName name="SpecialPrice" localSheetId="13" hidden="1">#REF!</definedName>
    <definedName name="SpecialPrice" hidden="1">#REF!</definedName>
    <definedName name="SPLICE">#N/A</definedName>
    <definedName name="spsp">#N/A</definedName>
    <definedName name="sql_statement" localSheetId="24" hidden="1">#REF!</definedName>
    <definedName name="sql_statement" localSheetId="28" hidden="1">#REF!</definedName>
    <definedName name="sql_statement" hidden="1">#REF!</definedName>
    <definedName name="srf" localSheetId="24" hidden="1">{#N/A,#N/A,FALSE,"BS";#N/A,#N/A,FALSE,"PL";#N/A,#N/A,FALSE,"처분";#N/A,#N/A,FALSE,"현금";#N/A,#N/A,FALSE,"매출";#N/A,#N/A,FALSE,"원가";#N/A,#N/A,FALSE,"경영"}</definedName>
    <definedName name="srf" localSheetId="8" hidden="1">{#N/A,#N/A,FALSE,"BS";#N/A,#N/A,FALSE,"PL";#N/A,#N/A,FALSE,"처분";#N/A,#N/A,FALSE,"현금";#N/A,#N/A,FALSE,"매출";#N/A,#N/A,FALSE,"원가";#N/A,#N/A,FALSE,"경영"}</definedName>
    <definedName name="srf" localSheetId="25" hidden="1">{#N/A,#N/A,FALSE,"BS";#N/A,#N/A,FALSE,"PL";#N/A,#N/A,FALSE,"처분";#N/A,#N/A,FALSE,"현금";#N/A,#N/A,FALSE,"매출";#N/A,#N/A,FALSE,"원가";#N/A,#N/A,FALSE,"경영"}</definedName>
    <definedName name="srf" localSheetId="2" hidden="1">{#N/A,#N/A,FALSE,"BS";#N/A,#N/A,FALSE,"PL";#N/A,#N/A,FALSE,"처분";#N/A,#N/A,FALSE,"현금";#N/A,#N/A,FALSE,"매출";#N/A,#N/A,FALSE,"원가";#N/A,#N/A,FALSE,"경영"}</definedName>
    <definedName name="srf" localSheetId="14" hidden="1">{#N/A,#N/A,FALSE,"BS";#N/A,#N/A,FALSE,"PL";#N/A,#N/A,FALSE,"처분";#N/A,#N/A,FALSE,"현금";#N/A,#N/A,FALSE,"매출";#N/A,#N/A,FALSE,"원가";#N/A,#N/A,FALSE,"경영"}</definedName>
    <definedName name="srf" localSheetId="28" hidden="1">{#N/A,#N/A,FALSE,"BS";#N/A,#N/A,FALSE,"PL";#N/A,#N/A,FALSE,"처분";#N/A,#N/A,FALSE,"현금";#N/A,#N/A,FALSE,"매출";#N/A,#N/A,FALSE,"원가";#N/A,#N/A,FALSE,"경영"}</definedName>
    <definedName name="srf" localSheetId="5" hidden="1">{#N/A,#N/A,FALSE,"BS";#N/A,#N/A,FALSE,"PL";#N/A,#N/A,FALSE,"처분";#N/A,#N/A,FALSE,"현금";#N/A,#N/A,FALSE,"매출";#N/A,#N/A,FALSE,"원가";#N/A,#N/A,FALSE,"경영"}</definedName>
    <definedName name="srf" localSheetId="13"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24" hidden="1">{#N/A,#N/A,FALSE,"BS";#N/A,#N/A,FALSE,"PL";#N/A,#N/A,FALSE,"처분";#N/A,#N/A,FALSE,"현금";#N/A,#N/A,FALSE,"매출";#N/A,#N/A,FALSE,"원가";#N/A,#N/A,FALSE,"경영"}</definedName>
    <definedName name="srf_1" localSheetId="8" hidden="1">{#N/A,#N/A,FALSE,"BS";#N/A,#N/A,FALSE,"PL";#N/A,#N/A,FALSE,"처분";#N/A,#N/A,FALSE,"현금";#N/A,#N/A,FALSE,"매출";#N/A,#N/A,FALSE,"원가";#N/A,#N/A,FALSE,"경영"}</definedName>
    <definedName name="srf_1" localSheetId="25"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localSheetId="14" hidden="1">{#N/A,#N/A,FALSE,"BS";#N/A,#N/A,FALSE,"PL";#N/A,#N/A,FALSE,"처분";#N/A,#N/A,FALSE,"현금";#N/A,#N/A,FALSE,"매출";#N/A,#N/A,FALSE,"원가";#N/A,#N/A,FALSE,"경영"}</definedName>
    <definedName name="srf_1" localSheetId="28" hidden="1">{#N/A,#N/A,FALSE,"BS";#N/A,#N/A,FALSE,"PL";#N/A,#N/A,FALSE,"처분";#N/A,#N/A,FALSE,"현금";#N/A,#N/A,FALSE,"매출";#N/A,#N/A,FALSE,"원가";#N/A,#N/A,FALSE,"경영"}</definedName>
    <definedName name="srf_1" localSheetId="5" hidden="1">{#N/A,#N/A,FALSE,"BS";#N/A,#N/A,FALSE,"PL";#N/A,#N/A,FALSE,"처분";#N/A,#N/A,FALSE,"현금";#N/A,#N/A,FALSE,"매출";#N/A,#N/A,FALSE,"원가";#N/A,#N/A,FALSE,"경영"}</definedName>
    <definedName name="srf_1" localSheetId="13" hidden="1">{#N/A,#N/A,FALSE,"BS";#N/A,#N/A,FALSE,"PL";#N/A,#N/A,FALSE,"처분";#N/A,#N/A,FALSE,"현금";#N/A,#N/A,FALSE,"매출";#N/A,#N/A,FALSE,"원가";#N/A,#N/A,FALSE,"경영"}</definedName>
    <definedName name="srf_1" hidden="1">{#N/A,#N/A,FALSE,"BS";#N/A,#N/A,FALSE,"PL";#N/A,#N/A,FALSE,"처분";#N/A,#N/A,FALSE,"현금";#N/A,#N/A,FALSE,"매출";#N/A,#N/A,FALSE,"원가";#N/A,#N/A,FALSE,"경영"}</definedName>
    <definedName name="srth" localSheetId="24" hidden="1">{"'용역비'!$A$4:$C$8"}</definedName>
    <definedName name="srth" localSheetId="8" hidden="1">{"'용역비'!$A$4:$C$8"}</definedName>
    <definedName name="srth" localSheetId="25" hidden="1">{"'용역비'!$A$4:$C$8"}</definedName>
    <definedName name="srth" localSheetId="2" hidden="1">{"'용역비'!$A$4:$C$8"}</definedName>
    <definedName name="srth" localSheetId="28" hidden="1">{"'용역비'!$A$4:$C$8"}</definedName>
    <definedName name="srth" localSheetId="5" hidden="1">{"'용역비'!$A$4:$C$8"}</definedName>
    <definedName name="srth" hidden="1">{"'용역비'!$A$4:$C$8"}</definedName>
    <definedName name="ss" localSheetId="24" hidden="1">#REF!</definedName>
    <definedName name="ss" localSheetId="14" hidden="1">#REF!</definedName>
    <definedName name="ss" localSheetId="28" hidden="1">#REF!</definedName>
    <definedName name="ss" localSheetId="13" hidden="1">#REF!</definedName>
    <definedName name="ss" hidden="1">#REF!</definedName>
    <definedName name="ssasd" localSheetId="24" hidden="1">{"'분양원가'!$B$1:$F$113"}</definedName>
    <definedName name="ssasd" localSheetId="8" hidden="1">{"'분양원가'!$B$1:$F$113"}</definedName>
    <definedName name="ssasd" localSheetId="25" hidden="1">{"'분양원가'!$B$1:$F$113"}</definedName>
    <definedName name="ssasd" localSheetId="2" hidden="1">{"'분양원가'!$B$1:$F$113"}</definedName>
    <definedName name="ssasd" localSheetId="14" hidden="1">{"'분양원가'!$B$1:$F$113"}</definedName>
    <definedName name="ssasd" localSheetId="28" hidden="1">{"'분양원가'!$B$1:$F$113"}</definedName>
    <definedName name="ssasd" localSheetId="5" hidden="1">{"'분양원가'!$B$1:$F$113"}</definedName>
    <definedName name="ssasd" localSheetId="13" hidden="1">{"'분양원가'!$B$1:$F$113"}</definedName>
    <definedName name="ssasd" hidden="1">{"'분양원가'!$B$1:$F$113"}</definedName>
    <definedName name="ssavecenterfooter" localSheetId="24">#REF!</definedName>
    <definedName name="ssavecenterfooter">#REF!</definedName>
    <definedName name="ssaveheader" localSheetId="24">#REF!</definedName>
    <definedName name="ssaveheader">#REF!</definedName>
    <definedName name="SSD" localSheetId="24" hidden="1">{#N/A,#N/A,FALSE,"을지 (4)";#N/A,#N/A,FALSE,"을지 (5)";#N/A,#N/A,FALSE,"을지 (6)"}</definedName>
    <definedName name="SSD" localSheetId="8" hidden="1">{#N/A,#N/A,FALSE,"을지 (4)";#N/A,#N/A,FALSE,"을지 (5)";#N/A,#N/A,FALSE,"을지 (6)"}</definedName>
    <definedName name="SSD" localSheetId="25" hidden="1">{#N/A,#N/A,FALSE,"을지 (4)";#N/A,#N/A,FALSE,"을지 (5)";#N/A,#N/A,FALSE,"을지 (6)"}</definedName>
    <definedName name="SSD" localSheetId="2" hidden="1">{#N/A,#N/A,FALSE,"을지 (4)";#N/A,#N/A,FALSE,"을지 (5)";#N/A,#N/A,FALSE,"을지 (6)"}</definedName>
    <definedName name="SSD" localSheetId="28" hidden="1">{#N/A,#N/A,FALSE,"을지 (4)";#N/A,#N/A,FALSE,"을지 (5)";#N/A,#N/A,FALSE,"을지 (6)"}</definedName>
    <definedName name="SSD" localSheetId="5" hidden="1">{#N/A,#N/A,FALSE,"을지 (4)";#N/A,#N/A,FALSE,"을지 (5)";#N/A,#N/A,FALSE,"을지 (6)"}</definedName>
    <definedName name="SSD" hidden="1">{#N/A,#N/A,FALSE,"을지 (4)";#N/A,#N/A,FALSE,"을지 (5)";#N/A,#N/A,FALSE,"을지 (6)"}</definedName>
    <definedName name="ssklsl" localSheetId="24" hidden="1">{"'Sheet1'!$A$1:$H$36"}</definedName>
    <definedName name="ssklsl" localSheetId="8" hidden="1">{"'Sheet1'!$A$1:$H$36"}</definedName>
    <definedName name="ssklsl" localSheetId="25" hidden="1">{"'Sheet1'!$A$1:$H$36"}</definedName>
    <definedName name="ssklsl" localSheetId="2" hidden="1">{"'Sheet1'!$A$1:$H$36"}</definedName>
    <definedName name="ssklsl" localSheetId="28" hidden="1">{"'Sheet1'!$A$1:$H$36"}</definedName>
    <definedName name="ssklsl" localSheetId="5" hidden="1">{"'Sheet1'!$A$1:$H$36"}</definedName>
    <definedName name="ssklsl" hidden="1">{"'Sheet1'!$A$1:$H$36"}</definedName>
    <definedName name="SSS" localSheetId="28" hidden="1">#REF!</definedName>
    <definedName name="SSS" hidden="1">#REF!</definedName>
    <definedName name="sssa" localSheetId="24">BlankMacro1</definedName>
    <definedName name="sssa" localSheetId="8">BlankMacro1</definedName>
    <definedName name="sssa" localSheetId="25">BlankMacro1</definedName>
    <definedName name="sssa" localSheetId="2">BlankMacro1</definedName>
    <definedName name="sssa" localSheetId="28">BlankMacro1</definedName>
    <definedName name="sssa" localSheetId="26">BlankMacro1</definedName>
    <definedName name="sssa" localSheetId="27">BlankMacro1</definedName>
    <definedName name="sssa" localSheetId="6">BlankMacro1</definedName>
    <definedName name="sssa" localSheetId="5">BlankMacro1</definedName>
    <definedName name="sssa">BlankMacro1</definedName>
    <definedName name="SSSEE"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4" hidden="1">{#N/A,#N/A,TRUE,"매출진척-1";#N/A,#N/A,TRUE,"매출진척-2";#N/A,#N/A,TRUE,"제품실적";#N/A,#N/A,TRUE,"RAC";#N/A,#N/A,TRUE,"PAC ";#N/A,#N/A,TRUE,"재고현황";#N/A,#N/A,TRUE,"공지사항"}</definedName>
    <definedName name="ssss" localSheetId="8" hidden="1">{#N/A,#N/A,TRUE,"매출진척-1";#N/A,#N/A,TRUE,"매출진척-2";#N/A,#N/A,TRUE,"제품실적";#N/A,#N/A,TRUE,"RAC";#N/A,#N/A,TRUE,"PAC ";#N/A,#N/A,TRUE,"재고현황";#N/A,#N/A,TRUE,"공지사항"}</definedName>
    <definedName name="ssss" localSheetId="25" hidden="1">{#N/A,#N/A,TRUE,"매출진척-1";#N/A,#N/A,TRUE,"매출진척-2";#N/A,#N/A,TRUE,"제품실적";#N/A,#N/A,TRUE,"RAC";#N/A,#N/A,TRUE,"PAC ";#N/A,#N/A,TRUE,"재고현황";#N/A,#N/A,TRUE,"공지사항"}</definedName>
    <definedName name="ssss" localSheetId="2" hidden="1">{#N/A,#N/A,TRUE,"매출진척-1";#N/A,#N/A,TRUE,"매출진척-2";#N/A,#N/A,TRUE,"제품실적";#N/A,#N/A,TRUE,"RAC";#N/A,#N/A,TRUE,"PAC ";#N/A,#N/A,TRUE,"재고현황";#N/A,#N/A,TRUE,"공지사항"}</definedName>
    <definedName name="ssss" localSheetId="14" hidden="1">{#N/A,#N/A,TRUE,"매출진척-1";#N/A,#N/A,TRUE,"매출진척-2";#N/A,#N/A,TRUE,"제품실적";#N/A,#N/A,TRUE,"RAC";#N/A,#N/A,TRUE,"PAC ";#N/A,#N/A,TRUE,"재고현황";#N/A,#N/A,TRUE,"공지사항"}</definedName>
    <definedName name="ssss" localSheetId="28" hidden="1">{#N/A,#N/A,TRUE,"매출진척-1";#N/A,#N/A,TRUE,"매출진척-2";#N/A,#N/A,TRUE,"제품실적";#N/A,#N/A,TRUE,"RAC";#N/A,#N/A,TRUE,"PAC ";#N/A,#N/A,TRUE,"재고현황";#N/A,#N/A,TRUE,"공지사항"}</definedName>
    <definedName name="ssss" localSheetId="5" hidden="1">{#N/A,#N/A,TRUE,"매출진척-1";#N/A,#N/A,TRUE,"매출진척-2";#N/A,#N/A,TRUE,"제품실적";#N/A,#N/A,TRUE,"RAC";#N/A,#N/A,TRUE,"PAC ";#N/A,#N/A,TRUE,"재고현황";#N/A,#N/A,TRUE,"공지사항"}</definedName>
    <definedName name="ssss" localSheetId="13"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 localSheetId="24">BlankMacro1</definedName>
    <definedName name="ssssss" localSheetId="8">BlankMacro1</definedName>
    <definedName name="ssssss" localSheetId="25">BlankMacro1</definedName>
    <definedName name="ssssss" localSheetId="2">BlankMacro1</definedName>
    <definedName name="ssssss" localSheetId="28">BlankMacro1</definedName>
    <definedName name="ssssss" localSheetId="26">BlankMacro1</definedName>
    <definedName name="ssssss" localSheetId="27">BlankMacro1</definedName>
    <definedName name="ssssss" localSheetId="6">BlankMacro1</definedName>
    <definedName name="ssssss" localSheetId="5">BlankMacro1</definedName>
    <definedName name="ssssss">BlankMacro1</definedName>
    <definedName name="ssssssss" localSheetId="24" hidden="1">{#N/A,#N/A,FALSE,"단축1";#N/A,#N/A,FALSE,"단축2";#N/A,#N/A,FALSE,"단축3";#N/A,#N/A,FALSE,"장축";#N/A,#N/A,FALSE,"4WD"}</definedName>
    <definedName name="ssssssss" localSheetId="8" hidden="1">{#N/A,#N/A,FALSE,"단축1";#N/A,#N/A,FALSE,"단축2";#N/A,#N/A,FALSE,"단축3";#N/A,#N/A,FALSE,"장축";#N/A,#N/A,FALSE,"4WD"}</definedName>
    <definedName name="ssssssss" localSheetId="25" hidden="1">{#N/A,#N/A,FALSE,"단축1";#N/A,#N/A,FALSE,"단축2";#N/A,#N/A,FALSE,"단축3";#N/A,#N/A,FALSE,"장축";#N/A,#N/A,FALSE,"4WD"}</definedName>
    <definedName name="ssssssss" localSheetId="2" hidden="1">{#N/A,#N/A,FALSE,"단축1";#N/A,#N/A,FALSE,"단축2";#N/A,#N/A,FALSE,"단축3";#N/A,#N/A,FALSE,"장축";#N/A,#N/A,FALSE,"4WD"}</definedName>
    <definedName name="ssssssss" localSheetId="28" hidden="1">{#N/A,#N/A,FALSE,"단축1";#N/A,#N/A,FALSE,"단축2";#N/A,#N/A,FALSE,"단축3";#N/A,#N/A,FALSE,"장축";#N/A,#N/A,FALSE,"4WD"}</definedName>
    <definedName name="ssssssss" localSheetId="5" hidden="1">{#N/A,#N/A,FALSE,"단축1";#N/A,#N/A,FALSE,"단축2";#N/A,#N/A,FALSE,"단축3";#N/A,#N/A,FALSE,"장축";#N/A,#N/A,FALSE,"4WD"}</definedName>
    <definedName name="ssssssss" hidden="1">{#N/A,#N/A,FALSE,"단축1";#N/A,#N/A,FALSE,"단축2";#N/A,#N/A,FALSE,"단축3";#N/A,#N/A,FALSE,"장축";#N/A,#N/A,FALSE,"4WD"}</definedName>
    <definedName name="ssxsxs" localSheetId="24" hidden="1">#REF!</definedName>
    <definedName name="ssxsxs" hidden="1">#REF!</definedName>
    <definedName name="ST_PUF" localSheetId="24">#REF!</definedName>
    <definedName name="ST_PUF">#REF!</definedName>
    <definedName name="staff" localSheetId="24">#REF!</definedName>
    <definedName name="staff">#REF!</definedName>
    <definedName name="Standard_discount_rate" localSheetId="24">#REF!</definedName>
    <definedName name="Standard_discount_rate">#REF!</definedName>
    <definedName name="START" localSheetId="24">#REF!</definedName>
    <definedName name="START">#REF!</definedName>
    <definedName name="Start_date" localSheetId="24">#REF!</definedName>
    <definedName name="Start_date">#REF!</definedName>
    <definedName name="stat_copy" localSheetId="24">#REF!</definedName>
    <definedName name="stat_copy">#REF!</definedName>
    <definedName name="Status" localSheetId="24">#REF!</definedName>
    <definedName name="Status">#REF!</definedName>
    <definedName name="StepsLink" localSheetId="24">#REF!</definedName>
    <definedName name="StepsLink">#REF!</definedName>
    <definedName name="StepsNolink" localSheetId="24">#REF!</definedName>
    <definedName name="StepsNolink">#REF!</definedName>
    <definedName name="STR_LPG" localSheetId="24" hidden="1">{#N/A,#N/A,FALSE,"단축1";#N/A,#N/A,FALSE,"단축2";#N/A,#N/A,FALSE,"단축3";#N/A,#N/A,FALSE,"장축";#N/A,#N/A,FALSE,"4WD"}</definedName>
    <definedName name="STR_LPG" localSheetId="8" hidden="1">{#N/A,#N/A,FALSE,"단축1";#N/A,#N/A,FALSE,"단축2";#N/A,#N/A,FALSE,"단축3";#N/A,#N/A,FALSE,"장축";#N/A,#N/A,FALSE,"4WD"}</definedName>
    <definedName name="STR_LPG" localSheetId="25" hidden="1">{#N/A,#N/A,FALSE,"단축1";#N/A,#N/A,FALSE,"단축2";#N/A,#N/A,FALSE,"단축3";#N/A,#N/A,FALSE,"장축";#N/A,#N/A,FALSE,"4WD"}</definedName>
    <definedName name="STR_LPG" localSheetId="2" hidden="1">{#N/A,#N/A,FALSE,"단축1";#N/A,#N/A,FALSE,"단축2";#N/A,#N/A,FALSE,"단축3";#N/A,#N/A,FALSE,"장축";#N/A,#N/A,FALSE,"4WD"}</definedName>
    <definedName name="STR_LPG" localSheetId="28" hidden="1">{#N/A,#N/A,FALSE,"단축1";#N/A,#N/A,FALSE,"단축2";#N/A,#N/A,FALSE,"단축3";#N/A,#N/A,FALSE,"장축";#N/A,#N/A,FALSE,"4WD"}</definedName>
    <definedName name="STR_LPG" localSheetId="5" hidden="1">{#N/A,#N/A,FALSE,"단축1";#N/A,#N/A,FALSE,"단축2";#N/A,#N/A,FALSE,"단축3";#N/A,#N/A,FALSE,"장축";#N/A,#N/A,FALSE,"4WD"}</definedName>
    <definedName name="STR_LPG" hidden="1">{#N/A,#N/A,FALSE,"단축1";#N/A,#N/A,FALSE,"단축2";#N/A,#N/A,FALSE,"단축3";#N/A,#N/A,FALSE,"장축";#N/A,#N/A,FALSE,"4WD"}</definedName>
    <definedName name="strhgd" localSheetId="24"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localSheetId="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localSheetId="2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localSheetId="2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localSheetId="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localSheetId="24" hidden="1">{"'용역비'!$A$4:$C$8"}</definedName>
    <definedName name="STS" localSheetId="8" hidden="1">{"'용역비'!$A$4:$C$8"}</definedName>
    <definedName name="STS" localSheetId="25" hidden="1">{"'용역비'!$A$4:$C$8"}</definedName>
    <definedName name="STS" localSheetId="2" hidden="1">{"'용역비'!$A$4:$C$8"}</definedName>
    <definedName name="STS" localSheetId="28" hidden="1">{"'용역비'!$A$4:$C$8"}</definedName>
    <definedName name="STS" localSheetId="5" hidden="1">{"'용역비'!$A$4:$C$8"}</definedName>
    <definedName name="STS" hidden="1">{"'용역비'!$A$4:$C$8"}</definedName>
    <definedName name="Stub.Factor.Acq" localSheetId="24">#REF!</definedName>
    <definedName name="Stub.Factor.Acq">#REF!</definedName>
    <definedName name="Stub.Factor.Tar" localSheetId="24">#REF!</definedName>
    <definedName name="Stub.Factor.Tar">#REF!</definedName>
    <definedName name="subject" localSheetId="24">#REF!</definedName>
    <definedName name="subject">#REF!</definedName>
    <definedName name="subsi" localSheetId="24">#REF!</definedName>
    <definedName name="subsi">#REF!</definedName>
    <definedName name="SUK" localSheetId="28" hidden="1">#REF!</definedName>
    <definedName name="SUK" hidden="1">#REF!</definedName>
    <definedName name="SUKHEE" localSheetId="28" hidden="1">#REF!</definedName>
    <definedName name="SUKHEE" hidden="1">#REF!</definedName>
    <definedName name="SUM" localSheetId="24">#REF!</definedName>
    <definedName name="sum" localSheetId="14">#REF!</definedName>
    <definedName name="sum" localSheetId="13">#REF!</definedName>
    <definedName name="SUM">#REF!</definedName>
    <definedName name="SUMGM" localSheetId="24">#REF!</definedName>
    <definedName name="SUMGM" localSheetId="14">#REF!</definedName>
    <definedName name="SUMGM" localSheetId="13">#REF!</definedName>
    <definedName name="SUMGM">#REF!</definedName>
    <definedName name="SUMGM2" localSheetId="24">#REF!</definedName>
    <definedName name="SUMGM2" localSheetId="14">#REF!</definedName>
    <definedName name="SUMGM2" localSheetId="13">#REF!</definedName>
    <definedName name="SUMGM2">#REF!</definedName>
    <definedName name="SUMGM3" localSheetId="24">#REF!</definedName>
    <definedName name="SUMGM3">#REF!</definedName>
    <definedName name="SUMM" localSheetId="24">#REF!</definedName>
    <definedName name="SUMM">#REF!</definedName>
    <definedName name="Summ_PL_Prin" localSheetId="24">#REF!</definedName>
    <definedName name="Summ_PL_Prin">#REF!</definedName>
    <definedName name="Summ_PL_Zest" localSheetId="24">#REF!</definedName>
    <definedName name="Summ_PL_Zest">#REF!</definedName>
    <definedName name="SUMMARY" localSheetId="28" hidden="1">#REF!</definedName>
    <definedName name="SUMMARY" hidden="1">#REF!</definedName>
    <definedName name="Summary_RA" localSheetId="24">#REF!</definedName>
    <definedName name="Summary_RA">#REF!</definedName>
    <definedName name="SUMMARY1" localSheetId="24">#REF!</definedName>
    <definedName name="SUMMARY1">#REF!</definedName>
    <definedName name="SUMMARY2" localSheetId="24">#REF!</definedName>
    <definedName name="SUMMARY2">#REF!</definedName>
    <definedName name="SUMMARY3" localSheetId="24">#REF!</definedName>
    <definedName name="SUMMARY3">#REF!</definedName>
    <definedName name="SUMMARYT" localSheetId="28" hidden="1">#REF!</definedName>
    <definedName name="SUMMARYT" hidden="1">#REF!</definedName>
    <definedName name="SUP">#N/A</definedName>
    <definedName name="Sup_MATL_Rate" localSheetId="24">#REF!</definedName>
    <definedName name="Sup_MATL_Rate">#REF!</definedName>
    <definedName name="Sup_MD_Rate" localSheetId="24">#REF!</definedName>
    <definedName name="Sup_MD_Rate">#REF!</definedName>
    <definedName name="SUYO">#N/A</definedName>
    <definedName name="SW" localSheetId="24" hidden="1">{#N/A,#N/A,FALSE,"단축1";#N/A,#N/A,FALSE,"단축2";#N/A,#N/A,FALSE,"단축3";#N/A,#N/A,FALSE,"장축";#N/A,#N/A,FALSE,"4WD"}</definedName>
    <definedName name="SW" localSheetId="8" hidden="1">{#N/A,#N/A,FALSE,"단축1";#N/A,#N/A,FALSE,"단축2";#N/A,#N/A,FALSE,"단축3";#N/A,#N/A,FALSE,"장축";#N/A,#N/A,FALSE,"4WD"}</definedName>
    <definedName name="SW" localSheetId="25" hidden="1">{#N/A,#N/A,FALSE,"단축1";#N/A,#N/A,FALSE,"단축2";#N/A,#N/A,FALSE,"단축3";#N/A,#N/A,FALSE,"장축";#N/A,#N/A,FALSE,"4WD"}</definedName>
    <definedName name="SW" localSheetId="2" hidden="1">{#N/A,#N/A,FALSE,"단축1";#N/A,#N/A,FALSE,"단축2";#N/A,#N/A,FALSE,"단축3";#N/A,#N/A,FALSE,"장축";#N/A,#N/A,FALSE,"4WD"}</definedName>
    <definedName name="SW" localSheetId="28" hidden="1">{#N/A,#N/A,FALSE,"단축1";#N/A,#N/A,FALSE,"단축2";#N/A,#N/A,FALSE,"단축3";#N/A,#N/A,FALSE,"장축";#N/A,#N/A,FALSE,"4WD"}</definedName>
    <definedName name="SW" localSheetId="5" hidden="1">{#N/A,#N/A,FALSE,"단축1";#N/A,#N/A,FALSE,"단축2";#N/A,#N/A,FALSE,"단축3";#N/A,#N/A,FALSE,"장축";#N/A,#N/A,FALSE,"4WD"}</definedName>
    <definedName name="SW" hidden="1">{#N/A,#N/A,FALSE,"단축1";#N/A,#N/A,FALSE,"단축2";#N/A,#N/A,FALSE,"단축3";#N/A,#N/A,FALSE,"장축";#N/A,#N/A,FALSE,"4WD"}</definedName>
    <definedName name="SWEED" localSheetId="24" hidden="1">#REF!</definedName>
    <definedName name="SWEED" localSheetId="28" hidden="1">#REF!</definedName>
    <definedName name="SWEED" localSheetId="13" hidden="1">#REF!</definedName>
    <definedName name="SWEED" hidden="1">#REF!</definedName>
    <definedName name="SWEED1" localSheetId="24" hidden="1">#REF!</definedName>
    <definedName name="SWEED1" localSheetId="28" hidden="1">#REF!</definedName>
    <definedName name="SWEED1" hidden="1">#REF!</definedName>
    <definedName name="Swvu.Hist." localSheetId="24" hidden="1">#REF!</definedName>
    <definedName name="Swvu.Hist." localSheetId="28" hidden="1">#REF!</definedName>
    <definedName name="Swvu.Hist." hidden="1">#REF!</definedName>
    <definedName name="Swvu.inputs._.raw._.data." localSheetId="28" hidden="1">#REF!</definedName>
    <definedName name="Swvu.inputs._.raw._.data." hidden="1">#REF!</definedName>
    <definedName name="Swvu.OthrCalQtr_AnlChg." localSheetId="28" hidden="1">#REF!</definedName>
    <definedName name="Swvu.OthrCalQtr_AnlChg." hidden="1">#REF!</definedName>
    <definedName name="Swvu.PerIncQtr_AnlChg." localSheetId="28" hidden="1">#REF!</definedName>
    <definedName name="Swvu.PerIncQtr_AnlChg." hidden="1">#REF!</definedName>
    <definedName name="Swvu.Qrtrly." localSheetId="28" hidden="1">#REF!</definedName>
    <definedName name="Swvu.Qrtrly." hidden="1">#REF!</definedName>
    <definedName name="Swvu.SelCalQtr_AnlChg." localSheetId="28" hidden="1">#REF!</definedName>
    <definedName name="Swvu.SelCalQtr_AnlChg." hidden="1">#REF!</definedName>
    <definedName name="Swvu.SelectUSQtr_AnnlChg." localSheetId="28" hidden="1">#REF!</definedName>
    <definedName name="Swvu.SelectUSQtr_AnnlChg." hidden="1">#REF!</definedName>
    <definedName name="Swvu.summary1." localSheetId="28" hidden="1">#REF!</definedName>
    <definedName name="Swvu.summary1." hidden="1">#REF!</definedName>
    <definedName name="Swvu.summary2." localSheetId="28" hidden="1">#REF!</definedName>
    <definedName name="Swvu.summary2." hidden="1">#REF!</definedName>
    <definedName name="Swvu.summary3." localSheetId="28" hidden="1">#REF!</definedName>
    <definedName name="Swvu.summary3." hidden="1">#REF!</definedName>
    <definedName name="SW가능">#N/A</definedName>
    <definedName name="sw사용가능2">#N/A</definedName>
    <definedName name="Sx" localSheetId="24">#REF!</definedName>
    <definedName name="Sx">#REF!</definedName>
    <definedName name="Sz" localSheetId="24">#REF!</definedName>
    <definedName name="Sz">#REF!</definedName>
    <definedName name="S방수" localSheetId="24">#REF!</definedName>
    <definedName name="S방수">#REF!</definedName>
    <definedName name="S행" localSheetId="24">#REF!</definedName>
    <definedName name="S행">#REF!</definedName>
    <definedName name="t" localSheetId="24">BlankMacro1</definedName>
    <definedName name="t" localSheetId="8">BlankMacro1</definedName>
    <definedName name="t" localSheetId="25">BlankMacro1</definedName>
    <definedName name="t" localSheetId="2">BlankMacro1</definedName>
    <definedName name="t" localSheetId="28">BlankMacro1</definedName>
    <definedName name="t" localSheetId="26">BlankMacro1</definedName>
    <definedName name="t" localSheetId="27">BlankMacro1</definedName>
    <definedName name="t" localSheetId="6">BlankMacro1</definedName>
    <definedName name="t" localSheetId="5">BlankMacro1</definedName>
    <definedName name="t">BlankMacro1</definedName>
    <definedName name="T_AMOUNT">#N/A</definedName>
    <definedName name="t_house_grow" localSheetId="24">#REF!</definedName>
    <definedName name="t_house_grow">#REF!</definedName>
    <definedName name="t_house_grow_xl" localSheetId="24">#REF!</definedName>
    <definedName name="t_house_grow_xl">#REF!</definedName>
    <definedName name="t_house_grow_xl1" localSheetId="24">#REF!</definedName>
    <definedName name="t_house_grow_xl1">#REF!</definedName>
    <definedName name="t_tartax" localSheetId="24">#REF!</definedName>
    <definedName name="t_tartax">#REF!</definedName>
    <definedName name="T_UPRICE">#N/A</definedName>
    <definedName name="T1.Column1" localSheetId="24">#REF!</definedName>
    <definedName name="T1.Column1">#REF!</definedName>
    <definedName name="t1a1p" localSheetId="24">#REF!</definedName>
    <definedName name="t1a1p">#REF!</definedName>
    <definedName name="t1a1t" localSheetId="24">#REF!</definedName>
    <definedName name="t1a1t">#REF!</definedName>
    <definedName name="t1a2p" localSheetId="24">#REF!</definedName>
    <definedName name="t1a2p">#REF!</definedName>
    <definedName name="t1a2t" localSheetId="24">#REF!</definedName>
    <definedName name="t1a2t">#REF!</definedName>
    <definedName name="t2a1p" localSheetId="24">#REF!</definedName>
    <definedName name="t2a1p">#REF!</definedName>
    <definedName name="t2a1t" localSheetId="24">#REF!</definedName>
    <definedName name="t2a1t">#REF!</definedName>
    <definedName name="t2a2p" localSheetId="24">#REF!</definedName>
    <definedName name="t2a2p">#REF!</definedName>
    <definedName name="t2a2t" localSheetId="24">#REF!</definedName>
    <definedName name="t2a2t">#REF!</definedName>
    <definedName name="T3A1P" localSheetId="24">#REF!</definedName>
    <definedName name="T3A1P">#REF!</definedName>
    <definedName name="t3a1t" localSheetId="24">#REF!</definedName>
    <definedName name="t3a1t">#REF!</definedName>
    <definedName name="t3a2p" localSheetId="24">#REF!</definedName>
    <definedName name="t3a2p">#REF!</definedName>
    <definedName name="t3a2t" localSheetId="24">#REF!</definedName>
    <definedName name="t3a2t">#REF!</definedName>
    <definedName name="TA" localSheetId="24">#REF!</definedName>
    <definedName name="TA">#REF!</definedName>
    <definedName name="TA1P" localSheetId="24">#REF!</definedName>
    <definedName name="TA1P">#REF!</definedName>
    <definedName name="ta1t" localSheetId="24">#REF!</definedName>
    <definedName name="ta1t">#REF!</definedName>
    <definedName name="ta2p" localSheetId="24">#REF!</definedName>
    <definedName name="ta2p">#REF!</definedName>
    <definedName name="ta2t" localSheetId="24">#REF!</definedName>
    <definedName name="ta2t">#REF!</definedName>
    <definedName name="TAB_1" localSheetId="24">#REF!</definedName>
    <definedName name="TAB_1">#REF!</definedName>
    <definedName name="TAB_10" localSheetId="24">#REF!</definedName>
    <definedName name="TAB_10">#REF!</definedName>
    <definedName name="TAB_11" localSheetId="24">#REF!</definedName>
    <definedName name="TAB_11">#REF!</definedName>
    <definedName name="TAB_12" localSheetId="24">#REF!</definedName>
    <definedName name="TAB_12">#REF!</definedName>
    <definedName name="TAB_2" localSheetId="24">#REF!</definedName>
    <definedName name="TAB_2">#REF!</definedName>
    <definedName name="TAB_3" localSheetId="24">#REF!</definedName>
    <definedName name="TAB_3">#REF!</definedName>
    <definedName name="TAB_4" localSheetId="24">#REF!</definedName>
    <definedName name="TAB_4">#REF!</definedName>
    <definedName name="TAB_5" localSheetId="24">#REF!</definedName>
    <definedName name="TAB_5">#REF!</definedName>
    <definedName name="TAB_6" localSheetId="24">#REF!</definedName>
    <definedName name="TAB_6">#REF!</definedName>
    <definedName name="TAB_7" localSheetId="24">#REF!</definedName>
    <definedName name="TAB_7">#REF!</definedName>
    <definedName name="TAB_8" localSheetId="24">#REF!</definedName>
    <definedName name="TAB_8">#REF!</definedName>
    <definedName name="TAB_9" localSheetId="24">#REF!</definedName>
    <definedName name="TAB_9">#REF!</definedName>
    <definedName name="TABLE" localSheetId="24">#REF!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 localSheetId="24">#REF!</definedName>
    <definedName name="TABLE1">#REF!</definedName>
    <definedName name="Tables" localSheetId="24" hidden="1">{"PAGE1",#N/A,FALSE,"Consolidation";"PAGE2",#N/A,FALSE,"Consolidation";"PAGE3",#N/A,FALSE,"Consolidation";"PAGE4",#N/A,FALSE,"Consolidation";"PAGE5",#N/A,FALSE,"Consolidation";"PAGE6",#N/A,FALSE,"Consolidation";"PAGE7",#N/A,FALSE,"Consolidation"}</definedName>
    <definedName name="Tables" localSheetId="8" hidden="1">{"PAGE1",#N/A,FALSE,"Consolidation";"PAGE2",#N/A,FALSE,"Consolidation";"PAGE3",#N/A,FALSE,"Consolidation";"PAGE4",#N/A,FALSE,"Consolidation";"PAGE5",#N/A,FALSE,"Consolidation";"PAGE6",#N/A,FALSE,"Consolidation";"PAGE7",#N/A,FALSE,"Consolidation"}</definedName>
    <definedName name="Tables" localSheetId="25" hidden="1">{"PAGE1",#N/A,FALSE,"Consolidation";"PAGE2",#N/A,FALSE,"Consolidation";"PAGE3",#N/A,FALSE,"Consolidation";"PAGE4",#N/A,FALSE,"Consolidation";"PAGE5",#N/A,FALSE,"Consolidation";"PAGE6",#N/A,FALSE,"Consolidation";"PAGE7",#N/A,FALSE,"Consolidation"}</definedName>
    <definedName name="Tables" localSheetId="2" hidden="1">{"PAGE1",#N/A,FALSE,"Consolidation";"PAGE2",#N/A,FALSE,"Consolidation";"PAGE3",#N/A,FALSE,"Consolidation";"PAGE4",#N/A,FALSE,"Consolidation";"PAGE5",#N/A,FALSE,"Consolidation";"PAGE6",#N/A,FALSE,"Consolidation";"PAGE7",#N/A,FALSE,"Consolidation"}</definedName>
    <definedName name="Tables" localSheetId="28" hidden="1">{"PAGE1",#N/A,FALSE,"Consolidation";"PAGE2",#N/A,FALSE,"Consolidation";"PAGE3",#N/A,FALSE,"Consolidation";"PAGE4",#N/A,FALSE,"Consolidation";"PAGE5",#N/A,FALSE,"Consolidation";"PAGE6",#N/A,FALSE,"Consolidation";"PAGE7",#N/A,FALSE,"Consolidation"}</definedName>
    <definedName name="Tables" localSheetId="5" hidden="1">{"PAGE1",#N/A,FALSE,"Consolidation";"PAGE2",#N/A,FALSE,"Consolidation";"PAGE3",#N/A,FALSE,"Consolidation";"PAGE4",#N/A,FALSE,"Consolidation";"PAGE5",#N/A,FALSE,"Consolidation";"PAGE6",#N/A,FALSE,"Consolidation";"PAGE7",#N/A,FALSE,"Consolidation"}</definedName>
    <definedName name="Tables" hidden="1">{"PAGE1",#N/A,FALSE,"Consolidation";"PAGE2",#N/A,FALSE,"Consolidation";"PAGE3",#N/A,FALSE,"Consolidation";"PAGE4",#N/A,FALSE,"Consolidation";"PAGE5",#N/A,FALSE,"Consolidation";"PAGE6",#N/A,FALSE,"Consolidation";"PAGE7",#N/A,FALSE,"Consolidation"}</definedName>
    <definedName name="Tag_no." localSheetId="24">#REF!</definedName>
    <definedName name="Tag_no.">#REF!</definedName>
    <definedName name="Tar" localSheetId="24">#REF!</definedName>
    <definedName name="Tar">#REF!</definedName>
    <definedName name="tar_wc" localSheetId="24">#REF!</definedName>
    <definedName name="tar_wc">#REF!</definedName>
    <definedName name="TarCommitFee" localSheetId="24">#REF!</definedName>
    <definedName name="TarCommitFee">#REF!</definedName>
    <definedName name="TarDebtCap" localSheetId="24">#REF!</definedName>
    <definedName name="TarDebtCap">#REF!</definedName>
    <definedName name="TarExistDepYrs" localSheetId="24">#REF!</definedName>
    <definedName name="TarExistDepYrs">#REF!</definedName>
    <definedName name="TarGwlAmrtYrs" localSheetId="24">#REF!</definedName>
    <definedName name="TarGwlAmrtYrs">#REF!</definedName>
    <definedName name="TarHistYear" localSheetId="24">#REF!</definedName>
    <definedName name="TarHistYear">#REF!</definedName>
    <definedName name="TarIntgAmrtYrs" localSheetId="24">#REF!</definedName>
    <definedName name="TarIntgAmrtYrs">#REF!</definedName>
    <definedName name="TarNewDepYrs" localSheetId="24">#REF!</definedName>
    <definedName name="TarNewDepYrs">#REF!</definedName>
    <definedName name="TarStubQtr" localSheetId="24">#REF!</definedName>
    <definedName name="TarStubQtr">#REF!</definedName>
    <definedName name="TarTaxRate" localSheetId="24">#REF!</definedName>
    <definedName name="TarTaxRate">#REF!</definedName>
    <definedName name="TarYearEnd" localSheetId="24">#REF!</definedName>
    <definedName name="TarYearEnd">#REF!</definedName>
    <definedName name="tax" localSheetId="24">#REF!</definedName>
    <definedName name="tax">#REF!</definedName>
    <definedName name="Tax_Effect_Income" localSheetId="24">#REF!</definedName>
    <definedName name="Tax_Effect_Income">#REF!</definedName>
    <definedName name="Tax_Effect_Liabs" localSheetId="24">#REF!</definedName>
    <definedName name="Tax_Effect_Liabs">#REF!</definedName>
    <definedName name="Tax_Effect_RetEarn" localSheetId="24">#REF!</definedName>
    <definedName name="Tax_Effect_RetEarn">#REF!</definedName>
    <definedName name="Tax_rate" localSheetId="24">#REF!</definedName>
    <definedName name="Tax_rate">#REF!</definedName>
    <definedName name="TAXP1장">#N/A</definedName>
    <definedName name="TAXP1장부터10장">#N/A</definedName>
    <definedName name="TAXP1장부터2장">#N/A</definedName>
    <definedName name="TAXP1장부터5장">#N/A</definedName>
    <definedName name="TB" localSheetId="24">#REF!</definedName>
    <definedName name="TB">#REF!</definedName>
    <definedName name="TB_SK" localSheetId="24">#REF!</definedName>
    <definedName name="TB_SK">#REF!</definedName>
    <definedName name="TB_SKM" localSheetId="24">#REF!</definedName>
    <definedName name="TB_SKM">#REF!</definedName>
    <definedName name="TB_ST" localSheetId="24">#REF!</definedName>
    <definedName name="TB_ST">#REF!</definedName>
    <definedName name="TB_STM" localSheetId="24">#REF!</definedName>
    <definedName name="TB_STM">#REF!</definedName>
    <definedName name="TB112.1" localSheetId="24">#REF!</definedName>
    <definedName name="TB112.1">#REF!</definedName>
    <definedName name="TB113.1" localSheetId="24">#REF!</definedName>
    <definedName name="TB113.1">#REF!</definedName>
    <definedName name="TB114.1" localSheetId="24">#REF!</definedName>
    <definedName name="TB114.1">#REF!</definedName>
    <definedName name="TB115.1" localSheetId="24">#REF!</definedName>
    <definedName name="TB115.1">#REF!</definedName>
    <definedName name="TB116.1" localSheetId="24">#REF!</definedName>
    <definedName name="TB116.1">#REF!</definedName>
    <definedName name="TB117.1" localSheetId="24">#REF!</definedName>
    <definedName name="TB117.1">#REF!</definedName>
    <definedName name="TB212.1" localSheetId="24">#REF!</definedName>
    <definedName name="TB212.1">#REF!</definedName>
    <definedName name="TB213.1" localSheetId="24">#REF!</definedName>
    <definedName name="TB213.1">#REF!</definedName>
    <definedName name="TB221.1" localSheetId="24">#REF!</definedName>
    <definedName name="TB221.1">#REF!</definedName>
    <definedName name="TB222.1" localSheetId="24">#REF!</definedName>
    <definedName name="TB222.1">#REF!</definedName>
    <definedName name="TB222.2" localSheetId="24">#REF!</definedName>
    <definedName name="TB222.2">#REF!</definedName>
    <definedName name="TB223.1" localSheetId="24">#REF!</definedName>
    <definedName name="TB223.1">#REF!</definedName>
    <definedName name="TB224.1" localSheetId="24">#REF!</definedName>
    <definedName name="TB224.1">#REF!</definedName>
    <definedName name="TB312.1" localSheetId="24">#REF!</definedName>
    <definedName name="TB312.1">#REF!</definedName>
    <definedName name="TB313.1" localSheetId="24">#REF!</definedName>
    <definedName name="TB313.1">#REF!</definedName>
    <definedName name="TB314.1" localSheetId="24">#REF!</definedName>
    <definedName name="TB314.1">#REF!</definedName>
    <definedName name="TB315.1" localSheetId="24">#REF!</definedName>
    <definedName name="TB315.1">#REF!</definedName>
    <definedName name="TB316.1" localSheetId="24">#REF!</definedName>
    <definedName name="TB316.1">#REF!</definedName>
    <definedName name="TB317.1" localSheetId="24">#REF!</definedName>
    <definedName name="TB317.1">#REF!</definedName>
    <definedName name="TB318.1" localSheetId="24">#REF!</definedName>
    <definedName name="TB318.1">#REF!</definedName>
    <definedName name="TB601.1" localSheetId="24">#REF!</definedName>
    <definedName name="TB601.1">#REF!</definedName>
    <definedName name="TB605.1" localSheetId="24">#REF!</definedName>
    <definedName name="TB605.1">#REF!</definedName>
    <definedName name="TB904.1" localSheetId="24">#REF!</definedName>
    <definedName name="TB904.1">#REF!</definedName>
    <definedName name="TB904.2" localSheetId="24">#REF!</definedName>
    <definedName name="TB904.2">#REF!</definedName>
    <definedName name="tbl_ProdInfo" localSheetId="28" hidden="1">#REF!</definedName>
    <definedName name="tbl_ProdInfo" hidden="1">#REF!</definedName>
    <definedName name="tc" localSheetId="24" hidden="1">{#N/A,#N/A,FALSE,"단축1";#N/A,#N/A,FALSE,"단축2";#N/A,#N/A,FALSE,"단축3";#N/A,#N/A,FALSE,"장축";#N/A,#N/A,FALSE,"4WD"}</definedName>
    <definedName name="tc" localSheetId="8" hidden="1">{#N/A,#N/A,FALSE,"단축1";#N/A,#N/A,FALSE,"단축2";#N/A,#N/A,FALSE,"단축3";#N/A,#N/A,FALSE,"장축";#N/A,#N/A,FALSE,"4WD"}</definedName>
    <definedName name="tc" localSheetId="25" hidden="1">{#N/A,#N/A,FALSE,"단축1";#N/A,#N/A,FALSE,"단축2";#N/A,#N/A,FALSE,"단축3";#N/A,#N/A,FALSE,"장축";#N/A,#N/A,FALSE,"4WD"}</definedName>
    <definedName name="tc" localSheetId="2" hidden="1">{#N/A,#N/A,FALSE,"단축1";#N/A,#N/A,FALSE,"단축2";#N/A,#N/A,FALSE,"단축3";#N/A,#N/A,FALSE,"장축";#N/A,#N/A,FALSE,"4WD"}</definedName>
    <definedName name="tc" localSheetId="28" hidden="1">{#N/A,#N/A,FALSE,"단축1";#N/A,#N/A,FALSE,"단축2";#N/A,#N/A,FALSE,"단축3";#N/A,#N/A,FALSE,"장축";#N/A,#N/A,FALSE,"4WD"}</definedName>
    <definedName name="tc" localSheetId="5" hidden="1">{#N/A,#N/A,FALSE,"단축1";#N/A,#N/A,FALSE,"단축2";#N/A,#N/A,FALSE,"단축3";#N/A,#N/A,FALSE,"장축";#N/A,#N/A,FALSE,"4WD"}</definedName>
    <definedName name="tc" hidden="1">{#N/A,#N/A,FALSE,"단축1";#N/A,#N/A,FALSE,"단축2";#N/A,#N/A,FALSE,"단축3";#N/A,#N/A,FALSE,"장축";#N/A,#N/A,FALSE,"4WD"}</definedName>
    <definedName name="tci" localSheetId="24" hidden="1">{#N/A,#N/A,FALSE,"단축1";#N/A,#N/A,FALSE,"단축2";#N/A,#N/A,FALSE,"단축3";#N/A,#N/A,FALSE,"장축";#N/A,#N/A,FALSE,"4WD"}</definedName>
    <definedName name="tci" localSheetId="8" hidden="1">{#N/A,#N/A,FALSE,"단축1";#N/A,#N/A,FALSE,"단축2";#N/A,#N/A,FALSE,"단축3";#N/A,#N/A,FALSE,"장축";#N/A,#N/A,FALSE,"4WD"}</definedName>
    <definedName name="tci" localSheetId="25" hidden="1">{#N/A,#N/A,FALSE,"단축1";#N/A,#N/A,FALSE,"단축2";#N/A,#N/A,FALSE,"단축3";#N/A,#N/A,FALSE,"장축";#N/A,#N/A,FALSE,"4WD"}</definedName>
    <definedName name="tci" localSheetId="2" hidden="1">{#N/A,#N/A,FALSE,"단축1";#N/A,#N/A,FALSE,"단축2";#N/A,#N/A,FALSE,"단축3";#N/A,#N/A,FALSE,"장축";#N/A,#N/A,FALSE,"4WD"}</definedName>
    <definedName name="tci" localSheetId="28" hidden="1">{#N/A,#N/A,FALSE,"단축1";#N/A,#N/A,FALSE,"단축2";#N/A,#N/A,FALSE,"단축3";#N/A,#N/A,FALSE,"장축";#N/A,#N/A,FALSE,"4WD"}</definedName>
    <definedName name="tci" localSheetId="5" hidden="1">{#N/A,#N/A,FALSE,"단축1";#N/A,#N/A,FALSE,"단축2";#N/A,#N/A,FALSE,"단축3";#N/A,#N/A,FALSE,"장축";#N/A,#N/A,FALSE,"4WD"}</definedName>
    <definedName name="tci" hidden="1">{#N/A,#N/A,FALSE,"단축1";#N/A,#N/A,FALSE,"단축2";#N/A,#N/A,FALSE,"단축3";#N/A,#N/A,FALSE,"장축";#N/A,#N/A,FALSE,"4WD"}</definedName>
    <definedName name="tdrutru" localSheetId="24" hidden="1">{#N/A,#N/A,FALSE,"Sheet6"}</definedName>
    <definedName name="tdrutru" localSheetId="8" hidden="1">{#N/A,#N/A,FALSE,"Sheet6"}</definedName>
    <definedName name="tdrutru" localSheetId="25" hidden="1">{#N/A,#N/A,FALSE,"Sheet6"}</definedName>
    <definedName name="tdrutru" localSheetId="2" hidden="1">{#N/A,#N/A,FALSE,"Sheet6"}</definedName>
    <definedName name="tdrutru" localSheetId="28" hidden="1">{#N/A,#N/A,FALSE,"Sheet6"}</definedName>
    <definedName name="tdrutru" localSheetId="5" hidden="1">{#N/A,#N/A,FALSE,"Sheet6"}</definedName>
    <definedName name="tdrutru" hidden="1">{#N/A,#N/A,FALSE,"Sheet6"}</definedName>
    <definedName name="TE" localSheetId="24" hidden="1">{#N/A,#N/A,FALSE,"기안지";#N/A,#N/A,FALSE,"통신지"}</definedName>
    <definedName name="TE" localSheetId="8" hidden="1">{#N/A,#N/A,FALSE,"기안지";#N/A,#N/A,FALSE,"통신지"}</definedName>
    <definedName name="TE" localSheetId="25" hidden="1">{#N/A,#N/A,FALSE,"기안지";#N/A,#N/A,FALSE,"통신지"}</definedName>
    <definedName name="TE" localSheetId="2" hidden="1">{#N/A,#N/A,FALSE,"기안지";#N/A,#N/A,FALSE,"통신지"}</definedName>
    <definedName name="TE" localSheetId="14" hidden="1">{#N/A,#N/A,FALSE,"기안지";#N/A,#N/A,FALSE,"통신지"}</definedName>
    <definedName name="TE" localSheetId="28" hidden="1">{#N/A,#N/A,FALSE,"기안지";#N/A,#N/A,FALSE,"통신지"}</definedName>
    <definedName name="TE" localSheetId="5" hidden="1">{#N/A,#N/A,FALSE,"기안지";#N/A,#N/A,FALSE,"통신지"}</definedName>
    <definedName name="TE" localSheetId="13" hidden="1">{#N/A,#N/A,FALSE,"기안지";#N/A,#N/A,FALSE,"통신지"}</definedName>
    <definedName name="TE" hidden="1">{#N/A,#N/A,FALSE,"기안지";#N/A,#N/A,FALSE,"통신지"}</definedName>
    <definedName name="telehpone" localSheetId="24">#REF!</definedName>
    <definedName name="telehpone">#REF!</definedName>
    <definedName name="temp" localSheetId="24">#REF!</definedName>
    <definedName name="temp">#REF!</definedName>
    <definedName name="TEMPLATE" localSheetId="24">#REF!</definedName>
    <definedName name="TEMPLATE" localSheetId="14">#REF!</definedName>
    <definedName name="TEMPLATE" localSheetId="13">#REF!</definedName>
    <definedName name="TEMPLATE">#REF!</definedName>
    <definedName name="te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8"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5"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 localSheetId="24">#REF!</definedName>
    <definedName name="TEST">#REF!</definedName>
    <definedName name="TEST_B">#N/A</definedName>
    <definedName name="TEST_C">#N/A</definedName>
    <definedName name="TEST_D">#N/A</definedName>
    <definedName name="TEST_E">#N/A</definedName>
    <definedName name="TEST0" localSheetId="24">#REF!</definedName>
    <definedName name="TEST0">#REF!</definedName>
    <definedName name="TEST1" localSheetId="24">#REF!</definedName>
    <definedName name="TEST1">#REF!</definedName>
    <definedName name="test2" localSheetId="24" hidden="1">{#N/A,#N/A,FALSE,"Performance Flash Report"}</definedName>
    <definedName name="test2" localSheetId="8" hidden="1">{#N/A,#N/A,FALSE,"Performance Flash Report"}</definedName>
    <definedName name="test2" localSheetId="25" hidden="1">{#N/A,#N/A,FALSE,"Performance Flash Report"}</definedName>
    <definedName name="test2" localSheetId="2" hidden="1">{#N/A,#N/A,FALSE,"Performance Flash Report"}</definedName>
    <definedName name="test2" localSheetId="14" hidden="1">{#N/A,#N/A,FALSE,"Performance Flash Report"}</definedName>
    <definedName name="test2" localSheetId="28" hidden="1">{#N/A,#N/A,FALSE,"Performance Flash Report"}</definedName>
    <definedName name="test2" localSheetId="5" hidden="1">{#N/A,#N/A,FALSE,"Performance Flash Report"}</definedName>
    <definedName name="test2" localSheetId="13" hidden="1">{#N/A,#N/A,FALSE,"Performance Flash Report"}</definedName>
    <definedName name="test2" hidden="1">{#N/A,#N/A,FALSE,"Performance Flash Report"}</definedName>
    <definedName name="test2_1" localSheetId="24" hidden="1">{#N/A,#N/A,FALSE,"Performance Flash Report"}</definedName>
    <definedName name="test2_1" localSheetId="8" hidden="1">{#N/A,#N/A,FALSE,"Performance Flash Report"}</definedName>
    <definedName name="test2_1" localSheetId="25" hidden="1">{#N/A,#N/A,FALSE,"Performance Flash Report"}</definedName>
    <definedName name="test2_1" localSheetId="2" hidden="1">{#N/A,#N/A,FALSE,"Performance Flash Report"}</definedName>
    <definedName name="test2_1" localSheetId="14" hidden="1">{#N/A,#N/A,FALSE,"Performance Flash Report"}</definedName>
    <definedName name="test2_1" localSheetId="28" hidden="1">{#N/A,#N/A,FALSE,"Performance Flash Report"}</definedName>
    <definedName name="test2_1" localSheetId="5" hidden="1">{#N/A,#N/A,FALSE,"Performance Flash Report"}</definedName>
    <definedName name="test2_1" localSheetId="13" hidden="1">{#N/A,#N/A,FALSE,"Performance Flash Report"}</definedName>
    <definedName name="test2_1" hidden="1">{#N/A,#N/A,FALSE,"Performance Flash Report"}</definedName>
    <definedName name="test2_1_1" localSheetId="24" hidden="1">{#N/A,#N/A,FALSE,"Performance Flash Report"}</definedName>
    <definedName name="test2_1_1" localSheetId="8" hidden="1">{#N/A,#N/A,FALSE,"Performance Flash Report"}</definedName>
    <definedName name="test2_1_1" localSheetId="25" hidden="1">{#N/A,#N/A,FALSE,"Performance Flash Report"}</definedName>
    <definedName name="test2_1_1" localSheetId="2" hidden="1">{#N/A,#N/A,FALSE,"Performance Flash Report"}</definedName>
    <definedName name="test2_1_1" localSheetId="14" hidden="1">{#N/A,#N/A,FALSE,"Performance Flash Report"}</definedName>
    <definedName name="test2_1_1" localSheetId="28" hidden="1">{#N/A,#N/A,FALSE,"Performance Flash Report"}</definedName>
    <definedName name="test2_1_1" localSheetId="5" hidden="1">{#N/A,#N/A,FALSE,"Performance Flash Report"}</definedName>
    <definedName name="test2_1_1" localSheetId="13" hidden="1">{#N/A,#N/A,FALSE,"Performance Flash Report"}</definedName>
    <definedName name="test2_1_1" hidden="1">{#N/A,#N/A,FALSE,"Performance Flash Report"}</definedName>
    <definedName name="test2_1_2" localSheetId="24" hidden="1">{#N/A,#N/A,FALSE,"Performance Flash Report"}</definedName>
    <definedName name="test2_1_2" localSheetId="8" hidden="1">{#N/A,#N/A,FALSE,"Performance Flash Report"}</definedName>
    <definedName name="test2_1_2" localSheetId="25" hidden="1">{#N/A,#N/A,FALSE,"Performance Flash Report"}</definedName>
    <definedName name="test2_1_2" localSheetId="2" hidden="1">{#N/A,#N/A,FALSE,"Performance Flash Report"}</definedName>
    <definedName name="test2_1_2" localSheetId="14" hidden="1">{#N/A,#N/A,FALSE,"Performance Flash Report"}</definedName>
    <definedName name="test2_1_2" localSheetId="28" hidden="1">{#N/A,#N/A,FALSE,"Performance Flash Report"}</definedName>
    <definedName name="test2_1_2" localSheetId="5" hidden="1">{#N/A,#N/A,FALSE,"Performance Flash Report"}</definedName>
    <definedName name="test2_1_2" localSheetId="13" hidden="1">{#N/A,#N/A,FALSE,"Performance Flash Report"}</definedName>
    <definedName name="test2_1_2" hidden="1">{#N/A,#N/A,FALSE,"Performance Flash Report"}</definedName>
    <definedName name="test2_1_3" localSheetId="24" hidden="1">{#N/A,#N/A,FALSE,"Performance Flash Report"}</definedName>
    <definedName name="test2_1_3" localSheetId="8" hidden="1">{#N/A,#N/A,FALSE,"Performance Flash Report"}</definedName>
    <definedName name="test2_1_3" localSheetId="25" hidden="1">{#N/A,#N/A,FALSE,"Performance Flash Report"}</definedName>
    <definedName name="test2_1_3" localSheetId="2" hidden="1">{#N/A,#N/A,FALSE,"Performance Flash Report"}</definedName>
    <definedName name="test2_1_3" localSheetId="14" hidden="1">{#N/A,#N/A,FALSE,"Performance Flash Report"}</definedName>
    <definedName name="test2_1_3" localSheetId="28" hidden="1">{#N/A,#N/A,FALSE,"Performance Flash Report"}</definedName>
    <definedName name="test2_1_3" localSheetId="5" hidden="1">{#N/A,#N/A,FALSE,"Performance Flash Report"}</definedName>
    <definedName name="test2_1_3" localSheetId="13" hidden="1">{#N/A,#N/A,FALSE,"Performance Flash Report"}</definedName>
    <definedName name="test2_1_3" hidden="1">{#N/A,#N/A,FALSE,"Performance Flash Report"}</definedName>
    <definedName name="test2_1_4" localSheetId="24" hidden="1">{#N/A,#N/A,FALSE,"Performance Flash Report"}</definedName>
    <definedName name="test2_1_4" localSheetId="8" hidden="1">{#N/A,#N/A,FALSE,"Performance Flash Report"}</definedName>
    <definedName name="test2_1_4" localSheetId="25" hidden="1">{#N/A,#N/A,FALSE,"Performance Flash Report"}</definedName>
    <definedName name="test2_1_4" localSheetId="2" hidden="1">{#N/A,#N/A,FALSE,"Performance Flash Report"}</definedName>
    <definedName name="test2_1_4" localSheetId="14" hidden="1">{#N/A,#N/A,FALSE,"Performance Flash Report"}</definedName>
    <definedName name="test2_1_4" localSheetId="28" hidden="1">{#N/A,#N/A,FALSE,"Performance Flash Report"}</definedName>
    <definedName name="test2_1_4" localSheetId="5" hidden="1">{#N/A,#N/A,FALSE,"Performance Flash Report"}</definedName>
    <definedName name="test2_1_4" localSheetId="13" hidden="1">{#N/A,#N/A,FALSE,"Performance Flash Report"}</definedName>
    <definedName name="test2_1_4" hidden="1">{#N/A,#N/A,FALSE,"Performance Flash Report"}</definedName>
    <definedName name="test2_2" localSheetId="24" hidden="1">{#N/A,#N/A,FALSE,"Performance Flash Report"}</definedName>
    <definedName name="test2_2" localSheetId="8" hidden="1">{#N/A,#N/A,FALSE,"Performance Flash Report"}</definedName>
    <definedName name="test2_2" localSheetId="25" hidden="1">{#N/A,#N/A,FALSE,"Performance Flash Report"}</definedName>
    <definedName name="test2_2" localSheetId="2" hidden="1">{#N/A,#N/A,FALSE,"Performance Flash Report"}</definedName>
    <definedName name="test2_2" localSheetId="14" hidden="1">{#N/A,#N/A,FALSE,"Performance Flash Report"}</definedName>
    <definedName name="test2_2" localSheetId="28" hidden="1">{#N/A,#N/A,FALSE,"Performance Flash Report"}</definedName>
    <definedName name="test2_2" localSheetId="5" hidden="1">{#N/A,#N/A,FALSE,"Performance Flash Report"}</definedName>
    <definedName name="test2_2" localSheetId="13" hidden="1">{#N/A,#N/A,FALSE,"Performance Flash Report"}</definedName>
    <definedName name="test2_2" hidden="1">{#N/A,#N/A,FALSE,"Performance Flash Report"}</definedName>
    <definedName name="test2_2_1" localSheetId="24" hidden="1">{#N/A,#N/A,FALSE,"Performance Flash Report"}</definedName>
    <definedName name="test2_2_1" localSheetId="8" hidden="1">{#N/A,#N/A,FALSE,"Performance Flash Report"}</definedName>
    <definedName name="test2_2_1" localSheetId="25" hidden="1">{#N/A,#N/A,FALSE,"Performance Flash Report"}</definedName>
    <definedName name="test2_2_1" localSheetId="2" hidden="1">{#N/A,#N/A,FALSE,"Performance Flash Report"}</definedName>
    <definedName name="test2_2_1" localSheetId="14" hidden="1">{#N/A,#N/A,FALSE,"Performance Flash Report"}</definedName>
    <definedName name="test2_2_1" localSheetId="28" hidden="1">{#N/A,#N/A,FALSE,"Performance Flash Report"}</definedName>
    <definedName name="test2_2_1" localSheetId="5" hidden="1">{#N/A,#N/A,FALSE,"Performance Flash Report"}</definedName>
    <definedName name="test2_2_1" localSheetId="13" hidden="1">{#N/A,#N/A,FALSE,"Performance Flash Report"}</definedName>
    <definedName name="test2_2_1" hidden="1">{#N/A,#N/A,FALSE,"Performance Flash Report"}</definedName>
    <definedName name="test2_2_2" localSheetId="24" hidden="1">{#N/A,#N/A,FALSE,"Performance Flash Report"}</definedName>
    <definedName name="test2_2_2" localSheetId="8" hidden="1">{#N/A,#N/A,FALSE,"Performance Flash Report"}</definedName>
    <definedName name="test2_2_2" localSheetId="25" hidden="1">{#N/A,#N/A,FALSE,"Performance Flash Report"}</definedName>
    <definedName name="test2_2_2" localSheetId="2" hidden="1">{#N/A,#N/A,FALSE,"Performance Flash Report"}</definedName>
    <definedName name="test2_2_2" localSheetId="14" hidden="1">{#N/A,#N/A,FALSE,"Performance Flash Report"}</definedName>
    <definedName name="test2_2_2" localSheetId="28" hidden="1">{#N/A,#N/A,FALSE,"Performance Flash Report"}</definedName>
    <definedName name="test2_2_2" localSheetId="5" hidden="1">{#N/A,#N/A,FALSE,"Performance Flash Report"}</definedName>
    <definedName name="test2_2_2" localSheetId="13" hidden="1">{#N/A,#N/A,FALSE,"Performance Flash Report"}</definedName>
    <definedName name="test2_2_2" hidden="1">{#N/A,#N/A,FALSE,"Performance Flash Report"}</definedName>
    <definedName name="test2_2_3" localSheetId="24" hidden="1">{#N/A,#N/A,FALSE,"Performance Flash Report"}</definedName>
    <definedName name="test2_2_3" localSheetId="8" hidden="1">{#N/A,#N/A,FALSE,"Performance Flash Report"}</definedName>
    <definedName name="test2_2_3" localSheetId="25" hidden="1">{#N/A,#N/A,FALSE,"Performance Flash Report"}</definedName>
    <definedName name="test2_2_3" localSheetId="2" hidden="1">{#N/A,#N/A,FALSE,"Performance Flash Report"}</definedName>
    <definedName name="test2_2_3" localSheetId="14" hidden="1">{#N/A,#N/A,FALSE,"Performance Flash Report"}</definedName>
    <definedName name="test2_2_3" localSheetId="28" hidden="1">{#N/A,#N/A,FALSE,"Performance Flash Report"}</definedName>
    <definedName name="test2_2_3" localSheetId="5" hidden="1">{#N/A,#N/A,FALSE,"Performance Flash Report"}</definedName>
    <definedName name="test2_2_3" localSheetId="13" hidden="1">{#N/A,#N/A,FALSE,"Performance Flash Report"}</definedName>
    <definedName name="test2_2_3" hidden="1">{#N/A,#N/A,FALSE,"Performance Flash Report"}</definedName>
    <definedName name="test2_2_4" localSheetId="24" hidden="1">{#N/A,#N/A,FALSE,"Performance Flash Report"}</definedName>
    <definedName name="test2_2_4" localSheetId="8" hidden="1">{#N/A,#N/A,FALSE,"Performance Flash Report"}</definedName>
    <definedName name="test2_2_4" localSheetId="25" hidden="1">{#N/A,#N/A,FALSE,"Performance Flash Report"}</definedName>
    <definedName name="test2_2_4" localSheetId="2" hidden="1">{#N/A,#N/A,FALSE,"Performance Flash Report"}</definedName>
    <definedName name="test2_2_4" localSheetId="14" hidden="1">{#N/A,#N/A,FALSE,"Performance Flash Report"}</definedName>
    <definedName name="test2_2_4" localSheetId="28" hidden="1">{#N/A,#N/A,FALSE,"Performance Flash Report"}</definedName>
    <definedName name="test2_2_4" localSheetId="5" hidden="1">{#N/A,#N/A,FALSE,"Performance Flash Report"}</definedName>
    <definedName name="test2_2_4" localSheetId="13" hidden="1">{#N/A,#N/A,FALSE,"Performance Flash Report"}</definedName>
    <definedName name="test2_2_4" hidden="1">{#N/A,#N/A,FALSE,"Performance Flash Report"}</definedName>
    <definedName name="test2_3" localSheetId="24" hidden="1">{#N/A,#N/A,FALSE,"Performance Flash Report"}</definedName>
    <definedName name="test2_3" localSheetId="8" hidden="1">{#N/A,#N/A,FALSE,"Performance Flash Report"}</definedName>
    <definedName name="test2_3" localSheetId="25" hidden="1">{#N/A,#N/A,FALSE,"Performance Flash Report"}</definedName>
    <definedName name="test2_3" localSheetId="2" hidden="1">{#N/A,#N/A,FALSE,"Performance Flash Report"}</definedName>
    <definedName name="test2_3" localSheetId="14" hidden="1">{#N/A,#N/A,FALSE,"Performance Flash Report"}</definedName>
    <definedName name="test2_3" localSheetId="28" hidden="1">{#N/A,#N/A,FALSE,"Performance Flash Report"}</definedName>
    <definedName name="test2_3" localSheetId="5" hidden="1">{#N/A,#N/A,FALSE,"Performance Flash Report"}</definedName>
    <definedName name="test2_3" localSheetId="13" hidden="1">{#N/A,#N/A,FALSE,"Performance Flash Report"}</definedName>
    <definedName name="test2_3" hidden="1">{#N/A,#N/A,FALSE,"Performance Flash Report"}</definedName>
    <definedName name="test2_3_1" localSheetId="24" hidden="1">{#N/A,#N/A,FALSE,"Performance Flash Report"}</definedName>
    <definedName name="test2_3_1" localSheetId="8" hidden="1">{#N/A,#N/A,FALSE,"Performance Flash Report"}</definedName>
    <definedName name="test2_3_1" localSheetId="25" hidden="1">{#N/A,#N/A,FALSE,"Performance Flash Report"}</definedName>
    <definedName name="test2_3_1" localSheetId="2" hidden="1">{#N/A,#N/A,FALSE,"Performance Flash Report"}</definedName>
    <definedName name="test2_3_1" localSheetId="14" hidden="1">{#N/A,#N/A,FALSE,"Performance Flash Report"}</definedName>
    <definedName name="test2_3_1" localSheetId="28" hidden="1">{#N/A,#N/A,FALSE,"Performance Flash Report"}</definedName>
    <definedName name="test2_3_1" localSheetId="5" hidden="1">{#N/A,#N/A,FALSE,"Performance Flash Report"}</definedName>
    <definedName name="test2_3_1" localSheetId="13" hidden="1">{#N/A,#N/A,FALSE,"Performance Flash Report"}</definedName>
    <definedName name="test2_3_1" hidden="1">{#N/A,#N/A,FALSE,"Performance Flash Report"}</definedName>
    <definedName name="test2_3_2" localSheetId="24" hidden="1">{#N/A,#N/A,FALSE,"Performance Flash Report"}</definedName>
    <definedName name="test2_3_2" localSheetId="8" hidden="1">{#N/A,#N/A,FALSE,"Performance Flash Report"}</definedName>
    <definedName name="test2_3_2" localSheetId="25" hidden="1">{#N/A,#N/A,FALSE,"Performance Flash Report"}</definedName>
    <definedName name="test2_3_2" localSheetId="2" hidden="1">{#N/A,#N/A,FALSE,"Performance Flash Report"}</definedName>
    <definedName name="test2_3_2" localSheetId="14" hidden="1">{#N/A,#N/A,FALSE,"Performance Flash Report"}</definedName>
    <definedName name="test2_3_2" localSheetId="28" hidden="1">{#N/A,#N/A,FALSE,"Performance Flash Report"}</definedName>
    <definedName name="test2_3_2" localSheetId="5" hidden="1">{#N/A,#N/A,FALSE,"Performance Flash Report"}</definedName>
    <definedName name="test2_3_2" localSheetId="13" hidden="1">{#N/A,#N/A,FALSE,"Performance Flash Report"}</definedName>
    <definedName name="test2_3_2" hidden="1">{#N/A,#N/A,FALSE,"Performance Flash Report"}</definedName>
    <definedName name="test2_3_3" localSheetId="24" hidden="1">{#N/A,#N/A,FALSE,"Performance Flash Report"}</definedName>
    <definedName name="test2_3_3" localSheetId="8" hidden="1">{#N/A,#N/A,FALSE,"Performance Flash Report"}</definedName>
    <definedName name="test2_3_3" localSheetId="25" hidden="1">{#N/A,#N/A,FALSE,"Performance Flash Report"}</definedName>
    <definedName name="test2_3_3" localSheetId="2" hidden="1">{#N/A,#N/A,FALSE,"Performance Flash Report"}</definedName>
    <definedName name="test2_3_3" localSheetId="14" hidden="1">{#N/A,#N/A,FALSE,"Performance Flash Report"}</definedName>
    <definedName name="test2_3_3" localSheetId="28" hidden="1">{#N/A,#N/A,FALSE,"Performance Flash Report"}</definedName>
    <definedName name="test2_3_3" localSheetId="5" hidden="1">{#N/A,#N/A,FALSE,"Performance Flash Report"}</definedName>
    <definedName name="test2_3_3" localSheetId="13" hidden="1">{#N/A,#N/A,FALSE,"Performance Flash Report"}</definedName>
    <definedName name="test2_3_3" hidden="1">{#N/A,#N/A,FALSE,"Performance Flash Report"}</definedName>
    <definedName name="test2_3_4" localSheetId="24" hidden="1">{#N/A,#N/A,FALSE,"Performance Flash Report"}</definedName>
    <definedName name="test2_3_4" localSheetId="8" hidden="1">{#N/A,#N/A,FALSE,"Performance Flash Report"}</definedName>
    <definedName name="test2_3_4" localSheetId="25" hidden="1">{#N/A,#N/A,FALSE,"Performance Flash Report"}</definedName>
    <definedName name="test2_3_4" localSheetId="2" hidden="1">{#N/A,#N/A,FALSE,"Performance Flash Report"}</definedName>
    <definedName name="test2_3_4" localSheetId="14" hidden="1">{#N/A,#N/A,FALSE,"Performance Flash Report"}</definedName>
    <definedName name="test2_3_4" localSheetId="28" hidden="1">{#N/A,#N/A,FALSE,"Performance Flash Report"}</definedName>
    <definedName name="test2_3_4" localSheetId="5" hidden="1">{#N/A,#N/A,FALSE,"Performance Flash Report"}</definedName>
    <definedName name="test2_3_4" localSheetId="13" hidden="1">{#N/A,#N/A,FALSE,"Performance Flash Report"}</definedName>
    <definedName name="test2_3_4" hidden="1">{#N/A,#N/A,FALSE,"Performance Flash Report"}</definedName>
    <definedName name="test2_4" localSheetId="24" hidden="1">{#N/A,#N/A,FALSE,"Performance Flash Report"}</definedName>
    <definedName name="test2_4" localSheetId="8" hidden="1">{#N/A,#N/A,FALSE,"Performance Flash Report"}</definedName>
    <definedName name="test2_4" localSheetId="25" hidden="1">{#N/A,#N/A,FALSE,"Performance Flash Report"}</definedName>
    <definedName name="test2_4" localSheetId="2" hidden="1">{#N/A,#N/A,FALSE,"Performance Flash Report"}</definedName>
    <definedName name="test2_4" localSheetId="14" hidden="1">{#N/A,#N/A,FALSE,"Performance Flash Report"}</definedName>
    <definedName name="test2_4" localSheetId="28" hidden="1">{#N/A,#N/A,FALSE,"Performance Flash Report"}</definedName>
    <definedName name="test2_4" localSheetId="5" hidden="1">{#N/A,#N/A,FALSE,"Performance Flash Report"}</definedName>
    <definedName name="test2_4" localSheetId="13" hidden="1">{#N/A,#N/A,FALSE,"Performance Flash Report"}</definedName>
    <definedName name="test2_4" hidden="1">{#N/A,#N/A,FALSE,"Performance Flash Report"}</definedName>
    <definedName name="test2_4_1" localSheetId="24" hidden="1">{#N/A,#N/A,FALSE,"Performance Flash Report"}</definedName>
    <definedName name="test2_4_1" localSheetId="8" hidden="1">{#N/A,#N/A,FALSE,"Performance Flash Report"}</definedName>
    <definedName name="test2_4_1" localSheetId="25" hidden="1">{#N/A,#N/A,FALSE,"Performance Flash Report"}</definedName>
    <definedName name="test2_4_1" localSheetId="2" hidden="1">{#N/A,#N/A,FALSE,"Performance Flash Report"}</definedName>
    <definedName name="test2_4_1" localSheetId="14" hidden="1">{#N/A,#N/A,FALSE,"Performance Flash Report"}</definedName>
    <definedName name="test2_4_1" localSheetId="28" hidden="1">{#N/A,#N/A,FALSE,"Performance Flash Report"}</definedName>
    <definedName name="test2_4_1" localSheetId="5" hidden="1">{#N/A,#N/A,FALSE,"Performance Flash Report"}</definedName>
    <definedName name="test2_4_1" localSheetId="13" hidden="1">{#N/A,#N/A,FALSE,"Performance Flash Report"}</definedName>
    <definedName name="test2_4_1" hidden="1">{#N/A,#N/A,FALSE,"Performance Flash Report"}</definedName>
    <definedName name="test2_4_2" localSheetId="24" hidden="1">{#N/A,#N/A,FALSE,"Performance Flash Report"}</definedName>
    <definedName name="test2_4_2" localSheetId="8" hidden="1">{#N/A,#N/A,FALSE,"Performance Flash Report"}</definedName>
    <definedName name="test2_4_2" localSheetId="25" hidden="1">{#N/A,#N/A,FALSE,"Performance Flash Report"}</definedName>
    <definedName name="test2_4_2" localSheetId="2" hidden="1">{#N/A,#N/A,FALSE,"Performance Flash Report"}</definedName>
    <definedName name="test2_4_2" localSheetId="14" hidden="1">{#N/A,#N/A,FALSE,"Performance Flash Report"}</definedName>
    <definedName name="test2_4_2" localSheetId="28" hidden="1">{#N/A,#N/A,FALSE,"Performance Flash Report"}</definedName>
    <definedName name="test2_4_2" localSheetId="5" hidden="1">{#N/A,#N/A,FALSE,"Performance Flash Report"}</definedName>
    <definedName name="test2_4_2" localSheetId="13" hidden="1">{#N/A,#N/A,FALSE,"Performance Flash Report"}</definedName>
    <definedName name="test2_4_2" hidden="1">{#N/A,#N/A,FALSE,"Performance Flash Report"}</definedName>
    <definedName name="test2_4_3" localSheetId="24" hidden="1">{#N/A,#N/A,FALSE,"Performance Flash Report"}</definedName>
    <definedName name="test2_4_3" localSheetId="8" hidden="1">{#N/A,#N/A,FALSE,"Performance Flash Report"}</definedName>
    <definedName name="test2_4_3" localSheetId="25" hidden="1">{#N/A,#N/A,FALSE,"Performance Flash Report"}</definedName>
    <definedName name="test2_4_3" localSheetId="2" hidden="1">{#N/A,#N/A,FALSE,"Performance Flash Report"}</definedName>
    <definedName name="test2_4_3" localSheetId="14" hidden="1">{#N/A,#N/A,FALSE,"Performance Flash Report"}</definedName>
    <definedName name="test2_4_3" localSheetId="28" hidden="1">{#N/A,#N/A,FALSE,"Performance Flash Report"}</definedName>
    <definedName name="test2_4_3" localSheetId="5" hidden="1">{#N/A,#N/A,FALSE,"Performance Flash Report"}</definedName>
    <definedName name="test2_4_3" localSheetId="13" hidden="1">{#N/A,#N/A,FALSE,"Performance Flash Report"}</definedName>
    <definedName name="test2_4_3" hidden="1">{#N/A,#N/A,FALSE,"Performance Flash Report"}</definedName>
    <definedName name="test2_4_4" localSheetId="24" hidden="1">{#N/A,#N/A,FALSE,"Performance Flash Report"}</definedName>
    <definedName name="test2_4_4" localSheetId="8" hidden="1">{#N/A,#N/A,FALSE,"Performance Flash Report"}</definedName>
    <definedName name="test2_4_4" localSheetId="25" hidden="1">{#N/A,#N/A,FALSE,"Performance Flash Report"}</definedName>
    <definedName name="test2_4_4" localSheetId="2" hidden="1">{#N/A,#N/A,FALSE,"Performance Flash Report"}</definedName>
    <definedName name="test2_4_4" localSheetId="14" hidden="1">{#N/A,#N/A,FALSE,"Performance Flash Report"}</definedName>
    <definedName name="test2_4_4" localSheetId="28" hidden="1">{#N/A,#N/A,FALSE,"Performance Flash Report"}</definedName>
    <definedName name="test2_4_4" localSheetId="5" hidden="1">{#N/A,#N/A,FALSE,"Performance Flash Report"}</definedName>
    <definedName name="test2_4_4" localSheetId="13" hidden="1">{#N/A,#N/A,FALSE,"Performance Flash Report"}</definedName>
    <definedName name="test2_4_4" hidden="1">{#N/A,#N/A,FALSE,"Performance Flash Report"}</definedName>
    <definedName name="test2_5" localSheetId="24" hidden="1">{#N/A,#N/A,FALSE,"Performance Flash Report"}</definedName>
    <definedName name="test2_5" localSheetId="8" hidden="1">{#N/A,#N/A,FALSE,"Performance Flash Report"}</definedName>
    <definedName name="test2_5" localSheetId="25" hidden="1">{#N/A,#N/A,FALSE,"Performance Flash Report"}</definedName>
    <definedName name="test2_5" localSheetId="2" hidden="1">{#N/A,#N/A,FALSE,"Performance Flash Report"}</definedName>
    <definedName name="test2_5" localSheetId="14" hidden="1">{#N/A,#N/A,FALSE,"Performance Flash Report"}</definedName>
    <definedName name="test2_5" localSheetId="28" hidden="1">{#N/A,#N/A,FALSE,"Performance Flash Report"}</definedName>
    <definedName name="test2_5" localSheetId="5" hidden="1">{#N/A,#N/A,FALSE,"Performance Flash Report"}</definedName>
    <definedName name="test2_5" localSheetId="13" hidden="1">{#N/A,#N/A,FALSE,"Performance Flash Report"}</definedName>
    <definedName name="test2_5" hidden="1">{#N/A,#N/A,FALSE,"Performance Flash Report"}</definedName>
    <definedName name="test2_5_1" localSheetId="24" hidden="1">{#N/A,#N/A,FALSE,"Performance Flash Report"}</definedName>
    <definedName name="test2_5_1" localSheetId="8" hidden="1">{#N/A,#N/A,FALSE,"Performance Flash Report"}</definedName>
    <definedName name="test2_5_1" localSheetId="25" hidden="1">{#N/A,#N/A,FALSE,"Performance Flash Report"}</definedName>
    <definedName name="test2_5_1" localSheetId="2" hidden="1">{#N/A,#N/A,FALSE,"Performance Flash Report"}</definedName>
    <definedName name="test2_5_1" localSheetId="14" hidden="1">{#N/A,#N/A,FALSE,"Performance Flash Report"}</definedName>
    <definedName name="test2_5_1" localSheetId="28" hidden="1">{#N/A,#N/A,FALSE,"Performance Flash Report"}</definedName>
    <definedName name="test2_5_1" localSheetId="5" hidden="1">{#N/A,#N/A,FALSE,"Performance Flash Report"}</definedName>
    <definedName name="test2_5_1" localSheetId="13" hidden="1">{#N/A,#N/A,FALSE,"Performance Flash Report"}</definedName>
    <definedName name="test2_5_1" hidden="1">{#N/A,#N/A,FALSE,"Performance Flash Report"}</definedName>
    <definedName name="test2_5_2" localSheetId="24" hidden="1">{#N/A,#N/A,FALSE,"Performance Flash Report"}</definedName>
    <definedName name="test2_5_2" localSheetId="8" hidden="1">{#N/A,#N/A,FALSE,"Performance Flash Report"}</definedName>
    <definedName name="test2_5_2" localSheetId="25" hidden="1">{#N/A,#N/A,FALSE,"Performance Flash Report"}</definedName>
    <definedName name="test2_5_2" localSheetId="2" hidden="1">{#N/A,#N/A,FALSE,"Performance Flash Report"}</definedName>
    <definedName name="test2_5_2" localSheetId="14" hidden="1">{#N/A,#N/A,FALSE,"Performance Flash Report"}</definedName>
    <definedName name="test2_5_2" localSheetId="28" hidden="1">{#N/A,#N/A,FALSE,"Performance Flash Report"}</definedName>
    <definedName name="test2_5_2" localSheetId="5" hidden="1">{#N/A,#N/A,FALSE,"Performance Flash Report"}</definedName>
    <definedName name="test2_5_2" localSheetId="13" hidden="1">{#N/A,#N/A,FALSE,"Performance Flash Report"}</definedName>
    <definedName name="test2_5_2" hidden="1">{#N/A,#N/A,FALSE,"Performance Flash Report"}</definedName>
    <definedName name="test2_5_3" localSheetId="24" hidden="1">{#N/A,#N/A,FALSE,"Performance Flash Report"}</definedName>
    <definedName name="test2_5_3" localSheetId="8" hidden="1">{#N/A,#N/A,FALSE,"Performance Flash Report"}</definedName>
    <definedName name="test2_5_3" localSheetId="25" hidden="1">{#N/A,#N/A,FALSE,"Performance Flash Report"}</definedName>
    <definedName name="test2_5_3" localSheetId="2" hidden="1">{#N/A,#N/A,FALSE,"Performance Flash Report"}</definedName>
    <definedName name="test2_5_3" localSheetId="14" hidden="1">{#N/A,#N/A,FALSE,"Performance Flash Report"}</definedName>
    <definedName name="test2_5_3" localSheetId="28" hidden="1">{#N/A,#N/A,FALSE,"Performance Flash Report"}</definedName>
    <definedName name="test2_5_3" localSheetId="5" hidden="1">{#N/A,#N/A,FALSE,"Performance Flash Report"}</definedName>
    <definedName name="test2_5_3" localSheetId="13" hidden="1">{#N/A,#N/A,FALSE,"Performance Flash Report"}</definedName>
    <definedName name="test2_5_3" hidden="1">{#N/A,#N/A,FALSE,"Performance Flash Report"}</definedName>
    <definedName name="test2_5_4" localSheetId="24" hidden="1">{#N/A,#N/A,FALSE,"Performance Flash Report"}</definedName>
    <definedName name="test2_5_4" localSheetId="8" hidden="1">{#N/A,#N/A,FALSE,"Performance Flash Report"}</definedName>
    <definedName name="test2_5_4" localSheetId="25" hidden="1">{#N/A,#N/A,FALSE,"Performance Flash Report"}</definedName>
    <definedName name="test2_5_4" localSheetId="2" hidden="1">{#N/A,#N/A,FALSE,"Performance Flash Report"}</definedName>
    <definedName name="test2_5_4" localSheetId="14" hidden="1">{#N/A,#N/A,FALSE,"Performance Flash Report"}</definedName>
    <definedName name="test2_5_4" localSheetId="28" hidden="1">{#N/A,#N/A,FALSE,"Performance Flash Report"}</definedName>
    <definedName name="test2_5_4" localSheetId="5" hidden="1">{#N/A,#N/A,FALSE,"Performance Flash Report"}</definedName>
    <definedName name="test2_5_4" localSheetId="13" hidden="1">{#N/A,#N/A,FALSE,"Performance Flash Report"}</definedName>
    <definedName name="test2_5_4" hidden="1">{#N/A,#N/A,FALSE,"Performance Flash Report"}</definedName>
    <definedName name="test3" localSheetId="24" hidden="1">{#N/A,#N/A,FALSE,"Performance Flash Report"}</definedName>
    <definedName name="test3" localSheetId="8" hidden="1">{#N/A,#N/A,FALSE,"Performance Flash Report"}</definedName>
    <definedName name="test3" localSheetId="25" hidden="1">{#N/A,#N/A,FALSE,"Performance Flash Report"}</definedName>
    <definedName name="test3" localSheetId="2" hidden="1">{#N/A,#N/A,FALSE,"Performance Flash Report"}</definedName>
    <definedName name="test3" localSheetId="14" hidden="1">{#N/A,#N/A,FALSE,"Performance Flash Report"}</definedName>
    <definedName name="test3" localSheetId="28" hidden="1">{#N/A,#N/A,FALSE,"Performance Flash Report"}</definedName>
    <definedName name="test3" localSheetId="5" hidden="1">{#N/A,#N/A,FALSE,"Performance Flash Report"}</definedName>
    <definedName name="test3" localSheetId="13" hidden="1">{#N/A,#N/A,FALSE,"Performance Flash Report"}</definedName>
    <definedName name="test3" hidden="1">{#N/A,#N/A,FALSE,"Performance Flash Report"}</definedName>
    <definedName name="test3_1" localSheetId="24" hidden="1">{#N/A,#N/A,FALSE,"Performance Flash Report"}</definedName>
    <definedName name="test3_1" localSheetId="8" hidden="1">{#N/A,#N/A,FALSE,"Performance Flash Report"}</definedName>
    <definedName name="test3_1" localSheetId="25" hidden="1">{#N/A,#N/A,FALSE,"Performance Flash Report"}</definedName>
    <definedName name="test3_1" localSheetId="2" hidden="1">{#N/A,#N/A,FALSE,"Performance Flash Report"}</definedName>
    <definedName name="test3_1" localSheetId="14" hidden="1">{#N/A,#N/A,FALSE,"Performance Flash Report"}</definedName>
    <definedName name="test3_1" localSheetId="28" hidden="1">{#N/A,#N/A,FALSE,"Performance Flash Report"}</definedName>
    <definedName name="test3_1" localSheetId="5" hidden="1">{#N/A,#N/A,FALSE,"Performance Flash Report"}</definedName>
    <definedName name="test3_1" localSheetId="13" hidden="1">{#N/A,#N/A,FALSE,"Performance Flash Report"}</definedName>
    <definedName name="test3_1" hidden="1">{#N/A,#N/A,FALSE,"Performance Flash Report"}</definedName>
    <definedName name="test3_1_1" localSheetId="24" hidden="1">{#N/A,#N/A,FALSE,"Performance Flash Report"}</definedName>
    <definedName name="test3_1_1" localSheetId="8" hidden="1">{#N/A,#N/A,FALSE,"Performance Flash Report"}</definedName>
    <definedName name="test3_1_1" localSheetId="25" hidden="1">{#N/A,#N/A,FALSE,"Performance Flash Report"}</definedName>
    <definedName name="test3_1_1" localSheetId="2" hidden="1">{#N/A,#N/A,FALSE,"Performance Flash Report"}</definedName>
    <definedName name="test3_1_1" localSheetId="14" hidden="1">{#N/A,#N/A,FALSE,"Performance Flash Report"}</definedName>
    <definedName name="test3_1_1" localSheetId="28" hidden="1">{#N/A,#N/A,FALSE,"Performance Flash Report"}</definedName>
    <definedName name="test3_1_1" localSheetId="5" hidden="1">{#N/A,#N/A,FALSE,"Performance Flash Report"}</definedName>
    <definedName name="test3_1_1" localSheetId="13" hidden="1">{#N/A,#N/A,FALSE,"Performance Flash Report"}</definedName>
    <definedName name="test3_1_1" hidden="1">{#N/A,#N/A,FALSE,"Performance Flash Report"}</definedName>
    <definedName name="test3_1_2" localSheetId="24" hidden="1">{#N/A,#N/A,FALSE,"Performance Flash Report"}</definedName>
    <definedName name="test3_1_2" localSheetId="8" hidden="1">{#N/A,#N/A,FALSE,"Performance Flash Report"}</definedName>
    <definedName name="test3_1_2" localSheetId="25" hidden="1">{#N/A,#N/A,FALSE,"Performance Flash Report"}</definedName>
    <definedName name="test3_1_2" localSheetId="2" hidden="1">{#N/A,#N/A,FALSE,"Performance Flash Report"}</definedName>
    <definedName name="test3_1_2" localSheetId="14" hidden="1">{#N/A,#N/A,FALSE,"Performance Flash Report"}</definedName>
    <definedName name="test3_1_2" localSheetId="28" hidden="1">{#N/A,#N/A,FALSE,"Performance Flash Report"}</definedName>
    <definedName name="test3_1_2" localSheetId="5" hidden="1">{#N/A,#N/A,FALSE,"Performance Flash Report"}</definedName>
    <definedName name="test3_1_2" localSheetId="13" hidden="1">{#N/A,#N/A,FALSE,"Performance Flash Report"}</definedName>
    <definedName name="test3_1_2" hidden="1">{#N/A,#N/A,FALSE,"Performance Flash Report"}</definedName>
    <definedName name="test3_1_3" localSheetId="24" hidden="1">{#N/A,#N/A,FALSE,"Performance Flash Report"}</definedName>
    <definedName name="test3_1_3" localSheetId="8" hidden="1">{#N/A,#N/A,FALSE,"Performance Flash Report"}</definedName>
    <definedName name="test3_1_3" localSheetId="25" hidden="1">{#N/A,#N/A,FALSE,"Performance Flash Report"}</definedName>
    <definedName name="test3_1_3" localSheetId="2" hidden="1">{#N/A,#N/A,FALSE,"Performance Flash Report"}</definedName>
    <definedName name="test3_1_3" localSheetId="14" hidden="1">{#N/A,#N/A,FALSE,"Performance Flash Report"}</definedName>
    <definedName name="test3_1_3" localSheetId="28" hidden="1">{#N/A,#N/A,FALSE,"Performance Flash Report"}</definedName>
    <definedName name="test3_1_3" localSheetId="5" hidden="1">{#N/A,#N/A,FALSE,"Performance Flash Report"}</definedName>
    <definedName name="test3_1_3" localSheetId="13" hidden="1">{#N/A,#N/A,FALSE,"Performance Flash Report"}</definedName>
    <definedName name="test3_1_3" hidden="1">{#N/A,#N/A,FALSE,"Performance Flash Report"}</definedName>
    <definedName name="test3_1_4" localSheetId="24" hidden="1">{#N/A,#N/A,FALSE,"Performance Flash Report"}</definedName>
    <definedName name="test3_1_4" localSheetId="8" hidden="1">{#N/A,#N/A,FALSE,"Performance Flash Report"}</definedName>
    <definedName name="test3_1_4" localSheetId="25" hidden="1">{#N/A,#N/A,FALSE,"Performance Flash Report"}</definedName>
    <definedName name="test3_1_4" localSheetId="2" hidden="1">{#N/A,#N/A,FALSE,"Performance Flash Report"}</definedName>
    <definedName name="test3_1_4" localSheetId="14" hidden="1">{#N/A,#N/A,FALSE,"Performance Flash Report"}</definedName>
    <definedName name="test3_1_4" localSheetId="28" hidden="1">{#N/A,#N/A,FALSE,"Performance Flash Report"}</definedName>
    <definedName name="test3_1_4" localSheetId="5" hidden="1">{#N/A,#N/A,FALSE,"Performance Flash Report"}</definedName>
    <definedName name="test3_1_4" localSheetId="13" hidden="1">{#N/A,#N/A,FALSE,"Performance Flash Report"}</definedName>
    <definedName name="test3_1_4" hidden="1">{#N/A,#N/A,FALSE,"Performance Flash Report"}</definedName>
    <definedName name="test3_2" localSheetId="24" hidden="1">{#N/A,#N/A,FALSE,"Performance Flash Report"}</definedName>
    <definedName name="test3_2" localSheetId="8" hidden="1">{#N/A,#N/A,FALSE,"Performance Flash Report"}</definedName>
    <definedName name="test3_2" localSheetId="25" hidden="1">{#N/A,#N/A,FALSE,"Performance Flash Report"}</definedName>
    <definedName name="test3_2" localSheetId="2" hidden="1">{#N/A,#N/A,FALSE,"Performance Flash Report"}</definedName>
    <definedName name="test3_2" localSheetId="14" hidden="1">{#N/A,#N/A,FALSE,"Performance Flash Report"}</definedName>
    <definedName name="test3_2" localSheetId="28" hidden="1">{#N/A,#N/A,FALSE,"Performance Flash Report"}</definedName>
    <definedName name="test3_2" localSheetId="5" hidden="1">{#N/A,#N/A,FALSE,"Performance Flash Report"}</definedName>
    <definedName name="test3_2" localSheetId="13" hidden="1">{#N/A,#N/A,FALSE,"Performance Flash Report"}</definedName>
    <definedName name="test3_2" hidden="1">{#N/A,#N/A,FALSE,"Performance Flash Report"}</definedName>
    <definedName name="test3_2_1" localSheetId="24" hidden="1">{#N/A,#N/A,FALSE,"Performance Flash Report"}</definedName>
    <definedName name="test3_2_1" localSheetId="8" hidden="1">{#N/A,#N/A,FALSE,"Performance Flash Report"}</definedName>
    <definedName name="test3_2_1" localSheetId="25" hidden="1">{#N/A,#N/A,FALSE,"Performance Flash Report"}</definedName>
    <definedName name="test3_2_1" localSheetId="2" hidden="1">{#N/A,#N/A,FALSE,"Performance Flash Report"}</definedName>
    <definedName name="test3_2_1" localSheetId="14" hidden="1">{#N/A,#N/A,FALSE,"Performance Flash Report"}</definedName>
    <definedName name="test3_2_1" localSheetId="28" hidden="1">{#N/A,#N/A,FALSE,"Performance Flash Report"}</definedName>
    <definedName name="test3_2_1" localSheetId="5" hidden="1">{#N/A,#N/A,FALSE,"Performance Flash Report"}</definedName>
    <definedName name="test3_2_1" localSheetId="13" hidden="1">{#N/A,#N/A,FALSE,"Performance Flash Report"}</definedName>
    <definedName name="test3_2_1" hidden="1">{#N/A,#N/A,FALSE,"Performance Flash Report"}</definedName>
    <definedName name="test3_2_2" localSheetId="24" hidden="1">{#N/A,#N/A,FALSE,"Performance Flash Report"}</definedName>
    <definedName name="test3_2_2" localSheetId="8" hidden="1">{#N/A,#N/A,FALSE,"Performance Flash Report"}</definedName>
    <definedName name="test3_2_2" localSheetId="25" hidden="1">{#N/A,#N/A,FALSE,"Performance Flash Report"}</definedName>
    <definedName name="test3_2_2" localSheetId="2" hidden="1">{#N/A,#N/A,FALSE,"Performance Flash Report"}</definedName>
    <definedName name="test3_2_2" localSheetId="14" hidden="1">{#N/A,#N/A,FALSE,"Performance Flash Report"}</definedName>
    <definedName name="test3_2_2" localSheetId="28" hidden="1">{#N/A,#N/A,FALSE,"Performance Flash Report"}</definedName>
    <definedName name="test3_2_2" localSheetId="5" hidden="1">{#N/A,#N/A,FALSE,"Performance Flash Report"}</definedName>
    <definedName name="test3_2_2" localSheetId="13" hidden="1">{#N/A,#N/A,FALSE,"Performance Flash Report"}</definedName>
    <definedName name="test3_2_2" hidden="1">{#N/A,#N/A,FALSE,"Performance Flash Report"}</definedName>
    <definedName name="test3_2_3" localSheetId="24" hidden="1">{#N/A,#N/A,FALSE,"Performance Flash Report"}</definedName>
    <definedName name="test3_2_3" localSheetId="8" hidden="1">{#N/A,#N/A,FALSE,"Performance Flash Report"}</definedName>
    <definedName name="test3_2_3" localSheetId="25" hidden="1">{#N/A,#N/A,FALSE,"Performance Flash Report"}</definedName>
    <definedName name="test3_2_3" localSheetId="2" hidden="1">{#N/A,#N/A,FALSE,"Performance Flash Report"}</definedName>
    <definedName name="test3_2_3" localSheetId="14" hidden="1">{#N/A,#N/A,FALSE,"Performance Flash Report"}</definedName>
    <definedName name="test3_2_3" localSheetId="28" hidden="1">{#N/A,#N/A,FALSE,"Performance Flash Report"}</definedName>
    <definedName name="test3_2_3" localSheetId="5" hidden="1">{#N/A,#N/A,FALSE,"Performance Flash Report"}</definedName>
    <definedName name="test3_2_3" localSheetId="13" hidden="1">{#N/A,#N/A,FALSE,"Performance Flash Report"}</definedName>
    <definedName name="test3_2_3" hidden="1">{#N/A,#N/A,FALSE,"Performance Flash Report"}</definedName>
    <definedName name="test3_2_4" localSheetId="24" hidden="1">{#N/A,#N/A,FALSE,"Performance Flash Report"}</definedName>
    <definedName name="test3_2_4" localSheetId="8" hidden="1">{#N/A,#N/A,FALSE,"Performance Flash Report"}</definedName>
    <definedName name="test3_2_4" localSheetId="25" hidden="1">{#N/A,#N/A,FALSE,"Performance Flash Report"}</definedName>
    <definedName name="test3_2_4" localSheetId="2" hidden="1">{#N/A,#N/A,FALSE,"Performance Flash Report"}</definedName>
    <definedName name="test3_2_4" localSheetId="14" hidden="1">{#N/A,#N/A,FALSE,"Performance Flash Report"}</definedName>
    <definedName name="test3_2_4" localSheetId="28" hidden="1">{#N/A,#N/A,FALSE,"Performance Flash Report"}</definedName>
    <definedName name="test3_2_4" localSheetId="5" hidden="1">{#N/A,#N/A,FALSE,"Performance Flash Report"}</definedName>
    <definedName name="test3_2_4" localSheetId="13" hidden="1">{#N/A,#N/A,FALSE,"Performance Flash Report"}</definedName>
    <definedName name="test3_2_4" hidden="1">{#N/A,#N/A,FALSE,"Performance Flash Report"}</definedName>
    <definedName name="test3_3" localSheetId="24" hidden="1">{#N/A,#N/A,FALSE,"Performance Flash Report"}</definedName>
    <definedName name="test3_3" localSheetId="8" hidden="1">{#N/A,#N/A,FALSE,"Performance Flash Report"}</definedName>
    <definedName name="test3_3" localSheetId="25" hidden="1">{#N/A,#N/A,FALSE,"Performance Flash Report"}</definedName>
    <definedName name="test3_3" localSheetId="2" hidden="1">{#N/A,#N/A,FALSE,"Performance Flash Report"}</definedName>
    <definedName name="test3_3" localSheetId="14" hidden="1">{#N/A,#N/A,FALSE,"Performance Flash Report"}</definedName>
    <definedName name="test3_3" localSheetId="28" hidden="1">{#N/A,#N/A,FALSE,"Performance Flash Report"}</definedName>
    <definedName name="test3_3" localSheetId="5" hidden="1">{#N/A,#N/A,FALSE,"Performance Flash Report"}</definedName>
    <definedName name="test3_3" localSheetId="13" hidden="1">{#N/A,#N/A,FALSE,"Performance Flash Report"}</definedName>
    <definedName name="test3_3" hidden="1">{#N/A,#N/A,FALSE,"Performance Flash Report"}</definedName>
    <definedName name="test3_3_1" localSheetId="24" hidden="1">{#N/A,#N/A,FALSE,"Performance Flash Report"}</definedName>
    <definedName name="test3_3_1" localSheetId="8" hidden="1">{#N/A,#N/A,FALSE,"Performance Flash Report"}</definedName>
    <definedName name="test3_3_1" localSheetId="25" hidden="1">{#N/A,#N/A,FALSE,"Performance Flash Report"}</definedName>
    <definedName name="test3_3_1" localSheetId="2" hidden="1">{#N/A,#N/A,FALSE,"Performance Flash Report"}</definedName>
    <definedName name="test3_3_1" localSheetId="14" hidden="1">{#N/A,#N/A,FALSE,"Performance Flash Report"}</definedName>
    <definedName name="test3_3_1" localSheetId="28" hidden="1">{#N/A,#N/A,FALSE,"Performance Flash Report"}</definedName>
    <definedName name="test3_3_1" localSheetId="5" hidden="1">{#N/A,#N/A,FALSE,"Performance Flash Report"}</definedName>
    <definedName name="test3_3_1" localSheetId="13" hidden="1">{#N/A,#N/A,FALSE,"Performance Flash Report"}</definedName>
    <definedName name="test3_3_1" hidden="1">{#N/A,#N/A,FALSE,"Performance Flash Report"}</definedName>
    <definedName name="test3_3_2" localSheetId="24" hidden="1">{#N/A,#N/A,FALSE,"Performance Flash Report"}</definedName>
    <definedName name="test3_3_2" localSheetId="8" hidden="1">{#N/A,#N/A,FALSE,"Performance Flash Report"}</definedName>
    <definedName name="test3_3_2" localSheetId="25" hidden="1">{#N/A,#N/A,FALSE,"Performance Flash Report"}</definedName>
    <definedName name="test3_3_2" localSheetId="2" hidden="1">{#N/A,#N/A,FALSE,"Performance Flash Report"}</definedName>
    <definedName name="test3_3_2" localSheetId="14" hidden="1">{#N/A,#N/A,FALSE,"Performance Flash Report"}</definedName>
    <definedName name="test3_3_2" localSheetId="28" hidden="1">{#N/A,#N/A,FALSE,"Performance Flash Report"}</definedName>
    <definedName name="test3_3_2" localSheetId="5" hidden="1">{#N/A,#N/A,FALSE,"Performance Flash Report"}</definedName>
    <definedName name="test3_3_2" localSheetId="13" hidden="1">{#N/A,#N/A,FALSE,"Performance Flash Report"}</definedName>
    <definedName name="test3_3_2" hidden="1">{#N/A,#N/A,FALSE,"Performance Flash Report"}</definedName>
    <definedName name="test3_3_3" localSheetId="24" hidden="1">{#N/A,#N/A,FALSE,"Performance Flash Report"}</definedName>
    <definedName name="test3_3_3" localSheetId="8" hidden="1">{#N/A,#N/A,FALSE,"Performance Flash Report"}</definedName>
    <definedName name="test3_3_3" localSheetId="25" hidden="1">{#N/A,#N/A,FALSE,"Performance Flash Report"}</definedName>
    <definedName name="test3_3_3" localSheetId="2" hidden="1">{#N/A,#N/A,FALSE,"Performance Flash Report"}</definedName>
    <definedName name="test3_3_3" localSheetId="14" hidden="1">{#N/A,#N/A,FALSE,"Performance Flash Report"}</definedName>
    <definedName name="test3_3_3" localSheetId="28" hidden="1">{#N/A,#N/A,FALSE,"Performance Flash Report"}</definedName>
    <definedName name="test3_3_3" localSheetId="5" hidden="1">{#N/A,#N/A,FALSE,"Performance Flash Report"}</definedName>
    <definedName name="test3_3_3" localSheetId="13" hidden="1">{#N/A,#N/A,FALSE,"Performance Flash Report"}</definedName>
    <definedName name="test3_3_3" hidden="1">{#N/A,#N/A,FALSE,"Performance Flash Report"}</definedName>
    <definedName name="test3_3_4" localSheetId="24" hidden="1">{#N/A,#N/A,FALSE,"Performance Flash Report"}</definedName>
    <definedName name="test3_3_4" localSheetId="8" hidden="1">{#N/A,#N/A,FALSE,"Performance Flash Report"}</definedName>
    <definedName name="test3_3_4" localSheetId="25" hidden="1">{#N/A,#N/A,FALSE,"Performance Flash Report"}</definedName>
    <definedName name="test3_3_4" localSheetId="2" hidden="1">{#N/A,#N/A,FALSE,"Performance Flash Report"}</definedName>
    <definedName name="test3_3_4" localSheetId="14" hidden="1">{#N/A,#N/A,FALSE,"Performance Flash Report"}</definedName>
    <definedName name="test3_3_4" localSheetId="28" hidden="1">{#N/A,#N/A,FALSE,"Performance Flash Report"}</definedName>
    <definedName name="test3_3_4" localSheetId="5" hidden="1">{#N/A,#N/A,FALSE,"Performance Flash Report"}</definedName>
    <definedName name="test3_3_4" localSheetId="13" hidden="1">{#N/A,#N/A,FALSE,"Performance Flash Report"}</definedName>
    <definedName name="test3_3_4" hidden="1">{#N/A,#N/A,FALSE,"Performance Flash Report"}</definedName>
    <definedName name="test3_4" localSheetId="24" hidden="1">{#N/A,#N/A,FALSE,"Performance Flash Report"}</definedName>
    <definedName name="test3_4" localSheetId="8" hidden="1">{#N/A,#N/A,FALSE,"Performance Flash Report"}</definedName>
    <definedName name="test3_4" localSheetId="25" hidden="1">{#N/A,#N/A,FALSE,"Performance Flash Report"}</definedName>
    <definedName name="test3_4" localSheetId="2" hidden="1">{#N/A,#N/A,FALSE,"Performance Flash Report"}</definedName>
    <definedName name="test3_4" localSheetId="14" hidden="1">{#N/A,#N/A,FALSE,"Performance Flash Report"}</definedName>
    <definedName name="test3_4" localSheetId="28" hidden="1">{#N/A,#N/A,FALSE,"Performance Flash Report"}</definedName>
    <definedName name="test3_4" localSheetId="5" hidden="1">{#N/A,#N/A,FALSE,"Performance Flash Report"}</definedName>
    <definedName name="test3_4" localSheetId="13" hidden="1">{#N/A,#N/A,FALSE,"Performance Flash Report"}</definedName>
    <definedName name="test3_4" hidden="1">{#N/A,#N/A,FALSE,"Performance Flash Report"}</definedName>
    <definedName name="test3_4_1" localSheetId="24" hidden="1">{#N/A,#N/A,FALSE,"Performance Flash Report"}</definedName>
    <definedName name="test3_4_1" localSheetId="8" hidden="1">{#N/A,#N/A,FALSE,"Performance Flash Report"}</definedName>
    <definedName name="test3_4_1" localSheetId="25" hidden="1">{#N/A,#N/A,FALSE,"Performance Flash Report"}</definedName>
    <definedName name="test3_4_1" localSheetId="2" hidden="1">{#N/A,#N/A,FALSE,"Performance Flash Report"}</definedName>
    <definedName name="test3_4_1" localSheetId="14" hidden="1">{#N/A,#N/A,FALSE,"Performance Flash Report"}</definedName>
    <definedName name="test3_4_1" localSheetId="28" hidden="1">{#N/A,#N/A,FALSE,"Performance Flash Report"}</definedName>
    <definedName name="test3_4_1" localSheetId="5" hidden="1">{#N/A,#N/A,FALSE,"Performance Flash Report"}</definedName>
    <definedName name="test3_4_1" localSheetId="13" hidden="1">{#N/A,#N/A,FALSE,"Performance Flash Report"}</definedName>
    <definedName name="test3_4_1" hidden="1">{#N/A,#N/A,FALSE,"Performance Flash Report"}</definedName>
    <definedName name="test3_4_2" localSheetId="24" hidden="1">{#N/A,#N/A,FALSE,"Performance Flash Report"}</definedName>
    <definedName name="test3_4_2" localSheetId="8" hidden="1">{#N/A,#N/A,FALSE,"Performance Flash Report"}</definedName>
    <definedName name="test3_4_2" localSheetId="25" hidden="1">{#N/A,#N/A,FALSE,"Performance Flash Report"}</definedName>
    <definedName name="test3_4_2" localSheetId="2" hidden="1">{#N/A,#N/A,FALSE,"Performance Flash Report"}</definedName>
    <definedName name="test3_4_2" localSheetId="14" hidden="1">{#N/A,#N/A,FALSE,"Performance Flash Report"}</definedName>
    <definedName name="test3_4_2" localSheetId="28" hidden="1">{#N/A,#N/A,FALSE,"Performance Flash Report"}</definedName>
    <definedName name="test3_4_2" localSheetId="5" hidden="1">{#N/A,#N/A,FALSE,"Performance Flash Report"}</definedName>
    <definedName name="test3_4_2" localSheetId="13" hidden="1">{#N/A,#N/A,FALSE,"Performance Flash Report"}</definedName>
    <definedName name="test3_4_2" hidden="1">{#N/A,#N/A,FALSE,"Performance Flash Report"}</definedName>
    <definedName name="test3_4_3" localSheetId="24" hidden="1">{#N/A,#N/A,FALSE,"Performance Flash Report"}</definedName>
    <definedName name="test3_4_3" localSheetId="8" hidden="1">{#N/A,#N/A,FALSE,"Performance Flash Report"}</definedName>
    <definedName name="test3_4_3" localSheetId="25" hidden="1">{#N/A,#N/A,FALSE,"Performance Flash Report"}</definedName>
    <definedName name="test3_4_3" localSheetId="2" hidden="1">{#N/A,#N/A,FALSE,"Performance Flash Report"}</definedName>
    <definedName name="test3_4_3" localSheetId="14" hidden="1">{#N/A,#N/A,FALSE,"Performance Flash Report"}</definedName>
    <definedName name="test3_4_3" localSheetId="28" hidden="1">{#N/A,#N/A,FALSE,"Performance Flash Report"}</definedName>
    <definedName name="test3_4_3" localSheetId="5" hidden="1">{#N/A,#N/A,FALSE,"Performance Flash Report"}</definedName>
    <definedName name="test3_4_3" localSheetId="13" hidden="1">{#N/A,#N/A,FALSE,"Performance Flash Report"}</definedName>
    <definedName name="test3_4_3" hidden="1">{#N/A,#N/A,FALSE,"Performance Flash Report"}</definedName>
    <definedName name="test3_4_4" localSheetId="24" hidden="1">{#N/A,#N/A,FALSE,"Performance Flash Report"}</definedName>
    <definedName name="test3_4_4" localSheetId="8" hidden="1">{#N/A,#N/A,FALSE,"Performance Flash Report"}</definedName>
    <definedName name="test3_4_4" localSheetId="25" hidden="1">{#N/A,#N/A,FALSE,"Performance Flash Report"}</definedName>
    <definedName name="test3_4_4" localSheetId="2" hidden="1">{#N/A,#N/A,FALSE,"Performance Flash Report"}</definedName>
    <definedName name="test3_4_4" localSheetId="14" hidden="1">{#N/A,#N/A,FALSE,"Performance Flash Report"}</definedName>
    <definedName name="test3_4_4" localSheetId="28" hidden="1">{#N/A,#N/A,FALSE,"Performance Flash Report"}</definedName>
    <definedName name="test3_4_4" localSheetId="5" hidden="1">{#N/A,#N/A,FALSE,"Performance Flash Report"}</definedName>
    <definedName name="test3_4_4" localSheetId="13" hidden="1">{#N/A,#N/A,FALSE,"Performance Flash Report"}</definedName>
    <definedName name="test3_4_4" hidden="1">{#N/A,#N/A,FALSE,"Performance Flash Report"}</definedName>
    <definedName name="test3_5" localSheetId="24" hidden="1">{#N/A,#N/A,FALSE,"Performance Flash Report"}</definedName>
    <definedName name="test3_5" localSheetId="8" hidden="1">{#N/A,#N/A,FALSE,"Performance Flash Report"}</definedName>
    <definedName name="test3_5" localSheetId="25" hidden="1">{#N/A,#N/A,FALSE,"Performance Flash Report"}</definedName>
    <definedName name="test3_5" localSheetId="2" hidden="1">{#N/A,#N/A,FALSE,"Performance Flash Report"}</definedName>
    <definedName name="test3_5" localSheetId="14" hidden="1">{#N/A,#N/A,FALSE,"Performance Flash Report"}</definedName>
    <definedName name="test3_5" localSheetId="28" hidden="1">{#N/A,#N/A,FALSE,"Performance Flash Report"}</definedName>
    <definedName name="test3_5" localSheetId="5" hidden="1">{#N/A,#N/A,FALSE,"Performance Flash Report"}</definedName>
    <definedName name="test3_5" localSheetId="13" hidden="1">{#N/A,#N/A,FALSE,"Performance Flash Report"}</definedName>
    <definedName name="test3_5" hidden="1">{#N/A,#N/A,FALSE,"Performance Flash Report"}</definedName>
    <definedName name="test3_5_1" localSheetId="24" hidden="1">{#N/A,#N/A,FALSE,"Performance Flash Report"}</definedName>
    <definedName name="test3_5_1" localSheetId="8" hidden="1">{#N/A,#N/A,FALSE,"Performance Flash Report"}</definedName>
    <definedName name="test3_5_1" localSheetId="25" hidden="1">{#N/A,#N/A,FALSE,"Performance Flash Report"}</definedName>
    <definedName name="test3_5_1" localSheetId="2" hidden="1">{#N/A,#N/A,FALSE,"Performance Flash Report"}</definedName>
    <definedName name="test3_5_1" localSheetId="14" hidden="1">{#N/A,#N/A,FALSE,"Performance Flash Report"}</definedName>
    <definedName name="test3_5_1" localSheetId="28" hidden="1">{#N/A,#N/A,FALSE,"Performance Flash Report"}</definedName>
    <definedName name="test3_5_1" localSheetId="5" hidden="1">{#N/A,#N/A,FALSE,"Performance Flash Report"}</definedName>
    <definedName name="test3_5_1" localSheetId="13" hidden="1">{#N/A,#N/A,FALSE,"Performance Flash Report"}</definedName>
    <definedName name="test3_5_1" hidden="1">{#N/A,#N/A,FALSE,"Performance Flash Report"}</definedName>
    <definedName name="test3_5_2" localSheetId="24" hidden="1">{#N/A,#N/A,FALSE,"Performance Flash Report"}</definedName>
    <definedName name="test3_5_2" localSheetId="8" hidden="1">{#N/A,#N/A,FALSE,"Performance Flash Report"}</definedName>
    <definedName name="test3_5_2" localSheetId="25" hidden="1">{#N/A,#N/A,FALSE,"Performance Flash Report"}</definedName>
    <definedName name="test3_5_2" localSheetId="2" hidden="1">{#N/A,#N/A,FALSE,"Performance Flash Report"}</definedName>
    <definedName name="test3_5_2" localSheetId="14" hidden="1">{#N/A,#N/A,FALSE,"Performance Flash Report"}</definedName>
    <definedName name="test3_5_2" localSheetId="28" hidden="1">{#N/A,#N/A,FALSE,"Performance Flash Report"}</definedName>
    <definedName name="test3_5_2" localSheetId="5" hidden="1">{#N/A,#N/A,FALSE,"Performance Flash Report"}</definedName>
    <definedName name="test3_5_2" localSheetId="13" hidden="1">{#N/A,#N/A,FALSE,"Performance Flash Report"}</definedName>
    <definedName name="test3_5_2" hidden="1">{#N/A,#N/A,FALSE,"Performance Flash Report"}</definedName>
    <definedName name="test3_5_3" localSheetId="24" hidden="1">{#N/A,#N/A,FALSE,"Performance Flash Report"}</definedName>
    <definedName name="test3_5_3" localSheetId="8" hidden="1">{#N/A,#N/A,FALSE,"Performance Flash Report"}</definedName>
    <definedName name="test3_5_3" localSheetId="25" hidden="1">{#N/A,#N/A,FALSE,"Performance Flash Report"}</definedName>
    <definedName name="test3_5_3" localSheetId="2" hidden="1">{#N/A,#N/A,FALSE,"Performance Flash Report"}</definedName>
    <definedName name="test3_5_3" localSheetId="14" hidden="1">{#N/A,#N/A,FALSE,"Performance Flash Report"}</definedName>
    <definedName name="test3_5_3" localSheetId="28" hidden="1">{#N/A,#N/A,FALSE,"Performance Flash Report"}</definedName>
    <definedName name="test3_5_3" localSheetId="5" hidden="1">{#N/A,#N/A,FALSE,"Performance Flash Report"}</definedName>
    <definedName name="test3_5_3" localSheetId="13" hidden="1">{#N/A,#N/A,FALSE,"Performance Flash Report"}</definedName>
    <definedName name="test3_5_3" hidden="1">{#N/A,#N/A,FALSE,"Performance Flash Report"}</definedName>
    <definedName name="test3_5_4" localSheetId="24" hidden="1">{#N/A,#N/A,FALSE,"Performance Flash Report"}</definedName>
    <definedName name="test3_5_4" localSheetId="8" hidden="1">{#N/A,#N/A,FALSE,"Performance Flash Report"}</definedName>
    <definedName name="test3_5_4" localSheetId="25" hidden="1">{#N/A,#N/A,FALSE,"Performance Flash Report"}</definedName>
    <definedName name="test3_5_4" localSheetId="2" hidden="1">{#N/A,#N/A,FALSE,"Performance Flash Report"}</definedName>
    <definedName name="test3_5_4" localSheetId="14" hidden="1">{#N/A,#N/A,FALSE,"Performance Flash Report"}</definedName>
    <definedName name="test3_5_4" localSheetId="28" hidden="1">{#N/A,#N/A,FALSE,"Performance Flash Report"}</definedName>
    <definedName name="test3_5_4" localSheetId="5" hidden="1">{#N/A,#N/A,FALSE,"Performance Flash Report"}</definedName>
    <definedName name="test3_5_4" localSheetId="13" hidden="1">{#N/A,#N/A,FALSE,"Performance Flash Report"}</definedName>
    <definedName name="test3_5_4" hidden="1">{#N/A,#N/A,FALSE,"Performance Flash Report"}</definedName>
    <definedName name="TESTHKEY" localSheetId="24">#REF!</definedName>
    <definedName name="TESTHKEY">#REF!</definedName>
    <definedName name="TESTKEYS" localSheetId="24">#REF!</definedName>
    <definedName name="TESTKEYS">#REF!</definedName>
    <definedName name="TESTVKEY" localSheetId="24">#REF!</definedName>
    <definedName name="TESTVKEY">#REF!</definedName>
    <definedName name="TEWR" localSheetId="24" hidden="1">{#N/A,#N/A,TRUE,"Y생산";#N/A,#N/A,TRUE,"Y판매";#N/A,#N/A,TRUE,"Y총물량";#N/A,#N/A,TRUE,"Y능력";#N/A,#N/A,TRUE,"YKD"}</definedName>
    <definedName name="TEWR" localSheetId="8" hidden="1">{#N/A,#N/A,TRUE,"Y생산";#N/A,#N/A,TRUE,"Y판매";#N/A,#N/A,TRUE,"Y총물량";#N/A,#N/A,TRUE,"Y능력";#N/A,#N/A,TRUE,"YKD"}</definedName>
    <definedName name="TEWR" localSheetId="25" hidden="1">{#N/A,#N/A,TRUE,"Y생산";#N/A,#N/A,TRUE,"Y판매";#N/A,#N/A,TRUE,"Y총물량";#N/A,#N/A,TRUE,"Y능력";#N/A,#N/A,TRUE,"YKD"}</definedName>
    <definedName name="TEWR" localSheetId="2" hidden="1">{#N/A,#N/A,TRUE,"Y생산";#N/A,#N/A,TRUE,"Y판매";#N/A,#N/A,TRUE,"Y총물량";#N/A,#N/A,TRUE,"Y능력";#N/A,#N/A,TRUE,"YKD"}</definedName>
    <definedName name="TEWR" localSheetId="14" hidden="1">{#N/A,#N/A,TRUE,"Y생산";#N/A,#N/A,TRUE,"Y판매";#N/A,#N/A,TRUE,"Y총물량";#N/A,#N/A,TRUE,"Y능력";#N/A,#N/A,TRUE,"YKD"}</definedName>
    <definedName name="TEWR" localSheetId="28" hidden="1">{#N/A,#N/A,TRUE,"Y생산";#N/A,#N/A,TRUE,"Y판매";#N/A,#N/A,TRUE,"Y총물량";#N/A,#N/A,TRUE,"Y능력";#N/A,#N/A,TRUE,"YKD"}</definedName>
    <definedName name="TEWR" localSheetId="5" hidden="1">{#N/A,#N/A,TRUE,"Y생산";#N/A,#N/A,TRUE,"Y판매";#N/A,#N/A,TRUE,"Y총물량";#N/A,#N/A,TRUE,"Y능력";#N/A,#N/A,TRUE,"YKD"}</definedName>
    <definedName name="TEWR" localSheetId="13" hidden="1">{#N/A,#N/A,TRUE,"Y생산";#N/A,#N/A,TRUE,"Y판매";#N/A,#N/A,TRUE,"Y총물량";#N/A,#N/A,TRUE,"Y능력";#N/A,#N/A,TRUE,"YKD"}</definedName>
    <definedName name="TEWR" hidden="1">{#N/A,#N/A,TRUE,"Y생산";#N/A,#N/A,TRUE,"Y판매";#N/A,#N/A,TRUE,"Y총물량";#N/A,#N/A,TRUE,"Y능력";#N/A,#N/A,TRUE,"YKD"}</definedName>
    <definedName name="TEWRE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 localSheetId="24">#REF!</definedName>
    <definedName name="tewtrewr">#REF!</definedName>
    <definedName name="teww" localSheetId="24" hidden="1">#REF!</definedName>
    <definedName name="teww" localSheetId="28" hidden="1">#REF!</definedName>
    <definedName name="teww" hidden="1">#REF!</definedName>
    <definedName name="TextRefCopy1" localSheetId="24">#REF!</definedName>
    <definedName name="TextRefCopy1">#REF!</definedName>
    <definedName name="TextRefCopy10" localSheetId="24">#REF!</definedName>
    <definedName name="TextRefCopy10">#REF!</definedName>
    <definedName name="TextRefCopy11" localSheetId="24">#REF!</definedName>
    <definedName name="TextRefCopy11">#REF!</definedName>
    <definedName name="TextRefCopy12" localSheetId="24">#REF!</definedName>
    <definedName name="TextRefCopy12">#REF!</definedName>
    <definedName name="TextRefCopy13" localSheetId="24">#REF!</definedName>
    <definedName name="TextRefCopy13">#REF!</definedName>
    <definedName name="TextRefCopy14" localSheetId="24">#REF!</definedName>
    <definedName name="TextRefCopy14">#REF!</definedName>
    <definedName name="TextRefCopy15" localSheetId="24">#REF!</definedName>
    <definedName name="TextRefCopy15">#REF!</definedName>
    <definedName name="TextRefCopy16" localSheetId="24">#REF!</definedName>
    <definedName name="TextRefCopy16">#REF!</definedName>
    <definedName name="TextRefCopy17" localSheetId="24">#REF!</definedName>
    <definedName name="TextRefCopy17">#REF!</definedName>
    <definedName name="TextRefCopy18" localSheetId="24">#REF!</definedName>
    <definedName name="TextRefCopy18">#REF!</definedName>
    <definedName name="TextRefCopy19" localSheetId="24">#REF!</definedName>
    <definedName name="TextRefCopy19">#REF!</definedName>
    <definedName name="TextRefCopy2" localSheetId="24">#REF!</definedName>
    <definedName name="TextRefCopy2">#REF!</definedName>
    <definedName name="TextRefCopy20" localSheetId="24">#REF!</definedName>
    <definedName name="TextRefCopy20">#REF!</definedName>
    <definedName name="TextRefCopy21" localSheetId="24">#REF!</definedName>
    <definedName name="TextRefCopy21">#REF!</definedName>
    <definedName name="TextRefCopy22" localSheetId="24">#REF!</definedName>
    <definedName name="TextRefCopy22">#REF!</definedName>
    <definedName name="TextRefCopy23" localSheetId="24">#REF!</definedName>
    <definedName name="TextRefCopy23">#REF!</definedName>
    <definedName name="TextRefCopy24" localSheetId="24">#REF!</definedName>
    <definedName name="TextRefCopy24">#REF!</definedName>
    <definedName name="TextRefCopy25" localSheetId="24">#REF!</definedName>
    <definedName name="TextRefCopy25">#REF!</definedName>
    <definedName name="TextRefCopy26" localSheetId="24">#REF!</definedName>
    <definedName name="TextRefCopy26">#REF!</definedName>
    <definedName name="TextRefCopy27" localSheetId="24">#REF!</definedName>
    <definedName name="TextRefCopy27">#REF!</definedName>
    <definedName name="TextRefCopy28" localSheetId="24">#REF!</definedName>
    <definedName name="TextRefCopy28">#REF!</definedName>
    <definedName name="TextRefCopy29" localSheetId="24">#REF!</definedName>
    <definedName name="TextRefCopy29">#REF!</definedName>
    <definedName name="TextRefCopy3" localSheetId="24">#REF!</definedName>
    <definedName name="TextRefCopy3">#REF!</definedName>
    <definedName name="TextRefCopy30" localSheetId="24">#REF!</definedName>
    <definedName name="TextRefCopy30">#REF!</definedName>
    <definedName name="TextRefCopy31" localSheetId="24">#REF!</definedName>
    <definedName name="TextRefCopy31">#REF!</definedName>
    <definedName name="TextRefCopy32" localSheetId="24">#REF!</definedName>
    <definedName name="TextRefCopy32">#REF!</definedName>
    <definedName name="TextRefCopy33" localSheetId="24">#REF!</definedName>
    <definedName name="TextRefCopy33">#REF!</definedName>
    <definedName name="TextRefCopy34" localSheetId="24">#REF!</definedName>
    <definedName name="TextRefCopy34">#REF!</definedName>
    <definedName name="TextRefCopy35" localSheetId="24">#REF!</definedName>
    <definedName name="TextRefCopy35">#REF!</definedName>
    <definedName name="TextRefCopy36" localSheetId="24">#REF!</definedName>
    <definedName name="TextRefCopy36">#REF!</definedName>
    <definedName name="TextRefCopy37" localSheetId="24">#REF!</definedName>
    <definedName name="TextRefCopy37">#REF!</definedName>
    <definedName name="TextRefCopy38" localSheetId="24">#REF!</definedName>
    <definedName name="TextRefCopy38">#REF!</definedName>
    <definedName name="TextRefCopy39" localSheetId="24">#REF!</definedName>
    <definedName name="TextRefCopy39">#REF!</definedName>
    <definedName name="TextRefCopy4" localSheetId="24">#REF!</definedName>
    <definedName name="TextRefCopy4">#REF!</definedName>
    <definedName name="TextRefCopy40" localSheetId="24">#REF!</definedName>
    <definedName name="TextRefCopy40">#REF!</definedName>
    <definedName name="TextRefCopy41" localSheetId="24">#REF!</definedName>
    <definedName name="TextRefCopy41">#REF!</definedName>
    <definedName name="TextRefCopy42" localSheetId="24">#REF!</definedName>
    <definedName name="TextRefCopy42">#REF!</definedName>
    <definedName name="TextRefCopy45" localSheetId="24">#REF!</definedName>
    <definedName name="TextRefCopy45">#REF!</definedName>
    <definedName name="TextRefCopy5" localSheetId="24">#REF!</definedName>
    <definedName name="TextRefCopy5">#REF!</definedName>
    <definedName name="TextRefCopy6" localSheetId="24">#REF!</definedName>
    <definedName name="TextRefCopy6">#REF!</definedName>
    <definedName name="TextRefCopy7" localSheetId="24">#REF!</definedName>
    <definedName name="TextRefCopy7">#REF!</definedName>
    <definedName name="TextRefCopy8" localSheetId="24">#REF!</definedName>
    <definedName name="TextRefCopy8">#REF!</definedName>
    <definedName name="TextRefCopy9" localSheetId="24">#REF!</definedName>
    <definedName name="TextRefCopy9">#REF!</definedName>
    <definedName name="TextRefCopyRangeCount">1</definedName>
    <definedName name="Tfan" localSheetId="24">TEXT(#REF!,"@")&amp;"CMM x "&amp;TEXT(#REF!,"@")&amp;"MMAQ x "&amp;TEXT(#REF!,"@")&amp;"HP"</definedName>
    <definedName name="Tfan">TEXT(#REF!,"@")&amp;"CMM x "&amp;TEXT(#REF!,"@")&amp;"MMAQ x "&amp;TEXT(#REF!,"@")&amp;"HP"</definedName>
    <definedName name="TFUI" localSheetId="24" hidden="1">{"'용역비'!$A$4:$C$8"}</definedName>
    <definedName name="TFUI" localSheetId="8" hidden="1">{"'용역비'!$A$4:$C$8"}</definedName>
    <definedName name="TFUI" localSheetId="25" hidden="1">{"'용역비'!$A$4:$C$8"}</definedName>
    <definedName name="TFUI" localSheetId="2" hidden="1">{"'용역비'!$A$4:$C$8"}</definedName>
    <definedName name="TFUI" localSheetId="28" hidden="1">{"'용역비'!$A$4:$C$8"}</definedName>
    <definedName name="TFUI" localSheetId="5" hidden="1">{"'용역비'!$A$4:$C$8"}</definedName>
    <definedName name="TFUI" hidden="1">{"'용역비'!$A$4:$C$8"}</definedName>
    <definedName name="tggf" localSheetId="24" hidden="1">#REF!</definedName>
    <definedName name="tggf" localSheetId="28" hidden="1">#REF!</definedName>
    <definedName name="tggf" hidden="1">#REF!</definedName>
    <definedName name="tgp" localSheetId="24">#REF!</definedName>
    <definedName name="tgp">#REF!</definedName>
    <definedName name="TGR" localSheetId="24">#REF!</definedName>
    <definedName name="TGR">#REF!</definedName>
    <definedName name="th">10^3</definedName>
    <definedName name="THEME2" localSheetId="24" hidden="1">{#N/A,#N/A,FALSE,"96 3월물량표";#N/A,#N/A,FALSE,"96 4월물량표";#N/A,#N/A,FALSE,"96 5월물량표"}</definedName>
    <definedName name="THEME2" localSheetId="8" hidden="1">{#N/A,#N/A,FALSE,"96 3월물량표";#N/A,#N/A,FALSE,"96 4월물량표";#N/A,#N/A,FALSE,"96 5월물량표"}</definedName>
    <definedName name="THEME2" localSheetId="25" hidden="1">{#N/A,#N/A,FALSE,"96 3월물량표";#N/A,#N/A,FALSE,"96 4월물량표";#N/A,#N/A,FALSE,"96 5월물량표"}</definedName>
    <definedName name="THEME2" localSheetId="2" hidden="1">{#N/A,#N/A,FALSE,"96 3월물량표";#N/A,#N/A,FALSE,"96 4월물량표";#N/A,#N/A,FALSE,"96 5월물량표"}</definedName>
    <definedName name="THEME2" localSheetId="14" hidden="1">{#N/A,#N/A,FALSE,"96 3월물량표";#N/A,#N/A,FALSE,"96 4월물량표";#N/A,#N/A,FALSE,"96 5월물량표"}</definedName>
    <definedName name="THEME2" localSheetId="28" hidden="1">{#N/A,#N/A,FALSE,"96 3월물량표";#N/A,#N/A,FALSE,"96 4월물량표";#N/A,#N/A,FALSE,"96 5월물량표"}</definedName>
    <definedName name="THEME2" localSheetId="5" hidden="1">{#N/A,#N/A,FALSE,"96 3월물량표";#N/A,#N/A,FALSE,"96 4월물량표";#N/A,#N/A,FALSE,"96 5월물량표"}</definedName>
    <definedName name="THEME2" localSheetId="13" hidden="1">{#N/A,#N/A,FALSE,"96 3월물량표";#N/A,#N/A,FALSE,"96 4월물량표";#N/A,#N/A,FALSE,"96 5월물량표"}</definedName>
    <definedName name="THEME2" hidden="1">{#N/A,#N/A,FALSE,"96 3월물량표";#N/A,#N/A,FALSE,"96 4월물량표";#N/A,#N/A,FALSE,"96 5월물량표"}</definedName>
    <definedName name="there" localSheetId="24">#REF!</definedName>
    <definedName name="there">#REF!</definedName>
    <definedName name="THK" localSheetId="24">#REF!</definedName>
    <definedName name="THK">#REF!</definedName>
    <definedName name="TH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8"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5"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8"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5"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 localSheetId="24">#REF!</definedName>
    <definedName name="thtr">#REF!</definedName>
    <definedName name="THU" localSheetId="24">#REF!</definedName>
    <definedName name="THU">#REF!</definedName>
    <definedName name="Tigr_Exhibit05e5b91a_c3b2_41bd_843f_f790b0c305a6" localSheetId="24" hidden="1">#REF!</definedName>
    <definedName name="Tigr_Exhibit05e5b91a_c3b2_41bd_843f_f790b0c305a6" localSheetId="28" hidden="1">#REF!</definedName>
    <definedName name="Tigr_Exhibit05e5b91a_c3b2_41bd_843f_f790b0c305a6" hidden="1">#REF!</definedName>
    <definedName name="Tigr_Exhibit0b7db248_8527_40de_bd9e_0f7b9434a4de" localSheetId="24" hidden="1">#REF!</definedName>
    <definedName name="Tigr_Exhibit0b7db248_8527_40de_bd9e_0f7b9434a4de" localSheetId="28" hidden="1">#REF!</definedName>
    <definedName name="Tigr_Exhibit0b7db248_8527_40de_bd9e_0f7b9434a4de" hidden="1">#REF!</definedName>
    <definedName name="Tigr_Exhibit0d1db3b1_bd5b_4e25_a84b_61fb9a5dc2df" localSheetId="28" hidden="1">#REF!</definedName>
    <definedName name="Tigr_Exhibit0d1db3b1_bd5b_4e25_a84b_61fb9a5dc2df" hidden="1">#REF!</definedName>
    <definedName name="Tigr_Exhibit11220970_1c92_40fc_8b72_e467c28205b9" localSheetId="28" hidden="1">#REF!</definedName>
    <definedName name="Tigr_Exhibit11220970_1c92_40fc_8b72_e467c28205b9" hidden="1">#REF!</definedName>
    <definedName name="Tigr_Exhibit12702ec4_4fe2_4f30_b310_03e382b19c31" localSheetId="28" hidden="1">#REF!</definedName>
    <definedName name="Tigr_Exhibit12702ec4_4fe2_4f30_b310_03e382b19c31" hidden="1">#REF!</definedName>
    <definedName name="Tigr_Exhibit13f93b11_b06a_454b_88ea_3865393bb9c1" localSheetId="28" hidden="1">#REF!</definedName>
    <definedName name="Tigr_Exhibit13f93b11_b06a_454b_88ea_3865393bb9c1" hidden="1">#REF!</definedName>
    <definedName name="Tigr_Exhibit16f0b067_18e1_4b91_af58_50d1ccd2c068" localSheetId="28" hidden="1">#REF!</definedName>
    <definedName name="Tigr_Exhibit16f0b067_18e1_4b91_af58_50d1ccd2c068" hidden="1">#REF!</definedName>
    <definedName name="Tigr_Exhibit18148549_93d9_460a_8094_25e5cbfee999" localSheetId="28" hidden="1">#REF!</definedName>
    <definedName name="Tigr_Exhibit18148549_93d9_460a_8094_25e5cbfee999" hidden="1">#REF!</definedName>
    <definedName name="Tigr_Exhibit18531cd9_ac58_495c_b2dd_015233fb5c2c" localSheetId="28" hidden="1">#REF!</definedName>
    <definedName name="Tigr_Exhibit18531cd9_ac58_495c_b2dd_015233fb5c2c" hidden="1">#REF!</definedName>
    <definedName name="Tigr_Exhibit18788067_bc27_4bdf_a75d_ed16980cf176" localSheetId="28" hidden="1">#REF!</definedName>
    <definedName name="Tigr_Exhibit18788067_bc27_4bdf_a75d_ed16980cf176" hidden="1">#REF!</definedName>
    <definedName name="Tigr_Exhibit19a01c81_98ed_4116_acfd_882bb3bdfc5b" localSheetId="28" hidden="1">#REF!</definedName>
    <definedName name="Tigr_Exhibit19a01c81_98ed_4116_acfd_882bb3bdfc5b" hidden="1">#REF!</definedName>
    <definedName name="Tigr_Exhibit22ff6ee1_1d98_481b_8b48_200834e61b5e" localSheetId="28" hidden="1">#REF!</definedName>
    <definedName name="Tigr_Exhibit22ff6ee1_1d98_481b_8b48_200834e61b5e" hidden="1">#REF!</definedName>
    <definedName name="Tigr_Exhibit24e14962_1147_4170_8e36_a430b2ce94ee" localSheetId="28" hidden="1">#REF!</definedName>
    <definedName name="Tigr_Exhibit24e14962_1147_4170_8e36_a430b2ce94ee" hidden="1">#REF!</definedName>
    <definedName name="Tigr_Exhibit2e4377f6_a9c5_4240_ac8b_25017672b924" localSheetId="28" hidden="1">#REF!</definedName>
    <definedName name="Tigr_Exhibit2e4377f6_a9c5_4240_ac8b_25017672b924" hidden="1">#REF!</definedName>
    <definedName name="Tigr_Exhibit2f373b45_f098_411d_a515_8632f331e087" localSheetId="28" hidden="1">#REF!</definedName>
    <definedName name="Tigr_Exhibit2f373b45_f098_411d_a515_8632f331e087" hidden="1">#REF!</definedName>
    <definedName name="Tigr_Exhibit33221ef8_90ca_4299_a810_e68e24394cc3" localSheetId="28" hidden="1">#REF!</definedName>
    <definedName name="Tigr_Exhibit33221ef8_90ca_4299_a810_e68e24394cc3" hidden="1">#REF!</definedName>
    <definedName name="Tigr_Exhibit3410bfaa_d0de_4077_b0da_51cea03ea008" localSheetId="28" hidden="1">#REF!</definedName>
    <definedName name="Tigr_Exhibit3410bfaa_d0de_4077_b0da_51cea03ea008" hidden="1">#REF!</definedName>
    <definedName name="Tigr_Exhibit373e47f8_def2_4760_b96c_4ec2d1a97515" localSheetId="28" hidden="1">#REF!</definedName>
    <definedName name="Tigr_Exhibit373e47f8_def2_4760_b96c_4ec2d1a97515" hidden="1">#REF!</definedName>
    <definedName name="Tigr_Exhibit44ae1ee2_0d16_43a2_aa3b_235d4e841682" localSheetId="28" hidden="1">#REF!</definedName>
    <definedName name="Tigr_Exhibit44ae1ee2_0d16_43a2_aa3b_235d4e841682" hidden="1">#REF!</definedName>
    <definedName name="Tigr_Exhibit4549c626_e4e1_4086_ae2b_d843a17ea929" localSheetId="28" hidden="1">#REF!</definedName>
    <definedName name="Tigr_Exhibit4549c626_e4e1_4086_ae2b_d843a17ea929" hidden="1">#REF!</definedName>
    <definedName name="Tigr_Exhibit46107d4a_5629_40e0_a476_6a3bbff5526e" localSheetId="28" hidden="1">#REF!</definedName>
    <definedName name="Tigr_Exhibit46107d4a_5629_40e0_a476_6a3bbff5526e" hidden="1">#REF!</definedName>
    <definedName name="Tigr_Exhibit46ffe5ef_a99a_43c1_843b_d00aa14ceed5" localSheetId="28" hidden="1">#REF!</definedName>
    <definedName name="Tigr_Exhibit46ffe5ef_a99a_43c1_843b_d00aa14ceed5" hidden="1">#REF!</definedName>
    <definedName name="Tigr_Exhibit4fd7d242_d4d9_4e9b_ae29_84759f5cb7f7" localSheetId="28" hidden="1">#REF!</definedName>
    <definedName name="Tigr_Exhibit4fd7d242_d4d9_4e9b_ae29_84759f5cb7f7" hidden="1">#REF!</definedName>
    <definedName name="Tigr_Exhibit5bd26021_df29_404f_8d5f_c2e6d99ddbbf" localSheetId="28" hidden="1">#REF!</definedName>
    <definedName name="Tigr_Exhibit5bd26021_df29_404f_8d5f_c2e6d99ddbbf" hidden="1">#REF!</definedName>
    <definedName name="Tigr_Exhibit63700b08_acd8_46d3_9a24_b4f4d777090c" localSheetId="28" hidden="1">#REF!</definedName>
    <definedName name="Tigr_Exhibit63700b08_acd8_46d3_9a24_b4f4d777090c" hidden="1">#REF!</definedName>
    <definedName name="Tigr_Exhibit6456dc27_801e_4255_a00f_bd1d87c3b6c4" localSheetId="28" hidden="1">#REF!</definedName>
    <definedName name="Tigr_Exhibit6456dc27_801e_4255_a00f_bd1d87c3b6c4" hidden="1">#REF!</definedName>
    <definedName name="Tigr_Exhibit65f667bc_586d_4789_993c_3547417b965c" localSheetId="28" hidden="1">#REF!</definedName>
    <definedName name="Tigr_Exhibit65f667bc_586d_4789_993c_3547417b965c" hidden="1">#REF!</definedName>
    <definedName name="Tigr_Exhibit6765910b_ce04_47a7_ac1b_d3239cffdec8" localSheetId="28" hidden="1">#REF!</definedName>
    <definedName name="Tigr_Exhibit6765910b_ce04_47a7_ac1b_d3239cffdec8" hidden="1">#REF!</definedName>
    <definedName name="Tigr_Exhibit69f3a19c_6a28_4c16_bbc5_4c17ddc27e12" localSheetId="28" hidden="1">#REF!</definedName>
    <definedName name="Tigr_Exhibit69f3a19c_6a28_4c16_bbc5_4c17ddc27e12" hidden="1">#REF!</definedName>
    <definedName name="Tigr_Exhibit6a8ecc63_dee3_45e4_b78c_b18c285a33df" localSheetId="28" hidden="1">#REF!</definedName>
    <definedName name="Tigr_Exhibit6a8ecc63_dee3_45e4_b78c_b18c285a33df" hidden="1">#REF!</definedName>
    <definedName name="Tigr_Exhibit6c43a7ef_d535_48fd_8366_924c8e89a0df" localSheetId="28" hidden="1">#REF!</definedName>
    <definedName name="Tigr_Exhibit6c43a7ef_d535_48fd_8366_924c8e89a0df" hidden="1">#REF!</definedName>
    <definedName name="Tigr_Exhibit74a18c19_c2bb_4cd9_8be4_b1568f11ccac" localSheetId="28" hidden="1">#REF!</definedName>
    <definedName name="Tigr_Exhibit74a18c19_c2bb_4cd9_8be4_b1568f11ccac" hidden="1">#REF!</definedName>
    <definedName name="Tigr_Exhibit758753bc_5a90_4867_846f_6717097926af" localSheetId="28" hidden="1">#REF!</definedName>
    <definedName name="Tigr_Exhibit758753bc_5a90_4867_846f_6717097926af" hidden="1">#REF!</definedName>
    <definedName name="Tigr_Exhibit761fe820_9fe0_495d_a0f3_581f0dac559a" localSheetId="28" hidden="1">#REF!</definedName>
    <definedName name="Tigr_Exhibit761fe820_9fe0_495d_a0f3_581f0dac559a" hidden="1">#REF!</definedName>
    <definedName name="Tigr_Exhibit76361536_ab18_45fa_9d85_19b5504881de" localSheetId="28" hidden="1">#REF!</definedName>
    <definedName name="Tigr_Exhibit76361536_ab18_45fa_9d85_19b5504881de" hidden="1">#REF!</definedName>
    <definedName name="Tigr_Exhibit76e30025_a033_40d2_9ed4_d63bcf584e21" localSheetId="28" hidden="1">#REF!</definedName>
    <definedName name="Tigr_Exhibit76e30025_a033_40d2_9ed4_d63bcf584e21" hidden="1">#REF!</definedName>
    <definedName name="Tigr_Exhibit773804d8_9d0a_4951_96e3_6b59a5fc5c79" localSheetId="28" hidden="1">#REF!</definedName>
    <definedName name="Tigr_Exhibit773804d8_9d0a_4951_96e3_6b59a5fc5c79" hidden="1">#REF!</definedName>
    <definedName name="Tigr_Exhibit7b8a8428_6c35_4505_b545_df710d1ee704" localSheetId="28" hidden="1">#REF!</definedName>
    <definedName name="Tigr_Exhibit7b8a8428_6c35_4505_b545_df710d1ee704" hidden="1">#REF!</definedName>
    <definedName name="Tigr_Exhibit7d516c65_40f7_4c69_b5b0_2abd7fd38e4a" localSheetId="28" hidden="1">#REF!</definedName>
    <definedName name="Tigr_Exhibit7d516c65_40f7_4c69_b5b0_2abd7fd38e4a" hidden="1">#REF!</definedName>
    <definedName name="Tigr_Exhibit839f1a9e_e496_4ca6_8d51_387a38c29cba" localSheetId="28" hidden="1">#REF!</definedName>
    <definedName name="Tigr_Exhibit839f1a9e_e496_4ca6_8d51_387a38c29cba" hidden="1">#REF!</definedName>
    <definedName name="Tigr_Exhibit842cfada_9277_4a7f_a342_fff1d0424d4c" localSheetId="28" hidden="1">#REF!</definedName>
    <definedName name="Tigr_Exhibit842cfada_9277_4a7f_a342_fff1d0424d4c" hidden="1">#REF!</definedName>
    <definedName name="Tigr_Exhibit9099d50b_c8ce_48f9_9e5f_63739ed76e54" localSheetId="28" hidden="1">#REF!</definedName>
    <definedName name="Tigr_Exhibit9099d50b_c8ce_48f9_9e5f_63739ed76e54" hidden="1">#REF!</definedName>
    <definedName name="Tigr_Exhibit94fd5e06_95a1_4048_bab5_fd50c61ffa9c" localSheetId="28" hidden="1">#REF!</definedName>
    <definedName name="Tigr_Exhibit94fd5e06_95a1_4048_bab5_fd50c61ffa9c" hidden="1">#REF!</definedName>
    <definedName name="Tigr_Exhibit95e82775_dbba_41ad_b742_8c93978443ab" localSheetId="28" hidden="1">#REF!</definedName>
    <definedName name="Tigr_Exhibit95e82775_dbba_41ad_b742_8c93978443ab" hidden="1">#REF!</definedName>
    <definedName name="Tigr_Exhibit966295f3_0a3e_4578_89ed_1509d8f54874" localSheetId="28" hidden="1">#REF!</definedName>
    <definedName name="Tigr_Exhibit966295f3_0a3e_4578_89ed_1509d8f54874" hidden="1">#REF!</definedName>
    <definedName name="Tigr_Exhibit9859793c_99bc_4de1_a2b6_eb4d6552c334" localSheetId="28" hidden="1">#REF!</definedName>
    <definedName name="Tigr_Exhibit9859793c_99bc_4de1_a2b6_eb4d6552c334" hidden="1">#REF!</definedName>
    <definedName name="Tigr_Exhibit98cfbcec_2801_4510_ad07_047350310faa" localSheetId="28" hidden="1">#REF!</definedName>
    <definedName name="Tigr_Exhibit98cfbcec_2801_4510_ad07_047350310faa" hidden="1">#REF!</definedName>
    <definedName name="Tigr_Exhibit9e1c5918_96f4_413e_8a5e_f8157bdd9e14" localSheetId="28" hidden="1">#REF!</definedName>
    <definedName name="Tigr_Exhibit9e1c5918_96f4_413e_8a5e_f8157bdd9e14" hidden="1">#REF!</definedName>
    <definedName name="Tigr_Exhibita10dcdf0_87ab_4661_b72b_77e51cde7d22" localSheetId="28" hidden="1">#REF!</definedName>
    <definedName name="Tigr_Exhibita10dcdf0_87ab_4661_b72b_77e51cde7d22" hidden="1">#REF!</definedName>
    <definedName name="Tigr_Exhibita61f70b5_b1a5_47c8_b37c_b0003b2db5fa" localSheetId="28" hidden="1">#REF!</definedName>
    <definedName name="Tigr_Exhibita61f70b5_b1a5_47c8_b37c_b0003b2db5fa" hidden="1">#REF!</definedName>
    <definedName name="Tigr_Exhibitabc24b58_4ff7_4cfb_8228_0e32fbc824d5" localSheetId="28" hidden="1">#REF!</definedName>
    <definedName name="Tigr_Exhibitabc24b58_4ff7_4cfb_8228_0e32fbc824d5" hidden="1">#REF!</definedName>
    <definedName name="Tigr_Exhibitb1e66864_f7de_492a_ac7c_3f0e0f6c7d01" localSheetId="28" hidden="1">#REF!</definedName>
    <definedName name="Tigr_Exhibitb1e66864_f7de_492a_ac7c_3f0e0f6c7d01" hidden="1">#REF!</definedName>
    <definedName name="Tigr_Exhibitb5b7bc99_cafb_41fc_a1dc_25af387eb43b" localSheetId="28" hidden="1">#REF!</definedName>
    <definedName name="Tigr_Exhibitb5b7bc99_cafb_41fc_a1dc_25af387eb43b" hidden="1">#REF!</definedName>
    <definedName name="Tigr_Exhibitbfcfedb2_d33c_4909_853e_ce2910d3563f" localSheetId="28" hidden="1">#REF!</definedName>
    <definedName name="Tigr_Exhibitbfcfedb2_d33c_4909_853e_ce2910d3563f" hidden="1">#REF!</definedName>
    <definedName name="Tigr_Exhibitc8208024_8eda_48f7_8b3f_da71a4b2083e" localSheetId="28" hidden="1">#REF!</definedName>
    <definedName name="Tigr_Exhibitc8208024_8eda_48f7_8b3f_da71a4b2083e" hidden="1">#REF!</definedName>
    <definedName name="Tigr_Exhibitca149985_9034_48f9_bb09_b87ad9c3d44e" localSheetId="28" hidden="1">#REF!</definedName>
    <definedName name="Tigr_Exhibitca149985_9034_48f9_bb09_b87ad9c3d44e" hidden="1">#REF!</definedName>
    <definedName name="Tigr_Exhibitcc94038d_3ac9_43ea_b972_1cdc91072631" localSheetId="28" hidden="1">#REF!</definedName>
    <definedName name="Tigr_Exhibitcc94038d_3ac9_43ea_b972_1cdc91072631" hidden="1">#REF!</definedName>
    <definedName name="Tigr_Exhibitcf66f16f_2304_49a2_bb90_faaf02cff9a5" localSheetId="28" hidden="1">#REF!</definedName>
    <definedName name="Tigr_Exhibitcf66f16f_2304_49a2_bb90_faaf02cff9a5" hidden="1">#REF!</definedName>
    <definedName name="Tigr_Exhibitd5f33f7e_6b3f_4090_b44c_4575bae296ba" localSheetId="28" hidden="1">#REF!</definedName>
    <definedName name="Tigr_Exhibitd5f33f7e_6b3f_4090_b44c_4575bae296ba" hidden="1">#REF!</definedName>
    <definedName name="Tigr_Exhibitd61ceaa5_3479_499b_b71c_249a64eba4e6" localSheetId="28" hidden="1">#REF!</definedName>
    <definedName name="Tigr_Exhibitd61ceaa5_3479_499b_b71c_249a64eba4e6" hidden="1">#REF!</definedName>
    <definedName name="Tigr_Exhibitd73ce434_c789_4275_852e_5fb3fc42651a" localSheetId="28" hidden="1">#REF!</definedName>
    <definedName name="Tigr_Exhibitd73ce434_c789_4275_852e_5fb3fc42651a" hidden="1">#REF!</definedName>
    <definedName name="Tigr_Exhibitd8d6372e_d085_4e40_8a54_905152d74317" localSheetId="28" hidden="1">#REF!</definedName>
    <definedName name="Tigr_Exhibitd8d6372e_d085_4e40_8a54_905152d74317" hidden="1">#REF!</definedName>
    <definedName name="Tigr_Exhibitdc0e660d_c754_4130_ac2a_4cfb0f8bdce4" localSheetId="28" hidden="1">#REF!</definedName>
    <definedName name="Tigr_Exhibitdc0e660d_c754_4130_ac2a_4cfb0f8bdce4" hidden="1">#REF!</definedName>
    <definedName name="Tigr_Exhibitdffafafa_016f_4d71_b197_20194a89365b" localSheetId="28" hidden="1">#REF!</definedName>
    <definedName name="Tigr_Exhibitdffafafa_016f_4d71_b197_20194a89365b" hidden="1">#REF!</definedName>
    <definedName name="Tigr_Exhibite1792956_846d_4514_bba6_984e836e32de" localSheetId="28" hidden="1">#REF!</definedName>
    <definedName name="Tigr_Exhibite1792956_846d_4514_bba6_984e836e32de" hidden="1">#REF!</definedName>
    <definedName name="Tigr_Exhibite6f47c10_5d7b_4773_8fc0_f516326eab6b" localSheetId="28" hidden="1">#REF!</definedName>
    <definedName name="Tigr_Exhibite6f47c10_5d7b_4773_8fc0_f516326eab6b" hidden="1">#REF!</definedName>
    <definedName name="Tigr_Exhibitebd428a5_8f70_4b4c_93a3_38a528d6233e" localSheetId="28" hidden="1">#REF!</definedName>
    <definedName name="Tigr_Exhibitebd428a5_8f70_4b4c_93a3_38a528d6233e" hidden="1">#REF!</definedName>
    <definedName name="Tigr_Exhibitf1995bf3_7c57_46fc_945c_1ef576e6e1ec" localSheetId="28" hidden="1">#REF!</definedName>
    <definedName name="Tigr_Exhibitf1995bf3_7c57_46fc_945c_1ef576e6e1ec" hidden="1">#REF!</definedName>
    <definedName name="Tigr_Exhibitf565e68e_b513_45d8_ae40_7e2650e2f2c7" localSheetId="28" hidden="1">#REF!</definedName>
    <definedName name="Tigr_Exhibitf565e68e_b513_45d8_ae40_7e2650e2f2c7" hidden="1">#REF!</definedName>
    <definedName name="Tigr_Exhibitf5e4399a_63b3_40b1_a1ea_446209ffdc16" localSheetId="28" hidden="1">#REF!</definedName>
    <definedName name="Tigr_Exhibitf5e4399a_63b3_40b1_a1ea_446209ffdc16" hidden="1">#REF!</definedName>
    <definedName name="Tigr_Exhibitfa0a547a_2d38_4f0f_bb16_da64f6d79a71" localSheetId="28" hidden="1">#REF!</definedName>
    <definedName name="Tigr_Exhibitfa0a547a_2d38_4f0f_bb16_da64f6d79a71" hidden="1">#REF!</definedName>
    <definedName name="Tigr_Exhibitfd8f1306_f9b2_401a_b792_affb6c3dd4b5" localSheetId="28" hidden="1">#REF!</definedName>
    <definedName name="Tigr_Exhibitfd8f1306_f9b2_401a_b792_affb6c3dd4b5" hidden="1">#REF!</definedName>
    <definedName name="Tigr_Exhibitfe3d65f9_9d84_4286_b2f3_48c812e0f8b6" localSheetId="28" hidden="1">#REF!</definedName>
    <definedName name="Tigr_Exhibitfe3d65f9_9d84_4286_b2f3_48c812e0f8b6" hidden="1">#REF!</definedName>
    <definedName name="Tigr_Exhibitffa569f6_9d1d_4096_a7bc_29048cd4e69c" localSheetId="28" hidden="1">#REF!</definedName>
    <definedName name="Tigr_Exhibitffa569f6_9d1d_4096_a7bc_29048cd4e69c" hidden="1">#REF!</definedName>
    <definedName name="TimetoExp" localSheetId="24">#REF!</definedName>
    <definedName name="TimetoExp">#REF!</definedName>
    <definedName name="TIPAREA" localSheetId="24">#REF!</definedName>
    <definedName name="TIPAREA">#REF!</definedName>
    <definedName name="TIR"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 localSheetId="24">#REF!</definedName>
    <definedName name="TIT">#REF!</definedName>
    <definedName name="TITLE" localSheetId="24">#REF!</definedName>
    <definedName name="TITLE">#REF!</definedName>
    <definedName name="TITLW" localSheetId="24">#REF!,#REF!,#REF!,#REF!,#REF!,#REF!</definedName>
    <definedName name="TITLW">#REF!,#REF!,#REF!,#REF!,#REF!,#REF!</definedName>
    <definedName name="Titre" localSheetId="24">#REF!</definedName>
    <definedName name="Titre">#REF!</definedName>
    <definedName name="TJAUDLWS" localSheetId="24" hidden="1">{#N/A,#N/A,TRUE,"Y생산";#N/A,#N/A,TRUE,"Y판매";#N/A,#N/A,TRUE,"Y총물량";#N/A,#N/A,TRUE,"Y능력";#N/A,#N/A,TRUE,"YKD"}</definedName>
    <definedName name="TJAUDLWS" localSheetId="8" hidden="1">{#N/A,#N/A,TRUE,"Y생산";#N/A,#N/A,TRUE,"Y판매";#N/A,#N/A,TRUE,"Y총물량";#N/A,#N/A,TRUE,"Y능력";#N/A,#N/A,TRUE,"YKD"}</definedName>
    <definedName name="TJAUDLWS" localSheetId="25" hidden="1">{#N/A,#N/A,TRUE,"Y생산";#N/A,#N/A,TRUE,"Y판매";#N/A,#N/A,TRUE,"Y총물량";#N/A,#N/A,TRUE,"Y능력";#N/A,#N/A,TRUE,"YKD"}</definedName>
    <definedName name="TJAUDLWS" localSheetId="2" hidden="1">{#N/A,#N/A,TRUE,"Y생산";#N/A,#N/A,TRUE,"Y판매";#N/A,#N/A,TRUE,"Y총물량";#N/A,#N/A,TRUE,"Y능력";#N/A,#N/A,TRUE,"YKD"}</definedName>
    <definedName name="TJAUDLWS" localSheetId="28" hidden="1">{#N/A,#N/A,TRUE,"Y생산";#N/A,#N/A,TRUE,"Y판매";#N/A,#N/A,TRUE,"Y총물량";#N/A,#N/A,TRUE,"Y능력";#N/A,#N/A,TRUE,"YKD"}</definedName>
    <definedName name="TJAUDLWS" localSheetId="5" hidden="1">{#N/A,#N/A,TRUE,"Y생산";#N/A,#N/A,TRUE,"Y판매";#N/A,#N/A,TRUE,"Y총물량";#N/A,#N/A,TRUE,"Y능력";#N/A,#N/A,TRUE,"YKD"}</definedName>
    <definedName name="TJAUDLWS" hidden="1">{#N/A,#N/A,TRUE,"Y생산";#N/A,#N/A,TRUE,"Y판매";#N/A,#N/A,TRUE,"Y총물량";#N/A,#N/A,TRUE,"Y능력";#N/A,#N/A,TRUE,"YKD"}</definedName>
    <definedName name="tk" localSheetId="24" hidden="1">{"'Jibu9811 (3)'!$B$1:$J$433"}</definedName>
    <definedName name="tk" localSheetId="8" hidden="1">{"'Jibu9811 (3)'!$B$1:$J$433"}</definedName>
    <definedName name="tk" localSheetId="25" hidden="1">{"'Jibu9811 (3)'!$B$1:$J$433"}</definedName>
    <definedName name="tk" localSheetId="2" hidden="1">{"'Jibu9811 (3)'!$B$1:$J$433"}</definedName>
    <definedName name="tk" localSheetId="14" hidden="1">{"'Jibu9811 (3)'!$B$1:$J$433"}</definedName>
    <definedName name="tk" localSheetId="28" hidden="1">{"'Jibu9811 (3)'!$B$1:$J$433"}</definedName>
    <definedName name="tk" localSheetId="5" hidden="1">{"'Jibu9811 (3)'!$B$1:$J$433"}</definedName>
    <definedName name="tk" localSheetId="13" hidden="1">{"'Jibu9811 (3)'!$B$1:$J$433"}</definedName>
    <definedName name="tk" hidden="1">{"'Jibu9811 (3)'!$B$1:$J$433"}</definedName>
    <definedName name="tkdl">#N/A</definedName>
    <definedName name="TKTKTK" localSheetId="24" hidden="1">{"'미착금액'!$A$4:$G$14"}</definedName>
    <definedName name="TKTKTK" localSheetId="8" hidden="1">{"'미착금액'!$A$4:$G$14"}</definedName>
    <definedName name="TKTKTK" localSheetId="25" hidden="1">{"'미착금액'!$A$4:$G$14"}</definedName>
    <definedName name="TKTKTK" localSheetId="2" hidden="1">{"'미착금액'!$A$4:$G$14"}</definedName>
    <definedName name="TKTKTK" localSheetId="28" hidden="1">{"'미착금액'!$A$4:$G$14"}</definedName>
    <definedName name="TKTKTK" localSheetId="5" hidden="1">{"'미착금액'!$A$4:$G$14"}</definedName>
    <definedName name="TKTKTK" hidden="1">{"'미착금액'!$A$4:$G$14"}</definedName>
    <definedName name="TLF" localSheetId="24" hidden="1">{"'10_03일자별'!$A$2:$H$31"}</definedName>
    <definedName name="TLF" localSheetId="8" hidden="1">{"'10_03일자별'!$A$2:$H$31"}</definedName>
    <definedName name="TLF" localSheetId="25" hidden="1">{"'10_03일자별'!$A$2:$H$31"}</definedName>
    <definedName name="TLF" localSheetId="2" hidden="1">{"'10_03일자별'!$A$2:$H$31"}</definedName>
    <definedName name="TLF" localSheetId="28" hidden="1">{"'10_03일자별'!$A$2:$H$31"}</definedName>
    <definedName name="TLF" localSheetId="5" hidden="1">{"'10_03일자별'!$A$2:$H$31"}</definedName>
    <definedName name="TLF" hidden="1">{"'10_03일자별'!$A$2:$H$31"}</definedName>
    <definedName name="tlsdmsdk" localSheetId="24" hidden="1">{#N/A,#N/A,FALSE,"Pharm";#N/A,#N/A,FALSE,"WWCM"}</definedName>
    <definedName name="tlsdmsdk" localSheetId="8" hidden="1">{#N/A,#N/A,FALSE,"Pharm";#N/A,#N/A,FALSE,"WWCM"}</definedName>
    <definedName name="tlsdmsdk" localSheetId="25" hidden="1">{#N/A,#N/A,FALSE,"Pharm";#N/A,#N/A,FALSE,"WWCM"}</definedName>
    <definedName name="tlsdmsdk" localSheetId="2" hidden="1">{#N/A,#N/A,FALSE,"Pharm";#N/A,#N/A,FALSE,"WWCM"}</definedName>
    <definedName name="tlsdmsdk" localSheetId="14" hidden="1">{#N/A,#N/A,FALSE,"Pharm";#N/A,#N/A,FALSE,"WWCM"}</definedName>
    <definedName name="tlsdmsdk" localSheetId="28" hidden="1">{#N/A,#N/A,FALSE,"Pharm";#N/A,#N/A,FALSE,"WWCM"}</definedName>
    <definedName name="tlsdmsdk" localSheetId="5" hidden="1">{#N/A,#N/A,FALSE,"Pharm";#N/A,#N/A,FALSE,"WWCM"}</definedName>
    <definedName name="tlsdmsdk" localSheetId="13" hidden="1">{#N/A,#N/A,FALSE,"Pharm";#N/A,#N/A,FALSE,"WWCM"}</definedName>
    <definedName name="tlsdmsdk" hidden="1">{#N/A,#N/A,FALSE,"Pharm";#N/A,#N/A,FALSE,"WWCM"}</definedName>
    <definedName name="TM1REBUILDOPTION">1</definedName>
    <definedName name="TMqkf" localSheetId="24" hidden="1">{"'통신지'!$A$1:$J$41"}</definedName>
    <definedName name="TMqkf" localSheetId="8" hidden="1">{"'통신지'!$A$1:$J$41"}</definedName>
    <definedName name="TMqkf" localSheetId="25" hidden="1">{"'통신지'!$A$1:$J$41"}</definedName>
    <definedName name="TMqkf" localSheetId="2" hidden="1">{"'통신지'!$A$1:$J$41"}</definedName>
    <definedName name="TMqkf" localSheetId="28" hidden="1">{"'통신지'!$A$1:$J$41"}</definedName>
    <definedName name="TMqkf" localSheetId="5" hidden="1">{"'통신지'!$A$1:$J$41"}</definedName>
    <definedName name="TMqkf" hidden="1">{"'통신지'!$A$1:$J$41"}</definedName>
    <definedName name="TOD" localSheetId="24">#REF!</definedName>
    <definedName name="TOD">#REF!</definedName>
    <definedName name="TODLFMA" localSheetId="28" hidden="1">#REF!</definedName>
    <definedName name="TODLFMA" hidden="1">#REF!</definedName>
    <definedName name="tog" localSheetId="24">#REF!</definedName>
    <definedName name="tog">#REF!</definedName>
    <definedName name="TOO">#N/A</definedName>
    <definedName name="Top"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 localSheetId="24">#REF!</definedName>
    <definedName name="topas">#REF!</definedName>
    <definedName name="topdia" localSheetId="24">#REF!</definedName>
    <definedName name="topdia">#REF!</definedName>
    <definedName name="topinterval" localSheetId="24">#REF!</definedName>
    <definedName name="topinterval">#REF!</definedName>
    <definedName name="topmax" localSheetId="24">#REF!</definedName>
    <definedName name="topmax">#REF!</definedName>
    <definedName name="TOPO" localSheetId="28" hidden="1">#REF!</definedName>
    <definedName name="TOPO" hidden="1">#REF!</definedName>
    <definedName name="TORSION" localSheetId="24" hidden="1">{#N/A,#N/A,FALSE,"단축1";#N/A,#N/A,FALSE,"단축2";#N/A,#N/A,FALSE,"단축3";#N/A,#N/A,FALSE,"장축";#N/A,#N/A,FALSE,"4WD"}</definedName>
    <definedName name="TORSION" localSheetId="8" hidden="1">{#N/A,#N/A,FALSE,"단축1";#N/A,#N/A,FALSE,"단축2";#N/A,#N/A,FALSE,"단축3";#N/A,#N/A,FALSE,"장축";#N/A,#N/A,FALSE,"4WD"}</definedName>
    <definedName name="TORSION" localSheetId="25" hidden="1">{#N/A,#N/A,FALSE,"단축1";#N/A,#N/A,FALSE,"단축2";#N/A,#N/A,FALSE,"단축3";#N/A,#N/A,FALSE,"장축";#N/A,#N/A,FALSE,"4WD"}</definedName>
    <definedName name="TORSION" localSheetId="2" hidden="1">{#N/A,#N/A,FALSE,"단축1";#N/A,#N/A,FALSE,"단축2";#N/A,#N/A,FALSE,"단축3";#N/A,#N/A,FALSE,"장축";#N/A,#N/A,FALSE,"4WD"}</definedName>
    <definedName name="TORSION" localSheetId="28" hidden="1">{#N/A,#N/A,FALSE,"단축1";#N/A,#N/A,FALSE,"단축2";#N/A,#N/A,FALSE,"단축3";#N/A,#N/A,FALSE,"장축";#N/A,#N/A,FALSE,"4WD"}</definedName>
    <definedName name="TORSION" localSheetId="5" hidden="1">{#N/A,#N/A,FALSE,"단축1";#N/A,#N/A,FALSE,"단축2";#N/A,#N/A,FALSE,"단축3";#N/A,#N/A,FALSE,"장축";#N/A,#N/A,FALSE,"4WD"}</definedName>
    <definedName name="TORSION" hidden="1">{#N/A,#N/A,FALSE,"단축1";#N/A,#N/A,FALSE,"단축2";#N/A,#N/A,FALSE,"단축3";#N/A,#N/A,FALSE,"장축";#N/A,#N/A,FALSE,"4WD"}</definedName>
    <definedName name="TOT" localSheetId="24">#REF!</definedName>
    <definedName name="TOT" localSheetId="14">#REF!</definedName>
    <definedName name="TOT" localSheetId="13">#REF!</definedName>
    <definedName name="TOT">#REF!</definedName>
    <definedName name="Tot_knw_Xfoot" localSheetId="24">#REF!</definedName>
    <definedName name="Tot_knw_Xfoot">#REF!</definedName>
    <definedName name="Tot_lik_Xfoot" localSheetId="24">#REF!</definedName>
    <definedName name="Tot_lik_Xfoot">#REF!</definedName>
    <definedName name="TOT_MONTHS" localSheetId="24">#REF!</definedName>
    <definedName name="TOT_MONTHS" localSheetId="14">#REF!</definedName>
    <definedName name="TOT_MONTHS" localSheetId="13">#REF!</definedName>
    <definedName name="TOT_MONTHS">#REF!</definedName>
    <definedName name="total" localSheetId="24">#REF!</definedName>
    <definedName name="total">#REF!</definedName>
    <definedName name="Total_Debt" localSheetId="24">#REF!+#REF!</definedName>
    <definedName name="Total_Debt">#REF!+#REF!</definedName>
    <definedName name="TOTAL1" localSheetId="24">#REF!</definedName>
    <definedName name="TOTAL1">#REF!</definedName>
    <definedName name="TOTAL2" localSheetId="24">#REF!</definedName>
    <definedName name="TOTAL2">#REF!</definedName>
    <definedName name="TOTAL3" localSheetId="24">#REF!</definedName>
    <definedName name="TOTAL3">#REF!</definedName>
    <definedName name="TotalInc" localSheetId="24">#REF!</definedName>
    <definedName name="TotalInc" localSheetId="14">#REF!</definedName>
    <definedName name="TotalInc" localSheetId="13">#REF!</definedName>
    <definedName name="TotalInc">#REF!</definedName>
    <definedName name="totalIncDollars" localSheetId="24">#REF!</definedName>
    <definedName name="totalIncDollars">#REF!</definedName>
    <definedName name="totamt" localSheetId="24">#REF!</definedName>
    <definedName name="totamt">#REF!</definedName>
    <definedName name="TOTDLLS" localSheetId="24">#REF!</definedName>
    <definedName name="TOTDLLS">#REF!</definedName>
    <definedName name="tower" localSheetId="24">#REF!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 localSheetId="24">TEXT(#REF!,"@")&amp;"LPM x "&amp;TEXT(#REF!,"@")&amp;"M x "&amp;TEXT(#REF!,"@")&amp;"HP"</definedName>
    <definedName name="Tpump">TEXT(#REF!,"@")&amp;"LPM x "&amp;TEXT(#REF!,"@")&amp;"M x "&amp;TEXT(#REF!,"@")&amp;"HP"</definedName>
    <definedName name="t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r" localSheetId="8" hidden="1">{#N/A,#N/A,FALSE,"손익표지";#N/A,#N/A,FALSE,"손익계산";#N/A,#N/A,FALSE,"일반관리비";#N/A,#N/A,FALSE,"영업외수익";#N/A,#N/A,FALSE,"영업외비용";#N/A,#N/A,FALSE,"매출액";#N/A,#N/A,FALSE,"요약손익";#N/A,#N/A,FALSE,"요약대차";#N/A,#N/A,FALSE,"매출채권현황";#N/A,#N/A,FALSE,"매출채권명세"}</definedName>
    <definedName name="t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r" localSheetId="5"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손익표지";#N/A,#N/A,FALSE,"손익계산";#N/A,#N/A,FALSE,"일반관리비";#N/A,#N/A,FALSE,"영업외수익";#N/A,#N/A,FALSE,"영업외비용";#N/A,#N/A,FALSE,"매출액";#N/A,#N/A,FALSE,"요약손익";#N/A,#N/A,FALSE,"요약대차";#N/A,#N/A,FALSE,"매출채권현황";#N/A,#N/A,FALSE,"매출채권명세"}</definedName>
    <definedName name="Training" localSheetId="24">BlankMacro1</definedName>
    <definedName name="Training" localSheetId="8">BlankMacro1</definedName>
    <definedName name="Training" localSheetId="25">BlankMacro1</definedName>
    <definedName name="Training" localSheetId="2">BlankMacro1</definedName>
    <definedName name="Training" localSheetId="14">BlankMacro1</definedName>
    <definedName name="Training" localSheetId="28">BlankMacro1</definedName>
    <definedName name="Training" localSheetId="26">BlankMacro1</definedName>
    <definedName name="Training" localSheetId="27">BlankMacro1</definedName>
    <definedName name="Training" localSheetId="6">BlankMacro1</definedName>
    <definedName name="Training" localSheetId="5">BlankMacro1</definedName>
    <definedName name="Training" localSheetId="13">BlankMacro1</definedName>
    <definedName name="Training">BlankMacro1</definedName>
    <definedName name="TRAY" localSheetId="24">#REF!</definedName>
    <definedName name="TRAY">#REF!</definedName>
    <definedName name="TRAY_D" localSheetId="24">#REF!</definedName>
    <definedName name="TRAY_D">#REF!</definedName>
    <definedName name="tr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8"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5"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localSheetId="24" hidden="1">{#N/A,#N/A,FALSE,"Sheet6"}</definedName>
    <definedName name="TRHEE" localSheetId="8" hidden="1">{#N/A,#N/A,FALSE,"Sheet6"}</definedName>
    <definedName name="TRHEE" localSheetId="25" hidden="1">{#N/A,#N/A,FALSE,"Sheet6"}</definedName>
    <definedName name="TRHEE" localSheetId="2" hidden="1">{#N/A,#N/A,FALSE,"Sheet6"}</definedName>
    <definedName name="TRHEE" localSheetId="28" hidden="1">{#N/A,#N/A,FALSE,"Sheet6"}</definedName>
    <definedName name="TRHEE" localSheetId="5" hidden="1">{#N/A,#N/A,FALSE,"Sheet6"}</definedName>
    <definedName name="TRHEE" hidden="1">{#N/A,#N/A,FALSE,"Sheet6"}</definedName>
    <definedName name="trhr" localSheetId="24" hidden="1">{#N/A,#N/A,FALSE,"Sheet6"}</definedName>
    <definedName name="trhr" localSheetId="8" hidden="1">{#N/A,#N/A,FALSE,"Sheet6"}</definedName>
    <definedName name="trhr" localSheetId="25" hidden="1">{#N/A,#N/A,FALSE,"Sheet6"}</definedName>
    <definedName name="trhr" localSheetId="2" hidden="1">{#N/A,#N/A,FALSE,"Sheet6"}</definedName>
    <definedName name="trhr" localSheetId="28" hidden="1">{#N/A,#N/A,FALSE,"Sheet6"}</definedName>
    <definedName name="trhr" localSheetId="5" hidden="1">{#N/A,#N/A,FALSE,"Sheet6"}</definedName>
    <definedName name="trhr" hidden="1">{#N/A,#N/A,FALSE,"Sheet6"}</definedName>
    <definedName name="TrialBalance2" localSheetId="24">#REF!</definedName>
    <definedName name="TrialBalance2">#REF!</definedName>
    <definedName name="tryry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8"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5"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 localSheetId="24">#REF!</definedName>
    <definedName name="tryyr">#REF!</definedName>
    <definedName name="TT" localSheetId="24">#REF!</definedName>
    <definedName name="TT">#REF!</definedName>
    <definedName name="tthh" localSheetId="24" hidden="1">#REF!</definedName>
    <definedName name="tthh" localSheetId="28" hidden="1">#REF!</definedName>
    <definedName name="tthh" hidden="1">#REF!</definedName>
    <definedName name="TTI" localSheetId="24" hidden="1">{#N/A,#N/A,FALSE,"단축1";#N/A,#N/A,FALSE,"단축2";#N/A,#N/A,FALSE,"단축3";#N/A,#N/A,FALSE,"장축";#N/A,#N/A,FALSE,"4WD"}</definedName>
    <definedName name="TTI" localSheetId="8" hidden="1">{#N/A,#N/A,FALSE,"단축1";#N/A,#N/A,FALSE,"단축2";#N/A,#N/A,FALSE,"단축3";#N/A,#N/A,FALSE,"장축";#N/A,#N/A,FALSE,"4WD"}</definedName>
    <definedName name="TTI" localSheetId="25" hidden="1">{#N/A,#N/A,FALSE,"단축1";#N/A,#N/A,FALSE,"단축2";#N/A,#N/A,FALSE,"단축3";#N/A,#N/A,FALSE,"장축";#N/A,#N/A,FALSE,"4WD"}</definedName>
    <definedName name="TTI" localSheetId="2" hidden="1">{#N/A,#N/A,FALSE,"단축1";#N/A,#N/A,FALSE,"단축2";#N/A,#N/A,FALSE,"단축3";#N/A,#N/A,FALSE,"장축";#N/A,#N/A,FALSE,"4WD"}</definedName>
    <definedName name="TTI" localSheetId="28" hidden="1">{#N/A,#N/A,FALSE,"단축1";#N/A,#N/A,FALSE,"단축2";#N/A,#N/A,FALSE,"단축3";#N/A,#N/A,FALSE,"장축";#N/A,#N/A,FALSE,"4WD"}</definedName>
    <definedName name="TTI" localSheetId="5" hidden="1">{#N/A,#N/A,FALSE,"단축1";#N/A,#N/A,FALSE,"단축2";#N/A,#N/A,FALSE,"단축3";#N/A,#N/A,FALSE,"장축";#N/A,#N/A,FALSE,"4WD"}</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localSheetId="24" hidden="1">{#N/A,#N/A,FALSE,"Sheet6"}</definedName>
    <definedName name="ttr" localSheetId="8" hidden="1">{#N/A,#N/A,FALSE,"Sheet6"}</definedName>
    <definedName name="ttr" localSheetId="25" hidden="1">{#N/A,#N/A,FALSE,"Sheet6"}</definedName>
    <definedName name="ttr" localSheetId="2" hidden="1">{#N/A,#N/A,FALSE,"Sheet6"}</definedName>
    <definedName name="ttr" localSheetId="28" hidden="1">{#N/A,#N/A,FALSE,"Sheet6"}</definedName>
    <definedName name="ttr" localSheetId="5" hidden="1">{#N/A,#N/A,FALSE,"Sheet6"}</definedName>
    <definedName name="ttr" hidden="1">{#N/A,#N/A,FALSE,"Sheet6"}</definedName>
    <definedName name="TTSALE">#N/A</definedName>
    <definedName name="ttt" localSheetId="24" hidden="1">{#N/A,#N/A,FALSE,"혼합골재"}</definedName>
    <definedName name="ttt" localSheetId="8" hidden="1">{#N/A,#N/A,FALSE,"혼합골재"}</definedName>
    <definedName name="ttt" localSheetId="25" hidden="1">{#N/A,#N/A,FALSE,"혼합골재"}</definedName>
    <definedName name="ttt" localSheetId="2" hidden="1">{#N/A,#N/A,FALSE,"혼합골재"}</definedName>
    <definedName name="ttt" localSheetId="28" hidden="1">{#N/A,#N/A,FALSE,"혼합골재"}</definedName>
    <definedName name="ttt" localSheetId="5" hidden="1">{#N/A,#N/A,FALSE,"혼합골재"}</definedName>
    <definedName name="ttt" hidden="1">{#N/A,#N/A,FALSE,"혼합골재"}</definedName>
    <definedName name="tttt"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localSheetId="24" hidden="1">{#N/A,#N/A,FALSE,"지침";#N/A,#N/A,FALSE,"환경분석";#N/A,#N/A,FALSE,"Sheet16"}</definedName>
    <definedName name="ttttt" localSheetId="8" hidden="1">{#N/A,#N/A,FALSE,"지침";#N/A,#N/A,FALSE,"환경분석";#N/A,#N/A,FALSE,"Sheet16"}</definedName>
    <definedName name="ttttt" localSheetId="25" hidden="1">{#N/A,#N/A,FALSE,"지침";#N/A,#N/A,FALSE,"환경분석";#N/A,#N/A,FALSE,"Sheet16"}</definedName>
    <definedName name="ttttt" localSheetId="2" hidden="1">{#N/A,#N/A,FALSE,"지침";#N/A,#N/A,FALSE,"환경분석";#N/A,#N/A,FALSE,"Sheet16"}</definedName>
    <definedName name="ttttt" localSheetId="28" hidden="1">{#N/A,#N/A,FALSE,"지침";#N/A,#N/A,FALSE,"환경분석";#N/A,#N/A,FALSE,"Sheet16"}</definedName>
    <definedName name="ttttt" localSheetId="5" hidden="1">{#N/A,#N/A,FALSE,"지침";#N/A,#N/A,FALSE,"환경분석";#N/A,#N/A,FALSE,"Sheet16"}</definedName>
    <definedName name="ttttt" hidden="1">{#N/A,#N/A,FALSE,"지침";#N/A,#N/A,FALSE,"환경분석";#N/A,#N/A,FALSE,"Sheet16"}</definedName>
    <definedName name="TTTTTTT" localSheetId="8">[1]!BlankMacro1</definedName>
    <definedName name="TTTTTTT" localSheetId="28">[2]!BlankMacro1</definedName>
    <definedName name="TTTTTTT" localSheetId="26">[2]!BlankMacro1</definedName>
    <definedName name="TTTTTTT" localSheetId="27">[2]!BlankMacro1</definedName>
    <definedName name="TTTTTTT" localSheetId="6">[2]!BlankMacro1</definedName>
    <definedName name="TTTTTTT" localSheetId="5">#REF!</definedName>
    <definedName name="TTTTTTT">[2]!BlankMacro1</definedName>
    <definedName name="ttttttttt" localSheetId="24" hidden="1">{"'Set-Out'!$A$1:$H$30"}</definedName>
    <definedName name="ttttttttt" localSheetId="8" hidden="1">{"'Set-Out'!$A$1:$H$30"}</definedName>
    <definedName name="ttttttttt" localSheetId="25" hidden="1">{"'Set-Out'!$A$1:$H$30"}</definedName>
    <definedName name="ttttttttt" localSheetId="2" hidden="1">{"'Set-Out'!$A$1:$H$30"}</definedName>
    <definedName name="ttttttttt" localSheetId="28" hidden="1">{"'Set-Out'!$A$1:$H$30"}</definedName>
    <definedName name="ttttttttt" localSheetId="5" hidden="1">{"'Set-Out'!$A$1:$H$30"}</definedName>
    <definedName name="ttttttttt" hidden="1">{"'Set-Out'!$A$1:$H$30"}</definedName>
    <definedName name="tu" localSheetId="24" hidden="1">{"'용역비'!$A$4:$C$8"}</definedName>
    <definedName name="tu" localSheetId="8" hidden="1">{"'용역비'!$A$4:$C$8"}</definedName>
    <definedName name="tu" localSheetId="25" hidden="1">{"'용역비'!$A$4:$C$8"}</definedName>
    <definedName name="tu" localSheetId="2" hidden="1">{"'용역비'!$A$4:$C$8"}</definedName>
    <definedName name="tu" localSheetId="28" hidden="1">{"'용역비'!$A$4:$C$8"}</definedName>
    <definedName name="tu" localSheetId="5" hidden="1">{"'용역비'!$A$4:$C$8"}</definedName>
    <definedName name="tu" hidden="1">{"'용역비'!$A$4:$C$8"}</definedName>
    <definedName name="tuilol" localSheetId="24" hidden="1">{"'용역비'!$A$4:$C$8"}</definedName>
    <definedName name="tuilol" localSheetId="8" hidden="1">{"'용역비'!$A$4:$C$8"}</definedName>
    <definedName name="tuilol" localSheetId="25" hidden="1">{"'용역비'!$A$4:$C$8"}</definedName>
    <definedName name="tuilol" localSheetId="2" hidden="1">{"'용역비'!$A$4:$C$8"}</definedName>
    <definedName name="tuilol" localSheetId="28" hidden="1">{"'용역비'!$A$4:$C$8"}</definedName>
    <definedName name="tuilol" localSheetId="5" hidden="1">{"'용역비'!$A$4:$C$8"}</definedName>
    <definedName name="tuilol" hidden="1">{"'용역비'!$A$4:$C$8"}</definedName>
    <definedName name="TUJA" localSheetId="24">#REF!</definedName>
    <definedName name="TUJA">#REF!</definedName>
    <definedName name="turtu" localSheetId="24">#REF!</definedName>
    <definedName name="turtu">#REF!</definedName>
    <definedName name="tut" localSheetId="24">#REF!</definedName>
    <definedName name="tut">#REF!</definedName>
    <definedName name="TW" localSheetId="24">#REF!</definedName>
    <definedName name="TW">#REF!</definedName>
    <definedName name="TWI" localSheetId="24">#REF!</definedName>
    <definedName name="TWI">#REF!</definedName>
    <definedName name="Tx" localSheetId="24">#REF!</definedName>
    <definedName name="Tx">#REF!</definedName>
    <definedName name="ty" localSheetId="28" hidden="1">#REF!</definedName>
    <definedName name="ty" hidden="1">#REF!</definedName>
    <definedName name="tye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8"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5"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localSheetId="24" hidden="1">{#N/A,#N/A,FALSE,"Sheet6"}</definedName>
    <definedName name="tyiutyui" localSheetId="8" hidden="1">{#N/A,#N/A,FALSE,"Sheet6"}</definedName>
    <definedName name="tyiutyui" localSheetId="25" hidden="1">{#N/A,#N/A,FALSE,"Sheet6"}</definedName>
    <definedName name="tyiutyui" localSheetId="2" hidden="1">{#N/A,#N/A,FALSE,"Sheet6"}</definedName>
    <definedName name="tyiutyui" localSheetId="28" hidden="1">{#N/A,#N/A,FALSE,"Sheet6"}</definedName>
    <definedName name="tyiutyui" localSheetId="5" hidden="1">{#N/A,#N/A,FALSE,"Sheet6"}</definedName>
    <definedName name="tyiutyui" hidden="1">{#N/A,#N/A,FALSE,"Sheet6"}</definedName>
    <definedName name="TYJ" localSheetId="24" hidden="1">{"'용역비'!$A$4:$C$8"}</definedName>
    <definedName name="TYJ" localSheetId="8" hidden="1">{"'용역비'!$A$4:$C$8"}</definedName>
    <definedName name="TYJ" localSheetId="25" hidden="1">{"'용역비'!$A$4:$C$8"}</definedName>
    <definedName name="TYJ" localSheetId="2" hidden="1">{"'용역비'!$A$4:$C$8"}</definedName>
    <definedName name="TYJ" localSheetId="28" hidden="1">{"'용역비'!$A$4:$C$8"}</definedName>
    <definedName name="TYJ" localSheetId="5" hidden="1">{"'용역비'!$A$4:$C$8"}</definedName>
    <definedName name="TYJ" hidden="1">{"'용역비'!$A$4:$C$8"}</definedName>
    <definedName name="tyje" localSheetId="24" hidden="1">{"'용역비'!$A$4:$C$8"}</definedName>
    <definedName name="tyje" localSheetId="8" hidden="1">{"'용역비'!$A$4:$C$8"}</definedName>
    <definedName name="tyje" localSheetId="25" hidden="1">{"'용역비'!$A$4:$C$8"}</definedName>
    <definedName name="tyje" localSheetId="2" hidden="1">{"'용역비'!$A$4:$C$8"}</definedName>
    <definedName name="tyje" localSheetId="28" hidden="1">{"'용역비'!$A$4:$C$8"}</definedName>
    <definedName name="tyje" localSheetId="5" hidden="1">{"'용역비'!$A$4:$C$8"}</definedName>
    <definedName name="tyje" hidden="1">{"'용역비'!$A$4:$C$8"}</definedName>
    <definedName name="tyjet" localSheetId="24" hidden="1">{"'용역비'!$A$4:$C$8"}</definedName>
    <definedName name="tyjet" localSheetId="8" hidden="1">{"'용역비'!$A$4:$C$8"}</definedName>
    <definedName name="tyjet" localSheetId="25" hidden="1">{"'용역비'!$A$4:$C$8"}</definedName>
    <definedName name="tyjet" localSheetId="2" hidden="1">{"'용역비'!$A$4:$C$8"}</definedName>
    <definedName name="tyjet" localSheetId="28" hidden="1">{"'용역비'!$A$4:$C$8"}</definedName>
    <definedName name="tyjet" localSheetId="5" hidden="1">{"'용역비'!$A$4:$C$8"}</definedName>
    <definedName name="tyjet" hidden="1">{"'용역비'!$A$4:$C$8"}</definedName>
    <definedName name="TYPE" localSheetId="24">#REF!</definedName>
    <definedName name="TYPE" localSheetId="14">#REF!</definedName>
    <definedName name="TYPE" localSheetId="13">#REF!</definedName>
    <definedName name="TYPE">#REF!</definedName>
    <definedName name="TYTYTYTYTYT" localSheetId="24" hidden="1">{#N/A,#N/A,FALSE,"단축1";#N/A,#N/A,FALSE,"단축2";#N/A,#N/A,FALSE,"단축3";#N/A,#N/A,FALSE,"장축";#N/A,#N/A,FALSE,"4WD"}</definedName>
    <definedName name="TYTYTYTYTYT" localSheetId="8" hidden="1">{#N/A,#N/A,FALSE,"단축1";#N/A,#N/A,FALSE,"단축2";#N/A,#N/A,FALSE,"단축3";#N/A,#N/A,FALSE,"장축";#N/A,#N/A,FALSE,"4WD"}</definedName>
    <definedName name="TYTYTYTYTYT" localSheetId="25" hidden="1">{#N/A,#N/A,FALSE,"단축1";#N/A,#N/A,FALSE,"단축2";#N/A,#N/A,FALSE,"단축3";#N/A,#N/A,FALSE,"장축";#N/A,#N/A,FALSE,"4WD"}</definedName>
    <definedName name="TYTYTYTYTYT" localSheetId="2" hidden="1">{#N/A,#N/A,FALSE,"단축1";#N/A,#N/A,FALSE,"단축2";#N/A,#N/A,FALSE,"단축3";#N/A,#N/A,FALSE,"장축";#N/A,#N/A,FALSE,"4WD"}</definedName>
    <definedName name="TYTYTYTYTYT" localSheetId="28" hidden="1">{#N/A,#N/A,FALSE,"단축1";#N/A,#N/A,FALSE,"단축2";#N/A,#N/A,FALSE,"단축3";#N/A,#N/A,FALSE,"장축";#N/A,#N/A,FALSE,"4WD"}</definedName>
    <definedName name="TYTYTYTYTYT" localSheetId="5" hidden="1">{#N/A,#N/A,FALSE,"단축1";#N/A,#N/A,FALSE,"단축2";#N/A,#N/A,FALSE,"단축3";#N/A,#N/A,FALSE,"장축";#N/A,#N/A,FALSE,"4WD"}</definedName>
    <definedName name="TYTYTYTYTYT" hidden="1">{#N/A,#N/A,FALSE,"단축1";#N/A,#N/A,FALSE,"단축2";#N/A,#N/A,FALSE,"단축3";#N/A,#N/A,FALSE,"장축";#N/A,#N/A,FALSE,"4WD"}</definedName>
    <definedName name="tyu" localSheetId="24" hidden="1">{"'용역비'!$A$4:$C$8"}</definedName>
    <definedName name="tyu" localSheetId="8" hidden="1">{"'용역비'!$A$4:$C$8"}</definedName>
    <definedName name="tyu" localSheetId="25" hidden="1">{"'용역비'!$A$4:$C$8"}</definedName>
    <definedName name="tyu" localSheetId="2" hidden="1">{"'용역비'!$A$4:$C$8"}</definedName>
    <definedName name="tyu" localSheetId="28" hidden="1">{"'용역비'!$A$4:$C$8"}</definedName>
    <definedName name="tyu" localSheetId="5" hidden="1">{"'용역비'!$A$4:$C$8"}</definedName>
    <definedName name="tyu" hidden="1">{"'용역비'!$A$4:$C$8"}</definedName>
    <definedName name="tyu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8"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5"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 localSheetId="24">#REF!</definedName>
    <definedName name="Tz">#REF!</definedName>
    <definedName name="T행" localSheetId="24">#REF!</definedName>
    <definedName name="T행">#REF!</definedName>
    <definedName name="u"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 localSheetId="24">#REF!</definedName>
    <definedName name="ucf">#REF!</definedName>
    <definedName name="uHKG" localSheetId="24">#REF!</definedName>
    <definedName name="uHKG">#REF!</definedName>
    <definedName name="ui" localSheetId="24" hidden="1">#REF!</definedName>
    <definedName name="ui" localSheetId="14" hidden="1">#REF!</definedName>
    <definedName name="ui" localSheetId="28" hidden="1">#REF!</definedName>
    <definedName name="ui" localSheetId="13" hidden="1">#REF!</definedName>
    <definedName name="ui" hidden="1">#REF!</definedName>
    <definedName name="UIU"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localSheetId="24" hidden="1">{"'용역비'!$A$4:$C$8"}</definedName>
    <definedName name="ulo" localSheetId="8" hidden="1">{"'용역비'!$A$4:$C$8"}</definedName>
    <definedName name="ulo" localSheetId="25" hidden="1">{"'용역비'!$A$4:$C$8"}</definedName>
    <definedName name="ulo" localSheetId="2" hidden="1">{"'용역비'!$A$4:$C$8"}</definedName>
    <definedName name="ulo" localSheetId="28" hidden="1">{"'용역비'!$A$4:$C$8"}</definedName>
    <definedName name="ulo" localSheetId="5" hidden="1">{"'용역비'!$A$4:$C$8"}</definedName>
    <definedName name="ulo" hidden="1">{"'용역비'!$A$4:$C$8"}</definedName>
    <definedName name="UM" localSheetId="24">#REF!</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#N/A</definedName>
    <definedName name="unit_cm" localSheetId="24">#REF!</definedName>
    <definedName name="unit_cm">#REF!</definedName>
    <definedName name="Unit_Flag" localSheetId="24">#REF!</definedName>
    <definedName name="Unit_Flag">#REF!</definedName>
    <definedName name="Unit_Pipeline_Cost_Arterial" localSheetId="24">#REF!</definedName>
    <definedName name="Unit_Pipeline_Cost_Arterial">#REF!</definedName>
    <definedName name="UNIT2"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 localSheetId="24">#REF!</definedName>
    <definedName name="UnitFlag">#REF!</definedName>
    <definedName name="up" localSheetId="24" hidden="1">{#N/A,#N/A,FALSE,"지침";#N/A,#N/A,FALSE,"환경분석";#N/A,#N/A,FALSE,"Sheet16"}</definedName>
    <definedName name="up" localSheetId="8" hidden="1">{#N/A,#N/A,FALSE,"지침";#N/A,#N/A,FALSE,"환경분석";#N/A,#N/A,FALSE,"Sheet16"}</definedName>
    <definedName name="up" localSheetId="25" hidden="1">{#N/A,#N/A,FALSE,"지침";#N/A,#N/A,FALSE,"환경분석";#N/A,#N/A,FALSE,"Sheet16"}</definedName>
    <definedName name="up" localSheetId="2" hidden="1">{#N/A,#N/A,FALSE,"지침";#N/A,#N/A,FALSE,"환경분석";#N/A,#N/A,FALSE,"Sheet16"}</definedName>
    <definedName name="up" localSheetId="28" hidden="1">{#N/A,#N/A,FALSE,"지침";#N/A,#N/A,FALSE,"환경분석";#N/A,#N/A,FALSE,"Sheet16"}</definedName>
    <definedName name="up" localSheetId="5" hidden="1">{#N/A,#N/A,FALSE,"지침";#N/A,#N/A,FALSE,"환경분석";#N/A,#N/A,FALSE,"Sheet16"}</definedName>
    <definedName name="up" hidden="1">{#N/A,#N/A,FALSE,"지침";#N/A,#N/A,FALSE,"환경분석";#N/A,#N/A,FALSE,"Sheet16"}</definedName>
    <definedName name="upper" localSheetId="24">#REF!</definedName>
    <definedName name="upper">#REF!</definedName>
    <definedName name="US_NPV_BASE_RA" localSheetId="24">#REF!</definedName>
    <definedName name="US_NPV_BASE_RA" localSheetId="14">#REF!</definedName>
    <definedName name="US_NPV_BASE_RA" localSheetId="13">#REF!</definedName>
    <definedName name="US_NPV_BASE_RA">#REF!</definedName>
    <definedName name="US_NPV_DOWN_RA" localSheetId="24">#REF!</definedName>
    <definedName name="US_NPV_DOWN_RA" localSheetId="14">#REF!</definedName>
    <definedName name="US_NPV_DOWN_RA" localSheetId="13">#REF!</definedName>
    <definedName name="US_NPV_DOWN_RA">#REF!</definedName>
    <definedName name="US_NPV_UP_RA" localSheetId="24">#REF!</definedName>
    <definedName name="US_NPV_UP_RA" localSheetId="14">#REF!</definedName>
    <definedName name="US_NPV_UP_RA" localSheetId="13">#REF!</definedName>
    <definedName name="US_NPV_UP_RA">#REF!</definedName>
    <definedName name="US_PL_BASE_RA" localSheetId="24">#REF!</definedName>
    <definedName name="US_PL_BASE_RA">#REF!</definedName>
    <definedName name="US_PL_DOWN_RA" localSheetId="24">#REF!</definedName>
    <definedName name="US_PL_DOWN_RA">#REF!</definedName>
    <definedName name="US_PL_UP_RA" localSheetId="24">#REF!</definedName>
    <definedName name="US_PL_UP_RA">#REF!</definedName>
    <definedName name="US_SALES_BASE_NRA" localSheetId="24">#REF!</definedName>
    <definedName name="US_SALES_BASE_NRA">#REF!</definedName>
    <definedName name="US_SALES_BASE_RA" localSheetId="24">#REF!</definedName>
    <definedName name="US_SALES_BASE_RA">#REF!</definedName>
    <definedName name="US_SALES_DOWN_NRA" localSheetId="24">#REF!</definedName>
    <definedName name="US_SALES_DOWN_NRA">#REF!</definedName>
    <definedName name="US_SALES_DOWN_RA" localSheetId="24">#REF!</definedName>
    <definedName name="US_SALES_DOWN_RA">#REF!</definedName>
    <definedName name="US_SALES_UP_NRA" localSheetId="24">#REF!</definedName>
    <definedName name="US_SALES_UP_NRA">#REF!</definedName>
    <definedName name="US_SALES_UP_RA" localSheetId="24">#REF!</definedName>
    <definedName name="US_SALES_UP_RA">#REF!</definedName>
    <definedName name="USD" localSheetId="24">#REF!</definedName>
    <definedName name="USD">#REF!</definedName>
    <definedName name="user_cnt" localSheetId="24">#REF!</definedName>
    <definedName name="user_cnt">#REF!</definedName>
    <definedName name="User_Contribution_Household" localSheetId="24">#REF!</definedName>
    <definedName name="User_Contribution_Household">#REF!</definedName>
    <definedName name="u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ut" localSheetId="8" hidden="1">{#N/A,#N/A,FALSE,"손익표지";#N/A,#N/A,FALSE,"손익계산";#N/A,#N/A,FALSE,"일반관리비";#N/A,#N/A,FALSE,"영업외수익";#N/A,#N/A,FALSE,"영업외비용";#N/A,#N/A,FALSE,"매출액";#N/A,#N/A,FALSE,"요약손익";#N/A,#N/A,FALSE,"요약대차";#N/A,#N/A,FALSE,"매출채권현황";#N/A,#N/A,FALSE,"매출채권명세"}</definedName>
    <definedName name="u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ut" localSheetId="5"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4"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8"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5"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8"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5"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8"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5"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4" hidden="1">{#N/A,#N/A,FALSE,"손익표지";#N/A,#N/A,FALSE,"손익계산";#N/A,#N/A,FALSE,"일반관리비";#N/A,#N/A,FALSE,"영업외수익";#N/A,#N/A,FALSE,"영업외비용";#N/A,#N/A,FALSE,"매출액";#N/A,#N/A,FALSE,"요약손익";#N/A,#N/A,FALSE,"요약대차";#N/A,#N/A,FALSE,"매출채권현황";#N/A,#N/A,FALSE,"매출채권명세"}</definedName>
    <definedName name="uu" localSheetId="8"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5"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8" hidden="1">{#N/A,#N/A,FALSE,"손익표지";#N/A,#N/A,FALSE,"손익계산";#N/A,#N/A,FALSE,"일반관리비";#N/A,#N/A,FALSE,"영업외수익";#N/A,#N/A,FALSE,"영업외비용";#N/A,#N/A,FALSE,"매출액";#N/A,#N/A,FALSE,"요약손익";#N/A,#N/A,FALSE,"요약대차";#N/A,#N/A,FALSE,"매출채권현황";#N/A,#N/A,FALSE,"매출채권명세"}</definedName>
    <definedName name="uu" localSheetId="5"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24" hidden="1">{#N/A,#N/A,FALSE,"CCTV"}</definedName>
    <definedName name="UUU" localSheetId="8" hidden="1">{#N/A,#N/A,FALSE,"CCTV"}</definedName>
    <definedName name="UUU" localSheetId="25" hidden="1">{#N/A,#N/A,FALSE,"CCTV"}</definedName>
    <definedName name="UUU" localSheetId="2" hidden="1">{#N/A,#N/A,FALSE,"CCTV"}</definedName>
    <definedName name="UUU" localSheetId="14" hidden="1">{#N/A,#N/A,FALSE,"CCTV"}</definedName>
    <definedName name="UUU" localSheetId="28" hidden="1">{#N/A,#N/A,FALSE,"CCTV"}</definedName>
    <definedName name="UUU" localSheetId="5" hidden="1">{#N/A,#N/A,FALSE,"CCTV"}</definedName>
    <definedName name="UUU" localSheetId="13" hidden="1">{#N/A,#N/A,FALSE,"CCTV"}</definedName>
    <definedName name="UUU" hidden="1">{#N/A,#N/A,FALSE,"CCTV"}</definedName>
    <definedName name="uuuu" localSheetId="24" hidden="1">{#N/A,#N/A,FALSE,"단가표지"}</definedName>
    <definedName name="uuuu" localSheetId="8" hidden="1">{#N/A,#N/A,FALSE,"단가표지"}</definedName>
    <definedName name="uuuu" localSheetId="25" hidden="1">{#N/A,#N/A,FALSE,"단가표지"}</definedName>
    <definedName name="uuuu" localSheetId="2" hidden="1">{#N/A,#N/A,FALSE,"단가표지"}</definedName>
    <definedName name="uuuu" localSheetId="28" hidden="1">{#N/A,#N/A,FALSE,"단가표지"}</definedName>
    <definedName name="uuuu" localSheetId="5" hidden="1">{#N/A,#N/A,FALSE,"단가표지"}</definedName>
    <definedName name="uuuu" hidden="1">{#N/A,#N/A,FALSE,"단가표지"}</definedName>
    <definedName name="u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uy" localSheetId="8" hidden="1">{#N/A,#N/A,FALSE,"손익표지";#N/A,#N/A,FALSE,"손익계산";#N/A,#N/A,FALSE,"일반관리비";#N/A,#N/A,FALSE,"영업외수익";#N/A,#N/A,FALSE,"영업외비용";#N/A,#N/A,FALSE,"매출액";#N/A,#N/A,FALSE,"요약손익";#N/A,#N/A,FALSE,"요약대차";#N/A,#N/A,FALSE,"매출채권현황";#N/A,#N/A,FALSE,"매출채권명세"}</definedName>
    <definedName name="u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uy" localSheetId="5"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localSheetId="24" hidden="1">{#N/A,#N/A,FALSE,"단축1";#N/A,#N/A,FALSE,"단축2";#N/A,#N/A,FALSE,"단축3";#N/A,#N/A,FALSE,"장축";#N/A,#N/A,FALSE,"4WD"}</definedName>
    <definedName name="UYR" localSheetId="8" hidden="1">{#N/A,#N/A,FALSE,"단축1";#N/A,#N/A,FALSE,"단축2";#N/A,#N/A,FALSE,"단축3";#N/A,#N/A,FALSE,"장축";#N/A,#N/A,FALSE,"4WD"}</definedName>
    <definedName name="UYR" localSheetId="25" hidden="1">{#N/A,#N/A,FALSE,"단축1";#N/A,#N/A,FALSE,"단축2";#N/A,#N/A,FALSE,"단축3";#N/A,#N/A,FALSE,"장축";#N/A,#N/A,FALSE,"4WD"}</definedName>
    <definedName name="UYR" localSheetId="2" hidden="1">{#N/A,#N/A,FALSE,"단축1";#N/A,#N/A,FALSE,"단축2";#N/A,#N/A,FALSE,"단축3";#N/A,#N/A,FALSE,"장축";#N/A,#N/A,FALSE,"4WD"}</definedName>
    <definedName name="UYR" localSheetId="28" hidden="1">{#N/A,#N/A,FALSE,"단축1";#N/A,#N/A,FALSE,"단축2";#N/A,#N/A,FALSE,"단축3";#N/A,#N/A,FALSE,"장축";#N/A,#N/A,FALSE,"4WD"}</definedName>
    <definedName name="UYR" localSheetId="5" hidden="1">{#N/A,#N/A,FALSE,"단축1";#N/A,#N/A,FALSE,"단축2";#N/A,#N/A,FALSE,"단축3";#N/A,#N/A,FALSE,"장축";#N/A,#N/A,FALSE,"4WD"}</definedName>
    <definedName name="UYR" hidden="1">{#N/A,#N/A,FALSE,"단축1";#N/A,#N/A,FALSE,"단축2";#N/A,#N/A,FALSE,"단축3";#N/A,#N/A,FALSE,"장축";#N/A,#N/A,FALSE,"4WD"}</definedName>
    <definedName name="uyteyj" localSheetId="24" hidden="1">#REF!</definedName>
    <definedName name="uyteyj" localSheetId="14" hidden="1">#REF!</definedName>
    <definedName name="uyteyj" localSheetId="28" hidden="1">#REF!</definedName>
    <definedName name="uyteyj" localSheetId="13" hidden="1">#REF!</definedName>
    <definedName name="uyteyj" hidden="1">#REF!</definedName>
    <definedName name="UYTRC" localSheetId="24" hidden="1">{#N/A,#N/A,FALSE,"단축1";#N/A,#N/A,FALSE,"단축2";#N/A,#N/A,FALSE,"단축3";#N/A,#N/A,FALSE,"장축";#N/A,#N/A,FALSE,"4WD"}</definedName>
    <definedName name="UYTRC" localSheetId="8" hidden="1">{#N/A,#N/A,FALSE,"단축1";#N/A,#N/A,FALSE,"단축2";#N/A,#N/A,FALSE,"단축3";#N/A,#N/A,FALSE,"장축";#N/A,#N/A,FALSE,"4WD"}</definedName>
    <definedName name="UYTRC" localSheetId="25" hidden="1">{#N/A,#N/A,FALSE,"단축1";#N/A,#N/A,FALSE,"단축2";#N/A,#N/A,FALSE,"단축3";#N/A,#N/A,FALSE,"장축";#N/A,#N/A,FALSE,"4WD"}</definedName>
    <definedName name="UYTRC" localSheetId="2" hidden="1">{#N/A,#N/A,FALSE,"단축1";#N/A,#N/A,FALSE,"단축2";#N/A,#N/A,FALSE,"단축3";#N/A,#N/A,FALSE,"장축";#N/A,#N/A,FALSE,"4WD"}</definedName>
    <definedName name="UYTRC" localSheetId="28" hidden="1">{#N/A,#N/A,FALSE,"단축1";#N/A,#N/A,FALSE,"단축2";#N/A,#N/A,FALSE,"단축3";#N/A,#N/A,FALSE,"장축";#N/A,#N/A,FALSE,"4WD"}</definedName>
    <definedName name="UYTRC" localSheetId="5" hidden="1">{#N/A,#N/A,FALSE,"단축1";#N/A,#N/A,FALSE,"단축2";#N/A,#N/A,FALSE,"단축3";#N/A,#N/A,FALSE,"장축";#N/A,#N/A,FALSE,"4WD"}</definedName>
    <definedName name="UYTRC" hidden="1">{#N/A,#N/A,FALSE,"단축1";#N/A,#N/A,FALSE,"단축2";#N/A,#N/A,FALSE,"단축3";#N/A,#N/A,FALSE,"장축";#N/A,#N/A,FALSE,"4WD"}</definedName>
    <definedName name="U행" localSheetId="24">#REF!</definedName>
    <definedName name="U행">#REF!</definedName>
    <definedName name="v" localSheetId="24" hidden="1">{#N/A,#N/A,FALSE,"BS";#N/A,#N/A,FALSE,"PL";#N/A,#N/A,FALSE,"처분";#N/A,#N/A,FALSE,"현금";#N/A,#N/A,FALSE,"매출";#N/A,#N/A,FALSE,"원가";#N/A,#N/A,FALSE,"경영"}</definedName>
    <definedName name="v" localSheetId="8" hidden="1">{#N/A,#N/A,FALSE,"BS";#N/A,#N/A,FALSE,"PL";#N/A,#N/A,FALSE,"처분";#N/A,#N/A,FALSE,"현금";#N/A,#N/A,FALSE,"매출";#N/A,#N/A,FALSE,"원가";#N/A,#N/A,FALSE,"경영"}</definedName>
    <definedName name="v" localSheetId="25"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localSheetId="14" hidden="1">{#N/A,#N/A,FALSE,"BS";#N/A,#N/A,FALSE,"PL";#N/A,#N/A,FALSE,"처분";#N/A,#N/A,FALSE,"현금";#N/A,#N/A,FALSE,"매출";#N/A,#N/A,FALSE,"원가";#N/A,#N/A,FALSE,"경영"}</definedName>
    <definedName name="v" localSheetId="28" hidden="1">{#N/A,#N/A,FALSE,"BS";#N/A,#N/A,FALSE,"PL";#N/A,#N/A,FALSE,"처분";#N/A,#N/A,FALSE,"현금";#N/A,#N/A,FALSE,"매출";#N/A,#N/A,FALSE,"원가";#N/A,#N/A,FALSE,"경영"}</definedName>
    <definedName name="v" localSheetId="5" hidden="1">{#N/A,#N/A,FALSE,"BS";#N/A,#N/A,FALSE,"PL";#N/A,#N/A,FALSE,"처분";#N/A,#N/A,FALSE,"현금";#N/A,#N/A,FALSE,"매출";#N/A,#N/A,FALSE,"원가";#N/A,#N/A,FALSE,"경영"}</definedName>
    <definedName name="v" localSheetId="13" hidden="1">{#N/A,#N/A,FALSE,"BS";#N/A,#N/A,FALSE,"PL";#N/A,#N/A,FALSE,"처분";#N/A,#N/A,FALSE,"현금";#N/A,#N/A,FALSE,"매출";#N/A,#N/A,FALSE,"원가";#N/A,#N/A,FALSE,"경영"}</definedName>
    <definedName name="v" hidden="1">{#N/A,#N/A,FALSE,"BS";#N/A,#N/A,FALSE,"PL";#N/A,#N/A,FALSE,"처분";#N/A,#N/A,FALSE,"현금";#N/A,#N/A,FALSE,"매출";#N/A,#N/A,FALSE,"원가";#N/A,#N/A,FALSE,"경영"}</definedName>
    <definedName name="V_30" localSheetId="24">#REF!</definedName>
    <definedName name="V_30">#REF!</definedName>
    <definedName name="V_32" localSheetId="24">#REF!</definedName>
    <definedName name="V_32">#REF!</definedName>
    <definedName name="V_34" localSheetId="24">#REF!</definedName>
    <definedName name="V_34">#REF!</definedName>
    <definedName name="v_3s_cu" localSheetId="24">#REF!</definedName>
    <definedName name="v_3s_cu">#REF!</definedName>
    <definedName name="v_3s_Q1" localSheetId="24">#REF!</definedName>
    <definedName name="v_3s_Q1">#REF!</definedName>
    <definedName name="v_3s_Q2" localSheetId="24">#REF!</definedName>
    <definedName name="v_3s_Q2">#REF!</definedName>
    <definedName name="v_3s_Q3" localSheetId="24">#REF!</definedName>
    <definedName name="v_3s_Q3">#REF!</definedName>
    <definedName name="v_cu_cu" localSheetId="24">#REF!</definedName>
    <definedName name="v_cu_cu">#REF!</definedName>
    <definedName name="v_cu_Q1" localSheetId="24">#REF!</definedName>
    <definedName name="v_cu_Q1">#REF!</definedName>
    <definedName name="v_cu_Q2" localSheetId="24">#REF!</definedName>
    <definedName name="v_cu_Q2">#REF!</definedName>
    <definedName name="v_cu_Q3" localSheetId="24">#REF!</definedName>
    <definedName name="v_cu_Q3">#REF!</definedName>
    <definedName name="v_la_cu" localSheetId="24">#REF!</definedName>
    <definedName name="v_la_cu">#REF!</definedName>
    <definedName name="v_la_Q1" localSheetId="24">#REF!</definedName>
    <definedName name="v_la_Q1">#REF!</definedName>
    <definedName name="v_la_Q2" localSheetId="24">#REF!</definedName>
    <definedName name="v_la_Q2">#REF!</definedName>
    <definedName name="v_la_Q3" localSheetId="24">#REF!</definedName>
    <definedName name="v_la_Q3">#REF!</definedName>
    <definedName name="v_pl_cu" localSheetId="24">#REF!</definedName>
    <definedName name="v_pl_cu">#REF!</definedName>
    <definedName name="v_pl_Q1" localSheetId="24">#REF!</definedName>
    <definedName name="v_pl_Q1">#REF!</definedName>
    <definedName name="v_pl_Q2" localSheetId="24">#REF!</definedName>
    <definedName name="v_pl_Q2">#REF!</definedName>
    <definedName name="v_pl_Q3" localSheetId="24">#REF!</definedName>
    <definedName name="v_pl_Q3">#REF!</definedName>
    <definedName name="v_pr_cu" localSheetId="24">#REF!</definedName>
    <definedName name="v_pr_cu">#REF!</definedName>
    <definedName name="v_pr_Q1" localSheetId="24">#REF!</definedName>
    <definedName name="v_pr_Q1">#REF!</definedName>
    <definedName name="v_pr_Q2" localSheetId="24">#REF!</definedName>
    <definedName name="v_pr_Q2">#REF!</definedName>
    <definedName name="v_pr_Q3" localSheetId="24">#REF!</definedName>
    <definedName name="v_pr_Q3">#REF!</definedName>
    <definedName name="v_pu_cu" localSheetId="24">#REF!</definedName>
    <definedName name="v_pu_cu">#REF!</definedName>
    <definedName name="v_pu_Q1" localSheetId="24">#REF!</definedName>
    <definedName name="v_pu_Q1">#REF!</definedName>
    <definedName name="v_pu_Q2" localSheetId="24">#REF!</definedName>
    <definedName name="v_pu_Q2">#REF!</definedName>
    <definedName name="v_pu_Q3" localSheetId="24">#REF!</definedName>
    <definedName name="v_pu_Q3">#REF!</definedName>
    <definedName name="v_st_cu" localSheetId="24">#REF!</definedName>
    <definedName name="v_st_cu">#REF!</definedName>
    <definedName name="v_st_Q1" localSheetId="24">#REF!</definedName>
    <definedName name="v_st_Q1">#REF!</definedName>
    <definedName name="v_st_Q2" localSheetId="24">#REF!</definedName>
    <definedName name="v_st_Q2">#REF!</definedName>
    <definedName name="v_st_Q3" localSheetId="24">#REF!</definedName>
    <definedName name="v_st_Q3">#REF!</definedName>
    <definedName name="v_ta_cu" localSheetId="24">#REF!</definedName>
    <definedName name="v_ta_cu">#REF!</definedName>
    <definedName name="v_ta_Q1" localSheetId="24">#REF!</definedName>
    <definedName name="v_ta_Q1">#REF!</definedName>
    <definedName name="v_ta_Q2" localSheetId="24">#REF!</definedName>
    <definedName name="v_ta_Q2">#REF!</definedName>
    <definedName name="v_ta_Q3" localSheetId="24">#REF!</definedName>
    <definedName name="v_ta_Q3">#REF!</definedName>
    <definedName name="v_te_cu" localSheetId="24">#REF!</definedName>
    <definedName name="v_te_cu">#REF!</definedName>
    <definedName name="v_te_Q1" localSheetId="24">#REF!</definedName>
    <definedName name="v_te_Q1">#REF!</definedName>
    <definedName name="v_te_Q2" localSheetId="24">#REF!</definedName>
    <definedName name="v_te_Q2">#REF!</definedName>
    <definedName name="v_te_Q3" localSheetId="24">#REF!</definedName>
    <definedName name="v_te_Q3">#REF!</definedName>
    <definedName name="v_선행_cu" localSheetId="24">#REF!</definedName>
    <definedName name="v_선행_cu">#REF!</definedName>
    <definedName name="v_선행_Q1" localSheetId="24">#REF!</definedName>
    <definedName name="v_선행_Q1">#REF!</definedName>
    <definedName name="v_선행_Q2" localSheetId="24">#REF!</definedName>
    <definedName name="v_선행_Q2">#REF!</definedName>
    <definedName name="v_선행_Q3" localSheetId="24">#REF!</definedName>
    <definedName name="v_선행_Q3">#REF!</definedName>
    <definedName name="v_외관_cu" localSheetId="24">#REF!</definedName>
    <definedName name="v_외관_cu">#REF!</definedName>
    <definedName name="v_외관_Q1" localSheetId="24">#REF!</definedName>
    <definedName name="v_외관_Q1">#REF!</definedName>
    <definedName name="v_외관_Q2" localSheetId="24">#REF!</definedName>
    <definedName name="v_외관_Q2">#REF!</definedName>
    <definedName name="v_외관_Q3" localSheetId="24">#REF!</definedName>
    <definedName name="v_외관_Q3">#REF!</definedName>
    <definedName name="v22072450"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localSheetId="24" hidden="1">#REF!</definedName>
    <definedName name="VAL" localSheetId="28" hidden="1">#REF!</definedName>
    <definedName name="VAL" hidden="1">#REF!</definedName>
    <definedName name="Validation">"MAM"</definedName>
    <definedName name="valves" localSheetId="24">#REF!</definedName>
    <definedName name="valves">#REF!</definedName>
    <definedName name="VARAMT">#N/A</definedName>
    <definedName name="VAREOH">#N/A</definedName>
    <definedName name="VB" localSheetId="24" hidden="1">{#N/A,#N/A,FALSE,"이태원철근"}</definedName>
    <definedName name="VB" localSheetId="8" hidden="1">{#N/A,#N/A,FALSE,"이태원철근"}</definedName>
    <definedName name="VB" localSheetId="25" hidden="1">{#N/A,#N/A,FALSE,"이태원철근"}</definedName>
    <definedName name="VB" localSheetId="2" hidden="1">{#N/A,#N/A,FALSE,"이태원철근"}</definedName>
    <definedName name="VB" localSheetId="28" hidden="1">{#N/A,#N/A,FALSE,"이태원철근"}</definedName>
    <definedName name="VB" localSheetId="5" hidden="1">{#N/A,#N/A,FALSE,"이태원철근"}</definedName>
    <definedName name="VB" hidden="1">{#N/A,#N/A,FALSE,"이태원철근"}</definedName>
    <definedName name="VBN" localSheetId="24" hidden="1">{#N/A,#N/A,FALSE,"이태원철근"}</definedName>
    <definedName name="VBN" localSheetId="8" hidden="1">{#N/A,#N/A,FALSE,"이태원철근"}</definedName>
    <definedName name="VBN" localSheetId="25" hidden="1">{#N/A,#N/A,FALSE,"이태원철근"}</definedName>
    <definedName name="VBN" localSheetId="2" hidden="1">{#N/A,#N/A,FALSE,"이태원철근"}</definedName>
    <definedName name="VBN" localSheetId="28" hidden="1">{#N/A,#N/A,FALSE,"이태원철근"}</definedName>
    <definedName name="VBN" localSheetId="5" hidden="1">{#N/A,#N/A,FALSE,"이태원철근"}</definedName>
    <definedName name="VBN" hidden="1">{#N/A,#N/A,FALSE,"이태원철근"}</definedName>
    <definedName name="vbnhj" localSheetId="24" hidden="1">{#N/A,#N/A,FALSE,"Sheet6"}</definedName>
    <definedName name="vbnhj" localSheetId="8" hidden="1">{#N/A,#N/A,FALSE,"Sheet6"}</definedName>
    <definedName name="vbnhj" localSheetId="25" hidden="1">{#N/A,#N/A,FALSE,"Sheet6"}</definedName>
    <definedName name="vbnhj" localSheetId="2" hidden="1">{#N/A,#N/A,FALSE,"Sheet6"}</definedName>
    <definedName name="vbnhj" localSheetId="28" hidden="1">{#N/A,#N/A,FALSE,"Sheet6"}</definedName>
    <definedName name="vbnhj" localSheetId="5" hidden="1">{#N/A,#N/A,FALSE,"Sheet6"}</definedName>
    <definedName name="vbnhj" hidden="1">{#N/A,#N/A,FALSE,"Sheet6"}</definedName>
    <definedName name="vds" localSheetId="24" hidden="1">{"'買掛金'!$J$6"}</definedName>
    <definedName name="vds" localSheetId="8" hidden="1">{"'買掛金'!$J$6"}</definedName>
    <definedName name="vds" localSheetId="25" hidden="1">{"'買掛金'!$J$6"}</definedName>
    <definedName name="vds" localSheetId="2" hidden="1">{"'買掛金'!$J$6"}</definedName>
    <definedName name="vds" localSheetId="28" hidden="1">{"'買掛金'!$J$6"}</definedName>
    <definedName name="vds" localSheetId="5" hidden="1">{"'買掛金'!$J$6"}</definedName>
    <definedName name="vds" hidden="1">{"'買掛金'!$J$6"}</definedName>
    <definedName name="VE" localSheetId="24">#REF!</definedName>
    <definedName name="VE">#REF!</definedName>
    <definedName name="Vendor" localSheetId="24">#REF!</definedName>
    <definedName name="Vendor">#REF!</definedName>
    <definedName name="veras" localSheetId="24">#REF!</definedName>
    <definedName name="veras">#REF!</definedName>
    <definedName name="verdia" localSheetId="24">#REF!</definedName>
    <definedName name="verdia">#REF!</definedName>
    <definedName name="vermax" localSheetId="24">#REF!</definedName>
    <definedName name="vermax">#REF!</definedName>
    <definedName name="vernum" localSheetId="24">#REF!</definedName>
    <definedName name="vernum">#REF!</definedName>
    <definedName name="version" localSheetId="24">#REF!</definedName>
    <definedName name="version">#REF!</definedName>
    <definedName name="Vew" localSheetId="24">#REF!</definedName>
    <definedName name="Vew">#REF!</definedName>
    <definedName name="vision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5"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 localSheetId="24">#REF!</definedName>
    <definedName name="VISNET">#REF!</definedName>
    <definedName name="vjie" localSheetId="24">BlankMacro1</definedName>
    <definedName name="vjie" localSheetId="8">BlankMacro1</definedName>
    <definedName name="vjie" localSheetId="25">BlankMacro1</definedName>
    <definedName name="vjie" localSheetId="2">BlankMacro1</definedName>
    <definedName name="vjie" localSheetId="28">BlankMacro1</definedName>
    <definedName name="vjie" localSheetId="26">BlankMacro1</definedName>
    <definedName name="vjie" localSheetId="27">BlankMacro1</definedName>
    <definedName name="vjie" localSheetId="6">BlankMacro1</definedName>
    <definedName name="vjie" localSheetId="5">BlankMacro1</definedName>
    <definedName name="vjie">BlankMacro1</definedName>
    <definedName name="vks" localSheetId="24" hidden="1">#REF!</definedName>
    <definedName name="vks" localSheetId="14" hidden="1">#REF!</definedName>
    <definedName name="vks" localSheetId="28" hidden="1">#REF!</definedName>
    <definedName name="vks" localSheetId="13" hidden="1">#REF!</definedName>
    <definedName name="vks" hidden="1">#REF!</definedName>
    <definedName name="Vmax" localSheetId="24">#REF!</definedName>
    <definedName name="Vmax">#REF!</definedName>
    <definedName name="vngf" localSheetId="24">#REF!</definedName>
    <definedName name="vngf">#REF!</definedName>
    <definedName name="VO" localSheetId="24">#REF!</definedName>
    <definedName name="VO">#REF!</definedName>
    <definedName name="Vol" localSheetId="24">#REF!</definedName>
    <definedName name="Vol">#REF!</definedName>
    <definedName name="VolumeInc" localSheetId="24">#REF!</definedName>
    <definedName name="VolumeInc" localSheetId="14">#REF!</definedName>
    <definedName name="VolumeInc" localSheetId="13">#REF!</definedName>
    <definedName name="VolumeInc">#REF!</definedName>
    <definedName name="VolumeIncDollars" localSheetId="24">#REF!</definedName>
    <definedName name="VolumeIncDollars" localSheetId="14">#REF!</definedName>
    <definedName name="VolumeIncDollars" localSheetId="13">#REF!</definedName>
    <definedName name="VolumeIncDollars">#REF!</definedName>
    <definedName name="VOS" localSheetId="24">#REF!</definedName>
    <definedName name="VOS">#REF!</definedName>
    <definedName name="Vot" localSheetId="24">#REF!</definedName>
    <definedName name="Vot">#REF!</definedName>
    <definedName name="vow" localSheetId="24">#REF!</definedName>
    <definedName name="vow">#REF!</definedName>
    <definedName name="Vowt" localSheetId="24">#REF!</definedName>
    <definedName name="Vowt">#REF!</definedName>
    <definedName name="VRTRVTR" localSheetId="24" hidden="1">{#N/A,#N/A,TRUE,"경전'96(1)";#N/A,#N/A,TRUE,"경전'96 (2)"}</definedName>
    <definedName name="VRTRVTR" localSheetId="8" hidden="1">{#N/A,#N/A,TRUE,"경전'96(1)";#N/A,#N/A,TRUE,"경전'96 (2)"}</definedName>
    <definedName name="VRTRVTR" localSheetId="25" hidden="1">{#N/A,#N/A,TRUE,"경전'96(1)";#N/A,#N/A,TRUE,"경전'96 (2)"}</definedName>
    <definedName name="VRTRVTR" localSheetId="2" hidden="1">{#N/A,#N/A,TRUE,"경전'96(1)";#N/A,#N/A,TRUE,"경전'96 (2)"}</definedName>
    <definedName name="VRTRVTR" localSheetId="28" hidden="1">{#N/A,#N/A,TRUE,"경전'96(1)";#N/A,#N/A,TRUE,"경전'96 (2)"}</definedName>
    <definedName name="VRTRVTR" localSheetId="5" hidden="1">{#N/A,#N/A,TRUE,"경전'96(1)";#N/A,#N/A,TRUE,"경전'96 (2)"}</definedName>
    <definedName name="VRTRVTR" hidden="1">{#N/A,#N/A,TRUE,"경전'96(1)";#N/A,#N/A,TRUE,"경전'96 (2)"}</definedName>
    <definedName name="Vtwt" localSheetId="24">#REF!</definedName>
    <definedName name="Vtwt">#REF!</definedName>
    <definedName name="vv" localSheetId="24">#REF!</definedName>
    <definedName name="vv">#REF!</definedName>
    <definedName name="VVV" localSheetId="24">#REF!</definedName>
    <definedName name="VVV">#REF!</definedName>
    <definedName name="vvvv" localSheetId="24" hidden="1">{TRUE,TRUE,-1.25,-15.5,456.75,279.75,FALSE,FALSE,TRUE,TRUE,0,1,18,1,199,6,3,4,TRUE,TRUE,3,TRUE,1,TRUE,100,"Swvu.cash.","ACwvu.cash.",1,FALSE,FALSE,0.511811023622047,0.511811023622047,0.511811023622047,0.511811023622047,1,"","",FALSE,FALSE,FALSE,FALSE,1,#N/A,1,1,#DIV/0!,FALSE,"Rwvu.cash.",#N/A,FALSE,FALSE}</definedName>
    <definedName name="vvvv" localSheetId="8" hidden="1">{TRUE,TRUE,-1.25,-15.5,456.75,279.75,FALSE,FALSE,TRUE,TRUE,0,1,18,1,199,6,3,4,TRUE,TRUE,3,TRUE,1,TRUE,100,"Swvu.cash.","ACwvu.cash.",1,FALSE,FALSE,0.511811023622047,0.511811023622047,0.511811023622047,0.511811023622047,1,"","",FALSE,FALSE,FALSE,FALSE,1,#N/A,1,1,#DIV/0!,FALSE,"Rwvu.cash.",#N/A,FALSE,FALSE}</definedName>
    <definedName name="vvvv" localSheetId="25" hidden="1">{TRUE,TRUE,-1.25,-15.5,456.75,279.75,FALSE,FALSE,TRUE,TRUE,0,1,18,1,199,6,3,4,TRUE,TRUE,3,TRUE,1,TRUE,100,"Swvu.cash.","ACwvu.cash.",1,FALSE,FALSE,0.511811023622047,0.511811023622047,0.511811023622047,0.511811023622047,1,"","",FALSE,FALSE,FALSE,FALSE,1,#N/A,1,1,#DIV/0!,FALSE,"Rwvu.cash.",#N/A,FALSE,FALSE}</definedName>
    <definedName name="vvvv" localSheetId="2" hidden="1">{TRUE,TRUE,-1.25,-15.5,456.75,279.75,FALSE,FALSE,TRUE,TRUE,0,1,18,1,199,6,3,4,TRUE,TRUE,3,TRUE,1,TRUE,100,"Swvu.cash.","ACwvu.cash.",1,FALSE,FALSE,0.511811023622047,0.511811023622047,0.511811023622047,0.511811023622047,1,"","",FALSE,FALSE,FALSE,FALSE,1,#N/A,1,1,#DIV/0!,FALSE,"Rwvu.cash.",#N/A,FALSE,FALSE}</definedName>
    <definedName name="vvvv" localSheetId="28" hidden="1">{TRUE,TRUE,-1.25,-15.5,456.75,279.75,FALSE,FALSE,TRUE,TRUE,0,1,18,1,199,6,3,4,TRUE,TRUE,3,TRUE,1,TRUE,100,"Swvu.cash.","ACwvu.cash.",1,FALSE,FALSE,0.511811023622047,0.511811023622047,0.511811023622047,0.511811023622047,1,"","",FALSE,FALSE,FALSE,FALSE,1,#N/A,1,1,#DIV/0!,FALSE,"Rwvu.cash.",#N/A,FALSE,FALSE}</definedName>
    <definedName name="vvvv" localSheetId="5" hidden="1">{TRUE,TRUE,-1.25,-15.5,456.75,279.75,FALSE,FALSE,TRUE,TRUE,0,1,18,1,199,6,3,4,TRUE,TRUE,3,TRUE,1,TRUE,100,"Swvu.cash.","ACwvu.cash.",1,FALSE,FALSE,0.511811023622047,0.511811023622047,0.511811023622047,0.511811023622047,1,"","",FALSE,FALSE,FALSE,FALSE,1,#N/A,1,1,#DIV/0!,FALSE,"Rwvu.cash.",#N/A,FALSE,FALSE}</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24" hidden="1">{#N/A,#N/A,FALSE,"기안지";#N/A,#N/A,FALSE,"통신지"}</definedName>
    <definedName name="VW" localSheetId="8" hidden="1">{#N/A,#N/A,FALSE,"기안지";#N/A,#N/A,FALSE,"통신지"}</definedName>
    <definedName name="VW" localSheetId="25" hidden="1">{#N/A,#N/A,FALSE,"기안지";#N/A,#N/A,FALSE,"통신지"}</definedName>
    <definedName name="VW" localSheetId="2" hidden="1">{#N/A,#N/A,FALSE,"기안지";#N/A,#N/A,FALSE,"통신지"}</definedName>
    <definedName name="VW" localSheetId="14" hidden="1">{#N/A,#N/A,FALSE,"기안지";#N/A,#N/A,FALSE,"통신지"}</definedName>
    <definedName name="VW" localSheetId="28" hidden="1">{#N/A,#N/A,FALSE,"기안지";#N/A,#N/A,FALSE,"통신지"}</definedName>
    <definedName name="VW" localSheetId="5" hidden="1">{#N/A,#N/A,FALSE,"기안지";#N/A,#N/A,FALSE,"통신지"}</definedName>
    <definedName name="VW" localSheetId="13" hidden="1">{#N/A,#N/A,FALSE,"기안지";#N/A,#N/A,FALSE,"통신지"}</definedName>
    <definedName name="VW" hidden="1">{#N/A,#N/A,FALSE,"기안지";#N/A,#N/A,FALSE,"통신지"}</definedName>
    <definedName name="vxccx" localSheetId="24" hidden="1">{"'買掛金'!$J$6"}</definedName>
    <definedName name="vxccx" localSheetId="8" hidden="1">{"'買掛金'!$J$6"}</definedName>
    <definedName name="vxccx" localSheetId="25" hidden="1">{"'買掛金'!$J$6"}</definedName>
    <definedName name="vxccx" localSheetId="2" hidden="1">{"'買掛金'!$J$6"}</definedName>
    <definedName name="vxccx" localSheetId="28" hidden="1">{"'買掛金'!$J$6"}</definedName>
    <definedName name="vxccx" localSheetId="5" hidden="1">{"'買掛金'!$J$6"}</definedName>
    <definedName name="vxccx" hidden="1">{"'買掛金'!$J$6"}</definedName>
    <definedName name="VXCVXVXCV"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localSheetId="24" hidden="1">{#N/A,#N/A,FALSE,"단축1";#N/A,#N/A,FALSE,"단축2";#N/A,#N/A,FALSE,"단축3";#N/A,#N/A,FALSE,"장축";#N/A,#N/A,FALSE,"4WD"}</definedName>
    <definedName name="VYVY" localSheetId="8" hidden="1">{#N/A,#N/A,FALSE,"단축1";#N/A,#N/A,FALSE,"단축2";#N/A,#N/A,FALSE,"단축3";#N/A,#N/A,FALSE,"장축";#N/A,#N/A,FALSE,"4WD"}</definedName>
    <definedName name="VYVY" localSheetId="25" hidden="1">{#N/A,#N/A,FALSE,"단축1";#N/A,#N/A,FALSE,"단축2";#N/A,#N/A,FALSE,"단축3";#N/A,#N/A,FALSE,"장축";#N/A,#N/A,FALSE,"4WD"}</definedName>
    <definedName name="VYVY" localSheetId="2" hidden="1">{#N/A,#N/A,FALSE,"단축1";#N/A,#N/A,FALSE,"단축2";#N/A,#N/A,FALSE,"단축3";#N/A,#N/A,FALSE,"장축";#N/A,#N/A,FALSE,"4WD"}</definedName>
    <definedName name="VYVY" localSheetId="28" hidden="1">{#N/A,#N/A,FALSE,"단축1";#N/A,#N/A,FALSE,"단축2";#N/A,#N/A,FALSE,"단축3";#N/A,#N/A,FALSE,"장축";#N/A,#N/A,FALSE,"4WD"}</definedName>
    <definedName name="VYVY" localSheetId="5" hidden="1">{#N/A,#N/A,FALSE,"단축1";#N/A,#N/A,FALSE,"단축2";#N/A,#N/A,FALSE,"단축3";#N/A,#N/A,FALSE,"장축";#N/A,#N/A,FALSE,"4WD"}</definedName>
    <definedName name="VYVY" hidden="1">{#N/A,#N/A,FALSE,"단축1";#N/A,#N/A,FALSE,"단축2";#N/A,#N/A,FALSE,"단축3";#N/A,#N/A,FALSE,"장축";#N/A,#N/A,FALSE,"4WD"}</definedName>
    <definedName name="V행" localSheetId="24">#REF!</definedName>
    <definedName name="V행">#REF!</definedName>
    <definedName name="w" localSheetId="24" hidden="1">#REF!</definedName>
    <definedName name="w" localSheetId="14" hidden="1">#REF!</definedName>
    <definedName name="w" localSheetId="28" hidden="1">#REF!</definedName>
    <definedName name="w" localSheetId="13" hidden="1">#REF!</definedName>
    <definedName name="w" hidden="1">#REF!</definedName>
    <definedName name="w4er"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localSheetId="24" hidden="1">{#N/A,#N/A,FALSE,"초도품";#N/A,#N/A,FALSE,"초도품 (2)";#N/A,#N/A,FALSE,"초도품 (3)";#N/A,#N/A,FALSE,"초도품 (4)";#N/A,#N/A,FALSE,"초도품 (5)";#N/A,#N/A,FALSE,"초도품 (6)"}</definedName>
    <definedName name="WA" localSheetId="8" hidden="1">{#N/A,#N/A,FALSE,"초도품";#N/A,#N/A,FALSE,"초도품 (2)";#N/A,#N/A,FALSE,"초도품 (3)";#N/A,#N/A,FALSE,"초도품 (4)";#N/A,#N/A,FALSE,"초도품 (5)";#N/A,#N/A,FALSE,"초도품 (6)"}</definedName>
    <definedName name="WA" localSheetId="25" hidden="1">{#N/A,#N/A,FALSE,"초도품";#N/A,#N/A,FALSE,"초도품 (2)";#N/A,#N/A,FALSE,"초도품 (3)";#N/A,#N/A,FALSE,"초도품 (4)";#N/A,#N/A,FALSE,"초도품 (5)";#N/A,#N/A,FALSE,"초도품 (6)"}</definedName>
    <definedName name="WA" localSheetId="2" hidden="1">{#N/A,#N/A,FALSE,"초도품";#N/A,#N/A,FALSE,"초도품 (2)";#N/A,#N/A,FALSE,"초도품 (3)";#N/A,#N/A,FALSE,"초도품 (4)";#N/A,#N/A,FALSE,"초도품 (5)";#N/A,#N/A,FALSE,"초도품 (6)"}</definedName>
    <definedName name="WA" localSheetId="28" hidden="1">{#N/A,#N/A,FALSE,"초도품";#N/A,#N/A,FALSE,"초도품 (2)";#N/A,#N/A,FALSE,"초도품 (3)";#N/A,#N/A,FALSE,"초도품 (4)";#N/A,#N/A,FALSE,"초도품 (5)";#N/A,#N/A,FALSE,"초도품 (6)"}</definedName>
    <definedName name="WA" localSheetId="5"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CC" localSheetId="24">#REF!</definedName>
    <definedName name="WACC" localSheetId="14">#REF!</definedName>
    <definedName name="WACC" localSheetId="13">#REF!</definedName>
    <definedName name="WACC">#REF!</definedName>
    <definedName name="WACC_h" localSheetId="24">#REF!</definedName>
    <definedName name="WACC_h">#REF!</definedName>
    <definedName name="wacc1" localSheetId="24">#REF!</definedName>
    <definedName name="wacc1">#REF!</definedName>
    <definedName name="walgreen"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 localSheetId="24">#REF!</definedName>
    <definedName name="wall">#REF!</definedName>
    <definedName name="WALL_FIN" localSheetId="24">#REF!</definedName>
    <definedName name="WALL_FIN">#REF!</definedName>
    <definedName name="wallh" localSheetId="24">#REF!</definedName>
    <definedName name="wallh">#REF!</definedName>
    <definedName name="water" localSheetId="24">#REF!</definedName>
    <definedName name="water">#REF!</definedName>
    <definedName name="WB" localSheetId="24">#REF!</definedName>
    <definedName name="WB">#REF!</definedName>
    <definedName name="WBS"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 localSheetId="24">#REF!</definedName>
    <definedName name="WC">#REF!</definedName>
    <definedName name="wcs" localSheetId="24">#REF!</definedName>
    <definedName name="wcs">#REF!</definedName>
    <definedName name="wd" localSheetId="24">#REF!</definedName>
    <definedName name="wd">#REF!</definedName>
    <definedName name="wdd" localSheetId="24" hidden="1">{#N/A,#N/A,FALSE,"UNIT";#N/A,#N/A,FALSE,"UNIT";#N/A,#N/A,FALSE,"계정"}</definedName>
    <definedName name="wdd" localSheetId="8" hidden="1">{#N/A,#N/A,FALSE,"UNIT";#N/A,#N/A,FALSE,"UNIT";#N/A,#N/A,FALSE,"계정"}</definedName>
    <definedName name="wdd" localSheetId="25" hidden="1">{#N/A,#N/A,FALSE,"UNIT";#N/A,#N/A,FALSE,"UNIT";#N/A,#N/A,FALSE,"계정"}</definedName>
    <definedName name="wdd" localSheetId="2" hidden="1">{#N/A,#N/A,FALSE,"UNIT";#N/A,#N/A,FALSE,"UNIT";#N/A,#N/A,FALSE,"계정"}</definedName>
    <definedName name="wdd" localSheetId="28" hidden="1">{#N/A,#N/A,FALSE,"UNIT";#N/A,#N/A,FALSE,"UNIT";#N/A,#N/A,FALSE,"계정"}</definedName>
    <definedName name="wdd" localSheetId="5" hidden="1">{#N/A,#N/A,FALSE,"UNIT";#N/A,#N/A,FALSE,"UNIT";#N/A,#N/A,FALSE,"계정"}</definedName>
    <definedName name="wdd" hidden="1">{#N/A,#N/A,FALSE,"UNIT";#N/A,#N/A,FALSE,"UNIT";#N/A,#N/A,FALSE,"계정"}</definedName>
    <definedName name="wdj">#N/A</definedName>
    <definedName name="we" localSheetId="24" hidden="1">{#N/A,#N/A,FALSE,"인원";#N/A,#N/A,FALSE,"비용2";#N/A,#N/A,FALSE,"비용1";#N/A,#N/A,FALSE,"비용";#N/A,#N/A,FALSE,"보증2";#N/A,#N/A,FALSE,"보증1";#N/A,#N/A,FALSE,"보증";#N/A,#N/A,FALSE,"손익1";#N/A,#N/A,FALSE,"손익";#N/A,#N/A,FALSE,"부서별매출";#N/A,#N/A,FALSE,"매출"}</definedName>
    <definedName name="we" localSheetId="8" hidden="1">{#N/A,#N/A,FALSE,"인원";#N/A,#N/A,FALSE,"비용2";#N/A,#N/A,FALSE,"비용1";#N/A,#N/A,FALSE,"비용";#N/A,#N/A,FALSE,"보증2";#N/A,#N/A,FALSE,"보증1";#N/A,#N/A,FALSE,"보증";#N/A,#N/A,FALSE,"손익1";#N/A,#N/A,FALSE,"손익";#N/A,#N/A,FALSE,"부서별매출";#N/A,#N/A,FALSE,"매출"}</definedName>
    <definedName name="we" localSheetId="25"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localSheetId="14" hidden="1">{#N/A,#N/A,FALSE,"인원";#N/A,#N/A,FALSE,"비용2";#N/A,#N/A,FALSE,"비용1";#N/A,#N/A,FALSE,"비용";#N/A,#N/A,FALSE,"보증2";#N/A,#N/A,FALSE,"보증1";#N/A,#N/A,FALSE,"보증";#N/A,#N/A,FALSE,"손익1";#N/A,#N/A,FALSE,"손익";#N/A,#N/A,FALSE,"부서별매출";#N/A,#N/A,FALSE,"매출"}</definedName>
    <definedName name="we" localSheetId="28" hidden="1">{#N/A,#N/A,FALSE,"인원";#N/A,#N/A,FALSE,"비용2";#N/A,#N/A,FALSE,"비용1";#N/A,#N/A,FALSE,"비용";#N/A,#N/A,FALSE,"보증2";#N/A,#N/A,FALSE,"보증1";#N/A,#N/A,FALSE,"보증";#N/A,#N/A,FALSE,"손익1";#N/A,#N/A,FALSE,"손익";#N/A,#N/A,FALSE,"부서별매출";#N/A,#N/A,FALSE,"매출"}</definedName>
    <definedName name="we" localSheetId="5" hidden="1">{#N/A,#N/A,FALSE,"인원";#N/A,#N/A,FALSE,"비용2";#N/A,#N/A,FALSE,"비용1";#N/A,#N/A,FALSE,"비용";#N/A,#N/A,FALSE,"보증2";#N/A,#N/A,FALSE,"보증1";#N/A,#N/A,FALSE,"보증";#N/A,#N/A,FALSE,"손익1";#N/A,#N/A,FALSE,"손익";#N/A,#N/A,FALSE,"부서별매출";#N/A,#N/A,FALSE,"매출"}</definedName>
    <definedName name="we" localSheetId="13"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24" hidden="1">{#N/A,#N/A,TRUE,"Y생산";#N/A,#N/A,TRUE,"Y판매";#N/A,#N/A,TRUE,"Y총물량";#N/A,#N/A,TRUE,"Y능력";#N/A,#N/A,TRUE,"YKD"}</definedName>
    <definedName name="WEARF" localSheetId="8" hidden="1">{#N/A,#N/A,TRUE,"Y생산";#N/A,#N/A,TRUE,"Y판매";#N/A,#N/A,TRUE,"Y총물량";#N/A,#N/A,TRUE,"Y능력";#N/A,#N/A,TRUE,"YKD"}</definedName>
    <definedName name="WEARF" localSheetId="25" hidden="1">{#N/A,#N/A,TRUE,"Y생산";#N/A,#N/A,TRUE,"Y판매";#N/A,#N/A,TRUE,"Y총물량";#N/A,#N/A,TRUE,"Y능력";#N/A,#N/A,TRUE,"YKD"}</definedName>
    <definedName name="WEARF" localSheetId="2" hidden="1">{#N/A,#N/A,TRUE,"Y생산";#N/A,#N/A,TRUE,"Y판매";#N/A,#N/A,TRUE,"Y총물량";#N/A,#N/A,TRUE,"Y능력";#N/A,#N/A,TRUE,"YKD"}</definedName>
    <definedName name="WEARF" localSheetId="14" hidden="1">{#N/A,#N/A,TRUE,"Y생산";#N/A,#N/A,TRUE,"Y판매";#N/A,#N/A,TRUE,"Y총물량";#N/A,#N/A,TRUE,"Y능력";#N/A,#N/A,TRUE,"YKD"}</definedName>
    <definedName name="WEARF" localSheetId="28" hidden="1">{#N/A,#N/A,TRUE,"Y생산";#N/A,#N/A,TRUE,"Y판매";#N/A,#N/A,TRUE,"Y총물량";#N/A,#N/A,TRUE,"Y능력";#N/A,#N/A,TRUE,"YKD"}</definedName>
    <definedName name="WEARF" localSheetId="5" hidden="1">{#N/A,#N/A,TRUE,"Y생산";#N/A,#N/A,TRUE,"Y판매";#N/A,#N/A,TRUE,"Y총물량";#N/A,#N/A,TRUE,"Y능력";#N/A,#N/A,TRUE,"YKD"}</definedName>
    <definedName name="WEARF" localSheetId="13" hidden="1">{#N/A,#N/A,TRUE,"Y생산";#N/A,#N/A,TRUE,"Y판매";#N/A,#N/A,TRUE,"Y총물량";#N/A,#N/A,TRUE,"Y능력";#N/A,#N/A,TRUE,"YKD"}</definedName>
    <definedName name="WEARF" hidden="1">{#N/A,#N/A,TRUE,"Y생산";#N/A,#N/A,TRUE,"Y판매";#N/A,#N/A,TRUE,"Y총물량";#N/A,#N/A,TRUE,"Y능력";#N/A,#N/A,TRUE,"YKD"}</definedName>
    <definedName name="wed"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4" hidden="1">{#N/A,#N/A,FALSE,"Performance Flash Report"}</definedName>
    <definedName name="wef" localSheetId="8" hidden="1">{#N/A,#N/A,FALSE,"Performance Flash Report"}</definedName>
    <definedName name="wef" localSheetId="25" hidden="1">{#N/A,#N/A,FALSE,"Performance Flash Report"}</definedName>
    <definedName name="wef" localSheetId="2" hidden="1">{#N/A,#N/A,FALSE,"Performance Flash Report"}</definedName>
    <definedName name="wef" localSheetId="14" hidden="1">{#N/A,#N/A,FALSE,"Performance Flash Report"}</definedName>
    <definedName name="wef" localSheetId="28" hidden="1">{#N/A,#N/A,FALSE,"Performance Flash Report"}</definedName>
    <definedName name="wef" localSheetId="5" hidden="1">{#N/A,#N/A,FALSE,"Performance Flash Report"}</definedName>
    <definedName name="wef" localSheetId="13" hidden="1">{#N/A,#N/A,FALSE,"Performance Flash Report"}</definedName>
    <definedName name="wef" hidden="1">{#N/A,#N/A,FALSE,"Performance Flash Report"}</definedName>
    <definedName name="wef_1" localSheetId="24" hidden="1">{#N/A,#N/A,FALSE,"Performance Flash Report"}</definedName>
    <definedName name="wef_1" localSheetId="8" hidden="1">{#N/A,#N/A,FALSE,"Performance Flash Report"}</definedName>
    <definedName name="wef_1" localSheetId="25" hidden="1">{#N/A,#N/A,FALSE,"Performance Flash Report"}</definedName>
    <definedName name="wef_1" localSheetId="2" hidden="1">{#N/A,#N/A,FALSE,"Performance Flash Report"}</definedName>
    <definedName name="wef_1" localSheetId="14" hidden="1">{#N/A,#N/A,FALSE,"Performance Flash Report"}</definedName>
    <definedName name="wef_1" localSheetId="28" hidden="1">{#N/A,#N/A,FALSE,"Performance Flash Report"}</definedName>
    <definedName name="wef_1" localSheetId="5" hidden="1">{#N/A,#N/A,FALSE,"Performance Flash Report"}</definedName>
    <definedName name="wef_1" localSheetId="13" hidden="1">{#N/A,#N/A,FALSE,"Performance Flash Report"}</definedName>
    <definedName name="wef_1" hidden="1">{#N/A,#N/A,FALSE,"Performance Flash Report"}</definedName>
    <definedName name="wef_1_1" localSheetId="24" hidden="1">{#N/A,#N/A,FALSE,"Performance Flash Report"}</definedName>
    <definedName name="wef_1_1" localSheetId="8" hidden="1">{#N/A,#N/A,FALSE,"Performance Flash Report"}</definedName>
    <definedName name="wef_1_1" localSheetId="25" hidden="1">{#N/A,#N/A,FALSE,"Performance Flash Report"}</definedName>
    <definedName name="wef_1_1" localSheetId="2" hidden="1">{#N/A,#N/A,FALSE,"Performance Flash Report"}</definedName>
    <definedName name="wef_1_1" localSheetId="14" hidden="1">{#N/A,#N/A,FALSE,"Performance Flash Report"}</definedName>
    <definedName name="wef_1_1" localSheetId="28" hidden="1">{#N/A,#N/A,FALSE,"Performance Flash Report"}</definedName>
    <definedName name="wef_1_1" localSheetId="5" hidden="1">{#N/A,#N/A,FALSE,"Performance Flash Report"}</definedName>
    <definedName name="wef_1_1" localSheetId="13" hidden="1">{#N/A,#N/A,FALSE,"Performance Flash Report"}</definedName>
    <definedName name="wef_1_1" hidden="1">{#N/A,#N/A,FALSE,"Performance Flash Report"}</definedName>
    <definedName name="wef_1_2" localSheetId="24" hidden="1">{#N/A,#N/A,FALSE,"Performance Flash Report"}</definedName>
    <definedName name="wef_1_2" localSheetId="8" hidden="1">{#N/A,#N/A,FALSE,"Performance Flash Report"}</definedName>
    <definedName name="wef_1_2" localSheetId="25" hidden="1">{#N/A,#N/A,FALSE,"Performance Flash Report"}</definedName>
    <definedName name="wef_1_2" localSheetId="2" hidden="1">{#N/A,#N/A,FALSE,"Performance Flash Report"}</definedName>
    <definedName name="wef_1_2" localSheetId="14" hidden="1">{#N/A,#N/A,FALSE,"Performance Flash Report"}</definedName>
    <definedName name="wef_1_2" localSheetId="28" hidden="1">{#N/A,#N/A,FALSE,"Performance Flash Report"}</definedName>
    <definedName name="wef_1_2" localSheetId="5" hidden="1">{#N/A,#N/A,FALSE,"Performance Flash Report"}</definedName>
    <definedName name="wef_1_2" localSheetId="13" hidden="1">{#N/A,#N/A,FALSE,"Performance Flash Report"}</definedName>
    <definedName name="wef_1_2" hidden="1">{#N/A,#N/A,FALSE,"Performance Flash Report"}</definedName>
    <definedName name="wef_1_3" localSheetId="24" hidden="1">{#N/A,#N/A,FALSE,"Performance Flash Report"}</definedName>
    <definedName name="wef_1_3" localSheetId="8" hidden="1">{#N/A,#N/A,FALSE,"Performance Flash Report"}</definedName>
    <definedName name="wef_1_3" localSheetId="25" hidden="1">{#N/A,#N/A,FALSE,"Performance Flash Report"}</definedName>
    <definedName name="wef_1_3" localSheetId="2" hidden="1">{#N/A,#N/A,FALSE,"Performance Flash Report"}</definedName>
    <definedName name="wef_1_3" localSheetId="14" hidden="1">{#N/A,#N/A,FALSE,"Performance Flash Report"}</definedName>
    <definedName name="wef_1_3" localSheetId="28" hidden="1">{#N/A,#N/A,FALSE,"Performance Flash Report"}</definedName>
    <definedName name="wef_1_3" localSheetId="5" hidden="1">{#N/A,#N/A,FALSE,"Performance Flash Report"}</definedName>
    <definedName name="wef_1_3" localSheetId="13" hidden="1">{#N/A,#N/A,FALSE,"Performance Flash Report"}</definedName>
    <definedName name="wef_1_3" hidden="1">{#N/A,#N/A,FALSE,"Performance Flash Report"}</definedName>
    <definedName name="wef_1_4" localSheetId="24" hidden="1">{#N/A,#N/A,FALSE,"Performance Flash Report"}</definedName>
    <definedName name="wef_1_4" localSheetId="8" hidden="1">{#N/A,#N/A,FALSE,"Performance Flash Report"}</definedName>
    <definedName name="wef_1_4" localSheetId="25" hidden="1">{#N/A,#N/A,FALSE,"Performance Flash Report"}</definedName>
    <definedName name="wef_1_4" localSheetId="2" hidden="1">{#N/A,#N/A,FALSE,"Performance Flash Report"}</definedName>
    <definedName name="wef_1_4" localSheetId="14" hidden="1">{#N/A,#N/A,FALSE,"Performance Flash Report"}</definedName>
    <definedName name="wef_1_4" localSheetId="28" hidden="1">{#N/A,#N/A,FALSE,"Performance Flash Report"}</definedName>
    <definedName name="wef_1_4" localSheetId="5" hidden="1">{#N/A,#N/A,FALSE,"Performance Flash Report"}</definedName>
    <definedName name="wef_1_4" localSheetId="13" hidden="1">{#N/A,#N/A,FALSE,"Performance Flash Report"}</definedName>
    <definedName name="wef_1_4" hidden="1">{#N/A,#N/A,FALSE,"Performance Flash Report"}</definedName>
    <definedName name="wef_2" localSheetId="24" hidden="1">{#N/A,#N/A,FALSE,"Performance Flash Report"}</definedName>
    <definedName name="wef_2" localSheetId="8" hidden="1">{#N/A,#N/A,FALSE,"Performance Flash Report"}</definedName>
    <definedName name="wef_2" localSheetId="25" hidden="1">{#N/A,#N/A,FALSE,"Performance Flash Report"}</definedName>
    <definedName name="wef_2" localSheetId="2" hidden="1">{#N/A,#N/A,FALSE,"Performance Flash Report"}</definedName>
    <definedName name="wef_2" localSheetId="14" hidden="1">{#N/A,#N/A,FALSE,"Performance Flash Report"}</definedName>
    <definedName name="wef_2" localSheetId="28" hidden="1">{#N/A,#N/A,FALSE,"Performance Flash Report"}</definedName>
    <definedName name="wef_2" localSheetId="5" hidden="1">{#N/A,#N/A,FALSE,"Performance Flash Report"}</definedName>
    <definedName name="wef_2" localSheetId="13" hidden="1">{#N/A,#N/A,FALSE,"Performance Flash Report"}</definedName>
    <definedName name="wef_2" hidden="1">{#N/A,#N/A,FALSE,"Performance Flash Report"}</definedName>
    <definedName name="wef_2_1" localSheetId="24" hidden="1">{#N/A,#N/A,FALSE,"Performance Flash Report"}</definedName>
    <definedName name="wef_2_1" localSheetId="8" hidden="1">{#N/A,#N/A,FALSE,"Performance Flash Report"}</definedName>
    <definedName name="wef_2_1" localSheetId="25" hidden="1">{#N/A,#N/A,FALSE,"Performance Flash Report"}</definedName>
    <definedName name="wef_2_1" localSheetId="2" hidden="1">{#N/A,#N/A,FALSE,"Performance Flash Report"}</definedName>
    <definedName name="wef_2_1" localSheetId="14" hidden="1">{#N/A,#N/A,FALSE,"Performance Flash Report"}</definedName>
    <definedName name="wef_2_1" localSheetId="28" hidden="1">{#N/A,#N/A,FALSE,"Performance Flash Report"}</definedName>
    <definedName name="wef_2_1" localSheetId="5" hidden="1">{#N/A,#N/A,FALSE,"Performance Flash Report"}</definedName>
    <definedName name="wef_2_1" localSheetId="13" hidden="1">{#N/A,#N/A,FALSE,"Performance Flash Report"}</definedName>
    <definedName name="wef_2_1" hidden="1">{#N/A,#N/A,FALSE,"Performance Flash Report"}</definedName>
    <definedName name="wef_2_2" localSheetId="24" hidden="1">{#N/A,#N/A,FALSE,"Performance Flash Report"}</definedName>
    <definedName name="wef_2_2" localSheetId="8" hidden="1">{#N/A,#N/A,FALSE,"Performance Flash Report"}</definedName>
    <definedName name="wef_2_2" localSheetId="25" hidden="1">{#N/A,#N/A,FALSE,"Performance Flash Report"}</definedName>
    <definedName name="wef_2_2" localSheetId="2" hidden="1">{#N/A,#N/A,FALSE,"Performance Flash Report"}</definedName>
    <definedName name="wef_2_2" localSheetId="14" hidden="1">{#N/A,#N/A,FALSE,"Performance Flash Report"}</definedName>
    <definedName name="wef_2_2" localSheetId="28" hidden="1">{#N/A,#N/A,FALSE,"Performance Flash Report"}</definedName>
    <definedName name="wef_2_2" localSheetId="5" hidden="1">{#N/A,#N/A,FALSE,"Performance Flash Report"}</definedName>
    <definedName name="wef_2_2" localSheetId="13" hidden="1">{#N/A,#N/A,FALSE,"Performance Flash Report"}</definedName>
    <definedName name="wef_2_2" hidden="1">{#N/A,#N/A,FALSE,"Performance Flash Report"}</definedName>
    <definedName name="wef_2_3" localSheetId="24" hidden="1">{#N/A,#N/A,FALSE,"Performance Flash Report"}</definedName>
    <definedName name="wef_2_3" localSheetId="8" hidden="1">{#N/A,#N/A,FALSE,"Performance Flash Report"}</definedName>
    <definedName name="wef_2_3" localSheetId="25" hidden="1">{#N/A,#N/A,FALSE,"Performance Flash Report"}</definedName>
    <definedName name="wef_2_3" localSheetId="2" hidden="1">{#N/A,#N/A,FALSE,"Performance Flash Report"}</definedName>
    <definedName name="wef_2_3" localSheetId="14" hidden="1">{#N/A,#N/A,FALSE,"Performance Flash Report"}</definedName>
    <definedName name="wef_2_3" localSheetId="28" hidden="1">{#N/A,#N/A,FALSE,"Performance Flash Report"}</definedName>
    <definedName name="wef_2_3" localSheetId="5" hidden="1">{#N/A,#N/A,FALSE,"Performance Flash Report"}</definedName>
    <definedName name="wef_2_3" localSheetId="13" hidden="1">{#N/A,#N/A,FALSE,"Performance Flash Report"}</definedName>
    <definedName name="wef_2_3" hidden="1">{#N/A,#N/A,FALSE,"Performance Flash Report"}</definedName>
    <definedName name="wef_2_4" localSheetId="24" hidden="1">{#N/A,#N/A,FALSE,"Performance Flash Report"}</definedName>
    <definedName name="wef_2_4" localSheetId="8" hidden="1">{#N/A,#N/A,FALSE,"Performance Flash Report"}</definedName>
    <definedName name="wef_2_4" localSheetId="25" hidden="1">{#N/A,#N/A,FALSE,"Performance Flash Report"}</definedName>
    <definedName name="wef_2_4" localSheetId="2" hidden="1">{#N/A,#N/A,FALSE,"Performance Flash Report"}</definedName>
    <definedName name="wef_2_4" localSheetId="14" hidden="1">{#N/A,#N/A,FALSE,"Performance Flash Report"}</definedName>
    <definedName name="wef_2_4" localSheetId="28" hidden="1">{#N/A,#N/A,FALSE,"Performance Flash Report"}</definedName>
    <definedName name="wef_2_4" localSheetId="5" hidden="1">{#N/A,#N/A,FALSE,"Performance Flash Report"}</definedName>
    <definedName name="wef_2_4" localSheetId="13" hidden="1">{#N/A,#N/A,FALSE,"Performance Flash Report"}</definedName>
    <definedName name="wef_2_4" hidden="1">{#N/A,#N/A,FALSE,"Performance Flash Report"}</definedName>
    <definedName name="wef_3" localSheetId="24" hidden="1">{#N/A,#N/A,FALSE,"Performance Flash Report"}</definedName>
    <definedName name="wef_3" localSheetId="8" hidden="1">{#N/A,#N/A,FALSE,"Performance Flash Report"}</definedName>
    <definedName name="wef_3" localSheetId="25" hidden="1">{#N/A,#N/A,FALSE,"Performance Flash Report"}</definedName>
    <definedName name="wef_3" localSheetId="2" hidden="1">{#N/A,#N/A,FALSE,"Performance Flash Report"}</definedName>
    <definedName name="wef_3" localSheetId="14" hidden="1">{#N/A,#N/A,FALSE,"Performance Flash Report"}</definedName>
    <definedName name="wef_3" localSheetId="28" hidden="1">{#N/A,#N/A,FALSE,"Performance Flash Report"}</definedName>
    <definedName name="wef_3" localSheetId="5" hidden="1">{#N/A,#N/A,FALSE,"Performance Flash Report"}</definedName>
    <definedName name="wef_3" localSheetId="13" hidden="1">{#N/A,#N/A,FALSE,"Performance Flash Report"}</definedName>
    <definedName name="wef_3" hidden="1">{#N/A,#N/A,FALSE,"Performance Flash Report"}</definedName>
    <definedName name="wef_3_1" localSheetId="24" hidden="1">{#N/A,#N/A,FALSE,"Performance Flash Report"}</definedName>
    <definedName name="wef_3_1" localSheetId="8" hidden="1">{#N/A,#N/A,FALSE,"Performance Flash Report"}</definedName>
    <definedName name="wef_3_1" localSheetId="25" hidden="1">{#N/A,#N/A,FALSE,"Performance Flash Report"}</definedName>
    <definedName name="wef_3_1" localSheetId="2" hidden="1">{#N/A,#N/A,FALSE,"Performance Flash Report"}</definedName>
    <definedName name="wef_3_1" localSheetId="14" hidden="1">{#N/A,#N/A,FALSE,"Performance Flash Report"}</definedName>
    <definedName name="wef_3_1" localSheetId="28" hidden="1">{#N/A,#N/A,FALSE,"Performance Flash Report"}</definedName>
    <definedName name="wef_3_1" localSheetId="5" hidden="1">{#N/A,#N/A,FALSE,"Performance Flash Report"}</definedName>
    <definedName name="wef_3_1" localSheetId="13" hidden="1">{#N/A,#N/A,FALSE,"Performance Flash Report"}</definedName>
    <definedName name="wef_3_1" hidden="1">{#N/A,#N/A,FALSE,"Performance Flash Report"}</definedName>
    <definedName name="wef_3_2" localSheetId="24" hidden="1">{#N/A,#N/A,FALSE,"Performance Flash Report"}</definedName>
    <definedName name="wef_3_2" localSheetId="8" hidden="1">{#N/A,#N/A,FALSE,"Performance Flash Report"}</definedName>
    <definedName name="wef_3_2" localSheetId="25" hidden="1">{#N/A,#N/A,FALSE,"Performance Flash Report"}</definedName>
    <definedName name="wef_3_2" localSheetId="2" hidden="1">{#N/A,#N/A,FALSE,"Performance Flash Report"}</definedName>
    <definedName name="wef_3_2" localSheetId="14" hidden="1">{#N/A,#N/A,FALSE,"Performance Flash Report"}</definedName>
    <definedName name="wef_3_2" localSheetId="28" hidden="1">{#N/A,#N/A,FALSE,"Performance Flash Report"}</definedName>
    <definedName name="wef_3_2" localSheetId="5" hidden="1">{#N/A,#N/A,FALSE,"Performance Flash Report"}</definedName>
    <definedName name="wef_3_2" localSheetId="13" hidden="1">{#N/A,#N/A,FALSE,"Performance Flash Report"}</definedName>
    <definedName name="wef_3_2" hidden="1">{#N/A,#N/A,FALSE,"Performance Flash Report"}</definedName>
    <definedName name="wef_3_3" localSheetId="24" hidden="1">{#N/A,#N/A,FALSE,"Performance Flash Report"}</definedName>
    <definedName name="wef_3_3" localSheetId="8" hidden="1">{#N/A,#N/A,FALSE,"Performance Flash Report"}</definedName>
    <definedName name="wef_3_3" localSheetId="25" hidden="1">{#N/A,#N/A,FALSE,"Performance Flash Report"}</definedName>
    <definedName name="wef_3_3" localSheetId="2" hidden="1">{#N/A,#N/A,FALSE,"Performance Flash Report"}</definedName>
    <definedName name="wef_3_3" localSheetId="14" hidden="1">{#N/A,#N/A,FALSE,"Performance Flash Report"}</definedName>
    <definedName name="wef_3_3" localSheetId="28" hidden="1">{#N/A,#N/A,FALSE,"Performance Flash Report"}</definedName>
    <definedName name="wef_3_3" localSheetId="5" hidden="1">{#N/A,#N/A,FALSE,"Performance Flash Report"}</definedName>
    <definedName name="wef_3_3" localSheetId="13" hidden="1">{#N/A,#N/A,FALSE,"Performance Flash Report"}</definedName>
    <definedName name="wef_3_3" hidden="1">{#N/A,#N/A,FALSE,"Performance Flash Report"}</definedName>
    <definedName name="wef_3_4" localSheetId="24" hidden="1">{#N/A,#N/A,FALSE,"Performance Flash Report"}</definedName>
    <definedName name="wef_3_4" localSheetId="8" hidden="1">{#N/A,#N/A,FALSE,"Performance Flash Report"}</definedName>
    <definedName name="wef_3_4" localSheetId="25" hidden="1">{#N/A,#N/A,FALSE,"Performance Flash Report"}</definedName>
    <definedName name="wef_3_4" localSheetId="2" hidden="1">{#N/A,#N/A,FALSE,"Performance Flash Report"}</definedName>
    <definedName name="wef_3_4" localSheetId="14" hidden="1">{#N/A,#N/A,FALSE,"Performance Flash Report"}</definedName>
    <definedName name="wef_3_4" localSheetId="28" hidden="1">{#N/A,#N/A,FALSE,"Performance Flash Report"}</definedName>
    <definedName name="wef_3_4" localSheetId="5" hidden="1">{#N/A,#N/A,FALSE,"Performance Flash Report"}</definedName>
    <definedName name="wef_3_4" localSheetId="13" hidden="1">{#N/A,#N/A,FALSE,"Performance Flash Report"}</definedName>
    <definedName name="wef_3_4" hidden="1">{#N/A,#N/A,FALSE,"Performance Flash Report"}</definedName>
    <definedName name="wef_4" localSheetId="24" hidden="1">{#N/A,#N/A,FALSE,"Performance Flash Report"}</definedName>
    <definedName name="wef_4" localSheetId="8" hidden="1">{#N/A,#N/A,FALSE,"Performance Flash Report"}</definedName>
    <definedName name="wef_4" localSheetId="25" hidden="1">{#N/A,#N/A,FALSE,"Performance Flash Report"}</definedName>
    <definedName name="wef_4" localSheetId="2" hidden="1">{#N/A,#N/A,FALSE,"Performance Flash Report"}</definedName>
    <definedName name="wef_4" localSheetId="14" hidden="1">{#N/A,#N/A,FALSE,"Performance Flash Report"}</definedName>
    <definedName name="wef_4" localSheetId="28" hidden="1">{#N/A,#N/A,FALSE,"Performance Flash Report"}</definedName>
    <definedName name="wef_4" localSheetId="5" hidden="1">{#N/A,#N/A,FALSE,"Performance Flash Report"}</definedName>
    <definedName name="wef_4" localSheetId="13" hidden="1">{#N/A,#N/A,FALSE,"Performance Flash Report"}</definedName>
    <definedName name="wef_4" hidden="1">{#N/A,#N/A,FALSE,"Performance Flash Report"}</definedName>
    <definedName name="wef_4_1" localSheetId="24" hidden="1">{#N/A,#N/A,FALSE,"Performance Flash Report"}</definedName>
    <definedName name="wef_4_1" localSheetId="8" hidden="1">{#N/A,#N/A,FALSE,"Performance Flash Report"}</definedName>
    <definedName name="wef_4_1" localSheetId="25" hidden="1">{#N/A,#N/A,FALSE,"Performance Flash Report"}</definedName>
    <definedName name="wef_4_1" localSheetId="2" hidden="1">{#N/A,#N/A,FALSE,"Performance Flash Report"}</definedName>
    <definedName name="wef_4_1" localSheetId="14" hidden="1">{#N/A,#N/A,FALSE,"Performance Flash Report"}</definedName>
    <definedName name="wef_4_1" localSheetId="28" hidden="1">{#N/A,#N/A,FALSE,"Performance Flash Report"}</definedName>
    <definedName name="wef_4_1" localSheetId="5" hidden="1">{#N/A,#N/A,FALSE,"Performance Flash Report"}</definedName>
    <definedName name="wef_4_1" localSheetId="13" hidden="1">{#N/A,#N/A,FALSE,"Performance Flash Report"}</definedName>
    <definedName name="wef_4_1" hidden="1">{#N/A,#N/A,FALSE,"Performance Flash Report"}</definedName>
    <definedName name="wef_4_2" localSheetId="24" hidden="1">{#N/A,#N/A,FALSE,"Performance Flash Report"}</definedName>
    <definedName name="wef_4_2" localSheetId="8" hidden="1">{#N/A,#N/A,FALSE,"Performance Flash Report"}</definedName>
    <definedName name="wef_4_2" localSheetId="25" hidden="1">{#N/A,#N/A,FALSE,"Performance Flash Report"}</definedName>
    <definedName name="wef_4_2" localSheetId="2" hidden="1">{#N/A,#N/A,FALSE,"Performance Flash Report"}</definedName>
    <definedName name="wef_4_2" localSheetId="14" hidden="1">{#N/A,#N/A,FALSE,"Performance Flash Report"}</definedName>
    <definedName name="wef_4_2" localSheetId="28" hidden="1">{#N/A,#N/A,FALSE,"Performance Flash Report"}</definedName>
    <definedName name="wef_4_2" localSheetId="5" hidden="1">{#N/A,#N/A,FALSE,"Performance Flash Report"}</definedName>
    <definedName name="wef_4_2" localSheetId="13" hidden="1">{#N/A,#N/A,FALSE,"Performance Flash Report"}</definedName>
    <definedName name="wef_4_2" hidden="1">{#N/A,#N/A,FALSE,"Performance Flash Report"}</definedName>
    <definedName name="wef_4_3" localSheetId="24" hidden="1">{#N/A,#N/A,FALSE,"Performance Flash Report"}</definedName>
    <definedName name="wef_4_3" localSheetId="8" hidden="1">{#N/A,#N/A,FALSE,"Performance Flash Report"}</definedName>
    <definedName name="wef_4_3" localSheetId="25" hidden="1">{#N/A,#N/A,FALSE,"Performance Flash Report"}</definedName>
    <definedName name="wef_4_3" localSheetId="2" hidden="1">{#N/A,#N/A,FALSE,"Performance Flash Report"}</definedName>
    <definedName name="wef_4_3" localSheetId="14" hidden="1">{#N/A,#N/A,FALSE,"Performance Flash Report"}</definedName>
    <definedName name="wef_4_3" localSheetId="28" hidden="1">{#N/A,#N/A,FALSE,"Performance Flash Report"}</definedName>
    <definedName name="wef_4_3" localSheetId="5" hidden="1">{#N/A,#N/A,FALSE,"Performance Flash Report"}</definedName>
    <definedName name="wef_4_3" localSheetId="13" hidden="1">{#N/A,#N/A,FALSE,"Performance Flash Report"}</definedName>
    <definedName name="wef_4_3" hidden="1">{#N/A,#N/A,FALSE,"Performance Flash Report"}</definedName>
    <definedName name="wef_4_4" localSheetId="24" hidden="1">{#N/A,#N/A,FALSE,"Performance Flash Report"}</definedName>
    <definedName name="wef_4_4" localSheetId="8" hidden="1">{#N/A,#N/A,FALSE,"Performance Flash Report"}</definedName>
    <definedName name="wef_4_4" localSheetId="25" hidden="1">{#N/A,#N/A,FALSE,"Performance Flash Report"}</definedName>
    <definedName name="wef_4_4" localSheetId="2" hidden="1">{#N/A,#N/A,FALSE,"Performance Flash Report"}</definedName>
    <definedName name="wef_4_4" localSheetId="14" hidden="1">{#N/A,#N/A,FALSE,"Performance Flash Report"}</definedName>
    <definedName name="wef_4_4" localSheetId="28" hidden="1">{#N/A,#N/A,FALSE,"Performance Flash Report"}</definedName>
    <definedName name="wef_4_4" localSheetId="5" hidden="1">{#N/A,#N/A,FALSE,"Performance Flash Report"}</definedName>
    <definedName name="wef_4_4" localSheetId="13" hidden="1">{#N/A,#N/A,FALSE,"Performance Flash Report"}</definedName>
    <definedName name="wef_4_4" hidden="1">{#N/A,#N/A,FALSE,"Performance Flash Report"}</definedName>
    <definedName name="wef_5" localSheetId="24" hidden="1">{#N/A,#N/A,FALSE,"Performance Flash Report"}</definedName>
    <definedName name="wef_5" localSheetId="8" hidden="1">{#N/A,#N/A,FALSE,"Performance Flash Report"}</definedName>
    <definedName name="wef_5" localSheetId="25" hidden="1">{#N/A,#N/A,FALSE,"Performance Flash Report"}</definedName>
    <definedName name="wef_5" localSheetId="2" hidden="1">{#N/A,#N/A,FALSE,"Performance Flash Report"}</definedName>
    <definedName name="wef_5" localSheetId="14" hidden="1">{#N/A,#N/A,FALSE,"Performance Flash Report"}</definedName>
    <definedName name="wef_5" localSheetId="28" hidden="1">{#N/A,#N/A,FALSE,"Performance Flash Report"}</definedName>
    <definedName name="wef_5" localSheetId="5" hidden="1">{#N/A,#N/A,FALSE,"Performance Flash Report"}</definedName>
    <definedName name="wef_5" localSheetId="13" hidden="1">{#N/A,#N/A,FALSE,"Performance Flash Report"}</definedName>
    <definedName name="wef_5" hidden="1">{#N/A,#N/A,FALSE,"Performance Flash Report"}</definedName>
    <definedName name="wef_5_1" localSheetId="24" hidden="1">{#N/A,#N/A,FALSE,"Performance Flash Report"}</definedName>
    <definedName name="wef_5_1" localSheetId="8" hidden="1">{#N/A,#N/A,FALSE,"Performance Flash Report"}</definedName>
    <definedName name="wef_5_1" localSheetId="25" hidden="1">{#N/A,#N/A,FALSE,"Performance Flash Report"}</definedName>
    <definedName name="wef_5_1" localSheetId="2" hidden="1">{#N/A,#N/A,FALSE,"Performance Flash Report"}</definedName>
    <definedName name="wef_5_1" localSheetId="14" hidden="1">{#N/A,#N/A,FALSE,"Performance Flash Report"}</definedName>
    <definedName name="wef_5_1" localSheetId="28" hidden="1">{#N/A,#N/A,FALSE,"Performance Flash Report"}</definedName>
    <definedName name="wef_5_1" localSheetId="5" hidden="1">{#N/A,#N/A,FALSE,"Performance Flash Report"}</definedName>
    <definedName name="wef_5_1" localSheetId="13" hidden="1">{#N/A,#N/A,FALSE,"Performance Flash Report"}</definedName>
    <definedName name="wef_5_1" hidden="1">{#N/A,#N/A,FALSE,"Performance Flash Report"}</definedName>
    <definedName name="wef_5_2" localSheetId="24" hidden="1">{#N/A,#N/A,FALSE,"Performance Flash Report"}</definedName>
    <definedName name="wef_5_2" localSheetId="8" hidden="1">{#N/A,#N/A,FALSE,"Performance Flash Report"}</definedName>
    <definedName name="wef_5_2" localSheetId="25" hidden="1">{#N/A,#N/A,FALSE,"Performance Flash Report"}</definedName>
    <definedName name="wef_5_2" localSheetId="2" hidden="1">{#N/A,#N/A,FALSE,"Performance Flash Report"}</definedName>
    <definedName name="wef_5_2" localSheetId="14" hidden="1">{#N/A,#N/A,FALSE,"Performance Flash Report"}</definedName>
    <definedName name="wef_5_2" localSheetId="28" hidden="1">{#N/A,#N/A,FALSE,"Performance Flash Report"}</definedName>
    <definedName name="wef_5_2" localSheetId="5" hidden="1">{#N/A,#N/A,FALSE,"Performance Flash Report"}</definedName>
    <definedName name="wef_5_2" localSheetId="13" hidden="1">{#N/A,#N/A,FALSE,"Performance Flash Report"}</definedName>
    <definedName name="wef_5_2" hidden="1">{#N/A,#N/A,FALSE,"Performance Flash Report"}</definedName>
    <definedName name="wef_5_3" localSheetId="24" hidden="1">{#N/A,#N/A,FALSE,"Performance Flash Report"}</definedName>
    <definedName name="wef_5_3" localSheetId="8" hidden="1">{#N/A,#N/A,FALSE,"Performance Flash Report"}</definedName>
    <definedName name="wef_5_3" localSheetId="25" hidden="1">{#N/A,#N/A,FALSE,"Performance Flash Report"}</definedName>
    <definedName name="wef_5_3" localSheetId="2" hidden="1">{#N/A,#N/A,FALSE,"Performance Flash Report"}</definedName>
    <definedName name="wef_5_3" localSheetId="14" hidden="1">{#N/A,#N/A,FALSE,"Performance Flash Report"}</definedName>
    <definedName name="wef_5_3" localSheetId="28" hidden="1">{#N/A,#N/A,FALSE,"Performance Flash Report"}</definedName>
    <definedName name="wef_5_3" localSheetId="5" hidden="1">{#N/A,#N/A,FALSE,"Performance Flash Report"}</definedName>
    <definedName name="wef_5_3" localSheetId="13" hidden="1">{#N/A,#N/A,FALSE,"Performance Flash Report"}</definedName>
    <definedName name="wef_5_3" hidden="1">{#N/A,#N/A,FALSE,"Performance Flash Report"}</definedName>
    <definedName name="wef_5_4" localSheetId="24" hidden="1">{#N/A,#N/A,FALSE,"Performance Flash Report"}</definedName>
    <definedName name="wef_5_4" localSheetId="8" hidden="1">{#N/A,#N/A,FALSE,"Performance Flash Report"}</definedName>
    <definedName name="wef_5_4" localSheetId="25" hidden="1">{#N/A,#N/A,FALSE,"Performance Flash Report"}</definedName>
    <definedName name="wef_5_4" localSheetId="2" hidden="1">{#N/A,#N/A,FALSE,"Performance Flash Report"}</definedName>
    <definedName name="wef_5_4" localSheetId="14" hidden="1">{#N/A,#N/A,FALSE,"Performance Flash Report"}</definedName>
    <definedName name="wef_5_4" localSheetId="28" hidden="1">{#N/A,#N/A,FALSE,"Performance Flash Report"}</definedName>
    <definedName name="wef_5_4" localSheetId="5" hidden="1">{#N/A,#N/A,FALSE,"Performance Flash Report"}</definedName>
    <definedName name="wef_5_4" localSheetId="13" hidden="1">{#N/A,#N/A,FALSE,"Performance Flash Report"}</definedName>
    <definedName name="wef_5_4" hidden="1">{#N/A,#N/A,FALSE,"Performance Flash Report"}</definedName>
    <definedName name="wefd"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 localSheetId="24">#REF!</definedName>
    <definedName name="Wem">#REF!</definedName>
    <definedName name="WEQ" localSheetId="24" hidden="1">{#N/A,#N/A,FALSE,"단축1";#N/A,#N/A,FALSE,"단축2";#N/A,#N/A,FALSE,"단축3";#N/A,#N/A,FALSE,"장축";#N/A,#N/A,FALSE,"4WD"}</definedName>
    <definedName name="WEQ" localSheetId="8" hidden="1">{#N/A,#N/A,FALSE,"단축1";#N/A,#N/A,FALSE,"단축2";#N/A,#N/A,FALSE,"단축3";#N/A,#N/A,FALSE,"장축";#N/A,#N/A,FALSE,"4WD"}</definedName>
    <definedName name="WEQ" localSheetId="25" hidden="1">{#N/A,#N/A,FALSE,"단축1";#N/A,#N/A,FALSE,"단축2";#N/A,#N/A,FALSE,"단축3";#N/A,#N/A,FALSE,"장축";#N/A,#N/A,FALSE,"4WD"}</definedName>
    <definedName name="WEQ" localSheetId="2" hidden="1">{#N/A,#N/A,FALSE,"단축1";#N/A,#N/A,FALSE,"단축2";#N/A,#N/A,FALSE,"단축3";#N/A,#N/A,FALSE,"장축";#N/A,#N/A,FALSE,"4WD"}</definedName>
    <definedName name="WEQ" localSheetId="28" hidden="1">{#N/A,#N/A,FALSE,"단축1";#N/A,#N/A,FALSE,"단축2";#N/A,#N/A,FALSE,"단축3";#N/A,#N/A,FALSE,"장축";#N/A,#N/A,FALSE,"4WD"}</definedName>
    <definedName name="WEQ" localSheetId="5" hidden="1">{#N/A,#N/A,FALSE,"단축1";#N/A,#N/A,FALSE,"단축2";#N/A,#N/A,FALSE,"단축3";#N/A,#N/A,FALSE,"장축";#N/A,#N/A,FALSE,"4WD"}</definedName>
    <definedName name="WEQ" hidden="1">{#N/A,#N/A,FALSE,"단축1";#N/A,#N/A,FALSE,"단축2";#N/A,#N/A,FALSE,"단축3";#N/A,#N/A,FALSE,"장축";#N/A,#N/A,FALSE,"4WD"}</definedName>
    <definedName name="weqew" localSheetId="24" hidden="1">{#N/A,#N/A,FALSE,"Aging Summary";#N/A,#N/A,FALSE,"Ratio Analysis";#N/A,#N/A,FALSE,"Test 120 Day Accts";#N/A,#N/A,FALSE,"Tickmarks"}</definedName>
    <definedName name="weqew" localSheetId="8" hidden="1">{#N/A,#N/A,FALSE,"Aging Summary";#N/A,#N/A,FALSE,"Ratio Analysis";#N/A,#N/A,FALSE,"Test 120 Day Accts";#N/A,#N/A,FALSE,"Tickmarks"}</definedName>
    <definedName name="weqew" localSheetId="25" hidden="1">{#N/A,#N/A,FALSE,"Aging Summary";#N/A,#N/A,FALSE,"Ratio Analysis";#N/A,#N/A,FALSE,"Test 120 Day Accts";#N/A,#N/A,FALSE,"Tickmarks"}</definedName>
    <definedName name="weqew" localSheetId="2" hidden="1">{#N/A,#N/A,FALSE,"Aging Summary";#N/A,#N/A,FALSE,"Ratio Analysis";#N/A,#N/A,FALSE,"Test 120 Day Accts";#N/A,#N/A,FALSE,"Tickmarks"}</definedName>
    <definedName name="weqew" localSheetId="28" hidden="1">{#N/A,#N/A,FALSE,"Aging Summary";#N/A,#N/A,FALSE,"Ratio Analysis";#N/A,#N/A,FALSE,"Test 120 Day Accts";#N/A,#N/A,FALSE,"Tickmarks"}</definedName>
    <definedName name="weqew" localSheetId="5" hidden="1">{#N/A,#N/A,FALSE,"Aging Summary";#N/A,#N/A,FALSE,"Ratio Analysis";#N/A,#N/A,FALSE,"Test 120 Day Accts";#N/A,#N/A,FALSE,"Tickmarks"}</definedName>
    <definedName name="weqew" hidden="1">{#N/A,#N/A,FALSE,"Aging Summary";#N/A,#N/A,FALSE,"Ratio Analysis";#N/A,#N/A,FALSE,"Test 120 Day Accts";#N/A,#N/A,FALSE,"Tickmarks"}</definedName>
    <definedName name="WEQW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localSheetId="24">#REF!</definedName>
    <definedName name="wer">#REF!</definedName>
    <definedName name="werew"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8"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5"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8"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5"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8"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5"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8"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5"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 localSheetId="24">#REF!</definedName>
    <definedName name="wessdd">#REF!</definedName>
    <definedName name="wet" localSheetId="24" hidden="1">{"INCSTMT1",#N/A,FALSE,"COR";"INCSTMT2",#N/A,FALSE,"COR"}</definedName>
    <definedName name="wet" localSheetId="8" hidden="1">{"INCSTMT1",#N/A,FALSE,"COR";"INCSTMT2",#N/A,FALSE,"COR"}</definedName>
    <definedName name="wet" localSheetId="25" hidden="1">{"INCSTMT1",#N/A,FALSE,"COR";"INCSTMT2",#N/A,FALSE,"COR"}</definedName>
    <definedName name="wet" localSheetId="2" hidden="1">{"INCSTMT1",#N/A,FALSE,"COR";"INCSTMT2",#N/A,FALSE,"COR"}</definedName>
    <definedName name="wet" localSheetId="28" hidden="1">{"INCSTMT1",#N/A,FALSE,"COR";"INCSTMT2",#N/A,FALSE,"COR"}</definedName>
    <definedName name="wet" localSheetId="5" hidden="1">{"INCSTMT1",#N/A,FALSE,"COR";"INCSTMT2",#N/A,FALSE,"COR"}</definedName>
    <definedName name="wet" hidden="1">{"INCSTMT1",#N/A,FALSE,"COR";"INCSTMT2",#N/A,FALSE,"COR"}</definedName>
    <definedName name="wetwo"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localSheetId="24" hidden="1">#REF!</definedName>
    <definedName name="wew" localSheetId="14" hidden="1">#REF!</definedName>
    <definedName name="wew" localSheetId="28" hidden="1">#REF!</definedName>
    <definedName name="wew" localSheetId="13" hidden="1">#REF!</definedName>
    <definedName name="wew" hidden="1">#REF!</definedName>
    <definedName name="wewew" localSheetId="24" hidden="1">{#N/A,#N/A,FALSE,"Aging Summary";#N/A,#N/A,FALSE,"Ratio Analysis";#N/A,#N/A,FALSE,"Test 120 Day Accts";#N/A,#N/A,FALSE,"Tickmarks"}</definedName>
    <definedName name="wewew" localSheetId="8" hidden="1">{#N/A,#N/A,FALSE,"Aging Summary";#N/A,#N/A,FALSE,"Ratio Analysis";#N/A,#N/A,FALSE,"Test 120 Day Accts";#N/A,#N/A,FALSE,"Tickmarks"}</definedName>
    <definedName name="wewew" localSheetId="25" hidden="1">{#N/A,#N/A,FALSE,"Aging Summary";#N/A,#N/A,FALSE,"Ratio Analysis";#N/A,#N/A,FALSE,"Test 120 Day Accts";#N/A,#N/A,FALSE,"Tickmarks"}</definedName>
    <definedName name="wewew" localSheetId="2" hidden="1">{#N/A,#N/A,FALSE,"Aging Summary";#N/A,#N/A,FALSE,"Ratio Analysis";#N/A,#N/A,FALSE,"Test 120 Day Accts";#N/A,#N/A,FALSE,"Tickmarks"}</definedName>
    <definedName name="wewew" localSheetId="28" hidden="1">{#N/A,#N/A,FALSE,"Aging Summary";#N/A,#N/A,FALSE,"Ratio Analysis";#N/A,#N/A,FALSE,"Test 120 Day Accts";#N/A,#N/A,FALSE,"Tickmarks"}</definedName>
    <definedName name="wewew" localSheetId="5" hidden="1">{#N/A,#N/A,FALSE,"Aging Summary";#N/A,#N/A,FALSE,"Ratio Analysis";#N/A,#N/A,FALSE,"Test 120 Day Accts";#N/A,#N/A,FALSE,"Tickmarks"}</definedName>
    <definedName name="wewew" hidden="1">{#N/A,#N/A,FALSE,"Aging Summary";#N/A,#N/A,FALSE,"Ratio Analysis";#N/A,#N/A,FALSE,"Test 120 Day Accts";#N/A,#N/A,FALSE,"Tickmarks"}</definedName>
    <definedName name="WF" localSheetId="24">#REF!</definedName>
    <definedName name="WF">#REF!</definedName>
    <definedName name="Wfdn" localSheetId="24">#REF!</definedName>
    <definedName name="Wfdn">#REF!</definedName>
    <definedName name="Wft" localSheetId="24">#REF!</definedName>
    <definedName name="Wft">#REF!</definedName>
    <definedName name="wG" localSheetId="24">#REF!</definedName>
    <definedName name="wG">#REF!</definedName>
    <definedName name="WH" localSheetId="24">#REF!</definedName>
    <definedName name="WH">#REF!</definedName>
    <definedName name="WHANT" localSheetId="24">#REF!</definedName>
    <definedName name="WHANT">#REF!</definedName>
    <definedName name="what" localSheetId="24">#REF!</definedName>
    <definedName name="what">#REF!</definedName>
    <definedName name="WHRL" localSheetId="24" hidden="1">{#N/A,#N/A,FALSE,"단축1";#N/A,#N/A,FALSE,"단축2";#N/A,#N/A,FALSE,"단축3";#N/A,#N/A,FALSE,"장축";#N/A,#N/A,FALSE,"4WD"}</definedName>
    <definedName name="WHRL" localSheetId="8" hidden="1">{#N/A,#N/A,FALSE,"단축1";#N/A,#N/A,FALSE,"단축2";#N/A,#N/A,FALSE,"단축3";#N/A,#N/A,FALSE,"장축";#N/A,#N/A,FALSE,"4WD"}</definedName>
    <definedName name="WHRL" localSheetId="25" hidden="1">{#N/A,#N/A,FALSE,"단축1";#N/A,#N/A,FALSE,"단축2";#N/A,#N/A,FALSE,"단축3";#N/A,#N/A,FALSE,"장축";#N/A,#N/A,FALSE,"4WD"}</definedName>
    <definedName name="WHRL" localSheetId="2" hidden="1">{#N/A,#N/A,FALSE,"단축1";#N/A,#N/A,FALSE,"단축2";#N/A,#N/A,FALSE,"단축3";#N/A,#N/A,FALSE,"장축";#N/A,#N/A,FALSE,"4WD"}</definedName>
    <definedName name="WHRL" localSheetId="28" hidden="1">{#N/A,#N/A,FALSE,"단축1";#N/A,#N/A,FALSE,"단축2";#N/A,#N/A,FALSE,"단축3";#N/A,#N/A,FALSE,"장축";#N/A,#N/A,FALSE,"4WD"}</definedName>
    <definedName name="WHRL" localSheetId="5" hidden="1">{#N/A,#N/A,FALSE,"단축1";#N/A,#N/A,FALSE,"단축2";#N/A,#N/A,FALSE,"단축3";#N/A,#N/A,FALSE,"장축";#N/A,#N/A,FALSE,"4WD"}</definedName>
    <definedName name="WHRL" hidden="1">{#N/A,#N/A,FALSE,"단축1";#N/A,#N/A,FALSE,"단축2";#N/A,#N/A,FALSE,"단축3";#N/A,#N/A,FALSE,"장축";#N/A,#N/A,FALSE,"4WD"}</definedName>
    <definedName name="WIND1_H" localSheetId="24">#REF!</definedName>
    <definedName name="WIND1_H">#REF!</definedName>
    <definedName name="WIND1_W" localSheetId="24">#REF!</definedName>
    <definedName name="WIND1_W">#REF!</definedName>
    <definedName name="WIND2_H" localSheetId="24">#REF!</definedName>
    <definedName name="WIND2_H">#REF!</definedName>
    <definedName name="WIND2_W" localSheetId="24">#REF!</definedName>
    <definedName name="WIND2_W">#REF!</definedName>
    <definedName name="windo" localSheetId="24">#REF!</definedName>
    <definedName name="windo">#REF!</definedName>
    <definedName name="winds" localSheetId="24">#REF!</definedName>
    <definedName name="winds">#REF!</definedName>
    <definedName name="windspeed" localSheetId="24">#REF!</definedName>
    <definedName name="windspeed">#REF!</definedName>
    <definedName name="wip" localSheetId="24">#REF!</definedName>
    <definedName name="wip">#REF!</definedName>
    <definedName name="wjd" localSheetId="14" hidden="1">#REF!</definedName>
    <definedName name="wjd" localSheetId="28" hidden="1">#REF!</definedName>
    <definedName name="wjd" localSheetId="13" hidden="1">#REF!</definedName>
    <definedName name="wjd" hidden="1">#REF!</definedName>
    <definedName name="wjs" localSheetId="24" hidden="1">{#N/A,#N/A,TRUE,"경전'96(1)";#N/A,#N/A,TRUE,"경전'96 (2)"}</definedName>
    <definedName name="wjs" localSheetId="8" hidden="1">{#N/A,#N/A,TRUE,"경전'96(1)";#N/A,#N/A,TRUE,"경전'96 (2)"}</definedName>
    <definedName name="wjs" localSheetId="25" hidden="1">{#N/A,#N/A,TRUE,"경전'96(1)";#N/A,#N/A,TRUE,"경전'96 (2)"}</definedName>
    <definedName name="wjs" localSheetId="2" hidden="1">{#N/A,#N/A,TRUE,"경전'96(1)";#N/A,#N/A,TRUE,"경전'96 (2)"}</definedName>
    <definedName name="wjs" localSheetId="28" hidden="1">{#N/A,#N/A,TRUE,"경전'96(1)";#N/A,#N/A,TRUE,"경전'96 (2)"}</definedName>
    <definedName name="wjs" localSheetId="5" hidden="1">{#N/A,#N/A,TRUE,"경전'96(1)";#N/A,#N/A,TRUE,"경전'96 (2)"}</definedName>
    <definedName name="wjs" hidden="1">{#N/A,#N/A,TRUE,"경전'96(1)";#N/A,#N/A,TRUE,"경전'96 (2)"}</definedName>
    <definedName name="WJWJWJW" localSheetId="24" hidden="1">{#N/A,#N/A,FALSE,"단축1";#N/A,#N/A,FALSE,"단축2";#N/A,#N/A,FALSE,"단축3";#N/A,#N/A,FALSE,"장축";#N/A,#N/A,FALSE,"4WD"}</definedName>
    <definedName name="WJWJWJW" localSheetId="8" hidden="1">{#N/A,#N/A,FALSE,"단축1";#N/A,#N/A,FALSE,"단축2";#N/A,#N/A,FALSE,"단축3";#N/A,#N/A,FALSE,"장축";#N/A,#N/A,FALSE,"4WD"}</definedName>
    <definedName name="WJWJWJW" localSheetId="25" hidden="1">{#N/A,#N/A,FALSE,"단축1";#N/A,#N/A,FALSE,"단축2";#N/A,#N/A,FALSE,"단축3";#N/A,#N/A,FALSE,"장축";#N/A,#N/A,FALSE,"4WD"}</definedName>
    <definedName name="WJWJWJW" localSheetId="2" hidden="1">{#N/A,#N/A,FALSE,"단축1";#N/A,#N/A,FALSE,"단축2";#N/A,#N/A,FALSE,"단축3";#N/A,#N/A,FALSE,"장축";#N/A,#N/A,FALSE,"4WD"}</definedName>
    <definedName name="WJWJWJW" localSheetId="28" hidden="1">{#N/A,#N/A,FALSE,"단축1";#N/A,#N/A,FALSE,"단축2";#N/A,#N/A,FALSE,"단축3";#N/A,#N/A,FALSE,"장축";#N/A,#N/A,FALSE,"4WD"}</definedName>
    <definedName name="WJWJWJW" localSheetId="5" hidden="1">{#N/A,#N/A,FALSE,"단축1";#N/A,#N/A,FALSE,"단축2";#N/A,#N/A,FALSE,"단축3";#N/A,#N/A,FALSE,"장축";#N/A,#N/A,FALSE,"4WD"}</definedName>
    <definedName name="WJWJWJW" hidden="1">{#N/A,#N/A,FALSE,"단축1";#N/A,#N/A,FALSE,"단축2";#N/A,#N/A,FALSE,"단축3";#N/A,#N/A,FALSE,"장축";#N/A,#N/A,FALSE,"4WD"}</definedName>
    <definedName name="wkf" localSheetId="24" hidden="1">{#N/A,#N/A,FALSE,"단축1";#N/A,#N/A,FALSE,"단축2";#N/A,#N/A,FALSE,"단축3";#N/A,#N/A,FALSE,"장축";#N/A,#N/A,FALSE,"4WD"}</definedName>
    <definedName name="wkf" localSheetId="8" hidden="1">{#N/A,#N/A,FALSE,"단축1";#N/A,#N/A,FALSE,"단축2";#N/A,#N/A,FALSE,"단축3";#N/A,#N/A,FALSE,"장축";#N/A,#N/A,FALSE,"4WD"}</definedName>
    <definedName name="wkf" localSheetId="25" hidden="1">{#N/A,#N/A,FALSE,"단축1";#N/A,#N/A,FALSE,"단축2";#N/A,#N/A,FALSE,"단축3";#N/A,#N/A,FALSE,"장축";#N/A,#N/A,FALSE,"4WD"}</definedName>
    <definedName name="wkf" localSheetId="2" hidden="1">{#N/A,#N/A,FALSE,"단축1";#N/A,#N/A,FALSE,"단축2";#N/A,#N/A,FALSE,"단축3";#N/A,#N/A,FALSE,"장축";#N/A,#N/A,FALSE,"4WD"}</definedName>
    <definedName name="wkf" localSheetId="28" hidden="1">{#N/A,#N/A,FALSE,"단축1";#N/A,#N/A,FALSE,"단축2";#N/A,#N/A,FALSE,"단축3";#N/A,#N/A,FALSE,"장축";#N/A,#N/A,FALSE,"4WD"}</definedName>
    <definedName name="wkf" localSheetId="5" hidden="1">{#N/A,#N/A,FALSE,"단축1";#N/A,#N/A,FALSE,"단축2";#N/A,#N/A,FALSE,"단축3";#N/A,#N/A,FALSE,"장축";#N/A,#N/A,FALSE,"4WD"}</definedName>
    <definedName name="wkf" hidden="1">{#N/A,#N/A,FALSE,"단축1";#N/A,#N/A,FALSE,"단축2";#N/A,#N/A,FALSE,"단축3";#N/A,#N/A,FALSE,"장축";#N/A,#N/A,FALSE,"4WD"}</definedName>
    <definedName name="wkgk" localSheetId="24" hidden="1">{#N/A,#N/A,FALSE,"BS";#N/A,#N/A,FALSE,"PL";#N/A,#N/A,FALSE,"처분";#N/A,#N/A,FALSE,"현금";#N/A,#N/A,FALSE,"매출";#N/A,#N/A,FALSE,"원가";#N/A,#N/A,FALSE,"경영"}</definedName>
    <definedName name="wkgk" localSheetId="8" hidden="1">{#N/A,#N/A,FALSE,"BS";#N/A,#N/A,FALSE,"PL";#N/A,#N/A,FALSE,"처분";#N/A,#N/A,FALSE,"현금";#N/A,#N/A,FALSE,"매출";#N/A,#N/A,FALSE,"원가";#N/A,#N/A,FALSE,"경영"}</definedName>
    <definedName name="wkgk" localSheetId="25"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localSheetId="14" hidden="1">{#N/A,#N/A,FALSE,"BS";#N/A,#N/A,FALSE,"PL";#N/A,#N/A,FALSE,"처분";#N/A,#N/A,FALSE,"현금";#N/A,#N/A,FALSE,"매출";#N/A,#N/A,FALSE,"원가";#N/A,#N/A,FALSE,"경영"}</definedName>
    <definedName name="wkgk" localSheetId="28" hidden="1">{#N/A,#N/A,FALSE,"BS";#N/A,#N/A,FALSE,"PL";#N/A,#N/A,FALSE,"처분";#N/A,#N/A,FALSE,"현금";#N/A,#N/A,FALSE,"매출";#N/A,#N/A,FALSE,"원가";#N/A,#N/A,FALSE,"경영"}</definedName>
    <definedName name="wkgk" localSheetId="5" hidden="1">{#N/A,#N/A,FALSE,"BS";#N/A,#N/A,FALSE,"PL";#N/A,#N/A,FALSE,"처분";#N/A,#N/A,FALSE,"현금";#N/A,#N/A,FALSE,"매출";#N/A,#N/A,FALSE,"원가";#N/A,#N/A,FALSE,"경영"}</definedName>
    <definedName name="wkgk" localSheetId="13"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4" hidden="1">{#N/A,#N/A,TRUE,"Y생산";#N/A,#N/A,TRUE,"Y판매";#N/A,#N/A,TRUE,"Y총물량";#N/A,#N/A,TRUE,"Y능력";#N/A,#N/A,TRUE,"YKD"}</definedName>
    <definedName name="wkworhgk" localSheetId="8" hidden="1">{#N/A,#N/A,TRUE,"Y생산";#N/A,#N/A,TRUE,"Y판매";#N/A,#N/A,TRUE,"Y총물량";#N/A,#N/A,TRUE,"Y능력";#N/A,#N/A,TRUE,"YKD"}</definedName>
    <definedName name="wkworhgk" localSheetId="25" hidden="1">{#N/A,#N/A,TRUE,"Y생산";#N/A,#N/A,TRUE,"Y판매";#N/A,#N/A,TRUE,"Y총물량";#N/A,#N/A,TRUE,"Y능력";#N/A,#N/A,TRUE,"YKD"}</definedName>
    <definedName name="wkworhgk" localSheetId="2" hidden="1">{#N/A,#N/A,TRUE,"Y생산";#N/A,#N/A,TRUE,"Y판매";#N/A,#N/A,TRUE,"Y총물량";#N/A,#N/A,TRUE,"Y능력";#N/A,#N/A,TRUE,"YKD"}</definedName>
    <definedName name="wkworhgk" localSheetId="28" hidden="1">{#N/A,#N/A,TRUE,"Y생산";#N/A,#N/A,TRUE,"Y판매";#N/A,#N/A,TRUE,"Y총물량";#N/A,#N/A,TRUE,"Y능력";#N/A,#N/A,TRUE,"YKD"}</definedName>
    <definedName name="wkworhgk" localSheetId="5" hidden="1">{#N/A,#N/A,TRUE,"Y생산";#N/A,#N/A,TRUE,"Y판매";#N/A,#N/A,TRUE,"Y총물량";#N/A,#N/A,TRUE,"Y능력";#N/A,#N/A,TRUE,"YKD"}</definedName>
    <definedName name="wkworhgk" hidden="1">{#N/A,#N/A,TRUE,"Y생산";#N/A,#N/A,TRUE,"Y판매";#N/A,#N/A,TRUE,"Y총물량";#N/A,#N/A,TRUE,"Y능력";#N/A,#N/A,TRUE,"YKD"}</definedName>
    <definedName name="wl" localSheetId="24">#REF!</definedName>
    <definedName name="wl">#REF!</definedName>
    <definedName name="WLRMA" localSheetId="24" hidden="1">{#N/A,#N/A,FALSE,"Aging Summary";#N/A,#N/A,FALSE,"Ratio Analysis";#N/A,#N/A,FALSE,"Test 120 Day Accts";#N/A,#N/A,FALSE,"Tickmarks"}</definedName>
    <definedName name="WLRMA" localSheetId="8" hidden="1">{#N/A,#N/A,FALSE,"Aging Summary";#N/A,#N/A,FALSE,"Ratio Analysis";#N/A,#N/A,FALSE,"Test 120 Day Accts";#N/A,#N/A,FALSE,"Tickmarks"}</definedName>
    <definedName name="WLRMA" localSheetId="25" hidden="1">{#N/A,#N/A,FALSE,"Aging Summary";#N/A,#N/A,FALSE,"Ratio Analysis";#N/A,#N/A,FALSE,"Test 120 Day Accts";#N/A,#N/A,FALSE,"Tickmarks"}</definedName>
    <definedName name="WLRMA" localSheetId="2" hidden="1">{#N/A,#N/A,FALSE,"Aging Summary";#N/A,#N/A,FALSE,"Ratio Analysis";#N/A,#N/A,FALSE,"Test 120 Day Accts";#N/A,#N/A,FALSE,"Tickmarks"}</definedName>
    <definedName name="WLRMA" localSheetId="28" hidden="1">{#N/A,#N/A,FALSE,"Aging Summary";#N/A,#N/A,FALSE,"Ratio Analysis";#N/A,#N/A,FALSE,"Test 120 Day Accts";#N/A,#N/A,FALSE,"Tickmarks"}</definedName>
    <definedName name="WLRMA" localSheetId="5" hidden="1">{#N/A,#N/A,FALSE,"Aging Summary";#N/A,#N/A,FALSE,"Ratio Analysis";#N/A,#N/A,FALSE,"Test 120 Day Accts";#N/A,#N/A,FALSE,"Tickmarks"}</definedName>
    <definedName name="WLRMA" hidden="1">{#N/A,#N/A,FALSE,"Aging Summary";#N/A,#N/A,FALSE,"Ratio Analysis";#N/A,#N/A,FALSE,"Test 120 Day Accts";#N/A,#N/A,FALSE,"Tickmarks"}</definedName>
    <definedName name="Wm" localSheetId="24">#REF!</definedName>
    <definedName name="Wm">#REF!</definedName>
    <definedName name="wm.조골재1" localSheetId="24" hidden="1">{#N/A,#N/A,FALSE,"조골재"}</definedName>
    <definedName name="wm.조골재1" localSheetId="8" hidden="1">{#N/A,#N/A,FALSE,"조골재"}</definedName>
    <definedName name="wm.조골재1" localSheetId="25" hidden="1">{#N/A,#N/A,FALSE,"조골재"}</definedName>
    <definedName name="wm.조골재1" localSheetId="2" hidden="1">{#N/A,#N/A,FALSE,"조골재"}</definedName>
    <definedName name="wm.조골재1" localSheetId="14" hidden="1">{#N/A,#N/A,FALSE,"조골재"}</definedName>
    <definedName name="wm.조골재1" localSheetId="28" hidden="1">{#N/A,#N/A,FALSE,"조골재"}</definedName>
    <definedName name="wm.조골재1" localSheetId="5" hidden="1">{#N/A,#N/A,FALSE,"조골재"}</definedName>
    <definedName name="wm.조골재1" localSheetId="13" hidden="1">{#N/A,#N/A,FALSE,"조골재"}</definedName>
    <definedName name="wm.조골재1" hidden="1">{#N/A,#N/A,FALSE,"조골재"}</definedName>
    <definedName name="WND" localSheetId="24" hidden="1">{#N/A,#N/A,FALSE,"단축1";#N/A,#N/A,FALSE,"단축2";#N/A,#N/A,FALSE,"단축3";#N/A,#N/A,FALSE,"장축";#N/A,#N/A,FALSE,"4WD"}</definedName>
    <definedName name="WND" localSheetId="8" hidden="1">{#N/A,#N/A,FALSE,"단축1";#N/A,#N/A,FALSE,"단축2";#N/A,#N/A,FALSE,"단축3";#N/A,#N/A,FALSE,"장축";#N/A,#N/A,FALSE,"4WD"}</definedName>
    <definedName name="WND" localSheetId="25" hidden="1">{#N/A,#N/A,FALSE,"단축1";#N/A,#N/A,FALSE,"단축2";#N/A,#N/A,FALSE,"단축3";#N/A,#N/A,FALSE,"장축";#N/A,#N/A,FALSE,"4WD"}</definedName>
    <definedName name="WND" localSheetId="2" hidden="1">{#N/A,#N/A,FALSE,"단축1";#N/A,#N/A,FALSE,"단축2";#N/A,#N/A,FALSE,"단축3";#N/A,#N/A,FALSE,"장축";#N/A,#N/A,FALSE,"4WD"}</definedName>
    <definedName name="WND" localSheetId="28" hidden="1">{#N/A,#N/A,FALSE,"단축1";#N/A,#N/A,FALSE,"단축2";#N/A,#N/A,FALSE,"단축3";#N/A,#N/A,FALSE,"장축";#N/A,#N/A,FALSE,"4WD"}</definedName>
    <definedName name="WND" localSheetId="5" hidden="1">{#N/A,#N/A,FALSE,"단축1";#N/A,#N/A,FALSE,"단축2";#N/A,#N/A,FALSE,"단축3";#N/A,#N/A,FALSE,"장축";#N/A,#N/A,FALSE,"4WD"}</definedName>
    <definedName name="WND" hidden="1">{#N/A,#N/A,FALSE,"단축1";#N/A,#N/A,FALSE,"단축2";#N/A,#N/A,FALSE,"단축3";#N/A,#N/A,FALSE,"장축";#N/A,#N/A,FALSE,"4WD"}</definedName>
    <definedName name="wnkllwk" localSheetId="24" hidden="1">{"'Sheet1'!$A$1:$H$36"}</definedName>
    <definedName name="wnkllwk" localSheetId="8" hidden="1">{"'Sheet1'!$A$1:$H$36"}</definedName>
    <definedName name="wnkllwk" localSheetId="25" hidden="1">{"'Sheet1'!$A$1:$H$36"}</definedName>
    <definedName name="wnkllwk" localSheetId="2" hidden="1">{"'Sheet1'!$A$1:$H$36"}</definedName>
    <definedName name="wnkllwk" localSheetId="28" hidden="1">{"'Sheet1'!$A$1:$H$36"}</definedName>
    <definedName name="wnkllwk" localSheetId="5" hidden="1">{"'Sheet1'!$A$1:$H$36"}</definedName>
    <definedName name="wnkllwk" hidden="1">{"'Sheet1'!$A$1:$H$36"}</definedName>
    <definedName name="wnwn"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 localSheetId="24">#REF!</definedName>
    <definedName name="Wo">#REF!</definedName>
    <definedName name="Wockhardt" localSheetId="24" hidden="1">{#N/A,#N/A,TRUE,"Cover Repl";#N/A,#N/A,TRUE,"P&amp;L";#N/A,#N/A,TRUE,"P&amp;L (2)";#N/A,#N/A,TRUE,"BS";#N/A,#N/A,TRUE,"Depreciation";#N/A,#N/A,TRUE,"GRAPHS";#N/A,#N/A,TRUE,"DCF EBITDA Multiple";#N/A,#N/A,TRUE,"DCF Perpetual Growth"}</definedName>
    <definedName name="Wockhardt" localSheetId="8" hidden="1">{#N/A,#N/A,TRUE,"Cover Repl";#N/A,#N/A,TRUE,"P&amp;L";#N/A,#N/A,TRUE,"P&amp;L (2)";#N/A,#N/A,TRUE,"BS";#N/A,#N/A,TRUE,"Depreciation";#N/A,#N/A,TRUE,"GRAPHS";#N/A,#N/A,TRUE,"DCF EBITDA Multiple";#N/A,#N/A,TRUE,"DCF Perpetual Growth"}</definedName>
    <definedName name="Wockhardt" localSheetId="25" hidden="1">{#N/A,#N/A,TRUE,"Cover Repl";#N/A,#N/A,TRUE,"P&amp;L";#N/A,#N/A,TRUE,"P&amp;L (2)";#N/A,#N/A,TRUE,"BS";#N/A,#N/A,TRUE,"Depreciation";#N/A,#N/A,TRUE,"GRAPHS";#N/A,#N/A,TRUE,"DCF EBITDA Multiple";#N/A,#N/A,TRUE,"DCF Perpetual Growth"}</definedName>
    <definedName name="Wockhardt" localSheetId="2" hidden="1">{#N/A,#N/A,TRUE,"Cover Repl";#N/A,#N/A,TRUE,"P&amp;L";#N/A,#N/A,TRUE,"P&amp;L (2)";#N/A,#N/A,TRUE,"BS";#N/A,#N/A,TRUE,"Depreciation";#N/A,#N/A,TRUE,"GRAPHS";#N/A,#N/A,TRUE,"DCF EBITDA Multiple";#N/A,#N/A,TRUE,"DCF Perpetual Growth"}</definedName>
    <definedName name="Wockhardt" localSheetId="28" hidden="1">{#N/A,#N/A,TRUE,"Cover Repl";#N/A,#N/A,TRUE,"P&amp;L";#N/A,#N/A,TRUE,"P&amp;L (2)";#N/A,#N/A,TRUE,"BS";#N/A,#N/A,TRUE,"Depreciation";#N/A,#N/A,TRUE,"GRAPHS";#N/A,#N/A,TRUE,"DCF EBITDA Multiple";#N/A,#N/A,TRUE,"DCF Perpetual Growth"}</definedName>
    <definedName name="Wockhardt" localSheetId="5" hidden="1">{#N/A,#N/A,TRUE,"Cover Repl";#N/A,#N/A,TRUE,"P&amp;L";#N/A,#N/A,TRUE,"P&amp;L (2)";#N/A,#N/A,TRUE,"BS";#N/A,#N/A,TRUE,"Depreciation";#N/A,#N/A,TRUE,"GRAPHS";#N/A,#N/A,TRUE,"DCF EBITDA Multiple";#N/A,#N/A,TRUE,"DCF Perpetual Growth"}</definedName>
    <definedName name="Wockhardt" hidden="1">{#N/A,#N/A,TRUE,"Cover Repl";#N/A,#N/A,TRUE,"P&amp;L";#N/A,#N/A,TRUE,"P&amp;L (2)";#N/A,#N/A,TRUE,"BS";#N/A,#N/A,TRUE,"Depreciation";#N/A,#N/A,TRUE,"GRAPHS";#N/A,#N/A,TRUE,"DCF EBITDA Multiple";#N/A,#N/A,TRUE,"DCF Perpetual Growth"}</definedName>
    <definedName name="won_Threshold" localSheetId="24">#REF!</definedName>
    <definedName name="won_Threshold">#REF!</definedName>
    <definedName name="Wop" localSheetId="24">#REF!</definedName>
    <definedName name="Wop">#REF!</definedName>
    <definedName name="WP" localSheetId="24">#REF!</definedName>
    <definedName name="WP">#REF!</definedName>
    <definedName name="WPL" localSheetId="24" hidden="1">{#N/A,#N/A,FALSE,"BS";#N/A,#N/A,FALSE,"PL";#N/A,#N/A,FALSE,"처분";#N/A,#N/A,FALSE,"현금";#N/A,#N/A,FALSE,"매출";#N/A,#N/A,FALSE,"원가";#N/A,#N/A,FALSE,"경영"}</definedName>
    <definedName name="WPL" localSheetId="8" hidden="1">{#N/A,#N/A,FALSE,"BS";#N/A,#N/A,FALSE,"PL";#N/A,#N/A,FALSE,"처분";#N/A,#N/A,FALSE,"현금";#N/A,#N/A,FALSE,"매출";#N/A,#N/A,FALSE,"원가";#N/A,#N/A,FALSE,"경영"}</definedName>
    <definedName name="WPL" localSheetId="25"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localSheetId="14" hidden="1">{#N/A,#N/A,FALSE,"BS";#N/A,#N/A,FALSE,"PL";#N/A,#N/A,FALSE,"처분";#N/A,#N/A,FALSE,"현금";#N/A,#N/A,FALSE,"매출";#N/A,#N/A,FALSE,"원가";#N/A,#N/A,FALSE,"경영"}</definedName>
    <definedName name="WPL" localSheetId="28" hidden="1">{#N/A,#N/A,FALSE,"BS";#N/A,#N/A,FALSE,"PL";#N/A,#N/A,FALSE,"처분";#N/A,#N/A,FALSE,"현금";#N/A,#N/A,FALSE,"매출";#N/A,#N/A,FALSE,"원가";#N/A,#N/A,FALSE,"경영"}</definedName>
    <definedName name="WPL" localSheetId="5" hidden="1">{#N/A,#N/A,FALSE,"BS";#N/A,#N/A,FALSE,"PL";#N/A,#N/A,FALSE,"처분";#N/A,#N/A,FALSE,"현금";#N/A,#N/A,FALSE,"매출";#N/A,#N/A,FALSE,"원가";#N/A,#N/A,FALSE,"경영"}</definedName>
    <definedName name="WPL" localSheetId="13"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24" hidden="1">{#N/A,#N/A,FALSE,"을지 (4)";#N/A,#N/A,FALSE,"을지 (5)";#N/A,#N/A,FALSE,"을지 (6)"}</definedName>
    <definedName name="WQ" localSheetId="8" hidden="1">{#N/A,#N/A,FALSE,"을지 (4)";#N/A,#N/A,FALSE,"을지 (5)";#N/A,#N/A,FALSE,"을지 (6)"}</definedName>
    <definedName name="WQ" localSheetId="25" hidden="1">{#N/A,#N/A,FALSE,"을지 (4)";#N/A,#N/A,FALSE,"을지 (5)";#N/A,#N/A,FALSE,"을지 (6)"}</definedName>
    <definedName name="WQ" localSheetId="2" hidden="1">{#N/A,#N/A,FALSE,"을지 (4)";#N/A,#N/A,FALSE,"을지 (5)";#N/A,#N/A,FALSE,"을지 (6)"}</definedName>
    <definedName name="WQ" localSheetId="28" hidden="1">{#N/A,#N/A,FALSE,"을지 (4)";#N/A,#N/A,FALSE,"을지 (5)";#N/A,#N/A,FALSE,"을지 (6)"}</definedName>
    <definedName name="WQ" localSheetId="5" hidden="1">{#N/A,#N/A,FALSE,"을지 (4)";#N/A,#N/A,FALSE,"을지 (5)";#N/A,#N/A,FALSE,"을지 (6)"}</definedName>
    <definedName name="WQ" hidden="1">{#N/A,#N/A,FALSE,"을지 (4)";#N/A,#N/A,FALSE,"을지 (5)";#N/A,#N/A,FALSE,"을지 (6)"}</definedName>
    <definedName name="wqe" localSheetId="24" hidden="1">{#N/A,#N/A,FALSE,"견적대비-2"}</definedName>
    <definedName name="wqe" localSheetId="8" hidden="1">{#N/A,#N/A,FALSE,"견적대비-2"}</definedName>
    <definedName name="wqe" localSheetId="25" hidden="1">{#N/A,#N/A,FALSE,"견적대비-2"}</definedName>
    <definedName name="wqe" localSheetId="2" hidden="1">{#N/A,#N/A,FALSE,"견적대비-2"}</definedName>
    <definedName name="wqe" localSheetId="28" hidden="1">{#N/A,#N/A,FALSE,"견적대비-2"}</definedName>
    <definedName name="wqe" localSheetId="5" hidden="1">{#N/A,#N/A,FALSE,"견적대비-2"}</definedName>
    <definedName name="wqe" hidden="1">{#N/A,#N/A,FALSE,"견적대비-2"}</definedName>
    <definedName name="wqwqw" localSheetId="24" hidden="1">{#N/A,#N/A,FALSE,"단축1";#N/A,#N/A,FALSE,"단축2";#N/A,#N/A,FALSE,"단축3";#N/A,#N/A,FALSE,"장축";#N/A,#N/A,FALSE,"4WD"}</definedName>
    <definedName name="wqwqw" localSheetId="8" hidden="1">{#N/A,#N/A,FALSE,"단축1";#N/A,#N/A,FALSE,"단축2";#N/A,#N/A,FALSE,"단축3";#N/A,#N/A,FALSE,"장축";#N/A,#N/A,FALSE,"4WD"}</definedName>
    <definedName name="wqwqw" localSheetId="25" hidden="1">{#N/A,#N/A,FALSE,"단축1";#N/A,#N/A,FALSE,"단축2";#N/A,#N/A,FALSE,"단축3";#N/A,#N/A,FALSE,"장축";#N/A,#N/A,FALSE,"4WD"}</definedName>
    <definedName name="wqwqw" localSheetId="2" hidden="1">{#N/A,#N/A,FALSE,"단축1";#N/A,#N/A,FALSE,"단축2";#N/A,#N/A,FALSE,"단축3";#N/A,#N/A,FALSE,"장축";#N/A,#N/A,FALSE,"4WD"}</definedName>
    <definedName name="wqwqw" localSheetId="28" hidden="1">{#N/A,#N/A,FALSE,"단축1";#N/A,#N/A,FALSE,"단축2";#N/A,#N/A,FALSE,"단축3";#N/A,#N/A,FALSE,"장축";#N/A,#N/A,FALSE,"4WD"}</definedName>
    <definedName name="wqwqw" localSheetId="5" hidden="1">{#N/A,#N/A,FALSE,"단축1";#N/A,#N/A,FALSE,"단축2";#N/A,#N/A,FALSE,"단축3";#N/A,#N/A,FALSE,"장축";#N/A,#N/A,FALSE,"4WD"}</definedName>
    <definedName name="wqwqw" hidden="1">{#N/A,#N/A,FALSE,"단축1";#N/A,#N/A,FALSE,"단축2";#N/A,#N/A,FALSE,"단축3";#N/A,#N/A,FALSE,"장축";#N/A,#N/A,FALSE,"4WD"}</definedName>
    <definedName name="wr" localSheetId="24"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localSheetId="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localSheetId="2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localSheetId="2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localSheetId="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24" hidden="1">{#N/A,#N/A,FALSE,"CCTV"}</definedName>
    <definedName name="WRITE" localSheetId="8" hidden="1">{#N/A,#N/A,FALSE,"CCTV"}</definedName>
    <definedName name="WRITE" localSheetId="25" hidden="1">{#N/A,#N/A,FALSE,"CCTV"}</definedName>
    <definedName name="WRITE" localSheetId="2" hidden="1">{#N/A,#N/A,FALSE,"CCTV"}</definedName>
    <definedName name="WRITE" localSheetId="14" hidden="1">{#N/A,#N/A,FALSE,"CCTV"}</definedName>
    <definedName name="WRITE" localSheetId="28" hidden="1">{#N/A,#N/A,FALSE,"CCTV"}</definedName>
    <definedName name="WRITE" localSheetId="5" hidden="1">{#N/A,#N/A,FALSE,"CCTV"}</definedName>
    <definedName name="WRITE" localSheetId="13" hidden="1">{#N/A,#N/A,FALSE,"CCTV"}</definedName>
    <definedName name="WRITE" hidden="1">{#N/A,#N/A,FALSE,"CCTV"}</definedName>
    <definedName name="wrn" localSheetId="24"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25" hidden="1">{"cap_structure",#N/A,FALSE,"Graph-Mkt Cap";"price",#N/A,FALSE,"Graph-Price";"ebit",#N/A,FALSE,"Graph-EBITDA";"ebitda",#N/A,FALSE,"Graph-EBITDA"}</definedName>
    <definedName name="wrn" localSheetId="2" hidden="1">{"cap_structure",#N/A,FALSE,"Graph-Mkt Cap";"price",#N/A,FALSE,"Graph-Price";"ebit",#N/A,FALSE,"Graph-EBITDA";"ebitda",#N/A,FALSE,"Graph-EBITDA"}</definedName>
    <definedName name="wrn" localSheetId="28" hidden="1">{"cap_structure",#N/A,FALSE,"Graph-Mkt Cap";"price",#N/A,FALSE,"Graph-Price";"ebit",#N/A,FALSE,"Graph-EBITDA";"ebitda",#N/A,FALSE,"Graph-EBITDA"}</definedName>
    <definedName name="wrn" localSheetId="5" hidden="1">{"cap_structure",#N/A,FALSE,"Graph-Mkt Cap";"price",#N/A,FALSE,"Graph-Price";"ebit",#N/A,FALSE,"Graph-EBITDA";"ebitda",#N/A,FALSE,"Graph-EBITDA"}</definedName>
    <definedName name="wrn" hidden="1">{"cap_structure",#N/A,FALSE,"Graph-Mkt Cap";"price",#N/A,FALSE,"Graph-Price";"ebit",#N/A,FALSE,"Graph-EBITDA";"ebitda",#N/A,FALSE,"Graph-EBITDA"}</definedName>
    <definedName name="wrn.2._.pagers." localSheetId="24" hidden="1">{"Cover",#N/A,FALSE,"Cover";"Summary",#N/A,FALSE,"Summarpage"}</definedName>
    <definedName name="wrn.2._.pagers." localSheetId="8" hidden="1">{"Cover",#N/A,FALSE,"Cover";"Summary",#N/A,FALSE,"Summarpage"}</definedName>
    <definedName name="wrn.2._.pagers." localSheetId="25" hidden="1">{"Cover",#N/A,FALSE,"Cover";"Summary",#N/A,FALSE,"Summarpage"}</definedName>
    <definedName name="wrn.2._.pagers." localSheetId="2" hidden="1">{"Cover",#N/A,FALSE,"Cover";"Summary",#N/A,FALSE,"Summarpage"}</definedName>
    <definedName name="wrn.2._.pagers." localSheetId="28" hidden="1">{"Cover",#N/A,FALSE,"Cover";"Summary",#N/A,FALSE,"Summarpage"}</definedName>
    <definedName name="wrn.2._.pagers." localSheetId="5" hidden="1">{"Cover",#N/A,FALSE,"Cover";"Summary",#N/A,FALSE,"Summarpage"}</definedName>
    <definedName name="wrn.2._.pagers." hidden="1">{"Cover",#N/A,FALSE,"Cover";"Summary",#N/A,FALSE,"Summarpage"}</definedName>
    <definedName name="wrn.2번." localSheetId="24" hidden="1">{#N/A,#N/A,FALSE,"2~8번"}</definedName>
    <definedName name="wrn.2번." localSheetId="8" hidden="1">{#N/A,#N/A,FALSE,"2~8번"}</definedName>
    <definedName name="wrn.2번." localSheetId="25" hidden="1">{#N/A,#N/A,FALSE,"2~8번"}</definedName>
    <definedName name="wrn.2번." localSheetId="2" hidden="1">{#N/A,#N/A,FALSE,"2~8번"}</definedName>
    <definedName name="wrn.2번." localSheetId="14" hidden="1">{#N/A,#N/A,FALSE,"2~8번"}</definedName>
    <definedName name="wrn.2번." localSheetId="28" hidden="1">{#N/A,#N/A,FALSE,"2~8번"}</definedName>
    <definedName name="wrn.2번." localSheetId="5" hidden="1">{#N/A,#N/A,FALSE,"2~8번"}</definedName>
    <definedName name="wrn.2번." localSheetId="13" hidden="1">{#N/A,#N/A,FALSE,"2~8번"}</definedName>
    <definedName name="wrn.2번." hidden="1">{#N/A,#N/A,FALSE,"2~8번"}</definedName>
    <definedName name="wrn.345." localSheetId="24" hidden="1">{#N/A,#N/A,FALSE,"96 3월물량표";#N/A,#N/A,FALSE,"96 4월물량표";#N/A,#N/A,FALSE,"96 5월물량표"}</definedName>
    <definedName name="wrn.345." localSheetId="8" hidden="1">{#N/A,#N/A,FALSE,"96 3월물량표";#N/A,#N/A,FALSE,"96 4월물량표";#N/A,#N/A,FALSE,"96 5월물량표"}</definedName>
    <definedName name="wrn.345." localSheetId="25" hidden="1">{#N/A,#N/A,FALSE,"96 3월물량표";#N/A,#N/A,FALSE,"96 4월물량표";#N/A,#N/A,FALSE,"96 5월물량표"}</definedName>
    <definedName name="wrn.345." localSheetId="2" hidden="1">{#N/A,#N/A,FALSE,"96 3월물량표";#N/A,#N/A,FALSE,"96 4월물량표";#N/A,#N/A,FALSE,"96 5월물량표"}</definedName>
    <definedName name="wrn.345." localSheetId="14" hidden="1">{#N/A,#N/A,FALSE,"96 3월물량표";#N/A,#N/A,FALSE,"96 4월물량표";#N/A,#N/A,FALSE,"96 5월물량표"}</definedName>
    <definedName name="wrn.345." localSheetId="28" hidden="1">{#N/A,#N/A,FALSE,"96 3월물량표";#N/A,#N/A,FALSE,"96 4월물량표";#N/A,#N/A,FALSE,"96 5월물량표"}</definedName>
    <definedName name="wrn.345." localSheetId="5" hidden="1">{#N/A,#N/A,FALSE,"96 3월물량표";#N/A,#N/A,FALSE,"96 4월물량표";#N/A,#N/A,FALSE,"96 5월물량표"}</definedName>
    <definedName name="wrn.345." localSheetId="13" hidden="1">{#N/A,#N/A,FALSE,"96 3월물량표";#N/A,#N/A,FALSE,"96 4월물량표";#N/A,#N/A,FALSE,"96 5월물량표"}</definedName>
    <definedName name="wrn.345." hidden="1">{#N/A,#N/A,FALSE,"96 3월물량표";#N/A,#N/A,FALSE,"96 4월물량표";#N/A,#N/A,FALSE,"96 5월물량표"}</definedName>
    <definedName name="wrn.3cases." localSheetId="24" hidden="1">{#N/A,"Base",FALSE,"Dividend";#N/A,"Conservative",FALSE,"Dividend";#N/A,"Downside",FALSE,"Dividend"}</definedName>
    <definedName name="wrn.3cases." localSheetId="8" hidden="1">{#N/A,"Base",FALSE,"Dividend";#N/A,"Conservative",FALSE,"Dividend";#N/A,"Downside",FALSE,"Dividend"}</definedName>
    <definedName name="wrn.3cases." localSheetId="25" hidden="1">{#N/A,"Base",FALSE,"Dividend";#N/A,"Conservative",FALSE,"Dividend";#N/A,"Downside",FALSE,"Dividend"}</definedName>
    <definedName name="wrn.3cases." localSheetId="2" hidden="1">{#N/A,"Base",FALSE,"Dividend";#N/A,"Conservative",FALSE,"Dividend";#N/A,"Downside",FALSE,"Dividend"}</definedName>
    <definedName name="wrn.3cases." localSheetId="28" hidden="1">{#N/A,"Base",FALSE,"Dividend";#N/A,"Conservative",FALSE,"Dividend";#N/A,"Downside",FALSE,"Dividend"}</definedName>
    <definedName name="wrn.3cases." localSheetId="5" hidden="1">{#N/A,"Base",FALSE,"Dividend";#N/A,"Conservative",FALSE,"Dividend";#N/A,"Downside",FALSE,"Dividend"}</definedName>
    <definedName name="wrn.3cases." hidden="1">{#N/A,"Base",FALSE,"Dividend";#N/A,"Conservative",FALSE,"Dividend";#N/A,"Downside",FALSE,"Dividend"}</definedName>
    <definedName name="wrn.95tr." localSheetId="2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5"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localSheetId="24" hidden="1">{#N/A,#N/A,FALSE,"지침";#N/A,#N/A,FALSE,"환경분석";#N/A,#N/A,FALSE,"Sheet16"}</definedName>
    <definedName name="wrn.97." localSheetId="8" hidden="1">{#N/A,#N/A,FALSE,"지침";#N/A,#N/A,FALSE,"환경분석";#N/A,#N/A,FALSE,"Sheet16"}</definedName>
    <definedName name="wrn.97." localSheetId="25" hidden="1">{#N/A,#N/A,FALSE,"지침";#N/A,#N/A,FALSE,"환경분석";#N/A,#N/A,FALSE,"Sheet16"}</definedName>
    <definedName name="wrn.97." localSheetId="2" hidden="1">{#N/A,#N/A,FALSE,"지침";#N/A,#N/A,FALSE,"환경분석";#N/A,#N/A,FALSE,"Sheet16"}</definedName>
    <definedName name="wrn.97." localSheetId="28" hidden="1">{#N/A,#N/A,FALSE,"지침";#N/A,#N/A,FALSE,"환경분석";#N/A,#N/A,FALSE,"Sheet16"}</definedName>
    <definedName name="wrn.97." localSheetId="5" hidden="1">{#N/A,#N/A,FALSE,"지침";#N/A,#N/A,FALSE,"환경분석";#N/A,#N/A,FALSE,"Sheet16"}</definedName>
    <definedName name="wrn.97." hidden="1">{#N/A,#N/A,FALSE,"지침";#N/A,#N/A,FALSE,"환경분석";#N/A,#N/A,FALSE,"Sheet16"}</definedName>
    <definedName name="wrn.97년._.투자계획." localSheetId="24" hidden="1">{#N/A,#N/A,FALSE,"97년 투자계획 세부내역 "}</definedName>
    <definedName name="wrn.97년._.투자계획." localSheetId="8" hidden="1">{#N/A,#N/A,FALSE,"97년 투자계획 세부내역 "}</definedName>
    <definedName name="wrn.97년._.투자계획." localSheetId="25" hidden="1">{#N/A,#N/A,FALSE,"97년 투자계획 세부내역 "}</definedName>
    <definedName name="wrn.97년._.투자계획." localSheetId="2" hidden="1">{#N/A,#N/A,FALSE,"97년 투자계획 세부내역 "}</definedName>
    <definedName name="wrn.97년._.투자계획." localSheetId="28" hidden="1">{#N/A,#N/A,FALSE,"97년 투자계획 세부내역 "}</definedName>
    <definedName name="wrn.97년._.투자계획." localSheetId="5" hidden="1">{#N/A,#N/A,FALSE,"97년 투자계획 세부내역 "}</definedName>
    <definedName name="wrn.97년._.투자계획." hidden="1">{#N/A,#N/A,FALSE,"97년 투자계획 세부내역 "}</definedName>
    <definedName name="wrn.A." localSheetId="24" hidden="1">{#N/A,#N/A,TRUE,"매출";#N/A,#N/A,TRUE,"손익-재무";#N/A,#N/A,TRUE,"Cash Flow(4)";#N/A,#N/A,TRUE,"Sheet1"}</definedName>
    <definedName name="wrn.A." localSheetId="8" hidden="1">{#N/A,#N/A,TRUE,"매출";#N/A,#N/A,TRUE,"손익-재무";#N/A,#N/A,TRUE,"Cash Flow(4)";#N/A,#N/A,TRUE,"Sheet1"}</definedName>
    <definedName name="wrn.A." localSheetId="25" hidden="1">{#N/A,#N/A,TRUE,"매출";#N/A,#N/A,TRUE,"손익-재무";#N/A,#N/A,TRUE,"Cash Flow(4)";#N/A,#N/A,TRUE,"Sheet1"}</definedName>
    <definedName name="wrn.A." localSheetId="2" hidden="1">{#N/A,#N/A,TRUE,"매출";#N/A,#N/A,TRUE,"손익-재무";#N/A,#N/A,TRUE,"Cash Flow(4)";#N/A,#N/A,TRUE,"Sheet1"}</definedName>
    <definedName name="wrn.A." localSheetId="28" hidden="1">{#N/A,#N/A,TRUE,"매출";#N/A,#N/A,TRUE,"손익-재무";#N/A,#N/A,TRUE,"Cash Flow(4)";#N/A,#N/A,TRUE,"Sheet1"}</definedName>
    <definedName name="wrn.A." localSheetId="5" hidden="1">{#N/A,#N/A,TRUE,"매출";#N/A,#N/A,TRUE,"손익-재무";#N/A,#N/A,TRUE,"Cash Flow(4)";#N/A,#N/A,TRUE,"Sheet1"}</definedName>
    <definedName name="wrn.A." hidden="1">{#N/A,#N/A,TRUE,"매출";#N/A,#N/A,TRUE,"손익-재무";#N/A,#N/A,TRUE,"Cash Flow(4)";#N/A,#N/A,TRUE,"Sheet1"}</definedName>
    <definedName name="wrn.aa." localSheetId="24" hidden="1">{#N/A,#N/A,FALSE,"UNIT";#N/A,#N/A,FALSE,"UNIT";#N/A,#N/A,FALSE,"계정"}</definedName>
    <definedName name="wrn.aa." localSheetId="8" hidden="1">{#N/A,#N/A,FALSE,"UNIT";#N/A,#N/A,FALSE,"UNIT";#N/A,#N/A,FALSE,"계정"}</definedName>
    <definedName name="wrn.aa." localSheetId="25" hidden="1">{#N/A,#N/A,FALSE,"UNIT";#N/A,#N/A,FALSE,"UNIT";#N/A,#N/A,FALSE,"계정"}</definedName>
    <definedName name="wrn.aa." localSheetId="2" hidden="1">{#N/A,#N/A,FALSE,"UNIT";#N/A,#N/A,FALSE,"UNIT";#N/A,#N/A,FALSE,"계정"}</definedName>
    <definedName name="wrn.aa." localSheetId="28" hidden="1">{#N/A,#N/A,FALSE,"UNIT";#N/A,#N/A,FALSE,"UNIT";#N/A,#N/A,FALSE,"계정"}</definedName>
    <definedName name="wrn.aa." localSheetId="5" hidden="1">{#N/A,#N/A,FALSE,"UNIT";#N/A,#N/A,FALSE,"UNIT";#N/A,#N/A,FALSE,"계정"}</definedName>
    <definedName name="wrn.aa." hidden="1">{#N/A,#N/A,FALSE,"UNIT";#N/A,#N/A,FALSE,"UNIT";#N/A,#N/A,FALSE,"계정"}</definedName>
    <definedName name="wrn.abt." localSheetId="24" hidden="1">{"ww",#N/A,FALSE,"Hospital Products";"us",#N/A,FALSE,"Hospital Products";"in",#N/A,FALSE,"Hospital Products"}</definedName>
    <definedName name="wrn.abt." localSheetId="8" hidden="1">{"ww",#N/A,FALSE,"Hospital Products";"us",#N/A,FALSE,"Hospital Products";"in",#N/A,FALSE,"Hospital Products"}</definedName>
    <definedName name="wrn.abt." localSheetId="25" hidden="1">{"ww",#N/A,FALSE,"Hospital Products";"us",#N/A,FALSE,"Hospital Products";"in",#N/A,FALSE,"Hospital Products"}</definedName>
    <definedName name="wrn.abt." localSheetId="2" hidden="1">{"ww",#N/A,FALSE,"Hospital Products";"us",#N/A,FALSE,"Hospital Products";"in",#N/A,FALSE,"Hospital Products"}</definedName>
    <definedName name="wrn.abt." localSheetId="28" hidden="1">{"ww",#N/A,FALSE,"Hospital Products";"us",#N/A,FALSE,"Hospital Products";"in",#N/A,FALSE,"Hospital Products"}</definedName>
    <definedName name="wrn.abt." localSheetId="5" hidden="1">{"ww",#N/A,FALSE,"Hospital Products";"us",#N/A,FALSE,"Hospital Products";"in",#N/A,FALSE,"Hospital Products"}</definedName>
    <definedName name="wrn.abt." hidden="1">{"ww",#N/A,FALSE,"Hospital Products";"us",#N/A,FALSE,"Hospital Products";"in",#N/A,FALSE,"Hospital Products"}</definedName>
    <definedName name="wrn.Accounts." localSheetId="24" hidden="1">{"turnover",#N/A,FALSE;"profits",#N/A,FALSE;"cash",#N/A,FALSE}</definedName>
    <definedName name="wrn.Accounts." localSheetId="8" hidden="1">{"turnover",#N/A,FALSE;"profits",#N/A,FALSE;"cash",#N/A,FALSE}</definedName>
    <definedName name="wrn.Accounts." localSheetId="25" hidden="1">{"turnover",#N/A,FALSE;"profits",#N/A,FALSE;"cash",#N/A,FALSE}</definedName>
    <definedName name="wrn.Accounts." localSheetId="2" hidden="1">{"turnover",#N/A,FALSE;"profits",#N/A,FALSE;"cash",#N/A,FALSE}</definedName>
    <definedName name="wrn.Accounts." localSheetId="28" hidden="1">{"turnover",#N/A,FALSE;"profits",#N/A,FALSE;"cash",#N/A,FALSE}</definedName>
    <definedName name="wrn.Accounts." localSheetId="5" hidden="1">{"turnover",#N/A,FALSE;"profits",#N/A,FALSE;"cash",#N/A,FALSE}</definedName>
    <definedName name="wrn.Accounts." hidden="1">{"turnover",#N/A,FALSE;"profits",#N/A,FALSE;"cash",#N/A,FALSE}</definedName>
    <definedName name="wrn.ACHESON94TAXRETURN." localSheetId="2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24"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4" hidden="1">{#N/A,#N/A,FALSE,"Aging Summary";#N/A,#N/A,FALSE,"Ratio Analysis";#N/A,#N/A,FALSE,"Test 120 Day Accts";#N/A,#N/A,FALSE,"Tickmarks"}</definedName>
    <definedName name="wrn.Aging._.and._.Trend._.Analysis._1" localSheetId="8" hidden="1">{#N/A,#N/A,FALSE,"Aging Summary";#N/A,#N/A,FALSE,"Ratio Analysis";#N/A,#N/A,FALSE,"Test 120 Day Accts";#N/A,#N/A,FALSE,"Tickmarks"}</definedName>
    <definedName name="wrn.Aging._.and._.Trend._.Analysis._1" localSheetId="25"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localSheetId="14" hidden="1">{#N/A,#N/A,FALSE,"Aging Summary";#N/A,#N/A,FALSE,"Ratio Analysis";#N/A,#N/A,FALSE,"Test 120 Day Accts";#N/A,#N/A,FALSE,"Tickmarks"}</definedName>
    <definedName name="wrn.Aging._.and._.Trend._.Analysis._1" localSheetId="28" hidden="1">{#N/A,#N/A,FALSE,"Aging Summary";#N/A,#N/A,FALSE,"Ratio Analysis";#N/A,#N/A,FALSE,"Test 120 Day Accts";#N/A,#N/A,FALSE,"Tickmarks"}</definedName>
    <definedName name="wrn.Aging._.and._.Trend._.Analysis._1" localSheetId="5" hidden="1">{#N/A,#N/A,FALSE,"Aging Summary";#N/A,#N/A,FALSE,"Ratio Analysis";#N/A,#N/A,FALSE,"Test 120 Day Accts";#N/A,#N/A,FALSE,"Tickmarks"}</definedName>
    <definedName name="wrn.Aging._.and._.Trend._.Analysis._1" localSheetId="13"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24" hidden="1">{"QTRINC1",#N/A,FALSE,"QTRINC";"QTRINC2",#N/A,FALSE,"QTRINC";"QTRSALES",#N/A,FALSE,"QTRSALES";"ANNSALES",#N/A,FALSE,"ANNSALES";"CASHFLOW",#N/A,FALSE,"CASHFLOW"}</definedName>
    <definedName name="wrn.AGN._.MODELS." localSheetId="8" hidden="1">{"QTRINC1",#N/A,FALSE,"QTRINC";"QTRINC2",#N/A,FALSE,"QTRINC";"QTRSALES",#N/A,FALSE,"QTRSALES";"ANNSALES",#N/A,FALSE,"ANNSALES";"CASHFLOW",#N/A,FALSE,"CASHFLOW"}</definedName>
    <definedName name="wrn.AGN._.MODELS." localSheetId="25" hidden="1">{"QTRINC1",#N/A,FALSE,"QTRINC";"QTRINC2",#N/A,FALSE,"QTRINC";"QTRSALES",#N/A,FALSE,"QTRSALES";"ANNSALES",#N/A,FALSE,"ANNSALES";"CASHFLOW",#N/A,FALSE,"CASHFLOW"}</definedName>
    <definedName name="wrn.AGN._.MODELS." localSheetId="2" hidden="1">{"QTRINC1",#N/A,FALSE,"QTRINC";"QTRINC2",#N/A,FALSE,"QTRINC";"QTRSALES",#N/A,FALSE,"QTRSALES";"ANNSALES",#N/A,FALSE,"ANNSALES";"CASHFLOW",#N/A,FALSE,"CASHFLOW"}</definedName>
    <definedName name="wrn.AGN._.MODELS." localSheetId="28" hidden="1">{"QTRINC1",#N/A,FALSE,"QTRINC";"QTRINC2",#N/A,FALSE,"QTRINC";"QTRSALES",#N/A,FALSE,"QTRSALES";"ANNSALES",#N/A,FALSE,"ANNSALES";"CASHFLOW",#N/A,FALSE,"CASHFLOW"}</definedName>
    <definedName name="wrn.AGN._.MODELS." localSheetId="5"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24" hidden="1">{"QTRINC",#N/A,FALSE,"QTRINC";"MARGIN",#N/A,FALSE,"MARGIN";"CASHFLOW",#N/A,FALSE,"CASHFLOW"}</definedName>
    <definedName name="wrn.AHP._.MODELS." localSheetId="8" hidden="1">{"QTRINC",#N/A,FALSE,"QTRINC";"MARGIN",#N/A,FALSE,"MARGIN";"CASHFLOW",#N/A,FALSE,"CASHFLOW"}</definedName>
    <definedName name="wrn.AHP._.MODELS." localSheetId="25" hidden="1">{"QTRINC",#N/A,FALSE,"QTRINC";"MARGIN",#N/A,FALSE,"MARGIN";"CASHFLOW",#N/A,FALSE,"CASHFLOW"}</definedName>
    <definedName name="wrn.AHP._.MODELS." localSheetId="2" hidden="1">{"QTRINC",#N/A,FALSE,"QTRINC";"MARGIN",#N/A,FALSE,"MARGIN";"CASHFLOW",#N/A,FALSE,"CASHFLOW"}</definedName>
    <definedName name="wrn.AHP._.MODELS." localSheetId="28" hidden="1">{"QTRINC",#N/A,FALSE,"QTRINC";"MARGIN",#N/A,FALSE,"MARGIN";"CASHFLOW",#N/A,FALSE,"CASHFLOW"}</definedName>
    <definedName name="wrn.AHP._.MODELS." localSheetId="5" hidden="1">{"QTRINC",#N/A,FALSE,"QTRINC";"MARGIN",#N/A,FALSE,"MARGIN";"CASHFLOW",#N/A,FALSE,"CASHFLOW"}</definedName>
    <definedName name="wrn.AHP._.MODELS." hidden="1">{"QTRINC",#N/A,FALSE,"QTRINC";"MARGIN",#N/A,FALSE,"MARGIN";"CASHFLOW",#N/A,FALSE,"CASHFLOW"}</definedName>
    <definedName name="wrn.Alex." localSheetId="24" hidden="1">{#N/A,#N/A,FALSE,"TradeSumm";#N/A,#N/A,FALSE,"StatsSumm"}</definedName>
    <definedName name="wrn.Alex." localSheetId="8" hidden="1">{#N/A,#N/A,FALSE,"TradeSumm";#N/A,#N/A,FALSE,"StatsSumm"}</definedName>
    <definedName name="wrn.Alex." localSheetId="25" hidden="1">{#N/A,#N/A,FALSE,"TradeSumm";#N/A,#N/A,FALSE,"StatsSumm"}</definedName>
    <definedName name="wrn.Alex." localSheetId="2" hidden="1">{#N/A,#N/A,FALSE,"TradeSumm";#N/A,#N/A,FALSE,"StatsSumm"}</definedName>
    <definedName name="wrn.Alex." localSheetId="28" hidden="1">{#N/A,#N/A,FALSE,"TradeSumm";#N/A,#N/A,FALSE,"StatsSumm"}</definedName>
    <definedName name="wrn.Alex." localSheetId="5" hidden="1">{#N/A,#N/A,FALSE,"TradeSumm";#N/A,#N/A,FALSE,"StatsSumm"}</definedName>
    <definedName name="wrn.Alex." hidden="1">{#N/A,#N/A,FALSE,"TradeSumm";#N/A,#N/A,FALSE,"StatsSumm"}</definedName>
    <definedName name="wrn.all." localSheetId="24" hidden="1">{#N/A,#N/A,FALSE,"assumptions";#N/A,#N/A,FALSE,"v_projcy";#N/A,#N/A,FALSE,"tar_proj";#N/A,#N/A,FALSE,"contrib_annual";#N/A,#N/A,FALSE,"Proforma";#N/A,#N/A,FALSE,"purc_97";#N/A,#N/A,FALSE,"syn_purc_97";#N/A,#N/A,FALSE,"pool_97";#N/A,#N/A,FALSE,"syn_pool_97";#N/A,#N/A,FALSE,"pool1_FY2"}</definedName>
    <definedName name="wrn.all." localSheetId="8" hidden="1">{#N/A,#N/A,FALSE,"assumptions";#N/A,#N/A,FALSE,"v_projcy";#N/A,#N/A,FALSE,"tar_proj";#N/A,#N/A,FALSE,"contrib_annual";#N/A,#N/A,FALSE,"Proforma";#N/A,#N/A,FALSE,"purc_97";#N/A,#N/A,FALSE,"syn_purc_97";#N/A,#N/A,FALSE,"pool_97";#N/A,#N/A,FALSE,"syn_pool_97";#N/A,#N/A,FALSE,"pool1_FY2"}</definedName>
    <definedName name="wrn.all." localSheetId="25" hidden="1">{#N/A,#N/A,FALSE,"assumptions";#N/A,#N/A,FALSE,"v_projcy";#N/A,#N/A,FALSE,"tar_proj";#N/A,#N/A,FALSE,"contrib_annual";#N/A,#N/A,FALSE,"Proforma";#N/A,#N/A,FALSE,"purc_97";#N/A,#N/A,FALSE,"syn_purc_97";#N/A,#N/A,FALSE,"pool_97";#N/A,#N/A,FALSE,"syn_pool_97";#N/A,#N/A,FALSE,"pool1_FY2"}</definedName>
    <definedName name="wrn.all." localSheetId="2" hidden="1">{#N/A,#N/A,FALSE,"assumptions";#N/A,#N/A,FALSE,"v_projcy";#N/A,#N/A,FALSE,"tar_proj";#N/A,#N/A,FALSE,"contrib_annual";#N/A,#N/A,FALSE,"Proforma";#N/A,#N/A,FALSE,"purc_97";#N/A,#N/A,FALSE,"syn_purc_97";#N/A,#N/A,FALSE,"pool_97";#N/A,#N/A,FALSE,"syn_pool_97";#N/A,#N/A,FALSE,"pool1_FY2"}</definedName>
    <definedName name="wrn.all." localSheetId="14" hidden="1">{#N/A,#N/A,FALSE,"assumptions";#N/A,#N/A,FALSE,"v_projcy";#N/A,#N/A,FALSE,"tar_proj";#N/A,#N/A,FALSE,"contrib_annual";#N/A,#N/A,FALSE,"Proforma";#N/A,#N/A,FALSE,"purc_97";#N/A,#N/A,FALSE,"syn_purc_97";#N/A,#N/A,FALSE,"pool_97";#N/A,#N/A,FALSE,"syn_pool_97";#N/A,#N/A,FALSE,"pool1_FY2"}</definedName>
    <definedName name="wrn.all." localSheetId="28" hidden="1">{#N/A,#N/A,FALSE,"assumptions";#N/A,#N/A,FALSE,"v_projcy";#N/A,#N/A,FALSE,"tar_proj";#N/A,#N/A,FALSE,"contrib_annual";#N/A,#N/A,FALSE,"Proforma";#N/A,#N/A,FALSE,"purc_97";#N/A,#N/A,FALSE,"syn_purc_97";#N/A,#N/A,FALSE,"pool_97";#N/A,#N/A,FALSE,"syn_pool_97";#N/A,#N/A,FALSE,"pool1_FY2"}</definedName>
    <definedName name="wrn.all." localSheetId="5" hidden="1">{#N/A,#N/A,FALSE,"assumptions";#N/A,#N/A,FALSE,"v_projcy";#N/A,#N/A,FALSE,"tar_proj";#N/A,#N/A,FALSE,"contrib_annual";#N/A,#N/A,FALSE,"Proforma";#N/A,#N/A,FALSE,"purc_97";#N/A,#N/A,FALSE,"syn_purc_97";#N/A,#N/A,FALSE,"pool_97";#N/A,#N/A,FALSE,"syn_pool_97";#N/A,#N/A,FALSE,"pool1_FY2"}</definedName>
    <definedName name="wrn.all." localSheetId="13"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localSheetId="8"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localSheetId="25"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localSheetId="2"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localSheetId="28"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localSheetId="5"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24" hidden="1">{#N/A,#N/A,FALSE,"assumptions";#N/A,#N/A,FALSE,"v_projcy";#N/A,#N/A,FALSE,"tar_proj";#N/A,#N/A,FALSE,"contrib_annual";#N/A,#N/A,FALSE,"Proforma";#N/A,#N/A,FALSE,"purc_97";#N/A,#N/A,FALSE,"syn_purc_97";#N/A,#N/A,FALSE,"pool_97";#N/A,#N/A,FALSE,"syn_pool_97";#N/A,#N/A,FALSE,"pool1_FY2"}</definedName>
    <definedName name="wrn.all._1" localSheetId="8" hidden="1">{#N/A,#N/A,FALSE,"assumptions";#N/A,#N/A,FALSE,"v_projcy";#N/A,#N/A,FALSE,"tar_proj";#N/A,#N/A,FALSE,"contrib_annual";#N/A,#N/A,FALSE,"Proforma";#N/A,#N/A,FALSE,"purc_97";#N/A,#N/A,FALSE,"syn_purc_97";#N/A,#N/A,FALSE,"pool_97";#N/A,#N/A,FALSE,"syn_pool_97";#N/A,#N/A,FALSE,"pool1_FY2"}</definedName>
    <definedName name="wrn.all._1" localSheetId="25" hidden="1">{#N/A,#N/A,FALSE,"assumptions";#N/A,#N/A,FALSE,"v_projcy";#N/A,#N/A,FALSE,"tar_proj";#N/A,#N/A,FALSE,"contrib_annual";#N/A,#N/A,FALSE,"Proforma";#N/A,#N/A,FALSE,"purc_97";#N/A,#N/A,FALSE,"syn_purc_97";#N/A,#N/A,FALSE,"pool_97";#N/A,#N/A,FALSE,"syn_pool_97";#N/A,#N/A,FALSE,"pool1_FY2"}</definedName>
    <definedName name="wrn.all._1" localSheetId="2" hidden="1">{#N/A,#N/A,FALSE,"assumptions";#N/A,#N/A,FALSE,"v_projcy";#N/A,#N/A,FALSE,"tar_proj";#N/A,#N/A,FALSE,"contrib_annual";#N/A,#N/A,FALSE,"Proforma";#N/A,#N/A,FALSE,"purc_97";#N/A,#N/A,FALSE,"syn_purc_97";#N/A,#N/A,FALSE,"pool_97";#N/A,#N/A,FALSE,"syn_pool_97";#N/A,#N/A,FALSE,"pool1_FY2"}</definedName>
    <definedName name="wrn.all._1" localSheetId="14" hidden="1">{#N/A,#N/A,FALSE,"assumptions";#N/A,#N/A,FALSE,"v_projcy";#N/A,#N/A,FALSE,"tar_proj";#N/A,#N/A,FALSE,"contrib_annual";#N/A,#N/A,FALSE,"Proforma";#N/A,#N/A,FALSE,"purc_97";#N/A,#N/A,FALSE,"syn_purc_97";#N/A,#N/A,FALSE,"pool_97";#N/A,#N/A,FALSE,"syn_pool_97";#N/A,#N/A,FALSE,"pool1_FY2"}</definedName>
    <definedName name="wrn.all._1" localSheetId="28" hidden="1">{#N/A,#N/A,FALSE,"assumptions";#N/A,#N/A,FALSE,"v_projcy";#N/A,#N/A,FALSE,"tar_proj";#N/A,#N/A,FALSE,"contrib_annual";#N/A,#N/A,FALSE,"Proforma";#N/A,#N/A,FALSE,"purc_97";#N/A,#N/A,FALSE,"syn_purc_97";#N/A,#N/A,FALSE,"pool_97";#N/A,#N/A,FALSE,"syn_pool_97";#N/A,#N/A,FALSE,"pool1_FY2"}</definedName>
    <definedName name="wrn.all._1" localSheetId="5" hidden="1">{#N/A,#N/A,FALSE,"assumptions";#N/A,#N/A,FALSE,"v_projcy";#N/A,#N/A,FALSE,"tar_proj";#N/A,#N/A,FALSE,"contrib_annual";#N/A,#N/A,FALSE,"Proforma";#N/A,#N/A,FALSE,"purc_97";#N/A,#N/A,FALSE,"syn_purc_97";#N/A,#N/A,FALSE,"pool_97";#N/A,#N/A,FALSE,"syn_pool_97";#N/A,#N/A,FALSE,"pool1_FY2"}</definedName>
    <definedName name="wrn.all._1" localSheetId="13"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24" hidden="1">{#N/A,#N/A,FALSE,"assumptions";#N/A,#N/A,FALSE,"v_projcy";#N/A,#N/A,FALSE,"tar_proj";#N/A,#N/A,FALSE,"contrib_annual";#N/A,#N/A,FALSE,"Proforma";#N/A,#N/A,FALSE,"purc_97";#N/A,#N/A,FALSE,"syn_purc_97";#N/A,#N/A,FALSE,"pool_97";#N/A,#N/A,FALSE,"syn_pool_97";#N/A,#N/A,FALSE,"pool1_FY2"}</definedName>
    <definedName name="wrn.all._1_1" localSheetId="8" hidden="1">{#N/A,#N/A,FALSE,"assumptions";#N/A,#N/A,FALSE,"v_projcy";#N/A,#N/A,FALSE,"tar_proj";#N/A,#N/A,FALSE,"contrib_annual";#N/A,#N/A,FALSE,"Proforma";#N/A,#N/A,FALSE,"purc_97";#N/A,#N/A,FALSE,"syn_purc_97";#N/A,#N/A,FALSE,"pool_97";#N/A,#N/A,FALSE,"syn_pool_97";#N/A,#N/A,FALSE,"pool1_FY2"}</definedName>
    <definedName name="wrn.all._1_1" localSheetId="25"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localSheetId="14" hidden="1">{#N/A,#N/A,FALSE,"assumptions";#N/A,#N/A,FALSE,"v_projcy";#N/A,#N/A,FALSE,"tar_proj";#N/A,#N/A,FALSE,"contrib_annual";#N/A,#N/A,FALSE,"Proforma";#N/A,#N/A,FALSE,"purc_97";#N/A,#N/A,FALSE,"syn_purc_97";#N/A,#N/A,FALSE,"pool_97";#N/A,#N/A,FALSE,"syn_pool_97";#N/A,#N/A,FALSE,"pool1_FY2"}</definedName>
    <definedName name="wrn.all._1_1" localSheetId="28" hidden="1">{#N/A,#N/A,FALSE,"assumptions";#N/A,#N/A,FALSE,"v_projcy";#N/A,#N/A,FALSE,"tar_proj";#N/A,#N/A,FALSE,"contrib_annual";#N/A,#N/A,FALSE,"Proforma";#N/A,#N/A,FALSE,"purc_97";#N/A,#N/A,FALSE,"syn_purc_97";#N/A,#N/A,FALSE,"pool_97";#N/A,#N/A,FALSE,"syn_pool_97";#N/A,#N/A,FALSE,"pool1_FY2"}</definedName>
    <definedName name="wrn.all._1_1" localSheetId="5" hidden="1">{#N/A,#N/A,FALSE,"assumptions";#N/A,#N/A,FALSE,"v_projcy";#N/A,#N/A,FALSE,"tar_proj";#N/A,#N/A,FALSE,"contrib_annual";#N/A,#N/A,FALSE,"Proforma";#N/A,#N/A,FALSE,"purc_97";#N/A,#N/A,FALSE,"syn_purc_97";#N/A,#N/A,FALSE,"pool_97";#N/A,#N/A,FALSE,"syn_pool_97";#N/A,#N/A,FALSE,"pool1_FY2"}</definedName>
    <definedName name="wrn.all._1_1" localSheetId="13"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24" hidden="1">{#N/A,#N/A,FALSE,"assumptions";#N/A,#N/A,FALSE,"v_projcy";#N/A,#N/A,FALSE,"tar_proj";#N/A,#N/A,FALSE,"contrib_annual";#N/A,#N/A,FALSE,"Proforma";#N/A,#N/A,FALSE,"purc_97";#N/A,#N/A,FALSE,"syn_purc_97";#N/A,#N/A,FALSE,"pool_97";#N/A,#N/A,FALSE,"syn_pool_97";#N/A,#N/A,FALSE,"pool1_FY2"}</definedName>
    <definedName name="wrn.all._1_2" localSheetId="8" hidden="1">{#N/A,#N/A,FALSE,"assumptions";#N/A,#N/A,FALSE,"v_projcy";#N/A,#N/A,FALSE,"tar_proj";#N/A,#N/A,FALSE,"contrib_annual";#N/A,#N/A,FALSE,"Proforma";#N/A,#N/A,FALSE,"purc_97";#N/A,#N/A,FALSE,"syn_purc_97";#N/A,#N/A,FALSE,"pool_97";#N/A,#N/A,FALSE,"syn_pool_97";#N/A,#N/A,FALSE,"pool1_FY2"}</definedName>
    <definedName name="wrn.all._1_2" localSheetId="25"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localSheetId="14" hidden="1">{#N/A,#N/A,FALSE,"assumptions";#N/A,#N/A,FALSE,"v_projcy";#N/A,#N/A,FALSE,"tar_proj";#N/A,#N/A,FALSE,"contrib_annual";#N/A,#N/A,FALSE,"Proforma";#N/A,#N/A,FALSE,"purc_97";#N/A,#N/A,FALSE,"syn_purc_97";#N/A,#N/A,FALSE,"pool_97";#N/A,#N/A,FALSE,"syn_pool_97";#N/A,#N/A,FALSE,"pool1_FY2"}</definedName>
    <definedName name="wrn.all._1_2" localSheetId="28" hidden="1">{#N/A,#N/A,FALSE,"assumptions";#N/A,#N/A,FALSE,"v_projcy";#N/A,#N/A,FALSE,"tar_proj";#N/A,#N/A,FALSE,"contrib_annual";#N/A,#N/A,FALSE,"Proforma";#N/A,#N/A,FALSE,"purc_97";#N/A,#N/A,FALSE,"syn_purc_97";#N/A,#N/A,FALSE,"pool_97";#N/A,#N/A,FALSE,"syn_pool_97";#N/A,#N/A,FALSE,"pool1_FY2"}</definedName>
    <definedName name="wrn.all._1_2" localSheetId="5" hidden="1">{#N/A,#N/A,FALSE,"assumptions";#N/A,#N/A,FALSE,"v_projcy";#N/A,#N/A,FALSE,"tar_proj";#N/A,#N/A,FALSE,"contrib_annual";#N/A,#N/A,FALSE,"Proforma";#N/A,#N/A,FALSE,"purc_97";#N/A,#N/A,FALSE,"syn_purc_97";#N/A,#N/A,FALSE,"pool_97";#N/A,#N/A,FALSE,"syn_pool_97";#N/A,#N/A,FALSE,"pool1_FY2"}</definedName>
    <definedName name="wrn.all._1_2" localSheetId="13"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24" hidden="1">{#N/A,#N/A,FALSE,"assumptions";#N/A,#N/A,FALSE,"v_projcy";#N/A,#N/A,FALSE,"tar_proj";#N/A,#N/A,FALSE,"contrib_annual";#N/A,#N/A,FALSE,"Proforma";#N/A,#N/A,FALSE,"purc_97";#N/A,#N/A,FALSE,"syn_purc_97";#N/A,#N/A,FALSE,"pool_97";#N/A,#N/A,FALSE,"syn_pool_97";#N/A,#N/A,FALSE,"pool1_FY2"}</definedName>
    <definedName name="wrn.all._1_3" localSheetId="8" hidden="1">{#N/A,#N/A,FALSE,"assumptions";#N/A,#N/A,FALSE,"v_projcy";#N/A,#N/A,FALSE,"tar_proj";#N/A,#N/A,FALSE,"contrib_annual";#N/A,#N/A,FALSE,"Proforma";#N/A,#N/A,FALSE,"purc_97";#N/A,#N/A,FALSE,"syn_purc_97";#N/A,#N/A,FALSE,"pool_97";#N/A,#N/A,FALSE,"syn_pool_97";#N/A,#N/A,FALSE,"pool1_FY2"}</definedName>
    <definedName name="wrn.all._1_3" localSheetId="25"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localSheetId="14" hidden="1">{#N/A,#N/A,FALSE,"assumptions";#N/A,#N/A,FALSE,"v_projcy";#N/A,#N/A,FALSE,"tar_proj";#N/A,#N/A,FALSE,"contrib_annual";#N/A,#N/A,FALSE,"Proforma";#N/A,#N/A,FALSE,"purc_97";#N/A,#N/A,FALSE,"syn_purc_97";#N/A,#N/A,FALSE,"pool_97";#N/A,#N/A,FALSE,"syn_pool_97";#N/A,#N/A,FALSE,"pool1_FY2"}</definedName>
    <definedName name="wrn.all._1_3" localSheetId="28" hidden="1">{#N/A,#N/A,FALSE,"assumptions";#N/A,#N/A,FALSE,"v_projcy";#N/A,#N/A,FALSE,"tar_proj";#N/A,#N/A,FALSE,"contrib_annual";#N/A,#N/A,FALSE,"Proforma";#N/A,#N/A,FALSE,"purc_97";#N/A,#N/A,FALSE,"syn_purc_97";#N/A,#N/A,FALSE,"pool_97";#N/A,#N/A,FALSE,"syn_pool_97";#N/A,#N/A,FALSE,"pool1_FY2"}</definedName>
    <definedName name="wrn.all._1_3" localSheetId="5" hidden="1">{#N/A,#N/A,FALSE,"assumptions";#N/A,#N/A,FALSE,"v_projcy";#N/A,#N/A,FALSE,"tar_proj";#N/A,#N/A,FALSE,"contrib_annual";#N/A,#N/A,FALSE,"Proforma";#N/A,#N/A,FALSE,"purc_97";#N/A,#N/A,FALSE,"syn_purc_97";#N/A,#N/A,FALSE,"pool_97";#N/A,#N/A,FALSE,"syn_pool_97";#N/A,#N/A,FALSE,"pool1_FY2"}</definedName>
    <definedName name="wrn.all._1_3" localSheetId="13"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24" hidden="1">{#N/A,#N/A,FALSE,"assumptions";#N/A,#N/A,FALSE,"v_projcy";#N/A,#N/A,FALSE,"tar_proj";#N/A,#N/A,FALSE,"contrib_annual";#N/A,#N/A,FALSE,"Proforma";#N/A,#N/A,FALSE,"purc_97";#N/A,#N/A,FALSE,"syn_purc_97";#N/A,#N/A,FALSE,"pool_97";#N/A,#N/A,FALSE,"syn_pool_97";#N/A,#N/A,FALSE,"pool1_FY2"}</definedName>
    <definedName name="wrn.all._1_4" localSheetId="8" hidden="1">{#N/A,#N/A,FALSE,"assumptions";#N/A,#N/A,FALSE,"v_projcy";#N/A,#N/A,FALSE,"tar_proj";#N/A,#N/A,FALSE,"contrib_annual";#N/A,#N/A,FALSE,"Proforma";#N/A,#N/A,FALSE,"purc_97";#N/A,#N/A,FALSE,"syn_purc_97";#N/A,#N/A,FALSE,"pool_97";#N/A,#N/A,FALSE,"syn_pool_97";#N/A,#N/A,FALSE,"pool1_FY2"}</definedName>
    <definedName name="wrn.all._1_4" localSheetId="25"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localSheetId="14" hidden="1">{#N/A,#N/A,FALSE,"assumptions";#N/A,#N/A,FALSE,"v_projcy";#N/A,#N/A,FALSE,"tar_proj";#N/A,#N/A,FALSE,"contrib_annual";#N/A,#N/A,FALSE,"Proforma";#N/A,#N/A,FALSE,"purc_97";#N/A,#N/A,FALSE,"syn_purc_97";#N/A,#N/A,FALSE,"pool_97";#N/A,#N/A,FALSE,"syn_pool_97";#N/A,#N/A,FALSE,"pool1_FY2"}</definedName>
    <definedName name="wrn.all._1_4" localSheetId="28" hidden="1">{#N/A,#N/A,FALSE,"assumptions";#N/A,#N/A,FALSE,"v_projcy";#N/A,#N/A,FALSE,"tar_proj";#N/A,#N/A,FALSE,"contrib_annual";#N/A,#N/A,FALSE,"Proforma";#N/A,#N/A,FALSE,"purc_97";#N/A,#N/A,FALSE,"syn_purc_97";#N/A,#N/A,FALSE,"pool_97";#N/A,#N/A,FALSE,"syn_pool_97";#N/A,#N/A,FALSE,"pool1_FY2"}</definedName>
    <definedName name="wrn.all._1_4" localSheetId="5" hidden="1">{#N/A,#N/A,FALSE,"assumptions";#N/A,#N/A,FALSE,"v_projcy";#N/A,#N/A,FALSE,"tar_proj";#N/A,#N/A,FALSE,"contrib_annual";#N/A,#N/A,FALSE,"Proforma";#N/A,#N/A,FALSE,"purc_97";#N/A,#N/A,FALSE,"syn_purc_97";#N/A,#N/A,FALSE,"pool_97";#N/A,#N/A,FALSE,"syn_pool_97";#N/A,#N/A,FALSE,"pool1_FY2"}</definedName>
    <definedName name="wrn.all._1_4" localSheetId="13"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24" hidden="1">{#N/A,#N/A,FALSE,"assumptions";#N/A,#N/A,FALSE,"v_projcy";#N/A,#N/A,FALSE,"tar_proj";#N/A,#N/A,FALSE,"contrib_annual";#N/A,#N/A,FALSE,"Proforma";#N/A,#N/A,FALSE,"purc_97";#N/A,#N/A,FALSE,"syn_purc_97";#N/A,#N/A,FALSE,"pool_97";#N/A,#N/A,FALSE,"syn_pool_97";#N/A,#N/A,FALSE,"pool1_FY2"}</definedName>
    <definedName name="wrn.all._2" localSheetId="8" hidden="1">{#N/A,#N/A,FALSE,"assumptions";#N/A,#N/A,FALSE,"v_projcy";#N/A,#N/A,FALSE,"tar_proj";#N/A,#N/A,FALSE,"contrib_annual";#N/A,#N/A,FALSE,"Proforma";#N/A,#N/A,FALSE,"purc_97";#N/A,#N/A,FALSE,"syn_purc_97";#N/A,#N/A,FALSE,"pool_97";#N/A,#N/A,FALSE,"syn_pool_97";#N/A,#N/A,FALSE,"pool1_FY2"}</definedName>
    <definedName name="wrn.all._2" localSheetId="25"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localSheetId="14" hidden="1">{#N/A,#N/A,FALSE,"assumptions";#N/A,#N/A,FALSE,"v_projcy";#N/A,#N/A,FALSE,"tar_proj";#N/A,#N/A,FALSE,"contrib_annual";#N/A,#N/A,FALSE,"Proforma";#N/A,#N/A,FALSE,"purc_97";#N/A,#N/A,FALSE,"syn_purc_97";#N/A,#N/A,FALSE,"pool_97";#N/A,#N/A,FALSE,"syn_pool_97";#N/A,#N/A,FALSE,"pool1_FY2"}</definedName>
    <definedName name="wrn.all._2" localSheetId="28" hidden="1">{#N/A,#N/A,FALSE,"assumptions";#N/A,#N/A,FALSE,"v_projcy";#N/A,#N/A,FALSE,"tar_proj";#N/A,#N/A,FALSE,"contrib_annual";#N/A,#N/A,FALSE,"Proforma";#N/A,#N/A,FALSE,"purc_97";#N/A,#N/A,FALSE,"syn_purc_97";#N/A,#N/A,FALSE,"pool_97";#N/A,#N/A,FALSE,"syn_pool_97";#N/A,#N/A,FALSE,"pool1_FY2"}</definedName>
    <definedName name="wrn.all._2" localSheetId="5" hidden="1">{#N/A,#N/A,FALSE,"assumptions";#N/A,#N/A,FALSE,"v_projcy";#N/A,#N/A,FALSE,"tar_proj";#N/A,#N/A,FALSE,"contrib_annual";#N/A,#N/A,FALSE,"Proforma";#N/A,#N/A,FALSE,"purc_97";#N/A,#N/A,FALSE,"syn_purc_97";#N/A,#N/A,FALSE,"pool_97";#N/A,#N/A,FALSE,"syn_pool_97";#N/A,#N/A,FALSE,"pool1_FY2"}</definedName>
    <definedName name="wrn.all._2" localSheetId="13"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24" hidden="1">{#N/A,#N/A,FALSE,"assumptions";#N/A,#N/A,FALSE,"v_projcy";#N/A,#N/A,FALSE,"tar_proj";#N/A,#N/A,FALSE,"contrib_annual";#N/A,#N/A,FALSE,"Proforma";#N/A,#N/A,FALSE,"purc_97";#N/A,#N/A,FALSE,"syn_purc_97";#N/A,#N/A,FALSE,"pool_97";#N/A,#N/A,FALSE,"syn_pool_97";#N/A,#N/A,FALSE,"pool1_FY2"}</definedName>
    <definedName name="wrn.all._2_1" localSheetId="8" hidden="1">{#N/A,#N/A,FALSE,"assumptions";#N/A,#N/A,FALSE,"v_projcy";#N/A,#N/A,FALSE,"tar_proj";#N/A,#N/A,FALSE,"contrib_annual";#N/A,#N/A,FALSE,"Proforma";#N/A,#N/A,FALSE,"purc_97";#N/A,#N/A,FALSE,"syn_purc_97";#N/A,#N/A,FALSE,"pool_97";#N/A,#N/A,FALSE,"syn_pool_97";#N/A,#N/A,FALSE,"pool1_FY2"}</definedName>
    <definedName name="wrn.all._2_1" localSheetId="25"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localSheetId="14" hidden="1">{#N/A,#N/A,FALSE,"assumptions";#N/A,#N/A,FALSE,"v_projcy";#N/A,#N/A,FALSE,"tar_proj";#N/A,#N/A,FALSE,"contrib_annual";#N/A,#N/A,FALSE,"Proforma";#N/A,#N/A,FALSE,"purc_97";#N/A,#N/A,FALSE,"syn_purc_97";#N/A,#N/A,FALSE,"pool_97";#N/A,#N/A,FALSE,"syn_pool_97";#N/A,#N/A,FALSE,"pool1_FY2"}</definedName>
    <definedName name="wrn.all._2_1" localSheetId="28" hidden="1">{#N/A,#N/A,FALSE,"assumptions";#N/A,#N/A,FALSE,"v_projcy";#N/A,#N/A,FALSE,"tar_proj";#N/A,#N/A,FALSE,"contrib_annual";#N/A,#N/A,FALSE,"Proforma";#N/A,#N/A,FALSE,"purc_97";#N/A,#N/A,FALSE,"syn_purc_97";#N/A,#N/A,FALSE,"pool_97";#N/A,#N/A,FALSE,"syn_pool_97";#N/A,#N/A,FALSE,"pool1_FY2"}</definedName>
    <definedName name="wrn.all._2_1" localSheetId="5" hidden="1">{#N/A,#N/A,FALSE,"assumptions";#N/A,#N/A,FALSE,"v_projcy";#N/A,#N/A,FALSE,"tar_proj";#N/A,#N/A,FALSE,"contrib_annual";#N/A,#N/A,FALSE,"Proforma";#N/A,#N/A,FALSE,"purc_97";#N/A,#N/A,FALSE,"syn_purc_97";#N/A,#N/A,FALSE,"pool_97";#N/A,#N/A,FALSE,"syn_pool_97";#N/A,#N/A,FALSE,"pool1_FY2"}</definedName>
    <definedName name="wrn.all._2_1" localSheetId="13"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24" hidden="1">{#N/A,#N/A,FALSE,"assumptions";#N/A,#N/A,FALSE,"v_projcy";#N/A,#N/A,FALSE,"tar_proj";#N/A,#N/A,FALSE,"contrib_annual";#N/A,#N/A,FALSE,"Proforma";#N/A,#N/A,FALSE,"purc_97";#N/A,#N/A,FALSE,"syn_purc_97";#N/A,#N/A,FALSE,"pool_97";#N/A,#N/A,FALSE,"syn_pool_97";#N/A,#N/A,FALSE,"pool1_FY2"}</definedName>
    <definedName name="wrn.all._2_2" localSheetId="8" hidden="1">{#N/A,#N/A,FALSE,"assumptions";#N/A,#N/A,FALSE,"v_projcy";#N/A,#N/A,FALSE,"tar_proj";#N/A,#N/A,FALSE,"contrib_annual";#N/A,#N/A,FALSE,"Proforma";#N/A,#N/A,FALSE,"purc_97";#N/A,#N/A,FALSE,"syn_purc_97";#N/A,#N/A,FALSE,"pool_97";#N/A,#N/A,FALSE,"syn_pool_97";#N/A,#N/A,FALSE,"pool1_FY2"}</definedName>
    <definedName name="wrn.all._2_2" localSheetId="25"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localSheetId="14" hidden="1">{#N/A,#N/A,FALSE,"assumptions";#N/A,#N/A,FALSE,"v_projcy";#N/A,#N/A,FALSE,"tar_proj";#N/A,#N/A,FALSE,"contrib_annual";#N/A,#N/A,FALSE,"Proforma";#N/A,#N/A,FALSE,"purc_97";#N/A,#N/A,FALSE,"syn_purc_97";#N/A,#N/A,FALSE,"pool_97";#N/A,#N/A,FALSE,"syn_pool_97";#N/A,#N/A,FALSE,"pool1_FY2"}</definedName>
    <definedName name="wrn.all._2_2" localSheetId="28" hidden="1">{#N/A,#N/A,FALSE,"assumptions";#N/A,#N/A,FALSE,"v_projcy";#N/A,#N/A,FALSE,"tar_proj";#N/A,#N/A,FALSE,"contrib_annual";#N/A,#N/A,FALSE,"Proforma";#N/A,#N/A,FALSE,"purc_97";#N/A,#N/A,FALSE,"syn_purc_97";#N/A,#N/A,FALSE,"pool_97";#N/A,#N/A,FALSE,"syn_pool_97";#N/A,#N/A,FALSE,"pool1_FY2"}</definedName>
    <definedName name="wrn.all._2_2" localSheetId="5" hidden="1">{#N/A,#N/A,FALSE,"assumptions";#N/A,#N/A,FALSE,"v_projcy";#N/A,#N/A,FALSE,"tar_proj";#N/A,#N/A,FALSE,"contrib_annual";#N/A,#N/A,FALSE,"Proforma";#N/A,#N/A,FALSE,"purc_97";#N/A,#N/A,FALSE,"syn_purc_97";#N/A,#N/A,FALSE,"pool_97";#N/A,#N/A,FALSE,"syn_pool_97";#N/A,#N/A,FALSE,"pool1_FY2"}</definedName>
    <definedName name="wrn.all._2_2" localSheetId="13"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24" hidden="1">{#N/A,#N/A,FALSE,"assumptions";#N/A,#N/A,FALSE,"v_projcy";#N/A,#N/A,FALSE,"tar_proj";#N/A,#N/A,FALSE,"contrib_annual";#N/A,#N/A,FALSE,"Proforma";#N/A,#N/A,FALSE,"purc_97";#N/A,#N/A,FALSE,"syn_purc_97";#N/A,#N/A,FALSE,"pool_97";#N/A,#N/A,FALSE,"syn_pool_97";#N/A,#N/A,FALSE,"pool1_FY2"}</definedName>
    <definedName name="wrn.all._2_3" localSheetId="8" hidden="1">{#N/A,#N/A,FALSE,"assumptions";#N/A,#N/A,FALSE,"v_projcy";#N/A,#N/A,FALSE,"tar_proj";#N/A,#N/A,FALSE,"contrib_annual";#N/A,#N/A,FALSE,"Proforma";#N/A,#N/A,FALSE,"purc_97";#N/A,#N/A,FALSE,"syn_purc_97";#N/A,#N/A,FALSE,"pool_97";#N/A,#N/A,FALSE,"syn_pool_97";#N/A,#N/A,FALSE,"pool1_FY2"}</definedName>
    <definedName name="wrn.all._2_3" localSheetId="25"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localSheetId="14" hidden="1">{#N/A,#N/A,FALSE,"assumptions";#N/A,#N/A,FALSE,"v_projcy";#N/A,#N/A,FALSE,"tar_proj";#N/A,#N/A,FALSE,"contrib_annual";#N/A,#N/A,FALSE,"Proforma";#N/A,#N/A,FALSE,"purc_97";#N/A,#N/A,FALSE,"syn_purc_97";#N/A,#N/A,FALSE,"pool_97";#N/A,#N/A,FALSE,"syn_pool_97";#N/A,#N/A,FALSE,"pool1_FY2"}</definedName>
    <definedName name="wrn.all._2_3" localSheetId="28" hidden="1">{#N/A,#N/A,FALSE,"assumptions";#N/A,#N/A,FALSE,"v_projcy";#N/A,#N/A,FALSE,"tar_proj";#N/A,#N/A,FALSE,"contrib_annual";#N/A,#N/A,FALSE,"Proforma";#N/A,#N/A,FALSE,"purc_97";#N/A,#N/A,FALSE,"syn_purc_97";#N/A,#N/A,FALSE,"pool_97";#N/A,#N/A,FALSE,"syn_pool_97";#N/A,#N/A,FALSE,"pool1_FY2"}</definedName>
    <definedName name="wrn.all._2_3" localSheetId="5" hidden="1">{#N/A,#N/A,FALSE,"assumptions";#N/A,#N/A,FALSE,"v_projcy";#N/A,#N/A,FALSE,"tar_proj";#N/A,#N/A,FALSE,"contrib_annual";#N/A,#N/A,FALSE,"Proforma";#N/A,#N/A,FALSE,"purc_97";#N/A,#N/A,FALSE,"syn_purc_97";#N/A,#N/A,FALSE,"pool_97";#N/A,#N/A,FALSE,"syn_pool_97";#N/A,#N/A,FALSE,"pool1_FY2"}</definedName>
    <definedName name="wrn.all._2_3" localSheetId="13"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24" hidden="1">{#N/A,#N/A,FALSE,"assumptions";#N/A,#N/A,FALSE,"v_projcy";#N/A,#N/A,FALSE,"tar_proj";#N/A,#N/A,FALSE,"contrib_annual";#N/A,#N/A,FALSE,"Proforma";#N/A,#N/A,FALSE,"purc_97";#N/A,#N/A,FALSE,"syn_purc_97";#N/A,#N/A,FALSE,"pool_97";#N/A,#N/A,FALSE,"syn_pool_97";#N/A,#N/A,FALSE,"pool1_FY2"}</definedName>
    <definedName name="wrn.all._2_4" localSheetId="8" hidden="1">{#N/A,#N/A,FALSE,"assumptions";#N/A,#N/A,FALSE,"v_projcy";#N/A,#N/A,FALSE,"tar_proj";#N/A,#N/A,FALSE,"contrib_annual";#N/A,#N/A,FALSE,"Proforma";#N/A,#N/A,FALSE,"purc_97";#N/A,#N/A,FALSE,"syn_purc_97";#N/A,#N/A,FALSE,"pool_97";#N/A,#N/A,FALSE,"syn_pool_97";#N/A,#N/A,FALSE,"pool1_FY2"}</definedName>
    <definedName name="wrn.all._2_4" localSheetId="25"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localSheetId="14" hidden="1">{#N/A,#N/A,FALSE,"assumptions";#N/A,#N/A,FALSE,"v_projcy";#N/A,#N/A,FALSE,"tar_proj";#N/A,#N/A,FALSE,"contrib_annual";#N/A,#N/A,FALSE,"Proforma";#N/A,#N/A,FALSE,"purc_97";#N/A,#N/A,FALSE,"syn_purc_97";#N/A,#N/A,FALSE,"pool_97";#N/A,#N/A,FALSE,"syn_pool_97";#N/A,#N/A,FALSE,"pool1_FY2"}</definedName>
    <definedName name="wrn.all._2_4" localSheetId="28" hidden="1">{#N/A,#N/A,FALSE,"assumptions";#N/A,#N/A,FALSE,"v_projcy";#N/A,#N/A,FALSE,"tar_proj";#N/A,#N/A,FALSE,"contrib_annual";#N/A,#N/A,FALSE,"Proforma";#N/A,#N/A,FALSE,"purc_97";#N/A,#N/A,FALSE,"syn_purc_97";#N/A,#N/A,FALSE,"pool_97";#N/A,#N/A,FALSE,"syn_pool_97";#N/A,#N/A,FALSE,"pool1_FY2"}</definedName>
    <definedName name="wrn.all._2_4" localSheetId="5" hidden="1">{#N/A,#N/A,FALSE,"assumptions";#N/A,#N/A,FALSE,"v_projcy";#N/A,#N/A,FALSE,"tar_proj";#N/A,#N/A,FALSE,"contrib_annual";#N/A,#N/A,FALSE,"Proforma";#N/A,#N/A,FALSE,"purc_97";#N/A,#N/A,FALSE,"syn_purc_97";#N/A,#N/A,FALSE,"pool_97";#N/A,#N/A,FALSE,"syn_pool_97";#N/A,#N/A,FALSE,"pool1_FY2"}</definedName>
    <definedName name="wrn.all._2_4" localSheetId="13"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24" hidden="1">{#N/A,#N/A,FALSE,"assumptions";#N/A,#N/A,FALSE,"v_projcy";#N/A,#N/A,FALSE,"tar_proj";#N/A,#N/A,FALSE,"contrib_annual";#N/A,#N/A,FALSE,"Proforma";#N/A,#N/A,FALSE,"purc_97";#N/A,#N/A,FALSE,"syn_purc_97";#N/A,#N/A,FALSE,"pool_97";#N/A,#N/A,FALSE,"syn_pool_97";#N/A,#N/A,FALSE,"pool1_FY2"}</definedName>
    <definedName name="wrn.all._3" localSheetId="8" hidden="1">{#N/A,#N/A,FALSE,"assumptions";#N/A,#N/A,FALSE,"v_projcy";#N/A,#N/A,FALSE,"tar_proj";#N/A,#N/A,FALSE,"contrib_annual";#N/A,#N/A,FALSE,"Proforma";#N/A,#N/A,FALSE,"purc_97";#N/A,#N/A,FALSE,"syn_purc_97";#N/A,#N/A,FALSE,"pool_97";#N/A,#N/A,FALSE,"syn_pool_97";#N/A,#N/A,FALSE,"pool1_FY2"}</definedName>
    <definedName name="wrn.all._3" localSheetId="25"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localSheetId="14" hidden="1">{#N/A,#N/A,FALSE,"assumptions";#N/A,#N/A,FALSE,"v_projcy";#N/A,#N/A,FALSE,"tar_proj";#N/A,#N/A,FALSE,"contrib_annual";#N/A,#N/A,FALSE,"Proforma";#N/A,#N/A,FALSE,"purc_97";#N/A,#N/A,FALSE,"syn_purc_97";#N/A,#N/A,FALSE,"pool_97";#N/A,#N/A,FALSE,"syn_pool_97";#N/A,#N/A,FALSE,"pool1_FY2"}</definedName>
    <definedName name="wrn.all._3" localSheetId="28" hidden="1">{#N/A,#N/A,FALSE,"assumptions";#N/A,#N/A,FALSE,"v_projcy";#N/A,#N/A,FALSE,"tar_proj";#N/A,#N/A,FALSE,"contrib_annual";#N/A,#N/A,FALSE,"Proforma";#N/A,#N/A,FALSE,"purc_97";#N/A,#N/A,FALSE,"syn_purc_97";#N/A,#N/A,FALSE,"pool_97";#N/A,#N/A,FALSE,"syn_pool_97";#N/A,#N/A,FALSE,"pool1_FY2"}</definedName>
    <definedName name="wrn.all._3" localSheetId="5" hidden="1">{#N/A,#N/A,FALSE,"assumptions";#N/A,#N/A,FALSE,"v_projcy";#N/A,#N/A,FALSE,"tar_proj";#N/A,#N/A,FALSE,"contrib_annual";#N/A,#N/A,FALSE,"Proforma";#N/A,#N/A,FALSE,"purc_97";#N/A,#N/A,FALSE,"syn_purc_97";#N/A,#N/A,FALSE,"pool_97";#N/A,#N/A,FALSE,"syn_pool_97";#N/A,#N/A,FALSE,"pool1_FY2"}</definedName>
    <definedName name="wrn.all._3" localSheetId="13"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24" hidden="1">{#N/A,#N/A,FALSE,"assumptions";#N/A,#N/A,FALSE,"v_projcy";#N/A,#N/A,FALSE,"tar_proj";#N/A,#N/A,FALSE,"contrib_annual";#N/A,#N/A,FALSE,"Proforma";#N/A,#N/A,FALSE,"purc_97";#N/A,#N/A,FALSE,"syn_purc_97";#N/A,#N/A,FALSE,"pool_97";#N/A,#N/A,FALSE,"syn_pool_97";#N/A,#N/A,FALSE,"pool1_FY2"}</definedName>
    <definedName name="wrn.all._3_1" localSheetId="8" hidden="1">{#N/A,#N/A,FALSE,"assumptions";#N/A,#N/A,FALSE,"v_projcy";#N/A,#N/A,FALSE,"tar_proj";#N/A,#N/A,FALSE,"contrib_annual";#N/A,#N/A,FALSE,"Proforma";#N/A,#N/A,FALSE,"purc_97";#N/A,#N/A,FALSE,"syn_purc_97";#N/A,#N/A,FALSE,"pool_97";#N/A,#N/A,FALSE,"syn_pool_97";#N/A,#N/A,FALSE,"pool1_FY2"}</definedName>
    <definedName name="wrn.all._3_1" localSheetId="25"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localSheetId="14" hidden="1">{#N/A,#N/A,FALSE,"assumptions";#N/A,#N/A,FALSE,"v_projcy";#N/A,#N/A,FALSE,"tar_proj";#N/A,#N/A,FALSE,"contrib_annual";#N/A,#N/A,FALSE,"Proforma";#N/A,#N/A,FALSE,"purc_97";#N/A,#N/A,FALSE,"syn_purc_97";#N/A,#N/A,FALSE,"pool_97";#N/A,#N/A,FALSE,"syn_pool_97";#N/A,#N/A,FALSE,"pool1_FY2"}</definedName>
    <definedName name="wrn.all._3_1" localSheetId="28" hidden="1">{#N/A,#N/A,FALSE,"assumptions";#N/A,#N/A,FALSE,"v_projcy";#N/A,#N/A,FALSE,"tar_proj";#N/A,#N/A,FALSE,"contrib_annual";#N/A,#N/A,FALSE,"Proforma";#N/A,#N/A,FALSE,"purc_97";#N/A,#N/A,FALSE,"syn_purc_97";#N/A,#N/A,FALSE,"pool_97";#N/A,#N/A,FALSE,"syn_pool_97";#N/A,#N/A,FALSE,"pool1_FY2"}</definedName>
    <definedName name="wrn.all._3_1" localSheetId="5" hidden="1">{#N/A,#N/A,FALSE,"assumptions";#N/A,#N/A,FALSE,"v_projcy";#N/A,#N/A,FALSE,"tar_proj";#N/A,#N/A,FALSE,"contrib_annual";#N/A,#N/A,FALSE,"Proforma";#N/A,#N/A,FALSE,"purc_97";#N/A,#N/A,FALSE,"syn_purc_97";#N/A,#N/A,FALSE,"pool_97";#N/A,#N/A,FALSE,"syn_pool_97";#N/A,#N/A,FALSE,"pool1_FY2"}</definedName>
    <definedName name="wrn.all._3_1" localSheetId="13"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24" hidden="1">{#N/A,#N/A,FALSE,"assumptions";#N/A,#N/A,FALSE,"v_projcy";#N/A,#N/A,FALSE,"tar_proj";#N/A,#N/A,FALSE,"contrib_annual";#N/A,#N/A,FALSE,"Proforma";#N/A,#N/A,FALSE,"purc_97";#N/A,#N/A,FALSE,"syn_purc_97";#N/A,#N/A,FALSE,"pool_97";#N/A,#N/A,FALSE,"syn_pool_97";#N/A,#N/A,FALSE,"pool1_FY2"}</definedName>
    <definedName name="wrn.all._3_2" localSheetId="8" hidden="1">{#N/A,#N/A,FALSE,"assumptions";#N/A,#N/A,FALSE,"v_projcy";#N/A,#N/A,FALSE,"tar_proj";#N/A,#N/A,FALSE,"contrib_annual";#N/A,#N/A,FALSE,"Proforma";#N/A,#N/A,FALSE,"purc_97";#N/A,#N/A,FALSE,"syn_purc_97";#N/A,#N/A,FALSE,"pool_97";#N/A,#N/A,FALSE,"syn_pool_97";#N/A,#N/A,FALSE,"pool1_FY2"}</definedName>
    <definedName name="wrn.all._3_2" localSheetId="25"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localSheetId="14" hidden="1">{#N/A,#N/A,FALSE,"assumptions";#N/A,#N/A,FALSE,"v_projcy";#N/A,#N/A,FALSE,"tar_proj";#N/A,#N/A,FALSE,"contrib_annual";#N/A,#N/A,FALSE,"Proforma";#N/A,#N/A,FALSE,"purc_97";#N/A,#N/A,FALSE,"syn_purc_97";#N/A,#N/A,FALSE,"pool_97";#N/A,#N/A,FALSE,"syn_pool_97";#N/A,#N/A,FALSE,"pool1_FY2"}</definedName>
    <definedName name="wrn.all._3_2" localSheetId="28" hidden="1">{#N/A,#N/A,FALSE,"assumptions";#N/A,#N/A,FALSE,"v_projcy";#N/A,#N/A,FALSE,"tar_proj";#N/A,#N/A,FALSE,"contrib_annual";#N/A,#N/A,FALSE,"Proforma";#N/A,#N/A,FALSE,"purc_97";#N/A,#N/A,FALSE,"syn_purc_97";#N/A,#N/A,FALSE,"pool_97";#N/A,#N/A,FALSE,"syn_pool_97";#N/A,#N/A,FALSE,"pool1_FY2"}</definedName>
    <definedName name="wrn.all._3_2" localSheetId="5" hidden="1">{#N/A,#N/A,FALSE,"assumptions";#N/A,#N/A,FALSE,"v_projcy";#N/A,#N/A,FALSE,"tar_proj";#N/A,#N/A,FALSE,"contrib_annual";#N/A,#N/A,FALSE,"Proforma";#N/A,#N/A,FALSE,"purc_97";#N/A,#N/A,FALSE,"syn_purc_97";#N/A,#N/A,FALSE,"pool_97";#N/A,#N/A,FALSE,"syn_pool_97";#N/A,#N/A,FALSE,"pool1_FY2"}</definedName>
    <definedName name="wrn.all._3_2" localSheetId="13"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24" hidden="1">{#N/A,#N/A,FALSE,"assumptions";#N/A,#N/A,FALSE,"v_projcy";#N/A,#N/A,FALSE,"tar_proj";#N/A,#N/A,FALSE,"contrib_annual";#N/A,#N/A,FALSE,"Proforma";#N/A,#N/A,FALSE,"purc_97";#N/A,#N/A,FALSE,"syn_purc_97";#N/A,#N/A,FALSE,"pool_97";#N/A,#N/A,FALSE,"syn_pool_97";#N/A,#N/A,FALSE,"pool1_FY2"}</definedName>
    <definedName name="wrn.all._3_3" localSheetId="8" hidden="1">{#N/A,#N/A,FALSE,"assumptions";#N/A,#N/A,FALSE,"v_projcy";#N/A,#N/A,FALSE,"tar_proj";#N/A,#N/A,FALSE,"contrib_annual";#N/A,#N/A,FALSE,"Proforma";#N/A,#N/A,FALSE,"purc_97";#N/A,#N/A,FALSE,"syn_purc_97";#N/A,#N/A,FALSE,"pool_97";#N/A,#N/A,FALSE,"syn_pool_97";#N/A,#N/A,FALSE,"pool1_FY2"}</definedName>
    <definedName name="wrn.all._3_3" localSheetId="25"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localSheetId="14" hidden="1">{#N/A,#N/A,FALSE,"assumptions";#N/A,#N/A,FALSE,"v_projcy";#N/A,#N/A,FALSE,"tar_proj";#N/A,#N/A,FALSE,"contrib_annual";#N/A,#N/A,FALSE,"Proforma";#N/A,#N/A,FALSE,"purc_97";#N/A,#N/A,FALSE,"syn_purc_97";#N/A,#N/A,FALSE,"pool_97";#N/A,#N/A,FALSE,"syn_pool_97";#N/A,#N/A,FALSE,"pool1_FY2"}</definedName>
    <definedName name="wrn.all._3_3" localSheetId="28" hidden="1">{#N/A,#N/A,FALSE,"assumptions";#N/A,#N/A,FALSE,"v_projcy";#N/A,#N/A,FALSE,"tar_proj";#N/A,#N/A,FALSE,"contrib_annual";#N/A,#N/A,FALSE,"Proforma";#N/A,#N/A,FALSE,"purc_97";#N/A,#N/A,FALSE,"syn_purc_97";#N/A,#N/A,FALSE,"pool_97";#N/A,#N/A,FALSE,"syn_pool_97";#N/A,#N/A,FALSE,"pool1_FY2"}</definedName>
    <definedName name="wrn.all._3_3" localSheetId="5" hidden="1">{#N/A,#N/A,FALSE,"assumptions";#N/A,#N/A,FALSE,"v_projcy";#N/A,#N/A,FALSE,"tar_proj";#N/A,#N/A,FALSE,"contrib_annual";#N/A,#N/A,FALSE,"Proforma";#N/A,#N/A,FALSE,"purc_97";#N/A,#N/A,FALSE,"syn_purc_97";#N/A,#N/A,FALSE,"pool_97";#N/A,#N/A,FALSE,"syn_pool_97";#N/A,#N/A,FALSE,"pool1_FY2"}</definedName>
    <definedName name="wrn.all._3_3" localSheetId="13"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24" hidden="1">{#N/A,#N/A,FALSE,"assumptions";#N/A,#N/A,FALSE,"v_projcy";#N/A,#N/A,FALSE,"tar_proj";#N/A,#N/A,FALSE,"contrib_annual";#N/A,#N/A,FALSE,"Proforma";#N/A,#N/A,FALSE,"purc_97";#N/A,#N/A,FALSE,"syn_purc_97";#N/A,#N/A,FALSE,"pool_97";#N/A,#N/A,FALSE,"syn_pool_97";#N/A,#N/A,FALSE,"pool1_FY2"}</definedName>
    <definedName name="wrn.all._3_4" localSheetId="8" hidden="1">{#N/A,#N/A,FALSE,"assumptions";#N/A,#N/A,FALSE,"v_projcy";#N/A,#N/A,FALSE,"tar_proj";#N/A,#N/A,FALSE,"contrib_annual";#N/A,#N/A,FALSE,"Proforma";#N/A,#N/A,FALSE,"purc_97";#N/A,#N/A,FALSE,"syn_purc_97";#N/A,#N/A,FALSE,"pool_97";#N/A,#N/A,FALSE,"syn_pool_97";#N/A,#N/A,FALSE,"pool1_FY2"}</definedName>
    <definedName name="wrn.all._3_4" localSheetId="25"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localSheetId="14" hidden="1">{#N/A,#N/A,FALSE,"assumptions";#N/A,#N/A,FALSE,"v_projcy";#N/A,#N/A,FALSE,"tar_proj";#N/A,#N/A,FALSE,"contrib_annual";#N/A,#N/A,FALSE,"Proforma";#N/A,#N/A,FALSE,"purc_97";#N/A,#N/A,FALSE,"syn_purc_97";#N/A,#N/A,FALSE,"pool_97";#N/A,#N/A,FALSE,"syn_pool_97";#N/A,#N/A,FALSE,"pool1_FY2"}</definedName>
    <definedName name="wrn.all._3_4" localSheetId="28" hidden="1">{#N/A,#N/A,FALSE,"assumptions";#N/A,#N/A,FALSE,"v_projcy";#N/A,#N/A,FALSE,"tar_proj";#N/A,#N/A,FALSE,"contrib_annual";#N/A,#N/A,FALSE,"Proforma";#N/A,#N/A,FALSE,"purc_97";#N/A,#N/A,FALSE,"syn_purc_97";#N/A,#N/A,FALSE,"pool_97";#N/A,#N/A,FALSE,"syn_pool_97";#N/A,#N/A,FALSE,"pool1_FY2"}</definedName>
    <definedName name="wrn.all._3_4" localSheetId="5" hidden="1">{#N/A,#N/A,FALSE,"assumptions";#N/A,#N/A,FALSE,"v_projcy";#N/A,#N/A,FALSE,"tar_proj";#N/A,#N/A,FALSE,"contrib_annual";#N/A,#N/A,FALSE,"Proforma";#N/A,#N/A,FALSE,"purc_97";#N/A,#N/A,FALSE,"syn_purc_97";#N/A,#N/A,FALSE,"pool_97";#N/A,#N/A,FALSE,"syn_pool_97";#N/A,#N/A,FALSE,"pool1_FY2"}</definedName>
    <definedName name="wrn.all._3_4" localSheetId="13"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24" hidden="1">{#N/A,#N/A,FALSE,"assumptions";#N/A,#N/A,FALSE,"v_projcy";#N/A,#N/A,FALSE,"tar_proj";#N/A,#N/A,FALSE,"contrib_annual";#N/A,#N/A,FALSE,"Proforma";#N/A,#N/A,FALSE,"purc_97";#N/A,#N/A,FALSE,"syn_purc_97";#N/A,#N/A,FALSE,"pool_97";#N/A,#N/A,FALSE,"syn_pool_97";#N/A,#N/A,FALSE,"pool1_FY2"}</definedName>
    <definedName name="wrn.all._4" localSheetId="8" hidden="1">{#N/A,#N/A,FALSE,"assumptions";#N/A,#N/A,FALSE,"v_projcy";#N/A,#N/A,FALSE,"tar_proj";#N/A,#N/A,FALSE,"contrib_annual";#N/A,#N/A,FALSE,"Proforma";#N/A,#N/A,FALSE,"purc_97";#N/A,#N/A,FALSE,"syn_purc_97";#N/A,#N/A,FALSE,"pool_97";#N/A,#N/A,FALSE,"syn_pool_97";#N/A,#N/A,FALSE,"pool1_FY2"}</definedName>
    <definedName name="wrn.all._4" localSheetId="25"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localSheetId="14" hidden="1">{#N/A,#N/A,FALSE,"assumptions";#N/A,#N/A,FALSE,"v_projcy";#N/A,#N/A,FALSE,"tar_proj";#N/A,#N/A,FALSE,"contrib_annual";#N/A,#N/A,FALSE,"Proforma";#N/A,#N/A,FALSE,"purc_97";#N/A,#N/A,FALSE,"syn_purc_97";#N/A,#N/A,FALSE,"pool_97";#N/A,#N/A,FALSE,"syn_pool_97";#N/A,#N/A,FALSE,"pool1_FY2"}</definedName>
    <definedName name="wrn.all._4" localSheetId="28" hidden="1">{#N/A,#N/A,FALSE,"assumptions";#N/A,#N/A,FALSE,"v_projcy";#N/A,#N/A,FALSE,"tar_proj";#N/A,#N/A,FALSE,"contrib_annual";#N/A,#N/A,FALSE,"Proforma";#N/A,#N/A,FALSE,"purc_97";#N/A,#N/A,FALSE,"syn_purc_97";#N/A,#N/A,FALSE,"pool_97";#N/A,#N/A,FALSE,"syn_pool_97";#N/A,#N/A,FALSE,"pool1_FY2"}</definedName>
    <definedName name="wrn.all._4" localSheetId="5" hidden="1">{#N/A,#N/A,FALSE,"assumptions";#N/A,#N/A,FALSE,"v_projcy";#N/A,#N/A,FALSE,"tar_proj";#N/A,#N/A,FALSE,"contrib_annual";#N/A,#N/A,FALSE,"Proforma";#N/A,#N/A,FALSE,"purc_97";#N/A,#N/A,FALSE,"syn_purc_97";#N/A,#N/A,FALSE,"pool_97";#N/A,#N/A,FALSE,"syn_pool_97";#N/A,#N/A,FALSE,"pool1_FY2"}</definedName>
    <definedName name="wrn.all._4" localSheetId="13"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24" hidden="1">{#N/A,#N/A,FALSE,"assumptions";#N/A,#N/A,FALSE,"v_projcy";#N/A,#N/A,FALSE,"tar_proj";#N/A,#N/A,FALSE,"contrib_annual";#N/A,#N/A,FALSE,"Proforma";#N/A,#N/A,FALSE,"purc_97";#N/A,#N/A,FALSE,"syn_purc_97";#N/A,#N/A,FALSE,"pool_97";#N/A,#N/A,FALSE,"syn_pool_97";#N/A,#N/A,FALSE,"pool1_FY2"}</definedName>
    <definedName name="wrn.all._4_1" localSheetId="8" hidden="1">{#N/A,#N/A,FALSE,"assumptions";#N/A,#N/A,FALSE,"v_projcy";#N/A,#N/A,FALSE,"tar_proj";#N/A,#N/A,FALSE,"contrib_annual";#N/A,#N/A,FALSE,"Proforma";#N/A,#N/A,FALSE,"purc_97";#N/A,#N/A,FALSE,"syn_purc_97";#N/A,#N/A,FALSE,"pool_97";#N/A,#N/A,FALSE,"syn_pool_97";#N/A,#N/A,FALSE,"pool1_FY2"}</definedName>
    <definedName name="wrn.all._4_1" localSheetId="25"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localSheetId="14" hidden="1">{#N/A,#N/A,FALSE,"assumptions";#N/A,#N/A,FALSE,"v_projcy";#N/A,#N/A,FALSE,"tar_proj";#N/A,#N/A,FALSE,"contrib_annual";#N/A,#N/A,FALSE,"Proforma";#N/A,#N/A,FALSE,"purc_97";#N/A,#N/A,FALSE,"syn_purc_97";#N/A,#N/A,FALSE,"pool_97";#N/A,#N/A,FALSE,"syn_pool_97";#N/A,#N/A,FALSE,"pool1_FY2"}</definedName>
    <definedName name="wrn.all._4_1" localSheetId="28" hidden="1">{#N/A,#N/A,FALSE,"assumptions";#N/A,#N/A,FALSE,"v_projcy";#N/A,#N/A,FALSE,"tar_proj";#N/A,#N/A,FALSE,"contrib_annual";#N/A,#N/A,FALSE,"Proforma";#N/A,#N/A,FALSE,"purc_97";#N/A,#N/A,FALSE,"syn_purc_97";#N/A,#N/A,FALSE,"pool_97";#N/A,#N/A,FALSE,"syn_pool_97";#N/A,#N/A,FALSE,"pool1_FY2"}</definedName>
    <definedName name="wrn.all._4_1" localSheetId="5" hidden="1">{#N/A,#N/A,FALSE,"assumptions";#N/A,#N/A,FALSE,"v_projcy";#N/A,#N/A,FALSE,"tar_proj";#N/A,#N/A,FALSE,"contrib_annual";#N/A,#N/A,FALSE,"Proforma";#N/A,#N/A,FALSE,"purc_97";#N/A,#N/A,FALSE,"syn_purc_97";#N/A,#N/A,FALSE,"pool_97";#N/A,#N/A,FALSE,"syn_pool_97";#N/A,#N/A,FALSE,"pool1_FY2"}</definedName>
    <definedName name="wrn.all._4_1" localSheetId="13"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24" hidden="1">{#N/A,#N/A,FALSE,"assumptions";#N/A,#N/A,FALSE,"v_projcy";#N/A,#N/A,FALSE,"tar_proj";#N/A,#N/A,FALSE,"contrib_annual";#N/A,#N/A,FALSE,"Proforma";#N/A,#N/A,FALSE,"purc_97";#N/A,#N/A,FALSE,"syn_purc_97";#N/A,#N/A,FALSE,"pool_97";#N/A,#N/A,FALSE,"syn_pool_97";#N/A,#N/A,FALSE,"pool1_FY2"}</definedName>
    <definedName name="wrn.all._4_2" localSheetId="8" hidden="1">{#N/A,#N/A,FALSE,"assumptions";#N/A,#N/A,FALSE,"v_projcy";#N/A,#N/A,FALSE,"tar_proj";#N/A,#N/A,FALSE,"contrib_annual";#N/A,#N/A,FALSE,"Proforma";#N/A,#N/A,FALSE,"purc_97";#N/A,#N/A,FALSE,"syn_purc_97";#N/A,#N/A,FALSE,"pool_97";#N/A,#N/A,FALSE,"syn_pool_97";#N/A,#N/A,FALSE,"pool1_FY2"}</definedName>
    <definedName name="wrn.all._4_2" localSheetId="25"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localSheetId="14" hidden="1">{#N/A,#N/A,FALSE,"assumptions";#N/A,#N/A,FALSE,"v_projcy";#N/A,#N/A,FALSE,"tar_proj";#N/A,#N/A,FALSE,"contrib_annual";#N/A,#N/A,FALSE,"Proforma";#N/A,#N/A,FALSE,"purc_97";#N/A,#N/A,FALSE,"syn_purc_97";#N/A,#N/A,FALSE,"pool_97";#N/A,#N/A,FALSE,"syn_pool_97";#N/A,#N/A,FALSE,"pool1_FY2"}</definedName>
    <definedName name="wrn.all._4_2" localSheetId="28" hidden="1">{#N/A,#N/A,FALSE,"assumptions";#N/A,#N/A,FALSE,"v_projcy";#N/A,#N/A,FALSE,"tar_proj";#N/A,#N/A,FALSE,"contrib_annual";#N/A,#N/A,FALSE,"Proforma";#N/A,#N/A,FALSE,"purc_97";#N/A,#N/A,FALSE,"syn_purc_97";#N/A,#N/A,FALSE,"pool_97";#N/A,#N/A,FALSE,"syn_pool_97";#N/A,#N/A,FALSE,"pool1_FY2"}</definedName>
    <definedName name="wrn.all._4_2" localSheetId="5" hidden="1">{#N/A,#N/A,FALSE,"assumptions";#N/A,#N/A,FALSE,"v_projcy";#N/A,#N/A,FALSE,"tar_proj";#N/A,#N/A,FALSE,"contrib_annual";#N/A,#N/A,FALSE,"Proforma";#N/A,#N/A,FALSE,"purc_97";#N/A,#N/A,FALSE,"syn_purc_97";#N/A,#N/A,FALSE,"pool_97";#N/A,#N/A,FALSE,"syn_pool_97";#N/A,#N/A,FALSE,"pool1_FY2"}</definedName>
    <definedName name="wrn.all._4_2" localSheetId="13"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24" hidden="1">{#N/A,#N/A,FALSE,"assumptions";#N/A,#N/A,FALSE,"v_projcy";#N/A,#N/A,FALSE,"tar_proj";#N/A,#N/A,FALSE,"contrib_annual";#N/A,#N/A,FALSE,"Proforma";#N/A,#N/A,FALSE,"purc_97";#N/A,#N/A,FALSE,"syn_purc_97";#N/A,#N/A,FALSE,"pool_97";#N/A,#N/A,FALSE,"syn_pool_97";#N/A,#N/A,FALSE,"pool1_FY2"}</definedName>
    <definedName name="wrn.all._4_3" localSheetId="8" hidden="1">{#N/A,#N/A,FALSE,"assumptions";#N/A,#N/A,FALSE,"v_projcy";#N/A,#N/A,FALSE,"tar_proj";#N/A,#N/A,FALSE,"contrib_annual";#N/A,#N/A,FALSE,"Proforma";#N/A,#N/A,FALSE,"purc_97";#N/A,#N/A,FALSE,"syn_purc_97";#N/A,#N/A,FALSE,"pool_97";#N/A,#N/A,FALSE,"syn_pool_97";#N/A,#N/A,FALSE,"pool1_FY2"}</definedName>
    <definedName name="wrn.all._4_3" localSheetId="25"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localSheetId="14" hidden="1">{#N/A,#N/A,FALSE,"assumptions";#N/A,#N/A,FALSE,"v_projcy";#N/A,#N/A,FALSE,"tar_proj";#N/A,#N/A,FALSE,"contrib_annual";#N/A,#N/A,FALSE,"Proforma";#N/A,#N/A,FALSE,"purc_97";#N/A,#N/A,FALSE,"syn_purc_97";#N/A,#N/A,FALSE,"pool_97";#N/A,#N/A,FALSE,"syn_pool_97";#N/A,#N/A,FALSE,"pool1_FY2"}</definedName>
    <definedName name="wrn.all._4_3" localSheetId="28" hidden="1">{#N/A,#N/A,FALSE,"assumptions";#N/A,#N/A,FALSE,"v_projcy";#N/A,#N/A,FALSE,"tar_proj";#N/A,#N/A,FALSE,"contrib_annual";#N/A,#N/A,FALSE,"Proforma";#N/A,#N/A,FALSE,"purc_97";#N/A,#N/A,FALSE,"syn_purc_97";#N/A,#N/A,FALSE,"pool_97";#N/A,#N/A,FALSE,"syn_pool_97";#N/A,#N/A,FALSE,"pool1_FY2"}</definedName>
    <definedName name="wrn.all._4_3" localSheetId="5" hidden="1">{#N/A,#N/A,FALSE,"assumptions";#N/A,#N/A,FALSE,"v_projcy";#N/A,#N/A,FALSE,"tar_proj";#N/A,#N/A,FALSE,"contrib_annual";#N/A,#N/A,FALSE,"Proforma";#N/A,#N/A,FALSE,"purc_97";#N/A,#N/A,FALSE,"syn_purc_97";#N/A,#N/A,FALSE,"pool_97";#N/A,#N/A,FALSE,"syn_pool_97";#N/A,#N/A,FALSE,"pool1_FY2"}</definedName>
    <definedName name="wrn.all._4_3" localSheetId="13"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24" hidden="1">{#N/A,#N/A,FALSE,"assumptions";#N/A,#N/A,FALSE,"v_projcy";#N/A,#N/A,FALSE,"tar_proj";#N/A,#N/A,FALSE,"contrib_annual";#N/A,#N/A,FALSE,"Proforma";#N/A,#N/A,FALSE,"purc_97";#N/A,#N/A,FALSE,"syn_purc_97";#N/A,#N/A,FALSE,"pool_97";#N/A,#N/A,FALSE,"syn_pool_97";#N/A,#N/A,FALSE,"pool1_FY2"}</definedName>
    <definedName name="wrn.all._4_4" localSheetId="8" hidden="1">{#N/A,#N/A,FALSE,"assumptions";#N/A,#N/A,FALSE,"v_projcy";#N/A,#N/A,FALSE,"tar_proj";#N/A,#N/A,FALSE,"contrib_annual";#N/A,#N/A,FALSE,"Proforma";#N/A,#N/A,FALSE,"purc_97";#N/A,#N/A,FALSE,"syn_purc_97";#N/A,#N/A,FALSE,"pool_97";#N/A,#N/A,FALSE,"syn_pool_97";#N/A,#N/A,FALSE,"pool1_FY2"}</definedName>
    <definedName name="wrn.all._4_4" localSheetId="25"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localSheetId="14" hidden="1">{#N/A,#N/A,FALSE,"assumptions";#N/A,#N/A,FALSE,"v_projcy";#N/A,#N/A,FALSE,"tar_proj";#N/A,#N/A,FALSE,"contrib_annual";#N/A,#N/A,FALSE,"Proforma";#N/A,#N/A,FALSE,"purc_97";#N/A,#N/A,FALSE,"syn_purc_97";#N/A,#N/A,FALSE,"pool_97";#N/A,#N/A,FALSE,"syn_pool_97";#N/A,#N/A,FALSE,"pool1_FY2"}</definedName>
    <definedName name="wrn.all._4_4" localSheetId="28" hidden="1">{#N/A,#N/A,FALSE,"assumptions";#N/A,#N/A,FALSE,"v_projcy";#N/A,#N/A,FALSE,"tar_proj";#N/A,#N/A,FALSE,"contrib_annual";#N/A,#N/A,FALSE,"Proforma";#N/A,#N/A,FALSE,"purc_97";#N/A,#N/A,FALSE,"syn_purc_97";#N/A,#N/A,FALSE,"pool_97";#N/A,#N/A,FALSE,"syn_pool_97";#N/A,#N/A,FALSE,"pool1_FY2"}</definedName>
    <definedName name="wrn.all._4_4" localSheetId="5" hidden="1">{#N/A,#N/A,FALSE,"assumptions";#N/A,#N/A,FALSE,"v_projcy";#N/A,#N/A,FALSE,"tar_proj";#N/A,#N/A,FALSE,"contrib_annual";#N/A,#N/A,FALSE,"Proforma";#N/A,#N/A,FALSE,"purc_97";#N/A,#N/A,FALSE,"syn_purc_97";#N/A,#N/A,FALSE,"pool_97";#N/A,#N/A,FALSE,"syn_pool_97";#N/A,#N/A,FALSE,"pool1_FY2"}</definedName>
    <definedName name="wrn.all._4_4" localSheetId="13"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24" hidden="1">{#N/A,#N/A,FALSE,"assumptions";#N/A,#N/A,FALSE,"v_projcy";#N/A,#N/A,FALSE,"tar_proj";#N/A,#N/A,FALSE,"contrib_annual";#N/A,#N/A,FALSE,"Proforma";#N/A,#N/A,FALSE,"purc_97";#N/A,#N/A,FALSE,"syn_purc_97";#N/A,#N/A,FALSE,"pool_97";#N/A,#N/A,FALSE,"syn_pool_97";#N/A,#N/A,FALSE,"pool1_FY2"}</definedName>
    <definedName name="wrn.all._5" localSheetId="8" hidden="1">{#N/A,#N/A,FALSE,"assumptions";#N/A,#N/A,FALSE,"v_projcy";#N/A,#N/A,FALSE,"tar_proj";#N/A,#N/A,FALSE,"contrib_annual";#N/A,#N/A,FALSE,"Proforma";#N/A,#N/A,FALSE,"purc_97";#N/A,#N/A,FALSE,"syn_purc_97";#N/A,#N/A,FALSE,"pool_97";#N/A,#N/A,FALSE,"syn_pool_97";#N/A,#N/A,FALSE,"pool1_FY2"}</definedName>
    <definedName name="wrn.all._5" localSheetId="25"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localSheetId="14" hidden="1">{#N/A,#N/A,FALSE,"assumptions";#N/A,#N/A,FALSE,"v_projcy";#N/A,#N/A,FALSE,"tar_proj";#N/A,#N/A,FALSE,"contrib_annual";#N/A,#N/A,FALSE,"Proforma";#N/A,#N/A,FALSE,"purc_97";#N/A,#N/A,FALSE,"syn_purc_97";#N/A,#N/A,FALSE,"pool_97";#N/A,#N/A,FALSE,"syn_pool_97";#N/A,#N/A,FALSE,"pool1_FY2"}</definedName>
    <definedName name="wrn.all._5" localSheetId="28" hidden="1">{#N/A,#N/A,FALSE,"assumptions";#N/A,#N/A,FALSE,"v_projcy";#N/A,#N/A,FALSE,"tar_proj";#N/A,#N/A,FALSE,"contrib_annual";#N/A,#N/A,FALSE,"Proforma";#N/A,#N/A,FALSE,"purc_97";#N/A,#N/A,FALSE,"syn_purc_97";#N/A,#N/A,FALSE,"pool_97";#N/A,#N/A,FALSE,"syn_pool_97";#N/A,#N/A,FALSE,"pool1_FY2"}</definedName>
    <definedName name="wrn.all._5" localSheetId="5" hidden="1">{#N/A,#N/A,FALSE,"assumptions";#N/A,#N/A,FALSE,"v_projcy";#N/A,#N/A,FALSE,"tar_proj";#N/A,#N/A,FALSE,"contrib_annual";#N/A,#N/A,FALSE,"Proforma";#N/A,#N/A,FALSE,"purc_97";#N/A,#N/A,FALSE,"syn_purc_97";#N/A,#N/A,FALSE,"pool_97";#N/A,#N/A,FALSE,"syn_pool_97";#N/A,#N/A,FALSE,"pool1_FY2"}</definedName>
    <definedName name="wrn.all._5" localSheetId="13"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24" hidden="1">{#N/A,#N/A,FALSE,"assumptions";#N/A,#N/A,FALSE,"v_projcy";#N/A,#N/A,FALSE,"tar_proj";#N/A,#N/A,FALSE,"contrib_annual";#N/A,#N/A,FALSE,"Proforma";#N/A,#N/A,FALSE,"purc_97";#N/A,#N/A,FALSE,"syn_purc_97";#N/A,#N/A,FALSE,"pool_97";#N/A,#N/A,FALSE,"syn_pool_97";#N/A,#N/A,FALSE,"pool1_FY2"}</definedName>
    <definedName name="wrn.all._5_1" localSheetId="8" hidden="1">{#N/A,#N/A,FALSE,"assumptions";#N/A,#N/A,FALSE,"v_projcy";#N/A,#N/A,FALSE,"tar_proj";#N/A,#N/A,FALSE,"contrib_annual";#N/A,#N/A,FALSE,"Proforma";#N/A,#N/A,FALSE,"purc_97";#N/A,#N/A,FALSE,"syn_purc_97";#N/A,#N/A,FALSE,"pool_97";#N/A,#N/A,FALSE,"syn_pool_97";#N/A,#N/A,FALSE,"pool1_FY2"}</definedName>
    <definedName name="wrn.all._5_1" localSheetId="25"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localSheetId="14" hidden="1">{#N/A,#N/A,FALSE,"assumptions";#N/A,#N/A,FALSE,"v_projcy";#N/A,#N/A,FALSE,"tar_proj";#N/A,#N/A,FALSE,"contrib_annual";#N/A,#N/A,FALSE,"Proforma";#N/A,#N/A,FALSE,"purc_97";#N/A,#N/A,FALSE,"syn_purc_97";#N/A,#N/A,FALSE,"pool_97";#N/A,#N/A,FALSE,"syn_pool_97";#N/A,#N/A,FALSE,"pool1_FY2"}</definedName>
    <definedName name="wrn.all._5_1" localSheetId="28" hidden="1">{#N/A,#N/A,FALSE,"assumptions";#N/A,#N/A,FALSE,"v_projcy";#N/A,#N/A,FALSE,"tar_proj";#N/A,#N/A,FALSE,"contrib_annual";#N/A,#N/A,FALSE,"Proforma";#N/A,#N/A,FALSE,"purc_97";#N/A,#N/A,FALSE,"syn_purc_97";#N/A,#N/A,FALSE,"pool_97";#N/A,#N/A,FALSE,"syn_pool_97";#N/A,#N/A,FALSE,"pool1_FY2"}</definedName>
    <definedName name="wrn.all._5_1" localSheetId="5" hidden="1">{#N/A,#N/A,FALSE,"assumptions";#N/A,#N/A,FALSE,"v_projcy";#N/A,#N/A,FALSE,"tar_proj";#N/A,#N/A,FALSE,"contrib_annual";#N/A,#N/A,FALSE,"Proforma";#N/A,#N/A,FALSE,"purc_97";#N/A,#N/A,FALSE,"syn_purc_97";#N/A,#N/A,FALSE,"pool_97";#N/A,#N/A,FALSE,"syn_pool_97";#N/A,#N/A,FALSE,"pool1_FY2"}</definedName>
    <definedName name="wrn.all._5_1" localSheetId="13"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24" hidden="1">{#N/A,#N/A,FALSE,"assumptions";#N/A,#N/A,FALSE,"v_projcy";#N/A,#N/A,FALSE,"tar_proj";#N/A,#N/A,FALSE,"contrib_annual";#N/A,#N/A,FALSE,"Proforma";#N/A,#N/A,FALSE,"purc_97";#N/A,#N/A,FALSE,"syn_purc_97";#N/A,#N/A,FALSE,"pool_97";#N/A,#N/A,FALSE,"syn_pool_97";#N/A,#N/A,FALSE,"pool1_FY2"}</definedName>
    <definedName name="wrn.all._5_2" localSheetId="8" hidden="1">{#N/A,#N/A,FALSE,"assumptions";#N/A,#N/A,FALSE,"v_projcy";#N/A,#N/A,FALSE,"tar_proj";#N/A,#N/A,FALSE,"contrib_annual";#N/A,#N/A,FALSE,"Proforma";#N/A,#N/A,FALSE,"purc_97";#N/A,#N/A,FALSE,"syn_purc_97";#N/A,#N/A,FALSE,"pool_97";#N/A,#N/A,FALSE,"syn_pool_97";#N/A,#N/A,FALSE,"pool1_FY2"}</definedName>
    <definedName name="wrn.all._5_2" localSheetId="25"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localSheetId="14" hidden="1">{#N/A,#N/A,FALSE,"assumptions";#N/A,#N/A,FALSE,"v_projcy";#N/A,#N/A,FALSE,"tar_proj";#N/A,#N/A,FALSE,"contrib_annual";#N/A,#N/A,FALSE,"Proforma";#N/A,#N/A,FALSE,"purc_97";#N/A,#N/A,FALSE,"syn_purc_97";#N/A,#N/A,FALSE,"pool_97";#N/A,#N/A,FALSE,"syn_pool_97";#N/A,#N/A,FALSE,"pool1_FY2"}</definedName>
    <definedName name="wrn.all._5_2" localSheetId="28" hidden="1">{#N/A,#N/A,FALSE,"assumptions";#N/A,#N/A,FALSE,"v_projcy";#N/A,#N/A,FALSE,"tar_proj";#N/A,#N/A,FALSE,"contrib_annual";#N/A,#N/A,FALSE,"Proforma";#N/A,#N/A,FALSE,"purc_97";#N/A,#N/A,FALSE,"syn_purc_97";#N/A,#N/A,FALSE,"pool_97";#N/A,#N/A,FALSE,"syn_pool_97";#N/A,#N/A,FALSE,"pool1_FY2"}</definedName>
    <definedName name="wrn.all._5_2" localSheetId="5" hidden="1">{#N/A,#N/A,FALSE,"assumptions";#N/A,#N/A,FALSE,"v_projcy";#N/A,#N/A,FALSE,"tar_proj";#N/A,#N/A,FALSE,"contrib_annual";#N/A,#N/A,FALSE,"Proforma";#N/A,#N/A,FALSE,"purc_97";#N/A,#N/A,FALSE,"syn_purc_97";#N/A,#N/A,FALSE,"pool_97";#N/A,#N/A,FALSE,"syn_pool_97";#N/A,#N/A,FALSE,"pool1_FY2"}</definedName>
    <definedName name="wrn.all._5_2" localSheetId="13"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24" hidden="1">{#N/A,#N/A,FALSE,"assumptions";#N/A,#N/A,FALSE,"v_projcy";#N/A,#N/A,FALSE,"tar_proj";#N/A,#N/A,FALSE,"contrib_annual";#N/A,#N/A,FALSE,"Proforma";#N/A,#N/A,FALSE,"purc_97";#N/A,#N/A,FALSE,"syn_purc_97";#N/A,#N/A,FALSE,"pool_97";#N/A,#N/A,FALSE,"syn_pool_97";#N/A,#N/A,FALSE,"pool1_FY2"}</definedName>
    <definedName name="wrn.all._5_3" localSheetId="8" hidden="1">{#N/A,#N/A,FALSE,"assumptions";#N/A,#N/A,FALSE,"v_projcy";#N/A,#N/A,FALSE,"tar_proj";#N/A,#N/A,FALSE,"contrib_annual";#N/A,#N/A,FALSE,"Proforma";#N/A,#N/A,FALSE,"purc_97";#N/A,#N/A,FALSE,"syn_purc_97";#N/A,#N/A,FALSE,"pool_97";#N/A,#N/A,FALSE,"syn_pool_97";#N/A,#N/A,FALSE,"pool1_FY2"}</definedName>
    <definedName name="wrn.all._5_3" localSheetId="25"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localSheetId="14" hidden="1">{#N/A,#N/A,FALSE,"assumptions";#N/A,#N/A,FALSE,"v_projcy";#N/A,#N/A,FALSE,"tar_proj";#N/A,#N/A,FALSE,"contrib_annual";#N/A,#N/A,FALSE,"Proforma";#N/A,#N/A,FALSE,"purc_97";#N/A,#N/A,FALSE,"syn_purc_97";#N/A,#N/A,FALSE,"pool_97";#N/A,#N/A,FALSE,"syn_pool_97";#N/A,#N/A,FALSE,"pool1_FY2"}</definedName>
    <definedName name="wrn.all._5_3" localSheetId="28" hidden="1">{#N/A,#N/A,FALSE,"assumptions";#N/A,#N/A,FALSE,"v_projcy";#N/A,#N/A,FALSE,"tar_proj";#N/A,#N/A,FALSE,"contrib_annual";#N/A,#N/A,FALSE,"Proforma";#N/A,#N/A,FALSE,"purc_97";#N/A,#N/A,FALSE,"syn_purc_97";#N/A,#N/A,FALSE,"pool_97";#N/A,#N/A,FALSE,"syn_pool_97";#N/A,#N/A,FALSE,"pool1_FY2"}</definedName>
    <definedName name="wrn.all._5_3" localSheetId="5" hidden="1">{#N/A,#N/A,FALSE,"assumptions";#N/A,#N/A,FALSE,"v_projcy";#N/A,#N/A,FALSE,"tar_proj";#N/A,#N/A,FALSE,"contrib_annual";#N/A,#N/A,FALSE,"Proforma";#N/A,#N/A,FALSE,"purc_97";#N/A,#N/A,FALSE,"syn_purc_97";#N/A,#N/A,FALSE,"pool_97";#N/A,#N/A,FALSE,"syn_pool_97";#N/A,#N/A,FALSE,"pool1_FY2"}</definedName>
    <definedName name="wrn.all._5_3" localSheetId="13"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24" hidden="1">{#N/A,#N/A,FALSE,"assumptions";#N/A,#N/A,FALSE,"v_projcy";#N/A,#N/A,FALSE,"tar_proj";#N/A,#N/A,FALSE,"contrib_annual";#N/A,#N/A,FALSE,"Proforma";#N/A,#N/A,FALSE,"purc_97";#N/A,#N/A,FALSE,"syn_purc_97";#N/A,#N/A,FALSE,"pool_97";#N/A,#N/A,FALSE,"syn_pool_97";#N/A,#N/A,FALSE,"pool1_FY2"}</definedName>
    <definedName name="wrn.all._5_4" localSheetId="8" hidden="1">{#N/A,#N/A,FALSE,"assumptions";#N/A,#N/A,FALSE,"v_projcy";#N/A,#N/A,FALSE,"tar_proj";#N/A,#N/A,FALSE,"contrib_annual";#N/A,#N/A,FALSE,"Proforma";#N/A,#N/A,FALSE,"purc_97";#N/A,#N/A,FALSE,"syn_purc_97";#N/A,#N/A,FALSE,"pool_97";#N/A,#N/A,FALSE,"syn_pool_97";#N/A,#N/A,FALSE,"pool1_FY2"}</definedName>
    <definedName name="wrn.all._5_4" localSheetId="25"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localSheetId="14" hidden="1">{#N/A,#N/A,FALSE,"assumptions";#N/A,#N/A,FALSE,"v_projcy";#N/A,#N/A,FALSE,"tar_proj";#N/A,#N/A,FALSE,"contrib_annual";#N/A,#N/A,FALSE,"Proforma";#N/A,#N/A,FALSE,"purc_97";#N/A,#N/A,FALSE,"syn_purc_97";#N/A,#N/A,FALSE,"pool_97";#N/A,#N/A,FALSE,"syn_pool_97";#N/A,#N/A,FALSE,"pool1_FY2"}</definedName>
    <definedName name="wrn.all._5_4" localSheetId="28" hidden="1">{#N/A,#N/A,FALSE,"assumptions";#N/A,#N/A,FALSE,"v_projcy";#N/A,#N/A,FALSE,"tar_proj";#N/A,#N/A,FALSE,"contrib_annual";#N/A,#N/A,FALSE,"Proforma";#N/A,#N/A,FALSE,"purc_97";#N/A,#N/A,FALSE,"syn_purc_97";#N/A,#N/A,FALSE,"pool_97";#N/A,#N/A,FALSE,"syn_pool_97";#N/A,#N/A,FALSE,"pool1_FY2"}</definedName>
    <definedName name="wrn.all._5_4" localSheetId="5" hidden="1">{#N/A,#N/A,FALSE,"assumptions";#N/A,#N/A,FALSE,"v_projcy";#N/A,#N/A,FALSE,"tar_proj";#N/A,#N/A,FALSE,"contrib_annual";#N/A,#N/A,FALSE,"Proforma";#N/A,#N/A,FALSE,"purc_97";#N/A,#N/A,FALSE,"syn_purc_97";#N/A,#N/A,FALSE,"pool_97";#N/A,#N/A,FALSE,"syn_pool_97";#N/A,#N/A,FALSE,"pool1_FY2"}</definedName>
    <definedName name="wrn.all._5_4" localSheetId="13"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24" hidden="1">{#N/A,#N/A,FALSE,"assumptions";#N/A,#N/A,FALSE,"v_projcy";#N/A,#N/A,FALSE,"tar_proj";#N/A,#N/A,FALSE,"contrib_annual";#N/A,#N/A,FALSE,"Proforma";#N/A,#N/A,FALSE,"purc_97";#N/A,#N/A,FALSE,"syn_purc_97";#N/A,#N/A,FALSE,"pool_97";#N/A,#N/A,FALSE,"syn_pool_97";#N/A,#N/A,FALSE,"pool1_FY2"}</definedName>
    <definedName name="wrn.all3" localSheetId="8" hidden="1">{#N/A,#N/A,FALSE,"assumptions";#N/A,#N/A,FALSE,"v_projcy";#N/A,#N/A,FALSE,"tar_proj";#N/A,#N/A,FALSE,"contrib_annual";#N/A,#N/A,FALSE,"Proforma";#N/A,#N/A,FALSE,"purc_97";#N/A,#N/A,FALSE,"syn_purc_97";#N/A,#N/A,FALSE,"pool_97";#N/A,#N/A,FALSE,"syn_pool_97";#N/A,#N/A,FALSE,"pool1_FY2"}</definedName>
    <definedName name="wrn.all3" localSheetId="25"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localSheetId="14" hidden="1">{#N/A,#N/A,FALSE,"assumptions";#N/A,#N/A,FALSE,"v_projcy";#N/A,#N/A,FALSE,"tar_proj";#N/A,#N/A,FALSE,"contrib_annual";#N/A,#N/A,FALSE,"Proforma";#N/A,#N/A,FALSE,"purc_97";#N/A,#N/A,FALSE,"syn_purc_97";#N/A,#N/A,FALSE,"pool_97";#N/A,#N/A,FALSE,"syn_pool_97";#N/A,#N/A,FALSE,"pool1_FY2"}</definedName>
    <definedName name="wrn.all3" localSheetId="28" hidden="1">{#N/A,#N/A,FALSE,"assumptions";#N/A,#N/A,FALSE,"v_projcy";#N/A,#N/A,FALSE,"tar_proj";#N/A,#N/A,FALSE,"contrib_annual";#N/A,#N/A,FALSE,"Proforma";#N/A,#N/A,FALSE,"purc_97";#N/A,#N/A,FALSE,"syn_purc_97";#N/A,#N/A,FALSE,"pool_97";#N/A,#N/A,FALSE,"syn_pool_97";#N/A,#N/A,FALSE,"pool1_FY2"}</definedName>
    <definedName name="wrn.all3" localSheetId="5" hidden="1">{#N/A,#N/A,FALSE,"assumptions";#N/A,#N/A,FALSE,"v_projcy";#N/A,#N/A,FALSE,"tar_proj";#N/A,#N/A,FALSE,"contrib_annual";#N/A,#N/A,FALSE,"Proforma";#N/A,#N/A,FALSE,"purc_97";#N/A,#N/A,FALSE,"syn_purc_97";#N/A,#N/A,FALSE,"pool_97";#N/A,#N/A,FALSE,"syn_pool_97";#N/A,#N/A,FALSE,"pool1_FY2"}</definedName>
    <definedName name="wrn.all3" localSheetId="13"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24" hidden="1">{#N/A,#N/A,FALSE,"assumptions";#N/A,#N/A,FALSE,"v_projcy";#N/A,#N/A,FALSE,"tar_proj";#N/A,#N/A,FALSE,"contrib_annual";#N/A,#N/A,FALSE,"Proforma";#N/A,#N/A,FALSE,"purc_97";#N/A,#N/A,FALSE,"syn_purc_97";#N/A,#N/A,FALSE,"pool_97";#N/A,#N/A,FALSE,"syn_pool_97";#N/A,#N/A,FALSE,"pool1_FY2"}</definedName>
    <definedName name="wrn.all3_1" localSheetId="8" hidden="1">{#N/A,#N/A,FALSE,"assumptions";#N/A,#N/A,FALSE,"v_projcy";#N/A,#N/A,FALSE,"tar_proj";#N/A,#N/A,FALSE,"contrib_annual";#N/A,#N/A,FALSE,"Proforma";#N/A,#N/A,FALSE,"purc_97";#N/A,#N/A,FALSE,"syn_purc_97";#N/A,#N/A,FALSE,"pool_97";#N/A,#N/A,FALSE,"syn_pool_97";#N/A,#N/A,FALSE,"pool1_FY2"}</definedName>
    <definedName name="wrn.all3_1" localSheetId="25"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localSheetId="14" hidden="1">{#N/A,#N/A,FALSE,"assumptions";#N/A,#N/A,FALSE,"v_projcy";#N/A,#N/A,FALSE,"tar_proj";#N/A,#N/A,FALSE,"contrib_annual";#N/A,#N/A,FALSE,"Proforma";#N/A,#N/A,FALSE,"purc_97";#N/A,#N/A,FALSE,"syn_purc_97";#N/A,#N/A,FALSE,"pool_97";#N/A,#N/A,FALSE,"syn_pool_97";#N/A,#N/A,FALSE,"pool1_FY2"}</definedName>
    <definedName name="wrn.all3_1" localSheetId="28" hidden="1">{#N/A,#N/A,FALSE,"assumptions";#N/A,#N/A,FALSE,"v_projcy";#N/A,#N/A,FALSE,"tar_proj";#N/A,#N/A,FALSE,"contrib_annual";#N/A,#N/A,FALSE,"Proforma";#N/A,#N/A,FALSE,"purc_97";#N/A,#N/A,FALSE,"syn_purc_97";#N/A,#N/A,FALSE,"pool_97";#N/A,#N/A,FALSE,"syn_pool_97";#N/A,#N/A,FALSE,"pool1_FY2"}</definedName>
    <definedName name="wrn.all3_1" localSheetId="5" hidden="1">{#N/A,#N/A,FALSE,"assumptions";#N/A,#N/A,FALSE,"v_projcy";#N/A,#N/A,FALSE,"tar_proj";#N/A,#N/A,FALSE,"contrib_annual";#N/A,#N/A,FALSE,"Proforma";#N/A,#N/A,FALSE,"purc_97";#N/A,#N/A,FALSE,"syn_purc_97";#N/A,#N/A,FALSE,"pool_97";#N/A,#N/A,FALSE,"syn_pool_97";#N/A,#N/A,FALSE,"pool1_FY2"}</definedName>
    <definedName name="wrn.all3_1" localSheetId="13"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24" hidden="1">{#N/A,#N/A,FALSE,"assumptions";#N/A,#N/A,FALSE,"v_projcy";#N/A,#N/A,FALSE,"tar_proj";#N/A,#N/A,FALSE,"contrib_annual";#N/A,#N/A,FALSE,"Proforma";#N/A,#N/A,FALSE,"purc_97";#N/A,#N/A,FALSE,"syn_purc_97";#N/A,#N/A,FALSE,"pool_97";#N/A,#N/A,FALSE,"syn_pool_97";#N/A,#N/A,FALSE,"pool1_FY2"}</definedName>
    <definedName name="wrn.all3_1_1" localSheetId="8" hidden="1">{#N/A,#N/A,FALSE,"assumptions";#N/A,#N/A,FALSE,"v_projcy";#N/A,#N/A,FALSE,"tar_proj";#N/A,#N/A,FALSE,"contrib_annual";#N/A,#N/A,FALSE,"Proforma";#N/A,#N/A,FALSE,"purc_97";#N/A,#N/A,FALSE,"syn_purc_97";#N/A,#N/A,FALSE,"pool_97";#N/A,#N/A,FALSE,"syn_pool_97";#N/A,#N/A,FALSE,"pool1_FY2"}</definedName>
    <definedName name="wrn.all3_1_1" localSheetId="25"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localSheetId="14" hidden="1">{#N/A,#N/A,FALSE,"assumptions";#N/A,#N/A,FALSE,"v_projcy";#N/A,#N/A,FALSE,"tar_proj";#N/A,#N/A,FALSE,"contrib_annual";#N/A,#N/A,FALSE,"Proforma";#N/A,#N/A,FALSE,"purc_97";#N/A,#N/A,FALSE,"syn_purc_97";#N/A,#N/A,FALSE,"pool_97";#N/A,#N/A,FALSE,"syn_pool_97";#N/A,#N/A,FALSE,"pool1_FY2"}</definedName>
    <definedName name="wrn.all3_1_1" localSheetId="28" hidden="1">{#N/A,#N/A,FALSE,"assumptions";#N/A,#N/A,FALSE,"v_projcy";#N/A,#N/A,FALSE,"tar_proj";#N/A,#N/A,FALSE,"contrib_annual";#N/A,#N/A,FALSE,"Proforma";#N/A,#N/A,FALSE,"purc_97";#N/A,#N/A,FALSE,"syn_purc_97";#N/A,#N/A,FALSE,"pool_97";#N/A,#N/A,FALSE,"syn_pool_97";#N/A,#N/A,FALSE,"pool1_FY2"}</definedName>
    <definedName name="wrn.all3_1_1" localSheetId="5" hidden="1">{#N/A,#N/A,FALSE,"assumptions";#N/A,#N/A,FALSE,"v_projcy";#N/A,#N/A,FALSE,"tar_proj";#N/A,#N/A,FALSE,"contrib_annual";#N/A,#N/A,FALSE,"Proforma";#N/A,#N/A,FALSE,"purc_97";#N/A,#N/A,FALSE,"syn_purc_97";#N/A,#N/A,FALSE,"pool_97";#N/A,#N/A,FALSE,"syn_pool_97";#N/A,#N/A,FALSE,"pool1_FY2"}</definedName>
    <definedName name="wrn.all3_1_1" localSheetId="13"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24" hidden="1">{#N/A,#N/A,FALSE,"assumptions";#N/A,#N/A,FALSE,"v_projcy";#N/A,#N/A,FALSE,"tar_proj";#N/A,#N/A,FALSE,"contrib_annual";#N/A,#N/A,FALSE,"Proforma";#N/A,#N/A,FALSE,"purc_97";#N/A,#N/A,FALSE,"syn_purc_97";#N/A,#N/A,FALSE,"pool_97";#N/A,#N/A,FALSE,"syn_pool_97";#N/A,#N/A,FALSE,"pool1_FY2"}</definedName>
    <definedName name="wrn.all3_1_2" localSheetId="8" hidden="1">{#N/A,#N/A,FALSE,"assumptions";#N/A,#N/A,FALSE,"v_projcy";#N/A,#N/A,FALSE,"tar_proj";#N/A,#N/A,FALSE,"contrib_annual";#N/A,#N/A,FALSE,"Proforma";#N/A,#N/A,FALSE,"purc_97";#N/A,#N/A,FALSE,"syn_purc_97";#N/A,#N/A,FALSE,"pool_97";#N/A,#N/A,FALSE,"syn_pool_97";#N/A,#N/A,FALSE,"pool1_FY2"}</definedName>
    <definedName name="wrn.all3_1_2" localSheetId="25"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localSheetId="14" hidden="1">{#N/A,#N/A,FALSE,"assumptions";#N/A,#N/A,FALSE,"v_projcy";#N/A,#N/A,FALSE,"tar_proj";#N/A,#N/A,FALSE,"contrib_annual";#N/A,#N/A,FALSE,"Proforma";#N/A,#N/A,FALSE,"purc_97";#N/A,#N/A,FALSE,"syn_purc_97";#N/A,#N/A,FALSE,"pool_97";#N/A,#N/A,FALSE,"syn_pool_97";#N/A,#N/A,FALSE,"pool1_FY2"}</definedName>
    <definedName name="wrn.all3_1_2" localSheetId="28" hidden="1">{#N/A,#N/A,FALSE,"assumptions";#N/A,#N/A,FALSE,"v_projcy";#N/A,#N/A,FALSE,"tar_proj";#N/A,#N/A,FALSE,"contrib_annual";#N/A,#N/A,FALSE,"Proforma";#N/A,#N/A,FALSE,"purc_97";#N/A,#N/A,FALSE,"syn_purc_97";#N/A,#N/A,FALSE,"pool_97";#N/A,#N/A,FALSE,"syn_pool_97";#N/A,#N/A,FALSE,"pool1_FY2"}</definedName>
    <definedName name="wrn.all3_1_2" localSheetId="5" hidden="1">{#N/A,#N/A,FALSE,"assumptions";#N/A,#N/A,FALSE,"v_projcy";#N/A,#N/A,FALSE,"tar_proj";#N/A,#N/A,FALSE,"contrib_annual";#N/A,#N/A,FALSE,"Proforma";#N/A,#N/A,FALSE,"purc_97";#N/A,#N/A,FALSE,"syn_purc_97";#N/A,#N/A,FALSE,"pool_97";#N/A,#N/A,FALSE,"syn_pool_97";#N/A,#N/A,FALSE,"pool1_FY2"}</definedName>
    <definedName name="wrn.all3_1_2" localSheetId="13"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24" hidden="1">{#N/A,#N/A,FALSE,"assumptions";#N/A,#N/A,FALSE,"v_projcy";#N/A,#N/A,FALSE,"tar_proj";#N/A,#N/A,FALSE,"contrib_annual";#N/A,#N/A,FALSE,"Proforma";#N/A,#N/A,FALSE,"purc_97";#N/A,#N/A,FALSE,"syn_purc_97";#N/A,#N/A,FALSE,"pool_97";#N/A,#N/A,FALSE,"syn_pool_97";#N/A,#N/A,FALSE,"pool1_FY2"}</definedName>
    <definedName name="wrn.all3_1_3" localSheetId="8" hidden="1">{#N/A,#N/A,FALSE,"assumptions";#N/A,#N/A,FALSE,"v_projcy";#N/A,#N/A,FALSE,"tar_proj";#N/A,#N/A,FALSE,"contrib_annual";#N/A,#N/A,FALSE,"Proforma";#N/A,#N/A,FALSE,"purc_97";#N/A,#N/A,FALSE,"syn_purc_97";#N/A,#N/A,FALSE,"pool_97";#N/A,#N/A,FALSE,"syn_pool_97";#N/A,#N/A,FALSE,"pool1_FY2"}</definedName>
    <definedName name="wrn.all3_1_3" localSheetId="25"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localSheetId="14" hidden="1">{#N/A,#N/A,FALSE,"assumptions";#N/A,#N/A,FALSE,"v_projcy";#N/A,#N/A,FALSE,"tar_proj";#N/A,#N/A,FALSE,"contrib_annual";#N/A,#N/A,FALSE,"Proforma";#N/A,#N/A,FALSE,"purc_97";#N/A,#N/A,FALSE,"syn_purc_97";#N/A,#N/A,FALSE,"pool_97";#N/A,#N/A,FALSE,"syn_pool_97";#N/A,#N/A,FALSE,"pool1_FY2"}</definedName>
    <definedName name="wrn.all3_1_3" localSheetId="28" hidden="1">{#N/A,#N/A,FALSE,"assumptions";#N/A,#N/A,FALSE,"v_projcy";#N/A,#N/A,FALSE,"tar_proj";#N/A,#N/A,FALSE,"contrib_annual";#N/A,#N/A,FALSE,"Proforma";#N/A,#N/A,FALSE,"purc_97";#N/A,#N/A,FALSE,"syn_purc_97";#N/A,#N/A,FALSE,"pool_97";#N/A,#N/A,FALSE,"syn_pool_97";#N/A,#N/A,FALSE,"pool1_FY2"}</definedName>
    <definedName name="wrn.all3_1_3" localSheetId="5" hidden="1">{#N/A,#N/A,FALSE,"assumptions";#N/A,#N/A,FALSE,"v_projcy";#N/A,#N/A,FALSE,"tar_proj";#N/A,#N/A,FALSE,"contrib_annual";#N/A,#N/A,FALSE,"Proforma";#N/A,#N/A,FALSE,"purc_97";#N/A,#N/A,FALSE,"syn_purc_97";#N/A,#N/A,FALSE,"pool_97";#N/A,#N/A,FALSE,"syn_pool_97";#N/A,#N/A,FALSE,"pool1_FY2"}</definedName>
    <definedName name="wrn.all3_1_3" localSheetId="13"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24" hidden="1">{#N/A,#N/A,FALSE,"assumptions";#N/A,#N/A,FALSE,"v_projcy";#N/A,#N/A,FALSE,"tar_proj";#N/A,#N/A,FALSE,"contrib_annual";#N/A,#N/A,FALSE,"Proforma";#N/A,#N/A,FALSE,"purc_97";#N/A,#N/A,FALSE,"syn_purc_97";#N/A,#N/A,FALSE,"pool_97";#N/A,#N/A,FALSE,"syn_pool_97";#N/A,#N/A,FALSE,"pool1_FY2"}</definedName>
    <definedName name="wrn.all3_1_4" localSheetId="8" hidden="1">{#N/A,#N/A,FALSE,"assumptions";#N/A,#N/A,FALSE,"v_projcy";#N/A,#N/A,FALSE,"tar_proj";#N/A,#N/A,FALSE,"contrib_annual";#N/A,#N/A,FALSE,"Proforma";#N/A,#N/A,FALSE,"purc_97";#N/A,#N/A,FALSE,"syn_purc_97";#N/A,#N/A,FALSE,"pool_97";#N/A,#N/A,FALSE,"syn_pool_97";#N/A,#N/A,FALSE,"pool1_FY2"}</definedName>
    <definedName name="wrn.all3_1_4" localSheetId="25"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localSheetId="14" hidden="1">{#N/A,#N/A,FALSE,"assumptions";#N/A,#N/A,FALSE,"v_projcy";#N/A,#N/A,FALSE,"tar_proj";#N/A,#N/A,FALSE,"contrib_annual";#N/A,#N/A,FALSE,"Proforma";#N/A,#N/A,FALSE,"purc_97";#N/A,#N/A,FALSE,"syn_purc_97";#N/A,#N/A,FALSE,"pool_97";#N/A,#N/A,FALSE,"syn_pool_97";#N/A,#N/A,FALSE,"pool1_FY2"}</definedName>
    <definedName name="wrn.all3_1_4" localSheetId="28" hidden="1">{#N/A,#N/A,FALSE,"assumptions";#N/A,#N/A,FALSE,"v_projcy";#N/A,#N/A,FALSE,"tar_proj";#N/A,#N/A,FALSE,"contrib_annual";#N/A,#N/A,FALSE,"Proforma";#N/A,#N/A,FALSE,"purc_97";#N/A,#N/A,FALSE,"syn_purc_97";#N/A,#N/A,FALSE,"pool_97";#N/A,#N/A,FALSE,"syn_pool_97";#N/A,#N/A,FALSE,"pool1_FY2"}</definedName>
    <definedName name="wrn.all3_1_4" localSheetId="5" hidden="1">{#N/A,#N/A,FALSE,"assumptions";#N/A,#N/A,FALSE,"v_projcy";#N/A,#N/A,FALSE,"tar_proj";#N/A,#N/A,FALSE,"contrib_annual";#N/A,#N/A,FALSE,"Proforma";#N/A,#N/A,FALSE,"purc_97";#N/A,#N/A,FALSE,"syn_purc_97";#N/A,#N/A,FALSE,"pool_97";#N/A,#N/A,FALSE,"syn_pool_97";#N/A,#N/A,FALSE,"pool1_FY2"}</definedName>
    <definedName name="wrn.all3_1_4" localSheetId="13"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24" hidden="1">{#N/A,#N/A,FALSE,"assumptions";#N/A,#N/A,FALSE,"v_projcy";#N/A,#N/A,FALSE,"tar_proj";#N/A,#N/A,FALSE,"contrib_annual";#N/A,#N/A,FALSE,"Proforma";#N/A,#N/A,FALSE,"purc_97";#N/A,#N/A,FALSE,"syn_purc_97";#N/A,#N/A,FALSE,"pool_97";#N/A,#N/A,FALSE,"syn_pool_97";#N/A,#N/A,FALSE,"pool1_FY2"}</definedName>
    <definedName name="wrn.all3_2" localSheetId="8" hidden="1">{#N/A,#N/A,FALSE,"assumptions";#N/A,#N/A,FALSE,"v_projcy";#N/A,#N/A,FALSE,"tar_proj";#N/A,#N/A,FALSE,"contrib_annual";#N/A,#N/A,FALSE,"Proforma";#N/A,#N/A,FALSE,"purc_97";#N/A,#N/A,FALSE,"syn_purc_97";#N/A,#N/A,FALSE,"pool_97";#N/A,#N/A,FALSE,"syn_pool_97";#N/A,#N/A,FALSE,"pool1_FY2"}</definedName>
    <definedName name="wrn.all3_2" localSheetId="25"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localSheetId="14" hidden="1">{#N/A,#N/A,FALSE,"assumptions";#N/A,#N/A,FALSE,"v_projcy";#N/A,#N/A,FALSE,"tar_proj";#N/A,#N/A,FALSE,"contrib_annual";#N/A,#N/A,FALSE,"Proforma";#N/A,#N/A,FALSE,"purc_97";#N/A,#N/A,FALSE,"syn_purc_97";#N/A,#N/A,FALSE,"pool_97";#N/A,#N/A,FALSE,"syn_pool_97";#N/A,#N/A,FALSE,"pool1_FY2"}</definedName>
    <definedName name="wrn.all3_2" localSheetId="28" hidden="1">{#N/A,#N/A,FALSE,"assumptions";#N/A,#N/A,FALSE,"v_projcy";#N/A,#N/A,FALSE,"tar_proj";#N/A,#N/A,FALSE,"contrib_annual";#N/A,#N/A,FALSE,"Proforma";#N/A,#N/A,FALSE,"purc_97";#N/A,#N/A,FALSE,"syn_purc_97";#N/A,#N/A,FALSE,"pool_97";#N/A,#N/A,FALSE,"syn_pool_97";#N/A,#N/A,FALSE,"pool1_FY2"}</definedName>
    <definedName name="wrn.all3_2" localSheetId="5" hidden="1">{#N/A,#N/A,FALSE,"assumptions";#N/A,#N/A,FALSE,"v_projcy";#N/A,#N/A,FALSE,"tar_proj";#N/A,#N/A,FALSE,"contrib_annual";#N/A,#N/A,FALSE,"Proforma";#N/A,#N/A,FALSE,"purc_97";#N/A,#N/A,FALSE,"syn_purc_97";#N/A,#N/A,FALSE,"pool_97";#N/A,#N/A,FALSE,"syn_pool_97";#N/A,#N/A,FALSE,"pool1_FY2"}</definedName>
    <definedName name="wrn.all3_2" localSheetId="13"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24" hidden="1">{#N/A,#N/A,FALSE,"assumptions";#N/A,#N/A,FALSE,"v_projcy";#N/A,#N/A,FALSE,"tar_proj";#N/A,#N/A,FALSE,"contrib_annual";#N/A,#N/A,FALSE,"Proforma";#N/A,#N/A,FALSE,"purc_97";#N/A,#N/A,FALSE,"syn_purc_97";#N/A,#N/A,FALSE,"pool_97";#N/A,#N/A,FALSE,"syn_pool_97";#N/A,#N/A,FALSE,"pool1_FY2"}</definedName>
    <definedName name="wrn.all3_2_1" localSheetId="8" hidden="1">{#N/A,#N/A,FALSE,"assumptions";#N/A,#N/A,FALSE,"v_projcy";#N/A,#N/A,FALSE,"tar_proj";#N/A,#N/A,FALSE,"contrib_annual";#N/A,#N/A,FALSE,"Proforma";#N/A,#N/A,FALSE,"purc_97";#N/A,#N/A,FALSE,"syn_purc_97";#N/A,#N/A,FALSE,"pool_97";#N/A,#N/A,FALSE,"syn_pool_97";#N/A,#N/A,FALSE,"pool1_FY2"}</definedName>
    <definedName name="wrn.all3_2_1" localSheetId="25"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localSheetId="14" hidden="1">{#N/A,#N/A,FALSE,"assumptions";#N/A,#N/A,FALSE,"v_projcy";#N/A,#N/A,FALSE,"tar_proj";#N/A,#N/A,FALSE,"contrib_annual";#N/A,#N/A,FALSE,"Proforma";#N/A,#N/A,FALSE,"purc_97";#N/A,#N/A,FALSE,"syn_purc_97";#N/A,#N/A,FALSE,"pool_97";#N/A,#N/A,FALSE,"syn_pool_97";#N/A,#N/A,FALSE,"pool1_FY2"}</definedName>
    <definedName name="wrn.all3_2_1" localSheetId="28" hidden="1">{#N/A,#N/A,FALSE,"assumptions";#N/A,#N/A,FALSE,"v_projcy";#N/A,#N/A,FALSE,"tar_proj";#N/A,#N/A,FALSE,"contrib_annual";#N/A,#N/A,FALSE,"Proforma";#N/A,#N/A,FALSE,"purc_97";#N/A,#N/A,FALSE,"syn_purc_97";#N/A,#N/A,FALSE,"pool_97";#N/A,#N/A,FALSE,"syn_pool_97";#N/A,#N/A,FALSE,"pool1_FY2"}</definedName>
    <definedName name="wrn.all3_2_1" localSheetId="5" hidden="1">{#N/A,#N/A,FALSE,"assumptions";#N/A,#N/A,FALSE,"v_projcy";#N/A,#N/A,FALSE,"tar_proj";#N/A,#N/A,FALSE,"contrib_annual";#N/A,#N/A,FALSE,"Proforma";#N/A,#N/A,FALSE,"purc_97";#N/A,#N/A,FALSE,"syn_purc_97";#N/A,#N/A,FALSE,"pool_97";#N/A,#N/A,FALSE,"syn_pool_97";#N/A,#N/A,FALSE,"pool1_FY2"}</definedName>
    <definedName name="wrn.all3_2_1" localSheetId="13"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24" hidden="1">{#N/A,#N/A,FALSE,"assumptions";#N/A,#N/A,FALSE,"v_projcy";#N/A,#N/A,FALSE,"tar_proj";#N/A,#N/A,FALSE,"contrib_annual";#N/A,#N/A,FALSE,"Proforma";#N/A,#N/A,FALSE,"purc_97";#N/A,#N/A,FALSE,"syn_purc_97";#N/A,#N/A,FALSE,"pool_97";#N/A,#N/A,FALSE,"syn_pool_97";#N/A,#N/A,FALSE,"pool1_FY2"}</definedName>
    <definedName name="wrn.all3_2_2" localSheetId="8" hidden="1">{#N/A,#N/A,FALSE,"assumptions";#N/A,#N/A,FALSE,"v_projcy";#N/A,#N/A,FALSE,"tar_proj";#N/A,#N/A,FALSE,"contrib_annual";#N/A,#N/A,FALSE,"Proforma";#N/A,#N/A,FALSE,"purc_97";#N/A,#N/A,FALSE,"syn_purc_97";#N/A,#N/A,FALSE,"pool_97";#N/A,#N/A,FALSE,"syn_pool_97";#N/A,#N/A,FALSE,"pool1_FY2"}</definedName>
    <definedName name="wrn.all3_2_2" localSheetId="25"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localSheetId="14" hidden="1">{#N/A,#N/A,FALSE,"assumptions";#N/A,#N/A,FALSE,"v_projcy";#N/A,#N/A,FALSE,"tar_proj";#N/A,#N/A,FALSE,"contrib_annual";#N/A,#N/A,FALSE,"Proforma";#N/A,#N/A,FALSE,"purc_97";#N/A,#N/A,FALSE,"syn_purc_97";#N/A,#N/A,FALSE,"pool_97";#N/A,#N/A,FALSE,"syn_pool_97";#N/A,#N/A,FALSE,"pool1_FY2"}</definedName>
    <definedName name="wrn.all3_2_2" localSheetId="28" hidden="1">{#N/A,#N/A,FALSE,"assumptions";#N/A,#N/A,FALSE,"v_projcy";#N/A,#N/A,FALSE,"tar_proj";#N/A,#N/A,FALSE,"contrib_annual";#N/A,#N/A,FALSE,"Proforma";#N/A,#N/A,FALSE,"purc_97";#N/A,#N/A,FALSE,"syn_purc_97";#N/A,#N/A,FALSE,"pool_97";#N/A,#N/A,FALSE,"syn_pool_97";#N/A,#N/A,FALSE,"pool1_FY2"}</definedName>
    <definedName name="wrn.all3_2_2" localSheetId="5" hidden="1">{#N/A,#N/A,FALSE,"assumptions";#N/A,#N/A,FALSE,"v_projcy";#N/A,#N/A,FALSE,"tar_proj";#N/A,#N/A,FALSE,"contrib_annual";#N/A,#N/A,FALSE,"Proforma";#N/A,#N/A,FALSE,"purc_97";#N/A,#N/A,FALSE,"syn_purc_97";#N/A,#N/A,FALSE,"pool_97";#N/A,#N/A,FALSE,"syn_pool_97";#N/A,#N/A,FALSE,"pool1_FY2"}</definedName>
    <definedName name="wrn.all3_2_2" localSheetId="13"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24" hidden="1">{#N/A,#N/A,FALSE,"assumptions";#N/A,#N/A,FALSE,"v_projcy";#N/A,#N/A,FALSE,"tar_proj";#N/A,#N/A,FALSE,"contrib_annual";#N/A,#N/A,FALSE,"Proforma";#N/A,#N/A,FALSE,"purc_97";#N/A,#N/A,FALSE,"syn_purc_97";#N/A,#N/A,FALSE,"pool_97";#N/A,#N/A,FALSE,"syn_pool_97";#N/A,#N/A,FALSE,"pool1_FY2"}</definedName>
    <definedName name="wrn.all3_2_3" localSheetId="8" hidden="1">{#N/A,#N/A,FALSE,"assumptions";#N/A,#N/A,FALSE,"v_projcy";#N/A,#N/A,FALSE,"tar_proj";#N/A,#N/A,FALSE,"contrib_annual";#N/A,#N/A,FALSE,"Proforma";#N/A,#N/A,FALSE,"purc_97";#N/A,#N/A,FALSE,"syn_purc_97";#N/A,#N/A,FALSE,"pool_97";#N/A,#N/A,FALSE,"syn_pool_97";#N/A,#N/A,FALSE,"pool1_FY2"}</definedName>
    <definedName name="wrn.all3_2_3" localSheetId="25"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localSheetId="14" hidden="1">{#N/A,#N/A,FALSE,"assumptions";#N/A,#N/A,FALSE,"v_projcy";#N/A,#N/A,FALSE,"tar_proj";#N/A,#N/A,FALSE,"contrib_annual";#N/A,#N/A,FALSE,"Proforma";#N/A,#N/A,FALSE,"purc_97";#N/A,#N/A,FALSE,"syn_purc_97";#N/A,#N/A,FALSE,"pool_97";#N/A,#N/A,FALSE,"syn_pool_97";#N/A,#N/A,FALSE,"pool1_FY2"}</definedName>
    <definedName name="wrn.all3_2_3" localSheetId="28" hidden="1">{#N/A,#N/A,FALSE,"assumptions";#N/A,#N/A,FALSE,"v_projcy";#N/A,#N/A,FALSE,"tar_proj";#N/A,#N/A,FALSE,"contrib_annual";#N/A,#N/A,FALSE,"Proforma";#N/A,#N/A,FALSE,"purc_97";#N/A,#N/A,FALSE,"syn_purc_97";#N/A,#N/A,FALSE,"pool_97";#N/A,#N/A,FALSE,"syn_pool_97";#N/A,#N/A,FALSE,"pool1_FY2"}</definedName>
    <definedName name="wrn.all3_2_3" localSheetId="5" hidden="1">{#N/A,#N/A,FALSE,"assumptions";#N/A,#N/A,FALSE,"v_projcy";#N/A,#N/A,FALSE,"tar_proj";#N/A,#N/A,FALSE,"contrib_annual";#N/A,#N/A,FALSE,"Proforma";#N/A,#N/A,FALSE,"purc_97";#N/A,#N/A,FALSE,"syn_purc_97";#N/A,#N/A,FALSE,"pool_97";#N/A,#N/A,FALSE,"syn_pool_97";#N/A,#N/A,FALSE,"pool1_FY2"}</definedName>
    <definedName name="wrn.all3_2_3" localSheetId="13"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24" hidden="1">{#N/A,#N/A,FALSE,"assumptions";#N/A,#N/A,FALSE,"v_projcy";#N/A,#N/A,FALSE,"tar_proj";#N/A,#N/A,FALSE,"contrib_annual";#N/A,#N/A,FALSE,"Proforma";#N/A,#N/A,FALSE,"purc_97";#N/A,#N/A,FALSE,"syn_purc_97";#N/A,#N/A,FALSE,"pool_97";#N/A,#N/A,FALSE,"syn_pool_97";#N/A,#N/A,FALSE,"pool1_FY2"}</definedName>
    <definedName name="wrn.all3_2_4" localSheetId="8" hidden="1">{#N/A,#N/A,FALSE,"assumptions";#N/A,#N/A,FALSE,"v_projcy";#N/A,#N/A,FALSE,"tar_proj";#N/A,#N/A,FALSE,"contrib_annual";#N/A,#N/A,FALSE,"Proforma";#N/A,#N/A,FALSE,"purc_97";#N/A,#N/A,FALSE,"syn_purc_97";#N/A,#N/A,FALSE,"pool_97";#N/A,#N/A,FALSE,"syn_pool_97";#N/A,#N/A,FALSE,"pool1_FY2"}</definedName>
    <definedName name="wrn.all3_2_4" localSheetId="25"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localSheetId="14" hidden="1">{#N/A,#N/A,FALSE,"assumptions";#N/A,#N/A,FALSE,"v_projcy";#N/A,#N/A,FALSE,"tar_proj";#N/A,#N/A,FALSE,"contrib_annual";#N/A,#N/A,FALSE,"Proforma";#N/A,#N/A,FALSE,"purc_97";#N/A,#N/A,FALSE,"syn_purc_97";#N/A,#N/A,FALSE,"pool_97";#N/A,#N/A,FALSE,"syn_pool_97";#N/A,#N/A,FALSE,"pool1_FY2"}</definedName>
    <definedName name="wrn.all3_2_4" localSheetId="28" hidden="1">{#N/A,#N/A,FALSE,"assumptions";#N/A,#N/A,FALSE,"v_projcy";#N/A,#N/A,FALSE,"tar_proj";#N/A,#N/A,FALSE,"contrib_annual";#N/A,#N/A,FALSE,"Proforma";#N/A,#N/A,FALSE,"purc_97";#N/A,#N/A,FALSE,"syn_purc_97";#N/A,#N/A,FALSE,"pool_97";#N/A,#N/A,FALSE,"syn_pool_97";#N/A,#N/A,FALSE,"pool1_FY2"}</definedName>
    <definedName name="wrn.all3_2_4" localSheetId="5" hidden="1">{#N/A,#N/A,FALSE,"assumptions";#N/A,#N/A,FALSE,"v_projcy";#N/A,#N/A,FALSE,"tar_proj";#N/A,#N/A,FALSE,"contrib_annual";#N/A,#N/A,FALSE,"Proforma";#N/A,#N/A,FALSE,"purc_97";#N/A,#N/A,FALSE,"syn_purc_97";#N/A,#N/A,FALSE,"pool_97";#N/A,#N/A,FALSE,"syn_pool_97";#N/A,#N/A,FALSE,"pool1_FY2"}</definedName>
    <definedName name="wrn.all3_2_4" localSheetId="13"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24" hidden="1">{#N/A,#N/A,FALSE,"assumptions";#N/A,#N/A,FALSE,"v_projcy";#N/A,#N/A,FALSE,"tar_proj";#N/A,#N/A,FALSE,"contrib_annual";#N/A,#N/A,FALSE,"Proforma";#N/A,#N/A,FALSE,"purc_97";#N/A,#N/A,FALSE,"syn_purc_97";#N/A,#N/A,FALSE,"pool_97";#N/A,#N/A,FALSE,"syn_pool_97";#N/A,#N/A,FALSE,"pool1_FY2"}</definedName>
    <definedName name="wrn.all3_3" localSheetId="8" hidden="1">{#N/A,#N/A,FALSE,"assumptions";#N/A,#N/A,FALSE,"v_projcy";#N/A,#N/A,FALSE,"tar_proj";#N/A,#N/A,FALSE,"contrib_annual";#N/A,#N/A,FALSE,"Proforma";#N/A,#N/A,FALSE,"purc_97";#N/A,#N/A,FALSE,"syn_purc_97";#N/A,#N/A,FALSE,"pool_97";#N/A,#N/A,FALSE,"syn_pool_97";#N/A,#N/A,FALSE,"pool1_FY2"}</definedName>
    <definedName name="wrn.all3_3" localSheetId="25"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localSheetId="14" hidden="1">{#N/A,#N/A,FALSE,"assumptions";#N/A,#N/A,FALSE,"v_projcy";#N/A,#N/A,FALSE,"tar_proj";#N/A,#N/A,FALSE,"contrib_annual";#N/A,#N/A,FALSE,"Proforma";#N/A,#N/A,FALSE,"purc_97";#N/A,#N/A,FALSE,"syn_purc_97";#N/A,#N/A,FALSE,"pool_97";#N/A,#N/A,FALSE,"syn_pool_97";#N/A,#N/A,FALSE,"pool1_FY2"}</definedName>
    <definedName name="wrn.all3_3" localSheetId="28" hidden="1">{#N/A,#N/A,FALSE,"assumptions";#N/A,#N/A,FALSE,"v_projcy";#N/A,#N/A,FALSE,"tar_proj";#N/A,#N/A,FALSE,"contrib_annual";#N/A,#N/A,FALSE,"Proforma";#N/A,#N/A,FALSE,"purc_97";#N/A,#N/A,FALSE,"syn_purc_97";#N/A,#N/A,FALSE,"pool_97";#N/A,#N/A,FALSE,"syn_pool_97";#N/A,#N/A,FALSE,"pool1_FY2"}</definedName>
    <definedName name="wrn.all3_3" localSheetId="5" hidden="1">{#N/A,#N/A,FALSE,"assumptions";#N/A,#N/A,FALSE,"v_projcy";#N/A,#N/A,FALSE,"tar_proj";#N/A,#N/A,FALSE,"contrib_annual";#N/A,#N/A,FALSE,"Proforma";#N/A,#N/A,FALSE,"purc_97";#N/A,#N/A,FALSE,"syn_purc_97";#N/A,#N/A,FALSE,"pool_97";#N/A,#N/A,FALSE,"syn_pool_97";#N/A,#N/A,FALSE,"pool1_FY2"}</definedName>
    <definedName name="wrn.all3_3" localSheetId="13"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24" hidden="1">{#N/A,#N/A,FALSE,"assumptions";#N/A,#N/A,FALSE,"v_projcy";#N/A,#N/A,FALSE,"tar_proj";#N/A,#N/A,FALSE,"contrib_annual";#N/A,#N/A,FALSE,"Proforma";#N/A,#N/A,FALSE,"purc_97";#N/A,#N/A,FALSE,"syn_purc_97";#N/A,#N/A,FALSE,"pool_97";#N/A,#N/A,FALSE,"syn_pool_97";#N/A,#N/A,FALSE,"pool1_FY2"}</definedName>
    <definedName name="wrn.all3_3_1" localSheetId="8" hidden="1">{#N/A,#N/A,FALSE,"assumptions";#N/A,#N/A,FALSE,"v_projcy";#N/A,#N/A,FALSE,"tar_proj";#N/A,#N/A,FALSE,"contrib_annual";#N/A,#N/A,FALSE,"Proforma";#N/A,#N/A,FALSE,"purc_97";#N/A,#N/A,FALSE,"syn_purc_97";#N/A,#N/A,FALSE,"pool_97";#N/A,#N/A,FALSE,"syn_pool_97";#N/A,#N/A,FALSE,"pool1_FY2"}</definedName>
    <definedName name="wrn.all3_3_1" localSheetId="25"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localSheetId="14" hidden="1">{#N/A,#N/A,FALSE,"assumptions";#N/A,#N/A,FALSE,"v_projcy";#N/A,#N/A,FALSE,"tar_proj";#N/A,#N/A,FALSE,"contrib_annual";#N/A,#N/A,FALSE,"Proforma";#N/A,#N/A,FALSE,"purc_97";#N/A,#N/A,FALSE,"syn_purc_97";#N/A,#N/A,FALSE,"pool_97";#N/A,#N/A,FALSE,"syn_pool_97";#N/A,#N/A,FALSE,"pool1_FY2"}</definedName>
    <definedName name="wrn.all3_3_1" localSheetId="28" hidden="1">{#N/A,#N/A,FALSE,"assumptions";#N/A,#N/A,FALSE,"v_projcy";#N/A,#N/A,FALSE,"tar_proj";#N/A,#N/A,FALSE,"contrib_annual";#N/A,#N/A,FALSE,"Proforma";#N/A,#N/A,FALSE,"purc_97";#N/A,#N/A,FALSE,"syn_purc_97";#N/A,#N/A,FALSE,"pool_97";#N/A,#N/A,FALSE,"syn_pool_97";#N/A,#N/A,FALSE,"pool1_FY2"}</definedName>
    <definedName name="wrn.all3_3_1" localSheetId="5" hidden="1">{#N/A,#N/A,FALSE,"assumptions";#N/A,#N/A,FALSE,"v_projcy";#N/A,#N/A,FALSE,"tar_proj";#N/A,#N/A,FALSE,"contrib_annual";#N/A,#N/A,FALSE,"Proforma";#N/A,#N/A,FALSE,"purc_97";#N/A,#N/A,FALSE,"syn_purc_97";#N/A,#N/A,FALSE,"pool_97";#N/A,#N/A,FALSE,"syn_pool_97";#N/A,#N/A,FALSE,"pool1_FY2"}</definedName>
    <definedName name="wrn.all3_3_1" localSheetId="13"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24" hidden="1">{#N/A,#N/A,FALSE,"assumptions";#N/A,#N/A,FALSE,"v_projcy";#N/A,#N/A,FALSE,"tar_proj";#N/A,#N/A,FALSE,"contrib_annual";#N/A,#N/A,FALSE,"Proforma";#N/A,#N/A,FALSE,"purc_97";#N/A,#N/A,FALSE,"syn_purc_97";#N/A,#N/A,FALSE,"pool_97";#N/A,#N/A,FALSE,"syn_pool_97";#N/A,#N/A,FALSE,"pool1_FY2"}</definedName>
    <definedName name="wrn.all3_3_2" localSheetId="8" hidden="1">{#N/A,#N/A,FALSE,"assumptions";#N/A,#N/A,FALSE,"v_projcy";#N/A,#N/A,FALSE,"tar_proj";#N/A,#N/A,FALSE,"contrib_annual";#N/A,#N/A,FALSE,"Proforma";#N/A,#N/A,FALSE,"purc_97";#N/A,#N/A,FALSE,"syn_purc_97";#N/A,#N/A,FALSE,"pool_97";#N/A,#N/A,FALSE,"syn_pool_97";#N/A,#N/A,FALSE,"pool1_FY2"}</definedName>
    <definedName name="wrn.all3_3_2" localSheetId="25"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localSheetId="14" hidden="1">{#N/A,#N/A,FALSE,"assumptions";#N/A,#N/A,FALSE,"v_projcy";#N/A,#N/A,FALSE,"tar_proj";#N/A,#N/A,FALSE,"contrib_annual";#N/A,#N/A,FALSE,"Proforma";#N/A,#N/A,FALSE,"purc_97";#N/A,#N/A,FALSE,"syn_purc_97";#N/A,#N/A,FALSE,"pool_97";#N/A,#N/A,FALSE,"syn_pool_97";#N/A,#N/A,FALSE,"pool1_FY2"}</definedName>
    <definedName name="wrn.all3_3_2" localSheetId="28" hidden="1">{#N/A,#N/A,FALSE,"assumptions";#N/A,#N/A,FALSE,"v_projcy";#N/A,#N/A,FALSE,"tar_proj";#N/A,#N/A,FALSE,"contrib_annual";#N/A,#N/A,FALSE,"Proforma";#N/A,#N/A,FALSE,"purc_97";#N/A,#N/A,FALSE,"syn_purc_97";#N/A,#N/A,FALSE,"pool_97";#N/A,#N/A,FALSE,"syn_pool_97";#N/A,#N/A,FALSE,"pool1_FY2"}</definedName>
    <definedName name="wrn.all3_3_2" localSheetId="5" hidden="1">{#N/A,#N/A,FALSE,"assumptions";#N/A,#N/A,FALSE,"v_projcy";#N/A,#N/A,FALSE,"tar_proj";#N/A,#N/A,FALSE,"contrib_annual";#N/A,#N/A,FALSE,"Proforma";#N/A,#N/A,FALSE,"purc_97";#N/A,#N/A,FALSE,"syn_purc_97";#N/A,#N/A,FALSE,"pool_97";#N/A,#N/A,FALSE,"syn_pool_97";#N/A,#N/A,FALSE,"pool1_FY2"}</definedName>
    <definedName name="wrn.all3_3_2" localSheetId="13"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24" hidden="1">{#N/A,#N/A,FALSE,"assumptions";#N/A,#N/A,FALSE,"v_projcy";#N/A,#N/A,FALSE,"tar_proj";#N/A,#N/A,FALSE,"contrib_annual";#N/A,#N/A,FALSE,"Proforma";#N/A,#N/A,FALSE,"purc_97";#N/A,#N/A,FALSE,"syn_purc_97";#N/A,#N/A,FALSE,"pool_97";#N/A,#N/A,FALSE,"syn_pool_97";#N/A,#N/A,FALSE,"pool1_FY2"}</definedName>
    <definedName name="wrn.all3_3_3" localSheetId="8" hidden="1">{#N/A,#N/A,FALSE,"assumptions";#N/A,#N/A,FALSE,"v_projcy";#N/A,#N/A,FALSE,"tar_proj";#N/A,#N/A,FALSE,"contrib_annual";#N/A,#N/A,FALSE,"Proforma";#N/A,#N/A,FALSE,"purc_97";#N/A,#N/A,FALSE,"syn_purc_97";#N/A,#N/A,FALSE,"pool_97";#N/A,#N/A,FALSE,"syn_pool_97";#N/A,#N/A,FALSE,"pool1_FY2"}</definedName>
    <definedName name="wrn.all3_3_3" localSheetId="25"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localSheetId="14" hidden="1">{#N/A,#N/A,FALSE,"assumptions";#N/A,#N/A,FALSE,"v_projcy";#N/A,#N/A,FALSE,"tar_proj";#N/A,#N/A,FALSE,"contrib_annual";#N/A,#N/A,FALSE,"Proforma";#N/A,#N/A,FALSE,"purc_97";#N/A,#N/A,FALSE,"syn_purc_97";#N/A,#N/A,FALSE,"pool_97";#N/A,#N/A,FALSE,"syn_pool_97";#N/A,#N/A,FALSE,"pool1_FY2"}</definedName>
    <definedName name="wrn.all3_3_3" localSheetId="28" hidden="1">{#N/A,#N/A,FALSE,"assumptions";#N/A,#N/A,FALSE,"v_projcy";#N/A,#N/A,FALSE,"tar_proj";#N/A,#N/A,FALSE,"contrib_annual";#N/A,#N/A,FALSE,"Proforma";#N/A,#N/A,FALSE,"purc_97";#N/A,#N/A,FALSE,"syn_purc_97";#N/A,#N/A,FALSE,"pool_97";#N/A,#N/A,FALSE,"syn_pool_97";#N/A,#N/A,FALSE,"pool1_FY2"}</definedName>
    <definedName name="wrn.all3_3_3" localSheetId="5" hidden="1">{#N/A,#N/A,FALSE,"assumptions";#N/A,#N/A,FALSE,"v_projcy";#N/A,#N/A,FALSE,"tar_proj";#N/A,#N/A,FALSE,"contrib_annual";#N/A,#N/A,FALSE,"Proforma";#N/A,#N/A,FALSE,"purc_97";#N/A,#N/A,FALSE,"syn_purc_97";#N/A,#N/A,FALSE,"pool_97";#N/A,#N/A,FALSE,"syn_pool_97";#N/A,#N/A,FALSE,"pool1_FY2"}</definedName>
    <definedName name="wrn.all3_3_3" localSheetId="13"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24" hidden="1">{#N/A,#N/A,FALSE,"assumptions";#N/A,#N/A,FALSE,"v_projcy";#N/A,#N/A,FALSE,"tar_proj";#N/A,#N/A,FALSE,"contrib_annual";#N/A,#N/A,FALSE,"Proforma";#N/A,#N/A,FALSE,"purc_97";#N/A,#N/A,FALSE,"syn_purc_97";#N/A,#N/A,FALSE,"pool_97";#N/A,#N/A,FALSE,"syn_pool_97";#N/A,#N/A,FALSE,"pool1_FY2"}</definedName>
    <definedName name="wrn.all3_3_4" localSheetId="8" hidden="1">{#N/A,#N/A,FALSE,"assumptions";#N/A,#N/A,FALSE,"v_projcy";#N/A,#N/A,FALSE,"tar_proj";#N/A,#N/A,FALSE,"contrib_annual";#N/A,#N/A,FALSE,"Proforma";#N/A,#N/A,FALSE,"purc_97";#N/A,#N/A,FALSE,"syn_purc_97";#N/A,#N/A,FALSE,"pool_97";#N/A,#N/A,FALSE,"syn_pool_97";#N/A,#N/A,FALSE,"pool1_FY2"}</definedName>
    <definedName name="wrn.all3_3_4" localSheetId="25"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localSheetId="14" hidden="1">{#N/A,#N/A,FALSE,"assumptions";#N/A,#N/A,FALSE,"v_projcy";#N/A,#N/A,FALSE,"tar_proj";#N/A,#N/A,FALSE,"contrib_annual";#N/A,#N/A,FALSE,"Proforma";#N/A,#N/A,FALSE,"purc_97";#N/A,#N/A,FALSE,"syn_purc_97";#N/A,#N/A,FALSE,"pool_97";#N/A,#N/A,FALSE,"syn_pool_97";#N/A,#N/A,FALSE,"pool1_FY2"}</definedName>
    <definedName name="wrn.all3_3_4" localSheetId="28" hidden="1">{#N/A,#N/A,FALSE,"assumptions";#N/A,#N/A,FALSE,"v_projcy";#N/A,#N/A,FALSE,"tar_proj";#N/A,#N/A,FALSE,"contrib_annual";#N/A,#N/A,FALSE,"Proforma";#N/A,#N/A,FALSE,"purc_97";#N/A,#N/A,FALSE,"syn_purc_97";#N/A,#N/A,FALSE,"pool_97";#N/A,#N/A,FALSE,"syn_pool_97";#N/A,#N/A,FALSE,"pool1_FY2"}</definedName>
    <definedName name="wrn.all3_3_4" localSheetId="5" hidden="1">{#N/A,#N/A,FALSE,"assumptions";#N/A,#N/A,FALSE,"v_projcy";#N/A,#N/A,FALSE,"tar_proj";#N/A,#N/A,FALSE,"contrib_annual";#N/A,#N/A,FALSE,"Proforma";#N/A,#N/A,FALSE,"purc_97";#N/A,#N/A,FALSE,"syn_purc_97";#N/A,#N/A,FALSE,"pool_97";#N/A,#N/A,FALSE,"syn_pool_97";#N/A,#N/A,FALSE,"pool1_FY2"}</definedName>
    <definedName name="wrn.all3_3_4" localSheetId="13"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24" hidden="1">{#N/A,#N/A,FALSE,"assumptions";#N/A,#N/A,FALSE,"v_projcy";#N/A,#N/A,FALSE,"tar_proj";#N/A,#N/A,FALSE,"contrib_annual";#N/A,#N/A,FALSE,"Proforma";#N/A,#N/A,FALSE,"purc_97";#N/A,#N/A,FALSE,"syn_purc_97";#N/A,#N/A,FALSE,"pool_97";#N/A,#N/A,FALSE,"syn_pool_97";#N/A,#N/A,FALSE,"pool1_FY2"}</definedName>
    <definedName name="wrn.all3_4" localSheetId="8" hidden="1">{#N/A,#N/A,FALSE,"assumptions";#N/A,#N/A,FALSE,"v_projcy";#N/A,#N/A,FALSE,"tar_proj";#N/A,#N/A,FALSE,"contrib_annual";#N/A,#N/A,FALSE,"Proforma";#N/A,#N/A,FALSE,"purc_97";#N/A,#N/A,FALSE,"syn_purc_97";#N/A,#N/A,FALSE,"pool_97";#N/A,#N/A,FALSE,"syn_pool_97";#N/A,#N/A,FALSE,"pool1_FY2"}</definedName>
    <definedName name="wrn.all3_4" localSheetId="25"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localSheetId="14" hidden="1">{#N/A,#N/A,FALSE,"assumptions";#N/A,#N/A,FALSE,"v_projcy";#N/A,#N/A,FALSE,"tar_proj";#N/A,#N/A,FALSE,"contrib_annual";#N/A,#N/A,FALSE,"Proforma";#N/A,#N/A,FALSE,"purc_97";#N/A,#N/A,FALSE,"syn_purc_97";#N/A,#N/A,FALSE,"pool_97";#N/A,#N/A,FALSE,"syn_pool_97";#N/A,#N/A,FALSE,"pool1_FY2"}</definedName>
    <definedName name="wrn.all3_4" localSheetId="28" hidden="1">{#N/A,#N/A,FALSE,"assumptions";#N/A,#N/A,FALSE,"v_projcy";#N/A,#N/A,FALSE,"tar_proj";#N/A,#N/A,FALSE,"contrib_annual";#N/A,#N/A,FALSE,"Proforma";#N/A,#N/A,FALSE,"purc_97";#N/A,#N/A,FALSE,"syn_purc_97";#N/A,#N/A,FALSE,"pool_97";#N/A,#N/A,FALSE,"syn_pool_97";#N/A,#N/A,FALSE,"pool1_FY2"}</definedName>
    <definedName name="wrn.all3_4" localSheetId="5" hidden="1">{#N/A,#N/A,FALSE,"assumptions";#N/A,#N/A,FALSE,"v_projcy";#N/A,#N/A,FALSE,"tar_proj";#N/A,#N/A,FALSE,"contrib_annual";#N/A,#N/A,FALSE,"Proforma";#N/A,#N/A,FALSE,"purc_97";#N/A,#N/A,FALSE,"syn_purc_97";#N/A,#N/A,FALSE,"pool_97";#N/A,#N/A,FALSE,"syn_pool_97";#N/A,#N/A,FALSE,"pool1_FY2"}</definedName>
    <definedName name="wrn.all3_4" localSheetId="13"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24" hidden="1">{#N/A,#N/A,FALSE,"assumptions";#N/A,#N/A,FALSE,"v_projcy";#N/A,#N/A,FALSE,"tar_proj";#N/A,#N/A,FALSE,"contrib_annual";#N/A,#N/A,FALSE,"Proforma";#N/A,#N/A,FALSE,"purc_97";#N/A,#N/A,FALSE,"syn_purc_97";#N/A,#N/A,FALSE,"pool_97";#N/A,#N/A,FALSE,"syn_pool_97";#N/A,#N/A,FALSE,"pool1_FY2"}</definedName>
    <definedName name="wrn.all3_4_1" localSheetId="8" hidden="1">{#N/A,#N/A,FALSE,"assumptions";#N/A,#N/A,FALSE,"v_projcy";#N/A,#N/A,FALSE,"tar_proj";#N/A,#N/A,FALSE,"contrib_annual";#N/A,#N/A,FALSE,"Proforma";#N/A,#N/A,FALSE,"purc_97";#N/A,#N/A,FALSE,"syn_purc_97";#N/A,#N/A,FALSE,"pool_97";#N/A,#N/A,FALSE,"syn_pool_97";#N/A,#N/A,FALSE,"pool1_FY2"}</definedName>
    <definedName name="wrn.all3_4_1" localSheetId="25"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localSheetId="14" hidden="1">{#N/A,#N/A,FALSE,"assumptions";#N/A,#N/A,FALSE,"v_projcy";#N/A,#N/A,FALSE,"tar_proj";#N/A,#N/A,FALSE,"contrib_annual";#N/A,#N/A,FALSE,"Proforma";#N/A,#N/A,FALSE,"purc_97";#N/A,#N/A,FALSE,"syn_purc_97";#N/A,#N/A,FALSE,"pool_97";#N/A,#N/A,FALSE,"syn_pool_97";#N/A,#N/A,FALSE,"pool1_FY2"}</definedName>
    <definedName name="wrn.all3_4_1" localSheetId="28" hidden="1">{#N/A,#N/A,FALSE,"assumptions";#N/A,#N/A,FALSE,"v_projcy";#N/A,#N/A,FALSE,"tar_proj";#N/A,#N/A,FALSE,"contrib_annual";#N/A,#N/A,FALSE,"Proforma";#N/A,#N/A,FALSE,"purc_97";#N/A,#N/A,FALSE,"syn_purc_97";#N/A,#N/A,FALSE,"pool_97";#N/A,#N/A,FALSE,"syn_pool_97";#N/A,#N/A,FALSE,"pool1_FY2"}</definedName>
    <definedName name="wrn.all3_4_1" localSheetId="5" hidden="1">{#N/A,#N/A,FALSE,"assumptions";#N/A,#N/A,FALSE,"v_projcy";#N/A,#N/A,FALSE,"tar_proj";#N/A,#N/A,FALSE,"contrib_annual";#N/A,#N/A,FALSE,"Proforma";#N/A,#N/A,FALSE,"purc_97";#N/A,#N/A,FALSE,"syn_purc_97";#N/A,#N/A,FALSE,"pool_97";#N/A,#N/A,FALSE,"syn_pool_97";#N/A,#N/A,FALSE,"pool1_FY2"}</definedName>
    <definedName name="wrn.all3_4_1" localSheetId="13"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24" hidden="1">{#N/A,#N/A,FALSE,"assumptions";#N/A,#N/A,FALSE,"v_projcy";#N/A,#N/A,FALSE,"tar_proj";#N/A,#N/A,FALSE,"contrib_annual";#N/A,#N/A,FALSE,"Proforma";#N/A,#N/A,FALSE,"purc_97";#N/A,#N/A,FALSE,"syn_purc_97";#N/A,#N/A,FALSE,"pool_97";#N/A,#N/A,FALSE,"syn_pool_97";#N/A,#N/A,FALSE,"pool1_FY2"}</definedName>
    <definedName name="wrn.all3_4_2" localSheetId="8" hidden="1">{#N/A,#N/A,FALSE,"assumptions";#N/A,#N/A,FALSE,"v_projcy";#N/A,#N/A,FALSE,"tar_proj";#N/A,#N/A,FALSE,"contrib_annual";#N/A,#N/A,FALSE,"Proforma";#N/A,#N/A,FALSE,"purc_97";#N/A,#N/A,FALSE,"syn_purc_97";#N/A,#N/A,FALSE,"pool_97";#N/A,#N/A,FALSE,"syn_pool_97";#N/A,#N/A,FALSE,"pool1_FY2"}</definedName>
    <definedName name="wrn.all3_4_2" localSheetId="25"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localSheetId="14" hidden="1">{#N/A,#N/A,FALSE,"assumptions";#N/A,#N/A,FALSE,"v_projcy";#N/A,#N/A,FALSE,"tar_proj";#N/A,#N/A,FALSE,"contrib_annual";#N/A,#N/A,FALSE,"Proforma";#N/A,#N/A,FALSE,"purc_97";#N/A,#N/A,FALSE,"syn_purc_97";#N/A,#N/A,FALSE,"pool_97";#N/A,#N/A,FALSE,"syn_pool_97";#N/A,#N/A,FALSE,"pool1_FY2"}</definedName>
    <definedName name="wrn.all3_4_2" localSheetId="28" hidden="1">{#N/A,#N/A,FALSE,"assumptions";#N/A,#N/A,FALSE,"v_projcy";#N/A,#N/A,FALSE,"tar_proj";#N/A,#N/A,FALSE,"contrib_annual";#N/A,#N/A,FALSE,"Proforma";#N/A,#N/A,FALSE,"purc_97";#N/A,#N/A,FALSE,"syn_purc_97";#N/A,#N/A,FALSE,"pool_97";#N/A,#N/A,FALSE,"syn_pool_97";#N/A,#N/A,FALSE,"pool1_FY2"}</definedName>
    <definedName name="wrn.all3_4_2" localSheetId="5" hidden="1">{#N/A,#N/A,FALSE,"assumptions";#N/A,#N/A,FALSE,"v_projcy";#N/A,#N/A,FALSE,"tar_proj";#N/A,#N/A,FALSE,"contrib_annual";#N/A,#N/A,FALSE,"Proforma";#N/A,#N/A,FALSE,"purc_97";#N/A,#N/A,FALSE,"syn_purc_97";#N/A,#N/A,FALSE,"pool_97";#N/A,#N/A,FALSE,"syn_pool_97";#N/A,#N/A,FALSE,"pool1_FY2"}</definedName>
    <definedName name="wrn.all3_4_2" localSheetId="13"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24" hidden="1">{#N/A,#N/A,FALSE,"assumptions";#N/A,#N/A,FALSE,"v_projcy";#N/A,#N/A,FALSE,"tar_proj";#N/A,#N/A,FALSE,"contrib_annual";#N/A,#N/A,FALSE,"Proforma";#N/A,#N/A,FALSE,"purc_97";#N/A,#N/A,FALSE,"syn_purc_97";#N/A,#N/A,FALSE,"pool_97";#N/A,#N/A,FALSE,"syn_pool_97";#N/A,#N/A,FALSE,"pool1_FY2"}</definedName>
    <definedName name="wrn.all3_4_3" localSheetId="8" hidden="1">{#N/A,#N/A,FALSE,"assumptions";#N/A,#N/A,FALSE,"v_projcy";#N/A,#N/A,FALSE,"tar_proj";#N/A,#N/A,FALSE,"contrib_annual";#N/A,#N/A,FALSE,"Proforma";#N/A,#N/A,FALSE,"purc_97";#N/A,#N/A,FALSE,"syn_purc_97";#N/A,#N/A,FALSE,"pool_97";#N/A,#N/A,FALSE,"syn_pool_97";#N/A,#N/A,FALSE,"pool1_FY2"}</definedName>
    <definedName name="wrn.all3_4_3" localSheetId="25"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localSheetId="14" hidden="1">{#N/A,#N/A,FALSE,"assumptions";#N/A,#N/A,FALSE,"v_projcy";#N/A,#N/A,FALSE,"tar_proj";#N/A,#N/A,FALSE,"contrib_annual";#N/A,#N/A,FALSE,"Proforma";#N/A,#N/A,FALSE,"purc_97";#N/A,#N/A,FALSE,"syn_purc_97";#N/A,#N/A,FALSE,"pool_97";#N/A,#N/A,FALSE,"syn_pool_97";#N/A,#N/A,FALSE,"pool1_FY2"}</definedName>
    <definedName name="wrn.all3_4_3" localSheetId="28" hidden="1">{#N/A,#N/A,FALSE,"assumptions";#N/A,#N/A,FALSE,"v_projcy";#N/A,#N/A,FALSE,"tar_proj";#N/A,#N/A,FALSE,"contrib_annual";#N/A,#N/A,FALSE,"Proforma";#N/A,#N/A,FALSE,"purc_97";#N/A,#N/A,FALSE,"syn_purc_97";#N/A,#N/A,FALSE,"pool_97";#N/A,#N/A,FALSE,"syn_pool_97";#N/A,#N/A,FALSE,"pool1_FY2"}</definedName>
    <definedName name="wrn.all3_4_3" localSheetId="5" hidden="1">{#N/A,#N/A,FALSE,"assumptions";#N/A,#N/A,FALSE,"v_projcy";#N/A,#N/A,FALSE,"tar_proj";#N/A,#N/A,FALSE,"contrib_annual";#N/A,#N/A,FALSE,"Proforma";#N/A,#N/A,FALSE,"purc_97";#N/A,#N/A,FALSE,"syn_purc_97";#N/A,#N/A,FALSE,"pool_97";#N/A,#N/A,FALSE,"syn_pool_97";#N/A,#N/A,FALSE,"pool1_FY2"}</definedName>
    <definedName name="wrn.all3_4_3" localSheetId="13"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24" hidden="1">{#N/A,#N/A,FALSE,"assumptions";#N/A,#N/A,FALSE,"v_projcy";#N/A,#N/A,FALSE,"tar_proj";#N/A,#N/A,FALSE,"contrib_annual";#N/A,#N/A,FALSE,"Proforma";#N/A,#N/A,FALSE,"purc_97";#N/A,#N/A,FALSE,"syn_purc_97";#N/A,#N/A,FALSE,"pool_97";#N/A,#N/A,FALSE,"syn_pool_97";#N/A,#N/A,FALSE,"pool1_FY2"}</definedName>
    <definedName name="wrn.all3_4_4" localSheetId="8" hidden="1">{#N/A,#N/A,FALSE,"assumptions";#N/A,#N/A,FALSE,"v_projcy";#N/A,#N/A,FALSE,"tar_proj";#N/A,#N/A,FALSE,"contrib_annual";#N/A,#N/A,FALSE,"Proforma";#N/A,#N/A,FALSE,"purc_97";#N/A,#N/A,FALSE,"syn_purc_97";#N/A,#N/A,FALSE,"pool_97";#N/A,#N/A,FALSE,"syn_pool_97";#N/A,#N/A,FALSE,"pool1_FY2"}</definedName>
    <definedName name="wrn.all3_4_4" localSheetId="25"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localSheetId="14" hidden="1">{#N/A,#N/A,FALSE,"assumptions";#N/A,#N/A,FALSE,"v_projcy";#N/A,#N/A,FALSE,"tar_proj";#N/A,#N/A,FALSE,"contrib_annual";#N/A,#N/A,FALSE,"Proforma";#N/A,#N/A,FALSE,"purc_97";#N/A,#N/A,FALSE,"syn_purc_97";#N/A,#N/A,FALSE,"pool_97";#N/A,#N/A,FALSE,"syn_pool_97";#N/A,#N/A,FALSE,"pool1_FY2"}</definedName>
    <definedName name="wrn.all3_4_4" localSheetId="28" hidden="1">{#N/A,#N/A,FALSE,"assumptions";#N/A,#N/A,FALSE,"v_projcy";#N/A,#N/A,FALSE,"tar_proj";#N/A,#N/A,FALSE,"contrib_annual";#N/A,#N/A,FALSE,"Proforma";#N/A,#N/A,FALSE,"purc_97";#N/A,#N/A,FALSE,"syn_purc_97";#N/A,#N/A,FALSE,"pool_97";#N/A,#N/A,FALSE,"syn_pool_97";#N/A,#N/A,FALSE,"pool1_FY2"}</definedName>
    <definedName name="wrn.all3_4_4" localSheetId="5" hidden="1">{#N/A,#N/A,FALSE,"assumptions";#N/A,#N/A,FALSE,"v_projcy";#N/A,#N/A,FALSE,"tar_proj";#N/A,#N/A,FALSE,"contrib_annual";#N/A,#N/A,FALSE,"Proforma";#N/A,#N/A,FALSE,"purc_97";#N/A,#N/A,FALSE,"syn_purc_97";#N/A,#N/A,FALSE,"pool_97";#N/A,#N/A,FALSE,"syn_pool_97";#N/A,#N/A,FALSE,"pool1_FY2"}</definedName>
    <definedName name="wrn.all3_4_4" localSheetId="13"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24" hidden="1">{#N/A,#N/A,FALSE,"assumptions";#N/A,#N/A,FALSE,"v_projcy";#N/A,#N/A,FALSE,"tar_proj";#N/A,#N/A,FALSE,"contrib_annual";#N/A,#N/A,FALSE,"Proforma";#N/A,#N/A,FALSE,"purc_97";#N/A,#N/A,FALSE,"syn_purc_97";#N/A,#N/A,FALSE,"pool_97";#N/A,#N/A,FALSE,"syn_pool_97";#N/A,#N/A,FALSE,"pool1_FY2"}</definedName>
    <definedName name="wrn.all3_5" localSheetId="8" hidden="1">{#N/A,#N/A,FALSE,"assumptions";#N/A,#N/A,FALSE,"v_projcy";#N/A,#N/A,FALSE,"tar_proj";#N/A,#N/A,FALSE,"contrib_annual";#N/A,#N/A,FALSE,"Proforma";#N/A,#N/A,FALSE,"purc_97";#N/A,#N/A,FALSE,"syn_purc_97";#N/A,#N/A,FALSE,"pool_97";#N/A,#N/A,FALSE,"syn_pool_97";#N/A,#N/A,FALSE,"pool1_FY2"}</definedName>
    <definedName name="wrn.all3_5" localSheetId="25"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localSheetId="14" hidden="1">{#N/A,#N/A,FALSE,"assumptions";#N/A,#N/A,FALSE,"v_projcy";#N/A,#N/A,FALSE,"tar_proj";#N/A,#N/A,FALSE,"contrib_annual";#N/A,#N/A,FALSE,"Proforma";#N/A,#N/A,FALSE,"purc_97";#N/A,#N/A,FALSE,"syn_purc_97";#N/A,#N/A,FALSE,"pool_97";#N/A,#N/A,FALSE,"syn_pool_97";#N/A,#N/A,FALSE,"pool1_FY2"}</definedName>
    <definedName name="wrn.all3_5" localSheetId="28" hidden="1">{#N/A,#N/A,FALSE,"assumptions";#N/A,#N/A,FALSE,"v_projcy";#N/A,#N/A,FALSE,"tar_proj";#N/A,#N/A,FALSE,"contrib_annual";#N/A,#N/A,FALSE,"Proforma";#N/A,#N/A,FALSE,"purc_97";#N/A,#N/A,FALSE,"syn_purc_97";#N/A,#N/A,FALSE,"pool_97";#N/A,#N/A,FALSE,"syn_pool_97";#N/A,#N/A,FALSE,"pool1_FY2"}</definedName>
    <definedName name="wrn.all3_5" localSheetId="5" hidden="1">{#N/A,#N/A,FALSE,"assumptions";#N/A,#N/A,FALSE,"v_projcy";#N/A,#N/A,FALSE,"tar_proj";#N/A,#N/A,FALSE,"contrib_annual";#N/A,#N/A,FALSE,"Proforma";#N/A,#N/A,FALSE,"purc_97";#N/A,#N/A,FALSE,"syn_purc_97";#N/A,#N/A,FALSE,"pool_97";#N/A,#N/A,FALSE,"syn_pool_97";#N/A,#N/A,FALSE,"pool1_FY2"}</definedName>
    <definedName name="wrn.all3_5" localSheetId="13"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24" hidden="1">{#N/A,#N/A,FALSE,"assumptions";#N/A,#N/A,FALSE,"v_projcy";#N/A,#N/A,FALSE,"tar_proj";#N/A,#N/A,FALSE,"contrib_annual";#N/A,#N/A,FALSE,"Proforma";#N/A,#N/A,FALSE,"purc_97";#N/A,#N/A,FALSE,"syn_purc_97";#N/A,#N/A,FALSE,"pool_97";#N/A,#N/A,FALSE,"syn_pool_97";#N/A,#N/A,FALSE,"pool1_FY2"}</definedName>
    <definedName name="wrn.all3_5_1" localSheetId="8" hidden="1">{#N/A,#N/A,FALSE,"assumptions";#N/A,#N/A,FALSE,"v_projcy";#N/A,#N/A,FALSE,"tar_proj";#N/A,#N/A,FALSE,"contrib_annual";#N/A,#N/A,FALSE,"Proforma";#N/A,#N/A,FALSE,"purc_97";#N/A,#N/A,FALSE,"syn_purc_97";#N/A,#N/A,FALSE,"pool_97";#N/A,#N/A,FALSE,"syn_pool_97";#N/A,#N/A,FALSE,"pool1_FY2"}</definedName>
    <definedName name="wrn.all3_5_1" localSheetId="25"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localSheetId="14" hidden="1">{#N/A,#N/A,FALSE,"assumptions";#N/A,#N/A,FALSE,"v_projcy";#N/A,#N/A,FALSE,"tar_proj";#N/A,#N/A,FALSE,"contrib_annual";#N/A,#N/A,FALSE,"Proforma";#N/A,#N/A,FALSE,"purc_97";#N/A,#N/A,FALSE,"syn_purc_97";#N/A,#N/A,FALSE,"pool_97";#N/A,#N/A,FALSE,"syn_pool_97";#N/A,#N/A,FALSE,"pool1_FY2"}</definedName>
    <definedName name="wrn.all3_5_1" localSheetId="28" hidden="1">{#N/A,#N/A,FALSE,"assumptions";#N/A,#N/A,FALSE,"v_projcy";#N/A,#N/A,FALSE,"tar_proj";#N/A,#N/A,FALSE,"contrib_annual";#N/A,#N/A,FALSE,"Proforma";#N/A,#N/A,FALSE,"purc_97";#N/A,#N/A,FALSE,"syn_purc_97";#N/A,#N/A,FALSE,"pool_97";#N/A,#N/A,FALSE,"syn_pool_97";#N/A,#N/A,FALSE,"pool1_FY2"}</definedName>
    <definedName name="wrn.all3_5_1" localSheetId="5" hidden="1">{#N/A,#N/A,FALSE,"assumptions";#N/A,#N/A,FALSE,"v_projcy";#N/A,#N/A,FALSE,"tar_proj";#N/A,#N/A,FALSE,"contrib_annual";#N/A,#N/A,FALSE,"Proforma";#N/A,#N/A,FALSE,"purc_97";#N/A,#N/A,FALSE,"syn_purc_97";#N/A,#N/A,FALSE,"pool_97";#N/A,#N/A,FALSE,"syn_pool_97";#N/A,#N/A,FALSE,"pool1_FY2"}</definedName>
    <definedName name="wrn.all3_5_1" localSheetId="13"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24" hidden="1">{#N/A,#N/A,FALSE,"assumptions";#N/A,#N/A,FALSE,"v_projcy";#N/A,#N/A,FALSE,"tar_proj";#N/A,#N/A,FALSE,"contrib_annual";#N/A,#N/A,FALSE,"Proforma";#N/A,#N/A,FALSE,"purc_97";#N/A,#N/A,FALSE,"syn_purc_97";#N/A,#N/A,FALSE,"pool_97";#N/A,#N/A,FALSE,"syn_pool_97";#N/A,#N/A,FALSE,"pool1_FY2"}</definedName>
    <definedName name="wrn.all3_5_2" localSheetId="8" hidden="1">{#N/A,#N/A,FALSE,"assumptions";#N/A,#N/A,FALSE,"v_projcy";#N/A,#N/A,FALSE,"tar_proj";#N/A,#N/A,FALSE,"contrib_annual";#N/A,#N/A,FALSE,"Proforma";#N/A,#N/A,FALSE,"purc_97";#N/A,#N/A,FALSE,"syn_purc_97";#N/A,#N/A,FALSE,"pool_97";#N/A,#N/A,FALSE,"syn_pool_97";#N/A,#N/A,FALSE,"pool1_FY2"}</definedName>
    <definedName name="wrn.all3_5_2" localSheetId="25"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localSheetId="14" hidden="1">{#N/A,#N/A,FALSE,"assumptions";#N/A,#N/A,FALSE,"v_projcy";#N/A,#N/A,FALSE,"tar_proj";#N/A,#N/A,FALSE,"contrib_annual";#N/A,#N/A,FALSE,"Proforma";#N/A,#N/A,FALSE,"purc_97";#N/A,#N/A,FALSE,"syn_purc_97";#N/A,#N/A,FALSE,"pool_97";#N/A,#N/A,FALSE,"syn_pool_97";#N/A,#N/A,FALSE,"pool1_FY2"}</definedName>
    <definedName name="wrn.all3_5_2" localSheetId="28" hidden="1">{#N/A,#N/A,FALSE,"assumptions";#N/A,#N/A,FALSE,"v_projcy";#N/A,#N/A,FALSE,"tar_proj";#N/A,#N/A,FALSE,"contrib_annual";#N/A,#N/A,FALSE,"Proforma";#N/A,#N/A,FALSE,"purc_97";#N/A,#N/A,FALSE,"syn_purc_97";#N/A,#N/A,FALSE,"pool_97";#N/A,#N/A,FALSE,"syn_pool_97";#N/A,#N/A,FALSE,"pool1_FY2"}</definedName>
    <definedName name="wrn.all3_5_2" localSheetId="5" hidden="1">{#N/A,#N/A,FALSE,"assumptions";#N/A,#N/A,FALSE,"v_projcy";#N/A,#N/A,FALSE,"tar_proj";#N/A,#N/A,FALSE,"contrib_annual";#N/A,#N/A,FALSE,"Proforma";#N/A,#N/A,FALSE,"purc_97";#N/A,#N/A,FALSE,"syn_purc_97";#N/A,#N/A,FALSE,"pool_97";#N/A,#N/A,FALSE,"syn_pool_97";#N/A,#N/A,FALSE,"pool1_FY2"}</definedName>
    <definedName name="wrn.all3_5_2" localSheetId="13"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24" hidden="1">{#N/A,#N/A,FALSE,"assumptions";#N/A,#N/A,FALSE,"v_projcy";#N/A,#N/A,FALSE,"tar_proj";#N/A,#N/A,FALSE,"contrib_annual";#N/A,#N/A,FALSE,"Proforma";#N/A,#N/A,FALSE,"purc_97";#N/A,#N/A,FALSE,"syn_purc_97";#N/A,#N/A,FALSE,"pool_97";#N/A,#N/A,FALSE,"syn_pool_97";#N/A,#N/A,FALSE,"pool1_FY2"}</definedName>
    <definedName name="wrn.all3_5_3" localSheetId="8" hidden="1">{#N/A,#N/A,FALSE,"assumptions";#N/A,#N/A,FALSE,"v_projcy";#N/A,#N/A,FALSE,"tar_proj";#N/A,#N/A,FALSE,"contrib_annual";#N/A,#N/A,FALSE,"Proforma";#N/A,#N/A,FALSE,"purc_97";#N/A,#N/A,FALSE,"syn_purc_97";#N/A,#N/A,FALSE,"pool_97";#N/A,#N/A,FALSE,"syn_pool_97";#N/A,#N/A,FALSE,"pool1_FY2"}</definedName>
    <definedName name="wrn.all3_5_3" localSheetId="25"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localSheetId="14" hidden="1">{#N/A,#N/A,FALSE,"assumptions";#N/A,#N/A,FALSE,"v_projcy";#N/A,#N/A,FALSE,"tar_proj";#N/A,#N/A,FALSE,"contrib_annual";#N/A,#N/A,FALSE,"Proforma";#N/A,#N/A,FALSE,"purc_97";#N/A,#N/A,FALSE,"syn_purc_97";#N/A,#N/A,FALSE,"pool_97";#N/A,#N/A,FALSE,"syn_pool_97";#N/A,#N/A,FALSE,"pool1_FY2"}</definedName>
    <definedName name="wrn.all3_5_3" localSheetId="28" hidden="1">{#N/A,#N/A,FALSE,"assumptions";#N/A,#N/A,FALSE,"v_projcy";#N/A,#N/A,FALSE,"tar_proj";#N/A,#N/A,FALSE,"contrib_annual";#N/A,#N/A,FALSE,"Proforma";#N/A,#N/A,FALSE,"purc_97";#N/A,#N/A,FALSE,"syn_purc_97";#N/A,#N/A,FALSE,"pool_97";#N/A,#N/A,FALSE,"syn_pool_97";#N/A,#N/A,FALSE,"pool1_FY2"}</definedName>
    <definedName name="wrn.all3_5_3" localSheetId="5" hidden="1">{#N/A,#N/A,FALSE,"assumptions";#N/A,#N/A,FALSE,"v_projcy";#N/A,#N/A,FALSE,"tar_proj";#N/A,#N/A,FALSE,"contrib_annual";#N/A,#N/A,FALSE,"Proforma";#N/A,#N/A,FALSE,"purc_97";#N/A,#N/A,FALSE,"syn_purc_97";#N/A,#N/A,FALSE,"pool_97";#N/A,#N/A,FALSE,"syn_pool_97";#N/A,#N/A,FALSE,"pool1_FY2"}</definedName>
    <definedName name="wrn.all3_5_3" localSheetId="13"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24" hidden="1">{#N/A,#N/A,FALSE,"assumptions";#N/A,#N/A,FALSE,"v_projcy";#N/A,#N/A,FALSE,"tar_proj";#N/A,#N/A,FALSE,"contrib_annual";#N/A,#N/A,FALSE,"Proforma";#N/A,#N/A,FALSE,"purc_97";#N/A,#N/A,FALSE,"syn_purc_97";#N/A,#N/A,FALSE,"pool_97";#N/A,#N/A,FALSE,"syn_pool_97";#N/A,#N/A,FALSE,"pool1_FY2"}</definedName>
    <definedName name="wrn.all3_5_4" localSheetId="8" hidden="1">{#N/A,#N/A,FALSE,"assumptions";#N/A,#N/A,FALSE,"v_projcy";#N/A,#N/A,FALSE,"tar_proj";#N/A,#N/A,FALSE,"contrib_annual";#N/A,#N/A,FALSE,"Proforma";#N/A,#N/A,FALSE,"purc_97";#N/A,#N/A,FALSE,"syn_purc_97";#N/A,#N/A,FALSE,"pool_97";#N/A,#N/A,FALSE,"syn_pool_97";#N/A,#N/A,FALSE,"pool1_FY2"}</definedName>
    <definedName name="wrn.all3_5_4" localSheetId="25"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localSheetId="14" hidden="1">{#N/A,#N/A,FALSE,"assumptions";#N/A,#N/A,FALSE,"v_projcy";#N/A,#N/A,FALSE,"tar_proj";#N/A,#N/A,FALSE,"contrib_annual";#N/A,#N/A,FALSE,"Proforma";#N/A,#N/A,FALSE,"purc_97";#N/A,#N/A,FALSE,"syn_purc_97";#N/A,#N/A,FALSE,"pool_97";#N/A,#N/A,FALSE,"syn_pool_97";#N/A,#N/A,FALSE,"pool1_FY2"}</definedName>
    <definedName name="wrn.all3_5_4" localSheetId="28" hidden="1">{#N/A,#N/A,FALSE,"assumptions";#N/A,#N/A,FALSE,"v_projcy";#N/A,#N/A,FALSE,"tar_proj";#N/A,#N/A,FALSE,"contrib_annual";#N/A,#N/A,FALSE,"Proforma";#N/A,#N/A,FALSE,"purc_97";#N/A,#N/A,FALSE,"syn_purc_97";#N/A,#N/A,FALSE,"pool_97";#N/A,#N/A,FALSE,"syn_pool_97";#N/A,#N/A,FALSE,"pool1_FY2"}</definedName>
    <definedName name="wrn.all3_5_4" localSheetId="5" hidden="1">{#N/A,#N/A,FALSE,"assumptions";#N/A,#N/A,FALSE,"v_projcy";#N/A,#N/A,FALSE,"tar_proj";#N/A,#N/A,FALSE,"contrib_annual";#N/A,#N/A,FALSE,"Proforma";#N/A,#N/A,FALSE,"purc_97";#N/A,#N/A,FALSE,"syn_purc_97";#N/A,#N/A,FALSE,"pool_97";#N/A,#N/A,FALSE,"syn_pool_97";#N/A,#N/A,FALSE,"pool1_FY2"}</definedName>
    <definedName name="wrn.all3_5_4" localSheetId="13"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localSheetId="24" hidden="1">{#N/A,#N/A,TRUE,"Historicals";#N/A,#N/A,TRUE,"Charts";#N/A,#N/A,TRUE,"Forecasts"}</definedName>
    <definedName name="wrn.allpages." localSheetId="8" hidden="1">{#N/A,#N/A,TRUE,"Historicals";#N/A,#N/A,TRUE,"Charts";#N/A,#N/A,TRUE,"Forecasts"}</definedName>
    <definedName name="wrn.allpages." localSheetId="25" hidden="1">{#N/A,#N/A,TRUE,"Historicals";#N/A,#N/A,TRUE,"Charts";#N/A,#N/A,TRUE,"Forecasts"}</definedName>
    <definedName name="wrn.allpages." localSheetId="2" hidden="1">{#N/A,#N/A,TRUE,"Historicals";#N/A,#N/A,TRUE,"Charts";#N/A,#N/A,TRUE,"Forecasts"}</definedName>
    <definedName name="wrn.allpages." localSheetId="28" hidden="1">{#N/A,#N/A,TRUE,"Historicals";#N/A,#N/A,TRUE,"Charts";#N/A,#N/A,TRUE,"Forecasts"}</definedName>
    <definedName name="wrn.allpages." localSheetId="5" hidden="1">{#N/A,#N/A,TRUE,"Historicals";#N/A,#N/A,TRUE,"Charts";#N/A,#N/A,TRUE,"Forecasts"}</definedName>
    <definedName name="wrn.allpages." hidden="1">{#N/A,#N/A,TRUE,"Historicals";#N/A,#N/A,TRUE,"Charts";#N/A,#N/A,TRUE,"Forecasts"}</definedName>
    <definedName name="wrn.America._.Online." localSheetId="24" hidden="1">{#N/A,#N/A,FALSE,"Intro";#N/A,#N/A,FALSE,"Inc. St.";#N/A,#N/A,FALSE,"CalYear";#N/A,#N/A,FALSE,"FYear";#N/A,#N/A,FALSE,"Subs";#N/A,#N/A,FALSE,"Other Revs";#N/A,#N/A,FALSE,"Deals";#N/A,#N/A,FALSE,"RevsYear";#N/A,#N/A,FALSE,"Balance";#N/A,#N/A,FALSE,"OpCashFlow";#N/A,#N/A,FALSE,"Val.";#N/A,#N/A,FALSE,"DCFVal"}</definedName>
    <definedName name="wrn.America._.Online." localSheetId="8" hidden="1">{#N/A,#N/A,FALSE,"Intro";#N/A,#N/A,FALSE,"Inc. St.";#N/A,#N/A,FALSE,"CalYear";#N/A,#N/A,FALSE,"FYear";#N/A,#N/A,FALSE,"Subs";#N/A,#N/A,FALSE,"Other Revs";#N/A,#N/A,FALSE,"Deals";#N/A,#N/A,FALSE,"RevsYear";#N/A,#N/A,FALSE,"Balance";#N/A,#N/A,FALSE,"OpCashFlow";#N/A,#N/A,FALSE,"Val.";#N/A,#N/A,FALSE,"DCFVal"}</definedName>
    <definedName name="wrn.America._.Online." localSheetId="25" hidden="1">{#N/A,#N/A,FALSE,"Intro";#N/A,#N/A,FALSE,"Inc. St.";#N/A,#N/A,FALSE,"CalYear";#N/A,#N/A,FALSE,"FYear";#N/A,#N/A,FALSE,"Subs";#N/A,#N/A,FALSE,"Other Revs";#N/A,#N/A,FALSE,"Deals";#N/A,#N/A,FALSE,"RevsYear";#N/A,#N/A,FALSE,"Balance";#N/A,#N/A,FALSE,"OpCashFlow";#N/A,#N/A,FALSE,"Val.";#N/A,#N/A,FALSE,"DCFVal"}</definedName>
    <definedName name="wrn.America._.Online." localSheetId="2" hidden="1">{#N/A,#N/A,FALSE,"Intro";#N/A,#N/A,FALSE,"Inc. St.";#N/A,#N/A,FALSE,"CalYear";#N/A,#N/A,FALSE,"FYear";#N/A,#N/A,FALSE,"Subs";#N/A,#N/A,FALSE,"Other Revs";#N/A,#N/A,FALSE,"Deals";#N/A,#N/A,FALSE,"RevsYear";#N/A,#N/A,FALSE,"Balance";#N/A,#N/A,FALSE,"OpCashFlow";#N/A,#N/A,FALSE,"Val.";#N/A,#N/A,FALSE,"DCFVal"}</definedName>
    <definedName name="wrn.America._.Online." localSheetId="28" hidden="1">{#N/A,#N/A,FALSE,"Intro";#N/A,#N/A,FALSE,"Inc. St.";#N/A,#N/A,FALSE,"CalYear";#N/A,#N/A,FALSE,"FYear";#N/A,#N/A,FALSE,"Subs";#N/A,#N/A,FALSE,"Other Revs";#N/A,#N/A,FALSE,"Deals";#N/A,#N/A,FALSE,"RevsYear";#N/A,#N/A,FALSE,"Balance";#N/A,#N/A,FALSE,"OpCashFlow";#N/A,#N/A,FALSE,"Val.";#N/A,#N/A,FALSE,"DCFVal"}</definedName>
    <definedName name="wrn.America._.Online." localSheetId="5"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localSheetId="24" hidden="1">{"Annual 1996",#N/A,FALSE,"Ann-Op (Mng)";"Annual 1996",#N/A,FALSE,"Ann-Op (Rep)";"Operating Vs. Reported Earnings",#N/A,FALSE,"Rpt-Op Inc"}</definedName>
    <definedName name="wrn.Annual._.Operating._.Earnings." localSheetId="8" hidden="1">{"Annual 1996",#N/A,FALSE,"Ann-Op (Mng)";"Annual 1996",#N/A,FALSE,"Ann-Op (Rep)";"Operating Vs. Reported Earnings",#N/A,FALSE,"Rpt-Op Inc"}</definedName>
    <definedName name="wrn.Annual._.Operating._.Earnings." localSheetId="25" hidden="1">{"Annual 1996",#N/A,FALSE,"Ann-Op (Mng)";"Annual 1996",#N/A,FALSE,"Ann-Op (Rep)";"Operating Vs. Reported Earnings",#N/A,FALSE,"Rpt-Op Inc"}</definedName>
    <definedName name="wrn.Annual._.Operating._.Earnings." localSheetId="2" hidden="1">{"Annual 1996",#N/A,FALSE,"Ann-Op (Mng)";"Annual 1996",#N/A,FALSE,"Ann-Op (Rep)";"Operating Vs. Reported Earnings",#N/A,FALSE,"Rpt-Op Inc"}</definedName>
    <definedName name="wrn.Annual._.Operating._.Earnings." localSheetId="28" hidden="1">{"Annual 1996",#N/A,FALSE,"Ann-Op (Mng)";"Annual 1996",#N/A,FALSE,"Ann-Op (Rep)";"Operating Vs. Reported Earnings",#N/A,FALSE,"Rpt-Op Inc"}</definedName>
    <definedName name="wrn.Annual._.Operating._.Earnings." localSheetId="5"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24" hidden="1">{"Annual 1996",#N/A,FALSE,"Ann-Op (Mng)";"Annual 1996",#N/A,FALSE,"Ann-Op (Rep)";"Operating Vs. Reported Earnings",#N/A,FALSE,"Rpt-Op Inc"}</definedName>
    <definedName name="wrn.Annual._.Operating._.Earnings1." localSheetId="8" hidden="1">{"Annual 1996",#N/A,FALSE,"Ann-Op (Mng)";"Annual 1996",#N/A,FALSE,"Ann-Op (Rep)";"Operating Vs. Reported Earnings",#N/A,FALSE,"Rpt-Op Inc"}</definedName>
    <definedName name="wrn.Annual._.Operating._.Earnings1." localSheetId="25" hidden="1">{"Annual 1996",#N/A,FALSE,"Ann-Op (Mng)";"Annual 1996",#N/A,FALSE,"Ann-Op (Rep)";"Operating Vs. Reported Earnings",#N/A,FALSE,"Rpt-Op Inc"}</definedName>
    <definedName name="wrn.Annual._.Operating._.Earnings1." localSheetId="2" hidden="1">{"Annual 1996",#N/A,FALSE,"Ann-Op (Mng)";"Annual 1996",#N/A,FALSE,"Ann-Op (Rep)";"Operating Vs. Reported Earnings",#N/A,FALSE,"Rpt-Op Inc"}</definedName>
    <definedName name="wrn.Annual._.Operating._.Earnings1." localSheetId="28" hidden="1">{"Annual 1996",#N/A,FALSE,"Ann-Op (Mng)";"Annual 1996",#N/A,FALSE,"Ann-Op (Rep)";"Operating Vs. Reported Earnings",#N/A,FALSE,"Rpt-Op Inc"}</definedName>
    <definedName name="wrn.Annual._.Operating._.Earnings1." localSheetId="5"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localSheetId="24" hidden="1">{#N/A,#N/A,TRUE,"Lines";#N/A,#N/A,TRUE,"Stations";#N/A,#N/A,TRUE,"Cap. Expenses";#N/A,#N/A,TRUE,"Land";#N/A,#N/A,TRUE,"Cen Proces Sys";#N/A,#N/A,TRUE,"telecom";#N/A,#N/A,TRUE,"Other"}</definedName>
    <definedName name="wrn.Appendix." localSheetId="8" hidden="1">{#N/A,#N/A,TRUE,"Lines";#N/A,#N/A,TRUE,"Stations";#N/A,#N/A,TRUE,"Cap. Expenses";#N/A,#N/A,TRUE,"Land";#N/A,#N/A,TRUE,"Cen Proces Sys";#N/A,#N/A,TRUE,"telecom";#N/A,#N/A,TRUE,"Other"}</definedName>
    <definedName name="wrn.Appendix." localSheetId="25" hidden="1">{#N/A,#N/A,TRUE,"Lines";#N/A,#N/A,TRUE,"Stations";#N/A,#N/A,TRUE,"Cap. Expenses";#N/A,#N/A,TRUE,"Land";#N/A,#N/A,TRUE,"Cen Proces Sys";#N/A,#N/A,TRUE,"telecom";#N/A,#N/A,TRUE,"Other"}</definedName>
    <definedName name="wrn.Appendix." localSheetId="2" hidden="1">{#N/A,#N/A,TRUE,"Lines";#N/A,#N/A,TRUE,"Stations";#N/A,#N/A,TRUE,"Cap. Expenses";#N/A,#N/A,TRUE,"Land";#N/A,#N/A,TRUE,"Cen Proces Sys";#N/A,#N/A,TRUE,"telecom";#N/A,#N/A,TRUE,"Other"}</definedName>
    <definedName name="wrn.Appendix." localSheetId="28" hidden="1">{#N/A,#N/A,TRUE,"Lines";#N/A,#N/A,TRUE,"Stations";#N/A,#N/A,TRUE,"Cap. Expenses";#N/A,#N/A,TRUE,"Land";#N/A,#N/A,TRUE,"Cen Proces Sys";#N/A,#N/A,TRUE,"telecom";#N/A,#N/A,TRUE,"Other"}</definedName>
    <definedName name="wrn.Appendix." localSheetId="5"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endix.1" localSheetId="24" hidden="1">{#N/A,#N/A,TRUE,"Lines";#N/A,#N/A,TRUE,"Stations";#N/A,#N/A,TRUE,"Cap. Expenses";#N/A,#N/A,TRUE,"Land";#N/A,#N/A,TRUE,"Cen Proces Sys";#N/A,#N/A,TRUE,"telecom";#N/A,#N/A,TRUE,"Other"}</definedName>
    <definedName name="wrn.appendix.1" localSheetId="8" hidden="1">{#N/A,#N/A,TRUE,"Lines";#N/A,#N/A,TRUE,"Stations";#N/A,#N/A,TRUE,"Cap. Expenses";#N/A,#N/A,TRUE,"Land";#N/A,#N/A,TRUE,"Cen Proces Sys";#N/A,#N/A,TRUE,"telecom";#N/A,#N/A,TRUE,"Other"}</definedName>
    <definedName name="wrn.appendix.1" localSheetId="25" hidden="1">{#N/A,#N/A,TRUE,"Lines";#N/A,#N/A,TRUE,"Stations";#N/A,#N/A,TRUE,"Cap. Expenses";#N/A,#N/A,TRUE,"Land";#N/A,#N/A,TRUE,"Cen Proces Sys";#N/A,#N/A,TRUE,"telecom";#N/A,#N/A,TRUE,"Other"}</definedName>
    <definedName name="wrn.appendix.1" localSheetId="2" hidden="1">{#N/A,#N/A,TRUE,"Lines";#N/A,#N/A,TRUE,"Stations";#N/A,#N/A,TRUE,"Cap. Expenses";#N/A,#N/A,TRUE,"Land";#N/A,#N/A,TRUE,"Cen Proces Sys";#N/A,#N/A,TRUE,"telecom";#N/A,#N/A,TRUE,"Other"}</definedName>
    <definedName name="wrn.appendix.1" localSheetId="28" hidden="1">{#N/A,#N/A,TRUE,"Lines";#N/A,#N/A,TRUE,"Stations";#N/A,#N/A,TRUE,"Cap. Expenses";#N/A,#N/A,TRUE,"Land";#N/A,#N/A,TRUE,"Cen Proces Sys";#N/A,#N/A,TRUE,"telecom";#N/A,#N/A,TRUE,"Other"}</definedName>
    <definedName name="wrn.appendix.1" localSheetId="5"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localSheetId="24"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localSheetId="8"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localSheetId="25"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localSheetId="2"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localSheetId="28"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localSheetId="5"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localSheetId="24" hidden="1">{"revenue",#N/A,FALSE,"Revenue";"Qearn1",#N/A,FALSE,"Qearn";"Qearn2",#N/A,FALSE,"Qearn";"Qmargin",#N/A,FALSE,"Qmargin";"Cashflow",#N/A,FALSE,"Cashflow"}</definedName>
    <definedName name="wrn.Ares_Serono." localSheetId="8" hidden="1">{"revenue",#N/A,FALSE,"Revenue";"Qearn1",#N/A,FALSE,"Qearn";"Qearn2",#N/A,FALSE,"Qearn";"Qmargin",#N/A,FALSE,"Qmargin";"Cashflow",#N/A,FALSE,"Cashflow"}</definedName>
    <definedName name="wrn.Ares_Serono." localSheetId="25" hidden="1">{"revenue",#N/A,FALSE,"Revenue";"Qearn1",#N/A,FALSE,"Qearn";"Qearn2",#N/A,FALSE,"Qearn";"Qmargin",#N/A,FALSE,"Qmargin";"Cashflow",#N/A,FALSE,"Cashflow"}</definedName>
    <definedName name="wrn.Ares_Serono." localSheetId="2" hidden="1">{"revenue",#N/A,FALSE,"Revenue";"Qearn1",#N/A,FALSE,"Qearn";"Qearn2",#N/A,FALSE,"Qearn";"Qmargin",#N/A,FALSE,"Qmargin";"Cashflow",#N/A,FALSE,"Cashflow"}</definedName>
    <definedName name="wrn.Ares_Serono." localSheetId="28" hidden="1">{"revenue",#N/A,FALSE,"Revenue";"Qearn1",#N/A,FALSE,"Qearn";"Qearn2",#N/A,FALSE,"Qearn";"Qmargin",#N/A,FALSE,"Qmargin";"Cashflow",#N/A,FALSE,"Cashflow"}</definedName>
    <definedName name="wrn.Ares_Serono." localSheetId="5" hidden="1">{"revenue",#N/A,FALSE,"Revenue";"Qearn1",#N/A,FALSE,"Qearn";"Qearn2",#N/A,FALSE,"Qearn";"Qmargin",#N/A,FALSE,"Qmargin";"Cashflow",#N/A,FALSE,"Cashflow"}</definedName>
    <definedName name="wrn.Ares_Serono." hidden="1">{"revenue",#N/A,FALSE,"Revenue";"Qearn1",#N/A,FALSE,"Qearn";"Qearn2",#N/A,FALSE,"Qearn";"Qmargin",#N/A,FALSE,"Qmargin";"Cashflow",#N/A,FALSE,"Cashflow"}</definedName>
    <definedName name="wrn.AU._.검사성적서." localSheetId="24" hidden="1">{#N/A,#N/A,FALSE,"을지 (4)";#N/A,#N/A,FALSE,"을지 (5)";#N/A,#N/A,FALSE,"을지 (6)"}</definedName>
    <definedName name="wrn.AU._.검사성적서." localSheetId="8" hidden="1">{#N/A,#N/A,FALSE,"을지 (4)";#N/A,#N/A,FALSE,"을지 (5)";#N/A,#N/A,FALSE,"을지 (6)"}</definedName>
    <definedName name="wrn.AU._.검사성적서." localSheetId="25" hidden="1">{#N/A,#N/A,FALSE,"을지 (4)";#N/A,#N/A,FALSE,"을지 (5)";#N/A,#N/A,FALSE,"을지 (6)"}</definedName>
    <definedName name="wrn.AU._.검사성적서." localSheetId="2" hidden="1">{#N/A,#N/A,FALSE,"을지 (4)";#N/A,#N/A,FALSE,"을지 (5)";#N/A,#N/A,FALSE,"을지 (6)"}</definedName>
    <definedName name="wrn.AU._.검사성적서." localSheetId="28" hidden="1">{#N/A,#N/A,FALSE,"을지 (4)";#N/A,#N/A,FALSE,"을지 (5)";#N/A,#N/A,FALSE,"을지 (6)"}</definedName>
    <definedName name="wrn.AU._.검사성적서." localSheetId="5" hidden="1">{#N/A,#N/A,FALSE,"을지 (4)";#N/A,#N/A,FALSE,"을지 (5)";#N/A,#N/A,FALSE,"을지 (6)"}</definedName>
    <definedName name="wrn.AU._.검사성적서." hidden="1">{#N/A,#N/A,FALSE,"을지 (4)";#N/A,#N/A,FALSE,"을지 (5)";#N/A,#N/A,FALSE,"을지 (6)"}</definedName>
    <definedName name="wrn.AU._.초도품._.보증서." localSheetId="24"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25"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localSheetId="28"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4" hidden="1">{#N/A,#N/A,FALSE,"´UA";#N/A,#N/A,FALSE,"´UA";#N/A,#N/A,FALSE,"´UA";#N/A,#N/A,FALSE,"Aa";#N/A,#N/A,FALSE,"4WD"}</definedName>
    <definedName name="wrn.AuºIAI¼a." localSheetId="8" hidden="1">{#N/A,#N/A,FALSE,"´UA";#N/A,#N/A,FALSE,"´UA";#N/A,#N/A,FALSE,"´UA";#N/A,#N/A,FALSE,"Aa";#N/A,#N/A,FALSE,"4WD"}</definedName>
    <definedName name="wrn.AuºIAI¼a." localSheetId="25" hidden="1">{#N/A,#N/A,FALSE,"´UA";#N/A,#N/A,FALSE,"´UA";#N/A,#N/A,FALSE,"´UA";#N/A,#N/A,FALSE,"Aa";#N/A,#N/A,FALSE,"4WD"}</definedName>
    <definedName name="wrn.AuºIAI¼a." localSheetId="2" hidden="1">{#N/A,#N/A,FALSE,"´UA";#N/A,#N/A,FALSE,"´UA";#N/A,#N/A,FALSE,"´UA";#N/A,#N/A,FALSE,"Aa";#N/A,#N/A,FALSE,"4WD"}</definedName>
    <definedName name="wrn.AuºIAI¼a." localSheetId="28" hidden="1">{#N/A,#N/A,FALSE,"´UA";#N/A,#N/A,FALSE,"´UA";#N/A,#N/A,FALSE,"´UA";#N/A,#N/A,FALSE,"Aa";#N/A,#N/A,FALSE,"4WD"}</definedName>
    <definedName name="wrn.AuºIAI¼a." localSheetId="5" hidden="1">{#N/A,#N/A,FALSE,"´UA";#N/A,#N/A,FALSE,"´UA";#N/A,#N/A,FALSE,"´UA";#N/A,#N/A,FALSE,"Aa";#N/A,#N/A,FALSE,"4WD"}</definedName>
    <definedName name="wrn.AuºIAI¼a." hidden="1">{#N/A,#N/A,FALSE,"´UA";#N/A,#N/A,FALSE,"´UA";#N/A,#N/A,FALSE,"´UA";#N/A,#N/A,FALSE,"Aa";#N/A,#N/A,FALSE,"4WD"}</definedName>
    <definedName name="wrn.Auto._.Comp." localSheetId="24" hidden="1">{#N/A,#N/A,FALSE,"Sheet1"}</definedName>
    <definedName name="wrn.Auto._.Comp." localSheetId="8" hidden="1">{#N/A,#N/A,FALSE,"Sheet1"}</definedName>
    <definedName name="wrn.Auto._.Comp." localSheetId="25" hidden="1">{#N/A,#N/A,FALSE,"Sheet1"}</definedName>
    <definedName name="wrn.Auto._.Comp." localSheetId="2" hidden="1">{#N/A,#N/A,FALSE,"Sheet1"}</definedName>
    <definedName name="wrn.Auto._.Comp." localSheetId="28" hidden="1">{#N/A,#N/A,FALSE,"Sheet1"}</definedName>
    <definedName name="wrn.Auto._.Comp." localSheetId="5" hidden="1">{#N/A,#N/A,FALSE,"Sheet1"}</definedName>
    <definedName name="wrn.Auto._.Comp." hidden="1">{#N/A,#N/A,FALSE,"Sheet1"}</definedName>
    <definedName name="wrn.AU가공." localSheetId="2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localSheetId="24" hidden="1">{"financials",#N/A,FALSE,"BASIC";"interest",#N/A,FALSE,"BASIC";"leasing and financing",#N/A,FALSE,"BASIC";"returns back up",#N/A,FALSE,"BASIC"}</definedName>
    <definedName name="wrn.backup." localSheetId="8" hidden="1">{"financials",#N/A,FALSE,"BASIC";"interest",#N/A,FALSE,"BASIC";"leasing and financing",#N/A,FALSE,"BASIC";"returns back up",#N/A,FALSE,"BASIC"}</definedName>
    <definedName name="wrn.backup." localSheetId="25" hidden="1">{"financials",#N/A,FALSE,"BASIC";"interest",#N/A,FALSE,"BASIC";"leasing and financing",#N/A,FALSE,"BASIC";"returns back up",#N/A,FALSE,"BASIC"}</definedName>
    <definedName name="wrn.backup." localSheetId="2" hidden="1">{"financials",#N/A,FALSE,"BASIC";"interest",#N/A,FALSE,"BASIC";"leasing and financing",#N/A,FALSE,"BASIC";"returns back up",#N/A,FALSE,"BASIC"}</definedName>
    <definedName name="wrn.backup." localSheetId="28" hidden="1">{"financials",#N/A,FALSE,"BASIC";"interest",#N/A,FALSE,"BASIC";"leasing and financing",#N/A,FALSE,"BASIC";"returns back up",#N/A,FALSE,"BASIC"}</definedName>
    <definedName name="wrn.backup." localSheetId="5"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4" hidden="1">{"banks",#N/A,FALSE,"BASIC"}</definedName>
    <definedName name="wrn.bank._.model." localSheetId="8" hidden="1">{"banks",#N/A,FALSE,"BASIC"}</definedName>
    <definedName name="wrn.bank._.model." localSheetId="25" hidden="1">{"banks",#N/A,FALSE,"BASIC"}</definedName>
    <definedName name="wrn.bank._.model." localSheetId="2" hidden="1">{"banks",#N/A,FALSE,"BASIC"}</definedName>
    <definedName name="wrn.bank._.model." localSheetId="28" hidden="1">{"banks",#N/A,FALSE,"BASIC"}</definedName>
    <definedName name="wrn.bank._.model." localSheetId="5" hidden="1">{"banks",#N/A,FALSE,"BASIC"}</definedName>
    <definedName name="wrn.bank._.model." hidden="1">{"banks",#N/A,FALSE,"BASIC"}</definedName>
    <definedName name="wrn.BL94TAXRETURN." localSheetId="2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5"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5"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24" hidden="1">{#N/A,#N/A,FALSE,"CCTV"}</definedName>
    <definedName name="wrn.BM." localSheetId="8" hidden="1">{#N/A,#N/A,FALSE,"CCTV"}</definedName>
    <definedName name="wrn.BM." localSheetId="25" hidden="1">{#N/A,#N/A,FALSE,"CCTV"}</definedName>
    <definedName name="wrn.BM." localSheetId="2" hidden="1">{#N/A,#N/A,FALSE,"CCTV"}</definedName>
    <definedName name="wrn.BM." localSheetId="14" hidden="1">{#N/A,#N/A,FALSE,"CCTV"}</definedName>
    <definedName name="wrn.BM." localSheetId="28" hidden="1">{#N/A,#N/A,FALSE,"CCTV"}</definedName>
    <definedName name="wrn.BM." localSheetId="5" hidden="1">{#N/A,#N/A,FALSE,"CCTV"}</definedName>
    <definedName name="wrn.BM." localSheetId="13" hidden="1">{#N/A,#N/A,FALSE,"CCTV"}</definedName>
    <definedName name="wrn.BM." hidden="1">{#N/A,#N/A,FALSE,"CCTV"}</definedName>
    <definedName name="wrn.BMC._.FTEAOB._.90." localSheetId="24" hidden="1">{"FTEAOB 90",#N/A,FALSE,"FTEAOB - 5.0 Format - Input"}</definedName>
    <definedName name="wrn.BMC._.FTEAOB._.90." localSheetId="8" hidden="1">{"FTEAOB 90",#N/A,FALSE,"FTEAOB - 5.0 Format - Input"}</definedName>
    <definedName name="wrn.BMC._.FTEAOB._.90." localSheetId="25" hidden="1">{"FTEAOB 90",#N/A,FALSE,"FTEAOB - 5.0 Format - Input"}</definedName>
    <definedName name="wrn.BMC._.FTEAOB._.90." localSheetId="2" hidden="1">{"FTEAOB 90",#N/A,FALSE,"FTEAOB - 5.0 Format - Input"}</definedName>
    <definedName name="wrn.BMC._.FTEAOB._.90." localSheetId="28" hidden="1">{"FTEAOB 90",#N/A,FALSE,"FTEAOB - 5.0 Format - Input"}</definedName>
    <definedName name="wrn.BMC._.FTEAOB._.90." localSheetId="5" hidden="1">{"FTEAOB 90",#N/A,FALSE,"FTEAOB - 5.0 Format - Input"}</definedName>
    <definedName name="wrn.BMC._.FTEAOB._.90." hidden="1">{"FTEAOB 90",#N/A,FALSE,"FTEAOB - 5.0 Format - Input"}</definedName>
    <definedName name="wrn.BMC._.FTEAOB._.91." localSheetId="24" hidden="1">{"FTEAOB 91",#N/A,FALSE,"FTEAOB - 5.0 Format - Input"}</definedName>
    <definedName name="wrn.BMC._.FTEAOB._.91." localSheetId="8" hidden="1">{"FTEAOB 91",#N/A,FALSE,"FTEAOB - 5.0 Format - Input"}</definedName>
    <definedName name="wrn.BMC._.FTEAOB._.91." localSheetId="25" hidden="1">{"FTEAOB 91",#N/A,FALSE,"FTEAOB - 5.0 Format - Input"}</definedName>
    <definedName name="wrn.BMC._.FTEAOB._.91." localSheetId="2" hidden="1">{"FTEAOB 91",#N/A,FALSE,"FTEAOB - 5.0 Format - Input"}</definedName>
    <definedName name="wrn.BMC._.FTEAOB._.91." localSheetId="28" hidden="1">{"FTEAOB 91",#N/A,FALSE,"FTEAOB - 5.0 Format - Input"}</definedName>
    <definedName name="wrn.BMC._.FTEAOB._.91." localSheetId="5" hidden="1">{"FTEAOB 91",#N/A,FALSE,"FTEAOB - 5.0 Format - Input"}</definedName>
    <definedName name="wrn.BMC._.FTEAOB._.91." hidden="1">{"FTEAOB 91",#N/A,FALSE,"FTEAOB - 5.0 Format - Input"}</definedName>
    <definedName name="wrn.BMC._.FTEAOB._.92." localSheetId="24" hidden="1">{"FTEAOB 92",#N/A,FALSE,"FTEAOB - 5.0 Format - Input"}</definedName>
    <definedName name="wrn.BMC._.FTEAOB._.92." localSheetId="8" hidden="1">{"FTEAOB 92",#N/A,FALSE,"FTEAOB - 5.0 Format - Input"}</definedName>
    <definedName name="wrn.BMC._.FTEAOB._.92." localSheetId="25" hidden="1">{"FTEAOB 92",#N/A,FALSE,"FTEAOB - 5.0 Format - Input"}</definedName>
    <definedName name="wrn.BMC._.FTEAOB._.92." localSheetId="2" hidden="1">{"FTEAOB 92",#N/A,FALSE,"FTEAOB - 5.0 Format - Input"}</definedName>
    <definedName name="wrn.BMC._.FTEAOB._.92." localSheetId="28" hidden="1">{"FTEAOB 92",#N/A,FALSE,"FTEAOB - 5.0 Format - Input"}</definedName>
    <definedName name="wrn.BMC._.FTEAOB._.92." localSheetId="5" hidden="1">{"FTEAOB 92",#N/A,FALSE,"FTEAOB - 5.0 Format - Input"}</definedName>
    <definedName name="wrn.BMC._.FTEAOB._.92." hidden="1">{"FTEAOB 92",#N/A,FALSE,"FTEAOB - 5.0 Format - Input"}</definedName>
    <definedName name="wrn.BMC._.FTEAOB._.93." localSheetId="24" hidden="1">{"FTEAOB 93",#N/A,FALSE,"FTEAOB - 5.0 Format - Input"}</definedName>
    <definedName name="wrn.BMC._.FTEAOB._.93." localSheetId="8" hidden="1">{"FTEAOB 93",#N/A,FALSE,"FTEAOB - 5.0 Format - Input"}</definedName>
    <definedName name="wrn.BMC._.FTEAOB._.93." localSheetId="25" hidden="1">{"FTEAOB 93",#N/A,FALSE,"FTEAOB - 5.0 Format - Input"}</definedName>
    <definedName name="wrn.BMC._.FTEAOB._.93." localSheetId="2" hidden="1">{"FTEAOB 93",#N/A,FALSE,"FTEAOB - 5.0 Format - Input"}</definedName>
    <definedName name="wrn.BMC._.FTEAOB._.93." localSheetId="28" hidden="1">{"FTEAOB 93",#N/A,FALSE,"FTEAOB - 5.0 Format - Input"}</definedName>
    <definedName name="wrn.BMC._.FTEAOB._.93." localSheetId="5" hidden="1">{"FTEAOB 93",#N/A,FALSE,"FTEAOB - 5.0 Format - Input"}</definedName>
    <definedName name="wrn.BMC._.FTEAOB._.93." hidden="1">{"FTEAOB 93",#N/A,FALSE,"FTEAOB - 5.0 Format - Input"}</definedName>
    <definedName name="wrn.BMC._.FTEAOB._.94." localSheetId="24" hidden="1">{"FTEAOB 94",#N/A,FALSE,"FTEAOB - 5.0 Format - Input"}</definedName>
    <definedName name="wrn.BMC._.FTEAOB._.94." localSheetId="8" hidden="1">{"FTEAOB 94",#N/A,FALSE,"FTEAOB - 5.0 Format - Input"}</definedName>
    <definedName name="wrn.BMC._.FTEAOB._.94." localSheetId="25" hidden="1">{"FTEAOB 94",#N/A,FALSE,"FTEAOB - 5.0 Format - Input"}</definedName>
    <definedName name="wrn.BMC._.FTEAOB._.94." localSheetId="2" hidden="1">{"FTEAOB 94",#N/A,FALSE,"FTEAOB - 5.0 Format - Input"}</definedName>
    <definedName name="wrn.BMC._.FTEAOB._.94." localSheetId="28" hidden="1">{"FTEAOB 94",#N/A,FALSE,"FTEAOB - 5.0 Format - Input"}</definedName>
    <definedName name="wrn.BMC._.FTEAOB._.94." localSheetId="5" hidden="1">{"FTEAOB 94",#N/A,FALSE,"FTEAOB - 5.0 Format - Input"}</definedName>
    <definedName name="wrn.BMC._.FTEAOB._.94." hidden="1">{"FTEAOB 94",#N/A,FALSE,"FTEAOB - 5.0 Format - Input"}</definedName>
    <definedName name="wrn.BMC._.FTEAOB._.95." localSheetId="24" hidden="1">{"FTEAOB 95",#N/A,FALSE,"FTEAOB - 5.0 Format - Input"}</definedName>
    <definedName name="wrn.BMC._.FTEAOB._.95." localSheetId="8" hidden="1">{"FTEAOB 95",#N/A,FALSE,"FTEAOB - 5.0 Format - Input"}</definedName>
    <definedName name="wrn.BMC._.FTEAOB._.95." localSheetId="25" hidden="1">{"FTEAOB 95",#N/A,FALSE,"FTEAOB - 5.0 Format - Input"}</definedName>
    <definedName name="wrn.BMC._.FTEAOB._.95." localSheetId="2" hidden="1">{"FTEAOB 95",#N/A,FALSE,"FTEAOB - 5.0 Format - Input"}</definedName>
    <definedName name="wrn.BMC._.FTEAOB._.95." localSheetId="28" hidden="1">{"FTEAOB 95",#N/A,FALSE,"FTEAOB - 5.0 Format - Input"}</definedName>
    <definedName name="wrn.BMC._.FTEAOB._.95." localSheetId="5" hidden="1">{"FTEAOB 95",#N/A,FALSE,"FTEAOB - 5.0 Format - Input"}</definedName>
    <definedName name="wrn.BMC._.FTEAOB._.95." hidden="1">{"FTEAOB 95",#N/A,FALSE,"FTEAOB - 5.0 Format - Input"}</definedName>
    <definedName name="wrn.BMC._.FTEAOB._.96." localSheetId="24" hidden="1">{"FTEAOB 96",#N/A,FALSE,"FTEAOB - 5.0 Format - Input"}</definedName>
    <definedName name="wrn.BMC._.FTEAOB._.96." localSheetId="8" hidden="1">{"FTEAOB 96",#N/A,FALSE,"FTEAOB - 5.0 Format - Input"}</definedName>
    <definedName name="wrn.BMC._.FTEAOB._.96." localSheetId="25" hidden="1">{"FTEAOB 96",#N/A,FALSE,"FTEAOB - 5.0 Format - Input"}</definedName>
    <definedName name="wrn.BMC._.FTEAOB._.96." localSheetId="2" hidden="1">{"FTEAOB 96",#N/A,FALSE,"FTEAOB - 5.0 Format - Input"}</definedName>
    <definedName name="wrn.BMC._.FTEAOB._.96." localSheetId="28" hidden="1">{"FTEAOB 96",#N/A,FALSE,"FTEAOB - 5.0 Format - Input"}</definedName>
    <definedName name="wrn.BMC._.FTEAOB._.96." localSheetId="5" hidden="1">{"FTEAOB 96",#N/A,FALSE,"FTEAOB - 5.0 Format - Input"}</definedName>
    <definedName name="wrn.BMC._.FTEAOB._.96." hidden="1">{"FTEAOB 96",#N/A,FALSE,"FTEAOB - 5.0 Format - Input"}</definedName>
    <definedName name="wrn.BMC._.FTEAOB._.ALL." localSheetId="24" hidden="1">{"FTEAOB ALL",#N/A,FALSE,"FTEAOB - 5.0 Format - Input"}</definedName>
    <definedName name="wrn.BMC._.FTEAOB._.ALL." localSheetId="8" hidden="1">{"FTEAOB ALL",#N/A,FALSE,"FTEAOB - 5.0 Format - Input"}</definedName>
    <definedName name="wrn.BMC._.FTEAOB._.ALL." localSheetId="25" hidden="1">{"FTEAOB ALL",#N/A,FALSE,"FTEAOB - 5.0 Format - Input"}</definedName>
    <definedName name="wrn.BMC._.FTEAOB._.ALL." localSheetId="2" hidden="1">{"FTEAOB ALL",#N/A,FALSE,"FTEAOB - 5.0 Format - Input"}</definedName>
    <definedName name="wrn.BMC._.FTEAOB._.ALL." localSheetId="28" hidden="1">{"FTEAOB ALL",#N/A,FALSE,"FTEAOB - 5.0 Format - Input"}</definedName>
    <definedName name="wrn.BMC._.FTEAOB._.ALL." localSheetId="5" hidden="1">{"FTEAOB ALL",#N/A,FALSE,"FTEAOB - 5.0 Format - Input"}</definedName>
    <definedName name="wrn.BMC._.FTEAOB._.ALL." hidden="1">{"FTEAOB ALL",#N/A,FALSE,"FTEAOB - 5.0 Format - Input"}</definedName>
    <definedName name="wrn.BMC._.FTEAOB._.YEARLY." localSheetId="24" hidden="1">{"FTEAOB YEARLY",#N/A,FALSE,"FTEAOB - 5.0 Format - Input"}</definedName>
    <definedName name="wrn.BMC._.FTEAOB._.YEARLY." localSheetId="8" hidden="1">{"FTEAOB YEARLY",#N/A,FALSE,"FTEAOB - 5.0 Format - Input"}</definedName>
    <definedName name="wrn.BMC._.FTEAOB._.YEARLY." localSheetId="25" hidden="1">{"FTEAOB YEARLY",#N/A,FALSE,"FTEAOB - 5.0 Format - Input"}</definedName>
    <definedName name="wrn.BMC._.FTEAOB._.YEARLY." localSheetId="2" hidden="1">{"FTEAOB YEARLY",#N/A,FALSE,"FTEAOB - 5.0 Format - Input"}</definedName>
    <definedName name="wrn.BMC._.FTEAOB._.YEARLY." localSheetId="28" hidden="1">{"FTEAOB YEARLY",#N/A,FALSE,"FTEAOB - 5.0 Format - Input"}</definedName>
    <definedName name="wrn.BMC._.FTEAOB._.YEARLY." localSheetId="5" hidden="1">{"FTEAOB YEARLY",#N/A,FALSE,"FTEAOB - 5.0 Format - Input"}</definedName>
    <definedName name="wrn.BMC._.FTEAOB._.YEARLY." hidden="1">{"FTEAOB YEARLY",#N/A,FALSE,"FTEAOB - 5.0 Format - Input"}</definedName>
    <definedName name="wrn.CBA."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localSheetId="24" hidden="1">{#N/A,#N/A,TRUE,"Chris Beard";#N/A,#N/A,TRUE,"P&amp;L - Regent Street";#N/A,#N/A,TRUE,"P&amp;L - Covent Garden";#N/A,#N/A,TRUE,"P&amp;L - Seven Dials"}</definedName>
    <definedName name="wrn.Chris._.Beard." localSheetId="8" hidden="1">{#N/A,#N/A,TRUE,"Chris Beard";#N/A,#N/A,TRUE,"P&amp;L - Regent Street";#N/A,#N/A,TRUE,"P&amp;L - Covent Garden";#N/A,#N/A,TRUE,"P&amp;L - Seven Dials"}</definedName>
    <definedName name="wrn.Chris._.Beard." localSheetId="25" hidden="1">{#N/A,#N/A,TRUE,"Chris Beard";#N/A,#N/A,TRUE,"P&amp;L - Regent Street";#N/A,#N/A,TRUE,"P&amp;L - Covent Garden";#N/A,#N/A,TRUE,"P&amp;L - Seven Dials"}</definedName>
    <definedName name="wrn.Chris._.Beard." localSheetId="2" hidden="1">{#N/A,#N/A,TRUE,"Chris Beard";#N/A,#N/A,TRUE,"P&amp;L - Regent Street";#N/A,#N/A,TRUE,"P&amp;L - Covent Garden";#N/A,#N/A,TRUE,"P&amp;L - Seven Dials"}</definedName>
    <definedName name="wrn.Chris._.Beard." localSheetId="28" hidden="1">{#N/A,#N/A,TRUE,"Chris Beard";#N/A,#N/A,TRUE,"P&amp;L - Regent Street";#N/A,#N/A,TRUE,"P&amp;L - Covent Garden";#N/A,#N/A,TRUE,"P&amp;L - Seven Dials"}</definedName>
    <definedName name="wrn.Chris._.Beard." localSheetId="5" hidden="1">{#N/A,#N/A,TRUE,"Chris Beard";#N/A,#N/A,TRUE,"P&amp;L - Regent Street";#N/A,#N/A,TRUE,"P&amp;L - Covent Garden";#N/A,#N/A,TRUE,"P&amp;L - Seven Dials"}</definedName>
    <definedName name="wrn.Chris._.Beard." hidden="1">{#N/A,#N/A,TRUE,"Chris Beard";#N/A,#N/A,TRUE,"P&amp;L - Regent Street";#N/A,#N/A,TRUE,"P&amp;L - Covent Garden";#N/A,#N/A,TRUE,"P&amp;L - Seven Dials"}</definedName>
    <definedName name="wrn.CIC94TAX." localSheetId="24"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8"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5"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8"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5"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localSheetId="24" hidden="1">{#N/A,#N/A,TRUE,"Clairwyn Richardson";#N/A,#N/A,TRUE,"P&amp;L - Harrogate";#N/A,#N/A,TRUE,"P&amp;L - York";#N/A,#N/A,TRUE,"P&amp;L - Leeds";#N/A,#N/A,TRUE,"P&amp;L - Manchester";#N/A,#N/A,TRUE,"P&amp;L - Deansgate";#N/A,#N/A,TRUE,"P&amp;L - Durham";#N/A,#N/A,TRUE,"P&amp;L - Nottingham";#N/A,#N/A,TRUE,"P&amp;L - The Triangle"}</definedName>
    <definedName name="wrn.Clairwyn._.Richardson." localSheetId="8" hidden="1">{#N/A,#N/A,TRUE,"Clairwyn Richardson";#N/A,#N/A,TRUE,"P&amp;L - Harrogate";#N/A,#N/A,TRUE,"P&amp;L - York";#N/A,#N/A,TRUE,"P&amp;L - Leeds";#N/A,#N/A,TRUE,"P&amp;L - Manchester";#N/A,#N/A,TRUE,"P&amp;L - Deansgate";#N/A,#N/A,TRUE,"P&amp;L - Durham";#N/A,#N/A,TRUE,"P&amp;L - Nottingham";#N/A,#N/A,TRUE,"P&amp;L - The Triangle"}</definedName>
    <definedName name="wrn.Clairwyn._.Richardson." localSheetId="25" hidden="1">{#N/A,#N/A,TRUE,"Clairwyn Richardson";#N/A,#N/A,TRUE,"P&amp;L - Harrogate";#N/A,#N/A,TRUE,"P&amp;L - York";#N/A,#N/A,TRUE,"P&amp;L - Leeds";#N/A,#N/A,TRUE,"P&amp;L - Manchester";#N/A,#N/A,TRUE,"P&amp;L - Deansgate";#N/A,#N/A,TRUE,"P&amp;L - Durham";#N/A,#N/A,TRUE,"P&amp;L - Nottingham";#N/A,#N/A,TRUE,"P&amp;L - The Triangle"}</definedName>
    <definedName name="wrn.Clairwyn._.Richardson." localSheetId="2" hidden="1">{#N/A,#N/A,TRUE,"Clairwyn Richardson";#N/A,#N/A,TRUE,"P&amp;L - Harrogate";#N/A,#N/A,TRUE,"P&amp;L - York";#N/A,#N/A,TRUE,"P&amp;L - Leeds";#N/A,#N/A,TRUE,"P&amp;L - Manchester";#N/A,#N/A,TRUE,"P&amp;L - Deansgate";#N/A,#N/A,TRUE,"P&amp;L - Durham";#N/A,#N/A,TRUE,"P&amp;L - Nottingham";#N/A,#N/A,TRUE,"P&amp;L - The Triangle"}</definedName>
    <definedName name="wrn.Clairwyn._.Richardson." localSheetId="28" hidden="1">{#N/A,#N/A,TRUE,"Clairwyn Richardson";#N/A,#N/A,TRUE,"P&amp;L - Harrogate";#N/A,#N/A,TRUE,"P&amp;L - York";#N/A,#N/A,TRUE,"P&amp;L - Leeds";#N/A,#N/A,TRUE,"P&amp;L - Manchester";#N/A,#N/A,TRUE,"P&amp;L - Deansgate";#N/A,#N/A,TRUE,"P&amp;L - Durham";#N/A,#N/A,TRUE,"P&amp;L - Nottingham";#N/A,#N/A,TRUE,"P&amp;L - The Triangle"}</definedName>
    <definedName name="wrn.Clairwyn._.Richardson." localSheetId="5" hidden="1">{#N/A,#N/A,TRUE,"Clairwyn Richardson";#N/A,#N/A,TRUE,"P&amp;L - Harrogate";#N/A,#N/A,TRUE,"P&amp;L - York";#N/A,#N/A,TRUE,"P&amp;L - Leeds";#N/A,#N/A,TRUE,"P&amp;L - Manchester";#N/A,#N/A,TRUE,"P&amp;L - Deansgate";#N/A,#N/A,TRUE,"P&amp;L - Durham";#N/A,#N/A,TRUE,"P&amp;L - Nottingham";#N/A,#N/A,TRUE,"P&amp;L - The Triangle"}</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localSheetId="24" hidden="1">{"client cfbs",#N/A,FALSE,"Client"}</definedName>
    <definedName name="wrn.Client._.cfbs." localSheetId="8" hidden="1">{"client cfbs",#N/A,FALSE,"Client"}</definedName>
    <definedName name="wrn.Client._.cfbs." localSheetId="25" hidden="1">{"client cfbs",#N/A,FALSE,"Client"}</definedName>
    <definedName name="wrn.Client._.cfbs." localSheetId="2" hidden="1">{"client cfbs",#N/A,FALSE,"Client"}</definedName>
    <definedName name="wrn.Client._.cfbs." localSheetId="28" hidden="1">{"client cfbs",#N/A,FALSE,"Client"}</definedName>
    <definedName name="wrn.Client._.cfbs." localSheetId="5" hidden="1">{"client cfbs",#N/A,FALSE,"Client"}</definedName>
    <definedName name="wrn.Client._.cfbs." hidden="1">{"client cfbs",#N/A,FALSE,"Client"}</definedName>
    <definedName name="wrn.Client._.is." localSheetId="24" hidden="1">{"Client is",#N/A,FALSE,"Client"}</definedName>
    <definedName name="wrn.Client._.is." localSheetId="8" hidden="1">{"Client is",#N/A,FALSE,"Client"}</definedName>
    <definedName name="wrn.Client._.is." localSheetId="25" hidden="1">{"Client is",#N/A,FALSE,"Client"}</definedName>
    <definedName name="wrn.Client._.is." localSheetId="2" hidden="1">{"Client is",#N/A,FALSE,"Client"}</definedName>
    <definedName name="wrn.Client._.is." localSheetId="28" hidden="1">{"Client is",#N/A,FALSE,"Client"}</definedName>
    <definedName name="wrn.Client._.is." localSheetId="5" hidden="1">{"Client is",#N/A,FALSE,"Client"}</definedName>
    <definedName name="wrn.Client._.is." hidden="1">{"Client is",#N/A,FALSE,"Client"}</definedName>
    <definedName name="wrn.Client._.stats." localSheetId="24" hidden="1">{"Client stats",#N/A,FALSE,"Client"}</definedName>
    <definedName name="wrn.Client._.stats." localSheetId="8" hidden="1">{"Client stats",#N/A,FALSE,"Client"}</definedName>
    <definedName name="wrn.Client._.stats." localSheetId="25" hidden="1">{"Client stats",#N/A,FALSE,"Client"}</definedName>
    <definedName name="wrn.Client._.stats." localSheetId="2" hidden="1">{"Client stats",#N/A,FALSE,"Client"}</definedName>
    <definedName name="wrn.Client._.stats." localSheetId="28" hidden="1">{"Client stats",#N/A,FALSE,"Client"}</definedName>
    <definedName name="wrn.Client._.stats." localSheetId="5" hidden="1">{"Client stats",#N/A,FALSE,"Client"}</definedName>
    <definedName name="wrn.Client._.stats." hidden="1">{"Client stats",#N/A,FALSE,"Client"}</definedName>
    <definedName name="wrn.CMI._.Actuals." localSheetId="24" hidden="1">{"CMI ACT Cover Page",#N/A,FALSE,"Cover Page";"CMI Leadsheet",#N/A,FALSE,"Cover Page";"CMI ACT G&amp;A",#N/A,FALSE,"Cover Page"}</definedName>
    <definedName name="wrn.CMI._.Actuals." localSheetId="8" hidden="1">{"CMI ACT Cover Page",#N/A,FALSE,"Cover Page";"CMI Leadsheet",#N/A,FALSE,"Cover Page";"CMI ACT G&amp;A",#N/A,FALSE,"Cover Page"}</definedName>
    <definedName name="wrn.CMI._.Actuals." localSheetId="25" hidden="1">{"CMI ACT Cover Page",#N/A,FALSE,"Cover Page";"CMI Leadsheet",#N/A,FALSE,"Cover Page";"CMI ACT G&amp;A",#N/A,FALSE,"Cover Page"}</definedName>
    <definedName name="wrn.CMI._.Actuals." localSheetId="2" hidden="1">{"CMI ACT Cover Page",#N/A,FALSE,"Cover Page";"CMI Leadsheet",#N/A,FALSE,"Cover Page";"CMI ACT G&amp;A",#N/A,FALSE,"Cover Page"}</definedName>
    <definedName name="wrn.CMI._.Actuals." localSheetId="28" hidden="1">{"CMI ACT Cover Page",#N/A,FALSE,"Cover Page";"CMI Leadsheet",#N/A,FALSE,"Cover Page";"CMI ACT G&amp;A",#N/A,FALSE,"Cover Page"}</definedName>
    <definedName name="wrn.CMI._.Actuals." localSheetId="5" hidden="1">{"CMI ACT Cover Page",#N/A,FALSE,"Cover Page";"CMI Leadsheet",#N/A,FALSE,"Cover Page";"CMI ACT G&amp;A",#N/A,FALSE,"Cover Page"}</definedName>
    <definedName name="wrn.CMI._.Actuals." hidden="1">{"CMI ACT Cover Page",#N/A,FALSE,"Cover Page";"CMI Leadsheet",#N/A,FALSE,"Cover Page";"CMI ACT G&amp;A",#N/A,FALSE,"Cover Page"}</definedName>
    <definedName name="wrn.CMI._.FCST." localSheetId="24" hidden="1">{"CMI FCST Cover Page",#N/A,FALSE,"Cover Page";"CMI FCST rev by month",#N/A,FALSE,"Cover Page";"CMI Budget rev by month",#N/A,FALSE,"Cover Page";"CMI FCST vs Budget rev by month",#N/A,FALSE,"Cover Page";"CMI FCST G&amp;A",#N/A,FALSE,"Cover Page"}</definedName>
    <definedName name="wrn.CMI._.FCST." localSheetId="8" hidden="1">{"CMI FCST Cover Page",#N/A,FALSE,"Cover Page";"CMI FCST rev by month",#N/A,FALSE,"Cover Page";"CMI Budget rev by month",#N/A,FALSE,"Cover Page";"CMI FCST vs Budget rev by month",#N/A,FALSE,"Cover Page";"CMI FCST G&amp;A",#N/A,FALSE,"Cover Page"}</definedName>
    <definedName name="wrn.CMI._.FCST." localSheetId="25" hidden="1">{"CMI FCST Cover Page",#N/A,FALSE,"Cover Page";"CMI FCST rev by month",#N/A,FALSE,"Cover Page";"CMI Budget rev by month",#N/A,FALSE,"Cover Page";"CMI FCST vs Budget rev by month",#N/A,FALSE,"Cover Page";"CMI FCST G&amp;A",#N/A,FALSE,"Cover Page"}</definedName>
    <definedName name="wrn.CMI._.FCST." localSheetId="2" hidden="1">{"CMI FCST Cover Page",#N/A,FALSE,"Cover Page";"CMI FCST rev by month",#N/A,FALSE,"Cover Page";"CMI Budget rev by month",#N/A,FALSE,"Cover Page";"CMI FCST vs Budget rev by month",#N/A,FALSE,"Cover Page";"CMI FCST G&amp;A",#N/A,FALSE,"Cover Page"}</definedName>
    <definedName name="wrn.CMI._.FCST." localSheetId="28" hidden="1">{"CMI FCST Cover Page",#N/A,FALSE,"Cover Page";"CMI FCST rev by month",#N/A,FALSE,"Cover Page";"CMI Budget rev by month",#N/A,FALSE,"Cover Page";"CMI FCST vs Budget rev by month",#N/A,FALSE,"Cover Page";"CMI FCST G&amp;A",#N/A,FALSE,"Cover Page"}</definedName>
    <definedName name="wrn.CMI._.FCST." localSheetId="5" hidden="1">{"CMI FCST Cover Page",#N/A,FALSE,"Cover Page";"CMI FCST rev by month",#N/A,FALSE,"Cover Page";"CMI Budget rev by month",#N/A,FALSE,"Cover Page";"CMI FCST vs Budget rev by month",#N/A,FALSE,"Cover Page";"CMI FCST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localSheetId="24"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25" hidden="1">{#N/A,#N/A,FALSE,"INPUTS";#N/A,#N/A,FALSE,"PROFORMA BSHEET";#N/A,#N/A,FALSE,"COMBINED";#N/A,#N/A,FALSE,"HIGH YIELD";#N/A,#N/A,FALSE,"COMB_GRAPHS"}</definedName>
    <definedName name="wrn.COMBINED." localSheetId="2" hidden="1">{#N/A,#N/A,FALSE,"INPUTS";#N/A,#N/A,FALSE,"PROFORMA BSHEET";#N/A,#N/A,FALSE,"COMBINED";#N/A,#N/A,FALSE,"HIGH YIELD";#N/A,#N/A,FALSE,"COMB_GRAPHS"}</definedName>
    <definedName name="wrn.COMBINED." localSheetId="28" hidden="1">{#N/A,#N/A,FALSE,"INPUTS";#N/A,#N/A,FALSE,"PROFORMA BSHEET";#N/A,#N/A,FALSE,"COMBINED";#N/A,#N/A,FALSE,"HIGH YIELD";#N/A,#N/A,FALSE,"COMB_GRAPHS"}</definedName>
    <definedName name="wrn.COMBINED." localSheetId="5" hidden="1">{#N/A,#N/A,FALSE,"INPUTS";#N/A,#N/A,FALSE,"PROFORMA BSHEET";#N/A,#N/A,FALSE,"COMBINED";#N/A,#N/A,FALSE,"HIGH YIELD";#N/A,#N/A,FALSE,"COMB_GRAPHS"}</definedName>
    <definedName name="wrn.COMBINED." hidden="1">{#N/A,#N/A,FALSE,"INPUTS";#N/A,#N/A,FALSE,"PROFORMA BSHEET";#N/A,#N/A,FALSE,"COMBINED";#N/A,#N/A,FALSE,"HIGH YIELD";#N/A,#N/A,FALSE,"COMB_GRAPHS"}</definedName>
    <definedName name="wrn.COMMISSION." localSheetId="24" hidden="1">{"FORM17",#N/A,FALSE,"Commission1";"FORM17.1",#N/A,FALSE,"Commission2"}</definedName>
    <definedName name="wrn.COMMISSION." localSheetId="8" hidden="1">{"FORM17",#N/A,FALSE,"Commission1";"FORM17.1",#N/A,FALSE,"Commission2"}</definedName>
    <definedName name="wrn.COMMISSION." localSheetId="25" hidden="1">{"FORM17",#N/A,FALSE,"Commission1";"FORM17.1",#N/A,FALSE,"Commission2"}</definedName>
    <definedName name="wrn.COMMISSION." localSheetId="2" hidden="1">{"FORM17",#N/A,FALSE,"Commission1";"FORM17.1",#N/A,FALSE,"Commission2"}</definedName>
    <definedName name="wrn.COMMISSION." localSheetId="28" hidden="1">{"FORM17",#N/A,FALSE,"Commission1";"FORM17.1",#N/A,FALSE,"Commission2"}</definedName>
    <definedName name="wrn.COMMISSION." localSheetId="5" hidden="1">{"FORM17",#N/A,FALSE,"Commission1";"FORM17.1",#N/A,FALSE,"Commission2"}</definedName>
    <definedName name="wrn.COMMISSION." hidden="1">{"FORM17",#N/A,FALSE,"Commission1";"FORM17.1",#N/A,FALSE,"Commission2"}</definedName>
    <definedName name="wrn.Complete." localSheetId="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2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2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localSheetId="24" hidden="1">{#N/A,#N/A,TRUE,"summary";#N/A,#N/A,TRUE,"model"}</definedName>
    <definedName name="wrn.Consolidated._.Only." localSheetId="8" hidden="1">{#N/A,#N/A,TRUE,"summary";#N/A,#N/A,TRUE,"model"}</definedName>
    <definedName name="wrn.Consolidated._.Only." localSheetId="25" hidden="1">{#N/A,#N/A,TRUE,"summary";#N/A,#N/A,TRUE,"model"}</definedName>
    <definedName name="wrn.Consolidated._.Only." localSheetId="2" hidden="1">{#N/A,#N/A,TRUE,"summary";#N/A,#N/A,TRUE,"model"}</definedName>
    <definedName name="wrn.Consolidated._.Only." localSheetId="28" hidden="1">{#N/A,#N/A,TRUE,"summary";#N/A,#N/A,TRUE,"model"}</definedName>
    <definedName name="wrn.Consolidated._.Only." localSheetId="5" hidden="1">{#N/A,#N/A,TRUE,"summary";#N/A,#N/A,TRUE,"model"}</definedName>
    <definedName name="wrn.Consolidated._.Only." hidden="1">{#N/A,#N/A,TRUE,"summary";#N/A,#N/A,TRUE,"model"}</definedName>
    <definedName name="wrn.Consolidated._.Statements." localSheetId="24" hidden="1">{"view1",#N/A,FALSE,"EARN (US$)";"view1",#N/A,FALSE,"DASTBS (US$)";"view1",#N/A,FALSE,"DASTCF (US$)"}</definedName>
    <definedName name="wrn.Consolidated._.Statements." localSheetId="8" hidden="1">{"view1",#N/A,FALSE,"EARN (US$)";"view1",#N/A,FALSE,"DASTBS (US$)";"view1",#N/A,FALSE,"DASTCF (US$)"}</definedName>
    <definedName name="wrn.Consolidated._.Statements." localSheetId="25" hidden="1">{"view1",#N/A,FALSE,"EARN (US$)";"view1",#N/A,FALSE,"DASTBS (US$)";"view1",#N/A,FALSE,"DASTCF (US$)"}</definedName>
    <definedName name="wrn.Consolidated._.Statements." localSheetId="2" hidden="1">{"view1",#N/A,FALSE,"EARN (US$)";"view1",#N/A,FALSE,"DASTBS (US$)";"view1",#N/A,FALSE,"DASTCF (US$)"}</definedName>
    <definedName name="wrn.Consolidated._.Statements." localSheetId="28" hidden="1">{"view1",#N/A,FALSE,"EARN (US$)";"view1",#N/A,FALSE,"DASTBS (US$)";"view1",#N/A,FALSE,"DASTCF (US$)"}</definedName>
    <definedName name="wrn.Consolidated._.Statements." localSheetId="5" hidden="1">{"view1",#N/A,FALSE,"EARN (US$)";"view1",#N/A,FALSE,"DASTBS (US$)";"view1",#N/A,FALSE,"DASTCF (US$)"}</definedName>
    <definedName name="wrn.Consolidated._.Statements." hidden="1">{"view1",#N/A,FALSE,"EARN (US$)";"view1",#N/A,FALSE,"DASTBS (US$)";"view1",#N/A,FALSE,"DASTCF (US$)"}</definedName>
    <definedName name="wrn.CONSOLIDATION." localSheetId="24" hidden="1">{"PAGE1",#N/A,FALSE,"Consolidation";"PAGE2",#N/A,FALSE,"Consolidation";"PAGE3",#N/A,FALSE,"Consolidation";"PAGE4",#N/A,FALSE,"Consolidation";"PAGE5",#N/A,FALSE,"Consolidation";"PAGE6",#N/A,FALSE,"Consolidation";"PAGE7",#N/A,FALSE,"Consolidation"}</definedName>
    <definedName name="wrn.CONSOLIDATION." localSheetId="8" hidden="1">{"PAGE1",#N/A,FALSE,"Consolidation";"PAGE2",#N/A,FALSE,"Consolidation";"PAGE3",#N/A,FALSE,"Consolidation";"PAGE4",#N/A,FALSE,"Consolidation";"PAGE5",#N/A,FALSE,"Consolidation";"PAGE6",#N/A,FALSE,"Consolidation";"PAGE7",#N/A,FALSE,"Consolidation"}</definedName>
    <definedName name="wrn.CONSOLIDATION." localSheetId="25" hidden="1">{"PAGE1",#N/A,FALSE,"Consolidation";"PAGE2",#N/A,FALSE,"Consolidation";"PAGE3",#N/A,FALSE,"Consolidation";"PAGE4",#N/A,FALSE,"Consolidation";"PAGE5",#N/A,FALSE,"Consolidation";"PAGE6",#N/A,FALSE,"Consolidation";"PAGE7",#N/A,FALSE,"Consolidation"}</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localSheetId="28" hidden="1">{"PAGE1",#N/A,FALSE,"Consolidation";"PAGE2",#N/A,FALSE,"Consolidation";"PAGE3",#N/A,FALSE,"Consolidation";"PAGE4",#N/A,FALSE,"Consolidation";"PAGE5",#N/A,FALSE,"Consolidation";"PAGE6",#N/A,FALSE,"Consolidation";"PAGE7",#N/A,FALSE,"Consolidation"}</definedName>
    <definedName name="wrn.CONSOLIDATION." localSheetId="5"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24" hidden="1">{"INCSTMT1",#N/A,FALSE,"COR";"INCSTMT2",#N/A,FALSE,"COR"}</definedName>
    <definedName name="wrn.CORR." localSheetId="8" hidden="1">{"INCSTMT1",#N/A,FALSE,"COR";"INCSTMT2",#N/A,FALSE,"COR"}</definedName>
    <definedName name="wrn.CORR." localSheetId="25" hidden="1">{"INCSTMT1",#N/A,FALSE,"COR";"INCSTMT2",#N/A,FALSE,"COR"}</definedName>
    <definedName name="wrn.CORR." localSheetId="2" hidden="1">{"INCSTMT1",#N/A,FALSE,"COR";"INCSTMT2",#N/A,FALSE,"COR"}</definedName>
    <definedName name="wrn.CORR." localSheetId="28" hidden="1">{"INCSTMT1",#N/A,FALSE,"COR";"INCSTMT2",#N/A,FALSE,"COR"}</definedName>
    <definedName name="wrn.CORR." localSheetId="5" hidden="1">{"INCSTMT1",#N/A,FALSE,"COR";"INCSTMT2",#N/A,FALSE,"COR"}</definedName>
    <definedName name="wrn.CORR." hidden="1">{"INCSTMT1",#N/A,FALSE,"COR";"INCSTMT2",#N/A,FALSE,"COR"}</definedName>
    <definedName name="wrn.COSA._.FS._.국문." localSheetId="24" hidden="1">{#N/A,#N/A,FALSE,"BS";#N/A,#N/A,FALSE,"PL";#N/A,#N/A,FALSE,"처분";#N/A,#N/A,FALSE,"현금";#N/A,#N/A,FALSE,"매출";#N/A,#N/A,FALSE,"원가";#N/A,#N/A,FALSE,"경영"}</definedName>
    <definedName name="wrn.COSA._.FS._.국문." localSheetId="8" hidden="1">{#N/A,#N/A,FALSE,"BS";#N/A,#N/A,FALSE,"PL";#N/A,#N/A,FALSE,"처분";#N/A,#N/A,FALSE,"현금";#N/A,#N/A,FALSE,"매출";#N/A,#N/A,FALSE,"원가";#N/A,#N/A,FALSE,"경영"}</definedName>
    <definedName name="wrn.COSA._.FS._.국문." localSheetId="25"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localSheetId="14" hidden="1">{#N/A,#N/A,FALSE,"BS";#N/A,#N/A,FALSE,"PL";#N/A,#N/A,FALSE,"처분";#N/A,#N/A,FALSE,"현금";#N/A,#N/A,FALSE,"매출";#N/A,#N/A,FALSE,"원가";#N/A,#N/A,FALSE,"경영"}</definedName>
    <definedName name="wrn.COSA._.FS._.국문." localSheetId="28" hidden="1">{#N/A,#N/A,FALSE,"BS";#N/A,#N/A,FALSE,"PL";#N/A,#N/A,FALSE,"처분";#N/A,#N/A,FALSE,"현금";#N/A,#N/A,FALSE,"매출";#N/A,#N/A,FALSE,"원가";#N/A,#N/A,FALSE,"경영"}</definedName>
    <definedName name="wrn.COSA._.FS._.국문." localSheetId="5" hidden="1">{#N/A,#N/A,FALSE,"BS";#N/A,#N/A,FALSE,"PL";#N/A,#N/A,FALSE,"처분";#N/A,#N/A,FALSE,"현금";#N/A,#N/A,FALSE,"매출";#N/A,#N/A,FALSE,"원가";#N/A,#N/A,FALSE,"경영"}</definedName>
    <definedName name="wrn.COSA._.FS._.국문." localSheetId="13"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24" hidden="1">{#N/A,#N/A,FALSE,"BS";#N/A,#N/A,FALSE,"PL";#N/A,#N/A,FALSE,"처분";#N/A,#N/A,FALSE,"현금";#N/A,#N/A,FALSE,"매출";#N/A,#N/A,FALSE,"원가";#N/A,#N/A,FALSE,"경영"}</definedName>
    <definedName name="wrn.COSA._.FS._.국문._1" localSheetId="8" hidden="1">{#N/A,#N/A,FALSE,"BS";#N/A,#N/A,FALSE,"PL";#N/A,#N/A,FALSE,"처분";#N/A,#N/A,FALSE,"현금";#N/A,#N/A,FALSE,"매출";#N/A,#N/A,FALSE,"원가";#N/A,#N/A,FALSE,"경영"}</definedName>
    <definedName name="wrn.COSA._.FS._.국문._1" localSheetId="25"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localSheetId="14" hidden="1">{#N/A,#N/A,FALSE,"BS";#N/A,#N/A,FALSE,"PL";#N/A,#N/A,FALSE,"처분";#N/A,#N/A,FALSE,"현금";#N/A,#N/A,FALSE,"매출";#N/A,#N/A,FALSE,"원가";#N/A,#N/A,FALSE,"경영"}</definedName>
    <definedName name="wrn.COSA._.FS._.국문._1" localSheetId="28" hidden="1">{#N/A,#N/A,FALSE,"BS";#N/A,#N/A,FALSE,"PL";#N/A,#N/A,FALSE,"처분";#N/A,#N/A,FALSE,"현금";#N/A,#N/A,FALSE,"매출";#N/A,#N/A,FALSE,"원가";#N/A,#N/A,FALSE,"경영"}</definedName>
    <definedName name="wrn.COSA._.FS._.국문._1" localSheetId="5" hidden="1">{#N/A,#N/A,FALSE,"BS";#N/A,#N/A,FALSE,"PL";#N/A,#N/A,FALSE,"처분";#N/A,#N/A,FALSE,"현금";#N/A,#N/A,FALSE,"매출";#N/A,#N/A,FALSE,"원가";#N/A,#N/A,FALSE,"경영"}</definedName>
    <definedName name="wrn.COSA._.FS._.국문._1" localSheetId="13"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24" hidden="1">{#N/A,#N/A,FALSE,"1.CRITERIA";#N/A,#N/A,FALSE,"2.IS";#N/A,#N/A,FALSE,"3.BS";#N/A,#N/A,FALSE,"4.PER PL";#N/A,#N/A,FALSE,"5.INVESTMENT";#N/A,#N/A,FALSE,"6.공문";#N/A,#N/A,FALSE,"7.netinvest"}</definedName>
    <definedName name="wrn.criteria.95p." localSheetId="8" hidden="1">{#N/A,#N/A,FALSE,"1.CRITERIA";#N/A,#N/A,FALSE,"2.IS";#N/A,#N/A,FALSE,"3.BS";#N/A,#N/A,FALSE,"4.PER PL";#N/A,#N/A,FALSE,"5.INVESTMENT";#N/A,#N/A,FALSE,"6.공문";#N/A,#N/A,FALSE,"7.netinvest"}</definedName>
    <definedName name="wrn.criteria.95p." localSheetId="25"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localSheetId="28" hidden="1">{#N/A,#N/A,FALSE,"1.CRITERIA";#N/A,#N/A,FALSE,"2.IS";#N/A,#N/A,FALSE,"3.BS";#N/A,#N/A,FALSE,"4.PER PL";#N/A,#N/A,FALSE,"5.INVESTMENT";#N/A,#N/A,FALSE,"6.공문";#N/A,#N/A,FALSE,"7.netinvest"}</definedName>
    <definedName name="wrn.criteria.95p." localSheetId="5"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24" hidden="1">{#N/A,#N/A,FALSE,"Performance Flash Report"}</definedName>
    <definedName name="wrn.CS._.Flash._.Test." localSheetId="8" hidden="1">{#N/A,#N/A,FALSE,"Performance Flash Report"}</definedName>
    <definedName name="wrn.CS._.Flash._.Test." localSheetId="25" hidden="1">{#N/A,#N/A,FALSE,"Performance Flash Report"}</definedName>
    <definedName name="wrn.CS._.Flash._.Test." localSheetId="2" hidden="1">{#N/A,#N/A,FALSE,"Performance Flash Report"}</definedName>
    <definedName name="wrn.CS._.Flash._.Test." localSheetId="14" hidden="1">{#N/A,#N/A,FALSE,"Performance Flash Report"}</definedName>
    <definedName name="wrn.CS._.Flash._.Test." localSheetId="28" hidden="1">{#N/A,#N/A,FALSE,"Performance Flash Report"}</definedName>
    <definedName name="wrn.CS._.Flash._.Test." localSheetId="5" hidden="1">{#N/A,#N/A,FALSE,"Performance Flash Report"}</definedName>
    <definedName name="wrn.CS._.Flash._.Test." localSheetId="13" hidden="1">{#N/A,#N/A,FALSE,"Performance Flash Report"}</definedName>
    <definedName name="wrn.CS._.Flash._.Test." hidden="1">{#N/A,#N/A,FALSE,"Performance Flash Report"}</definedName>
    <definedName name="wrn.CS._.Flash._.Test._1" localSheetId="24" hidden="1">{#N/A,#N/A,FALSE,"Performance Flash Report"}</definedName>
    <definedName name="wrn.CS._.Flash._.Test._1" localSheetId="8" hidden="1">{#N/A,#N/A,FALSE,"Performance Flash Report"}</definedName>
    <definedName name="wrn.CS._.Flash._.Test._1" localSheetId="25" hidden="1">{#N/A,#N/A,FALSE,"Performance Flash Report"}</definedName>
    <definedName name="wrn.CS._.Flash._.Test._1" localSheetId="2" hidden="1">{#N/A,#N/A,FALSE,"Performance Flash Report"}</definedName>
    <definedName name="wrn.CS._.Flash._.Test._1" localSheetId="14" hidden="1">{#N/A,#N/A,FALSE,"Performance Flash Report"}</definedName>
    <definedName name="wrn.CS._.Flash._.Test._1" localSheetId="28" hidden="1">{#N/A,#N/A,FALSE,"Performance Flash Report"}</definedName>
    <definedName name="wrn.CS._.Flash._.Test._1" localSheetId="5" hidden="1">{#N/A,#N/A,FALSE,"Performance Flash Report"}</definedName>
    <definedName name="wrn.CS._.Flash._.Test._1" localSheetId="13" hidden="1">{#N/A,#N/A,FALSE,"Performance Flash Report"}</definedName>
    <definedName name="wrn.CS._.Flash._.Test._1" hidden="1">{#N/A,#N/A,FALSE,"Performance Flash Report"}</definedName>
    <definedName name="wrn.CS._.Flash._.Test._1_1" localSheetId="24" hidden="1">{#N/A,#N/A,FALSE,"Performance Flash Report"}</definedName>
    <definedName name="wrn.CS._.Flash._.Test._1_1" localSheetId="8" hidden="1">{#N/A,#N/A,FALSE,"Performance Flash Report"}</definedName>
    <definedName name="wrn.CS._.Flash._.Test._1_1" localSheetId="25" hidden="1">{#N/A,#N/A,FALSE,"Performance Flash Report"}</definedName>
    <definedName name="wrn.CS._.Flash._.Test._1_1" localSheetId="2" hidden="1">{#N/A,#N/A,FALSE,"Performance Flash Report"}</definedName>
    <definedName name="wrn.CS._.Flash._.Test._1_1" localSheetId="14" hidden="1">{#N/A,#N/A,FALSE,"Performance Flash Report"}</definedName>
    <definedName name="wrn.CS._.Flash._.Test._1_1" localSheetId="28" hidden="1">{#N/A,#N/A,FALSE,"Performance Flash Report"}</definedName>
    <definedName name="wrn.CS._.Flash._.Test._1_1" localSheetId="5" hidden="1">{#N/A,#N/A,FALSE,"Performance Flash Report"}</definedName>
    <definedName name="wrn.CS._.Flash._.Test._1_1" localSheetId="13" hidden="1">{#N/A,#N/A,FALSE,"Performance Flash Report"}</definedName>
    <definedName name="wrn.CS._.Flash._.Test._1_1" hidden="1">{#N/A,#N/A,FALSE,"Performance Flash Report"}</definedName>
    <definedName name="wrn.CS._.Flash._.Test._1_2" localSheetId="24" hidden="1">{#N/A,#N/A,FALSE,"Performance Flash Report"}</definedName>
    <definedName name="wrn.CS._.Flash._.Test._1_2" localSheetId="8" hidden="1">{#N/A,#N/A,FALSE,"Performance Flash Report"}</definedName>
    <definedName name="wrn.CS._.Flash._.Test._1_2" localSheetId="25" hidden="1">{#N/A,#N/A,FALSE,"Performance Flash Report"}</definedName>
    <definedName name="wrn.CS._.Flash._.Test._1_2" localSheetId="2" hidden="1">{#N/A,#N/A,FALSE,"Performance Flash Report"}</definedName>
    <definedName name="wrn.CS._.Flash._.Test._1_2" localSheetId="14" hidden="1">{#N/A,#N/A,FALSE,"Performance Flash Report"}</definedName>
    <definedName name="wrn.CS._.Flash._.Test._1_2" localSheetId="28" hidden="1">{#N/A,#N/A,FALSE,"Performance Flash Report"}</definedName>
    <definedName name="wrn.CS._.Flash._.Test._1_2" localSheetId="5" hidden="1">{#N/A,#N/A,FALSE,"Performance Flash Report"}</definedName>
    <definedName name="wrn.CS._.Flash._.Test._1_2" localSheetId="13" hidden="1">{#N/A,#N/A,FALSE,"Performance Flash Report"}</definedName>
    <definedName name="wrn.CS._.Flash._.Test._1_2" hidden="1">{#N/A,#N/A,FALSE,"Performance Flash Report"}</definedName>
    <definedName name="wrn.CS._.Flash._.Test._1_3" localSheetId="24" hidden="1">{#N/A,#N/A,FALSE,"Performance Flash Report"}</definedName>
    <definedName name="wrn.CS._.Flash._.Test._1_3" localSheetId="8" hidden="1">{#N/A,#N/A,FALSE,"Performance Flash Report"}</definedName>
    <definedName name="wrn.CS._.Flash._.Test._1_3" localSheetId="25" hidden="1">{#N/A,#N/A,FALSE,"Performance Flash Report"}</definedName>
    <definedName name="wrn.CS._.Flash._.Test._1_3" localSheetId="2" hidden="1">{#N/A,#N/A,FALSE,"Performance Flash Report"}</definedName>
    <definedName name="wrn.CS._.Flash._.Test._1_3" localSheetId="14" hidden="1">{#N/A,#N/A,FALSE,"Performance Flash Report"}</definedName>
    <definedName name="wrn.CS._.Flash._.Test._1_3" localSheetId="28" hidden="1">{#N/A,#N/A,FALSE,"Performance Flash Report"}</definedName>
    <definedName name="wrn.CS._.Flash._.Test._1_3" localSheetId="5" hidden="1">{#N/A,#N/A,FALSE,"Performance Flash Report"}</definedName>
    <definedName name="wrn.CS._.Flash._.Test._1_3" localSheetId="13" hidden="1">{#N/A,#N/A,FALSE,"Performance Flash Report"}</definedName>
    <definedName name="wrn.CS._.Flash._.Test._1_3" hidden="1">{#N/A,#N/A,FALSE,"Performance Flash Report"}</definedName>
    <definedName name="wrn.CS._.Flash._.Test._1_4" localSheetId="24" hidden="1">{#N/A,#N/A,FALSE,"Performance Flash Report"}</definedName>
    <definedName name="wrn.CS._.Flash._.Test._1_4" localSheetId="8" hidden="1">{#N/A,#N/A,FALSE,"Performance Flash Report"}</definedName>
    <definedName name="wrn.CS._.Flash._.Test._1_4" localSheetId="25" hidden="1">{#N/A,#N/A,FALSE,"Performance Flash Report"}</definedName>
    <definedName name="wrn.CS._.Flash._.Test._1_4" localSheetId="2" hidden="1">{#N/A,#N/A,FALSE,"Performance Flash Report"}</definedName>
    <definedName name="wrn.CS._.Flash._.Test._1_4" localSheetId="14" hidden="1">{#N/A,#N/A,FALSE,"Performance Flash Report"}</definedName>
    <definedName name="wrn.CS._.Flash._.Test._1_4" localSheetId="28" hidden="1">{#N/A,#N/A,FALSE,"Performance Flash Report"}</definedName>
    <definedName name="wrn.CS._.Flash._.Test._1_4" localSheetId="5" hidden="1">{#N/A,#N/A,FALSE,"Performance Flash Report"}</definedName>
    <definedName name="wrn.CS._.Flash._.Test._1_4" localSheetId="13" hidden="1">{#N/A,#N/A,FALSE,"Performance Flash Report"}</definedName>
    <definedName name="wrn.CS._.Flash._.Test._1_4" hidden="1">{#N/A,#N/A,FALSE,"Performance Flash Report"}</definedName>
    <definedName name="wrn.CS._.Flash._.Test._2" localSheetId="24" hidden="1">{#N/A,#N/A,FALSE,"Performance Flash Report"}</definedName>
    <definedName name="wrn.CS._.Flash._.Test._2" localSheetId="8" hidden="1">{#N/A,#N/A,FALSE,"Performance Flash Report"}</definedName>
    <definedName name="wrn.CS._.Flash._.Test._2" localSheetId="25" hidden="1">{#N/A,#N/A,FALSE,"Performance Flash Report"}</definedName>
    <definedName name="wrn.CS._.Flash._.Test._2" localSheetId="2" hidden="1">{#N/A,#N/A,FALSE,"Performance Flash Report"}</definedName>
    <definedName name="wrn.CS._.Flash._.Test._2" localSheetId="14" hidden="1">{#N/A,#N/A,FALSE,"Performance Flash Report"}</definedName>
    <definedName name="wrn.CS._.Flash._.Test._2" localSheetId="28" hidden="1">{#N/A,#N/A,FALSE,"Performance Flash Report"}</definedName>
    <definedName name="wrn.CS._.Flash._.Test._2" localSheetId="5" hidden="1">{#N/A,#N/A,FALSE,"Performance Flash Report"}</definedName>
    <definedName name="wrn.CS._.Flash._.Test._2" localSheetId="13" hidden="1">{#N/A,#N/A,FALSE,"Performance Flash Report"}</definedName>
    <definedName name="wrn.CS._.Flash._.Test._2" hidden="1">{#N/A,#N/A,FALSE,"Performance Flash Report"}</definedName>
    <definedName name="wrn.CS._.Flash._.Test._2_1" localSheetId="24" hidden="1">{#N/A,#N/A,FALSE,"Performance Flash Report"}</definedName>
    <definedName name="wrn.CS._.Flash._.Test._2_1" localSheetId="8" hidden="1">{#N/A,#N/A,FALSE,"Performance Flash Report"}</definedName>
    <definedName name="wrn.CS._.Flash._.Test._2_1" localSheetId="25" hidden="1">{#N/A,#N/A,FALSE,"Performance Flash Report"}</definedName>
    <definedName name="wrn.CS._.Flash._.Test._2_1" localSheetId="2" hidden="1">{#N/A,#N/A,FALSE,"Performance Flash Report"}</definedName>
    <definedName name="wrn.CS._.Flash._.Test._2_1" localSheetId="14" hidden="1">{#N/A,#N/A,FALSE,"Performance Flash Report"}</definedName>
    <definedName name="wrn.CS._.Flash._.Test._2_1" localSheetId="28" hidden="1">{#N/A,#N/A,FALSE,"Performance Flash Report"}</definedName>
    <definedName name="wrn.CS._.Flash._.Test._2_1" localSheetId="5" hidden="1">{#N/A,#N/A,FALSE,"Performance Flash Report"}</definedName>
    <definedName name="wrn.CS._.Flash._.Test._2_1" localSheetId="13" hidden="1">{#N/A,#N/A,FALSE,"Performance Flash Report"}</definedName>
    <definedName name="wrn.CS._.Flash._.Test._2_1" hidden="1">{#N/A,#N/A,FALSE,"Performance Flash Report"}</definedName>
    <definedName name="wrn.CS._.Flash._.Test._2_2" localSheetId="24" hidden="1">{#N/A,#N/A,FALSE,"Performance Flash Report"}</definedName>
    <definedName name="wrn.CS._.Flash._.Test._2_2" localSheetId="8" hidden="1">{#N/A,#N/A,FALSE,"Performance Flash Report"}</definedName>
    <definedName name="wrn.CS._.Flash._.Test._2_2" localSheetId="25" hidden="1">{#N/A,#N/A,FALSE,"Performance Flash Report"}</definedName>
    <definedName name="wrn.CS._.Flash._.Test._2_2" localSheetId="2" hidden="1">{#N/A,#N/A,FALSE,"Performance Flash Report"}</definedName>
    <definedName name="wrn.CS._.Flash._.Test._2_2" localSheetId="14" hidden="1">{#N/A,#N/A,FALSE,"Performance Flash Report"}</definedName>
    <definedName name="wrn.CS._.Flash._.Test._2_2" localSheetId="28" hidden="1">{#N/A,#N/A,FALSE,"Performance Flash Report"}</definedName>
    <definedName name="wrn.CS._.Flash._.Test._2_2" localSheetId="5" hidden="1">{#N/A,#N/A,FALSE,"Performance Flash Report"}</definedName>
    <definedName name="wrn.CS._.Flash._.Test._2_2" localSheetId="13" hidden="1">{#N/A,#N/A,FALSE,"Performance Flash Report"}</definedName>
    <definedName name="wrn.CS._.Flash._.Test._2_2" hidden="1">{#N/A,#N/A,FALSE,"Performance Flash Report"}</definedName>
    <definedName name="wrn.CS._.Flash._.Test._2_3" localSheetId="24" hidden="1">{#N/A,#N/A,FALSE,"Performance Flash Report"}</definedName>
    <definedName name="wrn.CS._.Flash._.Test._2_3" localSheetId="8" hidden="1">{#N/A,#N/A,FALSE,"Performance Flash Report"}</definedName>
    <definedName name="wrn.CS._.Flash._.Test._2_3" localSheetId="25" hidden="1">{#N/A,#N/A,FALSE,"Performance Flash Report"}</definedName>
    <definedName name="wrn.CS._.Flash._.Test._2_3" localSheetId="2" hidden="1">{#N/A,#N/A,FALSE,"Performance Flash Report"}</definedName>
    <definedName name="wrn.CS._.Flash._.Test._2_3" localSheetId="14" hidden="1">{#N/A,#N/A,FALSE,"Performance Flash Report"}</definedName>
    <definedName name="wrn.CS._.Flash._.Test._2_3" localSheetId="28" hidden="1">{#N/A,#N/A,FALSE,"Performance Flash Report"}</definedName>
    <definedName name="wrn.CS._.Flash._.Test._2_3" localSheetId="5" hidden="1">{#N/A,#N/A,FALSE,"Performance Flash Report"}</definedName>
    <definedName name="wrn.CS._.Flash._.Test._2_3" localSheetId="13" hidden="1">{#N/A,#N/A,FALSE,"Performance Flash Report"}</definedName>
    <definedName name="wrn.CS._.Flash._.Test._2_3" hidden="1">{#N/A,#N/A,FALSE,"Performance Flash Report"}</definedName>
    <definedName name="wrn.CS._.Flash._.Test._2_4" localSheetId="24" hidden="1">{#N/A,#N/A,FALSE,"Performance Flash Report"}</definedName>
    <definedName name="wrn.CS._.Flash._.Test._2_4" localSheetId="8" hidden="1">{#N/A,#N/A,FALSE,"Performance Flash Report"}</definedName>
    <definedName name="wrn.CS._.Flash._.Test._2_4" localSheetId="25" hidden="1">{#N/A,#N/A,FALSE,"Performance Flash Report"}</definedName>
    <definedName name="wrn.CS._.Flash._.Test._2_4" localSheetId="2" hidden="1">{#N/A,#N/A,FALSE,"Performance Flash Report"}</definedName>
    <definedName name="wrn.CS._.Flash._.Test._2_4" localSheetId="14" hidden="1">{#N/A,#N/A,FALSE,"Performance Flash Report"}</definedName>
    <definedName name="wrn.CS._.Flash._.Test._2_4" localSheetId="28" hidden="1">{#N/A,#N/A,FALSE,"Performance Flash Report"}</definedName>
    <definedName name="wrn.CS._.Flash._.Test._2_4" localSheetId="5" hidden="1">{#N/A,#N/A,FALSE,"Performance Flash Report"}</definedName>
    <definedName name="wrn.CS._.Flash._.Test._2_4" localSheetId="13" hidden="1">{#N/A,#N/A,FALSE,"Performance Flash Report"}</definedName>
    <definedName name="wrn.CS._.Flash._.Test._2_4" hidden="1">{#N/A,#N/A,FALSE,"Performance Flash Report"}</definedName>
    <definedName name="wrn.CS._.Flash._.Test._3" localSheetId="24" hidden="1">{#N/A,#N/A,FALSE,"Performance Flash Report"}</definedName>
    <definedName name="wrn.CS._.Flash._.Test._3" localSheetId="8" hidden="1">{#N/A,#N/A,FALSE,"Performance Flash Report"}</definedName>
    <definedName name="wrn.CS._.Flash._.Test._3" localSheetId="25" hidden="1">{#N/A,#N/A,FALSE,"Performance Flash Report"}</definedName>
    <definedName name="wrn.CS._.Flash._.Test._3" localSheetId="2" hidden="1">{#N/A,#N/A,FALSE,"Performance Flash Report"}</definedName>
    <definedName name="wrn.CS._.Flash._.Test._3" localSheetId="14" hidden="1">{#N/A,#N/A,FALSE,"Performance Flash Report"}</definedName>
    <definedName name="wrn.CS._.Flash._.Test._3" localSheetId="28" hidden="1">{#N/A,#N/A,FALSE,"Performance Flash Report"}</definedName>
    <definedName name="wrn.CS._.Flash._.Test._3" localSheetId="5" hidden="1">{#N/A,#N/A,FALSE,"Performance Flash Report"}</definedName>
    <definedName name="wrn.CS._.Flash._.Test._3" localSheetId="13" hidden="1">{#N/A,#N/A,FALSE,"Performance Flash Report"}</definedName>
    <definedName name="wrn.CS._.Flash._.Test._3" hidden="1">{#N/A,#N/A,FALSE,"Performance Flash Report"}</definedName>
    <definedName name="wrn.CS._.Flash._.Test._3_1" localSheetId="24" hidden="1">{#N/A,#N/A,FALSE,"Performance Flash Report"}</definedName>
    <definedName name="wrn.CS._.Flash._.Test._3_1" localSheetId="8" hidden="1">{#N/A,#N/A,FALSE,"Performance Flash Report"}</definedName>
    <definedName name="wrn.CS._.Flash._.Test._3_1" localSheetId="25" hidden="1">{#N/A,#N/A,FALSE,"Performance Flash Report"}</definedName>
    <definedName name="wrn.CS._.Flash._.Test._3_1" localSheetId="2" hidden="1">{#N/A,#N/A,FALSE,"Performance Flash Report"}</definedName>
    <definedName name="wrn.CS._.Flash._.Test._3_1" localSheetId="14" hidden="1">{#N/A,#N/A,FALSE,"Performance Flash Report"}</definedName>
    <definedName name="wrn.CS._.Flash._.Test._3_1" localSheetId="28" hidden="1">{#N/A,#N/A,FALSE,"Performance Flash Report"}</definedName>
    <definedName name="wrn.CS._.Flash._.Test._3_1" localSheetId="5" hidden="1">{#N/A,#N/A,FALSE,"Performance Flash Report"}</definedName>
    <definedName name="wrn.CS._.Flash._.Test._3_1" localSheetId="13" hidden="1">{#N/A,#N/A,FALSE,"Performance Flash Report"}</definedName>
    <definedName name="wrn.CS._.Flash._.Test._3_1" hidden="1">{#N/A,#N/A,FALSE,"Performance Flash Report"}</definedName>
    <definedName name="wrn.CS._.Flash._.Test._3_2" localSheetId="24" hidden="1">{#N/A,#N/A,FALSE,"Performance Flash Report"}</definedName>
    <definedName name="wrn.CS._.Flash._.Test._3_2" localSheetId="8" hidden="1">{#N/A,#N/A,FALSE,"Performance Flash Report"}</definedName>
    <definedName name="wrn.CS._.Flash._.Test._3_2" localSheetId="25" hidden="1">{#N/A,#N/A,FALSE,"Performance Flash Report"}</definedName>
    <definedName name="wrn.CS._.Flash._.Test._3_2" localSheetId="2" hidden="1">{#N/A,#N/A,FALSE,"Performance Flash Report"}</definedName>
    <definedName name="wrn.CS._.Flash._.Test._3_2" localSheetId="14" hidden="1">{#N/A,#N/A,FALSE,"Performance Flash Report"}</definedName>
    <definedName name="wrn.CS._.Flash._.Test._3_2" localSheetId="28" hidden="1">{#N/A,#N/A,FALSE,"Performance Flash Report"}</definedName>
    <definedName name="wrn.CS._.Flash._.Test._3_2" localSheetId="5" hidden="1">{#N/A,#N/A,FALSE,"Performance Flash Report"}</definedName>
    <definedName name="wrn.CS._.Flash._.Test._3_2" localSheetId="13" hidden="1">{#N/A,#N/A,FALSE,"Performance Flash Report"}</definedName>
    <definedName name="wrn.CS._.Flash._.Test._3_2" hidden="1">{#N/A,#N/A,FALSE,"Performance Flash Report"}</definedName>
    <definedName name="wrn.CS._.Flash._.Test._3_3" localSheetId="24" hidden="1">{#N/A,#N/A,FALSE,"Performance Flash Report"}</definedName>
    <definedName name="wrn.CS._.Flash._.Test._3_3" localSheetId="8" hidden="1">{#N/A,#N/A,FALSE,"Performance Flash Report"}</definedName>
    <definedName name="wrn.CS._.Flash._.Test._3_3" localSheetId="25" hidden="1">{#N/A,#N/A,FALSE,"Performance Flash Report"}</definedName>
    <definedName name="wrn.CS._.Flash._.Test._3_3" localSheetId="2" hidden="1">{#N/A,#N/A,FALSE,"Performance Flash Report"}</definedName>
    <definedName name="wrn.CS._.Flash._.Test._3_3" localSheetId="14" hidden="1">{#N/A,#N/A,FALSE,"Performance Flash Report"}</definedName>
    <definedName name="wrn.CS._.Flash._.Test._3_3" localSheetId="28" hidden="1">{#N/A,#N/A,FALSE,"Performance Flash Report"}</definedName>
    <definedName name="wrn.CS._.Flash._.Test._3_3" localSheetId="5" hidden="1">{#N/A,#N/A,FALSE,"Performance Flash Report"}</definedName>
    <definedName name="wrn.CS._.Flash._.Test._3_3" localSheetId="13" hidden="1">{#N/A,#N/A,FALSE,"Performance Flash Report"}</definedName>
    <definedName name="wrn.CS._.Flash._.Test._3_3" hidden="1">{#N/A,#N/A,FALSE,"Performance Flash Report"}</definedName>
    <definedName name="wrn.CS._.Flash._.Test._3_4" localSheetId="24" hidden="1">{#N/A,#N/A,FALSE,"Performance Flash Report"}</definedName>
    <definedName name="wrn.CS._.Flash._.Test._3_4" localSheetId="8" hidden="1">{#N/A,#N/A,FALSE,"Performance Flash Report"}</definedName>
    <definedName name="wrn.CS._.Flash._.Test._3_4" localSheetId="25" hidden="1">{#N/A,#N/A,FALSE,"Performance Flash Report"}</definedName>
    <definedName name="wrn.CS._.Flash._.Test._3_4" localSheetId="2" hidden="1">{#N/A,#N/A,FALSE,"Performance Flash Report"}</definedName>
    <definedName name="wrn.CS._.Flash._.Test._3_4" localSheetId="14" hidden="1">{#N/A,#N/A,FALSE,"Performance Flash Report"}</definedName>
    <definedName name="wrn.CS._.Flash._.Test._3_4" localSheetId="28" hidden="1">{#N/A,#N/A,FALSE,"Performance Flash Report"}</definedName>
    <definedName name="wrn.CS._.Flash._.Test._3_4" localSheetId="5" hidden="1">{#N/A,#N/A,FALSE,"Performance Flash Report"}</definedName>
    <definedName name="wrn.CS._.Flash._.Test._3_4" localSheetId="13" hidden="1">{#N/A,#N/A,FALSE,"Performance Flash Report"}</definedName>
    <definedName name="wrn.CS._.Flash._.Test._3_4" hidden="1">{#N/A,#N/A,FALSE,"Performance Flash Report"}</definedName>
    <definedName name="wrn.CS._.Flash._.Test._4" localSheetId="24" hidden="1">{#N/A,#N/A,FALSE,"Performance Flash Report"}</definedName>
    <definedName name="wrn.CS._.Flash._.Test._4" localSheetId="8" hidden="1">{#N/A,#N/A,FALSE,"Performance Flash Report"}</definedName>
    <definedName name="wrn.CS._.Flash._.Test._4" localSheetId="25" hidden="1">{#N/A,#N/A,FALSE,"Performance Flash Report"}</definedName>
    <definedName name="wrn.CS._.Flash._.Test._4" localSheetId="2" hidden="1">{#N/A,#N/A,FALSE,"Performance Flash Report"}</definedName>
    <definedName name="wrn.CS._.Flash._.Test._4" localSheetId="14" hidden="1">{#N/A,#N/A,FALSE,"Performance Flash Report"}</definedName>
    <definedName name="wrn.CS._.Flash._.Test._4" localSheetId="28" hidden="1">{#N/A,#N/A,FALSE,"Performance Flash Report"}</definedName>
    <definedName name="wrn.CS._.Flash._.Test._4" localSheetId="5" hidden="1">{#N/A,#N/A,FALSE,"Performance Flash Report"}</definedName>
    <definedName name="wrn.CS._.Flash._.Test._4" localSheetId="13" hidden="1">{#N/A,#N/A,FALSE,"Performance Flash Report"}</definedName>
    <definedName name="wrn.CS._.Flash._.Test._4" hidden="1">{#N/A,#N/A,FALSE,"Performance Flash Report"}</definedName>
    <definedName name="wrn.CS._.Flash._.Test._4_1" localSheetId="24" hidden="1">{#N/A,#N/A,FALSE,"Performance Flash Report"}</definedName>
    <definedName name="wrn.CS._.Flash._.Test._4_1" localSheetId="8" hidden="1">{#N/A,#N/A,FALSE,"Performance Flash Report"}</definedName>
    <definedName name="wrn.CS._.Flash._.Test._4_1" localSheetId="25" hidden="1">{#N/A,#N/A,FALSE,"Performance Flash Report"}</definedName>
    <definedName name="wrn.CS._.Flash._.Test._4_1" localSheetId="2" hidden="1">{#N/A,#N/A,FALSE,"Performance Flash Report"}</definedName>
    <definedName name="wrn.CS._.Flash._.Test._4_1" localSheetId="14" hidden="1">{#N/A,#N/A,FALSE,"Performance Flash Report"}</definedName>
    <definedName name="wrn.CS._.Flash._.Test._4_1" localSheetId="28" hidden="1">{#N/A,#N/A,FALSE,"Performance Flash Report"}</definedName>
    <definedName name="wrn.CS._.Flash._.Test._4_1" localSheetId="5" hidden="1">{#N/A,#N/A,FALSE,"Performance Flash Report"}</definedName>
    <definedName name="wrn.CS._.Flash._.Test._4_1" localSheetId="13" hidden="1">{#N/A,#N/A,FALSE,"Performance Flash Report"}</definedName>
    <definedName name="wrn.CS._.Flash._.Test._4_1" hidden="1">{#N/A,#N/A,FALSE,"Performance Flash Report"}</definedName>
    <definedName name="wrn.CS._.Flash._.Test._4_2" localSheetId="24" hidden="1">{#N/A,#N/A,FALSE,"Performance Flash Report"}</definedName>
    <definedName name="wrn.CS._.Flash._.Test._4_2" localSheetId="8" hidden="1">{#N/A,#N/A,FALSE,"Performance Flash Report"}</definedName>
    <definedName name="wrn.CS._.Flash._.Test._4_2" localSheetId="25" hidden="1">{#N/A,#N/A,FALSE,"Performance Flash Report"}</definedName>
    <definedName name="wrn.CS._.Flash._.Test._4_2" localSheetId="2" hidden="1">{#N/A,#N/A,FALSE,"Performance Flash Report"}</definedName>
    <definedName name="wrn.CS._.Flash._.Test._4_2" localSheetId="14" hidden="1">{#N/A,#N/A,FALSE,"Performance Flash Report"}</definedName>
    <definedName name="wrn.CS._.Flash._.Test._4_2" localSheetId="28" hidden="1">{#N/A,#N/A,FALSE,"Performance Flash Report"}</definedName>
    <definedName name="wrn.CS._.Flash._.Test._4_2" localSheetId="5" hidden="1">{#N/A,#N/A,FALSE,"Performance Flash Report"}</definedName>
    <definedName name="wrn.CS._.Flash._.Test._4_2" localSheetId="13" hidden="1">{#N/A,#N/A,FALSE,"Performance Flash Report"}</definedName>
    <definedName name="wrn.CS._.Flash._.Test._4_2" hidden="1">{#N/A,#N/A,FALSE,"Performance Flash Report"}</definedName>
    <definedName name="wrn.CS._.Flash._.Test._4_3" localSheetId="24" hidden="1">{#N/A,#N/A,FALSE,"Performance Flash Report"}</definedName>
    <definedName name="wrn.CS._.Flash._.Test._4_3" localSheetId="8" hidden="1">{#N/A,#N/A,FALSE,"Performance Flash Report"}</definedName>
    <definedName name="wrn.CS._.Flash._.Test._4_3" localSheetId="25" hidden="1">{#N/A,#N/A,FALSE,"Performance Flash Report"}</definedName>
    <definedName name="wrn.CS._.Flash._.Test._4_3" localSheetId="2" hidden="1">{#N/A,#N/A,FALSE,"Performance Flash Report"}</definedName>
    <definedName name="wrn.CS._.Flash._.Test._4_3" localSheetId="14" hidden="1">{#N/A,#N/A,FALSE,"Performance Flash Report"}</definedName>
    <definedName name="wrn.CS._.Flash._.Test._4_3" localSheetId="28" hidden="1">{#N/A,#N/A,FALSE,"Performance Flash Report"}</definedName>
    <definedName name="wrn.CS._.Flash._.Test._4_3" localSheetId="5" hidden="1">{#N/A,#N/A,FALSE,"Performance Flash Report"}</definedName>
    <definedName name="wrn.CS._.Flash._.Test._4_3" localSheetId="13" hidden="1">{#N/A,#N/A,FALSE,"Performance Flash Report"}</definedName>
    <definedName name="wrn.CS._.Flash._.Test._4_3" hidden="1">{#N/A,#N/A,FALSE,"Performance Flash Report"}</definedName>
    <definedName name="wrn.CS._.Flash._.Test._4_4" localSheetId="24" hidden="1">{#N/A,#N/A,FALSE,"Performance Flash Report"}</definedName>
    <definedName name="wrn.CS._.Flash._.Test._4_4" localSheetId="8" hidden="1">{#N/A,#N/A,FALSE,"Performance Flash Report"}</definedName>
    <definedName name="wrn.CS._.Flash._.Test._4_4" localSheetId="25" hidden="1">{#N/A,#N/A,FALSE,"Performance Flash Report"}</definedName>
    <definedName name="wrn.CS._.Flash._.Test._4_4" localSheetId="2" hidden="1">{#N/A,#N/A,FALSE,"Performance Flash Report"}</definedName>
    <definedName name="wrn.CS._.Flash._.Test._4_4" localSheetId="14" hidden="1">{#N/A,#N/A,FALSE,"Performance Flash Report"}</definedName>
    <definedName name="wrn.CS._.Flash._.Test._4_4" localSheetId="28" hidden="1">{#N/A,#N/A,FALSE,"Performance Flash Report"}</definedName>
    <definedName name="wrn.CS._.Flash._.Test._4_4" localSheetId="5" hidden="1">{#N/A,#N/A,FALSE,"Performance Flash Report"}</definedName>
    <definedName name="wrn.CS._.Flash._.Test._4_4" localSheetId="13" hidden="1">{#N/A,#N/A,FALSE,"Performance Flash Report"}</definedName>
    <definedName name="wrn.CS._.Flash._.Test._4_4" hidden="1">{#N/A,#N/A,FALSE,"Performance Flash Report"}</definedName>
    <definedName name="wrn.CS._.Flash._.Test._5" localSheetId="24" hidden="1">{#N/A,#N/A,FALSE,"Performance Flash Report"}</definedName>
    <definedName name="wrn.CS._.Flash._.Test._5" localSheetId="8" hidden="1">{#N/A,#N/A,FALSE,"Performance Flash Report"}</definedName>
    <definedName name="wrn.CS._.Flash._.Test._5" localSheetId="25" hidden="1">{#N/A,#N/A,FALSE,"Performance Flash Report"}</definedName>
    <definedName name="wrn.CS._.Flash._.Test._5" localSheetId="2" hidden="1">{#N/A,#N/A,FALSE,"Performance Flash Report"}</definedName>
    <definedName name="wrn.CS._.Flash._.Test._5" localSheetId="14" hidden="1">{#N/A,#N/A,FALSE,"Performance Flash Report"}</definedName>
    <definedName name="wrn.CS._.Flash._.Test._5" localSheetId="28" hidden="1">{#N/A,#N/A,FALSE,"Performance Flash Report"}</definedName>
    <definedName name="wrn.CS._.Flash._.Test._5" localSheetId="5" hidden="1">{#N/A,#N/A,FALSE,"Performance Flash Report"}</definedName>
    <definedName name="wrn.CS._.Flash._.Test._5" localSheetId="13" hidden="1">{#N/A,#N/A,FALSE,"Performance Flash Report"}</definedName>
    <definedName name="wrn.CS._.Flash._.Test._5" hidden="1">{#N/A,#N/A,FALSE,"Performance Flash Report"}</definedName>
    <definedName name="wrn.CS._.Flash._.Test._5_1" localSheetId="24" hidden="1">{#N/A,#N/A,FALSE,"Performance Flash Report"}</definedName>
    <definedName name="wrn.CS._.Flash._.Test._5_1" localSheetId="8" hidden="1">{#N/A,#N/A,FALSE,"Performance Flash Report"}</definedName>
    <definedName name="wrn.CS._.Flash._.Test._5_1" localSheetId="25" hidden="1">{#N/A,#N/A,FALSE,"Performance Flash Report"}</definedName>
    <definedName name="wrn.CS._.Flash._.Test._5_1" localSheetId="2" hidden="1">{#N/A,#N/A,FALSE,"Performance Flash Report"}</definedName>
    <definedName name="wrn.CS._.Flash._.Test._5_1" localSheetId="14" hidden="1">{#N/A,#N/A,FALSE,"Performance Flash Report"}</definedName>
    <definedName name="wrn.CS._.Flash._.Test._5_1" localSheetId="28" hidden="1">{#N/A,#N/A,FALSE,"Performance Flash Report"}</definedName>
    <definedName name="wrn.CS._.Flash._.Test._5_1" localSheetId="5" hidden="1">{#N/A,#N/A,FALSE,"Performance Flash Report"}</definedName>
    <definedName name="wrn.CS._.Flash._.Test._5_1" localSheetId="13" hidden="1">{#N/A,#N/A,FALSE,"Performance Flash Report"}</definedName>
    <definedName name="wrn.CS._.Flash._.Test._5_1" hidden="1">{#N/A,#N/A,FALSE,"Performance Flash Report"}</definedName>
    <definedName name="wrn.CS._.Flash._.Test._5_2" localSheetId="24" hidden="1">{#N/A,#N/A,FALSE,"Performance Flash Report"}</definedName>
    <definedName name="wrn.CS._.Flash._.Test._5_2" localSheetId="8" hidden="1">{#N/A,#N/A,FALSE,"Performance Flash Report"}</definedName>
    <definedName name="wrn.CS._.Flash._.Test._5_2" localSheetId="25" hidden="1">{#N/A,#N/A,FALSE,"Performance Flash Report"}</definedName>
    <definedName name="wrn.CS._.Flash._.Test._5_2" localSheetId="2" hidden="1">{#N/A,#N/A,FALSE,"Performance Flash Report"}</definedName>
    <definedName name="wrn.CS._.Flash._.Test._5_2" localSheetId="14" hidden="1">{#N/A,#N/A,FALSE,"Performance Flash Report"}</definedName>
    <definedName name="wrn.CS._.Flash._.Test._5_2" localSheetId="28" hidden="1">{#N/A,#N/A,FALSE,"Performance Flash Report"}</definedName>
    <definedName name="wrn.CS._.Flash._.Test._5_2" localSheetId="5" hidden="1">{#N/A,#N/A,FALSE,"Performance Flash Report"}</definedName>
    <definedName name="wrn.CS._.Flash._.Test._5_2" localSheetId="13" hidden="1">{#N/A,#N/A,FALSE,"Performance Flash Report"}</definedName>
    <definedName name="wrn.CS._.Flash._.Test._5_2" hidden="1">{#N/A,#N/A,FALSE,"Performance Flash Report"}</definedName>
    <definedName name="wrn.CS._.Flash._.Test._5_3" localSheetId="24" hidden="1">{#N/A,#N/A,FALSE,"Performance Flash Report"}</definedName>
    <definedName name="wrn.CS._.Flash._.Test._5_3" localSheetId="8" hidden="1">{#N/A,#N/A,FALSE,"Performance Flash Report"}</definedName>
    <definedName name="wrn.CS._.Flash._.Test._5_3" localSheetId="25" hidden="1">{#N/A,#N/A,FALSE,"Performance Flash Report"}</definedName>
    <definedName name="wrn.CS._.Flash._.Test._5_3" localSheetId="2" hidden="1">{#N/A,#N/A,FALSE,"Performance Flash Report"}</definedName>
    <definedName name="wrn.CS._.Flash._.Test._5_3" localSheetId="14" hidden="1">{#N/A,#N/A,FALSE,"Performance Flash Report"}</definedName>
    <definedName name="wrn.CS._.Flash._.Test._5_3" localSheetId="28" hidden="1">{#N/A,#N/A,FALSE,"Performance Flash Report"}</definedName>
    <definedName name="wrn.CS._.Flash._.Test._5_3" localSheetId="5" hidden="1">{#N/A,#N/A,FALSE,"Performance Flash Report"}</definedName>
    <definedName name="wrn.CS._.Flash._.Test._5_3" localSheetId="13" hidden="1">{#N/A,#N/A,FALSE,"Performance Flash Report"}</definedName>
    <definedName name="wrn.CS._.Flash._.Test._5_3" hidden="1">{#N/A,#N/A,FALSE,"Performance Flash Report"}</definedName>
    <definedName name="wrn.CS._.Flash._.Test._5_4" localSheetId="24" hidden="1">{#N/A,#N/A,FALSE,"Performance Flash Report"}</definedName>
    <definedName name="wrn.CS._.Flash._.Test._5_4" localSheetId="8" hidden="1">{#N/A,#N/A,FALSE,"Performance Flash Report"}</definedName>
    <definedName name="wrn.CS._.Flash._.Test._5_4" localSheetId="25" hidden="1">{#N/A,#N/A,FALSE,"Performance Flash Report"}</definedName>
    <definedName name="wrn.CS._.Flash._.Test._5_4" localSheetId="2" hidden="1">{#N/A,#N/A,FALSE,"Performance Flash Report"}</definedName>
    <definedName name="wrn.CS._.Flash._.Test._5_4" localSheetId="14" hidden="1">{#N/A,#N/A,FALSE,"Performance Flash Report"}</definedName>
    <definedName name="wrn.CS._.Flash._.Test._5_4" localSheetId="28" hidden="1">{#N/A,#N/A,FALSE,"Performance Flash Report"}</definedName>
    <definedName name="wrn.CS._.Flash._.Test._5_4" localSheetId="5" hidden="1">{#N/A,#N/A,FALSE,"Performance Flash Report"}</definedName>
    <definedName name="wrn.CS._.Flash._.Test._5_4" localSheetId="13" hidden="1">{#N/A,#N/A,FALSE,"Performance Flash Report"}</definedName>
    <definedName name="wrn.CS._.Flash._.Test._5_4" hidden="1">{#N/A,#N/A,FALSE,"Performance Flash Report"}</definedName>
    <definedName name="wrn.daily." localSheetId="24" hidden="1">{#N/A,#N/A,FALSE,"Major v. River";#N/A,#N/A,FALSE,"Large Operators";#N/A,#N/A,FALSE,"Smaller Operators";#N/A,#N/A,FALSE,"Equip. Supply";#N/A,#N/A,FALSE,"EBITDA"}</definedName>
    <definedName name="wrn.daily." localSheetId="8" hidden="1">{#N/A,#N/A,FALSE,"Major v. River";#N/A,#N/A,FALSE,"Large Operators";#N/A,#N/A,FALSE,"Smaller Operators";#N/A,#N/A,FALSE,"Equip. Supply";#N/A,#N/A,FALSE,"EBITDA"}</definedName>
    <definedName name="wrn.daily." localSheetId="25" hidden="1">{#N/A,#N/A,FALSE,"Major v. River";#N/A,#N/A,FALSE,"Large Operators";#N/A,#N/A,FALSE,"Smaller Operators";#N/A,#N/A,FALSE,"Equip. Supply";#N/A,#N/A,FALSE,"EBITDA"}</definedName>
    <definedName name="wrn.daily." localSheetId="2" hidden="1">{#N/A,#N/A,FALSE,"Major v. River";#N/A,#N/A,FALSE,"Large Operators";#N/A,#N/A,FALSE,"Smaller Operators";#N/A,#N/A,FALSE,"Equip. Supply";#N/A,#N/A,FALSE,"EBITDA"}</definedName>
    <definedName name="wrn.daily." localSheetId="28" hidden="1">{#N/A,#N/A,FALSE,"Major v. River";#N/A,#N/A,FALSE,"Large Operators";#N/A,#N/A,FALSE,"Smaller Operators";#N/A,#N/A,FALSE,"Equip. Supply";#N/A,#N/A,FALSE,"EBITDA"}</definedName>
    <definedName name="wrn.daily." localSheetId="5"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shboard._.Update._.version." localSheetId="24"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localSheetId="8"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localSheetId="25"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localSheetId="28"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localSheetId="5"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localSheetId="24"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25"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28"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d"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localSheetId="24" hidden="1">{#N/A,#N/A,TRUE,"P&amp;L - Main Summary";#N/A,#N/A,TRUE,"P&amp;L-Main Detail";#N/A,#N/A,TRUE,"Overhead Analysis";#N/A,#N/A,TRUE,"BalanceSheet"}</definedName>
    <definedName name="wrn.Directors._.Cover._.Sheets." localSheetId="8" hidden="1">{#N/A,#N/A,TRUE,"P&amp;L - Main Summary";#N/A,#N/A,TRUE,"P&amp;L-Main Detail";#N/A,#N/A,TRUE,"Overhead Analysis";#N/A,#N/A,TRUE,"BalanceSheet"}</definedName>
    <definedName name="wrn.Directors._.Cover._.Sheets." localSheetId="25" hidden="1">{#N/A,#N/A,TRUE,"P&amp;L - Main Summary";#N/A,#N/A,TRUE,"P&amp;L-Main Detail";#N/A,#N/A,TRUE,"Overhead Analysis";#N/A,#N/A,TRUE,"BalanceSheet"}</definedName>
    <definedName name="wrn.Directors._.Cover._.Sheets." localSheetId="2" hidden="1">{#N/A,#N/A,TRUE,"P&amp;L - Main Summary";#N/A,#N/A,TRUE,"P&amp;L-Main Detail";#N/A,#N/A,TRUE,"Overhead Analysis";#N/A,#N/A,TRUE,"BalanceSheet"}</definedName>
    <definedName name="wrn.Directors._.Cover._.Sheets." localSheetId="28" hidden="1">{#N/A,#N/A,TRUE,"P&amp;L - Main Summary";#N/A,#N/A,TRUE,"P&amp;L-Main Detail";#N/A,#N/A,TRUE,"Overhead Analysis";#N/A,#N/A,TRUE,"BalanceSheet"}</definedName>
    <definedName name="wrn.Directors._.Cover._.Sheets." localSheetId="5" hidden="1">{#N/A,#N/A,TRUE,"P&amp;L - Main Summary";#N/A,#N/A,TRUE,"P&amp;L-Main Detail";#N/A,#N/A,TRUE,"Overhead Analysis";#N/A,#N/A,TRUE,"BalanceSheet"}</definedName>
    <definedName name="wrn.Directors._.Cover._.Sheets." hidden="1">{#N/A,#N/A,TRUE,"P&amp;L - Main Summary";#N/A,#N/A,TRUE,"P&amp;L-Main Detail";#N/A,#N/A,TRUE,"Overhead Analysis";#N/A,#N/A,TRUE,"BalanceSheet"}</definedName>
    <definedName name="wrn.DVI._.Borrowing._.Base." localSheetId="24" hidden="1">{#N/A,#N/A,FALSE,"Draw BB";#N/A,#N/A,FALSE,"Draw BC";#N/A,#N/A,FALSE,"Draw SH";#N/A,#N/A,FALSE,"Draw WH";#N/A,#N/A,FALSE,"Draw CC";#N/A,#N/A,FALSE,"Draw RV";#N/A,#N/A,FALSE,"Draw SW";#N/A,#N/A,FALSE,"Draw WM &amp; PC";#N/A,#N/A,FALSE,"Draw MM ";#N/A,#N/A,FALSE,"Census";#N/A,#N/A,FALSE,"Analysis";#N/A,#N/A,FALSE,"Fax";#N/A,#N/A,FALSE,"Ineligibles"}</definedName>
    <definedName name="wrn.DVI._.Borrowing._.Base." localSheetId="8" hidden="1">{#N/A,#N/A,FALSE,"Draw BB";#N/A,#N/A,FALSE,"Draw BC";#N/A,#N/A,FALSE,"Draw SH";#N/A,#N/A,FALSE,"Draw WH";#N/A,#N/A,FALSE,"Draw CC";#N/A,#N/A,FALSE,"Draw RV";#N/A,#N/A,FALSE,"Draw SW";#N/A,#N/A,FALSE,"Draw WM &amp; PC";#N/A,#N/A,FALSE,"Draw MM ";#N/A,#N/A,FALSE,"Census";#N/A,#N/A,FALSE,"Analysis";#N/A,#N/A,FALSE,"Fax";#N/A,#N/A,FALSE,"Ineligibles"}</definedName>
    <definedName name="wrn.DVI._.Borrowing._.Base." localSheetId="25" hidden="1">{#N/A,#N/A,FALSE,"Draw BB";#N/A,#N/A,FALSE,"Draw BC";#N/A,#N/A,FALSE,"Draw SH";#N/A,#N/A,FALSE,"Draw WH";#N/A,#N/A,FALSE,"Draw CC";#N/A,#N/A,FALSE,"Draw RV";#N/A,#N/A,FALSE,"Draw SW";#N/A,#N/A,FALSE,"Draw WM &amp; PC";#N/A,#N/A,FALSE,"Draw MM ";#N/A,#N/A,FALSE,"Census";#N/A,#N/A,FALSE,"Analysis";#N/A,#N/A,FALSE,"Fax";#N/A,#N/A,FALSE,"Ineligibles"}</definedName>
    <definedName name="wrn.DVI._.Borrowing._.Base." localSheetId="2" hidden="1">{#N/A,#N/A,FALSE,"Draw BB";#N/A,#N/A,FALSE,"Draw BC";#N/A,#N/A,FALSE,"Draw SH";#N/A,#N/A,FALSE,"Draw WH";#N/A,#N/A,FALSE,"Draw CC";#N/A,#N/A,FALSE,"Draw RV";#N/A,#N/A,FALSE,"Draw SW";#N/A,#N/A,FALSE,"Draw WM &amp; PC";#N/A,#N/A,FALSE,"Draw MM ";#N/A,#N/A,FALSE,"Census";#N/A,#N/A,FALSE,"Analysis";#N/A,#N/A,FALSE,"Fax";#N/A,#N/A,FALSE,"Ineligibles"}</definedName>
    <definedName name="wrn.DVI._.Borrowing._.Base." localSheetId="28" hidden="1">{#N/A,#N/A,FALSE,"Draw BB";#N/A,#N/A,FALSE,"Draw BC";#N/A,#N/A,FALSE,"Draw SH";#N/A,#N/A,FALSE,"Draw WH";#N/A,#N/A,FALSE,"Draw CC";#N/A,#N/A,FALSE,"Draw RV";#N/A,#N/A,FALSE,"Draw SW";#N/A,#N/A,FALSE,"Draw WM &amp; PC";#N/A,#N/A,FALSE,"Draw MM ";#N/A,#N/A,FALSE,"Census";#N/A,#N/A,FALSE,"Analysis";#N/A,#N/A,FALSE,"Fax";#N/A,#N/A,FALSE,"Ineligibles"}</definedName>
    <definedName name="wrn.DVI._.Borrowing._.Base." localSheetId="5" hidden="1">{#N/A,#N/A,FALSE,"Draw BB";#N/A,#N/A,FALSE,"Draw BC";#N/A,#N/A,FALSE,"Draw SH";#N/A,#N/A,FALSE,"Draw WH";#N/A,#N/A,FALSE,"Draw CC";#N/A,#N/A,FALSE,"Draw RV";#N/A,#N/A,FALSE,"Draw SW";#N/A,#N/A,FALSE,"Draw WM &amp; PC";#N/A,#N/A,FALSE,"Draw MM ";#N/A,#N/A,FALSE,"Census";#N/A,#N/A,FALSE,"Analysis";#N/A,#N/A,FALSE,"Fax";#N/A,#N/A,FALSE,"Ineligibles"}</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24"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localSheetId="2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4" hidden="1">{#N/A,#N/A,FALSE,"전제";#N/A,#N/A,FALSE,"표지";#N/A,#N/A,FALSE,"6D16";#N/A,#N/A,FALSE,"6D22";#N/A,#N/A,FALSE,"6D22-T";#N/A,#N/A,FALSE,"Q-DEG";#N/A,#N/A,FALSE,"총손";#N/A,#N/A,FALSE,"대당";#N/A,#N/A,FALSE,"가공비"}</definedName>
    <definedName name="wrn.EM." localSheetId="28"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13"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localSheetId="24" hidden="1">{#N/A,#N/A,TRUE,"summary";#N/A,#N/A,TRUE,"model";#N/A,#N/A,TRUE,"Consolidated P&amp;L Summary";#N/A,#N/A,TRUE,"Schwinn";#N/A,#N/A,TRUE,"G.T.";#N/A,#N/A,TRUE,"Hebb"}</definedName>
    <definedName name="wrn.Entire._.Model." localSheetId="8" hidden="1">{#N/A,#N/A,TRUE,"summary";#N/A,#N/A,TRUE,"model";#N/A,#N/A,TRUE,"Consolidated P&amp;L Summary";#N/A,#N/A,TRUE,"Schwinn";#N/A,#N/A,TRUE,"G.T.";#N/A,#N/A,TRUE,"Hebb"}</definedName>
    <definedName name="wrn.Entire._.Model." localSheetId="25" hidden="1">{#N/A,#N/A,TRUE,"summary";#N/A,#N/A,TRUE,"model";#N/A,#N/A,TRUE,"Consolidated P&amp;L Summary";#N/A,#N/A,TRUE,"Schwinn";#N/A,#N/A,TRUE,"G.T.";#N/A,#N/A,TRUE,"Hebb"}</definedName>
    <definedName name="wrn.Entire._.Model." localSheetId="2" hidden="1">{#N/A,#N/A,TRUE,"summary";#N/A,#N/A,TRUE,"model";#N/A,#N/A,TRUE,"Consolidated P&amp;L Summary";#N/A,#N/A,TRUE,"Schwinn";#N/A,#N/A,TRUE,"G.T.";#N/A,#N/A,TRUE,"Hebb"}</definedName>
    <definedName name="wrn.Entire._.Model." localSheetId="28" hidden="1">{#N/A,#N/A,TRUE,"summary";#N/A,#N/A,TRUE,"model";#N/A,#N/A,TRUE,"Consolidated P&amp;L Summary";#N/A,#N/A,TRUE,"Schwinn";#N/A,#N/A,TRUE,"G.T.";#N/A,#N/A,TRUE,"Hebb"}</definedName>
    <definedName name="wrn.Entire._.Model." localSheetId="5" hidden="1">{#N/A,#N/A,TRUE,"summary";#N/A,#N/A,TRUE,"model";#N/A,#N/A,TRUE,"Consolidated P&amp;L Summary";#N/A,#N/A,TRUE,"Schwinn";#N/A,#N/A,TRUE,"G.T.";#N/A,#N/A,TRUE,"Hebb"}</definedName>
    <definedName name="wrn.Entire._.Model." hidden="1">{#N/A,#N/A,TRUE,"summary";#N/A,#N/A,TRUE,"model";#N/A,#N/A,TRUE,"Consolidated P&amp;L Summary";#N/A,#N/A,TRUE,"Schwinn";#N/A,#N/A,TRUE,"G.T.";#N/A,#N/A,TRUE,"Hebb"}</definedName>
    <definedName name="wrn.Everything." localSheetId="2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8"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2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2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2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24" hidden="1">{"FCB_ALL",#N/A,FALSE,"FCB"}</definedName>
    <definedName name="wrn.FCB." localSheetId="8" hidden="1">{"FCB_ALL",#N/A,FALSE,"FCB"}</definedName>
    <definedName name="wrn.FCB." localSheetId="25" hidden="1">{"FCB_ALL",#N/A,FALSE,"FCB"}</definedName>
    <definedName name="wrn.FCB." localSheetId="2" hidden="1">{"FCB_ALL",#N/A,FALSE,"FCB"}</definedName>
    <definedName name="wrn.FCB." localSheetId="14" hidden="1">{"FCB_ALL",#N/A,FALSE,"FCB"}</definedName>
    <definedName name="wrn.FCB." localSheetId="28" hidden="1">{"FCB_ALL",#N/A,FALSE,"FCB"}</definedName>
    <definedName name="wrn.FCB." localSheetId="5" hidden="1">{"FCB_ALL",#N/A,FALSE,"FCB"}</definedName>
    <definedName name="wrn.FCB." localSheetId="13" hidden="1">{"FCB_ALL",#N/A,FALSE,"FCB"}</definedName>
    <definedName name="wrn.FCB." hidden="1">{"FCB_ALL",#N/A,FALSE,"FCB"}</definedName>
    <definedName name="wrn.FCB._1" localSheetId="24" hidden="1">{"FCB_ALL",#N/A,FALSE,"FCB"}</definedName>
    <definedName name="wrn.FCB._1" localSheetId="8" hidden="1">{"FCB_ALL",#N/A,FALSE,"FCB"}</definedName>
    <definedName name="wrn.FCB._1" localSheetId="25" hidden="1">{"FCB_ALL",#N/A,FALSE,"FCB"}</definedName>
    <definedName name="wrn.FCB._1" localSheetId="2" hidden="1">{"FCB_ALL",#N/A,FALSE,"FCB"}</definedName>
    <definedName name="wrn.FCB._1" localSheetId="14" hidden="1">{"FCB_ALL",#N/A,FALSE,"FCB"}</definedName>
    <definedName name="wrn.FCB._1" localSheetId="28" hidden="1">{"FCB_ALL",#N/A,FALSE,"FCB"}</definedName>
    <definedName name="wrn.FCB._1" localSheetId="5" hidden="1">{"FCB_ALL",#N/A,FALSE,"FCB"}</definedName>
    <definedName name="wrn.FCB._1" localSheetId="13" hidden="1">{"FCB_ALL",#N/A,FALSE,"FCB"}</definedName>
    <definedName name="wrn.FCB._1" hidden="1">{"FCB_ALL",#N/A,FALSE,"FCB"}</definedName>
    <definedName name="wrn.FCB._1_1" localSheetId="24" hidden="1">{"FCB_ALL",#N/A,FALSE,"FCB"}</definedName>
    <definedName name="wrn.FCB._1_1" localSheetId="8" hidden="1">{"FCB_ALL",#N/A,FALSE,"FCB"}</definedName>
    <definedName name="wrn.FCB._1_1" localSheetId="25" hidden="1">{"FCB_ALL",#N/A,FALSE,"FCB"}</definedName>
    <definedName name="wrn.FCB._1_1" localSheetId="2" hidden="1">{"FCB_ALL",#N/A,FALSE,"FCB"}</definedName>
    <definedName name="wrn.FCB._1_1" localSheetId="14" hidden="1">{"FCB_ALL",#N/A,FALSE,"FCB"}</definedName>
    <definedName name="wrn.FCB._1_1" localSheetId="28" hidden="1">{"FCB_ALL",#N/A,FALSE,"FCB"}</definedName>
    <definedName name="wrn.FCB._1_1" localSheetId="5" hidden="1">{"FCB_ALL",#N/A,FALSE,"FCB"}</definedName>
    <definedName name="wrn.FCB._1_1" localSheetId="13" hidden="1">{"FCB_ALL",#N/A,FALSE,"FCB"}</definedName>
    <definedName name="wrn.FCB._1_1" hidden="1">{"FCB_ALL",#N/A,FALSE,"FCB"}</definedName>
    <definedName name="wrn.FCB._1_2" localSheetId="24" hidden="1">{"FCB_ALL",#N/A,FALSE,"FCB"}</definedName>
    <definedName name="wrn.FCB._1_2" localSheetId="8" hidden="1">{"FCB_ALL",#N/A,FALSE,"FCB"}</definedName>
    <definedName name="wrn.FCB._1_2" localSheetId="25" hidden="1">{"FCB_ALL",#N/A,FALSE,"FCB"}</definedName>
    <definedName name="wrn.FCB._1_2" localSheetId="2" hidden="1">{"FCB_ALL",#N/A,FALSE,"FCB"}</definedName>
    <definedName name="wrn.FCB._1_2" localSheetId="14" hidden="1">{"FCB_ALL",#N/A,FALSE,"FCB"}</definedName>
    <definedName name="wrn.FCB._1_2" localSheetId="28" hidden="1">{"FCB_ALL",#N/A,FALSE,"FCB"}</definedName>
    <definedName name="wrn.FCB._1_2" localSheetId="5" hidden="1">{"FCB_ALL",#N/A,FALSE,"FCB"}</definedName>
    <definedName name="wrn.FCB._1_2" localSheetId="13" hidden="1">{"FCB_ALL",#N/A,FALSE,"FCB"}</definedName>
    <definedName name="wrn.FCB._1_2" hidden="1">{"FCB_ALL",#N/A,FALSE,"FCB"}</definedName>
    <definedName name="wrn.FCB._1_3" localSheetId="24" hidden="1">{"FCB_ALL",#N/A,FALSE,"FCB"}</definedName>
    <definedName name="wrn.FCB._1_3" localSheetId="8" hidden="1">{"FCB_ALL",#N/A,FALSE,"FCB"}</definedName>
    <definedName name="wrn.FCB._1_3" localSheetId="25" hidden="1">{"FCB_ALL",#N/A,FALSE,"FCB"}</definedName>
    <definedName name="wrn.FCB._1_3" localSheetId="2" hidden="1">{"FCB_ALL",#N/A,FALSE,"FCB"}</definedName>
    <definedName name="wrn.FCB._1_3" localSheetId="14" hidden="1">{"FCB_ALL",#N/A,FALSE,"FCB"}</definedName>
    <definedName name="wrn.FCB._1_3" localSheetId="28" hidden="1">{"FCB_ALL",#N/A,FALSE,"FCB"}</definedName>
    <definedName name="wrn.FCB._1_3" localSheetId="5" hidden="1">{"FCB_ALL",#N/A,FALSE,"FCB"}</definedName>
    <definedName name="wrn.FCB._1_3" localSheetId="13" hidden="1">{"FCB_ALL",#N/A,FALSE,"FCB"}</definedName>
    <definedName name="wrn.FCB._1_3" hidden="1">{"FCB_ALL",#N/A,FALSE,"FCB"}</definedName>
    <definedName name="wrn.FCB._1_4" localSheetId="24" hidden="1">{"FCB_ALL",#N/A,FALSE,"FCB"}</definedName>
    <definedName name="wrn.FCB._1_4" localSheetId="8" hidden="1">{"FCB_ALL",#N/A,FALSE,"FCB"}</definedName>
    <definedName name="wrn.FCB._1_4" localSheetId="25" hidden="1">{"FCB_ALL",#N/A,FALSE,"FCB"}</definedName>
    <definedName name="wrn.FCB._1_4" localSheetId="2" hidden="1">{"FCB_ALL",#N/A,FALSE,"FCB"}</definedName>
    <definedName name="wrn.FCB._1_4" localSheetId="14" hidden="1">{"FCB_ALL",#N/A,FALSE,"FCB"}</definedName>
    <definedName name="wrn.FCB._1_4" localSheetId="28" hidden="1">{"FCB_ALL",#N/A,FALSE,"FCB"}</definedName>
    <definedName name="wrn.FCB._1_4" localSheetId="5" hidden="1">{"FCB_ALL",#N/A,FALSE,"FCB"}</definedName>
    <definedName name="wrn.FCB._1_4" localSheetId="13" hidden="1">{"FCB_ALL",#N/A,FALSE,"FCB"}</definedName>
    <definedName name="wrn.FCB._1_4" hidden="1">{"FCB_ALL",#N/A,FALSE,"FCB"}</definedName>
    <definedName name="wrn.FCB._2" localSheetId="24" hidden="1">{"FCB_ALL",#N/A,FALSE,"FCB"}</definedName>
    <definedName name="wrn.FCB._2" localSheetId="8" hidden="1">{"FCB_ALL",#N/A,FALSE,"FCB"}</definedName>
    <definedName name="wrn.FCB._2" localSheetId="25" hidden="1">{"FCB_ALL",#N/A,FALSE,"FCB"}</definedName>
    <definedName name="wrn.FCB._2" localSheetId="2" hidden="1">{"FCB_ALL",#N/A,FALSE,"FCB"}</definedName>
    <definedName name="wrn.FCB._2" localSheetId="14" hidden="1">{"FCB_ALL",#N/A,FALSE,"FCB"}</definedName>
    <definedName name="wrn.FCB._2" localSheetId="28" hidden="1">{"FCB_ALL",#N/A,FALSE,"FCB"}</definedName>
    <definedName name="wrn.FCB._2" localSheetId="5" hidden="1">{"FCB_ALL",#N/A,FALSE,"FCB"}</definedName>
    <definedName name="wrn.FCB._2" localSheetId="13" hidden="1">{"FCB_ALL",#N/A,FALSE,"FCB"}</definedName>
    <definedName name="wrn.FCB._2" hidden="1">{"FCB_ALL",#N/A,FALSE,"FCB"}</definedName>
    <definedName name="wrn.FCB._2_1" localSheetId="24" hidden="1">{"FCB_ALL",#N/A,FALSE,"FCB"}</definedName>
    <definedName name="wrn.FCB._2_1" localSheetId="8" hidden="1">{"FCB_ALL",#N/A,FALSE,"FCB"}</definedName>
    <definedName name="wrn.FCB._2_1" localSheetId="25" hidden="1">{"FCB_ALL",#N/A,FALSE,"FCB"}</definedName>
    <definedName name="wrn.FCB._2_1" localSheetId="2" hidden="1">{"FCB_ALL",#N/A,FALSE,"FCB"}</definedName>
    <definedName name="wrn.FCB._2_1" localSheetId="14" hidden="1">{"FCB_ALL",#N/A,FALSE,"FCB"}</definedName>
    <definedName name="wrn.FCB._2_1" localSheetId="28" hidden="1">{"FCB_ALL",#N/A,FALSE,"FCB"}</definedName>
    <definedName name="wrn.FCB._2_1" localSheetId="5" hidden="1">{"FCB_ALL",#N/A,FALSE,"FCB"}</definedName>
    <definedName name="wrn.FCB._2_1" localSheetId="13" hidden="1">{"FCB_ALL",#N/A,FALSE,"FCB"}</definedName>
    <definedName name="wrn.FCB._2_1" hidden="1">{"FCB_ALL",#N/A,FALSE,"FCB"}</definedName>
    <definedName name="wrn.FCB._2_2" localSheetId="24" hidden="1">{"FCB_ALL",#N/A,FALSE,"FCB"}</definedName>
    <definedName name="wrn.FCB._2_2" localSheetId="8" hidden="1">{"FCB_ALL",#N/A,FALSE,"FCB"}</definedName>
    <definedName name="wrn.FCB._2_2" localSheetId="25" hidden="1">{"FCB_ALL",#N/A,FALSE,"FCB"}</definedName>
    <definedName name="wrn.FCB._2_2" localSheetId="2" hidden="1">{"FCB_ALL",#N/A,FALSE,"FCB"}</definedName>
    <definedName name="wrn.FCB._2_2" localSheetId="14" hidden="1">{"FCB_ALL",#N/A,FALSE,"FCB"}</definedName>
    <definedName name="wrn.FCB._2_2" localSheetId="28" hidden="1">{"FCB_ALL",#N/A,FALSE,"FCB"}</definedName>
    <definedName name="wrn.FCB._2_2" localSheetId="5" hidden="1">{"FCB_ALL",#N/A,FALSE,"FCB"}</definedName>
    <definedName name="wrn.FCB._2_2" localSheetId="13" hidden="1">{"FCB_ALL",#N/A,FALSE,"FCB"}</definedName>
    <definedName name="wrn.FCB._2_2" hidden="1">{"FCB_ALL",#N/A,FALSE,"FCB"}</definedName>
    <definedName name="wrn.FCB._2_3" localSheetId="24" hidden="1">{"FCB_ALL",#N/A,FALSE,"FCB"}</definedName>
    <definedName name="wrn.FCB._2_3" localSheetId="8" hidden="1">{"FCB_ALL",#N/A,FALSE,"FCB"}</definedName>
    <definedName name="wrn.FCB._2_3" localSheetId="25" hidden="1">{"FCB_ALL",#N/A,FALSE,"FCB"}</definedName>
    <definedName name="wrn.FCB._2_3" localSheetId="2" hidden="1">{"FCB_ALL",#N/A,FALSE,"FCB"}</definedName>
    <definedName name="wrn.FCB._2_3" localSheetId="14" hidden="1">{"FCB_ALL",#N/A,FALSE,"FCB"}</definedName>
    <definedName name="wrn.FCB._2_3" localSheetId="28" hidden="1">{"FCB_ALL",#N/A,FALSE,"FCB"}</definedName>
    <definedName name="wrn.FCB._2_3" localSheetId="5" hidden="1">{"FCB_ALL",#N/A,FALSE,"FCB"}</definedName>
    <definedName name="wrn.FCB._2_3" localSheetId="13" hidden="1">{"FCB_ALL",#N/A,FALSE,"FCB"}</definedName>
    <definedName name="wrn.FCB._2_3" hidden="1">{"FCB_ALL",#N/A,FALSE,"FCB"}</definedName>
    <definedName name="wrn.FCB._2_4" localSheetId="24" hidden="1">{"FCB_ALL",#N/A,FALSE,"FCB"}</definedName>
    <definedName name="wrn.FCB._2_4" localSheetId="8" hidden="1">{"FCB_ALL",#N/A,FALSE,"FCB"}</definedName>
    <definedName name="wrn.FCB._2_4" localSheetId="25" hidden="1">{"FCB_ALL",#N/A,FALSE,"FCB"}</definedName>
    <definedName name="wrn.FCB._2_4" localSheetId="2" hidden="1">{"FCB_ALL",#N/A,FALSE,"FCB"}</definedName>
    <definedName name="wrn.FCB._2_4" localSheetId="14" hidden="1">{"FCB_ALL",#N/A,FALSE,"FCB"}</definedName>
    <definedName name="wrn.FCB._2_4" localSheetId="28" hidden="1">{"FCB_ALL",#N/A,FALSE,"FCB"}</definedName>
    <definedName name="wrn.FCB._2_4" localSheetId="5" hidden="1">{"FCB_ALL",#N/A,FALSE,"FCB"}</definedName>
    <definedName name="wrn.FCB._2_4" localSheetId="13" hidden="1">{"FCB_ALL",#N/A,FALSE,"FCB"}</definedName>
    <definedName name="wrn.FCB._2_4" hidden="1">{"FCB_ALL",#N/A,FALSE,"FCB"}</definedName>
    <definedName name="wrn.FCB._3" localSheetId="24" hidden="1">{"FCB_ALL",#N/A,FALSE,"FCB"}</definedName>
    <definedName name="wrn.FCB._3" localSheetId="8" hidden="1">{"FCB_ALL",#N/A,FALSE,"FCB"}</definedName>
    <definedName name="wrn.FCB._3" localSheetId="25" hidden="1">{"FCB_ALL",#N/A,FALSE,"FCB"}</definedName>
    <definedName name="wrn.FCB._3" localSheetId="2" hidden="1">{"FCB_ALL",#N/A,FALSE,"FCB"}</definedName>
    <definedName name="wrn.FCB._3" localSheetId="14" hidden="1">{"FCB_ALL",#N/A,FALSE,"FCB"}</definedName>
    <definedName name="wrn.FCB._3" localSheetId="28" hidden="1">{"FCB_ALL",#N/A,FALSE,"FCB"}</definedName>
    <definedName name="wrn.FCB._3" localSheetId="5" hidden="1">{"FCB_ALL",#N/A,FALSE,"FCB"}</definedName>
    <definedName name="wrn.FCB._3" localSheetId="13" hidden="1">{"FCB_ALL",#N/A,FALSE,"FCB"}</definedName>
    <definedName name="wrn.FCB._3" hidden="1">{"FCB_ALL",#N/A,FALSE,"FCB"}</definedName>
    <definedName name="wrn.FCB._3_1" localSheetId="24" hidden="1">{"FCB_ALL",#N/A,FALSE,"FCB"}</definedName>
    <definedName name="wrn.FCB._3_1" localSheetId="8" hidden="1">{"FCB_ALL",#N/A,FALSE,"FCB"}</definedName>
    <definedName name="wrn.FCB._3_1" localSheetId="25" hidden="1">{"FCB_ALL",#N/A,FALSE,"FCB"}</definedName>
    <definedName name="wrn.FCB._3_1" localSheetId="2" hidden="1">{"FCB_ALL",#N/A,FALSE,"FCB"}</definedName>
    <definedName name="wrn.FCB._3_1" localSheetId="14" hidden="1">{"FCB_ALL",#N/A,FALSE,"FCB"}</definedName>
    <definedName name="wrn.FCB._3_1" localSheetId="28" hidden="1">{"FCB_ALL",#N/A,FALSE,"FCB"}</definedName>
    <definedName name="wrn.FCB._3_1" localSheetId="5" hidden="1">{"FCB_ALL",#N/A,FALSE,"FCB"}</definedName>
    <definedName name="wrn.FCB._3_1" localSheetId="13" hidden="1">{"FCB_ALL",#N/A,FALSE,"FCB"}</definedName>
    <definedName name="wrn.FCB._3_1" hidden="1">{"FCB_ALL",#N/A,FALSE,"FCB"}</definedName>
    <definedName name="wrn.FCB._3_2" localSheetId="24" hidden="1">{"FCB_ALL",#N/A,FALSE,"FCB"}</definedName>
    <definedName name="wrn.FCB._3_2" localSheetId="8" hidden="1">{"FCB_ALL",#N/A,FALSE,"FCB"}</definedName>
    <definedName name="wrn.FCB._3_2" localSheetId="25" hidden="1">{"FCB_ALL",#N/A,FALSE,"FCB"}</definedName>
    <definedName name="wrn.FCB._3_2" localSheetId="2" hidden="1">{"FCB_ALL",#N/A,FALSE,"FCB"}</definedName>
    <definedName name="wrn.FCB._3_2" localSheetId="14" hidden="1">{"FCB_ALL",#N/A,FALSE,"FCB"}</definedName>
    <definedName name="wrn.FCB._3_2" localSheetId="28" hidden="1">{"FCB_ALL",#N/A,FALSE,"FCB"}</definedName>
    <definedName name="wrn.FCB._3_2" localSheetId="5" hidden="1">{"FCB_ALL",#N/A,FALSE,"FCB"}</definedName>
    <definedName name="wrn.FCB._3_2" localSheetId="13" hidden="1">{"FCB_ALL",#N/A,FALSE,"FCB"}</definedName>
    <definedName name="wrn.FCB._3_2" hidden="1">{"FCB_ALL",#N/A,FALSE,"FCB"}</definedName>
    <definedName name="wrn.FCB._3_3" localSheetId="24" hidden="1">{"FCB_ALL",#N/A,FALSE,"FCB"}</definedName>
    <definedName name="wrn.FCB._3_3" localSheetId="8" hidden="1">{"FCB_ALL",#N/A,FALSE,"FCB"}</definedName>
    <definedName name="wrn.FCB._3_3" localSheetId="25" hidden="1">{"FCB_ALL",#N/A,FALSE,"FCB"}</definedName>
    <definedName name="wrn.FCB._3_3" localSheetId="2" hidden="1">{"FCB_ALL",#N/A,FALSE,"FCB"}</definedName>
    <definedName name="wrn.FCB._3_3" localSheetId="14" hidden="1">{"FCB_ALL",#N/A,FALSE,"FCB"}</definedName>
    <definedName name="wrn.FCB._3_3" localSheetId="28" hidden="1">{"FCB_ALL",#N/A,FALSE,"FCB"}</definedName>
    <definedName name="wrn.FCB._3_3" localSheetId="5" hidden="1">{"FCB_ALL",#N/A,FALSE,"FCB"}</definedName>
    <definedName name="wrn.FCB._3_3" localSheetId="13" hidden="1">{"FCB_ALL",#N/A,FALSE,"FCB"}</definedName>
    <definedName name="wrn.FCB._3_3" hidden="1">{"FCB_ALL",#N/A,FALSE,"FCB"}</definedName>
    <definedName name="wrn.FCB._3_4" localSheetId="24" hidden="1">{"FCB_ALL",#N/A,FALSE,"FCB"}</definedName>
    <definedName name="wrn.FCB._3_4" localSheetId="8" hidden="1">{"FCB_ALL",#N/A,FALSE,"FCB"}</definedName>
    <definedName name="wrn.FCB._3_4" localSheetId="25" hidden="1">{"FCB_ALL",#N/A,FALSE,"FCB"}</definedName>
    <definedName name="wrn.FCB._3_4" localSheetId="2" hidden="1">{"FCB_ALL",#N/A,FALSE,"FCB"}</definedName>
    <definedName name="wrn.FCB._3_4" localSheetId="14" hidden="1">{"FCB_ALL",#N/A,FALSE,"FCB"}</definedName>
    <definedName name="wrn.FCB._3_4" localSheetId="28" hidden="1">{"FCB_ALL",#N/A,FALSE,"FCB"}</definedName>
    <definedName name="wrn.FCB._3_4" localSheetId="5" hidden="1">{"FCB_ALL",#N/A,FALSE,"FCB"}</definedName>
    <definedName name="wrn.FCB._3_4" localSheetId="13" hidden="1">{"FCB_ALL",#N/A,FALSE,"FCB"}</definedName>
    <definedName name="wrn.FCB._3_4" hidden="1">{"FCB_ALL",#N/A,FALSE,"FCB"}</definedName>
    <definedName name="wrn.FCB._4" localSheetId="24" hidden="1">{"FCB_ALL",#N/A,FALSE,"FCB"}</definedName>
    <definedName name="wrn.FCB._4" localSheetId="8" hidden="1">{"FCB_ALL",#N/A,FALSE,"FCB"}</definedName>
    <definedName name="wrn.FCB._4" localSheetId="25" hidden="1">{"FCB_ALL",#N/A,FALSE,"FCB"}</definedName>
    <definedName name="wrn.FCB._4" localSheetId="2" hidden="1">{"FCB_ALL",#N/A,FALSE,"FCB"}</definedName>
    <definedName name="wrn.FCB._4" localSheetId="14" hidden="1">{"FCB_ALL",#N/A,FALSE,"FCB"}</definedName>
    <definedName name="wrn.FCB._4" localSheetId="28" hidden="1">{"FCB_ALL",#N/A,FALSE,"FCB"}</definedName>
    <definedName name="wrn.FCB._4" localSheetId="5" hidden="1">{"FCB_ALL",#N/A,FALSE,"FCB"}</definedName>
    <definedName name="wrn.FCB._4" localSheetId="13" hidden="1">{"FCB_ALL",#N/A,FALSE,"FCB"}</definedName>
    <definedName name="wrn.FCB._4" hidden="1">{"FCB_ALL",#N/A,FALSE,"FCB"}</definedName>
    <definedName name="wrn.FCB._4_1" localSheetId="24" hidden="1">{"FCB_ALL",#N/A,FALSE,"FCB"}</definedName>
    <definedName name="wrn.FCB._4_1" localSheetId="8" hidden="1">{"FCB_ALL",#N/A,FALSE,"FCB"}</definedName>
    <definedName name="wrn.FCB._4_1" localSheetId="25" hidden="1">{"FCB_ALL",#N/A,FALSE,"FCB"}</definedName>
    <definedName name="wrn.FCB._4_1" localSheetId="2" hidden="1">{"FCB_ALL",#N/A,FALSE,"FCB"}</definedName>
    <definedName name="wrn.FCB._4_1" localSheetId="14" hidden="1">{"FCB_ALL",#N/A,FALSE,"FCB"}</definedName>
    <definedName name="wrn.FCB._4_1" localSheetId="28" hidden="1">{"FCB_ALL",#N/A,FALSE,"FCB"}</definedName>
    <definedName name="wrn.FCB._4_1" localSheetId="5" hidden="1">{"FCB_ALL",#N/A,FALSE,"FCB"}</definedName>
    <definedName name="wrn.FCB._4_1" localSheetId="13" hidden="1">{"FCB_ALL",#N/A,FALSE,"FCB"}</definedName>
    <definedName name="wrn.FCB._4_1" hidden="1">{"FCB_ALL",#N/A,FALSE,"FCB"}</definedName>
    <definedName name="wrn.FCB._4_2" localSheetId="24" hidden="1">{"FCB_ALL",#N/A,FALSE,"FCB"}</definedName>
    <definedName name="wrn.FCB._4_2" localSheetId="8" hidden="1">{"FCB_ALL",#N/A,FALSE,"FCB"}</definedName>
    <definedName name="wrn.FCB._4_2" localSheetId="25" hidden="1">{"FCB_ALL",#N/A,FALSE,"FCB"}</definedName>
    <definedName name="wrn.FCB._4_2" localSheetId="2" hidden="1">{"FCB_ALL",#N/A,FALSE,"FCB"}</definedName>
    <definedName name="wrn.FCB._4_2" localSheetId="14" hidden="1">{"FCB_ALL",#N/A,FALSE,"FCB"}</definedName>
    <definedName name="wrn.FCB._4_2" localSheetId="28" hidden="1">{"FCB_ALL",#N/A,FALSE,"FCB"}</definedName>
    <definedName name="wrn.FCB._4_2" localSheetId="5" hidden="1">{"FCB_ALL",#N/A,FALSE,"FCB"}</definedName>
    <definedName name="wrn.FCB._4_2" localSheetId="13" hidden="1">{"FCB_ALL",#N/A,FALSE,"FCB"}</definedName>
    <definedName name="wrn.FCB._4_2" hidden="1">{"FCB_ALL",#N/A,FALSE,"FCB"}</definedName>
    <definedName name="wrn.FCB._4_3" localSheetId="24" hidden="1">{"FCB_ALL",#N/A,FALSE,"FCB"}</definedName>
    <definedName name="wrn.FCB._4_3" localSheetId="8" hidden="1">{"FCB_ALL",#N/A,FALSE,"FCB"}</definedName>
    <definedName name="wrn.FCB._4_3" localSheetId="25" hidden="1">{"FCB_ALL",#N/A,FALSE,"FCB"}</definedName>
    <definedName name="wrn.FCB._4_3" localSheetId="2" hidden="1">{"FCB_ALL",#N/A,FALSE,"FCB"}</definedName>
    <definedName name="wrn.FCB._4_3" localSheetId="14" hidden="1">{"FCB_ALL",#N/A,FALSE,"FCB"}</definedName>
    <definedName name="wrn.FCB._4_3" localSheetId="28" hidden="1">{"FCB_ALL",#N/A,FALSE,"FCB"}</definedName>
    <definedName name="wrn.FCB._4_3" localSheetId="5" hidden="1">{"FCB_ALL",#N/A,FALSE,"FCB"}</definedName>
    <definedName name="wrn.FCB._4_3" localSheetId="13" hidden="1">{"FCB_ALL",#N/A,FALSE,"FCB"}</definedName>
    <definedName name="wrn.FCB._4_3" hidden="1">{"FCB_ALL",#N/A,FALSE,"FCB"}</definedName>
    <definedName name="wrn.FCB._4_4" localSheetId="24" hidden="1">{"FCB_ALL",#N/A,FALSE,"FCB"}</definedName>
    <definedName name="wrn.FCB._4_4" localSheetId="8" hidden="1">{"FCB_ALL",#N/A,FALSE,"FCB"}</definedName>
    <definedName name="wrn.FCB._4_4" localSheetId="25" hidden="1">{"FCB_ALL",#N/A,FALSE,"FCB"}</definedName>
    <definedName name="wrn.FCB._4_4" localSheetId="2" hidden="1">{"FCB_ALL",#N/A,FALSE,"FCB"}</definedName>
    <definedName name="wrn.FCB._4_4" localSheetId="14" hidden="1">{"FCB_ALL",#N/A,FALSE,"FCB"}</definedName>
    <definedName name="wrn.FCB._4_4" localSheetId="28" hidden="1">{"FCB_ALL",#N/A,FALSE,"FCB"}</definedName>
    <definedName name="wrn.FCB._4_4" localSheetId="5" hidden="1">{"FCB_ALL",#N/A,FALSE,"FCB"}</definedName>
    <definedName name="wrn.FCB._4_4" localSheetId="13" hidden="1">{"FCB_ALL",#N/A,FALSE,"FCB"}</definedName>
    <definedName name="wrn.FCB._4_4" hidden="1">{"FCB_ALL",#N/A,FALSE,"FCB"}</definedName>
    <definedName name="wrn.FCB._5" localSheetId="24" hidden="1">{"FCB_ALL",#N/A,FALSE,"FCB"}</definedName>
    <definedName name="wrn.FCB._5" localSheetId="8" hidden="1">{"FCB_ALL",#N/A,FALSE,"FCB"}</definedName>
    <definedName name="wrn.FCB._5" localSheetId="25" hidden="1">{"FCB_ALL",#N/A,FALSE,"FCB"}</definedName>
    <definedName name="wrn.FCB._5" localSheetId="2" hidden="1">{"FCB_ALL",#N/A,FALSE,"FCB"}</definedName>
    <definedName name="wrn.FCB._5" localSheetId="14" hidden="1">{"FCB_ALL",#N/A,FALSE,"FCB"}</definedName>
    <definedName name="wrn.FCB._5" localSheetId="28" hidden="1">{"FCB_ALL",#N/A,FALSE,"FCB"}</definedName>
    <definedName name="wrn.FCB._5" localSheetId="5" hidden="1">{"FCB_ALL",#N/A,FALSE,"FCB"}</definedName>
    <definedName name="wrn.FCB._5" localSheetId="13" hidden="1">{"FCB_ALL",#N/A,FALSE,"FCB"}</definedName>
    <definedName name="wrn.FCB._5" hidden="1">{"FCB_ALL",#N/A,FALSE,"FCB"}</definedName>
    <definedName name="wrn.FCB._5_1" localSheetId="24" hidden="1">{"FCB_ALL",#N/A,FALSE,"FCB"}</definedName>
    <definedName name="wrn.FCB._5_1" localSheetId="8" hidden="1">{"FCB_ALL",#N/A,FALSE,"FCB"}</definedName>
    <definedName name="wrn.FCB._5_1" localSheetId="25" hidden="1">{"FCB_ALL",#N/A,FALSE,"FCB"}</definedName>
    <definedName name="wrn.FCB._5_1" localSheetId="2" hidden="1">{"FCB_ALL",#N/A,FALSE,"FCB"}</definedName>
    <definedName name="wrn.FCB._5_1" localSheetId="14" hidden="1">{"FCB_ALL",#N/A,FALSE,"FCB"}</definedName>
    <definedName name="wrn.FCB._5_1" localSheetId="28" hidden="1">{"FCB_ALL",#N/A,FALSE,"FCB"}</definedName>
    <definedName name="wrn.FCB._5_1" localSheetId="5" hidden="1">{"FCB_ALL",#N/A,FALSE,"FCB"}</definedName>
    <definedName name="wrn.FCB._5_1" localSheetId="13" hidden="1">{"FCB_ALL",#N/A,FALSE,"FCB"}</definedName>
    <definedName name="wrn.FCB._5_1" hidden="1">{"FCB_ALL",#N/A,FALSE,"FCB"}</definedName>
    <definedName name="wrn.FCB._5_2" localSheetId="24" hidden="1">{"FCB_ALL",#N/A,FALSE,"FCB"}</definedName>
    <definedName name="wrn.FCB._5_2" localSheetId="8" hidden="1">{"FCB_ALL",#N/A,FALSE,"FCB"}</definedName>
    <definedName name="wrn.FCB._5_2" localSheetId="25" hidden="1">{"FCB_ALL",#N/A,FALSE,"FCB"}</definedName>
    <definedName name="wrn.FCB._5_2" localSheetId="2" hidden="1">{"FCB_ALL",#N/A,FALSE,"FCB"}</definedName>
    <definedName name="wrn.FCB._5_2" localSheetId="14" hidden="1">{"FCB_ALL",#N/A,FALSE,"FCB"}</definedName>
    <definedName name="wrn.FCB._5_2" localSheetId="28" hidden="1">{"FCB_ALL",#N/A,FALSE,"FCB"}</definedName>
    <definedName name="wrn.FCB._5_2" localSheetId="5" hidden="1">{"FCB_ALL",#N/A,FALSE,"FCB"}</definedName>
    <definedName name="wrn.FCB._5_2" localSheetId="13" hidden="1">{"FCB_ALL",#N/A,FALSE,"FCB"}</definedName>
    <definedName name="wrn.FCB._5_2" hidden="1">{"FCB_ALL",#N/A,FALSE,"FCB"}</definedName>
    <definedName name="wrn.FCB._5_3" localSheetId="24" hidden="1">{"FCB_ALL",#N/A,FALSE,"FCB"}</definedName>
    <definedName name="wrn.FCB._5_3" localSheetId="8" hidden="1">{"FCB_ALL",#N/A,FALSE,"FCB"}</definedName>
    <definedName name="wrn.FCB._5_3" localSheetId="25" hidden="1">{"FCB_ALL",#N/A,FALSE,"FCB"}</definedName>
    <definedName name="wrn.FCB._5_3" localSheetId="2" hidden="1">{"FCB_ALL",#N/A,FALSE,"FCB"}</definedName>
    <definedName name="wrn.FCB._5_3" localSheetId="14" hidden="1">{"FCB_ALL",#N/A,FALSE,"FCB"}</definedName>
    <definedName name="wrn.FCB._5_3" localSheetId="28" hidden="1">{"FCB_ALL",#N/A,FALSE,"FCB"}</definedName>
    <definedName name="wrn.FCB._5_3" localSheetId="5" hidden="1">{"FCB_ALL",#N/A,FALSE,"FCB"}</definedName>
    <definedName name="wrn.FCB._5_3" localSheetId="13" hidden="1">{"FCB_ALL",#N/A,FALSE,"FCB"}</definedName>
    <definedName name="wrn.FCB._5_3" hidden="1">{"FCB_ALL",#N/A,FALSE,"FCB"}</definedName>
    <definedName name="wrn.FCB._5_4" localSheetId="24" hidden="1">{"FCB_ALL",#N/A,FALSE,"FCB"}</definedName>
    <definedName name="wrn.FCB._5_4" localSheetId="8" hidden="1">{"FCB_ALL",#N/A,FALSE,"FCB"}</definedName>
    <definedName name="wrn.FCB._5_4" localSheetId="25" hidden="1">{"FCB_ALL",#N/A,FALSE,"FCB"}</definedName>
    <definedName name="wrn.FCB._5_4" localSheetId="2" hidden="1">{"FCB_ALL",#N/A,FALSE,"FCB"}</definedName>
    <definedName name="wrn.FCB._5_4" localSheetId="14" hidden="1">{"FCB_ALL",#N/A,FALSE,"FCB"}</definedName>
    <definedName name="wrn.FCB._5_4" localSheetId="28" hidden="1">{"FCB_ALL",#N/A,FALSE,"FCB"}</definedName>
    <definedName name="wrn.FCB._5_4" localSheetId="5" hidden="1">{"FCB_ALL",#N/A,FALSE,"FCB"}</definedName>
    <definedName name="wrn.FCB._5_4" localSheetId="13" hidden="1">{"FCB_ALL",#N/A,FALSE,"FCB"}</definedName>
    <definedName name="wrn.FCB._5_4" hidden="1">{"FCB_ALL",#N/A,FALSE,"FCB"}</definedName>
    <definedName name="wrn.fcb2" localSheetId="24" hidden="1">{"FCB_ALL",#N/A,FALSE,"FCB"}</definedName>
    <definedName name="wrn.fcb2" localSheetId="8" hidden="1">{"FCB_ALL",#N/A,FALSE,"FCB"}</definedName>
    <definedName name="wrn.fcb2" localSheetId="25" hidden="1">{"FCB_ALL",#N/A,FALSE,"FCB"}</definedName>
    <definedName name="wrn.fcb2" localSheetId="2" hidden="1">{"FCB_ALL",#N/A,FALSE,"FCB"}</definedName>
    <definedName name="wrn.fcb2" localSheetId="14" hidden="1">{"FCB_ALL",#N/A,FALSE,"FCB"}</definedName>
    <definedName name="wrn.fcb2" localSheetId="28" hidden="1">{"FCB_ALL",#N/A,FALSE,"FCB"}</definedName>
    <definedName name="wrn.fcb2" localSheetId="5" hidden="1">{"FCB_ALL",#N/A,FALSE,"FCB"}</definedName>
    <definedName name="wrn.fcb2" localSheetId="13" hidden="1">{"FCB_ALL",#N/A,FALSE,"FCB"}</definedName>
    <definedName name="wrn.fcb2" hidden="1">{"FCB_ALL",#N/A,FALSE,"FCB"}</definedName>
    <definedName name="wrn.fcb2_1" localSheetId="24" hidden="1">{"FCB_ALL",#N/A,FALSE,"FCB"}</definedName>
    <definedName name="wrn.fcb2_1" localSheetId="8" hidden="1">{"FCB_ALL",#N/A,FALSE,"FCB"}</definedName>
    <definedName name="wrn.fcb2_1" localSheetId="25" hidden="1">{"FCB_ALL",#N/A,FALSE,"FCB"}</definedName>
    <definedName name="wrn.fcb2_1" localSheetId="2" hidden="1">{"FCB_ALL",#N/A,FALSE,"FCB"}</definedName>
    <definedName name="wrn.fcb2_1" localSheetId="14" hidden="1">{"FCB_ALL",#N/A,FALSE,"FCB"}</definedName>
    <definedName name="wrn.fcb2_1" localSheetId="28" hidden="1">{"FCB_ALL",#N/A,FALSE,"FCB"}</definedName>
    <definedName name="wrn.fcb2_1" localSheetId="5" hidden="1">{"FCB_ALL",#N/A,FALSE,"FCB"}</definedName>
    <definedName name="wrn.fcb2_1" localSheetId="13" hidden="1">{"FCB_ALL",#N/A,FALSE,"FCB"}</definedName>
    <definedName name="wrn.fcb2_1" hidden="1">{"FCB_ALL",#N/A,FALSE,"FCB"}</definedName>
    <definedName name="wrn.fcb2_1_1" localSheetId="24" hidden="1">{"FCB_ALL",#N/A,FALSE,"FCB"}</definedName>
    <definedName name="wrn.fcb2_1_1" localSheetId="8" hidden="1">{"FCB_ALL",#N/A,FALSE,"FCB"}</definedName>
    <definedName name="wrn.fcb2_1_1" localSheetId="25" hidden="1">{"FCB_ALL",#N/A,FALSE,"FCB"}</definedName>
    <definedName name="wrn.fcb2_1_1" localSheetId="2" hidden="1">{"FCB_ALL",#N/A,FALSE,"FCB"}</definedName>
    <definedName name="wrn.fcb2_1_1" localSheetId="14" hidden="1">{"FCB_ALL",#N/A,FALSE,"FCB"}</definedName>
    <definedName name="wrn.fcb2_1_1" localSheetId="28" hidden="1">{"FCB_ALL",#N/A,FALSE,"FCB"}</definedName>
    <definedName name="wrn.fcb2_1_1" localSheetId="5" hidden="1">{"FCB_ALL",#N/A,FALSE,"FCB"}</definedName>
    <definedName name="wrn.fcb2_1_1" localSheetId="13" hidden="1">{"FCB_ALL",#N/A,FALSE,"FCB"}</definedName>
    <definedName name="wrn.fcb2_1_1" hidden="1">{"FCB_ALL",#N/A,FALSE,"FCB"}</definedName>
    <definedName name="wrn.fcb2_1_2" localSheetId="24" hidden="1">{"FCB_ALL",#N/A,FALSE,"FCB"}</definedName>
    <definedName name="wrn.fcb2_1_2" localSheetId="8" hidden="1">{"FCB_ALL",#N/A,FALSE,"FCB"}</definedName>
    <definedName name="wrn.fcb2_1_2" localSheetId="25" hidden="1">{"FCB_ALL",#N/A,FALSE,"FCB"}</definedName>
    <definedName name="wrn.fcb2_1_2" localSheetId="2" hidden="1">{"FCB_ALL",#N/A,FALSE,"FCB"}</definedName>
    <definedName name="wrn.fcb2_1_2" localSheetId="14" hidden="1">{"FCB_ALL",#N/A,FALSE,"FCB"}</definedName>
    <definedName name="wrn.fcb2_1_2" localSheetId="28" hidden="1">{"FCB_ALL",#N/A,FALSE,"FCB"}</definedName>
    <definedName name="wrn.fcb2_1_2" localSheetId="5" hidden="1">{"FCB_ALL",#N/A,FALSE,"FCB"}</definedName>
    <definedName name="wrn.fcb2_1_2" localSheetId="13" hidden="1">{"FCB_ALL",#N/A,FALSE,"FCB"}</definedName>
    <definedName name="wrn.fcb2_1_2" hidden="1">{"FCB_ALL",#N/A,FALSE,"FCB"}</definedName>
    <definedName name="wrn.fcb2_1_3" localSheetId="24" hidden="1">{"FCB_ALL",#N/A,FALSE,"FCB"}</definedName>
    <definedName name="wrn.fcb2_1_3" localSheetId="8" hidden="1">{"FCB_ALL",#N/A,FALSE,"FCB"}</definedName>
    <definedName name="wrn.fcb2_1_3" localSheetId="25" hidden="1">{"FCB_ALL",#N/A,FALSE,"FCB"}</definedName>
    <definedName name="wrn.fcb2_1_3" localSheetId="2" hidden="1">{"FCB_ALL",#N/A,FALSE,"FCB"}</definedName>
    <definedName name="wrn.fcb2_1_3" localSheetId="14" hidden="1">{"FCB_ALL",#N/A,FALSE,"FCB"}</definedName>
    <definedName name="wrn.fcb2_1_3" localSheetId="28" hidden="1">{"FCB_ALL",#N/A,FALSE,"FCB"}</definedName>
    <definedName name="wrn.fcb2_1_3" localSheetId="5" hidden="1">{"FCB_ALL",#N/A,FALSE,"FCB"}</definedName>
    <definedName name="wrn.fcb2_1_3" localSheetId="13" hidden="1">{"FCB_ALL",#N/A,FALSE,"FCB"}</definedName>
    <definedName name="wrn.fcb2_1_3" hidden="1">{"FCB_ALL",#N/A,FALSE,"FCB"}</definedName>
    <definedName name="wrn.fcb2_1_4" localSheetId="24" hidden="1">{"FCB_ALL",#N/A,FALSE,"FCB"}</definedName>
    <definedName name="wrn.fcb2_1_4" localSheetId="8" hidden="1">{"FCB_ALL",#N/A,FALSE,"FCB"}</definedName>
    <definedName name="wrn.fcb2_1_4" localSheetId="25" hidden="1">{"FCB_ALL",#N/A,FALSE,"FCB"}</definedName>
    <definedName name="wrn.fcb2_1_4" localSheetId="2" hidden="1">{"FCB_ALL",#N/A,FALSE,"FCB"}</definedName>
    <definedName name="wrn.fcb2_1_4" localSheetId="14" hidden="1">{"FCB_ALL",#N/A,FALSE,"FCB"}</definedName>
    <definedName name="wrn.fcb2_1_4" localSheetId="28" hidden="1">{"FCB_ALL",#N/A,FALSE,"FCB"}</definedName>
    <definedName name="wrn.fcb2_1_4" localSheetId="5" hidden="1">{"FCB_ALL",#N/A,FALSE,"FCB"}</definedName>
    <definedName name="wrn.fcb2_1_4" localSheetId="13" hidden="1">{"FCB_ALL",#N/A,FALSE,"FCB"}</definedName>
    <definedName name="wrn.fcb2_1_4" hidden="1">{"FCB_ALL",#N/A,FALSE,"FCB"}</definedName>
    <definedName name="wrn.fcb2_2" localSheetId="24" hidden="1">{"FCB_ALL",#N/A,FALSE,"FCB"}</definedName>
    <definedName name="wrn.fcb2_2" localSheetId="8" hidden="1">{"FCB_ALL",#N/A,FALSE,"FCB"}</definedName>
    <definedName name="wrn.fcb2_2" localSheetId="25" hidden="1">{"FCB_ALL",#N/A,FALSE,"FCB"}</definedName>
    <definedName name="wrn.fcb2_2" localSheetId="2" hidden="1">{"FCB_ALL",#N/A,FALSE,"FCB"}</definedName>
    <definedName name="wrn.fcb2_2" localSheetId="14" hidden="1">{"FCB_ALL",#N/A,FALSE,"FCB"}</definedName>
    <definedName name="wrn.fcb2_2" localSheetId="28" hidden="1">{"FCB_ALL",#N/A,FALSE,"FCB"}</definedName>
    <definedName name="wrn.fcb2_2" localSheetId="5" hidden="1">{"FCB_ALL",#N/A,FALSE,"FCB"}</definedName>
    <definedName name="wrn.fcb2_2" localSheetId="13" hidden="1">{"FCB_ALL",#N/A,FALSE,"FCB"}</definedName>
    <definedName name="wrn.fcb2_2" hidden="1">{"FCB_ALL",#N/A,FALSE,"FCB"}</definedName>
    <definedName name="wrn.fcb2_2_1" localSheetId="24" hidden="1">{"FCB_ALL",#N/A,FALSE,"FCB"}</definedName>
    <definedName name="wrn.fcb2_2_1" localSheetId="8" hidden="1">{"FCB_ALL",#N/A,FALSE,"FCB"}</definedName>
    <definedName name="wrn.fcb2_2_1" localSheetId="25" hidden="1">{"FCB_ALL",#N/A,FALSE,"FCB"}</definedName>
    <definedName name="wrn.fcb2_2_1" localSheetId="2" hidden="1">{"FCB_ALL",#N/A,FALSE,"FCB"}</definedName>
    <definedName name="wrn.fcb2_2_1" localSheetId="14" hidden="1">{"FCB_ALL",#N/A,FALSE,"FCB"}</definedName>
    <definedName name="wrn.fcb2_2_1" localSheetId="28" hidden="1">{"FCB_ALL",#N/A,FALSE,"FCB"}</definedName>
    <definedName name="wrn.fcb2_2_1" localSheetId="5" hidden="1">{"FCB_ALL",#N/A,FALSE,"FCB"}</definedName>
    <definedName name="wrn.fcb2_2_1" localSheetId="13" hidden="1">{"FCB_ALL",#N/A,FALSE,"FCB"}</definedName>
    <definedName name="wrn.fcb2_2_1" hidden="1">{"FCB_ALL",#N/A,FALSE,"FCB"}</definedName>
    <definedName name="wrn.fcb2_2_2" localSheetId="24" hidden="1">{"FCB_ALL",#N/A,FALSE,"FCB"}</definedName>
    <definedName name="wrn.fcb2_2_2" localSheetId="8" hidden="1">{"FCB_ALL",#N/A,FALSE,"FCB"}</definedName>
    <definedName name="wrn.fcb2_2_2" localSheetId="25" hidden="1">{"FCB_ALL",#N/A,FALSE,"FCB"}</definedName>
    <definedName name="wrn.fcb2_2_2" localSheetId="2" hidden="1">{"FCB_ALL",#N/A,FALSE,"FCB"}</definedName>
    <definedName name="wrn.fcb2_2_2" localSheetId="14" hidden="1">{"FCB_ALL",#N/A,FALSE,"FCB"}</definedName>
    <definedName name="wrn.fcb2_2_2" localSheetId="28" hidden="1">{"FCB_ALL",#N/A,FALSE,"FCB"}</definedName>
    <definedName name="wrn.fcb2_2_2" localSheetId="5" hidden="1">{"FCB_ALL",#N/A,FALSE,"FCB"}</definedName>
    <definedName name="wrn.fcb2_2_2" localSheetId="13" hidden="1">{"FCB_ALL",#N/A,FALSE,"FCB"}</definedName>
    <definedName name="wrn.fcb2_2_2" hidden="1">{"FCB_ALL",#N/A,FALSE,"FCB"}</definedName>
    <definedName name="wrn.fcb2_2_3" localSheetId="24" hidden="1">{"FCB_ALL",#N/A,FALSE,"FCB"}</definedName>
    <definedName name="wrn.fcb2_2_3" localSheetId="8" hidden="1">{"FCB_ALL",#N/A,FALSE,"FCB"}</definedName>
    <definedName name="wrn.fcb2_2_3" localSheetId="25" hidden="1">{"FCB_ALL",#N/A,FALSE,"FCB"}</definedName>
    <definedName name="wrn.fcb2_2_3" localSheetId="2" hidden="1">{"FCB_ALL",#N/A,FALSE,"FCB"}</definedName>
    <definedName name="wrn.fcb2_2_3" localSheetId="14" hidden="1">{"FCB_ALL",#N/A,FALSE,"FCB"}</definedName>
    <definedName name="wrn.fcb2_2_3" localSheetId="28" hidden="1">{"FCB_ALL",#N/A,FALSE,"FCB"}</definedName>
    <definedName name="wrn.fcb2_2_3" localSheetId="5" hidden="1">{"FCB_ALL",#N/A,FALSE,"FCB"}</definedName>
    <definedName name="wrn.fcb2_2_3" localSheetId="13" hidden="1">{"FCB_ALL",#N/A,FALSE,"FCB"}</definedName>
    <definedName name="wrn.fcb2_2_3" hidden="1">{"FCB_ALL",#N/A,FALSE,"FCB"}</definedName>
    <definedName name="wrn.fcb2_2_4" localSheetId="24" hidden="1">{"FCB_ALL",#N/A,FALSE,"FCB"}</definedName>
    <definedName name="wrn.fcb2_2_4" localSheetId="8" hidden="1">{"FCB_ALL",#N/A,FALSE,"FCB"}</definedName>
    <definedName name="wrn.fcb2_2_4" localSheetId="25" hidden="1">{"FCB_ALL",#N/A,FALSE,"FCB"}</definedName>
    <definedName name="wrn.fcb2_2_4" localSheetId="2" hidden="1">{"FCB_ALL",#N/A,FALSE,"FCB"}</definedName>
    <definedName name="wrn.fcb2_2_4" localSheetId="14" hidden="1">{"FCB_ALL",#N/A,FALSE,"FCB"}</definedName>
    <definedName name="wrn.fcb2_2_4" localSheetId="28" hidden="1">{"FCB_ALL",#N/A,FALSE,"FCB"}</definedName>
    <definedName name="wrn.fcb2_2_4" localSheetId="5" hidden="1">{"FCB_ALL",#N/A,FALSE,"FCB"}</definedName>
    <definedName name="wrn.fcb2_2_4" localSheetId="13" hidden="1">{"FCB_ALL",#N/A,FALSE,"FCB"}</definedName>
    <definedName name="wrn.fcb2_2_4" hidden="1">{"FCB_ALL",#N/A,FALSE,"FCB"}</definedName>
    <definedName name="wrn.fcb2_3" localSheetId="24" hidden="1">{"FCB_ALL",#N/A,FALSE,"FCB"}</definedName>
    <definedName name="wrn.fcb2_3" localSheetId="8" hidden="1">{"FCB_ALL",#N/A,FALSE,"FCB"}</definedName>
    <definedName name="wrn.fcb2_3" localSheetId="25" hidden="1">{"FCB_ALL",#N/A,FALSE,"FCB"}</definedName>
    <definedName name="wrn.fcb2_3" localSheetId="2" hidden="1">{"FCB_ALL",#N/A,FALSE,"FCB"}</definedName>
    <definedName name="wrn.fcb2_3" localSheetId="14" hidden="1">{"FCB_ALL",#N/A,FALSE,"FCB"}</definedName>
    <definedName name="wrn.fcb2_3" localSheetId="28" hidden="1">{"FCB_ALL",#N/A,FALSE,"FCB"}</definedName>
    <definedName name="wrn.fcb2_3" localSheetId="5" hidden="1">{"FCB_ALL",#N/A,FALSE,"FCB"}</definedName>
    <definedName name="wrn.fcb2_3" localSheetId="13" hidden="1">{"FCB_ALL",#N/A,FALSE,"FCB"}</definedName>
    <definedName name="wrn.fcb2_3" hidden="1">{"FCB_ALL",#N/A,FALSE,"FCB"}</definedName>
    <definedName name="wrn.fcb2_3_1" localSheetId="24" hidden="1">{"FCB_ALL",#N/A,FALSE,"FCB"}</definedName>
    <definedName name="wrn.fcb2_3_1" localSheetId="8" hidden="1">{"FCB_ALL",#N/A,FALSE,"FCB"}</definedName>
    <definedName name="wrn.fcb2_3_1" localSheetId="25" hidden="1">{"FCB_ALL",#N/A,FALSE,"FCB"}</definedName>
    <definedName name="wrn.fcb2_3_1" localSheetId="2" hidden="1">{"FCB_ALL",#N/A,FALSE,"FCB"}</definedName>
    <definedName name="wrn.fcb2_3_1" localSheetId="14" hidden="1">{"FCB_ALL",#N/A,FALSE,"FCB"}</definedName>
    <definedName name="wrn.fcb2_3_1" localSheetId="28" hidden="1">{"FCB_ALL",#N/A,FALSE,"FCB"}</definedName>
    <definedName name="wrn.fcb2_3_1" localSheetId="5" hidden="1">{"FCB_ALL",#N/A,FALSE,"FCB"}</definedName>
    <definedName name="wrn.fcb2_3_1" localSheetId="13" hidden="1">{"FCB_ALL",#N/A,FALSE,"FCB"}</definedName>
    <definedName name="wrn.fcb2_3_1" hidden="1">{"FCB_ALL",#N/A,FALSE,"FCB"}</definedName>
    <definedName name="wrn.fcb2_3_2" localSheetId="24" hidden="1">{"FCB_ALL",#N/A,FALSE,"FCB"}</definedName>
    <definedName name="wrn.fcb2_3_2" localSheetId="8" hidden="1">{"FCB_ALL",#N/A,FALSE,"FCB"}</definedName>
    <definedName name="wrn.fcb2_3_2" localSheetId="25" hidden="1">{"FCB_ALL",#N/A,FALSE,"FCB"}</definedName>
    <definedName name="wrn.fcb2_3_2" localSheetId="2" hidden="1">{"FCB_ALL",#N/A,FALSE,"FCB"}</definedName>
    <definedName name="wrn.fcb2_3_2" localSheetId="14" hidden="1">{"FCB_ALL",#N/A,FALSE,"FCB"}</definedName>
    <definedName name="wrn.fcb2_3_2" localSheetId="28" hidden="1">{"FCB_ALL",#N/A,FALSE,"FCB"}</definedName>
    <definedName name="wrn.fcb2_3_2" localSheetId="5" hidden="1">{"FCB_ALL",#N/A,FALSE,"FCB"}</definedName>
    <definedName name="wrn.fcb2_3_2" localSheetId="13" hidden="1">{"FCB_ALL",#N/A,FALSE,"FCB"}</definedName>
    <definedName name="wrn.fcb2_3_2" hidden="1">{"FCB_ALL",#N/A,FALSE,"FCB"}</definedName>
    <definedName name="wrn.fcb2_3_3" localSheetId="24" hidden="1">{"FCB_ALL",#N/A,FALSE,"FCB"}</definedName>
    <definedName name="wrn.fcb2_3_3" localSheetId="8" hidden="1">{"FCB_ALL",#N/A,FALSE,"FCB"}</definedName>
    <definedName name="wrn.fcb2_3_3" localSheetId="25" hidden="1">{"FCB_ALL",#N/A,FALSE,"FCB"}</definedName>
    <definedName name="wrn.fcb2_3_3" localSheetId="2" hidden="1">{"FCB_ALL",#N/A,FALSE,"FCB"}</definedName>
    <definedName name="wrn.fcb2_3_3" localSheetId="14" hidden="1">{"FCB_ALL",#N/A,FALSE,"FCB"}</definedName>
    <definedName name="wrn.fcb2_3_3" localSheetId="28" hidden="1">{"FCB_ALL",#N/A,FALSE,"FCB"}</definedName>
    <definedName name="wrn.fcb2_3_3" localSheetId="5" hidden="1">{"FCB_ALL",#N/A,FALSE,"FCB"}</definedName>
    <definedName name="wrn.fcb2_3_3" localSheetId="13" hidden="1">{"FCB_ALL",#N/A,FALSE,"FCB"}</definedName>
    <definedName name="wrn.fcb2_3_3" hidden="1">{"FCB_ALL",#N/A,FALSE,"FCB"}</definedName>
    <definedName name="wrn.fcb2_3_4" localSheetId="24" hidden="1">{"FCB_ALL",#N/A,FALSE,"FCB"}</definedName>
    <definedName name="wrn.fcb2_3_4" localSheetId="8" hidden="1">{"FCB_ALL",#N/A,FALSE,"FCB"}</definedName>
    <definedName name="wrn.fcb2_3_4" localSheetId="25" hidden="1">{"FCB_ALL",#N/A,FALSE,"FCB"}</definedName>
    <definedName name="wrn.fcb2_3_4" localSheetId="2" hidden="1">{"FCB_ALL",#N/A,FALSE,"FCB"}</definedName>
    <definedName name="wrn.fcb2_3_4" localSheetId="14" hidden="1">{"FCB_ALL",#N/A,FALSE,"FCB"}</definedName>
    <definedName name="wrn.fcb2_3_4" localSheetId="28" hidden="1">{"FCB_ALL",#N/A,FALSE,"FCB"}</definedName>
    <definedName name="wrn.fcb2_3_4" localSheetId="5" hidden="1">{"FCB_ALL",#N/A,FALSE,"FCB"}</definedName>
    <definedName name="wrn.fcb2_3_4" localSheetId="13" hidden="1">{"FCB_ALL",#N/A,FALSE,"FCB"}</definedName>
    <definedName name="wrn.fcb2_3_4" hidden="1">{"FCB_ALL",#N/A,FALSE,"FCB"}</definedName>
    <definedName name="wrn.fcb2_4" localSheetId="24" hidden="1">{"FCB_ALL",#N/A,FALSE,"FCB"}</definedName>
    <definedName name="wrn.fcb2_4" localSheetId="8" hidden="1">{"FCB_ALL",#N/A,FALSE,"FCB"}</definedName>
    <definedName name="wrn.fcb2_4" localSheetId="25" hidden="1">{"FCB_ALL",#N/A,FALSE,"FCB"}</definedName>
    <definedName name="wrn.fcb2_4" localSheetId="2" hidden="1">{"FCB_ALL",#N/A,FALSE,"FCB"}</definedName>
    <definedName name="wrn.fcb2_4" localSheetId="14" hidden="1">{"FCB_ALL",#N/A,FALSE,"FCB"}</definedName>
    <definedName name="wrn.fcb2_4" localSheetId="28" hidden="1">{"FCB_ALL",#N/A,FALSE,"FCB"}</definedName>
    <definedName name="wrn.fcb2_4" localSheetId="5" hidden="1">{"FCB_ALL",#N/A,FALSE,"FCB"}</definedName>
    <definedName name="wrn.fcb2_4" localSheetId="13" hidden="1">{"FCB_ALL",#N/A,FALSE,"FCB"}</definedName>
    <definedName name="wrn.fcb2_4" hidden="1">{"FCB_ALL",#N/A,FALSE,"FCB"}</definedName>
    <definedName name="wrn.fcb2_4_1" localSheetId="24" hidden="1">{"FCB_ALL",#N/A,FALSE,"FCB"}</definedName>
    <definedName name="wrn.fcb2_4_1" localSheetId="8" hidden="1">{"FCB_ALL",#N/A,FALSE,"FCB"}</definedName>
    <definedName name="wrn.fcb2_4_1" localSheetId="25" hidden="1">{"FCB_ALL",#N/A,FALSE,"FCB"}</definedName>
    <definedName name="wrn.fcb2_4_1" localSheetId="2" hidden="1">{"FCB_ALL",#N/A,FALSE,"FCB"}</definedName>
    <definedName name="wrn.fcb2_4_1" localSheetId="14" hidden="1">{"FCB_ALL",#N/A,FALSE,"FCB"}</definedName>
    <definedName name="wrn.fcb2_4_1" localSheetId="28" hidden="1">{"FCB_ALL",#N/A,FALSE,"FCB"}</definedName>
    <definedName name="wrn.fcb2_4_1" localSheetId="5" hidden="1">{"FCB_ALL",#N/A,FALSE,"FCB"}</definedName>
    <definedName name="wrn.fcb2_4_1" localSheetId="13" hidden="1">{"FCB_ALL",#N/A,FALSE,"FCB"}</definedName>
    <definedName name="wrn.fcb2_4_1" hidden="1">{"FCB_ALL",#N/A,FALSE,"FCB"}</definedName>
    <definedName name="wrn.fcb2_4_2" localSheetId="24" hidden="1">{"FCB_ALL",#N/A,FALSE,"FCB"}</definedName>
    <definedName name="wrn.fcb2_4_2" localSheetId="8" hidden="1">{"FCB_ALL",#N/A,FALSE,"FCB"}</definedName>
    <definedName name="wrn.fcb2_4_2" localSheetId="25" hidden="1">{"FCB_ALL",#N/A,FALSE,"FCB"}</definedName>
    <definedName name="wrn.fcb2_4_2" localSheetId="2" hidden="1">{"FCB_ALL",#N/A,FALSE,"FCB"}</definedName>
    <definedName name="wrn.fcb2_4_2" localSheetId="14" hidden="1">{"FCB_ALL",#N/A,FALSE,"FCB"}</definedName>
    <definedName name="wrn.fcb2_4_2" localSheetId="28" hidden="1">{"FCB_ALL",#N/A,FALSE,"FCB"}</definedName>
    <definedName name="wrn.fcb2_4_2" localSheetId="5" hidden="1">{"FCB_ALL",#N/A,FALSE,"FCB"}</definedName>
    <definedName name="wrn.fcb2_4_2" localSheetId="13" hidden="1">{"FCB_ALL",#N/A,FALSE,"FCB"}</definedName>
    <definedName name="wrn.fcb2_4_2" hidden="1">{"FCB_ALL",#N/A,FALSE,"FCB"}</definedName>
    <definedName name="wrn.fcb2_4_3" localSheetId="24" hidden="1">{"FCB_ALL",#N/A,FALSE,"FCB"}</definedName>
    <definedName name="wrn.fcb2_4_3" localSheetId="8" hidden="1">{"FCB_ALL",#N/A,FALSE,"FCB"}</definedName>
    <definedName name="wrn.fcb2_4_3" localSheetId="25" hidden="1">{"FCB_ALL",#N/A,FALSE,"FCB"}</definedName>
    <definedName name="wrn.fcb2_4_3" localSheetId="2" hidden="1">{"FCB_ALL",#N/A,FALSE,"FCB"}</definedName>
    <definedName name="wrn.fcb2_4_3" localSheetId="14" hidden="1">{"FCB_ALL",#N/A,FALSE,"FCB"}</definedName>
    <definedName name="wrn.fcb2_4_3" localSheetId="28" hidden="1">{"FCB_ALL",#N/A,FALSE,"FCB"}</definedName>
    <definedName name="wrn.fcb2_4_3" localSheetId="5" hidden="1">{"FCB_ALL",#N/A,FALSE,"FCB"}</definedName>
    <definedName name="wrn.fcb2_4_3" localSheetId="13" hidden="1">{"FCB_ALL",#N/A,FALSE,"FCB"}</definedName>
    <definedName name="wrn.fcb2_4_3" hidden="1">{"FCB_ALL",#N/A,FALSE,"FCB"}</definedName>
    <definedName name="wrn.fcb2_4_4" localSheetId="24" hidden="1">{"FCB_ALL",#N/A,FALSE,"FCB"}</definedName>
    <definedName name="wrn.fcb2_4_4" localSheetId="8" hidden="1">{"FCB_ALL",#N/A,FALSE,"FCB"}</definedName>
    <definedName name="wrn.fcb2_4_4" localSheetId="25" hidden="1">{"FCB_ALL",#N/A,FALSE,"FCB"}</definedName>
    <definedName name="wrn.fcb2_4_4" localSheetId="2" hidden="1">{"FCB_ALL",#N/A,FALSE,"FCB"}</definedName>
    <definedName name="wrn.fcb2_4_4" localSheetId="14" hidden="1">{"FCB_ALL",#N/A,FALSE,"FCB"}</definedName>
    <definedName name="wrn.fcb2_4_4" localSheetId="28" hidden="1">{"FCB_ALL",#N/A,FALSE,"FCB"}</definedName>
    <definedName name="wrn.fcb2_4_4" localSheetId="5" hidden="1">{"FCB_ALL",#N/A,FALSE,"FCB"}</definedName>
    <definedName name="wrn.fcb2_4_4" localSheetId="13" hidden="1">{"FCB_ALL",#N/A,FALSE,"FCB"}</definedName>
    <definedName name="wrn.fcb2_4_4" hidden="1">{"FCB_ALL",#N/A,FALSE,"FCB"}</definedName>
    <definedName name="wrn.fcb2_5" localSheetId="24" hidden="1">{"FCB_ALL",#N/A,FALSE,"FCB"}</definedName>
    <definedName name="wrn.fcb2_5" localSheetId="8" hidden="1">{"FCB_ALL",#N/A,FALSE,"FCB"}</definedName>
    <definedName name="wrn.fcb2_5" localSheetId="25" hidden="1">{"FCB_ALL",#N/A,FALSE,"FCB"}</definedName>
    <definedName name="wrn.fcb2_5" localSheetId="2" hidden="1">{"FCB_ALL",#N/A,FALSE,"FCB"}</definedName>
    <definedName name="wrn.fcb2_5" localSheetId="14" hidden="1">{"FCB_ALL",#N/A,FALSE,"FCB"}</definedName>
    <definedName name="wrn.fcb2_5" localSheetId="28" hidden="1">{"FCB_ALL",#N/A,FALSE,"FCB"}</definedName>
    <definedName name="wrn.fcb2_5" localSheetId="5" hidden="1">{"FCB_ALL",#N/A,FALSE,"FCB"}</definedName>
    <definedName name="wrn.fcb2_5" localSheetId="13" hidden="1">{"FCB_ALL",#N/A,FALSE,"FCB"}</definedName>
    <definedName name="wrn.fcb2_5" hidden="1">{"FCB_ALL",#N/A,FALSE,"FCB"}</definedName>
    <definedName name="wrn.fcb2_5_1" localSheetId="24" hidden="1">{"FCB_ALL",#N/A,FALSE,"FCB"}</definedName>
    <definedName name="wrn.fcb2_5_1" localSheetId="8" hidden="1">{"FCB_ALL",#N/A,FALSE,"FCB"}</definedName>
    <definedName name="wrn.fcb2_5_1" localSheetId="25" hidden="1">{"FCB_ALL",#N/A,FALSE,"FCB"}</definedName>
    <definedName name="wrn.fcb2_5_1" localSheetId="2" hidden="1">{"FCB_ALL",#N/A,FALSE,"FCB"}</definedName>
    <definedName name="wrn.fcb2_5_1" localSheetId="14" hidden="1">{"FCB_ALL",#N/A,FALSE,"FCB"}</definedName>
    <definedName name="wrn.fcb2_5_1" localSheetId="28" hidden="1">{"FCB_ALL",#N/A,FALSE,"FCB"}</definedName>
    <definedName name="wrn.fcb2_5_1" localSheetId="5" hidden="1">{"FCB_ALL",#N/A,FALSE,"FCB"}</definedName>
    <definedName name="wrn.fcb2_5_1" localSheetId="13" hidden="1">{"FCB_ALL",#N/A,FALSE,"FCB"}</definedName>
    <definedName name="wrn.fcb2_5_1" hidden="1">{"FCB_ALL",#N/A,FALSE,"FCB"}</definedName>
    <definedName name="wrn.fcb2_5_2" localSheetId="24" hidden="1">{"FCB_ALL",#N/A,FALSE,"FCB"}</definedName>
    <definedName name="wrn.fcb2_5_2" localSheetId="8" hidden="1">{"FCB_ALL",#N/A,FALSE,"FCB"}</definedName>
    <definedName name="wrn.fcb2_5_2" localSheetId="25" hidden="1">{"FCB_ALL",#N/A,FALSE,"FCB"}</definedName>
    <definedName name="wrn.fcb2_5_2" localSheetId="2" hidden="1">{"FCB_ALL",#N/A,FALSE,"FCB"}</definedName>
    <definedName name="wrn.fcb2_5_2" localSheetId="14" hidden="1">{"FCB_ALL",#N/A,FALSE,"FCB"}</definedName>
    <definedName name="wrn.fcb2_5_2" localSheetId="28" hidden="1">{"FCB_ALL",#N/A,FALSE,"FCB"}</definedName>
    <definedName name="wrn.fcb2_5_2" localSheetId="5" hidden="1">{"FCB_ALL",#N/A,FALSE,"FCB"}</definedName>
    <definedName name="wrn.fcb2_5_2" localSheetId="13" hidden="1">{"FCB_ALL",#N/A,FALSE,"FCB"}</definedName>
    <definedName name="wrn.fcb2_5_2" hidden="1">{"FCB_ALL",#N/A,FALSE,"FCB"}</definedName>
    <definedName name="wrn.fcb2_5_3" localSheetId="24" hidden="1">{"FCB_ALL",#N/A,FALSE,"FCB"}</definedName>
    <definedName name="wrn.fcb2_5_3" localSheetId="8" hidden="1">{"FCB_ALL",#N/A,FALSE,"FCB"}</definedName>
    <definedName name="wrn.fcb2_5_3" localSheetId="25" hidden="1">{"FCB_ALL",#N/A,FALSE,"FCB"}</definedName>
    <definedName name="wrn.fcb2_5_3" localSheetId="2" hidden="1">{"FCB_ALL",#N/A,FALSE,"FCB"}</definedName>
    <definedName name="wrn.fcb2_5_3" localSheetId="14" hidden="1">{"FCB_ALL",#N/A,FALSE,"FCB"}</definedName>
    <definedName name="wrn.fcb2_5_3" localSheetId="28" hidden="1">{"FCB_ALL",#N/A,FALSE,"FCB"}</definedName>
    <definedName name="wrn.fcb2_5_3" localSheetId="5" hidden="1">{"FCB_ALL",#N/A,FALSE,"FCB"}</definedName>
    <definedName name="wrn.fcb2_5_3" localSheetId="13" hidden="1">{"FCB_ALL",#N/A,FALSE,"FCB"}</definedName>
    <definedName name="wrn.fcb2_5_3" hidden="1">{"FCB_ALL",#N/A,FALSE,"FCB"}</definedName>
    <definedName name="wrn.fcb2_5_4" localSheetId="24" hidden="1">{"FCB_ALL",#N/A,FALSE,"FCB"}</definedName>
    <definedName name="wrn.fcb2_5_4" localSheetId="8" hidden="1">{"FCB_ALL",#N/A,FALSE,"FCB"}</definedName>
    <definedName name="wrn.fcb2_5_4" localSheetId="25" hidden="1">{"FCB_ALL",#N/A,FALSE,"FCB"}</definedName>
    <definedName name="wrn.fcb2_5_4" localSheetId="2" hidden="1">{"FCB_ALL",#N/A,FALSE,"FCB"}</definedName>
    <definedName name="wrn.fcb2_5_4" localSheetId="14" hidden="1">{"FCB_ALL",#N/A,FALSE,"FCB"}</definedName>
    <definedName name="wrn.fcb2_5_4" localSheetId="28" hidden="1">{"FCB_ALL",#N/A,FALSE,"FCB"}</definedName>
    <definedName name="wrn.fcb2_5_4" localSheetId="5" hidden="1">{"FCB_ALL",#N/A,FALSE,"FCB"}</definedName>
    <definedName name="wrn.fcb2_5_4" localSheetId="13" hidden="1">{"FCB_ALL",#N/A,FALSE,"FCB"}</definedName>
    <definedName name="wrn.fcb2_5_4" hidden="1">{"FCB_ALL",#N/A,FALSE,"FCB"}</definedName>
    <definedName name="wrn.Final._.Payable._.By._.Country." localSheetId="24" hidden="1">{"Final Payable By Country",#N/A,FALSE,"Final Payable"}</definedName>
    <definedName name="wrn.Final._.Payable._.By._.Country." localSheetId="8" hidden="1">{"Final Payable By Country",#N/A,FALSE,"Final Payable"}</definedName>
    <definedName name="wrn.Final._.Payable._.By._.Country." localSheetId="25" hidden="1">{"Final Payable By Country",#N/A,FALSE,"Final Payable"}</definedName>
    <definedName name="wrn.Final._.Payable._.By._.Country." localSheetId="2" hidden="1">{"Final Payable By Country",#N/A,FALSE,"Final Payable"}</definedName>
    <definedName name="wrn.Final._.Payable._.By._.Country." localSheetId="28" hidden="1">{"Final Payable By Country",#N/A,FALSE,"Final Payable"}</definedName>
    <definedName name="wrn.Final._.Payable._.By._.Country." localSheetId="5" hidden="1">{"Final Payable By Country",#N/A,FALSE,"Final Payable"}</definedName>
    <definedName name="wrn.Final._.Payable._.By._.Country." hidden="1">{"Final Payable By Country",#N/A,FALSE,"Final Payable"}</definedName>
    <definedName name="wrn.for._.TenneT." localSheetId="24"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4"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8"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5"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localSheetId="24"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8"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25"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2"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28"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5"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4"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8"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25"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28"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5"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4"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8"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5"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8"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5"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4"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8"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25"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2"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28"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5"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4"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8"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25"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28"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8"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5"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8"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localSheetId="24" hidden="1">{"RB QY $",#N/A,FALSE,"Fin STMT";"RB QY Stats",#N/A,FALSE,"Fin STMT";"RB 00 $",#N/A,FALSE,"Fin STMT";"RB 00 Stats",#N/A,FALSE,"Fin STMT";"RB 01 $",#N/A,FALSE,"Fin STMT";"RB 01 Stats",#N/A,FALSE,"Fin STMT"}</definedName>
    <definedName name="wrn.Forecast._.Red._.Book." localSheetId="8" hidden="1">{"RB QY $",#N/A,FALSE,"Fin STMT";"RB QY Stats",#N/A,FALSE,"Fin STMT";"RB 00 $",#N/A,FALSE,"Fin STMT";"RB 00 Stats",#N/A,FALSE,"Fin STMT";"RB 01 $",#N/A,FALSE,"Fin STMT";"RB 01 Stats",#N/A,FALSE,"Fin STMT"}</definedName>
    <definedName name="wrn.Forecast._.Red._.Book." localSheetId="25" hidden="1">{"RB QY $",#N/A,FALSE,"Fin STMT";"RB QY Stats",#N/A,FALSE,"Fin STMT";"RB 00 $",#N/A,FALSE,"Fin STMT";"RB 00 Stats",#N/A,FALSE,"Fin STMT";"RB 01 $",#N/A,FALSE,"Fin STMT";"RB 01 Stats",#N/A,FALSE,"Fin STMT"}</definedName>
    <definedName name="wrn.Forecast._.Red._.Book." localSheetId="2" hidden="1">{"RB QY $",#N/A,FALSE,"Fin STMT";"RB QY Stats",#N/A,FALSE,"Fin STMT";"RB 00 $",#N/A,FALSE,"Fin STMT";"RB 00 Stats",#N/A,FALSE,"Fin STMT";"RB 01 $",#N/A,FALSE,"Fin STMT";"RB 01 Stats",#N/A,FALSE,"Fin STMT"}</definedName>
    <definedName name="wrn.Forecast._.Red._.Book." localSheetId="28" hidden="1">{"RB QY $",#N/A,FALSE,"Fin STMT";"RB QY Stats",#N/A,FALSE,"Fin STMT";"RB 00 $",#N/A,FALSE,"Fin STMT";"RB 00 Stats",#N/A,FALSE,"Fin STMT";"RB 01 $",#N/A,FALSE,"Fin STMT";"RB 01 Stats",#N/A,FALSE,"Fin STMT"}</definedName>
    <definedName name="wrn.Forecast._.Red._.Book." localSheetId="5"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24"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8"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25"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28"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localSheetId="5"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localSheetId="24" hidden="1">{#N/A,#N/A,FALSE,"FORM A";#N/A,#N/A,FALSE,"FORM D";#N/A,#N/A,FALSE,"FORM E-1";#N/A,#N/A,FALSE,"FORM E-2";#N/A,#N/A,FALSE,"FORM F";#N/A,#N/A,FALSE,"FORM G";#N/A,#N/A,FALSE,"FORM H-1";#N/A,#N/A,FALSE,"FORM H-2";#N/A,#N/A,FALSE,"FORM H-3";#N/A,#N/A,FALSE,"FORM H-4";#N/A,#N/A,FALSE,"FORM H-5";#N/A,#N/A,FALSE,"FORM I";#N/A,#N/A,FALSE,"FORM J"}</definedName>
    <definedName name="wrn.FORM." localSheetId="8" hidden="1">{#N/A,#N/A,FALSE,"FORM A";#N/A,#N/A,FALSE,"FORM D";#N/A,#N/A,FALSE,"FORM E-1";#N/A,#N/A,FALSE,"FORM E-2";#N/A,#N/A,FALSE,"FORM F";#N/A,#N/A,FALSE,"FORM G";#N/A,#N/A,FALSE,"FORM H-1";#N/A,#N/A,FALSE,"FORM H-2";#N/A,#N/A,FALSE,"FORM H-3";#N/A,#N/A,FALSE,"FORM H-4";#N/A,#N/A,FALSE,"FORM H-5";#N/A,#N/A,FALSE,"FORM I";#N/A,#N/A,FALSE,"FORM J"}</definedName>
    <definedName name="wrn.FORM." localSheetId="25" hidden="1">{#N/A,#N/A,FALSE,"FORM A";#N/A,#N/A,FALSE,"FORM D";#N/A,#N/A,FALSE,"FORM E-1";#N/A,#N/A,FALSE,"FORM E-2";#N/A,#N/A,FALSE,"FORM F";#N/A,#N/A,FALSE,"FORM G";#N/A,#N/A,FALSE,"FORM H-1";#N/A,#N/A,FALSE,"FORM H-2";#N/A,#N/A,FALSE,"FORM H-3";#N/A,#N/A,FALSE,"FORM H-4";#N/A,#N/A,FALSE,"FORM H-5";#N/A,#N/A,FALSE,"FORM I";#N/A,#N/A,FALSE,"FORM J"}</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localSheetId="28" hidden="1">{#N/A,#N/A,FALSE,"FORM A";#N/A,#N/A,FALSE,"FORM D";#N/A,#N/A,FALSE,"FORM E-1";#N/A,#N/A,FALSE,"FORM E-2";#N/A,#N/A,FALSE,"FORM F";#N/A,#N/A,FALSE,"FORM G";#N/A,#N/A,FALSE,"FORM H-1";#N/A,#N/A,FALSE,"FORM H-2";#N/A,#N/A,FALSE,"FORM H-3";#N/A,#N/A,FALSE,"FORM H-4";#N/A,#N/A,FALSE,"FORM H-5";#N/A,#N/A,FALSE,"FORM I";#N/A,#N/A,FALSE,"FORM J"}</definedName>
    <definedName name="wrn.FORM." localSheetId="5"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localSheetId="24" hidden="1">{#N/A,#N/A,TRUE,"Julio";#N/A,#N/A,TRUE,"Agosto";#N/A,#N/A,TRUE,"BHCo";#N/A,#N/A,TRUE,"Abril";#N/A,#N/A,TRUE,"Pro Forma"}</definedName>
    <definedName name="wrn.Friendly." localSheetId="8" hidden="1">{#N/A,#N/A,TRUE,"Julio";#N/A,#N/A,TRUE,"Agosto";#N/A,#N/A,TRUE,"BHCo";#N/A,#N/A,TRUE,"Abril";#N/A,#N/A,TRUE,"Pro Forma"}</definedName>
    <definedName name="wrn.Friendly." localSheetId="25" hidden="1">{#N/A,#N/A,TRUE,"Julio";#N/A,#N/A,TRUE,"Agosto";#N/A,#N/A,TRUE,"BHCo";#N/A,#N/A,TRUE,"Abril";#N/A,#N/A,TRUE,"Pro Forma"}</definedName>
    <definedName name="wrn.Friendly." localSheetId="2" hidden="1">{#N/A,#N/A,TRUE,"Julio";#N/A,#N/A,TRUE,"Agosto";#N/A,#N/A,TRUE,"BHCo";#N/A,#N/A,TRUE,"Abril";#N/A,#N/A,TRUE,"Pro Forma"}</definedName>
    <definedName name="wrn.Friendly." localSheetId="28" hidden="1">{#N/A,#N/A,TRUE,"Julio";#N/A,#N/A,TRUE,"Agosto";#N/A,#N/A,TRUE,"BHCo";#N/A,#N/A,TRUE,"Abril";#N/A,#N/A,TRUE,"Pro Forma"}</definedName>
    <definedName name="wrn.Friendly." localSheetId="5" hidden="1">{#N/A,#N/A,TRUE,"Julio";#N/A,#N/A,TRUE,"Agosto";#N/A,#N/A,TRUE,"BHCo";#N/A,#N/A,TRUE,"Abril";#N/A,#N/A,TRUE,"Pro Forma"}</definedName>
    <definedName name="wrn.Friendly." hidden="1">{#N/A,#N/A,TRUE,"Julio";#N/A,#N/A,TRUE,"Agosto";#N/A,#N/A,TRUE,"BHCo";#N/A,#N/A,TRUE,"Abril";#N/A,#N/A,TRUE,"Pro Forma"}</definedName>
    <definedName name="wrn.Full._.Report."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localSheetId="24" hidden="1">{"Annual",#N/A,FALSE,"Long Run";"SelectUSQtr_AnnlChg",#N/A,FALSE,"Long Run";"SelCalQtr_AnlChg",#N/A,FALSE,"Long Run";"PerIncQtr_AnlChg",#N/A,FALSE,"Long Run";"OthrCalQtr_AnlChg",#N/A,FALSE,"Long Run"}</definedName>
    <definedName name="wrn.FullReport." localSheetId="8" hidden="1">{"Annual",#N/A,FALSE,"Long Run";"SelectUSQtr_AnnlChg",#N/A,FALSE,"Long Run";"SelCalQtr_AnlChg",#N/A,FALSE,"Long Run";"PerIncQtr_AnlChg",#N/A,FALSE,"Long Run";"OthrCalQtr_AnlChg",#N/A,FALSE,"Long Run"}</definedName>
    <definedName name="wrn.FullReport." localSheetId="25" hidden="1">{"Annual",#N/A,FALSE,"Long Run";"SelectUSQtr_AnnlChg",#N/A,FALSE,"Long Run";"SelCalQtr_AnlChg",#N/A,FALSE,"Long Run";"PerIncQtr_AnlChg",#N/A,FALSE,"Long Run";"OthrCalQtr_AnlChg",#N/A,FALSE,"Long Run"}</definedName>
    <definedName name="wrn.FullReport." localSheetId="2" hidden="1">{"Annual",#N/A,FALSE,"Long Run";"SelectUSQtr_AnnlChg",#N/A,FALSE,"Long Run";"SelCalQtr_AnlChg",#N/A,FALSE,"Long Run";"PerIncQtr_AnlChg",#N/A,FALSE,"Long Run";"OthrCalQtr_AnlChg",#N/A,FALSE,"Long Run"}</definedName>
    <definedName name="wrn.FullReport." localSheetId="28" hidden="1">{"Annual",#N/A,FALSE,"Long Run";"SelectUSQtr_AnnlChg",#N/A,FALSE,"Long Run";"SelCalQtr_AnlChg",#N/A,FALSE,"Long Run";"PerIncQtr_AnlChg",#N/A,FALSE,"Long Run";"OthrCalQtr_AnlChg",#N/A,FALSE,"Long Run"}</definedName>
    <definedName name="wrn.FullReport." localSheetId="5"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rn.FY97SBP." localSheetId="24" hidden="1">{#N/A,#N/A,FALSE,"FY97";#N/A,#N/A,FALSE,"FY98";#N/A,#N/A,FALSE,"FY99";#N/A,#N/A,FALSE,"FY00";#N/A,#N/A,FALSE,"FY01"}</definedName>
    <definedName name="wrn.FY97SBP." localSheetId="8" hidden="1">{#N/A,#N/A,FALSE,"FY97";#N/A,#N/A,FALSE,"FY98";#N/A,#N/A,FALSE,"FY99";#N/A,#N/A,FALSE,"FY00";#N/A,#N/A,FALSE,"FY01"}</definedName>
    <definedName name="wrn.FY97SBP." localSheetId="25" hidden="1">{#N/A,#N/A,FALSE,"FY97";#N/A,#N/A,FALSE,"FY98";#N/A,#N/A,FALSE,"FY99";#N/A,#N/A,FALSE,"FY00";#N/A,#N/A,FALSE,"FY01"}</definedName>
    <definedName name="wrn.FY97SBP." localSheetId="2" hidden="1">{#N/A,#N/A,FALSE,"FY97";#N/A,#N/A,FALSE,"FY98";#N/A,#N/A,FALSE,"FY99";#N/A,#N/A,FALSE,"FY00";#N/A,#N/A,FALSE,"FY01"}</definedName>
    <definedName name="wrn.FY97SBP." localSheetId="14" hidden="1">{#N/A,#N/A,FALSE,"FY97";#N/A,#N/A,FALSE,"FY98";#N/A,#N/A,FALSE,"FY99";#N/A,#N/A,FALSE,"FY00";#N/A,#N/A,FALSE,"FY01"}</definedName>
    <definedName name="wrn.FY97SBP." localSheetId="28" hidden="1">{#N/A,#N/A,FALSE,"FY97";#N/A,#N/A,FALSE,"FY98";#N/A,#N/A,FALSE,"FY99";#N/A,#N/A,FALSE,"FY00";#N/A,#N/A,FALSE,"FY01"}</definedName>
    <definedName name="wrn.FY97SBP." localSheetId="5" hidden="1">{#N/A,#N/A,FALSE,"FY97";#N/A,#N/A,FALSE,"FY98";#N/A,#N/A,FALSE,"FY99";#N/A,#N/A,FALSE,"FY00";#N/A,#N/A,FALSE,"FY01"}</definedName>
    <definedName name="wrn.FY97SBP." localSheetId="13" hidden="1">{#N/A,#N/A,FALSE,"FY97";#N/A,#N/A,FALSE,"FY98";#N/A,#N/A,FALSE,"FY99";#N/A,#N/A,FALSE,"FY00";#N/A,#N/A,FALSE,"FY01"}</definedName>
    <definedName name="wrn.FY97SBP." hidden="1">{#N/A,#N/A,FALSE,"FY97";#N/A,#N/A,FALSE,"FY98";#N/A,#N/A,FALSE,"FY99";#N/A,#N/A,FALSE,"FY00";#N/A,#N/A,FALSE,"FY01"}</definedName>
    <definedName name="wrn.FY97SBP._1" localSheetId="24" hidden="1">{#N/A,#N/A,FALSE,"FY97";#N/A,#N/A,FALSE,"FY98";#N/A,#N/A,FALSE,"FY99";#N/A,#N/A,FALSE,"FY00";#N/A,#N/A,FALSE,"FY01"}</definedName>
    <definedName name="wrn.FY97SBP._1" localSheetId="8" hidden="1">{#N/A,#N/A,FALSE,"FY97";#N/A,#N/A,FALSE,"FY98";#N/A,#N/A,FALSE,"FY99";#N/A,#N/A,FALSE,"FY00";#N/A,#N/A,FALSE,"FY01"}</definedName>
    <definedName name="wrn.FY97SBP._1" localSheetId="25" hidden="1">{#N/A,#N/A,FALSE,"FY97";#N/A,#N/A,FALSE,"FY98";#N/A,#N/A,FALSE,"FY99";#N/A,#N/A,FALSE,"FY00";#N/A,#N/A,FALSE,"FY01"}</definedName>
    <definedName name="wrn.FY97SBP._1" localSheetId="2" hidden="1">{#N/A,#N/A,FALSE,"FY97";#N/A,#N/A,FALSE,"FY98";#N/A,#N/A,FALSE,"FY99";#N/A,#N/A,FALSE,"FY00";#N/A,#N/A,FALSE,"FY01"}</definedName>
    <definedName name="wrn.FY97SBP._1" localSheetId="14" hidden="1">{#N/A,#N/A,FALSE,"FY97";#N/A,#N/A,FALSE,"FY98";#N/A,#N/A,FALSE,"FY99";#N/A,#N/A,FALSE,"FY00";#N/A,#N/A,FALSE,"FY01"}</definedName>
    <definedName name="wrn.FY97SBP._1" localSheetId="28" hidden="1">{#N/A,#N/A,FALSE,"FY97";#N/A,#N/A,FALSE,"FY98";#N/A,#N/A,FALSE,"FY99";#N/A,#N/A,FALSE,"FY00";#N/A,#N/A,FALSE,"FY01"}</definedName>
    <definedName name="wrn.FY97SBP._1" localSheetId="5" hidden="1">{#N/A,#N/A,FALSE,"FY97";#N/A,#N/A,FALSE,"FY98";#N/A,#N/A,FALSE,"FY99";#N/A,#N/A,FALSE,"FY00";#N/A,#N/A,FALSE,"FY01"}</definedName>
    <definedName name="wrn.FY97SBP._1" localSheetId="13" hidden="1">{#N/A,#N/A,FALSE,"FY97";#N/A,#N/A,FALSE,"FY98";#N/A,#N/A,FALSE,"FY99";#N/A,#N/A,FALSE,"FY00";#N/A,#N/A,FALSE,"FY01"}</definedName>
    <definedName name="wrn.FY97SBP._1" hidden="1">{#N/A,#N/A,FALSE,"FY97";#N/A,#N/A,FALSE,"FY98";#N/A,#N/A,FALSE,"FY99";#N/A,#N/A,FALSE,"FY00";#N/A,#N/A,FALSE,"FY01"}</definedName>
    <definedName name="wrn.FY97SBP._1_1" localSheetId="24" hidden="1">{#N/A,#N/A,FALSE,"FY97";#N/A,#N/A,FALSE,"FY98";#N/A,#N/A,FALSE,"FY99";#N/A,#N/A,FALSE,"FY00";#N/A,#N/A,FALSE,"FY01"}</definedName>
    <definedName name="wrn.FY97SBP._1_1" localSheetId="8" hidden="1">{#N/A,#N/A,FALSE,"FY97";#N/A,#N/A,FALSE,"FY98";#N/A,#N/A,FALSE,"FY99";#N/A,#N/A,FALSE,"FY00";#N/A,#N/A,FALSE,"FY01"}</definedName>
    <definedName name="wrn.FY97SBP._1_1" localSheetId="25" hidden="1">{#N/A,#N/A,FALSE,"FY97";#N/A,#N/A,FALSE,"FY98";#N/A,#N/A,FALSE,"FY99";#N/A,#N/A,FALSE,"FY00";#N/A,#N/A,FALSE,"FY01"}</definedName>
    <definedName name="wrn.FY97SBP._1_1" localSheetId="2" hidden="1">{#N/A,#N/A,FALSE,"FY97";#N/A,#N/A,FALSE,"FY98";#N/A,#N/A,FALSE,"FY99";#N/A,#N/A,FALSE,"FY00";#N/A,#N/A,FALSE,"FY01"}</definedName>
    <definedName name="wrn.FY97SBP._1_1" localSheetId="14" hidden="1">{#N/A,#N/A,FALSE,"FY97";#N/A,#N/A,FALSE,"FY98";#N/A,#N/A,FALSE,"FY99";#N/A,#N/A,FALSE,"FY00";#N/A,#N/A,FALSE,"FY01"}</definedName>
    <definedName name="wrn.FY97SBP._1_1" localSheetId="28" hidden="1">{#N/A,#N/A,FALSE,"FY97";#N/A,#N/A,FALSE,"FY98";#N/A,#N/A,FALSE,"FY99";#N/A,#N/A,FALSE,"FY00";#N/A,#N/A,FALSE,"FY01"}</definedName>
    <definedName name="wrn.FY97SBP._1_1" localSheetId="5" hidden="1">{#N/A,#N/A,FALSE,"FY97";#N/A,#N/A,FALSE,"FY98";#N/A,#N/A,FALSE,"FY99";#N/A,#N/A,FALSE,"FY00";#N/A,#N/A,FALSE,"FY01"}</definedName>
    <definedName name="wrn.FY97SBP._1_1" localSheetId="13" hidden="1">{#N/A,#N/A,FALSE,"FY97";#N/A,#N/A,FALSE,"FY98";#N/A,#N/A,FALSE,"FY99";#N/A,#N/A,FALSE,"FY00";#N/A,#N/A,FALSE,"FY01"}</definedName>
    <definedName name="wrn.FY97SBP._1_1" hidden="1">{#N/A,#N/A,FALSE,"FY97";#N/A,#N/A,FALSE,"FY98";#N/A,#N/A,FALSE,"FY99";#N/A,#N/A,FALSE,"FY00";#N/A,#N/A,FALSE,"FY01"}</definedName>
    <definedName name="wrn.FY97SBP._1_2" localSheetId="24" hidden="1">{#N/A,#N/A,FALSE,"FY97";#N/A,#N/A,FALSE,"FY98";#N/A,#N/A,FALSE,"FY99";#N/A,#N/A,FALSE,"FY00";#N/A,#N/A,FALSE,"FY01"}</definedName>
    <definedName name="wrn.FY97SBP._1_2" localSheetId="8" hidden="1">{#N/A,#N/A,FALSE,"FY97";#N/A,#N/A,FALSE,"FY98";#N/A,#N/A,FALSE,"FY99";#N/A,#N/A,FALSE,"FY00";#N/A,#N/A,FALSE,"FY01"}</definedName>
    <definedName name="wrn.FY97SBP._1_2" localSheetId="25" hidden="1">{#N/A,#N/A,FALSE,"FY97";#N/A,#N/A,FALSE,"FY98";#N/A,#N/A,FALSE,"FY99";#N/A,#N/A,FALSE,"FY00";#N/A,#N/A,FALSE,"FY01"}</definedName>
    <definedName name="wrn.FY97SBP._1_2" localSheetId="2" hidden="1">{#N/A,#N/A,FALSE,"FY97";#N/A,#N/A,FALSE,"FY98";#N/A,#N/A,FALSE,"FY99";#N/A,#N/A,FALSE,"FY00";#N/A,#N/A,FALSE,"FY01"}</definedName>
    <definedName name="wrn.FY97SBP._1_2" localSheetId="14" hidden="1">{#N/A,#N/A,FALSE,"FY97";#N/A,#N/A,FALSE,"FY98";#N/A,#N/A,FALSE,"FY99";#N/A,#N/A,FALSE,"FY00";#N/A,#N/A,FALSE,"FY01"}</definedName>
    <definedName name="wrn.FY97SBP._1_2" localSheetId="28" hidden="1">{#N/A,#N/A,FALSE,"FY97";#N/A,#N/A,FALSE,"FY98";#N/A,#N/A,FALSE,"FY99";#N/A,#N/A,FALSE,"FY00";#N/A,#N/A,FALSE,"FY01"}</definedName>
    <definedName name="wrn.FY97SBP._1_2" localSheetId="5" hidden="1">{#N/A,#N/A,FALSE,"FY97";#N/A,#N/A,FALSE,"FY98";#N/A,#N/A,FALSE,"FY99";#N/A,#N/A,FALSE,"FY00";#N/A,#N/A,FALSE,"FY01"}</definedName>
    <definedName name="wrn.FY97SBP._1_2" localSheetId="13" hidden="1">{#N/A,#N/A,FALSE,"FY97";#N/A,#N/A,FALSE,"FY98";#N/A,#N/A,FALSE,"FY99";#N/A,#N/A,FALSE,"FY00";#N/A,#N/A,FALSE,"FY01"}</definedName>
    <definedName name="wrn.FY97SBP._1_2" hidden="1">{#N/A,#N/A,FALSE,"FY97";#N/A,#N/A,FALSE,"FY98";#N/A,#N/A,FALSE,"FY99";#N/A,#N/A,FALSE,"FY00";#N/A,#N/A,FALSE,"FY01"}</definedName>
    <definedName name="wrn.FY97SBP._1_3" localSheetId="24" hidden="1">{#N/A,#N/A,FALSE,"FY97";#N/A,#N/A,FALSE,"FY98";#N/A,#N/A,FALSE,"FY99";#N/A,#N/A,FALSE,"FY00";#N/A,#N/A,FALSE,"FY01"}</definedName>
    <definedName name="wrn.FY97SBP._1_3" localSheetId="8" hidden="1">{#N/A,#N/A,FALSE,"FY97";#N/A,#N/A,FALSE,"FY98";#N/A,#N/A,FALSE,"FY99";#N/A,#N/A,FALSE,"FY00";#N/A,#N/A,FALSE,"FY01"}</definedName>
    <definedName name="wrn.FY97SBP._1_3" localSheetId="25" hidden="1">{#N/A,#N/A,FALSE,"FY97";#N/A,#N/A,FALSE,"FY98";#N/A,#N/A,FALSE,"FY99";#N/A,#N/A,FALSE,"FY00";#N/A,#N/A,FALSE,"FY01"}</definedName>
    <definedName name="wrn.FY97SBP._1_3" localSheetId="2" hidden="1">{#N/A,#N/A,FALSE,"FY97";#N/A,#N/A,FALSE,"FY98";#N/A,#N/A,FALSE,"FY99";#N/A,#N/A,FALSE,"FY00";#N/A,#N/A,FALSE,"FY01"}</definedName>
    <definedName name="wrn.FY97SBP._1_3" localSheetId="14" hidden="1">{#N/A,#N/A,FALSE,"FY97";#N/A,#N/A,FALSE,"FY98";#N/A,#N/A,FALSE,"FY99";#N/A,#N/A,FALSE,"FY00";#N/A,#N/A,FALSE,"FY01"}</definedName>
    <definedName name="wrn.FY97SBP._1_3" localSheetId="28" hidden="1">{#N/A,#N/A,FALSE,"FY97";#N/A,#N/A,FALSE,"FY98";#N/A,#N/A,FALSE,"FY99";#N/A,#N/A,FALSE,"FY00";#N/A,#N/A,FALSE,"FY01"}</definedName>
    <definedName name="wrn.FY97SBP._1_3" localSheetId="5" hidden="1">{#N/A,#N/A,FALSE,"FY97";#N/A,#N/A,FALSE,"FY98";#N/A,#N/A,FALSE,"FY99";#N/A,#N/A,FALSE,"FY00";#N/A,#N/A,FALSE,"FY01"}</definedName>
    <definedName name="wrn.FY97SBP._1_3" localSheetId="13" hidden="1">{#N/A,#N/A,FALSE,"FY97";#N/A,#N/A,FALSE,"FY98";#N/A,#N/A,FALSE,"FY99";#N/A,#N/A,FALSE,"FY00";#N/A,#N/A,FALSE,"FY01"}</definedName>
    <definedName name="wrn.FY97SBP._1_3" hidden="1">{#N/A,#N/A,FALSE,"FY97";#N/A,#N/A,FALSE,"FY98";#N/A,#N/A,FALSE,"FY99";#N/A,#N/A,FALSE,"FY00";#N/A,#N/A,FALSE,"FY01"}</definedName>
    <definedName name="wrn.FY97SBP._1_4" localSheetId="24" hidden="1">{#N/A,#N/A,FALSE,"FY97";#N/A,#N/A,FALSE,"FY98";#N/A,#N/A,FALSE,"FY99";#N/A,#N/A,FALSE,"FY00";#N/A,#N/A,FALSE,"FY01"}</definedName>
    <definedName name="wrn.FY97SBP._1_4" localSheetId="8" hidden="1">{#N/A,#N/A,FALSE,"FY97";#N/A,#N/A,FALSE,"FY98";#N/A,#N/A,FALSE,"FY99";#N/A,#N/A,FALSE,"FY00";#N/A,#N/A,FALSE,"FY01"}</definedName>
    <definedName name="wrn.FY97SBP._1_4" localSheetId="25" hidden="1">{#N/A,#N/A,FALSE,"FY97";#N/A,#N/A,FALSE,"FY98";#N/A,#N/A,FALSE,"FY99";#N/A,#N/A,FALSE,"FY00";#N/A,#N/A,FALSE,"FY01"}</definedName>
    <definedName name="wrn.FY97SBP._1_4" localSheetId="2" hidden="1">{#N/A,#N/A,FALSE,"FY97";#N/A,#N/A,FALSE,"FY98";#N/A,#N/A,FALSE,"FY99";#N/A,#N/A,FALSE,"FY00";#N/A,#N/A,FALSE,"FY01"}</definedName>
    <definedName name="wrn.FY97SBP._1_4" localSheetId="14" hidden="1">{#N/A,#N/A,FALSE,"FY97";#N/A,#N/A,FALSE,"FY98";#N/A,#N/A,FALSE,"FY99";#N/A,#N/A,FALSE,"FY00";#N/A,#N/A,FALSE,"FY01"}</definedName>
    <definedName name="wrn.FY97SBP._1_4" localSheetId="28" hidden="1">{#N/A,#N/A,FALSE,"FY97";#N/A,#N/A,FALSE,"FY98";#N/A,#N/A,FALSE,"FY99";#N/A,#N/A,FALSE,"FY00";#N/A,#N/A,FALSE,"FY01"}</definedName>
    <definedName name="wrn.FY97SBP._1_4" localSheetId="5" hidden="1">{#N/A,#N/A,FALSE,"FY97";#N/A,#N/A,FALSE,"FY98";#N/A,#N/A,FALSE,"FY99";#N/A,#N/A,FALSE,"FY00";#N/A,#N/A,FALSE,"FY01"}</definedName>
    <definedName name="wrn.FY97SBP._1_4" localSheetId="13" hidden="1">{#N/A,#N/A,FALSE,"FY97";#N/A,#N/A,FALSE,"FY98";#N/A,#N/A,FALSE,"FY99";#N/A,#N/A,FALSE,"FY00";#N/A,#N/A,FALSE,"FY01"}</definedName>
    <definedName name="wrn.FY97SBP._1_4" hidden="1">{#N/A,#N/A,FALSE,"FY97";#N/A,#N/A,FALSE,"FY98";#N/A,#N/A,FALSE,"FY99";#N/A,#N/A,FALSE,"FY00";#N/A,#N/A,FALSE,"FY01"}</definedName>
    <definedName name="wrn.FY97SBP._2" localSheetId="24" hidden="1">{#N/A,#N/A,FALSE,"FY97";#N/A,#N/A,FALSE,"FY98";#N/A,#N/A,FALSE,"FY99";#N/A,#N/A,FALSE,"FY00";#N/A,#N/A,FALSE,"FY01"}</definedName>
    <definedName name="wrn.FY97SBP._2" localSheetId="8" hidden="1">{#N/A,#N/A,FALSE,"FY97";#N/A,#N/A,FALSE,"FY98";#N/A,#N/A,FALSE,"FY99";#N/A,#N/A,FALSE,"FY00";#N/A,#N/A,FALSE,"FY01"}</definedName>
    <definedName name="wrn.FY97SBP._2" localSheetId="25" hidden="1">{#N/A,#N/A,FALSE,"FY97";#N/A,#N/A,FALSE,"FY98";#N/A,#N/A,FALSE,"FY99";#N/A,#N/A,FALSE,"FY00";#N/A,#N/A,FALSE,"FY01"}</definedName>
    <definedName name="wrn.FY97SBP._2" localSheetId="2" hidden="1">{#N/A,#N/A,FALSE,"FY97";#N/A,#N/A,FALSE,"FY98";#N/A,#N/A,FALSE,"FY99";#N/A,#N/A,FALSE,"FY00";#N/A,#N/A,FALSE,"FY01"}</definedName>
    <definedName name="wrn.FY97SBP._2" localSheetId="14" hidden="1">{#N/A,#N/A,FALSE,"FY97";#N/A,#N/A,FALSE,"FY98";#N/A,#N/A,FALSE,"FY99";#N/A,#N/A,FALSE,"FY00";#N/A,#N/A,FALSE,"FY01"}</definedName>
    <definedName name="wrn.FY97SBP._2" localSheetId="28" hidden="1">{#N/A,#N/A,FALSE,"FY97";#N/A,#N/A,FALSE,"FY98";#N/A,#N/A,FALSE,"FY99";#N/A,#N/A,FALSE,"FY00";#N/A,#N/A,FALSE,"FY01"}</definedName>
    <definedName name="wrn.FY97SBP._2" localSheetId="5" hidden="1">{#N/A,#N/A,FALSE,"FY97";#N/A,#N/A,FALSE,"FY98";#N/A,#N/A,FALSE,"FY99";#N/A,#N/A,FALSE,"FY00";#N/A,#N/A,FALSE,"FY01"}</definedName>
    <definedName name="wrn.FY97SBP._2" localSheetId="13" hidden="1">{#N/A,#N/A,FALSE,"FY97";#N/A,#N/A,FALSE,"FY98";#N/A,#N/A,FALSE,"FY99";#N/A,#N/A,FALSE,"FY00";#N/A,#N/A,FALSE,"FY01"}</definedName>
    <definedName name="wrn.FY97SBP._2" hidden="1">{#N/A,#N/A,FALSE,"FY97";#N/A,#N/A,FALSE,"FY98";#N/A,#N/A,FALSE,"FY99";#N/A,#N/A,FALSE,"FY00";#N/A,#N/A,FALSE,"FY01"}</definedName>
    <definedName name="wrn.FY97SBP._2_1" localSheetId="24" hidden="1">{#N/A,#N/A,FALSE,"FY97";#N/A,#N/A,FALSE,"FY98";#N/A,#N/A,FALSE,"FY99";#N/A,#N/A,FALSE,"FY00";#N/A,#N/A,FALSE,"FY01"}</definedName>
    <definedName name="wrn.FY97SBP._2_1" localSheetId="8" hidden="1">{#N/A,#N/A,FALSE,"FY97";#N/A,#N/A,FALSE,"FY98";#N/A,#N/A,FALSE,"FY99";#N/A,#N/A,FALSE,"FY00";#N/A,#N/A,FALSE,"FY01"}</definedName>
    <definedName name="wrn.FY97SBP._2_1" localSheetId="25" hidden="1">{#N/A,#N/A,FALSE,"FY97";#N/A,#N/A,FALSE,"FY98";#N/A,#N/A,FALSE,"FY99";#N/A,#N/A,FALSE,"FY00";#N/A,#N/A,FALSE,"FY01"}</definedName>
    <definedName name="wrn.FY97SBP._2_1" localSheetId="2" hidden="1">{#N/A,#N/A,FALSE,"FY97";#N/A,#N/A,FALSE,"FY98";#N/A,#N/A,FALSE,"FY99";#N/A,#N/A,FALSE,"FY00";#N/A,#N/A,FALSE,"FY01"}</definedName>
    <definedName name="wrn.FY97SBP._2_1" localSheetId="14" hidden="1">{#N/A,#N/A,FALSE,"FY97";#N/A,#N/A,FALSE,"FY98";#N/A,#N/A,FALSE,"FY99";#N/A,#N/A,FALSE,"FY00";#N/A,#N/A,FALSE,"FY01"}</definedName>
    <definedName name="wrn.FY97SBP._2_1" localSheetId="28" hidden="1">{#N/A,#N/A,FALSE,"FY97";#N/A,#N/A,FALSE,"FY98";#N/A,#N/A,FALSE,"FY99";#N/A,#N/A,FALSE,"FY00";#N/A,#N/A,FALSE,"FY01"}</definedName>
    <definedName name="wrn.FY97SBP._2_1" localSheetId="5" hidden="1">{#N/A,#N/A,FALSE,"FY97";#N/A,#N/A,FALSE,"FY98";#N/A,#N/A,FALSE,"FY99";#N/A,#N/A,FALSE,"FY00";#N/A,#N/A,FALSE,"FY01"}</definedName>
    <definedName name="wrn.FY97SBP._2_1" localSheetId="13" hidden="1">{#N/A,#N/A,FALSE,"FY97";#N/A,#N/A,FALSE,"FY98";#N/A,#N/A,FALSE,"FY99";#N/A,#N/A,FALSE,"FY00";#N/A,#N/A,FALSE,"FY01"}</definedName>
    <definedName name="wrn.FY97SBP._2_1" hidden="1">{#N/A,#N/A,FALSE,"FY97";#N/A,#N/A,FALSE,"FY98";#N/A,#N/A,FALSE,"FY99";#N/A,#N/A,FALSE,"FY00";#N/A,#N/A,FALSE,"FY01"}</definedName>
    <definedName name="wrn.FY97SBP._2_2" localSheetId="24" hidden="1">{#N/A,#N/A,FALSE,"FY97";#N/A,#N/A,FALSE,"FY98";#N/A,#N/A,FALSE,"FY99";#N/A,#N/A,FALSE,"FY00";#N/A,#N/A,FALSE,"FY01"}</definedName>
    <definedName name="wrn.FY97SBP._2_2" localSheetId="8" hidden="1">{#N/A,#N/A,FALSE,"FY97";#N/A,#N/A,FALSE,"FY98";#N/A,#N/A,FALSE,"FY99";#N/A,#N/A,FALSE,"FY00";#N/A,#N/A,FALSE,"FY01"}</definedName>
    <definedName name="wrn.FY97SBP._2_2" localSheetId="25" hidden="1">{#N/A,#N/A,FALSE,"FY97";#N/A,#N/A,FALSE,"FY98";#N/A,#N/A,FALSE,"FY99";#N/A,#N/A,FALSE,"FY00";#N/A,#N/A,FALSE,"FY01"}</definedName>
    <definedName name="wrn.FY97SBP._2_2" localSheetId="2" hidden="1">{#N/A,#N/A,FALSE,"FY97";#N/A,#N/A,FALSE,"FY98";#N/A,#N/A,FALSE,"FY99";#N/A,#N/A,FALSE,"FY00";#N/A,#N/A,FALSE,"FY01"}</definedName>
    <definedName name="wrn.FY97SBP._2_2" localSheetId="14" hidden="1">{#N/A,#N/A,FALSE,"FY97";#N/A,#N/A,FALSE,"FY98";#N/A,#N/A,FALSE,"FY99";#N/A,#N/A,FALSE,"FY00";#N/A,#N/A,FALSE,"FY01"}</definedName>
    <definedName name="wrn.FY97SBP._2_2" localSheetId="28" hidden="1">{#N/A,#N/A,FALSE,"FY97";#N/A,#N/A,FALSE,"FY98";#N/A,#N/A,FALSE,"FY99";#N/A,#N/A,FALSE,"FY00";#N/A,#N/A,FALSE,"FY01"}</definedName>
    <definedName name="wrn.FY97SBP._2_2" localSheetId="5" hidden="1">{#N/A,#N/A,FALSE,"FY97";#N/A,#N/A,FALSE,"FY98";#N/A,#N/A,FALSE,"FY99";#N/A,#N/A,FALSE,"FY00";#N/A,#N/A,FALSE,"FY01"}</definedName>
    <definedName name="wrn.FY97SBP._2_2" localSheetId="13" hidden="1">{#N/A,#N/A,FALSE,"FY97";#N/A,#N/A,FALSE,"FY98";#N/A,#N/A,FALSE,"FY99";#N/A,#N/A,FALSE,"FY00";#N/A,#N/A,FALSE,"FY01"}</definedName>
    <definedName name="wrn.FY97SBP._2_2" hidden="1">{#N/A,#N/A,FALSE,"FY97";#N/A,#N/A,FALSE,"FY98";#N/A,#N/A,FALSE,"FY99";#N/A,#N/A,FALSE,"FY00";#N/A,#N/A,FALSE,"FY01"}</definedName>
    <definedName name="wrn.FY97SBP._2_3" localSheetId="24" hidden="1">{#N/A,#N/A,FALSE,"FY97";#N/A,#N/A,FALSE,"FY98";#N/A,#N/A,FALSE,"FY99";#N/A,#N/A,FALSE,"FY00";#N/A,#N/A,FALSE,"FY01"}</definedName>
    <definedName name="wrn.FY97SBP._2_3" localSheetId="8" hidden="1">{#N/A,#N/A,FALSE,"FY97";#N/A,#N/A,FALSE,"FY98";#N/A,#N/A,FALSE,"FY99";#N/A,#N/A,FALSE,"FY00";#N/A,#N/A,FALSE,"FY01"}</definedName>
    <definedName name="wrn.FY97SBP._2_3" localSheetId="25" hidden="1">{#N/A,#N/A,FALSE,"FY97";#N/A,#N/A,FALSE,"FY98";#N/A,#N/A,FALSE,"FY99";#N/A,#N/A,FALSE,"FY00";#N/A,#N/A,FALSE,"FY01"}</definedName>
    <definedName name="wrn.FY97SBP._2_3" localSheetId="2" hidden="1">{#N/A,#N/A,FALSE,"FY97";#N/A,#N/A,FALSE,"FY98";#N/A,#N/A,FALSE,"FY99";#N/A,#N/A,FALSE,"FY00";#N/A,#N/A,FALSE,"FY01"}</definedName>
    <definedName name="wrn.FY97SBP._2_3" localSheetId="14" hidden="1">{#N/A,#N/A,FALSE,"FY97";#N/A,#N/A,FALSE,"FY98";#N/A,#N/A,FALSE,"FY99";#N/A,#N/A,FALSE,"FY00";#N/A,#N/A,FALSE,"FY01"}</definedName>
    <definedName name="wrn.FY97SBP._2_3" localSheetId="28" hidden="1">{#N/A,#N/A,FALSE,"FY97";#N/A,#N/A,FALSE,"FY98";#N/A,#N/A,FALSE,"FY99";#N/A,#N/A,FALSE,"FY00";#N/A,#N/A,FALSE,"FY01"}</definedName>
    <definedName name="wrn.FY97SBP._2_3" localSheetId="5" hidden="1">{#N/A,#N/A,FALSE,"FY97";#N/A,#N/A,FALSE,"FY98";#N/A,#N/A,FALSE,"FY99";#N/A,#N/A,FALSE,"FY00";#N/A,#N/A,FALSE,"FY01"}</definedName>
    <definedName name="wrn.FY97SBP._2_3" localSheetId="13" hidden="1">{#N/A,#N/A,FALSE,"FY97";#N/A,#N/A,FALSE,"FY98";#N/A,#N/A,FALSE,"FY99";#N/A,#N/A,FALSE,"FY00";#N/A,#N/A,FALSE,"FY01"}</definedName>
    <definedName name="wrn.FY97SBP._2_3" hidden="1">{#N/A,#N/A,FALSE,"FY97";#N/A,#N/A,FALSE,"FY98";#N/A,#N/A,FALSE,"FY99";#N/A,#N/A,FALSE,"FY00";#N/A,#N/A,FALSE,"FY01"}</definedName>
    <definedName name="wrn.FY97SBP._2_4" localSheetId="24" hidden="1">{#N/A,#N/A,FALSE,"FY97";#N/A,#N/A,FALSE,"FY98";#N/A,#N/A,FALSE,"FY99";#N/A,#N/A,FALSE,"FY00";#N/A,#N/A,FALSE,"FY01"}</definedName>
    <definedName name="wrn.FY97SBP._2_4" localSheetId="8" hidden="1">{#N/A,#N/A,FALSE,"FY97";#N/A,#N/A,FALSE,"FY98";#N/A,#N/A,FALSE,"FY99";#N/A,#N/A,FALSE,"FY00";#N/A,#N/A,FALSE,"FY01"}</definedName>
    <definedName name="wrn.FY97SBP._2_4" localSheetId="25" hidden="1">{#N/A,#N/A,FALSE,"FY97";#N/A,#N/A,FALSE,"FY98";#N/A,#N/A,FALSE,"FY99";#N/A,#N/A,FALSE,"FY00";#N/A,#N/A,FALSE,"FY01"}</definedName>
    <definedName name="wrn.FY97SBP._2_4" localSheetId="2" hidden="1">{#N/A,#N/A,FALSE,"FY97";#N/A,#N/A,FALSE,"FY98";#N/A,#N/A,FALSE,"FY99";#N/A,#N/A,FALSE,"FY00";#N/A,#N/A,FALSE,"FY01"}</definedName>
    <definedName name="wrn.FY97SBP._2_4" localSheetId="14" hidden="1">{#N/A,#N/A,FALSE,"FY97";#N/A,#N/A,FALSE,"FY98";#N/A,#N/A,FALSE,"FY99";#N/A,#N/A,FALSE,"FY00";#N/A,#N/A,FALSE,"FY01"}</definedName>
    <definedName name="wrn.FY97SBP._2_4" localSheetId="28" hidden="1">{#N/A,#N/A,FALSE,"FY97";#N/A,#N/A,FALSE,"FY98";#N/A,#N/A,FALSE,"FY99";#N/A,#N/A,FALSE,"FY00";#N/A,#N/A,FALSE,"FY01"}</definedName>
    <definedName name="wrn.FY97SBP._2_4" localSheetId="5" hidden="1">{#N/A,#N/A,FALSE,"FY97";#N/A,#N/A,FALSE,"FY98";#N/A,#N/A,FALSE,"FY99";#N/A,#N/A,FALSE,"FY00";#N/A,#N/A,FALSE,"FY01"}</definedName>
    <definedName name="wrn.FY97SBP._2_4" localSheetId="13" hidden="1">{#N/A,#N/A,FALSE,"FY97";#N/A,#N/A,FALSE,"FY98";#N/A,#N/A,FALSE,"FY99";#N/A,#N/A,FALSE,"FY00";#N/A,#N/A,FALSE,"FY01"}</definedName>
    <definedName name="wrn.FY97SBP._2_4" hidden="1">{#N/A,#N/A,FALSE,"FY97";#N/A,#N/A,FALSE,"FY98";#N/A,#N/A,FALSE,"FY99";#N/A,#N/A,FALSE,"FY00";#N/A,#N/A,FALSE,"FY01"}</definedName>
    <definedName name="wrn.FY97SBP._3" localSheetId="24" hidden="1">{#N/A,#N/A,FALSE,"FY97";#N/A,#N/A,FALSE,"FY98";#N/A,#N/A,FALSE,"FY99";#N/A,#N/A,FALSE,"FY00";#N/A,#N/A,FALSE,"FY01"}</definedName>
    <definedName name="wrn.FY97SBP._3" localSheetId="8" hidden="1">{#N/A,#N/A,FALSE,"FY97";#N/A,#N/A,FALSE,"FY98";#N/A,#N/A,FALSE,"FY99";#N/A,#N/A,FALSE,"FY00";#N/A,#N/A,FALSE,"FY01"}</definedName>
    <definedName name="wrn.FY97SBP._3" localSheetId="25" hidden="1">{#N/A,#N/A,FALSE,"FY97";#N/A,#N/A,FALSE,"FY98";#N/A,#N/A,FALSE,"FY99";#N/A,#N/A,FALSE,"FY00";#N/A,#N/A,FALSE,"FY01"}</definedName>
    <definedName name="wrn.FY97SBP._3" localSheetId="2" hidden="1">{#N/A,#N/A,FALSE,"FY97";#N/A,#N/A,FALSE,"FY98";#N/A,#N/A,FALSE,"FY99";#N/A,#N/A,FALSE,"FY00";#N/A,#N/A,FALSE,"FY01"}</definedName>
    <definedName name="wrn.FY97SBP._3" localSheetId="14" hidden="1">{#N/A,#N/A,FALSE,"FY97";#N/A,#N/A,FALSE,"FY98";#N/A,#N/A,FALSE,"FY99";#N/A,#N/A,FALSE,"FY00";#N/A,#N/A,FALSE,"FY01"}</definedName>
    <definedName name="wrn.FY97SBP._3" localSheetId="28" hidden="1">{#N/A,#N/A,FALSE,"FY97";#N/A,#N/A,FALSE,"FY98";#N/A,#N/A,FALSE,"FY99";#N/A,#N/A,FALSE,"FY00";#N/A,#N/A,FALSE,"FY01"}</definedName>
    <definedName name="wrn.FY97SBP._3" localSheetId="5" hidden="1">{#N/A,#N/A,FALSE,"FY97";#N/A,#N/A,FALSE,"FY98";#N/A,#N/A,FALSE,"FY99";#N/A,#N/A,FALSE,"FY00";#N/A,#N/A,FALSE,"FY01"}</definedName>
    <definedName name="wrn.FY97SBP._3" localSheetId="13" hidden="1">{#N/A,#N/A,FALSE,"FY97";#N/A,#N/A,FALSE,"FY98";#N/A,#N/A,FALSE,"FY99";#N/A,#N/A,FALSE,"FY00";#N/A,#N/A,FALSE,"FY01"}</definedName>
    <definedName name="wrn.FY97SBP._3" hidden="1">{#N/A,#N/A,FALSE,"FY97";#N/A,#N/A,FALSE,"FY98";#N/A,#N/A,FALSE,"FY99";#N/A,#N/A,FALSE,"FY00";#N/A,#N/A,FALSE,"FY01"}</definedName>
    <definedName name="wrn.FY97SBP._3_1" localSheetId="24" hidden="1">{#N/A,#N/A,FALSE,"FY97";#N/A,#N/A,FALSE,"FY98";#N/A,#N/A,FALSE,"FY99";#N/A,#N/A,FALSE,"FY00";#N/A,#N/A,FALSE,"FY01"}</definedName>
    <definedName name="wrn.FY97SBP._3_1" localSheetId="8" hidden="1">{#N/A,#N/A,FALSE,"FY97";#N/A,#N/A,FALSE,"FY98";#N/A,#N/A,FALSE,"FY99";#N/A,#N/A,FALSE,"FY00";#N/A,#N/A,FALSE,"FY01"}</definedName>
    <definedName name="wrn.FY97SBP._3_1" localSheetId="25" hidden="1">{#N/A,#N/A,FALSE,"FY97";#N/A,#N/A,FALSE,"FY98";#N/A,#N/A,FALSE,"FY99";#N/A,#N/A,FALSE,"FY00";#N/A,#N/A,FALSE,"FY01"}</definedName>
    <definedName name="wrn.FY97SBP._3_1" localSheetId="2" hidden="1">{#N/A,#N/A,FALSE,"FY97";#N/A,#N/A,FALSE,"FY98";#N/A,#N/A,FALSE,"FY99";#N/A,#N/A,FALSE,"FY00";#N/A,#N/A,FALSE,"FY01"}</definedName>
    <definedName name="wrn.FY97SBP._3_1" localSheetId="14" hidden="1">{#N/A,#N/A,FALSE,"FY97";#N/A,#N/A,FALSE,"FY98";#N/A,#N/A,FALSE,"FY99";#N/A,#N/A,FALSE,"FY00";#N/A,#N/A,FALSE,"FY01"}</definedName>
    <definedName name="wrn.FY97SBP._3_1" localSheetId="28" hidden="1">{#N/A,#N/A,FALSE,"FY97";#N/A,#N/A,FALSE,"FY98";#N/A,#N/A,FALSE,"FY99";#N/A,#N/A,FALSE,"FY00";#N/A,#N/A,FALSE,"FY01"}</definedName>
    <definedName name="wrn.FY97SBP._3_1" localSheetId="5" hidden="1">{#N/A,#N/A,FALSE,"FY97";#N/A,#N/A,FALSE,"FY98";#N/A,#N/A,FALSE,"FY99";#N/A,#N/A,FALSE,"FY00";#N/A,#N/A,FALSE,"FY01"}</definedName>
    <definedName name="wrn.FY97SBP._3_1" localSheetId="13" hidden="1">{#N/A,#N/A,FALSE,"FY97";#N/A,#N/A,FALSE,"FY98";#N/A,#N/A,FALSE,"FY99";#N/A,#N/A,FALSE,"FY00";#N/A,#N/A,FALSE,"FY01"}</definedName>
    <definedName name="wrn.FY97SBP._3_1" hidden="1">{#N/A,#N/A,FALSE,"FY97";#N/A,#N/A,FALSE,"FY98";#N/A,#N/A,FALSE,"FY99";#N/A,#N/A,FALSE,"FY00";#N/A,#N/A,FALSE,"FY01"}</definedName>
    <definedName name="wrn.FY97SBP._3_2" localSheetId="24" hidden="1">{#N/A,#N/A,FALSE,"FY97";#N/A,#N/A,FALSE,"FY98";#N/A,#N/A,FALSE,"FY99";#N/A,#N/A,FALSE,"FY00";#N/A,#N/A,FALSE,"FY01"}</definedName>
    <definedName name="wrn.FY97SBP._3_2" localSheetId="8" hidden="1">{#N/A,#N/A,FALSE,"FY97";#N/A,#N/A,FALSE,"FY98";#N/A,#N/A,FALSE,"FY99";#N/A,#N/A,FALSE,"FY00";#N/A,#N/A,FALSE,"FY01"}</definedName>
    <definedName name="wrn.FY97SBP._3_2" localSheetId="25" hidden="1">{#N/A,#N/A,FALSE,"FY97";#N/A,#N/A,FALSE,"FY98";#N/A,#N/A,FALSE,"FY99";#N/A,#N/A,FALSE,"FY00";#N/A,#N/A,FALSE,"FY01"}</definedName>
    <definedName name="wrn.FY97SBP._3_2" localSheetId="2" hidden="1">{#N/A,#N/A,FALSE,"FY97";#N/A,#N/A,FALSE,"FY98";#N/A,#N/A,FALSE,"FY99";#N/A,#N/A,FALSE,"FY00";#N/A,#N/A,FALSE,"FY01"}</definedName>
    <definedName name="wrn.FY97SBP._3_2" localSheetId="14" hidden="1">{#N/A,#N/A,FALSE,"FY97";#N/A,#N/A,FALSE,"FY98";#N/A,#N/A,FALSE,"FY99";#N/A,#N/A,FALSE,"FY00";#N/A,#N/A,FALSE,"FY01"}</definedName>
    <definedName name="wrn.FY97SBP._3_2" localSheetId="28" hidden="1">{#N/A,#N/A,FALSE,"FY97";#N/A,#N/A,FALSE,"FY98";#N/A,#N/A,FALSE,"FY99";#N/A,#N/A,FALSE,"FY00";#N/A,#N/A,FALSE,"FY01"}</definedName>
    <definedName name="wrn.FY97SBP._3_2" localSheetId="5" hidden="1">{#N/A,#N/A,FALSE,"FY97";#N/A,#N/A,FALSE,"FY98";#N/A,#N/A,FALSE,"FY99";#N/A,#N/A,FALSE,"FY00";#N/A,#N/A,FALSE,"FY01"}</definedName>
    <definedName name="wrn.FY97SBP._3_2" localSheetId="13" hidden="1">{#N/A,#N/A,FALSE,"FY97";#N/A,#N/A,FALSE,"FY98";#N/A,#N/A,FALSE,"FY99";#N/A,#N/A,FALSE,"FY00";#N/A,#N/A,FALSE,"FY01"}</definedName>
    <definedName name="wrn.FY97SBP._3_2" hidden="1">{#N/A,#N/A,FALSE,"FY97";#N/A,#N/A,FALSE,"FY98";#N/A,#N/A,FALSE,"FY99";#N/A,#N/A,FALSE,"FY00";#N/A,#N/A,FALSE,"FY01"}</definedName>
    <definedName name="wrn.FY97SBP._3_3" localSheetId="24" hidden="1">{#N/A,#N/A,FALSE,"FY97";#N/A,#N/A,FALSE,"FY98";#N/A,#N/A,FALSE,"FY99";#N/A,#N/A,FALSE,"FY00";#N/A,#N/A,FALSE,"FY01"}</definedName>
    <definedName name="wrn.FY97SBP._3_3" localSheetId="8" hidden="1">{#N/A,#N/A,FALSE,"FY97";#N/A,#N/A,FALSE,"FY98";#N/A,#N/A,FALSE,"FY99";#N/A,#N/A,FALSE,"FY00";#N/A,#N/A,FALSE,"FY01"}</definedName>
    <definedName name="wrn.FY97SBP._3_3" localSheetId="25" hidden="1">{#N/A,#N/A,FALSE,"FY97";#N/A,#N/A,FALSE,"FY98";#N/A,#N/A,FALSE,"FY99";#N/A,#N/A,FALSE,"FY00";#N/A,#N/A,FALSE,"FY01"}</definedName>
    <definedName name="wrn.FY97SBP._3_3" localSheetId="2" hidden="1">{#N/A,#N/A,FALSE,"FY97";#N/A,#N/A,FALSE,"FY98";#N/A,#N/A,FALSE,"FY99";#N/A,#N/A,FALSE,"FY00";#N/A,#N/A,FALSE,"FY01"}</definedName>
    <definedName name="wrn.FY97SBP._3_3" localSheetId="14" hidden="1">{#N/A,#N/A,FALSE,"FY97";#N/A,#N/A,FALSE,"FY98";#N/A,#N/A,FALSE,"FY99";#N/A,#N/A,FALSE,"FY00";#N/A,#N/A,FALSE,"FY01"}</definedName>
    <definedName name="wrn.FY97SBP._3_3" localSheetId="28" hidden="1">{#N/A,#N/A,FALSE,"FY97";#N/A,#N/A,FALSE,"FY98";#N/A,#N/A,FALSE,"FY99";#N/A,#N/A,FALSE,"FY00";#N/A,#N/A,FALSE,"FY01"}</definedName>
    <definedName name="wrn.FY97SBP._3_3" localSheetId="5" hidden="1">{#N/A,#N/A,FALSE,"FY97";#N/A,#N/A,FALSE,"FY98";#N/A,#N/A,FALSE,"FY99";#N/A,#N/A,FALSE,"FY00";#N/A,#N/A,FALSE,"FY01"}</definedName>
    <definedName name="wrn.FY97SBP._3_3" localSheetId="13" hidden="1">{#N/A,#N/A,FALSE,"FY97";#N/A,#N/A,FALSE,"FY98";#N/A,#N/A,FALSE,"FY99";#N/A,#N/A,FALSE,"FY00";#N/A,#N/A,FALSE,"FY01"}</definedName>
    <definedName name="wrn.FY97SBP._3_3" hidden="1">{#N/A,#N/A,FALSE,"FY97";#N/A,#N/A,FALSE,"FY98";#N/A,#N/A,FALSE,"FY99";#N/A,#N/A,FALSE,"FY00";#N/A,#N/A,FALSE,"FY01"}</definedName>
    <definedName name="wrn.FY97SBP._3_4" localSheetId="24" hidden="1">{#N/A,#N/A,FALSE,"FY97";#N/A,#N/A,FALSE,"FY98";#N/A,#N/A,FALSE,"FY99";#N/A,#N/A,FALSE,"FY00";#N/A,#N/A,FALSE,"FY01"}</definedName>
    <definedName name="wrn.FY97SBP._3_4" localSheetId="8" hidden="1">{#N/A,#N/A,FALSE,"FY97";#N/A,#N/A,FALSE,"FY98";#N/A,#N/A,FALSE,"FY99";#N/A,#N/A,FALSE,"FY00";#N/A,#N/A,FALSE,"FY01"}</definedName>
    <definedName name="wrn.FY97SBP._3_4" localSheetId="25" hidden="1">{#N/A,#N/A,FALSE,"FY97";#N/A,#N/A,FALSE,"FY98";#N/A,#N/A,FALSE,"FY99";#N/A,#N/A,FALSE,"FY00";#N/A,#N/A,FALSE,"FY01"}</definedName>
    <definedName name="wrn.FY97SBP._3_4" localSheetId="2" hidden="1">{#N/A,#N/A,FALSE,"FY97";#N/A,#N/A,FALSE,"FY98";#N/A,#N/A,FALSE,"FY99";#N/A,#N/A,FALSE,"FY00";#N/A,#N/A,FALSE,"FY01"}</definedName>
    <definedName name="wrn.FY97SBP._3_4" localSheetId="14" hidden="1">{#N/A,#N/A,FALSE,"FY97";#N/A,#N/A,FALSE,"FY98";#N/A,#N/A,FALSE,"FY99";#N/A,#N/A,FALSE,"FY00";#N/A,#N/A,FALSE,"FY01"}</definedName>
    <definedName name="wrn.FY97SBP._3_4" localSheetId="28" hidden="1">{#N/A,#N/A,FALSE,"FY97";#N/A,#N/A,FALSE,"FY98";#N/A,#N/A,FALSE,"FY99";#N/A,#N/A,FALSE,"FY00";#N/A,#N/A,FALSE,"FY01"}</definedName>
    <definedName name="wrn.FY97SBP._3_4" localSheetId="5" hidden="1">{#N/A,#N/A,FALSE,"FY97";#N/A,#N/A,FALSE,"FY98";#N/A,#N/A,FALSE,"FY99";#N/A,#N/A,FALSE,"FY00";#N/A,#N/A,FALSE,"FY01"}</definedName>
    <definedName name="wrn.FY97SBP._3_4" localSheetId="13" hidden="1">{#N/A,#N/A,FALSE,"FY97";#N/A,#N/A,FALSE,"FY98";#N/A,#N/A,FALSE,"FY99";#N/A,#N/A,FALSE,"FY00";#N/A,#N/A,FALSE,"FY01"}</definedName>
    <definedName name="wrn.FY97SBP._3_4" hidden="1">{#N/A,#N/A,FALSE,"FY97";#N/A,#N/A,FALSE,"FY98";#N/A,#N/A,FALSE,"FY99";#N/A,#N/A,FALSE,"FY00";#N/A,#N/A,FALSE,"FY01"}</definedName>
    <definedName name="wrn.FY97SBP._4" localSheetId="24" hidden="1">{#N/A,#N/A,FALSE,"FY97";#N/A,#N/A,FALSE,"FY98";#N/A,#N/A,FALSE,"FY99";#N/A,#N/A,FALSE,"FY00";#N/A,#N/A,FALSE,"FY01"}</definedName>
    <definedName name="wrn.FY97SBP._4" localSheetId="8" hidden="1">{#N/A,#N/A,FALSE,"FY97";#N/A,#N/A,FALSE,"FY98";#N/A,#N/A,FALSE,"FY99";#N/A,#N/A,FALSE,"FY00";#N/A,#N/A,FALSE,"FY01"}</definedName>
    <definedName name="wrn.FY97SBP._4" localSheetId="25" hidden="1">{#N/A,#N/A,FALSE,"FY97";#N/A,#N/A,FALSE,"FY98";#N/A,#N/A,FALSE,"FY99";#N/A,#N/A,FALSE,"FY00";#N/A,#N/A,FALSE,"FY01"}</definedName>
    <definedName name="wrn.FY97SBP._4" localSheetId="2" hidden="1">{#N/A,#N/A,FALSE,"FY97";#N/A,#N/A,FALSE,"FY98";#N/A,#N/A,FALSE,"FY99";#N/A,#N/A,FALSE,"FY00";#N/A,#N/A,FALSE,"FY01"}</definedName>
    <definedName name="wrn.FY97SBP._4" localSheetId="14" hidden="1">{#N/A,#N/A,FALSE,"FY97";#N/A,#N/A,FALSE,"FY98";#N/A,#N/A,FALSE,"FY99";#N/A,#N/A,FALSE,"FY00";#N/A,#N/A,FALSE,"FY01"}</definedName>
    <definedName name="wrn.FY97SBP._4" localSheetId="28" hidden="1">{#N/A,#N/A,FALSE,"FY97";#N/A,#N/A,FALSE,"FY98";#N/A,#N/A,FALSE,"FY99";#N/A,#N/A,FALSE,"FY00";#N/A,#N/A,FALSE,"FY01"}</definedName>
    <definedName name="wrn.FY97SBP._4" localSheetId="5" hidden="1">{#N/A,#N/A,FALSE,"FY97";#N/A,#N/A,FALSE,"FY98";#N/A,#N/A,FALSE,"FY99";#N/A,#N/A,FALSE,"FY00";#N/A,#N/A,FALSE,"FY01"}</definedName>
    <definedName name="wrn.FY97SBP._4" localSheetId="13" hidden="1">{#N/A,#N/A,FALSE,"FY97";#N/A,#N/A,FALSE,"FY98";#N/A,#N/A,FALSE,"FY99";#N/A,#N/A,FALSE,"FY00";#N/A,#N/A,FALSE,"FY01"}</definedName>
    <definedName name="wrn.FY97SBP._4" hidden="1">{#N/A,#N/A,FALSE,"FY97";#N/A,#N/A,FALSE,"FY98";#N/A,#N/A,FALSE,"FY99";#N/A,#N/A,FALSE,"FY00";#N/A,#N/A,FALSE,"FY01"}</definedName>
    <definedName name="wrn.FY97SBP._4_1" localSheetId="24" hidden="1">{#N/A,#N/A,FALSE,"FY97";#N/A,#N/A,FALSE,"FY98";#N/A,#N/A,FALSE,"FY99";#N/A,#N/A,FALSE,"FY00";#N/A,#N/A,FALSE,"FY01"}</definedName>
    <definedName name="wrn.FY97SBP._4_1" localSheetId="8" hidden="1">{#N/A,#N/A,FALSE,"FY97";#N/A,#N/A,FALSE,"FY98";#N/A,#N/A,FALSE,"FY99";#N/A,#N/A,FALSE,"FY00";#N/A,#N/A,FALSE,"FY01"}</definedName>
    <definedName name="wrn.FY97SBP._4_1" localSheetId="25" hidden="1">{#N/A,#N/A,FALSE,"FY97";#N/A,#N/A,FALSE,"FY98";#N/A,#N/A,FALSE,"FY99";#N/A,#N/A,FALSE,"FY00";#N/A,#N/A,FALSE,"FY01"}</definedName>
    <definedName name="wrn.FY97SBP._4_1" localSheetId="2" hidden="1">{#N/A,#N/A,FALSE,"FY97";#N/A,#N/A,FALSE,"FY98";#N/A,#N/A,FALSE,"FY99";#N/A,#N/A,FALSE,"FY00";#N/A,#N/A,FALSE,"FY01"}</definedName>
    <definedName name="wrn.FY97SBP._4_1" localSheetId="14" hidden="1">{#N/A,#N/A,FALSE,"FY97";#N/A,#N/A,FALSE,"FY98";#N/A,#N/A,FALSE,"FY99";#N/A,#N/A,FALSE,"FY00";#N/A,#N/A,FALSE,"FY01"}</definedName>
    <definedName name="wrn.FY97SBP._4_1" localSheetId="28" hidden="1">{#N/A,#N/A,FALSE,"FY97";#N/A,#N/A,FALSE,"FY98";#N/A,#N/A,FALSE,"FY99";#N/A,#N/A,FALSE,"FY00";#N/A,#N/A,FALSE,"FY01"}</definedName>
    <definedName name="wrn.FY97SBP._4_1" localSheetId="5" hidden="1">{#N/A,#N/A,FALSE,"FY97";#N/A,#N/A,FALSE,"FY98";#N/A,#N/A,FALSE,"FY99";#N/A,#N/A,FALSE,"FY00";#N/A,#N/A,FALSE,"FY01"}</definedName>
    <definedName name="wrn.FY97SBP._4_1" localSheetId="13" hidden="1">{#N/A,#N/A,FALSE,"FY97";#N/A,#N/A,FALSE,"FY98";#N/A,#N/A,FALSE,"FY99";#N/A,#N/A,FALSE,"FY00";#N/A,#N/A,FALSE,"FY01"}</definedName>
    <definedName name="wrn.FY97SBP._4_1" hidden="1">{#N/A,#N/A,FALSE,"FY97";#N/A,#N/A,FALSE,"FY98";#N/A,#N/A,FALSE,"FY99";#N/A,#N/A,FALSE,"FY00";#N/A,#N/A,FALSE,"FY01"}</definedName>
    <definedName name="wrn.FY97SBP._4_2" localSheetId="24" hidden="1">{#N/A,#N/A,FALSE,"FY97";#N/A,#N/A,FALSE,"FY98";#N/A,#N/A,FALSE,"FY99";#N/A,#N/A,FALSE,"FY00";#N/A,#N/A,FALSE,"FY01"}</definedName>
    <definedName name="wrn.FY97SBP._4_2" localSheetId="8" hidden="1">{#N/A,#N/A,FALSE,"FY97";#N/A,#N/A,FALSE,"FY98";#N/A,#N/A,FALSE,"FY99";#N/A,#N/A,FALSE,"FY00";#N/A,#N/A,FALSE,"FY01"}</definedName>
    <definedName name="wrn.FY97SBP._4_2" localSheetId="25" hidden="1">{#N/A,#N/A,FALSE,"FY97";#N/A,#N/A,FALSE,"FY98";#N/A,#N/A,FALSE,"FY99";#N/A,#N/A,FALSE,"FY00";#N/A,#N/A,FALSE,"FY01"}</definedName>
    <definedName name="wrn.FY97SBP._4_2" localSheetId="2" hidden="1">{#N/A,#N/A,FALSE,"FY97";#N/A,#N/A,FALSE,"FY98";#N/A,#N/A,FALSE,"FY99";#N/A,#N/A,FALSE,"FY00";#N/A,#N/A,FALSE,"FY01"}</definedName>
    <definedName name="wrn.FY97SBP._4_2" localSheetId="14" hidden="1">{#N/A,#N/A,FALSE,"FY97";#N/A,#N/A,FALSE,"FY98";#N/A,#N/A,FALSE,"FY99";#N/A,#N/A,FALSE,"FY00";#N/A,#N/A,FALSE,"FY01"}</definedName>
    <definedName name="wrn.FY97SBP._4_2" localSheetId="28" hidden="1">{#N/A,#N/A,FALSE,"FY97";#N/A,#N/A,FALSE,"FY98";#N/A,#N/A,FALSE,"FY99";#N/A,#N/A,FALSE,"FY00";#N/A,#N/A,FALSE,"FY01"}</definedName>
    <definedName name="wrn.FY97SBP._4_2" localSheetId="5" hidden="1">{#N/A,#N/A,FALSE,"FY97";#N/A,#N/A,FALSE,"FY98";#N/A,#N/A,FALSE,"FY99";#N/A,#N/A,FALSE,"FY00";#N/A,#N/A,FALSE,"FY01"}</definedName>
    <definedName name="wrn.FY97SBP._4_2" localSheetId="13" hidden="1">{#N/A,#N/A,FALSE,"FY97";#N/A,#N/A,FALSE,"FY98";#N/A,#N/A,FALSE,"FY99";#N/A,#N/A,FALSE,"FY00";#N/A,#N/A,FALSE,"FY01"}</definedName>
    <definedName name="wrn.FY97SBP._4_2" hidden="1">{#N/A,#N/A,FALSE,"FY97";#N/A,#N/A,FALSE,"FY98";#N/A,#N/A,FALSE,"FY99";#N/A,#N/A,FALSE,"FY00";#N/A,#N/A,FALSE,"FY01"}</definedName>
    <definedName name="wrn.FY97SBP._4_3" localSheetId="24" hidden="1">{#N/A,#N/A,FALSE,"FY97";#N/A,#N/A,FALSE,"FY98";#N/A,#N/A,FALSE,"FY99";#N/A,#N/A,FALSE,"FY00";#N/A,#N/A,FALSE,"FY01"}</definedName>
    <definedName name="wrn.FY97SBP._4_3" localSheetId="8" hidden="1">{#N/A,#N/A,FALSE,"FY97";#N/A,#N/A,FALSE,"FY98";#N/A,#N/A,FALSE,"FY99";#N/A,#N/A,FALSE,"FY00";#N/A,#N/A,FALSE,"FY01"}</definedName>
    <definedName name="wrn.FY97SBP._4_3" localSheetId="25" hidden="1">{#N/A,#N/A,FALSE,"FY97";#N/A,#N/A,FALSE,"FY98";#N/A,#N/A,FALSE,"FY99";#N/A,#N/A,FALSE,"FY00";#N/A,#N/A,FALSE,"FY01"}</definedName>
    <definedName name="wrn.FY97SBP._4_3" localSheetId="2" hidden="1">{#N/A,#N/A,FALSE,"FY97";#N/A,#N/A,FALSE,"FY98";#N/A,#N/A,FALSE,"FY99";#N/A,#N/A,FALSE,"FY00";#N/A,#N/A,FALSE,"FY01"}</definedName>
    <definedName name="wrn.FY97SBP._4_3" localSheetId="14" hidden="1">{#N/A,#N/A,FALSE,"FY97";#N/A,#N/A,FALSE,"FY98";#N/A,#N/A,FALSE,"FY99";#N/A,#N/A,FALSE,"FY00";#N/A,#N/A,FALSE,"FY01"}</definedName>
    <definedName name="wrn.FY97SBP._4_3" localSheetId="28" hidden="1">{#N/A,#N/A,FALSE,"FY97";#N/A,#N/A,FALSE,"FY98";#N/A,#N/A,FALSE,"FY99";#N/A,#N/A,FALSE,"FY00";#N/A,#N/A,FALSE,"FY01"}</definedName>
    <definedName name="wrn.FY97SBP._4_3" localSheetId="5" hidden="1">{#N/A,#N/A,FALSE,"FY97";#N/A,#N/A,FALSE,"FY98";#N/A,#N/A,FALSE,"FY99";#N/A,#N/A,FALSE,"FY00";#N/A,#N/A,FALSE,"FY01"}</definedName>
    <definedName name="wrn.FY97SBP._4_3" localSheetId="13" hidden="1">{#N/A,#N/A,FALSE,"FY97";#N/A,#N/A,FALSE,"FY98";#N/A,#N/A,FALSE,"FY99";#N/A,#N/A,FALSE,"FY00";#N/A,#N/A,FALSE,"FY01"}</definedName>
    <definedName name="wrn.FY97SBP._4_3" hidden="1">{#N/A,#N/A,FALSE,"FY97";#N/A,#N/A,FALSE,"FY98";#N/A,#N/A,FALSE,"FY99";#N/A,#N/A,FALSE,"FY00";#N/A,#N/A,FALSE,"FY01"}</definedName>
    <definedName name="wrn.FY97SBP._4_4" localSheetId="24" hidden="1">{#N/A,#N/A,FALSE,"FY97";#N/A,#N/A,FALSE,"FY98";#N/A,#N/A,FALSE,"FY99";#N/A,#N/A,FALSE,"FY00";#N/A,#N/A,FALSE,"FY01"}</definedName>
    <definedName name="wrn.FY97SBP._4_4" localSheetId="8" hidden="1">{#N/A,#N/A,FALSE,"FY97";#N/A,#N/A,FALSE,"FY98";#N/A,#N/A,FALSE,"FY99";#N/A,#N/A,FALSE,"FY00";#N/A,#N/A,FALSE,"FY01"}</definedName>
    <definedName name="wrn.FY97SBP._4_4" localSheetId="25" hidden="1">{#N/A,#N/A,FALSE,"FY97";#N/A,#N/A,FALSE,"FY98";#N/A,#N/A,FALSE,"FY99";#N/A,#N/A,FALSE,"FY00";#N/A,#N/A,FALSE,"FY01"}</definedName>
    <definedName name="wrn.FY97SBP._4_4" localSheetId="2" hidden="1">{#N/A,#N/A,FALSE,"FY97";#N/A,#N/A,FALSE,"FY98";#N/A,#N/A,FALSE,"FY99";#N/A,#N/A,FALSE,"FY00";#N/A,#N/A,FALSE,"FY01"}</definedName>
    <definedName name="wrn.FY97SBP._4_4" localSheetId="14" hidden="1">{#N/A,#N/A,FALSE,"FY97";#N/A,#N/A,FALSE,"FY98";#N/A,#N/A,FALSE,"FY99";#N/A,#N/A,FALSE,"FY00";#N/A,#N/A,FALSE,"FY01"}</definedName>
    <definedName name="wrn.FY97SBP._4_4" localSheetId="28" hidden="1">{#N/A,#N/A,FALSE,"FY97";#N/A,#N/A,FALSE,"FY98";#N/A,#N/A,FALSE,"FY99";#N/A,#N/A,FALSE,"FY00";#N/A,#N/A,FALSE,"FY01"}</definedName>
    <definedName name="wrn.FY97SBP._4_4" localSheetId="5" hidden="1">{#N/A,#N/A,FALSE,"FY97";#N/A,#N/A,FALSE,"FY98";#N/A,#N/A,FALSE,"FY99";#N/A,#N/A,FALSE,"FY00";#N/A,#N/A,FALSE,"FY01"}</definedName>
    <definedName name="wrn.FY97SBP._4_4" localSheetId="13" hidden="1">{#N/A,#N/A,FALSE,"FY97";#N/A,#N/A,FALSE,"FY98";#N/A,#N/A,FALSE,"FY99";#N/A,#N/A,FALSE,"FY00";#N/A,#N/A,FALSE,"FY01"}</definedName>
    <definedName name="wrn.FY97SBP._4_4" hidden="1">{#N/A,#N/A,FALSE,"FY97";#N/A,#N/A,FALSE,"FY98";#N/A,#N/A,FALSE,"FY99";#N/A,#N/A,FALSE,"FY00";#N/A,#N/A,FALSE,"FY01"}</definedName>
    <definedName name="wrn.FY97SBP._5" localSheetId="24" hidden="1">{#N/A,#N/A,FALSE,"FY97";#N/A,#N/A,FALSE,"FY98";#N/A,#N/A,FALSE,"FY99";#N/A,#N/A,FALSE,"FY00";#N/A,#N/A,FALSE,"FY01"}</definedName>
    <definedName name="wrn.FY97SBP._5" localSheetId="8" hidden="1">{#N/A,#N/A,FALSE,"FY97";#N/A,#N/A,FALSE,"FY98";#N/A,#N/A,FALSE,"FY99";#N/A,#N/A,FALSE,"FY00";#N/A,#N/A,FALSE,"FY01"}</definedName>
    <definedName name="wrn.FY97SBP._5" localSheetId="25" hidden="1">{#N/A,#N/A,FALSE,"FY97";#N/A,#N/A,FALSE,"FY98";#N/A,#N/A,FALSE,"FY99";#N/A,#N/A,FALSE,"FY00";#N/A,#N/A,FALSE,"FY01"}</definedName>
    <definedName name="wrn.FY97SBP._5" localSheetId="2" hidden="1">{#N/A,#N/A,FALSE,"FY97";#N/A,#N/A,FALSE,"FY98";#N/A,#N/A,FALSE,"FY99";#N/A,#N/A,FALSE,"FY00";#N/A,#N/A,FALSE,"FY01"}</definedName>
    <definedName name="wrn.FY97SBP._5" localSheetId="14" hidden="1">{#N/A,#N/A,FALSE,"FY97";#N/A,#N/A,FALSE,"FY98";#N/A,#N/A,FALSE,"FY99";#N/A,#N/A,FALSE,"FY00";#N/A,#N/A,FALSE,"FY01"}</definedName>
    <definedName name="wrn.FY97SBP._5" localSheetId="28" hidden="1">{#N/A,#N/A,FALSE,"FY97";#N/A,#N/A,FALSE,"FY98";#N/A,#N/A,FALSE,"FY99";#N/A,#N/A,FALSE,"FY00";#N/A,#N/A,FALSE,"FY01"}</definedName>
    <definedName name="wrn.FY97SBP._5" localSheetId="5" hidden="1">{#N/A,#N/A,FALSE,"FY97";#N/A,#N/A,FALSE,"FY98";#N/A,#N/A,FALSE,"FY99";#N/A,#N/A,FALSE,"FY00";#N/A,#N/A,FALSE,"FY01"}</definedName>
    <definedName name="wrn.FY97SBP._5" localSheetId="13" hidden="1">{#N/A,#N/A,FALSE,"FY97";#N/A,#N/A,FALSE,"FY98";#N/A,#N/A,FALSE,"FY99";#N/A,#N/A,FALSE,"FY00";#N/A,#N/A,FALSE,"FY01"}</definedName>
    <definedName name="wrn.FY97SBP._5" hidden="1">{#N/A,#N/A,FALSE,"FY97";#N/A,#N/A,FALSE,"FY98";#N/A,#N/A,FALSE,"FY99";#N/A,#N/A,FALSE,"FY00";#N/A,#N/A,FALSE,"FY01"}</definedName>
    <definedName name="wrn.FY97SBP._5_1" localSheetId="24" hidden="1">{#N/A,#N/A,FALSE,"FY97";#N/A,#N/A,FALSE,"FY98";#N/A,#N/A,FALSE,"FY99";#N/A,#N/A,FALSE,"FY00";#N/A,#N/A,FALSE,"FY01"}</definedName>
    <definedName name="wrn.FY97SBP._5_1" localSheetId="8" hidden="1">{#N/A,#N/A,FALSE,"FY97";#N/A,#N/A,FALSE,"FY98";#N/A,#N/A,FALSE,"FY99";#N/A,#N/A,FALSE,"FY00";#N/A,#N/A,FALSE,"FY01"}</definedName>
    <definedName name="wrn.FY97SBP._5_1" localSheetId="25" hidden="1">{#N/A,#N/A,FALSE,"FY97";#N/A,#N/A,FALSE,"FY98";#N/A,#N/A,FALSE,"FY99";#N/A,#N/A,FALSE,"FY00";#N/A,#N/A,FALSE,"FY01"}</definedName>
    <definedName name="wrn.FY97SBP._5_1" localSheetId="2" hidden="1">{#N/A,#N/A,FALSE,"FY97";#N/A,#N/A,FALSE,"FY98";#N/A,#N/A,FALSE,"FY99";#N/A,#N/A,FALSE,"FY00";#N/A,#N/A,FALSE,"FY01"}</definedName>
    <definedName name="wrn.FY97SBP._5_1" localSheetId="14" hidden="1">{#N/A,#N/A,FALSE,"FY97";#N/A,#N/A,FALSE,"FY98";#N/A,#N/A,FALSE,"FY99";#N/A,#N/A,FALSE,"FY00";#N/A,#N/A,FALSE,"FY01"}</definedName>
    <definedName name="wrn.FY97SBP._5_1" localSheetId="28" hidden="1">{#N/A,#N/A,FALSE,"FY97";#N/A,#N/A,FALSE,"FY98";#N/A,#N/A,FALSE,"FY99";#N/A,#N/A,FALSE,"FY00";#N/A,#N/A,FALSE,"FY01"}</definedName>
    <definedName name="wrn.FY97SBP._5_1" localSheetId="5" hidden="1">{#N/A,#N/A,FALSE,"FY97";#N/A,#N/A,FALSE,"FY98";#N/A,#N/A,FALSE,"FY99";#N/A,#N/A,FALSE,"FY00";#N/A,#N/A,FALSE,"FY01"}</definedName>
    <definedName name="wrn.FY97SBP._5_1" localSheetId="13" hidden="1">{#N/A,#N/A,FALSE,"FY97";#N/A,#N/A,FALSE,"FY98";#N/A,#N/A,FALSE,"FY99";#N/A,#N/A,FALSE,"FY00";#N/A,#N/A,FALSE,"FY01"}</definedName>
    <definedName name="wrn.FY97SBP._5_1" hidden="1">{#N/A,#N/A,FALSE,"FY97";#N/A,#N/A,FALSE,"FY98";#N/A,#N/A,FALSE,"FY99";#N/A,#N/A,FALSE,"FY00";#N/A,#N/A,FALSE,"FY01"}</definedName>
    <definedName name="wrn.FY97SBP._5_2" localSheetId="24" hidden="1">{#N/A,#N/A,FALSE,"FY97";#N/A,#N/A,FALSE,"FY98";#N/A,#N/A,FALSE,"FY99";#N/A,#N/A,FALSE,"FY00";#N/A,#N/A,FALSE,"FY01"}</definedName>
    <definedName name="wrn.FY97SBP._5_2" localSheetId="8" hidden="1">{#N/A,#N/A,FALSE,"FY97";#N/A,#N/A,FALSE,"FY98";#N/A,#N/A,FALSE,"FY99";#N/A,#N/A,FALSE,"FY00";#N/A,#N/A,FALSE,"FY01"}</definedName>
    <definedName name="wrn.FY97SBP._5_2" localSheetId="25" hidden="1">{#N/A,#N/A,FALSE,"FY97";#N/A,#N/A,FALSE,"FY98";#N/A,#N/A,FALSE,"FY99";#N/A,#N/A,FALSE,"FY00";#N/A,#N/A,FALSE,"FY01"}</definedName>
    <definedName name="wrn.FY97SBP._5_2" localSheetId="2" hidden="1">{#N/A,#N/A,FALSE,"FY97";#N/A,#N/A,FALSE,"FY98";#N/A,#N/A,FALSE,"FY99";#N/A,#N/A,FALSE,"FY00";#N/A,#N/A,FALSE,"FY01"}</definedName>
    <definedName name="wrn.FY97SBP._5_2" localSheetId="14" hidden="1">{#N/A,#N/A,FALSE,"FY97";#N/A,#N/A,FALSE,"FY98";#N/A,#N/A,FALSE,"FY99";#N/A,#N/A,FALSE,"FY00";#N/A,#N/A,FALSE,"FY01"}</definedName>
    <definedName name="wrn.FY97SBP._5_2" localSheetId="28" hidden="1">{#N/A,#N/A,FALSE,"FY97";#N/A,#N/A,FALSE,"FY98";#N/A,#N/A,FALSE,"FY99";#N/A,#N/A,FALSE,"FY00";#N/A,#N/A,FALSE,"FY01"}</definedName>
    <definedName name="wrn.FY97SBP._5_2" localSheetId="5" hidden="1">{#N/A,#N/A,FALSE,"FY97";#N/A,#N/A,FALSE,"FY98";#N/A,#N/A,FALSE,"FY99";#N/A,#N/A,FALSE,"FY00";#N/A,#N/A,FALSE,"FY01"}</definedName>
    <definedName name="wrn.FY97SBP._5_2" localSheetId="13" hidden="1">{#N/A,#N/A,FALSE,"FY97";#N/A,#N/A,FALSE,"FY98";#N/A,#N/A,FALSE,"FY99";#N/A,#N/A,FALSE,"FY00";#N/A,#N/A,FALSE,"FY01"}</definedName>
    <definedName name="wrn.FY97SBP._5_2" hidden="1">{#N/A,#N/A,FALSE,"FY97";#N/A,#N/A,FALSE,"FY98";#N/A,#N/A,FALSE,"FY99";#N/A,#N/A,FALSE,"FY00";#N/A,#N/A,FALSE,"FY01"}</definedName>
    <definedName name="wrn.FY97SBP._5_3" localSheetId="24" hidden="1">{#N/A,#N/A,FALSE,"FY97";#N/A,#N/A,FALSE,"FY98";#N/A,#N/A,FALSE,"FY99";#N/A,#N/A,FALSE,"FY00";#N/A,#N/A,FALSE,"FY01"}</definedName>
    <definedName name="wrn.FY97SBP._5_3" localSheetId="8" hidden="1">{#N/A,#N/A,FALSE,"FY97";#N/A,#N/A,FALSE,"FY98";#N/A,#N/A,FALSE,"FY99";#N/A,#N/A,FALSE,"FY00";#N/A,#N/A,FALSE,"FY01"}</definedName>
    <definedName name="wrn.FY97SBP._5_3" localSheetId="25" hidden="1">{#N/A,#N/A,FALSE,"FY97";#N/A,#N/A,FALSE,"FY98";#N/A,#N/A,FALSE,"FY99";#N/A,#N/A,FALSE,"FY00";#N/A,#N/A,FALSE,"FY01"}</definedName>
    <definedName name="wrn.FY97SBP._5_3" localSheetId="2" hidden="1">{#N/A,#N/A,FALSE,"FY97";#N/A,#N/A,FALSE,"FY98";#N/A,#N/A,FALSE,"FY99";#N/A,#N/A,FALSE,"FY00";#N/A,#N/A,FALSE,"FY01"}</definedName>
    <definedName name="wrn.FY97SBP._5_3" localSheetId="14" hidden="1">{#N/A,#N/A,FALSE,"FY97";#N/A,#N/A,FALSE,"FY98";#N/A,#N/A,FALSE,"FY99";#N/A,#N/A,FALSE,"FY00";#N/A,#N/A,FALSE,"FY01"}</definedName>
    <definedName name="wrn.FY97SBP._5_3" localSheetId="28" hidden="1">{#N/A,#N/A,FALSE,"FY97";#N/A,#N/A,FALSE,"FY98";#N/A,#N/A,FALSE,"FY99";#N/A,#N/A,FALSE,"FY00";#N/A,#N/A,FALSE,"FY01"}</definedName>
    <definedName name="wrn.FY97SBP._5_3" localSheetId="5" hidden="1">{#N/A,#N/A,FALSE,"FY97";#N/A,#N/A,FALSE,"FY98";#N/A,#N/A,FALSE,"FY99";#N/A,#N/A,FALSE,"FY00";#N/A,#N/A,FALSE,"FY01"}</definedName>
    <definedName name="wrn.FY97SBP._5_3" localSheetId="13" hidden="1">{#N/A,#N/A,FALSE,"FY97";#N/A,#N/A,FALSE,"FY98";#N/A,#N/A,FALSE,"FY99";#N/A,#N/A,FALSE,"FY00";#N/A,#N/A,FALSE,"FY01"}</definedName>
    <definedName name="wrn.FY97SBP._5_3" hidden="1">{#N/A,#N/A,FALSE,"FY97";#N/A,#N/A,FALSE,"FY98";#N/A,#N/A,FALSE,"FY99";#N/A,#N/A,FALSE,"FY00";#N/A,#N/A,FALSE,"FY01"}</definedName>
    <definedName name="wrn.FY97SBP._5_4" localSheetId="24" hidden="1">{#N/A,#N/A,FALSE,"FY97";#N/A,#N/A,FALSE,"FY98";#N/A,#N/A,FALSE,"FY99";#N/A,#N/A,FALSE,"FY00";#N/A,#N/A,FALSE,"FY01"}</definedName>
    <definedName name="wrn.FY97SBP._5_4" localSheetId="8" hidden="1">{#N/A,#N/A,FALSE,"FY97";#N/A,#N/A,FALSE,"FY98";#N/A,#N/A,FALSE,"FY99";#N/A,#N/A,FALSE,"FY00";#N/A,#N/A,FALSE,"FY01"}</definedName>
    <definedName name="wrn.FY97SBP._5_4" localSheetId="25" hidden="1">{#N/A,#N/A,FALSE,"FY97";#N/A,#N/A,FALSE,"FY98";#N/A,#N/A,FALSE,"FY99";#N/A,#N/A,FALSE,"FY00";#N/A,#N/A,FALSE,"FY01"}</definedName>
    <definedName name="wrn.FY97SBP._5_4" localSheetId="2" hidden="1">{#N/A,#N/A,FALSE,"FY97";#N/A,#N/A,FALSE,"FY98";#N/A,#N/A,FALSE,"FY99";#N/A,#N/A,FALSE,"FY00";#N/A,#N/A,FALSE,"FY01"}</definedName>
    <definedName name="wrn.FY97SBP._5_4" localSheetId="14" hidden="1">{#N/A,#N/A,FALSE,"FY97";#N/A,#N/A,FALSE,"FY98";#N/A,#N/A,FALSE,"FY99";#N/A,#N/A,FALSE,"FY00";#N/A,#N/A,FALSE,"FY01"}</definedName>
    <definedName name="wrn.FY97SBP._5_4" localSheetId="28" hidden="1">{#N/A,#N/A,FALSE,"FY97";#N/A,#N/A,FALSE,"FY98";#N/A,#N/A,FALSE,"FY99";#N/A,#N/A,FALSE,"FY00";#N/A,#N/A,FALSE,"FY01"}</definedName>
    <definedName name="wrn.FY97SBP._5_4" localSheetId="5" hidden="1">{#N/A,#N/A,FALSE,"FY97";#N/A,#N/A,FALSE,"FY98";#N/A,#N/A,FALSE,"FY99";#N/A,#N/A,FALSE,"FY00";#N/A,#N/A,FALSE,"FY01"}</definedName>
    <definedName name="wrn.FY97SBP._5_4" localSheetId="13" hidden="1">{#N/A,#N/A,FALSE,"FY97";#N/A,#N/A,FALSE,"FY98";#N/A,#N/A,FALSE,"FY99";#N/A,#N/A,FALSE,"FY00";#N/A,#N/A,FALSE,"FY01"}</definedName>
    <definedName name="wrn.FY97SBP._5_4" hidden="1">{#N/A,#N/A,FALSE,"FY97";#N/A,#N/A,FALSE,"FY98";#N/A,#N/A,FALSE,"FY99";#N/A,#N/A,FALSE,"FY00";#N/A,#N/A,FALSE,"FY01"}</definedName>
    <definedName name="wrn.Giampiero._.Martignoni." localSheetId="24"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localSheetId="8"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localSheetId="25"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localSheetId="2"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localSheetId="28"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localSheetId="5"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localSheetId="24" hidden="1">{#N/A,#N/A,FALSE,"Giles Potter";#N/A,#N/A,FALSE,"P&amp;L - Heathrow";#N/A,#N/A,FALSE,"P&amp;L - Tottenham Court Road";#N/A,#N/A,FALSE,"P&amp;L - Brewer Street";#N/A,#N/A,FALSE,"P&amp;L - Strand";#N/A,#N/A,FALSE,"P&amp;L - Lancaster Place";#N/A,#N/A,FALSE,"P&amp;L - Soho"}</definedName>
    <definedName name="wrn.Giles._.Potter." localSheetId="8" hidden="1">{#N/A,#N/A,FALSE,"Giles Potter";#N/A,#N/A,FALSE,"P&amp;L - Heathrow";#N/A,#N/A,FALSE,"P&amp;L - Tottenham Court Road";#N/A,#N/A,FALSE,"P&amp;L - Brewer Street";#N/A,#N/A,FALSE,"P&amp;L - Strand";#N/A,#N/A,FALSE,"P&amp;L - Lancaster Place";#N/A,#N/A,FALSE,"P&amp;L - Soho"}</definedName>
    <definedName name="wrn.Giles._.Potter." localSheetId="25" hidden="1">{#N/A,#N/A,FALSE,"Giles Potter";#N/A,#N/A,FALSE,"P&amp;L - Heathrow";#N/A,#N/A,FALSE,"P&amp;L - Tottenham Court Road";#N/A,#N/A,FALSE,"P&amp;L - Brewer Street";#N/A,#N/A,FALSE,"P&amp;L - Strand";#N/A,#N/A,FALSE,"P&amp;L - Lancaster Place";#N/A,#N/A,FALSE,"P&amp;L - Soho"}</definedName>
    <definedName name="wrn.Giles._.Potter." localSheetId="2" hidden="1">{#N/A,#N/A,FALSE,"Giles Potter";#N/A,#N/A,FALSE,"P&amp;L - Heathrow";#N/A,#N/A,FALSE,"P&amp;L - Tottenham Court Road";#N/A,#N/A,FALSE,"P&amp;L - Brewer Street";#N/A,#N/A,FALSE,"P&amp;L - Strand";#N/A,#N/A,FALSE,"P&amp;L - Lancaster Place";#N/A,#N/A,FALSE,"P&amp;L - Soho"}</definedName>
    <definedName name="wrn.Giles._.Potter." localSheetId="28" hidden="1">{#N/A,#N/A,FALSE,"Giles Potter";#N/A,#N/A,FALSE,"P&amp;L - Heathrow";#N/A,#N/A,FALSE,"P&amp;L - Tottenham Court Road";#N/A,#N/A,FALSE,"P&amp;L - Brewer Street";#N/A,#N/A,FALSE,"P&amp;L - Strand";#N/A,#N/A,FALSE,"P&amp;L - Lancaster Place";#N/A,#N/A,FALSE,"P&amp;L - Soho"}</definedName>
    <definedName name="wrn.Giles._.Potter." localSheetId="5" hidden="1">{#N/A,#N/A,FALSE,"Giles Potter";#N/A,#N/A,FALSE,"P&amp;L - Heathrow";#N/A,#N/A,FALSE,"P&amp;L - Tottenham Court Road";#N/A,#N/A,FALSE,"P&amp;L - Brewer Street";#N/A,#N/A,FALSE,"P&amp;L - Strand";#N/A,#N/A,FALSE,"P&amp;L - Lancaster Place";#N/A,#N/A,FALSE,"P&amp;L - Soho"}</definedName>
    <definedName name="wrn.Giles._.Potter." hidden="1">{#N/A,#N/A,FALSE,"Giles Potter";#N/A,#N/A,FALSE,"P&amp;L - Heathrow";#N/A,#N/A,FALSE,"P&amp;L - Tottenham Court Road";#N/A,#N/A,FALSE,"P&amp;L - Brewer Street";#N/A,#N/A,FALSE,"P&amp;L - Strand";#N/A,#N/A,FALSE,"P&amp;L - Lancaster Place";#N/A,#N/A,FALSE,"P&amp;L - Soho"}</definedName>
    <definedName name="wrn.GRAPHS." localSheetId="24" hidden="1">{#N/A,#N/A,FALSE,"ACQ_GRAPHS";#N/A,#N/A,FALSE,"T_1 GRAPHS";#N/A,#N/A,FALSE,"T_2 GRAPHS";#N/A,#N/A,FALSE,"COMB_GRAPHS"}</definedName>
    <definedName name="wrn.GRAPHS." localSheetId="8" hidden="1">{#N/A,#N/A,FALSE,"ACQ_GRAPHS";#N/A,#N/A,FALSE,"T_1 GRAPHS";#N/A,#N/A,FALSE,"T_2 GRAPHS";#N/A,#N/A,FALSE,"COMB_GRAPHS"}</definedName>
    <definedName name="wrn.GRAPHS." localSheetId="25" hidden="1">{#N/A,#N/A,FALSE,"ACQ_GRAPHS";#N/A,#N/A,FALSE,"T_1 GRAPHS";#N/A,#N/A,FALSE,"T_2 GRAPHS";#N/A,#N/A,FALSE,"COMB_GRAPHS"}</definedName>
    <definedName name="wrn.GRAPHS." localSheetId="2" hidden="1">{#N/A,#N/A,FALSE,"ACQ_GRAPHS";#N/A,#N/A,FALSE,"T_1 GRAPHS";#N/A,#N/A,FALSE,"T_2 GRAPHS";#N/A,#N/A,FALSE,"COMB_GRAPHS"}</definedName>
    <definedName name="wrn.GRAPHS." localSheetId="28" hidden="1">{#N/A,#N/A,FALSE,"ACQ_GRAPHS";#N/A,#N/A,FALSE,"T_1 GRAPHS";#N/A,#N/A,FALSE,"T_2 GRAPHS";#N/A,#N/A,FALSE,"COMB_GRAPHS"}</definedName>
    <definedName name="wrn.GRAPHS." localSheetId="5" hidden="1">{#N/A,#N/A,FALSE,"ACQ_GRAPHS";#N/A,#N/A,FALSE,"T_1 GRAPHS";#N/A,#N/A,FALSE,"T_2 GRAPHS";#N/A,#N/A,FALSE,"COMB_GRAPHS"}</definedName>
    <definedName name="wrn.GRAPHS." hidden="1">{#N/A,#N/A,FALSE,"ACQ_GRAPHS";#N/A,#N/A,FALSE,"T_1 GRAPHS";#N/A,#N/A,FALSE,"T_2 GRAPHS";#N/A,#N/A,FALSE,"COMB_GRAPHS"}</definedName>
    <definedName name="wrn.Historical._.Cost._.PWC." localSheetId="24" hidden="1">{#N/A,#N/A,TRUE,"Cover His PWC";#N/A,#N/A,TRUE,"P&amp;L";#N/A,#N/A,TRUE,"BS";#N/A,#N/A,TRUE,"Depreciation";#N/A,#N/A,TRUE,"GRAPHS";#N/A,#N/A,TRUE,"DCF EBITDA Multiple";#N/A,#N/A,TRUE,"DCF Perpetual Growth"}</definedName>
    <definedName name="wrn.Historical._.Cost._.PWC." localSheetId="8" hidden="1">{#N/A,#N/A,TRUE,"Cover His PWC";#N/A,#N/A,TRUE,"P&amp;L";#N/A,#N/A,TRUE,"BS";#N/A,#N/A,TRUE,"Depreciation";#N/A,#N/A,TRUE,"GRAPHS";#N/A,#N/A,TRUE,"DCF EBITDA Multiple";#N/A,#N/A,TRUE,"DCF Perpetual Growth"}</definedName>
    <definedName name="wrn.Historical._.Cost._.PWC." localSheetId="25" hidden="1">{#N/A,#N/A,TRUE,"Cover His PWC";#N/A,#N/A,TRUE,"P&amp;L";#N/A,#N/A,TRUE,"BS";#N/A,#N/A,TRUE,"Depreciation";#N/A,#N/A,TRUE,"GRAPHS";#N/A,#N/A,TRUE,"DCF EBITDA Multiple";#N/A,#N/A,TRUE,"DCF Perpetual Growth"}</definedName>
    <definedName name="wrn.Historical._.Cost._.PWC." localSheetId="2" hidden="1">{#N/A,#N/A,TRUE,"Cover His PWC";#N/A,#N/A,TRUE,"P&amp;L";#N/A,#N/A,TRUE,"BS";#N/A,#N/A,TRUE,"Depreciation";#N/A,#N/A,TRUE,"GRAPHS";#N/A,#N/A,TRUE,"DCF EBITDA Multiple";#N/A,#N/A,TRUE,"DCF Perpetual Growth"}</definedName>
    <definedName name="wrn.Historical._.Cost._.PWC." localSheetId="28" hidden="1">{#N/A,#N/A,TRUE,"Cover His PWC";#N/A,#N/A,TRUE,"P&amp;L";#N/A,#N/A,TRUE,"BS";#N/A,#N/A,TRUE,"Depreciation";#N/A,#N/A,TRUE,"GRAPHS";#N/A,#N/A,TRUE,"DCF EBITDA Multiple";#N/A,#N/A,TRUE,"DCF Perpetual Growth"}</definedName>
    <definedName name="wrn.Historical._.Cost._.PWC." localSheetId="5"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PWC.1" localSheetId="24" hidden="1">{#N/A,#N/A,TRUE,"Cover His PWC";#N/A,#N/A,TRUE,"P&amp;L";#N/A,#N/A,TRUE,"BS";#N/A,#N/A,TRUE,"Depreciation";#N/A,#N/A,TRUE,"GRAPHS";#N/A,#N/A,TRUE,"DCF EBITDA Multiple";#N/A,#N/A,TRUE,"DCF Perpetual Growth"}</definedName>
    <definedName name="wrn.Historical._.Cost._.PWC.1" localSheetId="8" hidden="1">{#N/A,#N/A,TRUE,"Cover His PWC";#N/A,#N/A,TRUE,"P&amp;L";#N/A,#N/A,TRUE,"BS";#N/A,#N/A,TRUE,"Depreciation";#N/A,#N/A,TRUE,"GRAPHS";#N/A,#N/A,TRUE,"DCF EBITDA Multiple";#N/A,#N/A,TRUE,"DCF Perpetual Growth"}</definedName>
    <definedName name="wrn.Historical._.Cost._.PWC.1" localSheetId="25" hidden="1">{#N/A,#N/A,TRUE,"Cover His PWC";#N/A,#N/A,TRUE,"P&amp;L";#N/A,#N/A,TRUE,"BS";#N/A,#N/A,TRUE,"Depreciation";#N/A,#N/A,TRUE,"GRAPHS";#N/A,#N/A,TRUE,"DCF EBITDA Multiple";#N/A,#N/A,TRUE,"DCF Perpetual Growth"}</definedName>
    <definedName name="wrn.Historical._.Cost._.PWC.1" localSheetId="2" hidden="1">{#N/A,#N/A,TRUE,"Cover His PWC";#N/A,#N/A,TRUE,"P&amp;L";#N/A,#N/A,TRUE,"BS";#N/A,#N/A,TRUE,"Depreciation";#N/A,#N/A,TRUE,"GRAPHS";#N/A,#N/A,TRUE,"DCF EBITDA Multiple";#N/A,#N/A,TRUE,"DCF Perpetual Growth"}</definedName>
    <definedName name="wrn.Historical._.Cost._.PWC.1" localSheetId="28" hidden="1">{#N/A,#N/A,TRUE,"Cover His PWC";#N/A,#N/A,TRUE,"P&amp;L";#N/A,#N/A,TRUE,"BS";#N/A,#N/A,TRUE,"Depreciation";#N/A,#N/A,TRUE,"GRAPHS";#N/A,#N/A,TRUE,"DCF EBITDA Multiple";#N/A,#N/A,TRUE,"DCF Perpetual Growth"}</definedName>
    <definedName name="wrn.Historical._.Cost._.PWC.1" localSheetId="5"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localSheetId="24" hidden="1">{#N/A,#N/A,TRUE,"Cover His T";#N/A,#N/A,TRUE,"P&amp;L";#N/A,#N/A,TRUE,"BS";#N/A,#N/A,TRUE,"Depreciation";#N/A,#N/A,TRUE,"GRAPHS";#N/A,#N/A,TRUE,"DCF EBITDA Multiple";#N/A,#N/A,TRUE,"DCF Perpetual Growth"}</definedName>
    <definedName name="wrn.Historical._.Cost._.TenneT." localSheetId="8" hidden="1">{#N/A,#N/A,TRUE,"Cover His T";#N/A,#N/A,TRUE,"P&amp;L";#N/A,#N/A,TRUE,"BS";#N/A,#N/A,TRUE,"Depreciation";#N/A,#N/A,TRUE,"GRAPHS";#N/A,#N/A,TRUE,"DCF EBITDA Multiple";#N/A,#N/A,TRUE,"DCF Perpetual Growth"}</definedName>
    <definedName name="wrn.Historical._.Cost._.TenneT." localSheetId="25" hidden="1">{#N/A,#N/A,TRUE,"Cover His T";#N/A,#N/A,TRUE,"P&amp;L";#N/A,#N/A,TRUE,"BS";#N/A,#N/A,TRUE,"Depreciation";#N/A,#N/A,TRUE,"GRAPHS";#N/A,#N/A,TRUE,"DCF EBITDA Multiple";#N/A,#N/A,TRUE,"DCF Perpetual Growth"}</definedName>
    <definedName name="wrn.Historical._.Cost._.TenneT." localSheetId="2" hidden="1">{#N/A,#N/A,TRUE,"Cover His T";#N/A,#N/A,TRUE,"P&amp;L";#N/A,#N/A,TRUE,"BS";#N/A,#N/A,TRUE,"Depreciation";#N/A,#N/A,TRUE,"GRAPHS";#N/A,#N/A,TRUE,"DCF EBITDA Multiple";#N/A,#N/A,TRUE,"DCF Perpetual Growth"}</definedName>
    <definedName name="wrn.Historical._.Cost._.TenneT." localSheetId="28" hidden="1">{#N/A,#N/A,TRUE,"Cover His T";#N/A,#N/A,TRUE,"P&amp;L";#N/A,#N/A,TRUE,"BS";#N/A,#N/A,TRUE,"Depreciation";#N/A,#N/A,TRUE,"GRAPHS";#N/A,#N/A,TRUE,"DCF EBITDA Multiple";#N/A,#N/A,TRUE,"DCF Perpetual Growth"}</definedName>
    <definedName name="wrn.Historical._.Cost._.TenneT." localSheetId="5"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localSheetId="24" hidden="1">{#N/A,#N/A,TRUE,"Cover His T";#N/A,#N/A,TRUE,"P&amp;L";#N/A,#N/A,TRUE,"BS";#N/A,#N/A,TRUE,"Depreciation";#N/A,#N/A,TRUE,"GRAPHS";#N/A,#N/A,TRUE,"DCF EBITDA Multiple";#N/A,#N/A,TRUE,"DCF Perpetual Growth"}</definedName>
    <definedName name="wrn.Historical._.Cost._.TenneT.1" localSheetId="8" hidden="1">{#N/A,#N/A,TRUE,"Cover His T";#N/A,#N/A,TRUE,"P&amp;L";#N/A,#N/A,TRUE,"BS";#N/A,#N/A,TRUE,"Depreciation";#N/A,#N/A,TRUE,"GRAPHS";#N/A,#N/A,TRUE,"DCF EBITDA Multiple";#N/A,#N/A,TRUE,"DCF Perpetual Growth"}</definedName>
    <definedName name="wrn.Historical._.Cost._.TenneT.1" localSheetId="25" hidden="1">{#N/A,#N/A,TRUE,"Cover His T";#N/A,#N/A,TRUE,"P&amp;L";#N/A,#N/A,TRUE,"BS";#N/A,#N/A,TRUE,"Depreciation";#N/A,#N/A,TRUE,"GRAPHS";#N/A,#N/A,TRUE,"DCF EBITDA Multiple";#N/A,#N/A,TRUE,"DCF Perpetual Growth"}</definedName>
    <definedName name="wrn.Historical._.Cost._.TenneT.1" localSheetId="2" hidden="1">{#N/A,#N/A,TRUE,"Cover His T";#N/A,#N/A,TRUE,"P&amp;L";#N/A,#N/A,TRUE,"BS";#N/A,#N/A,TRUE,"Depreciation";#N/A,#N/A,TRUE,"GRAPHS";#N/A,#N/A,TRUE,"DCF EBITDA Multiple";#N/A,#N/A,TRUE,"DCF Perpetual Growth"}</definedName>
    <definedName name="wrn.Historical._.Cost._.TenneT.1" localSheetId="28" hidden="1">{#N/A,#N/A,TRUE,"Cover His T";#N/A,#N/A,TRUE,"P&amp;L";#N/A,#N/A,TRUE,"BS";#N/A,#N/A,TRUE,"Depreciation";#N/A,#N/A,TRUE,"GRAPHS";#N/A,#N/A,TRUE,"DCF EBITDA Multiple";#N/A,#N/A,TRUE,"DCF Perpetual Growth"}</definedName>
    <definedName name="wrn.Historical._.Cost._.TenneT.1" localSheetId="5"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localSheetId="24" hidden="1">{"Income statement",#N/A,TRUE,"P&amp;L";"Cash flow and Bal sheet",#N/A,TRUE,"P&amp;L";"intl",#N/A,TRUE,"Int'l";"Local and other telecom",#N/A,TRUE,"P&amp;L";"FAs cash and staff",#N/A,TRUE,"P&amp;L";"Loss of revenue",#N/A,TRUE,"Int'l"}</definedName>
    <definedName name="wrn.HK._.Telecom." localSheetId="8" hidden="1">{"Income statement",#N/A,TRUE,"P&amp;L";"Cash flow and Bal sheet",#N/A,TRUE,"P&amp;L";"intl",#N/A,TRUE,"Int'l";"Local and other telecom",#N/A,TRUE,"P&amp;L";"FAs cash and staff",#N/A,TRUE,"P&amp;L";"Loss of revenue",#N/A,TRUE,"Int'l"}</definedName>
    <definedName name="wrn.HK._.Telecom." localSheetId="25" hidden="1">{"Income statement",#N/A,TRUE,"P&amp;L";"Cash flow and Bal sheet",#N/A,TRUE,"P&amp;L";"intl",#N/A,TRUE,"Int'l";"Local and other telecom",#N/A,TRUE,"P&amp;L";"FAs cash and staff",#N/A,TRUE,"P&amp;L";"Loss of revenue",#N/A,TRUE,"Int'l"}</definedName>
    <definedName name="wrn.HK._.Telecom." localSheetId="2" hidden="1">{"Income statement",#N/A,TRUE,"P&amp;L";"Cash flow and Bal sheet",#N/A,TRUE,"P&amp;L";"intl",#N/A,TRUE,"Int'l";"Local and other telecom",#N/A,TRUE,"P&amp;L";"FAs cash and staff",#N/A,TRUE,"P&amp;L";"Loss of revenue",#N/A,TRUE,"Int'l"}</definedName>
    <definedName name="wrn.HK._.Telecom." localSheetId="28" hidden="1">{"Income statement",#N/A,TRUE,"P&amp;L";"Cash flow and Bal sheet",#N/A,TRUE,"P&amp;L";"intl",#N/A,TRUE,"Int'l";"Local and other telecom",#N/A,TRUE,"P&amp;L";"FAs cash and staff",#N/A,TRUE,"P&amp;L";"Loss of revenue",#N/A,TRUE,"Int'l"}</definedName>
    <definedName name="wrn.HK._.Telecom." localSheetId="5" hidden="1">{"Income statement",#N/A,TRUE,"P&amp;L";"Cash flow and Bal sheet",#N/A,TRUE,"P&amp;L";"intl",#N/A,TRUE,"Int'l";"Local and other telecom",#N/A,TRUE,"P&amp;L";"FAs cash and staff",#N/A,TRUE,"P&amp;L";"Loss of revenue",#N/A,TRUE,"Int'l"}</definedName>
    <definedName name="wrn.HK._.Telecom." hidden="1">{"Income statement",#N/A,TRUE,"P&amp;L";"Cash flow and Bal sheet",#N/A,TRUE,"P&amp;L";"intl",#N/A,TRUE,"Int'l";"Local and other telecom",#N/A,TRUE,"P&amp;L";"FAs cash and staff",#N/A,TRUE,"P&amp;L";"Loss of revenue",#N/A,TRUE,"Int'l"}</definedName>
    <definedName name="wrn.Hutchison._.Max." localSheetId="24" hidden="1">{#N/A,#N/A,FALSE,"Cellular"}</definedName>
    <definedName name="wrn.Hutchison._.Max." localSheetId="8" hidden="1">{#N/A,#N/A,FALSE,"Cellular"}</definedName>
    <definedName name="wrn.Hutchison._.Max." localSheetId="25" hidden="1">{#N/A,#N/A,FALSE,"Cellular"}</definedName>
    <definedName name="wrn.Hutchison._.Max." localSheetId="2" hidden="1">{#N/A,#N/A,FALSE,"Cellular"}</definedName>
    <definedName name="wrn.Hutchison._.Max." localSheetId="28" hidden="1">{#N/A,#N/A,FALSE,"Cellular"}</definedName>
    <definedName name="wrn.Hutchison._.Max." localSheetId="5" hidden="1">{#N/A,#N/A,FALSE,"Cellular"}</definedName>
    <definedName name="wrn.Hutchison._.Max." hidden="1">{#N/A,#N/A,FALSE,"Cellular"}</definedName>
    <definedName name="wrn.HWITEM." localSheetId="24" hidden="1">{#N/A,#N/A,FALSE,"삼진정공";#N/A,#N/A,FALSE,"영신금속";#N/A,#N/A,FALSE,"태양금속";#N/A,#N/A,FALSE,"진합정공";#N/A,#N/A,FALSE,"코리아";#N/A,#N/A,FALSE,"풍강금속";#N/A,#N/A,FALSE,"선일기계"}</definedName>
    <definedName name="wrn.HWITEM." localSheetId="8" hidden="1">{#N/A,#N/A,FALSE,"삼진정공";#N/A,#N/A,FALSE,"영신금속";#N/A,#N/A,FALSE,"태양금속";#N/A,#N/A,FALSE,"진합정공";#N/A,#N/A,FALSE,"코리아";#N/A,#N/A,FALSE,"풍강금속";#N/A,#N/A,FALSE,"선일기계"}</definedName>
    <definedName name="wrn.HWITEM." localSheetId="25"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localSheetId="14" hidden="1">{#N/A,#N/A,FALSE,"삼진정공";#N/A,#N/A,FALSE,"영신금속";#N/A,#N/A,FALSE,"태양금속";#N/A,#N/A,FALSE,"진합정공";#N/A,#N/A,FALSE,"코리아";#N/A,#N/A,FALSE,"풍강금속";#N/A,#N/A,FALSE,"선일기계"}</definedName>
    <definedName name="wrn.HWITEM." localSheetId="28" hidden="1">{#N/A,#N/A,FALSE,"삼진정공";#N/A,#N/A,FALSE,"영신금속";#N/A,#N/A,FALSE,"태양금속";#N/A,#N/A,FALSE,"진합정공";#N/A,#N/A,FALSE,"코리아";#N/A,#N/A,FALSE,"풍강금속";#N/A,#N/A,FALSE,"선일기계"}</definedName>
    <definedName name="wrn.HWITEM." localSheetId="5" hidden="1">{#N/A,#N/A,FALSE,"삼진정공";#N/A,#N/A,FALSE,"영신금속";#N/A,#N/A,FALSE,"태양금속";#N/A,#N/A,FALSE,"진합정공";#N/A,#N/A,FALSE,"코리아";#N/A,#N/A,FALSE,"풍강금속";#N/A,#N/A,FALSE,"선일기계"}</definedName>
    <definedName name="wrn.HWITEM." localSheetId="13"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localSheetId="24" hidden="1">{#N/A,#N/A,FALSE,"main";#N/A,#N/A,FALSE,"100% Cash";#N/A,#N/A,FALSE,"100% Stock"}</definedName>
    <definedName name="wrn.Hyg._.Acq." localSheetId="8" hidden="1">{#N/A,#N/A,FALSE,"main";#N/A,#N/A,FALSE,"100% Cash";#N/A,#N/A,FALSE,"100% Stock"}</definedName>
    <definedName name="wrn.Hyg._.Acq." localSheetId="25" hidden="1">{#N/A,#N/A,FALSE,"main";#N/A,#N/A,FALSE,"100% Cash";#N/A,#N/A,FALSE,"100% Stock"}</definedName>
    <definedName name="wrn.Hyg._.Acq." localSheetId="2" hidden="1">{#N/A,#N/A,FALSE,"main";#N/A,#N/A,FALSE,"100% Cash";#N/A,#N/A,FALSE,"100% Stock"}</definedName>
    <definedName name="wrn.Hyg._.Acq." localSheetId="28" hidden="1">{#N/A,#N/A,FALSE,"main";#N/A,#N/A,FALSE,"100% Cash";#N/A,#N/A,FALSE,"100% Stock"}</definedName>
    <definedName name="wrn.Hyg._.Acq." localSheetId="5" hidden="1">{#N/A,#N/A,FALSE,"main";#N/A,#N/A,FALSE,"100% Cash";#N/A,#N/A,FALSE,"100% Stock"}</definedName>
    <definedName name="wrn.Hyg._.Acq." hidden="1">{#N/A,#N/A,FALSE,"main";#N/A,#N/A,FALSE,"100% Cash";#N/A,#N/A,FALSE,"100% Stock"}</definedName>
    <definedName name="wrn.I1III11." localSheetId="24"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localSheetId="8"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localSheetId="25"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localSheetId="2"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localSheetId="28"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localSheetId="5"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24"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8"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5"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8"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5"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24" hidden="1">{#N/A,#N/A,TRUE,"IGT";#N/A,#N/A,TRUE,"IGTSLOT"}</definedName>
    <definedName name="wrn.IGT._.Model." localSheetId="8" hidden="1">{#N/A,#N/A,TRUE,"IGT";#N/A,#N/A,TRUE,"IGTSLOT"}</definedName>
    <definedName name="wrn.IGT._.Model." localSheetId="25" hidden="1">{#N/A,#N/A,TRUE,"IGT";#N/A,#N/A,TRUE,"IGTSLOT"}</definedName>
    <definedName name="wrn.IGT._.Model." localSheetId="2" hidden="1">{#N/A,#N/A,TRUE,"IGT";#N/A,#N/A,TRUE,"IGTSLOT"}</definedName>
    <definedName name="wrn.IGT._.Model." localSheetId="28" hidden="1">{#N/A,#N/A,TRUE,"IGT";#N/A,#N/A,TRUE,"IGTSLOT"}</definedName>
    <definedName name="wrn.IGT._.Model." localSheetId="5" hidden="1">{#N/A,#N/A,TRUE,"IGT";#N/A,#N/A,TRUE,"IGTSLOT"}</definedName>
    <definedName name="wrn.IGT._.Model." hidden="1">{#N/A,#N/A,TRUE,"IGT";#N/A,#N/A,TRUE,"IGTSLOT"}</definedName>
    <definedName name="wrn.Import._.Plan"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4"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8"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5"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24" hidden="1">{#N/A,#N/A,TRUE,"COFTOT"}</definedName>
    <definedName name="wrn.imprim." localSheetId="8" hidden="1">{#N/A,#N/A,TRUE,"COFTOT"}</definedName>
    <definedName name="wrn.imprim." localSheetId="25" hidden="1">{#N/A,#N/A,TRUE,"COFTOT"}</definedName>
    <definedName name="wrn.imprim." localSheetId="2" hidden="1">{#N/A,#N/A,TRUE,"COFTOT"}</definedName>
    <definedName name="wrn.imprim." localSheetId="28" hidden="1">{#N/A,#N/A,TRUE,"COFTOT"}</definedName>
    <definedName name="wrn.imprim." localSheetId="5" hidden="1">{#N/A,#N/A,TRUE,"COFTOT"}</definedName>
    <definedName name="wrn.imprim." hidden="1">{#N/A,#N/A,TRUE,"COFTOT"}</definedName>
    <definedName name="wrn.Income._.Statement." localSheetId="24" hidden="1">{#N/A,#N/A,FALSE,"Report Print"}</definedName>
    <definedName name="wrn.Income._.Statement." localSheetId="8" hidden="1">{#N/A,#N/A,FALSE,"Report Print"}</definedName>
    <definedName name="wrn.Income._.Statement." localSheetId="25" hidden="1">{#N/A,#N/A,FALSE,"Report Print"}</definedName>
    <definedName name="wrn.Income._.Statement." localSheetId="2" hidden="1">{#N/A,#N/A,FALSE,"Report Print"}</definedName>
    <definedName name="wrn.Income._.Statement." localSheetId="28" hidden="1">{#N/A,#N/A,FALSE,"Report Print"}</definedName>
    <definedName name="wrn.Income._.Statement." localSheetId="5" hidden="1">{#N/A,#N/A,FALSE,"Report Print"}</definedName>
    <definedName name="wrn.Income._.Statement." hidden="1">{#N/A,#N/A,FALSE,"Report Print"}</definedName>
    <definedName name="wrn.Income._.Stmt." localSheetId="24" hidden="1">{"Income Stmt",#N/A,FALSE,"Model"}</definedName>
    <definedName name="wrn.Income._.Stmt." localSheetId="8" hidden="1">{"Income Stmt",#N/A,FALSE,"Model"}</definedName>
    <definedName name="wrn.Income._.Stmt." localSheetId="25" hidden="1">{"Income Stmt",#N/A,FALSE,"Model"}</definedName>
    <definedName name="wrn.Income._.Stmt." localSheetId="2" hidden="1">{"Income Stmt",#N/A,FALSE,"Model"}</definedName>
    <definedName name="wrn.Income._.Stmt." localSheetId="28" hidden="1">{"Income Stmt",#N/A,FALSE,"Model"}</definedName>
    <definedName name="wrn.Income._.Stmt." localSheetId="5" hidden="1">{"Income Stmt",#N/A,FALSE,"Model"}</definedName>
    <definedName name="wrn.Income._.Stmt." hidden="1">{"Income Stmt",#N/A,FALSE,"Model"}</definedName>
    <definedName name="wrn.Industry.xls." localSheetId="24" hidden="1">{#N/A,#N/A,FALSE,"Earnings";#N/A,#N/A,FALSE,"Overview";#N/A,#N/A,FALSE,"Summary";#N/A,#N/A,FALSE,"Summary II";#N/A,#N/A,FALSE,"R&amp;D";#N/A,#N/A,FALSE,"R&amp;D Forecast";#N/A,#N/A,FALSE,"Tax Adj";#N/A,#N/A,FALSE,"Goodwill";#N/A,#N/A,FALSE,"FX ";#N/A,#N/A,FALSE,"Consolidation";#N/A,#N/A,FALSE,"Provisions"}</definedName>
    <definedName name="wrn.Industry.xls." localSheetId="8" hidden="1">{#N/A,#N/A,FALSE,"Earnings";#N/A,#N/A,FALSE,"Overview";#N/A,#N/A,FALSE,"Summary";#N/A,#N/A,FALSE,"Summary II";#N/A,#N/A,FALSE,"R&amp;D";#N/A,#N/A,FALSE,"R&amp;D Forecast";#N/A,#N/A,FALSE,"Tax Adj";#N/A,#N/A,FALSE,"Goodwill";#N/A,#N/A,FALSE,"FX ";#N/A,#N/A,FALSE,"Consolidation";#N/A,#N/A,FALSE,"Provisions"}</definedName>
    <definedName name="wrn.Industry.xls." localSheetId="25" hidden="1">{#N/A,#N/A,FALSE,"Earnings";#N/A,#N/A,FALSE,"Overview";#N/A,#N/A,FALSE,"Summary";#N/A,#N/A,FALSE,"Summary II";#N/A,#N/A,FALSE,"R&amp;D";#N/A,#N/A,FALSE,"R&amp;D Forecast";#N/A,#N/A,FALSE,"Tax Adj";#N/A,#N/A,FALSE,"Goodwill";#N/A,#N/A,FALSE,"FX ";#N/A,#N/A,FALSE,"Consolidation";#N/A,#N/A,FALSE,"Provisions"}</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localSheetId="28" hidden="1">{#N/A,#N/A,FALSE,"Earnings";#N/A,#N/A,FALSE,"Overview";#N/A,#N/A,FALSE,"Summary";#N/A,#N/A,FALSE,"Summary II";#N/A,#N/A,FALSE,"R&amp;D";#N/A,#N/A,FALSE,"R&amp;D Forecast";#N/A,#N/A,FALSE,"Tax Adj";#N/A,#N/A,FALSE,"Goodwill";#N/A,#N/A,FALSE,"FX ";#N/A,#N/A,FALSE,"Consolidation";#N/A,#N/A,FALSE,"Provisions"}</definedName>
    <definedName name="wrn.Industry.xls." localSheetId="5"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localSheetId="24"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localSheetId="8"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localSheetId="25"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localSheetId="2"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localSheetId="28"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localSheetId="5"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localSheetId="24" hidden="1">{"Internal is",#N/A,FALSE,"Model"}</definedName>
    <definedName name="wrn.Internal._.is." localSheetId="8" hidden="1">{"Internal is",#N/A,FALSE,"Model"}</definedName>
    <definedName name="wrn.Internal._.is." localSheetId="25" hidden="1">{"Internal is",#N/A,FALSE,"Model"}</definedName>
    <definedName name="wrn.Internal._.is." localSheetId="2" hidden="1">{"Internal is",#N/A,FALSE,"Model"}</definedName>
    <definedName name="wrn.Internal._.is." localSheetId="28" hidden="1">{"Internal is",#N/A,FALSE,"Model"}</definedName>
    <definedName name="wrn.Internal._.is." localSheetId="5" hidden="1">{"Internal is",#N/A,FALSE,"Model"}</definedName>
    <definedName name="wrn.Internal._.is." hidden="1">{"Internal is",#N/A,FALSE,"Model"}</definedName>
    <definedName name="wrn.Introduction." localSheetId="24"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4"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8"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5"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localSheetId="24" hidden="1">{#N/A,#N/A,FALSE,"John Taffe";#N/A,#N/A,FALSE,"P&amp;L - Ashford";#N/A,#N/A,FALSE,"P&amp;L - Bristol";#N/A,#N/A,FALSE,"P&amp;L - Clapham Junction";#N/A,#N/A,FALSE,"P&amp;L - Clapham High Street"}</definedName>
    <definedName name="wrn.John._.Taffe." localSheetId="8" hidden="1">{#N/A,#N/A,FALSE,"John Taffe";#N/A,#N/A,FALSE,"P&amp;L - Ashford";#N/A,#N/A,FALSE,"P&amp;L - Bristol";#N/A,#N/A,FALSE,"P&amp;L - Clapham Junction";#N/A,#N/A,FALSE,"P&amp;L - Clapham High Street"}</definedName>
    <definedName name="wrn.John._.Taffe." localSheetId="25" hidden="1">{#N/A,#N/A,FALSE,"John Taffe";#N/A,#N/A,FALSE,"P&amp;L - Ashford";#N/A,#N/A,FALSE,"P&amp;L - Bristol";#N/A,#N/A,FALSE,"P&amp;L - Clapham Junction";#N/A,#N/A,FALSE,"P&amp;L - Clapham High Street"}</definedName>
    <definedName name="wrn.John._.Taffe." localSheetId="2" hidden="1">{#N/A,#N/A,FALSE,"John Taffe";#N/A,#N/A,FALSE,"P&amp;L - Ashford";#N/A,#N/A,FALSE,"P&amp;L - Bristol";#N/A,#N/A,FALSE,"P&amp;L - Clapham Junction";#N/A,#N/A,FALSE,"P&amp;L - Clapham High Street"}</definedName>
    <definedName name="wrn.John._.Taffe." localSheetId="28" hidden="1">{#N/A,#N/A,FALSE,"John Taffe";#N/A,#N/A,FALSE,"P&amp;L - Ashford";#N/A,#N/A,FALSE,"P&amp;L - Bristol";#N/A,#N/A,FALSE,"P&amp;L - Clapham Junction";#N/A,#N/A,FALSE,"P&amp;L - Clapham High Street"}</definedName>
    <definedName name="wrn.John._.Taffe." localSheetId="5" hidden="1">{#N/A,#N/A,FALSE,"John Taffe";#N/A,#N/A,FALSE,"P&amp;L - Ashford";#N/A,#N/A,FALSE,"P&amp;L - Bristol";#N/A,#N/A,FALSE,"P&amp;L - Clapham Junction";#N/A,#N/A,FALSE,"P&amp;L - Clapham High Street"}</definedName>
    <definedName name="wrn.John._.Taffe." hidden="1">{#N/A,#N/A,FALSE,"John Taffe";#N/A,#N/A,FALSE,"P&amp;L - Ashford";#N/A,#N/A,FALSE,"P&amp;L - Bristol";#N/A,#N/A,FALSE,"P&amp;L - Clapham Junction";#N/A,#N/A,FALSE,"P&amp;L - Clapham High Street"}</definedName>
    <definedName name="wrn.JV." localSheetId="24" hidden="1">{#N/A,#N/A,FALSE,"JV"}</definedName>
    <definedName name="wrn.JV." localSheetId="8" hidden="1">{#N/A,#N/A,FALSE,"JV"}</definedName>
    <definedName name="wrn.JV." localSheetId="25" hidden="1">{#N/A,#N/A,FALSE,"JV"}</definedName>
    <definedName name="wrn.JV." localSheetId="2" hidden="1">{#N/A,#N/A,FALSE,"JV"}</definedName>
    <definedName name="wrn.JV." localSheetId="28" hidden="1">{#N/A,#N/A,FALSE,"JV"}</definedName>
    <definedName name="wrn.JV." localSheetId="5" hidden="1">{#N/A,#N/A,FALSE,"JV"}</definedName>
    <definedName name="wrn.JV." hidden="1">{#N/A,#N/A,FALSE,"JV"}</definedName>
    <definedName name="wrn.Key_Financial_Graphs." localSheetId="24"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8"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5"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14"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8"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5"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13"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4"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8"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5"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14"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8"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5"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13"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2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4"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5"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14"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8"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localSheetId="24" hidden="1">{#N/A,#N/A,FALSE,"Initial Year";#N/A,#N/A,FALSE,"Historical";#N/A,#N/A,FALSE,"balsheet";#N/A,#N/A,FALSE,"incstate";#N/A,#N/A,FALSE,"Fleet"}</definedName>
    <definedName name="wrn.Leases.xls." localSheetId="8" hidden="1">{#N/A,#N/A,FALSE,"Initial Year";#N/A,#N/A,FALSE,"Historical";#N/A,#N/A,FALSE,"balsheet";#N/A,#N/A,FALSE,"incstate";#N/A,#N/A,FALSE,"Fleet"}</definedName>
    <definedName name="wrn.Leases.xls." localSheetId="25" hidden="1">{#N/A,#N/A,FALSE,"Initial Year";#N/A,#N/A,FALSE,"Historical";#N/A,#N/A,FALSE,"balsheet";#N/A,#N/A,FALSE,"incstate";#N/A,#N/A,FALSE,"Fleet"}</definedName>
    <definedName name="wrn.Leases.xls." localSheetId="2" hidden="1">{#N/A,#N/A,FALSE,"Initial Year";#N/A,#N/A,FALSE,"Historical";#N/A,#N/A,FALSE,"balsheet";#N/A,#N/A,FALSE,"incstate";#N/A,#N/A,FALSE,"Fleet"}</definedName>
    <definedName name="wrn.Leases.xls." localSheetId="28" hidden="1">{#N/A,#N/A,FALSE,"Initial Year";#N/A,#N/A,FALSE,"Historical";#N/A,#N/A,FALSE,"balsheet";#N/A,#N/A,FALSE,"incstate";#N/A,#N/A,FALSE,"Fleet"}</definedName>
    <definedName name="wrn.Leases.xls." localSheetId="5" hidden="1">{#N/A,#N/A,FALSE,"Initial Year";#N/A,#N/A,FALSE,"Historical";#N/A,#N/A,FALSE,"balsheet";#N/A,#N/A,FALSE,"incstate";#N/A,#N/A,FALSE,"Fleet"}</definedName>
    <definedName name="wrn.Leases.xls." hidden="1">{#N/A,#N/A,FALSE,"Initial Year";#N/A,#N/A,FALSE,"Historical";#N/A,#N/A,FALSE,"balsheet";#N/A,#N/A,FALSE,"incstate";#N/A,#N/A,FALSE,"Fleet"}</definedName>
    <definedName name="wrn.Liesel._.Panchaud." localSheetId="24" hidden="1">{#N/A,#N/A,FALSE,"Liesel Panchaud";#N/A,#N/A,FALSE,"P&amp;L - Winchester House";#N/A,#N/A,FALSE,"P&amp;L - Wormwood";#N/A,#N/A,FALSE,"P&amp;L - Leadenhall";#N/A,#N/A,FALSE,"P&amp;L - Cranbourn Street";#N/A,#N/A,FALSE,"P&amp;L - Edgeware Road";#N/A,#N/A,FALSE,"P&amp;L - Piccadilly"}</definedName>
    <definedName name="wrn.Liesel._.Panchaud." localSheetId="8" hidden="1">{#N/A,#N/A,FALSE,"Liesel Panchaud";#N/A,#N/A,FALSE,"P&amp;L - Winchester House";#N/A,#N/A,FALSE,"P&amp;L - Wormwood";#N/A,#N/A,FALSE,"P&amp;L - Leadenhall";#N/A,#N/A,FALSE,"P&amp;L - Cranbourn Street";#N/A,#N/A,FALSE,"P&amp;L - Edgeware Road";#N/A,#N/A,FALSE,"P&amp;L - Piccadilly"}</definedName>
    <definedName name="wrn.Liesel._.Panchaud." localSheetId="25" hidden="1">{#N/A,#N/A,FALSE,"Liesel Panchaud";#N/A,#N/A,FALSE,"P&amp;L - Winchester House";#N/A,#N/A,FALSE,"P&amp;L - Wormwood";#N/A,#N/A,FALSE,"P&amp;L - Leadenhall";#N/A,#N/A,FALSE,"P&amp;L - Cranbourn Street";#N/A,#N/A,FALSE,"P&amp;L - Edgeware Road";#N/A,#N/A,FALSE,"P&amp;L - Piccadilly"}</definedName>
    <definedName name="wrn.Liesel._.Panchaud." localSheetId="2" hidden="1">{#N/A,#N/A,FALSE,"Liesel Panchaud";#N/A,#N/A,FALSE,"P&amp;L - Winchester House";#N/A,#N/A,FALSE,"P&amp;L - Wormwood";#N/A,#N/A,FALSE,"P&amp;L - Leadenhall";#N/A,#N/A,FALSE,"P&amp;L - Cranbourn Street";#N/A,#N/A,FALSE,"P&amp;L - Edgeware Road";#N/A,#N/A,FALSE,"P&amp;L - Piccadilly"}</definedName>
    <definedName name="wrn.Liesel._.Panchaud." localSheetId="28" hidden="1">{#N/A,#N/A,FALSE,"Liesel Panchaud";#N/A,#N/A,FALSE,"P&amp;L - Winchester House";#N/A,#N/A,FALSE,"P&amp;L - Wormwood";#N/A,#N/A,FALSE,"P&amp;L - Leadenhall";#N/A,#N/A,FALSE,"P&amp;L - Cranbourn Street";#N/A,#N/A,FALSE,"P&amp;L - Edgeware Road";#N/A,#N/A,FALSE,"P&amp;L - Piccadilly"}</definedName>
    <definedName name="wrn.Liesel._.Panchaud." localSheetId="5" hidden="1">{#N/A,#N/A,FALSE,"Liesel Panchaud";#N/A,#N/A,FALSE,"P&amp;L - Winchester House";#N/A,#N/A,FALSE,"P&amp;L - Wormwood";#N/A,#N/A,FALSE,"P&amp;L - Leadenhall";#N/A,#N/A,FALSE,"P&amp;L - Cranbourn Street";#N/A,#N/A,FALSE,"P&amp;L - Edgeware Road";#N/A,#N/A,FALSE,"P&amp;L - Piccadilly"}</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localSheetId="24" hidden="1">{#N/A,#N/A,FALSE,"EPS";#N/A,#N/A,FALSE,"EBITDA"}</definedName>
    <definedName name="wrn.Lodging." localSheetId="8" hidden="1">{#N/A,#N/A,FALSE,"EPS";#N/A,#N/A,FALSE,"EBITDA"}</definedName>
    <definedName name="wrn.Lodging." localSheetId="25" hidden="1">{#N/A,#N/A,FALSE,"EPS";#N/A,#N/A,FALSE,"EBITDA"}</definedName>
    <definedName name="wrn.Lodging." localSheetId="2" hidden="1">{#N/A,#N/A,FALSE,"EPS";#N/A,#N/A,FALSE,"EBITDA"}</definedName>
    <definedName name="wrn.Lodging." localSheetId="28" hidden="1">{#N/A,#N/A,FALSE,"EPS";#N/A,#N/A,FALSE,"EBITDA"}</definedName>
    <definedName name="wrn.Lodging." localSheetId="5" hidden="1">{#N/A,#N/A,FALSE,"EPS";#N/A,#N/A,FALSE,"EBITDA"}</definedName>
    <definedName name="wrn.Lodging." hidden="1">{#N/A,#N/A,FALSE,"EPS";#N/A,#N/A,FALSE,"EBITDA"}</definedName>
    <definedName name="wrn.Main._.Report._.All._.Sections." localSheetId="2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localSheetId="24"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4"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8"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5"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localSheetId="24" hidden="1">{#N/A,#N/A,FALSE,"MIR";#N/A,#N/A,FALSE,"NYNY"}</definedName>
    <definedName name="wrn.mirBellagio." localSheetId="8" hidden="1">{#N/A,#N/A,FALSE,"MIR";#N/A,#N/A,FALSE,"NYNY"}</definedName>
    <definedName name="wrn.mirBellagio." localSheetId="25" hidden="1">{#N/A,#N/A,FALSE,"MIR";#N/A,#N/A,FALSE,"NYNY"}</definedName>
    <definedName name="wrn.mirBellagio." localSheetId="2" hidden="1">{#N/A,#N/A,FALSE,"MIR";#N/A,#N/A,FALSE,"NYNY"}</definedName>
    <definedName name="wrn.mirBellagio." localSheetId="28" hidden="1">{#N/A,#N/A,FALSE,"MIR";#N/A,#N/A,FALSE,"NYNY"}</definedName>
    <definedName name="wrn.mirBellagio." localSheetId="5" hidden="1">{#N/A,#N/A,FALSE,"MIR";#N/A,#N/A,FALSE,"NYNY"}</definedName>
    <definedName name="wrn.mirBellagio." hidden="1">{#N/A,#N/A,FALSE,"MIR";#N/A,#N/A,FALSE,"NYNY"}</definedName>
    <definedName name="wrn.model." localSheetId="24" hidden="1">{"basic",#N/A,FALSE,"BASIC"}</definedName>
    <definedName name="wrn.model." localSheetId="8" hidden="1">{"basic",#N/A,FALSE,"BASIC"}</definedName>
    <definedName name="wrn.model." localSheetId="25" hidden="1">{"basic",#N/A,FALSE,"BASIC"}</definedName>
    <definedName name="wrn.model." localSheetId="2" hidden="1">{"basic",#N/A,FALSE,"BASIC"}</definedName>
    <definedName name="wrn.model." localSheetId="28" hidden="1">{"basic",#N/A,FALSE,"BASIC"}</definedName>
    <definedName name="wrn.model." localSheetId="5" hidden="1">{"basic",#N/A,FALSE,"BASIC"}</definedName>
    <definedName name="wrn.model." hidden="1">{"basic",#N/A,FALSE,"BASIC"}</definedName>
    <definedName name="wrn.MODELS." localSheetId="24"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8"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25"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2"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28"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localSheetId="5"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localSheetId="24" hidden="1">{"Month End Performance",#N/A,FALSE,"Report";"Site Talk Times",#N/A,FALSE,"Report"}</definedName>
    <definedName name="wrn.Monthly." localSheetId="8" hidden="1">{"Month End Performance",#N/A,FALSE,"Report";"Site Talk Times",#N/A,FALSE,"Report"}</definedName>
    <definedName name="wrn.Monthly." localSheetId="25" hidden="1">{"Month End Performance",#N/A,FALSE,"Report";"Site Talk Times",#N/A,FALSE,"Report"}</definedName>
    <definedName name="wrn.Monthly." localSheetId="2" hidden="1">{"Month End Performance",#N/A,FALSE,"Report";"Site Talk Times",#N/A,FALSE,"Report"}</definedName>
    <definedName name="wrn.Monthly." localSheetId="28" hidden="1">{"Month End Performance",#N/A,FALSE,"Report";"Site Talk Times",#N/A,FALSE,"Report"}</definedName>
    <definedName name="wrn.Monthly." localSheetId="5" hidden="1">{"Month End Performance",#N/A,FALSE,"Report";"Site Talk Times",#N/A,FALSE,"Report"}</definedName>
    <definedName name="wrn.Monthly." hidden="1">{"Month End Performance",#N/A,FALSE,"Report";"Site Talk Times",#N/A,FALSE,"Report"}</definedName>
    <definedName name="wrn.Monthly._.Financials." localSheetId="24" hidden="1">{#N/A,#N/A,FALSE,"mfg - consol";#N/A,#N/A,FALSE,"mfg - flo";#N/A,#N/A,FALSE,"mfg - lindsay"}</definedName>
    <definedName name="wrn.Monthly._.Financials." localSheetId="8" hidden="1">{#N/A,#N/A,FALSE,"mfg - consol";#N/A,#N/A,FALSE,"mfg - flo";#N/A,#N/A,FALSE,"mfg - lindsay"}</definedName>
    <definedName name="wrn.Monthly._.Financials." localSheetId="25" hidden="1">{#N/A,#N/A,FALSE,"mfg - consol";#N/A,#N/A,FALSE,"mfg - flo";#N/A,#N/A,FALSE,"mfg - lindsay"}</definedName>
    <definedName name="wrn.Monthly._.Financials." localSheetId="2" hidden="1">{#N/A,#N/A,FALSE,"mfg - consol";#N/A,#N/A,FALSE,"mfg - flo";#N/A,#N/A,FALSE,"mfg - lindsay"}</definedName>
    <definedName name="wrn.Monthly._.Financials." localSheetId="28" hidden="1">{#N/A,#N/A,FALSE,"mfg - consol";#N/A,#N/A,FALSE,"mfg - flo";#N/A,#N/A,FALSE,"mfg - lindsay"}</definedName>
    <definedName name="wrn.Monthly._.Financials." localSheetId="5" hidden="1">{#N/A,#N/A,FALSE,"mfg - consol";#N/A,#N/A,FALSE,"mfg - flo";#N/A,#N/A,FALSE,"mfg - lindsay"}</definedName>
    <definedName name="wrn.Monthly._.Financials." hidden="1">{#N/A,#N/A,FALSE,"mfg - consol";#N/A,#N/A,FALSE,"mfg - flo";#N/A,#N/A,FALSE,"mfg - lindsay"}</definedName>
    <definedName name="wrn.Months._.1999." localSheetId="24" hidden="1">{"Monthly 1999 Stats",#N/A,FALSE,"Months";"Monthly 1999 IS",#N/A,FALSE,"Months"}</definedName>
    <definedName name="wrn.Months._.1999." localSheetId="8" hidden="1">{"Monthly 1999 Stats",#N/A,FALSE,"Months";"Monthly 1999 IS",#N/A,FALSE,"Months"}</definedName>
    <definedName name="wrn.Months._.1999." localSheetId="25" hidden="1">{"Monthly 1999 Stats",#N/A,FALSE,"Months";"Monthly 1999 IS",#N/A,FALSE,"Months"}</definedName>
    <definedName name="wrn.Months._.1999." localSheetId="2" hidden="1">{"Monthly 1999 Stats",#N/A,FALSE,"Months";"Monthly 1999 IS",#N/A,FALSE,"Months"}</definedName>
    <definedName name="wrn.Months._.1999." localSheetId="28" hidden="1">{"Monthly 1999 Stats",#N/A,FALSE,"Months";"Monthly 1999 IS",#N/A,FALSE,"Months"}</definedName>
    <definedName name="wrn.Months._.1999." localSheetId="5" hidden="1">{"Monthly 1999 Stats",#N/A,FALSE,"Months";"Monthly 1999 IS",#N/A,FALSE,"Months"}</definedName>
    <definedName name="wrn.Months._.1999." hidden="1">{"Monthly 1999 Stats",#N/A,FALSE,"Months";"Monthly 1999 IS",#N/A,FALSE,"Months"}</definedName>
    <definedName name="wrn.Months._.2000." localSheetId="24" hidden="1">{"Monthly 2000 Stats",#N/A,FALSE,"Months";"Monthly 2000 IS",#N/A,FALSE,"Months"}</definedName>
    <definedName name="wrn.Months._.2000." localSheetId="8" hidden="1">{"Monthly 2000 Stats",#N/A,FALSE,"Months";"Monthly 2000 IS",#N/A,FALSE,"Months"}</definedName>
    <definedName name="wrn.Months._.2000." localSheetId="25" hidden="1">{"Monthly 2000 Stats",#N/A,FALSE,"Months";"Monthly 2000 IS",#N/A,FALSE,"Months"}</definedName>
    <definedName name="wrn.Months._.2000." localSheetId="2" hidden="1">{"Monthly 2000 Stats",#N/A,FALSE,"Months";"Monthly 2000 IS",#N/A,FALSE,"Months"}</definedName>
    <definedName name="wrn.Months._.2000." localSheetId="28" hidden="1">{"Monthly 2000 Stats",#N/A,FALSE,"Months";"Monthly 2000 IS",#N/A,FALSE,"Months"}</definedName>
    <definedName name="wrn.Months._.2000." localSheetId="5" hidden="1">{"Monthly 2000 Stats",#N/A,FALSE,"Months";"Monthly 2000 IS",#N/A,FALSE,"Months"}</definedName>
    <definedName name="wrn.Months._.2000." hidden="1">{"Monthly 2000 Stats",#N/A,FALSE,"Months";"Monthly 2000 IS",#N/A,FALSE,"Months"}</definedName>
    <definedName name="wrn.Months._.2001." localSheetId="24" hidden="1">{"Monthly 2001 Stats",#N/A,FALSE,"Months";"Monthly 2001 IS",#N/A,FALSE,"Months"}</definedName>
    <definedName name="wrn.Months._.2001." localSheetId="8" hidden="1">{"Monthly 2001 Stats",#N/A,FALSE,"Months";"Monthly 2001 IS",#N/A,FALSE,"Months"}</definedName>
    <definedName name="wrn.Months._.2001." localSheetId="25" hidden="1">{"Monthly 2001 Stats",#N/A,FALSE,"Months";"Monthly 2001 IS",#N/A,FALSE,"Months"}</definedName>
    <definedName name="wrn.Months._.2001." localSheetId="2" hidden="1">{"Monthly 2001 Stats",#N/A,FALSE,"Months";"Monthly 2001 IS",#N/A,FALSE,"Months"}</definedName>
    <definedName name="wrn.Months._.2001." localSheetId="28" hidden="1">{"Monthly 2001 Stats",#N/A,FALSE,"Months";"Monthly 2001 IS",#N/A,FALSE,"Months"}</definedName>
    <definedName name="wrn.Months._.2001." localSheetId="5" hidden="1">{"Monthly 2001 Stats",#N/A,FALSE,"Months";"Monthly 2001 IS",#N/A,FALSE,"Months"}</definedName>
    <definedName name="wrn.Months._.2001." hidden="1">{"Monthly 2001 Stats",#N/A,FALSE,"Months";"Monthly 2001 IS",#N/A,FALSE,"Months"}</definedName>
    <definedName name="wrn.Months._.2002." localSheetId="24" hidden="1">{"Monthly 2002 Stats",#N/A,FALSE,"Months";"Monthly 2002 IS",#N/A,FALSE,"Months"}</definedName>
    <definedName name="wrn.Months._.2002." localSheetId="8" hidden="1">{"Monthly 2002 Stats",#N/A,FALSE,"Months";"Monthly 2002 IS",#N/A,FALSE,"Months"}</definedName>
    <definedName name="wrn.Months._.2002." localSheetId="25" hidden="1">{"Monthly 2002 Stats",#N/A,FALSE,"Months";"Monthly 2002 IS",#N/A,FALSE,"Months"}</definedName>
    <definedName name="wrn.Months._.2002." localSheetId="2" hidden="1">{"Monthly 2002 Stats",#N/A,FALSE,"Months";"Monthly 2002 IS",#N/A,FALSE,"Months"}</definedName>
    <definedName name="wrn.Months._.2002." localSheetId="28" hidden="1">{"Monthly 2002 Stats",#N/A,FALSE,"Months";"Monthly 2002 IS",#N/A,FALSE,"Months"}</definedName>
    <definedName name="wrn.Months._.2002." localSheetId="5" hidden="1">{"Monthly 2002 Stats",#N/A,FALSE,"Months";"Monthly 2002 IS",#N/A,FALSE,"Months"}</definedName>
    <definedName name="wrn.Months._.2002." hidden="1">{"Monthly 2002 Stats",#N/A,FALSE,"Months";"Monthly 2002 IS",#N/A,FALSE,"Months"}</definedName>
    <definedName name="wrn.Months._.2003." localSheetId="24" hidden="1">{"Monthly 2003 Stats",#N/A,FALSE,"Months";"Monthly 2003 IS",#N/A,FALSE,"Months"}</definedName>
    <definedName name="wrn.Months._.2003." localSheetId="8" hidden="1">{"Monthly 2003 Stats",#N/A,FALSE,"Months";"Monthly 2003 IS",#N/A,FALSE,"Months"}</definedName>
    <definedName name="wrn.Months._.2003." localSheetId="25" hidden="1">{"Monthly 2003 Stats",#N/A,FALSE,"Months";"Monthly 2003 IS",#N/A,FALSE,"Months"}</definedName>
    <definedName name="wrn.Months._.2003." localSheetId="2" hidden="1">{"Monthly 2003 Stats",#N/A,FALSE,"Months";"Monthly 2003 IS",#N/A,FALSE,"Months"}</definedName>
    <definedName name="wrn.Months._.2003." localSheetId="28" hidden="1">{"Monthly 2003 Stats",#N/A,FALSE,"Months";"Monthly 2003 IS",#N/A,FALSE,"Months"}</definedName>
    <definedName name="wrn.Months._.2003." localSheetId="5" hidden="1">{"Monthly 2003 Stats",#N/A,FALSE,"Months";"Monthly 2003 IS",#N/A,FALSE,"Months"}</definedName>
    <definedName name="wrn.Months._.2003." hidden="1">{"Monthly 2003 Stats",#N/A,FALSE,"Months";"Monthly 2003 IS",#N/A,FALSE,"Months"}</definedName>
    <definedName name="wrn.New._.business." localSheetId="24"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8"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25"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2"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28"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localSheetId="5"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localSheetId="24" hidden="1">{"QTRINC",#N/A,FALSE,"US FORMAT - P&amp;L";"MARGIN",#N/A,FALSE,"US FORMAT-MARGIN";"SALES1",#N/A,FALSE,"US FORMAT - SALES";"SALES2",#N/A,FALSE,"US FORMAT - SALES";"SALES3",#N/A,FALSE,"US FORMAT - SALES";"SALES4",#N/A,FALSE,"US FORMAT - SALES";"SALES5",#N/A,FALSE,"US FORMAT - SALES"}</definedName>
    <definedName name="wrn.NOVARTIS._.MODELS." localSheetId="8" hidden="1">{"QTRINC",#N/A,FALSE,"US FORMAT - P&amp;L";"MARGIN",#N/A,FALSE,"US FORMAT-MARGIN";"SALES1",#N/A,FALSE,"US FORMAT - SALES";"SALES2",#N/A,FALSE,"US FORMAT - SALES";"SALES3",#N/A,FALSE,"US FORMAT - SALES";"SALES4",#N/A,FALSE,"US FORMAT - SALES";"SALES5",#N/A,FALSE,"US FORMAT - SALES"}</definedName>
    <definedName name="wrn.NOVARTIS._.MODELS." localSheetId="25" hidden="1">{"QTRINC",#N/A,FALSE,"US FORMAT - P&amp;L";"MARGIN",#N/A,FALSE,"US FORMAT-MARGIN";"SALES1",#N/A,FALSE,"US FORMAT - SALES";"SALES2",#N/A,FALSE,"US FORMAT - SALES";"SALES3",#N/A,FALSE,"US FORMAT - SALES";"SALES4",#N/A,FALSE,"US FORMAT - SALES";"SALES5",#N/A,FALSE,"US FORMAT - SALES"}</definedName>
    <definedName name="wrn.NOVARTIS._.MODELS." localSheetId="2" hidden="1">{"QTRINC",#N/A,FALSE,"US FORMAT - P&amp;L";"MARGIN",#N/A,FALSE,"US FORMAT-MARGIN";"SALES1",#N/A,FALSE,"US FORMAT - SALES";"SALES2",#N/A,FALSE,"US FORMAT - SALES";"SALES3",#N/A,FALSE,"US FORMAT - SALES";"SALES4",#N/A,FALSE,"US FORMAT - SALES";"SALES5",#N/A,FALSE,"US FORMAT - SALES"}</definedName>
    <definedName name="wrn.NOVARTIS._.MODELS." localSheetId="28" hidden="1">{"QTRINC",#N/A,FALSE,"US FORMAT - P&amp;L";"MARGIN",#N/A,FALSE,"US FORMAT-MARGIN";"SALES1",#N/A,FALSE,"US FORMAT - SALES";"SALES2",#N/A,FALSE,"US FORMAT - SALES";"SALES3",#N/A,FALSE,"US FORMAT - SALES";"SALES4",#N/A,FALSE,"US FORMAT - SALES";"SALES5",#N/A,FALSE,"US FORMAT - SALES"}</definedName>
    <definedName name="wrn.NOVARTIS._.MODELS." localSheetId="5" hidden="1">{"QTRINC",#N/A,FALSE,"US FORMAT - P&amp;L";"MARGIN",#N/A,FALSE,"US FORMAT-MARGIN";"SALES1",#N/A,FALSE,"US FORMAT - SALES";"SALES2",#N/A,FALSE,"US FORMAT - SALES";"SALES3",#N/A,FALSE,"US FORMAT - SALES";"SALES4",#N/A,FALSE,"US FORMAT - SALES";"SALES5",#N/A,FALSE,"US FORMAT - SALES"}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localSheetId="24"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localSheetId="8"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localSheetId="25"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localSheetId="2"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localSheetId="28"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localSheetId="5"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2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5"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5"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24" hidden="1">{#N/A,#N/A,FALSE,"P.C.B"}</definedName>
    <definedName name="wrn.PCB원가계산." localSheetId="8" hidden="1">{#N/A,#N/A,FALSE,"P.C.B"}</definedName>
    <definedName name="wrn.PCB원가계산." localSheetId="25" hidden="1">{#N/A,#N/A,FALSE,"P.C.B"}</definedName>
    <definedName name="wrn.PCB원가계산." localSheetId="2" hidden="1">{#N/A,#N/A,FALSE,"P.C.B"}</definedName>
    <definedName name="wrn.PCB원가계산." localSheetId="14" hidden="1">{#N/A,#N/A,FALSE,"P.C.B"}</definedName>
    <definedName name="wrn.PCB원가계산." localSheetId="28" hidden="1">{#N/A,#N/A,FALSE,"P.C.B"}</definedName>
    <definedName name="wrn.PCB원가계산." localSheetId="5" hidden="1">{#N/A,#N/A,FALSE,"P.C.B"}</definedName>
    <definedName name="wrn.PCB원가계산." localSheetId="13" hidden="1">{#N/A,#N/A,FALSE,"P.C.B"}</definedName>
    <definedName name="wrn.PCB원가계산." hidden="1">{#N/A,#N/A,FALSE,"P.C.B"}</definedName>
    <definedName name="wrn.pc보유현황." localSheetId="24" hidden="1">{#N/A,#N/A,FALSE,"초중조사서식 "}</definedName>
    <definedName name="wrn.pc보유현황." localSheetId="8" hidden="1">{#N/A,#N/A,FALSE,"초중조사서식 "}</definedName>
    <definedName name="wrn.pc보유현황." localSheetId="25" hidden="1">{#N/A,#N/A,FALSE,"초중조사서식 "}</definedName>
    <definedName name="wrn.pc보유현황." localSheetId="2" hidden="1">{#N/A,#N/A,FALSE,"초중조사서식 "}</definedName>
    <definedName name="wrn.pc보유현황." localSheetId="28" hidden="1">{#N/A,#N/A,FALSE,"초중조사서식 "}</definedName>
    <definedName name="wrn.pc보유현황." localSheetId="5" hidden="1">{#N/A,#N/A,FALSE,"초중조사서식 "}</definedName>
    <definedName name="wrn.pc보유현황." hidden="1">{#N/A,#N/A,FALSE,"초중조사서식 "}</definedName>
    <definedName name="wrn.PERSONNEL." localSheetId="24" hidden="1">{"FORM16",#N/A,TRUE,"Personnel1";"FORM16.2",#N/A,TRUE,"Personnel2";"FORM16.2",#N/A,TRUE,"Personnel3";"FORM16.3",#N/A,TRUE,"Personnel4";"FORM16.4",#N/A,TRUE,"Personnel5"}</definedName>
    <definedName name="wrn.PERSONNEL." localSheetId="8" hidden="1">{"FORM16",#N/A,TRUE,"Personnel1";"FORM16.2",#N/A,TRUE,"Personnel2";"FORM16.2",#N/A,TRUE,"Personnel3";"FORM16.3",#N/A,TRUE,"Personnel4";"FORM16.4",#N/A,TRUE,"Personnel5"}</definedName>
    <definedName name="wrn.PERSONNEL." localSheetId="25" hidden="1">{"FORM16",#N/A,TRUE,"Personnel1";"FORM16.2",#N/A,TRUE,"Personnel2";"FORM16.2",#N/A,TRUE,"Personnel3";"FORM16.3",#N/A,TRUE,"Personnel4";"FORM16.4",#N/A,TRUE,"Personnel5"}</definedName>
    <definedName name="wrn.PERSONNEL." localSheetId="2" hidden="1">{"FORM16",#N/A,TRUE,"Personnel1";"FORM16.2",#N/A,TRUE,"Personnel2";"FORM16.2",#N/A,TRUE,"Personnel3";"FORM16.3",#N/A,TRUE,"Personnel4";"FORM16.4",#N/A,TRUE,"Personnel5"}</definedName>
    <definedName name="wrn.PERSONNEL." localSheetId="28" hidden="1">{"FORM16",#N/A,TRUE,"Personnel1";"FORM16.2",#N/A,TRUE,"Personnel2";"FORM16.2",#N/A,TRUE,"Personnel3";"FORM16.3",#N/A,TRUE,"Personnel4";"FORM16.4",#N/A,TRUE,"Personnel5"}</definedName>
    <definedName name="wrn.PERSONNEL." localSheetId="5"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24" hidden="1">{#N/A,#N/A,FALSE,"9612";#N/A,#N/A,FALSE,"9612"}</definedName>
    <definedName name="wrn.pl." localSheetId="8" hidden="1">{#N/A,#N/A,FALSE,"9612";#N/A,#N/A,FALSE,"9612"}</definedName>
    <definedName name="wrn.pl." localSheetId="25" hidden="1">{#N/A,#N/A,FALSE,"9612";#N/A,#N/A,FALSE,"9612"}</definedName>
    <definedName name="wrn.pl." localSheetId="2" hidden="1">{#N/A,#N/A,FALSE,"9612";#N/A,#N/A,FALSE,"9612"}</definedName>
    <definedName name="wrn.pl." localSheetId="28" hidden="1">{#N/A,#N/A,FALSE,"9612";#N/A,#N/A,FALSE,"9612"}</definedName>
    <definedName name="wrn.pl." localSheetId="5" hidden="1">{#N/A,#N/A,FALSE,"9612";#N/A,#N/A,FALSE,"9612"}</definedName>
    <definedName name="wrn.pl." hidden="1">{#N/A,#N/A,FALSE,"9612";#N/A,#N/A,FALSE,"9612"}</definedName>
    <definedName name="wrn.Planilhas." localSheetId="24" hidden="1">{"Presentation","Presentation",FALSE,"3 COT"}</definedName>
    <definedName name="wrn.Planilhas." localSheetId="8" hidden="1">{"Presentation","Presentation",FALSE,"3 COT"}</definedName>
    <definedName name="wrn.Planilhas." localSheetId="25" hidden="1">{"Presentation","Presentation",FALSE,"3 COT"}</definedName>
    <definedName name="wrn.Planilhas." localSheetId="2" hidden="1">{"Presentation","Presentation",FALSE,"3 COT"}</definedName>
    <definedName name="wrn.Planilhas." localSheetId="28" hidden="1">{"Presentation","Presentation",FALSE,"3 COT"}</definedName>
    <definedName name="wrn.Planilhas." localSheetId="5" hidden="1">{"Presentation","Presentation",FALSE,"3 COT"}</definedName>
    <definedName name="wrn.Planilhas." hidden="1">{"Presentation","Presentation",FALSE,"3 COT"}</definedName>
    <definedName name="wrn.Portrait._.IS." localSheetId="24" hidden="1">{"Portrait letter is",#N/A,FALSE,"Model"}</definedName>
    <definedName name="wrn.Portrait._.IS." localSheetId="8" hidden="1">{"Portrait letter is",#N/A,FALSE,"Model"}</definedName>
    <definedName name="wrn.Portrait._.IS." localSheetId="25" hidden="1">{"Portrait letter is",#N/A,FALSE,"Model"}</definedName>
    <definedName name="wrn.Portrait._.IS." localSheetId="2" hidden="1">{"Portrait letter is",#N/A,FALSE,"Model"}</definedName>
    <definedName name="wrn.Portrait._.IS." localSheetId="28" hidden="1">{"Portrait letter is",#N/A,FALSE,"Model"}</definedName>
    <definedName name="wrn.Portrait._.IS." localSheetId="5" hidden="1">{"Portrait letter is",#N/A,FALSE,"Model"}</definedName>
    <definedName name="wrn.Portrait._.IS." hidden="1">{"Portrait letter is",#N/A,FALSE,"Model"}</definedName>
    <definedName name="wrn.Portrait._.letter._.is." localSheetId="24" hidden="1">{"Portrait letter is",#N/A,FALSE,"Model"}</definedName>
    <definedName name="wrn.Portrait._.letter._.is." localSheetId="8" hidden="1">{"Portrait letter is",#N/A,FALSE,"Model"}</definedName>
    <definedName name="wrn.Portrait._.letter._.is." localSheetId="25" hidden="1">{"Portrait letter is",#N/A,FALSE,"Model"}</definedName>
    <definedName name="wrn.Portrait._.letter._.is." localSheetId="2" hidden="1">{"Portrait letter is",#N/A,FALSE,"Model"}</definedName>
    <definedName name="wrn.Portrait._.letter._.is." localSheetId="28" hidden="1">{"Portrait letter is",#N/A,FALSE,"Model"}</definedName>
    <definedName name="wrn.Portrait._.letter._.is." localSheetId="5" hidden="1">{"Portrait letter is",#N/A,FALSE,"Model"}</definedName>
    <definedName name="wrn.Portrait._.letter._.is." hidden="1">{"Portrait letter is",#N/A,FALSE,"Model"}</definedName>
    <definedName name="wrn.pres." localSheetId="24" hidden="1">{#N/A,#N/A,FALSE,"Major v. River";#N/A,#N/A,FALSE,"Industry";#N/A,#N/A,FALSE,"Large Operators";#N/A,#N/A,FALSE,"Smaller Operators";#N/A,#N/A,FALSE,"Equip. Supply";#N/A,#N/A,FALSE,"EBITDA";#N/A,#N/A,FALSE,"States";#N/A,#N/A,FALSE,"LV Detail"}</definedName>
    <definedName name="wrn.pres." localSheetId="8" hidden="1">{#N/A,#N/A,FALSE,"Major v. River";#N/A,#N/A,FALSE,"Industry";#N/A,#N/A,FALSE,"Large Operators";#N/A,#N/A,FALSE,"Smaller Operators";#N/A,#N/A,FALSE,"Equip. Supply";#N/A,#N/A,FALSE,"EBITDA";#N/A,#N/A,FALSE,"States";#N/A,#N/A,FALSE,"LV Detail"}</definedName>
    <definedName name="wrn.pres." localSheetId="25" hidden="1">{#N/A,#N/A,FALSE,"Major v. River";#N/A,#N/A,FALSE,"Industry";#N/A,#N/A,FALSE,"Large Operators";#N/A,#N/A,FALSE,"Smaller Operators";#N/A,#N/A,FALSE,"Equip. Supply";#N/A,#N/A,FALSE,"EBITDA";#N/A,#N/A,FALSE,"States";#N/A,#N/A,FALSE,"LV Detail"}</definedName>
    <definedName name="wrn.pres." localSheetId="2" hidden="1">{#N/A,#N/A,FALSE,"Major v. River";#N/A,#N/A,FALSE,"Industry";#N/A,#N/A,FALSE,"Large Operators";#N/A,#N/A,FALSE,"Smaller Operators";#N/A,#N/A,FALSE,"Equip. Supply";#N/A,#N/A,FALSE,"EBITDA";#N/A,#N/A,FALSE,"States";#N/A,#N/A,FALSE,"LV Detail"}</definedName>
    <definedName name="wrn.pres." localSheetId="28" hidden="1">{#N/A,#N/A,FALSE,"Major v. River";#N/A,#N/A,FALSE,"Industry";#N/A,#N/A,FALSE,"Large Operators";#N/A,#N/A,FALSE,"Smaller Operators";#N/A,#N/A,FALSE,"Equip. Supply";#N/A,#N/A,FALSE,"EBITDA";#N/A,#N/A,FALSE,"States";#N/A,#N/A,FALSE,"LV Detail"}</definedName>
    <definedName name="wrn.pres." localSheetId="5"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8"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2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28"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localSheetId="24" hidden="1">{#N/A,#N/A,FALSE,"Plan Summary";#N/A,#N/A,FALSE,"Monthly Goals";#N/A,#N/A,FALSE,"Profit Detail";#N/A,#N/A,FALSE,"Output Comparison";#N/A,#N/A,FALSE,"Production Goals"}</definedName>
    <definedName name="wrn.Primary._.Reports." localSheetId="8" hidden="1">{#N/A,#N/A,FALSE,"Plan Summary";#N/A,#N/A,FALSE,"Monthly Goals";#N/A,#N/A,FALSE,"Profit Detail";#N/A,#N/A,FALSE,"Output Comparison";#N/A,#N/A,FALSE,"Production Goals"}</definedName>
    <definedName name="wrn.Primary._.Reports." localSheetId="25" hidden="1">{#N/A,#N/A,FALSE,"Plan Summary";#N/A,#N/A,FALSE,"Monthly Goals";#N/A,#N/A,FALSE,"Profit Detail";#N/A,#N/A,FALSE,"Output Comparison";#N/A,#N/A,FALSE,"Production Goals"}</definedName>
    <definedName name="wrn.Primary._.Reports." localSheetId="2" hidden="1">{#N/A,#N/A,FALSE,"Plan Summary";#N/A,#N/A,FALSE,"Monthly Goals";#N/A,#N/A,FALSE,"Profit Detail";#N/A,#N/A,FALSE,"Output Comparison";#N/A,#N/A,FALSE,"Production Goals"}</definedName>
    <definedName name="wrn.Primary._.Reports." localSheetId="28" hidden="1">{#N/A,#N/A,FALSE,"Plan Summary";#N/A,#N/A,FALSE,"Monthly Goals";#N/A,#N/A,FALSE,"Profit Detail";#N/A,#N/A,FALSE,"Output Comparison";#N/A,#N/A,FALSE,"Production Goals"}</definedName>
    <definedName name="wrn.Primary._.Reports." localSheetId="5"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t." localSheetId="24" hidden="1">{"vi1",#N/A,FALSE,"Financial Statements";"vi2",#N/A,FALSE,"Financial Statements";#N/A,#N/A,FALSE,"DCF"}</definedName>
    <definedName name="wrn.Print." localSheetId="8" hidden="1">{"vi1",#N/A,FALSE,"Financial Statements";"vi2",#N/A,FALSE,"Financial Statements";#N/A,#N/A,FALSE,"DCF"}</definedName>
    <definedName name="wrn.Print." localSheetId="25" hidden="1">{"vi1",#N/A,FALSE,"Financial Statements";"vi2",#N/A,FALSE,"Financial Statements";#N/A,#N/A,FALSE,"DCF"}</definedName>
    <definedName name="wrn.Print." localSheetId="2" hidden="1">{"vi1",#N/A,FALSE,"Financial Statements";"vi2",#N/A,FALSE,"Financial Statements";#N/A,#N/A,FALSE,"DCF"}</definedName>
    <definedName name="wrn.Print." localSheetId="28" hidden="1">{"vi1",#N/A,FALSE,"Financial Statements";"vi2",#N/A,FALSE,"Financial Statements";#N/A,#N/A,FALSE,"DCF"}</definedName>
    <definedName name="wrn.Print." localSheetId="5" hidden="1">{"vi1",#N/A,FALSE,"Financial Statements";"vi2",#N/A,FALSE,"Financial Statements";#N/A,#N/A,FALSE,"DCF"}</definedName>
    <definedName name="wrn.Print." hidden="1">{"vi1",#N/A,FALSE,"Financial Statements";"vi2",#N/A,FALSE,"Financial Statements";#N/A,#N/A,FALSE,"DCF"}</definedName>
    <definedName name="wrn.Print._.4." localSheetId="24" hidden="1">{"Outflow 1",#N/A,FALSE,"Outflows-Inflows";"Outflow 2",#N/A,FALSE,"Outflows-Inflows";"Inflow 1",#N/A,FALSE,"Outflows-Inflows";"Inflow 2",#N/A,FALSE,"Outflows-Inflows"}</definedName>
    <definedName name="wrn.Print._.4." localSheetId="8" hidden="1">{"Outflow 1",#N/A,FALSE,"Outflows-Inflows";"Outflow 2",#N/A,FALSE,"Outflows-Inflows";"Inflow 1",#N/A,FALSE,"Outflows-Inflows";"Inflow 2",#N/A,FALSE,"Outflows-Inflows"}</definedName>
    <definedName name="wrn.Print._.4." localSheetId="25" hidden="1">{"Outflow 1",#N/A,FALSE,"Outflows-Inflows";"Outflow 2",#N/A,FALSE,"Outflows-Inflows";"Inflow 1",#N/A,FALSE,"Outflows-Inflows";"Inflow 2",#N/A,FALSE,"Outflows-Inflows"}</definedName>
    <definedName name="wrn.Print._.4." localSheetId="2" hidden="1">{"Outflow 1",#N/A,FALSE,"Outflows-Inflows";"Outflow 2",#N/A,FALSE,"Outflows-Inflows";"Inflow 1",#N/A,FALSE,"Outflows-Inflows";"Inflow 2",#N/A,FALSE,"Outflows-Inflows"}</definedName>
    <definedName name="wrn.Print._.4." localSheetId="28" hidden="1">{"Outflow 1",#N/A,FALSE,"Outflows-Inflows";"Outflow 2",#N/A,FALSE,"Outflows-Inflows";"Inflow 1",#N/A,FALSE,"Outflows-Inflows";"Inflow 2",#N/A,FALSE,"Outflows-Inflows"}</definedName>
    <definedName name="wrn.Print._.4." localSheetId="5"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24" hidden="1">{"print 1.6",#N/A,FALSE,"Sheet1";"print 2.6",#N/A,FALSE,"Sheet1";"print 3.6",#N/A,FALSE,"Sheet1";"print 4.6",#N/A,FALSE,"Sheet1";"print 5.6",#N/A,FALSE,"Sheet1";"print 6.6",#N/A,FALSE,"Sheet1"}</definedName>
    <definedName name="wrn.Print._.6." localSheetId="8" hidden="1">{"print 1.6",#N/A,FALSE,"Sheet1";"print 2.6",#N/A,FALSE,"Sheet1";"print 3.6",#N/A,FALSE,"Sheet1";"print 4.6",#N/A,FALSE,"Sheet1";"print 5.6",#N/A,FALSE,"Sheet1";"print 6.6",#N/A,FALSE,"Sheet1"}</definedName>
    <definedName name="wrn.Print._.6." localSheetId="25" hidden="1">{"print 1.6",#N/A,FALSE,"Sheet1";"print 2.6",#N/A,FALSE,"Sheet1";"print 3.6",#N/A,FALSE,"Sheet1";"print 4.6",#N/A,FALSE,"Sheet1";"print 5.6",#N/A,FALSE,"Sheet1";"print 6.6",#N/A,FALSE,"Sheet1"}</definedName>
    <definedName name="wrn.Print._.6." localSheetId="2" hidden="1">{"print 1.6",#N/A,FALSE,"Sheet1";"print 2.6",#N/A,FALSE,"Sheet1";"print 3.6",#N/A,FALSE,"Sheet1";"print 4.6",#N/A,FALSE,"Sheet1";"print 5.6",#N/A,FALSE,"Sheet1";"print 6.6",#N/A,FALSE,"Sheet1"}</definedName>
    <definedName name="wrn.Print._.6." localSheetId="28" hidden="1">{"print 1.6",#N/A,FALSE,"Sheet1";"print 2.6",#N/A,FALSE,"Sheet1";"print 3.6",#N/A,FALSE,"Sheet1";"print 4.6",#N/A,FALSE,"Sheet1";"print 5.6",#N/A,FALSE,"Sheet1";"print 6.6",#N/A,FALSE,"Sheet1"}</definedName>
    <definedName name="wrn.Print._.6." localSheetId="5"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24" hidden="1">{#N/A,#N/A,FALSE,"Pharm";#N/A,#N/A,FALSE,"WWCM"}</definedName>
    <definedName name="wrn.PRINT._.ALL." localSheetId="8" hidden="1">{#N/A,#N/A,FALSE,"Pharm";#N/A,#N/A,FALSE,"WWCM"}</definedName>
    <definedName name="wrn.PRINT._.ALL." localSheetId="25" hidden="1">{#N/A,#N/A,FALSE,"Pharm";#N/A,#N/A,FALSE,"WWCM"}</definedName>
    <definedName name="wrn.PRINT._.ALL." localSheetId="2" hidden="1">{#N/A,#N/A,FALSE,"Pharm";#N/A,#N/A,FALSE,"WWCM"}</definedName>
    <definedName name="wrn.PRINT._.ALL." localSheetId="14" hidden="1">{#N/A,#N/A,FALSE,"Pharm";#N/A,#N/A,FALSE,"WWCM"}</definedName>
    <definedName name="wrn.PRINT._.ALL." localSheetId="28" hidden="1">{#N/A,#N/A,FALSE,"Pharm";#N/A,#N/A,FALSE,"WWCM"}</definedName>
    <definedName name="wrn.PRINT._.ALL." localSheetId="5" hidden="1">{#N/A,#N/A,FALSE,"Pharm";#N/A,#N/A,FALSE,"WWCM"}</definedName>
    <definedName name="wrn.PRINT._.ALL." localSheetId="13" hidden="1">{#N/A,#N/A,FALSE,"Pharm";#N/A,#N/A,FALSE,"WWCM"}</definedName>
    <definedName name="wrn.PRINT._.ALL." hidden="1">{#N/A,#N/A,FALSE,"Pharm";#N/A,#N/A,FALSE,"WWCM"}</definedName>
    <definedName name="wrn.PRINT._.ALL._1" localSheetId="24" hidden="1">{#N/A,#N/A,FALSE,"Pharm";#N/A,#N/A,FALSE,"WWCM"}</definedName>
    <definedName name="wrn.PRINT._.ALL._1" localSheetId="8" hidden="1">{#N/A,#N/A,FALSE,"Pharm";#N/A,#N/A,FALSE,"WWCM"}</definedName>
    <definedName name="wrn.PRINT._.ALL._1" localSheetId="25" hidden="1">{#N/A,#N/A,FALSE,"Pharm";#N/A,#N/A,FALSE,"WWCM"}</definedName>
    <definedName name="wrn.PRINT._.ALL._1" localSheetId="2" hidden="1">{#N/A,#N/A,FALSE,"Pharm";#N/A,#N/A,FALSE,"WWCM"}</definedName>
    <definedName name="wrn.PRINT._.ALL._1" localSheetId="14" hidden="1">{#N/A,#N/A,FALSE,"Pharm";#N/A,#N/A,FALSE,"WWCM"}</definedName>
    <definedName name="wrn.PRINT._.ALL._1" localSheetId="28" hidden="1">{#N/A,#N/A,FALSE,"Pharm";#N/A,#N/A,FALSE,"WWCM"}</definedName>
    <definedName name="wrn.PRINT._.ALL._1" localSheetId="5" hidden="1">{#N/A,#N/A,FALSE,"Pharm";#N/A,#N/A,FALSE,"WWCM"}</definedName>
    <definedName name="wrn.PRINT._.ALL._1" localSheetId="13" hidden="1">{#N/A,#N/A,FALSE,"Pharm";#N/A,#N/A,FALSE,"WWCM"}</definedName>
    <definedName name="wrn.PRINT._.ALL._1" hidden="1">{#N/A,#N/A,FALSE,"Pharm";#N/A,#N/A,FALSE,"WWCM"}</definedName>
    <definedName name="wrn.print._.area._.1." localSheetId="24"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localSheetId="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localSheetId="2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localSheetId="28"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localSheetId="5"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24"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25"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28" hidden="1">{"cap_structure",#N/A,FALSE,"Graph-Mkt Cap";"price",#N/A,FALSE,"Graph-Price";"ebit",#N/A,FALSE,"Graph-EBITDA";"ebitda",#N/A,FALSE,"Graph-EBITDA"}</definedName>
    <definedName name="wrn.print._.graphs." localSheetId="5" hidden="1">{"cap_structure",#N/A,FALSE,"Graph-Mkt Cap";"price",#N/A,FALSE,"Graph-Price";"ebit",#N/A,FALSE,"Graph-EBITDA";"ebitda",#N/A,FALSE,"Graph-EBITDA"}</definedName>
    <definedName name="wrn.print._.graphs." localSheetId="1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24" hidden="1">{"cap_structure",#N/A,FALSE,"Graph-Mkt Cap";"price",#N/A,FALSE,"Graph-Price";"ebit",#N/A,FALSE,"Graph-EBITDA";"ebitda",#N/A,FALSE,"Graph-EBITDA"}</definedName>
    <definedName name="wrn.print._.graphs._1" localSheetId="8" hidden="1">{"cap_structure",#N/A,FALSE,"Graph-Mkt Cap";"price",#N/A,FALSE,"Graph-Price";"ebit",#N/A,FALSE,"Graph-EBITDA";"ebitda",#N/A,FALSE,"Graph-EBITDA"}</definedName>
    <definedName name="wrn.print._.graphs._1" localSheetId="25"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localSheetId="14" hidden="1">{"cap_structure",#N/A,FALSE,"Graph-Mkt Cap";"price",#N/A,FALSE,"Graph-Price";"ebit",#N/A,FALSE,"Graph-EBITDA";"ebitda",#N/A,FALSE,"Graph-EBITDA"}</definedName>
    <definedName name="wrn.print._.graphs._1" localSheetId="28" hidden="1">{"cap_structure",#N/A,FALSE,"Graph-Mkt Cap";"price",#N/A,FALSE,"Graph-Price";"ebit",#N/A,FALSE,"Graph-EBITDA";"ebitda",#N/A,FALSE,"Graph-EBITDA"}</definedName>
    <definedName name="wrn.print._.graphs._1" localSheetId="5" hidden="1">{"cap_structure",#N/A,FALSE,"Graph-Mkt Cap";"price",#N/A,FALSE,"Graph-Price";"ebit",#N/A,FALSE,"Graph-EBITDA";"ebitda",#N/A,FALSE,"Graph-EBITDA"}</definedName>
    <definedName name="wrn.print._.graphs._1" localSheetId="13"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24" hidden="1">{"cap_structure",#N/A,FALSE,"Graph-Mkt Cap";"price",#N/A,FALSE,"Graph-Price";"ebit",#N/A,FALSE,"Graph-EBITDA";"ebitda",#N/A,FALSE,"Graph-EBITDA"}</definedName>
    <definedName name="wrn.print._.graphs._1_1" localSheetId="8" hidden="1">{"cap_structure",#N/A,FALSE,"Graph-Mkt Cap";"price",#N/A,FALSE,"Graph-Price";"ebit",#N/A,FALSE,"Graph-EBITDA";"ebitda",#N/A,FALSE,"Graph-EBITDA"}</definedName>
    <definedName name="wrn.print._.graphs._1_1" localSheetId="25"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localSheetId="14" hidden="1">{"cap_structure",#N/A,FALSE,"Graph-Mkt Cap";"price",#N/A,FALSE,"Graph-Price";"ebit",#N/A,FALSE,"Graph-EBITDA";"ebitda",#N/A,FALSE,"Graph-EBITDA"}</definedName>
    <definedName name="wrn.print._.graphs._1_1" localSheetId="28" hidden="1">{"cap_structure",#N/A,FALSE,"Graph-Mkt Cap";"price",#N/A,FALSE,"Graph-Price";"ebit",#N/A,FALSE,"Graph-EBITDA";"ebitda",#N/A,FALSE,"Graph-EBITDA"}</definedName>
    <definedName name="wrn.print._.graphs._1_1" localSheetId="5" hidden="1">{"cap_structure",#N/A,FALSE,"Graph-Mkt Cap";"price",#N/A,FALSE,"Graph-Price";"ebit",#N/A,FALSE,"Graph-EBITDA";"ebitda",#N/A,FALSE,"Graph-EBITDA"}</definedName>
    <definedName name="wrn.print._.graphs._1_1" localSheetId="13"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24" hidden="1">{"cap_structure",#N/A,FALSE,"Graph-Mkt Cap";"price",#N/A,FALSE,"Graph-Price";"ebit",#N/A,FALSE,"Graph-EBITDA";"ebitda",#N/A,FALSE,"Graph-EBITDA"}</definedName>
    <definedName name="wrn.print._.graphs._1_2" localSheetId="8" hidden="1">{"cap_structure",#N/A,FALSE,"Graph-Mkt Cap";"price",#N/A,FALSE,"Graph-Price";"ebit",#N/A,FALSE,"Graph-EBITDA";"ebitda",#N/A,FALSE,"Graph-EBITDA"}</definedName>
    <definedName name="wrn.print._.graphs._1_2" localSheetId="25"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localSheetId="14" hidden="1">{"cap_structure",#N/A,FALSE,"Graph-Mkt Cap";"price",#N/A,FALSE,"Graph-Price";"ebit",#N/A,FALSE,"Graph-EBITDA";"ebitda",#N/A,FALSE,"Graph-EBITDA"}</definedName>
    <definedName name="wrn.print._.graphs._1_2" localSheetId="28" hidden="1">{"cap_structure",#N/A,FALSE,"Graph-Mkt Cap";"price",#N/A,FALSE,"Graph-Price";"ebit",#N/A,FALSE,"Graph-EBITDA";"ebitda",#N/A,FALSE,"Graph-EBITDA"}</definedName>
    <definedName name="wrn.print._.graphs._1_2" localSheetId="5" hidden="1">{"cap_structure",#N/A,FALSE,"Graph-Mkt Cap";"price",#N/A,FALSE,"Graph-Price";"ebit",#N/A,FALSE,"Graph-EBITDA";"ebitda",#N/A,FALSE,"Graph-EBITDA"}</definedName>
    <definedName name="wrn.print._.graphs._1_2" localSheetId="13"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24" hidden="1">{"cap_structure",#N/A,FALSE,"Graph-Mkt Cap";"price",#N/A,FALSE,"Graph-Price";"ebit",#N/A,FALSE,"Graph-EBITDA";"ebitda",#N/A,FALSE,"Graph-EBITDA"}</definedName>
    <definedName name="wrn.print._.graphs._1_3" localSheetId="8" hidden="1">{"cap_structure",#N/A,FALSE,"Graph-Mkt Cap";"price",#N/A,FALSE,"Graph-Price";"ebit",#N/A,FALSE,"Graph-EBITDA";"ebitda",#N/A,FALSE,"Graph-EBITDA"}</definedName>
    <definedName name="wrn.print._.graphs._1_3" localSheetId="25"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localSheetId="14" hidden="1">{"cap_structure",#N/A,FALSE,"Graph-Mkt Cap";"price",#N/A,FALSE,"Graph-Price";"ebit",#N/A,FALSE,"Graph-EBITDA";"ebitda",#N/A,FALSE,"Graph-EBITDA"}</definedName>
    <definedName name="wrn.print._.graphs._1_3" localSheetId="28" hidden="1">{"cap_structure",#N/A,FALSE,"Graph-Mkt Cap";"price",#N/A,FALSE,"Graph-Price";"ebit",#N/A,FALSE,"Graph-EBITDA";"ebitda",#N/A,FALSE,"Graph-EBITDA"}</definedName>
    <definedName name="wrn.print._.graphs._1_3" localSheetId="5" hidden="1">{"cap_structure",#N/A,FALSE,"Graph-Mkt Cap";"price",#N/A,FALSE,"Graph-Price";"ebit",#N/A,FALSE,"Graph-EBITDA";"ebitda",#N/A,FALSE,"Graph-EBITDA"}</definedName>
    <definedName name="wrn.print._.graphs._1_3" localSheetId="13"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24" hidden="1">{"cap_structure",#N/A,FALSE,"Graph-Mkt Cap";"price",#N/A,FALSE,"Graph-Price";"ebit",#N/A,FALSE,"Graph-EBITDA";"ebitda",#N/A,FALSE,"Graph-EBITDA"}</definedName>
    <definedName name="wrn.print._.graphs._1_4" localSheetId="8" hidden="1">{"cap_structure",#N/A,FALSE,"Graph-Mkt Cap";"price",#N/A,FALSE,"Graph-Price";"ebit",#N/A,FALSE,"Graph-EBITDA";"ebitda",#N/A,FALSE,"Graph-EBITDA"}</definedName>
    <definedName name="wrn.print._.graphs._1_4" localSheetId="25"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localSheetId="14" hidden="1">{"cap_structure",#N/A,FALSE,"Graph-Mkt Cap";"price",#N/A,FALSE,"Graph-Price";"ebit",#N/A,FALSE,"Graph-EBITDA";"ebitda",#N/A,FALSE,"Graph-EBITDA"}</definedName>
    <definedName name="wrn.print._.graphs._1_4" localSheetId="28" hidden="1">{"cap_structure",#N/A,FALSE,"Graph-Mkt Cap";"price",#N/A,FALSE,"Graph-Price";"ebit",#N/A,FALSE,"Graph-EBITDA";"ebitda",#N/A,FALSE,"Graph-EBITDA"}</definedName>
    <definedName name="wrn.print._.graphs._1_4" localSheetId="5" hidden="1">{"cap_structure",#N/A,FALSE,"Graph-Mkt Cap";"price",#N/A,FALSE,"Graph-Price";"ebit",#N/A,FALSE,"Graph-EBITDA";"ebitda",#N/A,FALSE,"Graph-EBITDA"}</definedName>
    <definedName name="wrn.print._.graphs._1_4" localSheetId="13"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24" hidden="1">{"cap_structure",#N/A,FALSE,"Graph-Mkt Cap";"price",#N/A,FALSE,"Graph-Price";"ebit",#N/A,FALSE,"Graph-EBITDA";"ebitda",#N/A,FALSE,"Graph-EBITDA"}</definedName>
    <definedName name="wrn.print._.graphs._2" localSheetId="8" hidden="1">{"cap_structure",#N/A,FALSE,"Graph-Mkt Cap";"price",#N/A,FALSE,"Graph-Price";"ebit",#N/A,FALSE,"Graph-EBITDA";"ebitda",#N/A,FALSE,"Graph-EBITDA"}</definedName>
    <definedName name="wrn.print._.graphs._2" localSheetId="25"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localSheetId="14" hidden="1">{"cap_structure",#N/A,FALSE,"Graph-Mkt Cap";"price",#N/A,FALSE,"Graph-Price";"ebit",#N/A,FALSE,"Graph-EBITDA";"ebitda",#N/A,FALSE,"Graph-EBITDA"}</definedName>
    <definedName name="wrn.print._.graphs._2" localSheetId="28" hidden="1">{"cap_structure",#N/A,FALSE,"Graph-Mkt Cap";"price",#N/A,FALSE,"Graph-Price";"ebit",#N/A,FALSE,"Graph-EBITDA";"ebitda",#N/A,FALSE,"Graph-EBITDA"}</definedName>
    <definedName name="wrn.print._.graphs._2" localSheetId="5" hidden="1">{"cap_structure",#N/A,FALSE,"Graph-Mkt Cap";"price",#N/A,FALSE,"Graph-Price";"ebit",#N/A,FALSE,"Graph-EBITDA";"ebitda",#N/A,FALSE,"Graph-EBITDA"}</definedName>
    <definedName name="wrn.print._.graphs._2" localSheetId="13"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24" hidden="1">{"cap_structure",#N/A,FALSE,"Graph-Mkt Cap";"price",#N/A,FALSE,"Graph-Price";"ebit",#N/A,FALSE,"Graph-EBITDA";"ebitda",#N/A,FALSE,"Graph-EBITDA"}</definedName>
    <definedName name="wrn.print._.graphs._2_1" localSheetId="8" hidden="1">{"cap_structure",#N/A,FALSE,"Graph-Mkt Cap";"price",#N/A,FALSE,"Graph-Price";"ebit",#N/A,FALSE,"Graph-EBITDA";"ebitda",#N/A,FALSE,"Graph-EBITDA"}</definedName>
    <definedName name="wrn.print._.graphs._2_1" localSheetId="25"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localSheetId="14" hidden="1">{"cap_structure",#N/A,FALSE,"Graph-Mkt Cap";"price",#N/A,FALSE,"Graph-Price";"ebit",#N/A,FALSE,"Graph-EBITDA";"ebitda",#N/A,FALSE,"Graph-EBITDA"}</definedName>
    <definedName name="wrn.print._.graphs._2_1" localSheetId="28" hidden="1">{"cap_structure",#N/A,FALSE,"Graph-Mkt Cap";"price",#N/A,FALSE,"Graph-Price";"ebit",#N/A,FALSE,"Graph-EBITDA";"ebitda",#N/A,FALSE,"Graph-EBITDA"}</definedName>
    <definedName name="wrn.print._.graphs._2_1" localSheetId="5" hidden="1">{"cap_structure",#N/A,FALSE,"Graph-Mkt Cap";"price",#N/A,FALSE,"Graph-Price";"ebit",#N/A,FALSE,"Graph-EBITDA";"ebitda",#N/A,FALSE,"Graph-EBITDA"}</definedName>
    <definedName name="wrn.print._.graphs._2_1" localSheetId="13"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24" hidden="1">{"cap_structure",#N/A,FALSE,"Graph-Mkt Cap";"price",#N/A,FALSE,"Graph-Price";"ebit",#N/A,FALSE,"Graph-EBITDA";"ebitda",#N/A,FALSE,"Graph-EBITDA"}</definedName>
    <definedName name="wrn.print._.graphs._2_2" localSheetId="8" hidden="1">{"cap_structure",#N/A,FALSE,"Graph-Mkt Cap";"price",#N/A,FALSE,"Graph-Price";"ebit",#N/A,FALSE,"Graph-EBITDA";"ebitda",#N/A,FALSE,"Graph-EBITDA"}</definedName>
    <definedName name="wrn.print._.graphs._2_2" localSheetId="25"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localSheetId="14" hidden="1">{"cap_structure",#N/A,FALSE,"Graph-Mkt Cap";"price",#N/A,FALSE,"Graph-Price";"ebit",#N/A,FALSE,"Graph-EBITDA";"ebitda",#N/A,FALSE,"Graph-EBITDA"}</definedName>
    <definedName name="wrn.print._.graphs._2_2" localSheetId="28" hidden="1">{"cap_structure",#N/A,FALSE,"Graph-Mkt Cap";"price",#N/A,FALSE,"Graph-Price";"ebit",#N/A,FALSE,"Graph-EBITDA";"ebitda",#N/A,FALSE,"Graph-EBITDA"}</definedName>
    <definedName name="wrn.print._.graphs._2_2" localSheetId="5" hidden="1">{"cap_structure",#N/A,FALSE,"Graph-Mkt Cap";"price",#N/A,FALSE,"Graph-Price";"ebit",#N/A,FALSE,"Graph-EBITDA";"ebitda",#N/A,FALSE,"Graph-EBITDA"}</definedName>
    <definedName name="wrn.print._.graphs._2_2" localSheetId="13"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24" hidden="1">{"cap_structure",#N/A,FALSE,"Graph-Mkt Cap";"price",#N/A,FALSE,"Graph-Price";"ebit",#N/A,FALSE,"Graph-EBITDA";"ebitda",#N/A,FALSE,"Graph-EBITDA"}</definedName>
    <definedName name="wrn.print._.graphs._2_3" localSheetId="8" hidden="1">{"cap_structure",#N/A,FALSE,"Graph-Mkt Cap";"price",#N/A,FALSE,"Graph-Price";"ebit",#N/A,FALSE,"Graph-EBITDA";"ebitda",#N/A,FALSE,"Graph-EBITDA"}</definedName>
    <definedName name="wrn.print._.graphs._2_3" localSheetId="25"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localSheetId="14" hidden="1">{"cap_structure",#N/A,FALSE,"Graph-Mkt Cap";"price",#N/A,FALSE,"Graph-Price";"ebit",#N/A,FALSE,"Graph-EBITDA";"ebitda",#N/A,FALSE,"Graph-EBITDA"}</definedName>
    <definedName name="wrn.print._.graphs._2_3" localSheetId="28" hidden="1">{"cap_structure",#N/A,FALSE,"Graph-Mkt Cap";"price",#N/A,FALSE,"Graph-Price";"ebit",#N/A,FALSE,"Graph-EBITDA";"ebitda",#N/A,FALSE,"Graph-EBITDA"}</definedName>
    <definedName name="wrn.print._.graphs._2_3" localSheetId="5" hidden="1">{"cap_structure",#N/A,FALSE,"Graph-Mkt Cap";"price",#N/A,FALSE,"Graph-Price";"ebit",#N/A,FALSE,"Graph-EBITDA";"ebitda",#N/A,FALSE,"Graph-EBITDA"}</definedName>
    <definedName name="wrn.print._.graphs._2_3" localSheetId="13"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24" hidden="1">{"cap_structure",#N/A,FALSE,"Graph-Mkt Cap";"price",#N/A,FALSE,"Graph-Price";"ebit",#N/A,FALSE,"Graph-EBITDA";"ebitda",#N/A,FALSE,"Graph-EBITDA"}</definedName>
    <definedName name="wrn.print._.graphs._2_4" localSheetId="8" hidden="1">{"cap_structure",#N/A,FALSE,"Graph-Mkt Cap";"price",#N/A,FALSE,"Graph-Price";"ebit",#N/A,FALSE,"Graph-EBITDA";"ebitda",#N/A,FALSE,"Graph-EBITDA"}</definedName>
    <definedName name="wrn.print._.graphs._2_4" localSheetId="25"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localSheetId="14" hidden="1">{"cap_structure",#N/A,FALSE,"Graph-Mkt Cap";"price",#N/A,FALSE,"Graph-Price";"ebit",#N/A,FALSE,"Graph-EBITDA";"ebitda",#N/A,FALSE,"Graph-EBITDA"}</definedName>
    <definedName name="wrn.print._.graphs._2_4" localSheetId="28" hidden="1">{"cap_structure",#N/A,FALSE,"Graph-Mkt Cap";"price",#N/A,FALSE,"Graph-Price";"ebit",#N/A,FALSE,"Graph-EBITDA";"ebitda",#N/A,FALSE,"Graph-EBITDA"}</definedName>
    <definedName name="wrn.print._.graphs._2_4" localSheetId="5" hidden="1">{"cap_structure",#N/A,FALSE,"Graph-Mkt Cap";"price",#N/A,FALSE,"Graph-Price";"ebit",#N/A,FALSE,"Graph-EBITDA";"ebitda",#N/A,FALSE,"Graph-EBITDA"}</definedName>
    <definedName name="wrn.print._.graphs._2_4" localSheetId="13"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24" hidden="1">{"cap_structure",#N/A,FALSE,"Graph-Mkt Cap";"price",#N/A,FALSE,"Graph-Price";"ebit",#N/A,FALSE,"Graph-EBITDA";"ebitda",#N/A,FALSE,"Graph-EBITDA"}</definedName>
    <definedName name="wrn.print._.graphs._3" localSheetId="8" hidden="1">{"cap_structure",#N/A,FALSE,"Graph-Mkt Cap";"price",#N/A,FALSE,"Graph-Price";"ebit",#N/A,FALSE,"Graph-EBITDA";"ebitda",#N/A,FALSE,"Graph-EBITDA"}</definedName>
    <definedName name="wrn.print._.graphs._3" localSheetId="25"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localSheetId="14" hidden="1">{"cap_structure",#N/A,FALSE,"Graph-Mkt Cap";"price",#N/A,FALSE,"Graph-Price";"ebit",#N/A,FALSE,"Graph-EBITDA";"ebitda",#N/A,FALSE,"Graph-EBITDA"}</definedName>
    <definedName name="wrn.print._.graphs._3" localSheetId="28" hidden="1">{"cap_structure",#N/A,FALSE,"Graph-Mkt Cap";"price",#N/A,FALSE,"Graph-Price";"ebit",#N/A,FALSE,"Graph-EBITDA";"ebitda",#N/A,FALSE,"Graph-EBITDA"}</definedName>
    <definedName name="wrn.print._.graphs._3" localSheetId="5" hidden="1">{"cap_structure",#N/A,FALSE,"Graph-Mkt Cap";"price",#N/A,FALSE,"Graph-Price";"ebit",#N/A,FALSE,"Graph-EBITDA";"ebitda",#N/A,FALSE,"Graph-EBITDA"}</definedName>
    <definedName name="wrn.print._.graphs._3" localSheetId="13"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24" hidden="1">{"cap_structure",#N/A,FALSE,"Graph-Mkt Cap";"price",#N/A,FALSE,"Graph-Price";"ebit",#N/A,FALSE,"Graph-EBITDA";"ebitda",#N/A,FALSE,"Graph-EBITDA"}</definedName>
    <definedName name="wrn.print._.graphs._3_1" localSheetId="8" hidden="1">{"cap_structure",#N/A,FALSE,"Graph-Mkt Cap";"price",#N/A,FALSE,"Graph-Price";"ebit",#N/A,FALSE,"Graph-EBITDA";"ebitda",#N/A,FALSE,"Graph-EBITDA"}</definedName>
    <definedName name="wrn.print._.graphs._3_1" localSheetId="25"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localSheetId="14" hidden="1">{"cap_structure",#N/A,FALSE,"Graph-Mkt Cap";"price",#N/A,FALSE,"Graph-Price";"ebit",#N/A,FALSE,"Graph-EBITDA";"ebitda",#N/A,FALSE,"Graph-EBITDA"}</definedName>
    <definedName name="wrn.print._.graphs._3_1" localSheetId="28" hidden="1">{"cap_structure",#N/A,FALSE,"Graph-Mkt Cap";"price",#N/A,FALSE,"Graph-Price";"ebit",#N/A,FALSE,"Graph-EBITDA";"ebitda",#N/A,FALSE,"Graph-EBITDA"}</definedName>
    <definedName name="wrn.print._.graphs._3_1" localSheetId="5" hidden="1">{"cap_structure",#N/A,FALSE,"Graph-Mkt Cap";"price",#N/A,FALSE,"Graph-Price";"ebit",#N/A,FALSE,"Graph-EBITDA";"ebitda",#N/A,FALSE,"Graph-EBITDA"}</definedName>
    <definedName name="wrn.print._.graphs._3_1" localSheetId="13"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24" hidden="1">{"cap_structure",#N/A,FALSE,"Graph-Mkt Cap";"price",#N/A,FALSE,"Graph-Price";"ebit",#N/A,FALSE,"Graph-EBITDA";"ebitda",#N/A,FALSE,"Graph-EBITDA"}</definedName>
    <definedName name="wrn.print._.graphs._3_2" localSheetId="8" hidden="1">{"cap_structure",#N/A,FALSE,"Graph-Mkt Cap";"price",#N/A,FALSE,"Graph-Price";"ebit",#N/A,FALSE,"Graph-EBITDA";"ebitda",#N/A,FALSE,"Graph-EBITDA"}</definedName>
    <definedName name="wrn.print._.graphs._3_2" localSheetId="25"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localSheetId="14" hidden="1">{"cap_structure",#N/A,FALSE,"Graph-Mkt Cap";"price",#N/A,FALSE,"Graph-Price";"ebit",#N/A,FALSE,"Graph-EBITDA";"ebitda",#N/A,FALSE,"Graph-EBITDA"}</definedName>
    <definedName name="wrn.print._.graphs._3_2" localSheetId="28" hidden="1">{"cap_structure",#N/A,FALSE,"Graph-Mkt Cap";"price",#N/A,FALSE,"Graph-Price";"ebit",#N/A,FALSE,"Graph-EBITDA";"ebitda",#N/A,FALSE,"Graph-EBITDA"}</definedName>
    <definedName name="wrn.print._.graphs._3_2" localSheetId="5" hidden="1">{"cap_structure",#N/A,FALSE,"Graph-Mkt Cap";"price",#N/A,FALSE,"Graph-Price";"ebit",#N/A,FALSE,"Graph-EBITDA";"ebitda",#N/A,FALSE,"Graph-EBITDA"}</definedName>
    <definedName name="wrn.print._.graphs._3_2" localSheetId="13"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24" hidden="1">{"cap_structure",#N/A,FALSE,"Graph-Mkt Cap";"price",#N/A,FALSE,"Graph-Price";"ebit",#N/A,FALSE,"Graph-EBITDA";"ebitda",#N/A,FALSE,"Graph-EBITDA"}</definedName>
    <definedName name="wrn.print._.graphs._3_3" localSheetId="8" hidden="1">{"cap_structure",#N/A,FALSE,"Graph-Mkt Cap";"price",#N/A,FALSE,"Graph-Price";"ebit",#N/A,FALSE,"Graph-EBITDA";"ebitda",#N/A,FALSE,"Graph-EBITDA"}</definedName>
    <definedName name="wrn.print._.graphs._3_3" localSheetId="25"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localSheetId="14" hidden="1">{"cap_structure",#N/A,FALSE,"Graph-Mkt Cap";"price",#N/A,FALSE,"Graph-Price";"ebit",#N/A,FALSE,"Graph-EBITDA";"ebitda",#N/A,FALSE,"Graph-EBITDA"}</definedName>
    <definedName name="wrn.print._.graphs._3_3" localSheetId="28" hidden="1">{"cap_structure",#N/A,FALSE,"Graph-Mkt Cap";"price",#N/A,FALSE,"Graph-Price";"ebit",#N/A,FALSE,"Graph-EBITDA";"ebitda",#N/A,FALSE,"Graph-EBITDA"}</definedName>
    <definedName name="wrn.print._.graphs._3_3" localSheetId="5" hidden="1">{"cap_structure",#N/A,FALSE,"Graph-Mkt Cap";"price",#N/A,FALSE,"Graph-Price";"ebit",#N/A,FALSE,"Graph-EBITDA";"ebitda",#N/A,FALSE,"Graph-EBITDA"}</definedName>
    <definedName name="wrn.print._.graphs._3_3" localSheetId="13"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24" hidden="1">{"cap_structure",#N/A,FALSE,"Graph-Mkt Cap";"price",#N/A,FALSE,"Graph-Price";"ebit",#N/A,FALSE,"Graph-EBITDA";"ebitda",#N/A,FALSE,"Graph-EBITDA"}</definedName>
    <definedName name="wrn.print._.graphs._3_4" localSheetId="8" hidden="1">{"cap_structure",#N/A,FALSE,"Graph-Mkt Cap";"price",#N/A,FALSE,"Graph-Price";"ebit",#N/A,FALSE,"Graph-EBITDA";"ebitda",#N/A,FALSE,"Graph-EBITDA"}</definedName>
    <definedName name="wrn.print._.graphs._3_4" localSheetId="25"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localSheetId="14" hidden="1">{"cap_structure",#N/A,FALSE,"Graph-Mkt Cap";"price",#N/A,FALSE,"Graph-Price";"ebit",#N/A,FALSE,"Graph-EBITDA";"ebitda",#N/A,FALSE,"Graph-EBITDA"}</definedName>
    <definedName name="wrn.print._.graphs._3_4" localSheetId="28" hidden="1">{"cap_structure",#N/A,FALSE,"Graph-Mkt Cap";"price",#N/A,FALSE,"Graph-Price";"ebit",#N/A,FALSE,"Graph-EBITDA";"ebitda",#N/A,FALSE,"Graph-EBITDA"}</definedName>
    <definedName name="wrn.print._.graphs._3_4" localSheetId="5" hidden="1">{"cap_structure",#N/A,FALSE,"Graph-Mkt Cap";"price",#N/A,FALSE,"Graph-Price";"ebit",#N/A,FALSE,"Graph-EBITDA";"ebitda",#N/A,FALSE,"Graph-EBITDA"}</definedName>
    <definedName name="wrn.print._.graphs._3_4" localSheetId="13"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24" hidden="1">{"cap_structure",#N/A,FALSE,"Graph-Mkt Cap";"price",#N/A,FALSE,"Graph-Price";"ebit",#N/A,FALSE,"Graph-EBITDA";"ebitda",#N/A,FALSE,"Graph-EBITDA"}</definedName>
    <definedName name="wrn.print._.graphs._4" localSheetId="8" hidden="1">{"cap_structure",#N/A,FALSE,"Graph-Mkt Cap";"price",#N/A,FALSE,"Graph-Price";"ebit",#N/A,FALSE,"Graph-EBITDA";"ebitda",#N/A,FALSE,"Graph-EBITDA"}</definedName>
    <definedName name="wrn.print._.graphs._4" localSheetId="25"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localSheetId="14" hidden="1">{"cap_structure",#N/A,FALSE,"Graph-Mkt Cap";"price",#N/A,FALSE,"Graph-Price";"ebit",#N/A,FALSE,"Graph-EBITDA";"ebitda",#N/A,FALSE,"Graph-EBITDA"}</definedName>
    <definedName name="wrn.print._.graphs._4" localSheetId="28" hidden="1">{"cap_structure",#N/A,FALSE,"Graph-Mkt Cap";"price",#N/A,FALSE,"Graph-Price";"ebit",#N/A,FALSE,"Graph-EBITDA";"ebitda",#N/A,FALSE,"Graph-EBITDA"}</definedName>
    <definedName name="wrn.print._.graphs._4" localSheetId="5" hidden="1">{"cap_structure",#N/A,FALSE,"Graph-Mkt Cap";"price",#N/A,FALSE,"Graph-Price";"ebit",#N/A,FALSE,"Graph-EBITDA";"ebitda",#N/A,FALSE,"Graph-EBITDA"}</definedName>
    <definedName name="wrn.print._.graphs._4" localSheetId="13"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24" hidden="1">{"cap_structure",#N/A,FALSE,"Graph-Mkt Cap";"price",#N/A,FALSE,"Graph-Price";"ebit",#N/A,FALSE,"Graph-EBITDA";"ebitda",#N/A,FALSE,"Graph-EBITDA"}</definedName>
    <definedName name="wrn.print._.graphs._4_1" localSheetId="8" hidden="1">{"cap_structure",#N/A,FALSE,"Graph-Mkt Cap";"price",#N/A,FALSE,"Graph-Price";"ebit",#N/A,FALSE,"Graph-EBITDA";"ebitda",#N/A,FALSE,"Graph-EBITDA"}</definedName>
    <definedName name="wrn.print._.graphs._4_1" localSheetId="25"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localSheetId="14" hidden="1">{"cap_structure",#N/A,FALSE,"Graph-Mkt Cap";"price",#N/A,FALSE,"Graph-Price";"ebit",#N/A,FALSE,"Graph-EBITDA";"ebitda",#N/A,FALSE,"Graph-EBITDA"}</definedName>
    <definedName name="wrn.print._.graphs._4_1" localSheetId="28" hidden="1">{"cap_structure",#N/A,FALSE,"Graph-Mkt Cap";"price",#N/A,FALSE,"Graph-Price";"ebit",#N/A,FALSE,"Graph-EBITDA";"ebitda",#N/A,FALSE,"Graph-EBITDA"}</definedName>
    <definedName name="wrn.print._.graphs._4_1" localSheetId="5" hidden="1">{"cap_structure",#N/A,FALSE,"Graph-Mkt Cap";"price",#N/A,FALSE,"Graph-Price";"ebit",#N/A,FALSE,"Graph-EBITDA";"ebitda",#N/A,FALSE,"Graph-EBITDA"}</definedName>
    <definedName name="wrn.print._.graphs._4_1" localSheetId="13"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24" hidden="1">{"cap_structure",#N/A,FALSE,"Graph-Mkt Cap";"price",#N/A,FALSE,"Graph-Price";"ebit",#N/A,FALSE,"Graph-EBITDA";"ebitda",#N/A,FALSE,"Graph-EBITDA"}</definedName>
    <definedName name="wrn.print._.graphs._4_2" localSheetId="8" hidden="1">{"cap_structure",#N/A,FALSE,"Graph-Mkt Cap";"price",#N/A,FALSE,"Graph-Price";"ebit",#N/A,FALSE,"Graph-EBITDA";"ebitda",#N/A,FALSE,"Graph-EBITDA"}</definedName>
    <definedName name="wrn.print._.graphs._4_2" localSheetId="25"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localSheetId="14" hidden="1">{"cap_structure",#N/A,FALSE,"Graph-Mkt Cap";"price",#N/A,FALSE,"Graph-Price";"ebit",#N/A,FALSE,"Graph-EBITDA";"ebitda",#N/A,FALSE,"Graph-EBITDA"}</definedName>
    <definedName name="wrn.print._.graphs._4_2" localSheetId="28" hidden="1">{"cap_structure",#N/A,FALSE,"Graph-Mkt Cap";"price",#N/A,FALSE,"Graph-Price";"ebit",#N/A,FALSE,"Graph-EBITDA";"ebitda",#N/A,FALSE,"Graph-EBITDA"}</definedName>
    <definedName name="wrn.print._.graphs._4_2" localSheetId="5" hidden="1">{"cap_structure",#N/A,FALSE,"Graph-Mkt Cap";"price",#N/A,FALSE,"Graph-Price";"ebit",#N/A,FALSE,"Graph-EBITDA";"ebitda",#N/A,FALSE,"Graph-EBITDA"}</definedName>
    <definedName name="wrn.print._.graphs._4_2" localSheetId="13"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24" hidden="1">{"cap_structure",#N/A,FALSE,"Graph-Mkt Cap";"price",#N/A,FALSE,"Graph-Price";"ebit",#N/A,FALSE,"Graph-EBITDA";"ebitda",#N/A,FALSE,"Graph-EBITDA"}</definedName>
    <definedName name="wrn.print._.graphs._4_3" localSheetId="8" hidden="1">{"cap_structure",#N/A,FALSE,"Graph-Mkt Cap";"price",#N/A,FALSE,"Graph-Price";"ebit",#N/A,FALSE,"Graph-EBITDA";"ebitda",#N/A,FALSE,"Graph-EBITDA"}</definedName>
    <definedName name="wrn.print._.graphs._4_3" localSheetId="25"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localSheetId="14" hidden="1">{"cap_structure",#N/A,FALSE,"Graph-Mkt Cap";"price",#N/A,FALSE,"Graph-Price";"ebit",#N/A,FALSE,"Graph-EBITDA";"ebitda",#N/A,FALSE,"Graph-EBITDA"}</definedName>
    <definedName name="wrn.print._.graphs._4_3" localSheetId="28" hidden="1">{"cap_structure",#N/A,FALSE,"Graph-Mkt Cap";"price",#N/A,FALSE,"Graph-Price";"ebit",#N/A,FALSE,"Graph-EBITDA";"ebitda",#N/A,FALSE,"Graph-EBITDA"}</definedName>
    <definedName name="wrn.print._.graphs._4_3" localSheetId="5" hidden="1">{"cap_structure",#N/A,FALSE,"Graph-Mkt Cap";"price",#N/A,FALSE,"Graph-Price";"ebit",#N/A,FALSE,"Graph-EBITDA";"ebitda",#N/A,FALSE,"Graph-EBITDA"}</definedName>
    <definedName name="wrn.print._.graphs._4_3" localSheetId="13"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24" hidden="1">{"cap_structure",#N/A,FALSE,"Graph-Mkt Cap";"price",#N/A,FALSE,"Graph-Price";"ebit",#N/A,FALSE,"Graph-EBITDA";"ebitda",#N/A,FALSE,"Graph-EBITDA"}</definedName>
    <definedName name="wrn.print._.graphs._4_4" localSheetId="8" hidden="1">{"cap_structure",#N/A,FALSE,"Graph-Mkt Cap";"price",#N/A,FALSE,"Graph-Price";"ebit",#N/A,FALSE,"Graph-EBITDA";"ebitda",#N/A,FALSE,"Graph-EBITDA"}</definedName>
    <definedName name="wrn.print._.graphs._4_4" localSheetId="25"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localSheetId="14" hidden="1">{"cap_structure",#N/A,FALSE,"Graph-Mkt Cap";"price",#N/A,FALSE,"Graph-Price";"ebit",#N/A,FALSE,"Graph-EBITDA";"ebitda",#N/A,FALSE,"Graph-EBITDA"}</definedName>
    <definedName name="wrn.print._.graphs._4_4" localSheetId="28" hidden="1">{"cap_structure",#N/A,FALSE,"Graph-Mkt Cap";"price",#N/A,FALSE,"Graph-Price";"ebit",#N/A,FALSE,"Graph-EBITDA";"ebitda",#N/A,FALSE,"Graph-EBITDA"}</definedName>
    <definedName name="wrn.print._.graphs._4_4" localSheetId="5" hidden="1">{"cap_structure",#N/A,FALSE,"Graph-Mkt Cap";"price",#N/A,FALSE,"Graph-Price";"ebit",#N/A,FALSE,"Graph-EBITDA";"ebitda",#N/A,FALSE,"Graph-EBITDA"}</definedName>
    <definedName name="wrn.print._.graphs._4_4" localSheetId="13"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24" hidden="1">{"cap_structure",#N/A,FALSE,"Graph-Mkt Cap";"price",#N/A,FALSE,"Graph-Price";"ebit",#N/A,FALSE,"Graph-EBITDA";"ebitda",#N/A,FALSE,"Graph-EBITDA"}</definedName>
    <definedName name="wrn.print._.graphs._5" localSheetId="8" hidden="1">{"cap_structure",#N/A,FALSE,"Graph-Mkt Cap";"price",#N/A,FALSE,"Graph-Price";"ebit",#N/A,FALSE,"Graph-EBITDA";"ebitda",#N/A,FALSE,"Graph-EBITDA"}</definedName>
    <definedName name="wrn.print._.graphs._5" localSheetId="25"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localSheetId="14" hidden="1">{"cap_structure",#N/A,FALSE,"Graph-Mkt Cap";"price",#N/A,FALSE,"Graph-Price";"ebit",#N/A,FALSE,"Graph-EBITDA";"ebitda",#N/A,FALSE,"Graph-EBITDA"}</definedName>
    <definedName name="wrn.print._.graphs._5" localSheetId="28" hidden="1">{"cap_structure",#N/A,FALSE,"Graph-Mkt Cap";"price",#N/A,FALSE,"Graph-Price";"ebit",#N/A,FALSE,"Graph-EBITDA";"ebitda",#N/A,FALSE,"Graph-EBITDA"}</definedName>
    <definedName name="wrn.print._.graphs._5" localSheetId="5" hidden="1">{"cap_structure",#N/A,FALSE,"Graph-Mkt Cap";"price",#N/A,FALSE,"Graph-Price";"ebit",#N/A,FALSE,"Graph-EBITDA";"ebitda",#N/A,FALSE,"Graph-EBITDA"}</definedName>
    <definedName name="wrn.print._.graphs._5" localSheetId="13"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24" hidden="1">{"cap_structure",#N/A,FALSE,"Graph-Mkt Cap";"price",#N/A,FALSE,"Graph-Price";"ebit",#N/A,FALSE,"Graph-EBITDA";"ebitda",#N/A,FALSE,"Graph-EBITDA"}</definedName>
    <definedName name="wrn.print._.graphs._5_1" localSheetId="8" hidden="1">{"cap_structure",#N/A,FALSE,"Graph-Mkt Cap";"price",#N/A,FALSE,"Graph-Price";"ebit",#N/A,FALSE,"Graph-EBITDA";"ebitda",#N/A,FALSE,"Graph-EBITDA"}</definedName>
    <definedName name="wrn.print._.graphs._5_1" localSheetId="25"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localSheetId="14" hidden="1">{"cap_structure",#N/A,FALSE,"Graph-Mkt Cap";"price",#N/A,FALSE,"Graph-Price";"ebit",#N/A,FALSE,"Graph-EBITDA";"ebitda",#N/A,FALSE,"Graph-EBITDA"}</definedName>
    <definedName name="wrn.print._.graphs._5_1" localSheetId="28" hidden="1">{"cap_structure",#N/A,FALSE,"Graph-Mkt Cap";"price",#N/A,FALSE,"Graph-Price";"ebit",#N/A,FALSE,"Graph-EBITDA";"ebitda",#N/A,FALSE,"Graph-EBITDA"}</definedName>
    <definedName name="wrn.print._.graphs._5_1" localSheetId="5" hidden="1">{"cap_structure",#N/A,FALSE,"Graph-Mkt Cap";"price",#N/A,FALSE,"Graph-Price";"ebit",#N/A,FALSE,"Graph-EBITDA";"ebitda",#N/A,FALSE,"Graph-EBITDA"}</definedName>
    <definedName name="wrn.print._.graphs._5_1" localSheetId="13"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24" hidden="1">{"cap_structure",#N/A,FALSE,"Graph-Mkt Cap";"price",#N/A,FALSE,"Graph-Price";"ebit",#N/A,FALSE,"Graph-EBITDA";"ebitda",#N/A,FALSE,"Graph-EBITDA"}</definedName>
    <definedName name="wrn.print._.graphs._5_2" localSheetId="8" hidden="1">{"cap_structure",#N/A,FALSE,"Graph-Mkt Cap";"price",#N/A,FALSE,"Graph-Price";"ebit",#N/A,FALSE,"Graph-EBITDA";"ebitda",#N/A,FALSE,"Graph-EBITDA"}</definedName>
    <definedName name="wrn.print._.graphs._5_2" localSheetId="25"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localSheetId="14" hidden="1">{"cap_structure",#N/A,FALSE,"Graph-Mkt Cap";"price",#N/A,FALSE,"Graph-Price";"ebit",#N/A,FALSE,"Graph-EBITDA";"ebitda",#N/A,FALSE,"Graph-EBITDA"}</definedName>
    <definedName name="wrn.print._.graphs._5_2" localSheetId="28" hidden="1">{"cap_structure",#N/A,FALSE,"Graph-Mkt Cap";"price",#N/A,FALSE,"Graph-Price";"ebit",#N/A,FALSE,"Graph-EBITDA";"ebitda",#N/A,FALSE,"Graph-EBITDA"}</definedName>
    <definedName name="wrn.print._.graphs._5_2" localSheetId="5" hidden="1">{"cap_structure",#N/A,FALSE,"Graph-Mkt Cap";"price",#N/A,FALSE,"Graph-Price";"ebit",#N/A,FALSE,"Graph-EBITDA";"ebitda",#N/A,FALSE,"Graph-EBITDA"}</definedName>
    <definedName name="wrn.print._.graphs._5_2" localSheetId="13"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24" hidden="1">{"cap_structure",#N/A,FALSE,"Graph-Mkt Cap";"price",#N/A,FALSE,"Graph-Price";"ebit",#N/A,FALSE,"Graph-EBITDA";"ebitda",#N/A,FALSE,"Graph-EBITDA"}</definedName>
    <definedName name="wrn.print._.graphs._5_3" localSheetId="8" hidden="1">{"cap_structure",#N/A,FALSE,"Graph-Mkt Cap";"price",#N/A,FALSE,"Graph-Price";"ebit",#N/A,FALSE,"Graph-EBITDA";"ebitda",#N/A,FALSE,"Graph-EBITDA"}</definedName>
    <definedName name="wrn.print._.graphs._5_3" localSheetId="25"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localSheetId="14" hidden="1">{"cap_structure",#N/A,FALSE,"Graph-Mkt Cap";"price",#N/A,FALSE,"Graph-Price";"ebit",#N/A,FALSE,"Graph-EBITDA";"ebitda",#N/A,FALSE,"Graph-EBITDA"}</definedName>
    <definedName name="wrn.print._.graphs._5_3" localSheetId="28" hidden="1">{"cap_structure",#N/A,FALSE,"Graph-Mkt Cap";"price",#N/A,FALSE,"Graph-Price";"ebit",#N/A,FALSE,"Graph-EBITDA";"ebitda",#N/A,FALSE,"Graph-EBITDA"}</definedName>
    <definedName name="wrn.print._.graphs._5_3" localSheetId="5" hidden="1">{"cap_structure",#N/A,FALSE,"Graph-Mkt Cap";"price",#N/A,FALSE,"Graph-Price";"ebit",#N/A,FALSE,"Graph-EBITDA";"ebitda",#N/A,FALSE,"Graph-EBITDA"}</definedName>
    <definedName name="wrn.print._.graphs._5_3" localSheetId="13"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24" hidden="1">{"cap_structure",#N/A,FALSE,"Graph-Mkt Cap";"price",#N/A,FALSE,"Graph-Price";"ebit",#N/A,FALSE,"Graph-EBITDA";"ebitda",#N/A,FALSE,"Graph-EBITDA"}</definedName>
    <definedName name="wrn.print._.graphs._5_4" localSheetId="8" hidden="1">{"cap_structure",#N/A,FALSE,"Graph-Mkt Cap";"price",#N/A,FALSE,"Graph-Price";"ebit",#N/A,FALSE,"Graph-EBITDA";"ebitda",#N/A,FALSE,"Graph-EBITDA"}</definedName>
    <definedName name="wrn.print._.graphs._5_4" localSheetId="25"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localSheetId="14" hidden="1">{"cap_structure",#N/A,FALSE,"Graph-Mkt Cap";"price",#N/A,FALSE,"Graph-Price";"ebit",#N/A,FALSE,"Graph-EBITDA";"ebitda",#N/A,FALSE,"Graph-EBITDA"}</definedName>
    <definedName name="wrn.print._.graphs._5_4" localSheetId="28" hidden="1">{"cap_structure",#N/A,FALSE,"Graph-Mkt Cap";"price",#N/A,FALSE,"Graph-Price";"ebit",#N/A,FALSE,"Graph-EBITDA";"ebitda",#N/A,FALSE,"Graph-EBITDA"}</definedName>
    <definedName name="wrn.print._.graphs._5_4" localSheetId="5" hidden="1">{"cap_structure",#N/A,FALSE,"Graph-Mkt Cap";"price",#N/A,FALSE,"Graph-Price";"ebit",#N/A,FALSE,"Graph-EBITDA";"ebitda",#N/A,FALSE,"Graph-EBITDA"}</definedName>
    <definedName name="wrn.print._.graphs._5_4" localSheetId="13"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24" hidden="1">{"inputs raw data",#N/A,TRUE,"INPUT"}</definedName>
    <definedName name="wrn.print._.raw._.data._.entry." localSheetId="8" hidden="1">{"inputs raw data",#N/A,TRUE,"INPUT"}</definedName>
    <definedName name="wrn.print._.raw._.data._.entry." localSheetId="25" hidden="1">{"inputs raw data",#N/A,TRUE,"INPUT"}</definedName>
    <definedName name="wrn.print._.raw._.data._.entry." localSheetId="2" hidden="1">{"inputs raw data",#N/A,TRUE,"INPUT"}</definedName>
    <definedName name="wrn.print._.raw._.data._.entry." localSheetId="14" hidden="1">{"inputs raw data",#N/A,TRUE,"INPUT"}</definedName>
    <definedName name="wrn.print._.raw._.data._.entry." localSheetId="28" hidden="1">{"inputs raw data",#N/A,TRUE,"INPUT"}</definedName>
    <definedName name="wrn.print._.raw._.data._.entry." localSheetId="5" hidden="1">{"inputs raw data",#N/A,TRUE,"INPUT"}</definedName>
    <definedName name="wrn.print._.raw._.data._.entry." localSheetId="13" hidden="1">{"inputs raw data",#N/A,TRUE,"INPUT"}</definedName>
    <definedName name="wrn.print._.raw._.data._.entry." hidden="1">{"inputs raw data",#N/A,TRUE,"INPUT"}</definedName>
    <definedName name="wrn.print._.raw._.data._.entry._1" localSheetId="24" hidden="1">{"inputs raw data",#N/A,TRUE,"INPUT"}</definedName>
    <definedName name="wrn.print._.raw._.data._.entry._1" localSheetId="8" hidden="1">{"inputs raw data",#N/A,TRUE,"INPUT"}</definedName>
    <definedName name="wrn.print._.raw._.data._.entry._1" localSheetId="25" hidden="1">{"inputs raw data",#N/A,TRUE,"INPUT"}</definedName>
    <definedName name="wrn.print._.raw._.data._.entry._1" localSheetId="2" hidden="1">{"inputs raw data",#N/A,TRUE,"INPUT"}</definedName>
    <definedName name="wrn.print._.raw._.data._.entry._1" localSheetId="14" hidden="1">{"inputs raw data",#N/A,TRUE,"INPUT"}</definedName>
    <definedName name="wrn.print._.raw._.data._.entry._1" localSheetId="28" hidden="1">{"inputs raw data",#N/A,TRUE,"INPUT"}</definedName>
    <definedName name="wrn.print._.raw._.data._.entry._1" localSheetId="5" hidden="1">{"inputs raw data",#N/A,TRUE,"INPUT"}</definedName>
    <definedName name="wrn.print._.raw._.data._.entry._1" localSheetId="13" hidden="1">{"inputs raw data",#N/A,TRUE,"INPUT"}</definedName>
    <definedName name="wrn.print._.raw._.data._.entry._1" hidden="1">{"inputs raw data",#N/A,TRUE,"INPUT"}</definedName>
    <definedName name="wrn.print._.raw._.data._.entry._1_1" localSheetId="24" hidden="1">{"inputs raw data",#N/A,TRUE,"INPUT"}</definedName>
    <definedName name="wrn.print._.raw._.data._.entry._1_1" localSheetId="8" hidden="1">{"inputs raw data",#N/A,TRUE,"INPUT"}</definedName>
    <definedName name="wrn.print._.raw._.data._.entry._1_1" localSheetId="25" hidden="1">{"inputs raw data",#N/A,TRUE,"INPUT"}</definedName>
    <definedName name="wrn.print._.raw._.data._.entry._1_1" localSheetId="2" hidden="1">{"inputs raw data",#N/A,TRUE,"INPUT"}</definedName>
    <definedName name="wrn.print._.raw._.data._.entry._1_1" localSheetId="14" hidden="1">{"inputs raw data",#N/A,TRUE,"INPUT"}</definedName>
    <definedName name="wrn.print._.raw._.data._.entry._1_1" localSheetId="28" hidden="1">{"inputs raw data",#N/A,TRUE,"INPUT"}</definedName>
    <definedName name="wrn.print._.raw._.data._.entry._1_1" localSheetId="5" hidden="1">{"inputs raw data",#N/A,TRUE,"INPUT"}</definedName>
    <definedName name="wrn.print._.raw._.data._.entry._1_1" localSheetId="13" hidden="1">{"inputs raw data",#N/A,TRUE,"INPUT"}</definedName>
    <definedName name="wrn.print._.raw._.data._.entry._1_1" hidden="1">{"inputs raw data",#N/A,TRUE,"INPUT"}</definedName>
    <definedName name="wrn.print._.raw._.data._.entry._1_2" localSheetId="24" hidden="1">{"inputs raw data",#N/A,TRUE,"INPUT"}</definedName>
    <definedName name="wrn.print._.raw._.data._.entry._1_2" localSheetId="8" hidden="1">{"inputs raw data",#N/A,TRUE,"INPUT"}</definedName>
    <definedName name="wrn.print._.raw._.data._.entry._1_2" localSheetId="25" hidden="1">{"inputs raw data",#N/A,TRUE,"INPUT"}</definedName>
    <definedName name="wrn.print._.raw._.data._.entry._1_2" localSheetId="2" hidden="1">{"inputs raw data",#N/A,TRUE,"INPUT"}</definedName>
    <definedName name="wrn.print._.raw._.data._.entry._1_2" localSheetId="14" hidden="1">{"inputs raw data",#N/A,TRUE,"INPUT"}</definedName>
    <definedName name="wrn.print._.raw._.data._.entry._1_2" localSheetId="28" hidden="1">{"inputs raw data",#N/A,TRUE,"INPUT"}</definedName>
    <definedName name="wrn.print._.raw._.data._.entry._1_2" localSheetId="5" hidden="1">{"inputs raw data",#N/A,TRUE,"INPUT"}</definedName>
    <definedName name="wrn.print._.raw._.data._.entry._1_2" localSheetId="13" hidden="1">{"inputs raw data",#N/A,TRUE,"INPUT"}</definedName>
    <definedName name="wrn.print._.raw._.data._.entry._1_2" hidden="1">{"inputs raw data",#N/A,TRUE,"INPUT"}</definedName>
    <definedName name="wrn.print._.raw._.data._.entry._1_3" localSheetId="24" hidden="1">{"inputs raw data",#N/A,TRUE,"INPUT"}</definedName>
    <definedName name="wrn.print._.raw._.data._.entry._1_3" localSheetId="8" hidden="1">{"inputs raw data",#N/A,TRUE,"INPUT"}</definedName>
    <definedName name="wrn.print._.raw._.data._.entry._1_3" localSheetId="25" hidden="1">{"inputs raw data",#N/A,TRUE,"INPUT"}</definedName>
    <definedName name="wrn.print._.raw._.data._.entry._1_3" localSheetId="2" hidden="1">{"inputs raw data",#N/A,TRUE,"INPUT"}</definedName>
    <definedName name="wrn.print._.raw._.data._.entry._1_3" localSheetId="14" hidden="1">{"inputs raw data",#N/A,TRUE,"INPUT"}</definedName>
    <definedName name="wrn.print._.raw._.data._.entry._1_3" localSheetId="28" hidden="1">{"inputs raw data",#N/A,TRUE,"INPUT"}</definedName>
    <definedName name="wrn.print._.raw._.data._.entry._1_3" localSheetId="5" hidden="1">{"inputs raw data",#N/A,TRUE,"INPUT"}</definedName>
    <definedName name="wrn.print._.raw._.data._.entry._1_3" localSheetId="13" hidden="1">{"inputs raw data",#N/A,TRUE,"INPUT"}</definedName>
    <definedName name="wrn.print._.raw._.data._.entry._1_3" hidden="1">{"inputs raw data",#N/A,TRUE,"INPUT"}</definedName>
    <definedName name="wrn.print._.raw._.data._.entry._1_4" localSheetId="24" hidden="1">{"inputs raw data",#N/A,TRUE,"INPUT"}</definedName>
    <definedName name="wrn.print._.raw._.data._.entry._1_4" localSheetId="8" hidden="1">{"inputs raw data",#N/A,TRUE,"INPUT"}</definedName>
    <definedName name="wrn.print._.raw._.data._.entry._1_4" localSheetId="25" hidden="1">{"inputs raw data",#N/A,TRUE,"INPUT"}</definedName>
    <definedName name="wrn.print._.raw._.data._.entry._1_4" localSheetId="2" hidden="1">{"inputs raw data",#N/A,TRUE,"INPUT"}</definedName>
    <definedName name="wrn.print._.raw._.data._.entry._1_4" localSheetId="14" hidden="1">{"inputs raw data",#N/A,TRUE,"INPUT"}</definedName>
    <definedName name="wrn.print._.raw._.data._.entry._1_4" localSheetId="28" hidden="1">{"inputs raw data",#N/A,TRUE,"INPUT"}</definedName>
    <definedName name="wrn.print._.raw._.data._.entry._1_4" localSheetId="5" hidden="1">{"inputs raw data",#N/A,TRUE,"INPUT"}</definedName>
    <definedName name="wrn.print._.raw._.data._.entry._1_4" localSheetId="13" hidden="1">{"inputs raw data",#N/A,TRUE,"INPUT"}</definedName>
    <definedName name="wrn.print._.raw._.data._.entry._1_4" hidden="1">{"inputs raw data",#N/A,TRUE,"INPUT"}</definedName>
    <definedName name="wrn.print._.raw._.data._.entry._2" localSheetId="24" hidden="1">{"inputs raw data",#N/A,TRUE,"INPUT"}</definedName>
    <definedName name="wrn.print._.raw._.data._.entry._2" localSheetId="8" hidden="1">{"inputs raw data",#N/A,TRUE,"INPUT"}</definedName>
    <definedName name="wrn.print._.raw._.data._.entry._2" localSheetId="25" hidden="1">{"inputs raw data",#N/A,TRUE,"INPUT"}</definedName>
    <definedName name="wrn.print._.raw._.data._.entry._2" localSheetId="2" hidden="1">{"inputs raw data",#N/A,TRUE,"INPUT"}</definedName>
    <definedName name="wrn.print._.raw._.data._.entry._2" localSheetId="14" hidden="1">{"inputs raw data",#N/A,TRUE,"INPUT"}</definedName>
    <definedName name="wrn.print._.raw._.data._.entry._2" localSheetId="28" hidden="1">{"inputs raw data",#N/A,TRUE,"INPUT"}</definedName>
    <definedName name="wrn.print._.raw._.data._.entry._2" localSheetId="5" hidden="1">{"inputs raw data",#N/A,TRUE,"INPUT"}</definedName>
    <definedName name="wrn.print._.raw._.data._.entry._2" localSheetId="13" hidden="1">{"inputs raw data",#N/A,TRUE,"INPUT"}</definedName>
    <definedName name="wrn.print._.raw._.data._.entry._2" hidden="1">{"inputs raw data",#N/A,TRUE,"INPUT"}</definedName>
    <definedName name="wrn.print._.raw._.data._.entry._2_1" localSheetId="24" hidden="1">{"inputs raw data",#N/A,TRUE,"INPUT"}</definedName>
    <definedName name="wrn.print._.raw._.data._.entry._2_1" localSheetId="8" hidden="1">{"inputs raw data",#N/A,TRUE,"INPUT"}</definedName>
    <definedName name="wrn.print._.raw._.data._.entry._2_1" localSheetId="25" hidden="1">{"inputs raw data",#N/A,TRUE,"INPUT"}</definedName>
    <definedName name="wrn.print._.raw._.data._.entry._2_1" localSheetId="2" hidden="1">{"inputs raw data",#N/A,TRUE,"INPUT"}</definedName>
    <definedName name="wrn.print._.raw._.data._.entry._2_1" localSheetId="14" hidden="1">{"inputs raw data",#N/A,TRUE,"INPUT"}</definedName>
    <definedName name="wrn.print._.raw._.data._.entry._2_1" localSheetId="28" hidden="1">{"inputs raw data",#N/A,TRUE,"INPUT"}</definedName>
    <definedName name="wrn.print._.raw._.data._.entry._2_1" localSheetId="5" hidden="1">{"inputs raw data",#N/A,TRUE,"INPUT"}</definedName>
    <definedName name="wrn.print._.raw._.data._.entry._2_1" localSheetId="13" hidden="1">{"inputs raw data",#N/A,TRUE,"INPUT"}</definedName>
    <definedName name="wrn.print._.raw._.data._.entry._2_1" hidden="1">{"inputs raw data",#N/A,TRUE,"INPUT"}</definedName>
    <definedName name="wrn.print._.raw._.data._.entry._2_2" localSheetId="24" hidden="1">{"inputs raw data",#N/A,TRUE,"INPUT"}</definedName>
    <definedName name="wrn.print._.raw._.data._.entry._2_2" localSheetId="8" hidden="1">{"inputs raw data",#N/A,TRUE,"INPUT"}</definedName>
    <definedName name="wrn.print._.raw._.data._.entry._2_2" localSheetId="25" hidden="1">{"inputs raw data",#N/A,TRUE,"INPUT"}</definedName>
    <definedName name="wrn.print._.raw._.data._.entry._2_2" localSheetId="2" hidden="1">{"inputs raw data",#N/A,TRUE,"INPUT"}</definedName>
    <definedName name="wrn.print._.raw._.data._.entry._2_2" localSheetId="14" hidden="1">{"inputs raw data",#N/A,TRUE,"INPUT"}</definedName>
    <definedName name="wrn.print._.raw._.data._.entry._2_2" localSheetId="28" hidden="1">{"inputs raw data",#N/A,TRUE,"INPUT"}</definedName>
    <definedName name="wrn.print._.raw._.data._.entry._2_2" localSheetId="5" hidden="1">{"inputs raw data",#N/A,TRUE,"INPUT"}</definedName>
    <definedName name="wrn.print._.raw._.data._.entry._2_2" localSheetId="13" hidden="1">{"inputs raw data",#N/A,TRUE,"INPUT"}</definedName>
    <definedName name="wrn.print._.raw._.data._.entry._2_2" hidden="1">{"inputs raw data",#N/A,TRUE,"INPUT"}</definedName>
    <definedName name="wrn.print._.raw._.data._.entry._2_3" localSheetId="24" hidden="1">{"inputs raw data",#N/A,TRUE,"INPUT"}</definedName>
    <definedName name="wrn.print._.raw._.data._.entry._2_3" localSheetId="8" hidden="1">{"inputs raw data",#N/A,TRUE,"INPUT"}</definedName>
    <definedName name="wrn.print._.raw._.data._.entry._2_3" localSheetId="25" hidden="1">{"inputs raw data",#N/A,TRUE,"INPUT"}</definedName>
    <definedName name="wrn.print._.raw._.data._.entry._2_3" localSheetId="2" hidden="1">{"inputs raw data",#N/A,TRUE,"INPUT"}</definedName>
    <definedName name="wrn.print._.raw._.data._.entry._2_3" localSheetId="14" hidden="1">{"inputs raw data",#N/A,TRUE,"INPUT"}</definedName>
    <definedName name="wrn.print._.raw._.data._.entry._2_3" localSheetId="28" hidden="1">{"inputs raw data",#N/A,TRUE,"INPUT"}</definedName>
    <definedName name="wrn.print._.raw._.data._.entry._2_3" localSheetId="5" hidden="1">{"inputs raw data",#N/A,TRUE,"INPUT"}</definedName>
    <definedName name="wrn.print._.raw._.data._.entry._2_3" localSheetId="13" hidden="1">{"inputs raw data",#N/A,TRUE,"INPUT"}</definedName>
    <definedName name="wrn.print._.raw._.data._.entry._2_3" hidden="1">{"inputs raw data",#N/A,TRUE,"INPUT"}</definedName>
    <definedName name="wrn.print._.raw._.data._.entry._2_4" localSheetId="24" hidden="1">{"inputs raw data",#N/A,TRUE,"INPUT"}</definedName>
    <definedName name="wrn.print._.raw._.data._.entry._2_4" localSheetId="8" hidden="1">{"inputs raw data",#N/A,TRUE,"INPUT"}</definedName>
    <definedName name="wrn.print._.raw._.data._.entry._2_4" localSheetId="25" hidden="1">{"inputs raw data",#N/A,TRUE,"INPUT"}</definedName>
    <definedName name="wrn.print._.raw._.data._.entry._2_4" localSheetId="2" hidden="1">{"inputs raw data",#N/A,TRUE,"INPUT"}</definedName>
    <definedName name="wrn.print._.raw._.data._.entry._2_4" localSheetId="14" hidden="1">{"inputs raw data",#N/A,TRUE,"INPUT"}</definedName>
    <definedName name="wrn.print._.raw._.data._.entry._2_4" localSheetId="28" hidden="1">{"inputs raw data",#N/A,TRUE,"INPUT"}</definedName>
    <definedName name="wrn.print._.raw._.data._.entry._2_4" localSheetId="5" hidden="1">{"inputs raw data",#N/A,TRUE,"INPUT"}</definedName>
    <definedName name="wrn.print._.raw._.data._.entry._2_4" localSheetId="13" hidden="1">{"inputs raw data",#N/A,TRUE,"INPUT"}</definedName>
    <definedName name="wrn.print._.raw._.data._.entry._2_4" hidden="1">{"inputs raw data",#N/A,TRUE,"INPUT"}</definedName>
    <definedName name="wrn.print._.raw._.data._.entry._3" localSheetId="24" hidden="1">{"inputs raw data",#N/A,TRUE,"INPUT"}</definedName>
    <definedName name="wrn.print._.raw._.data._.entry._3" localSheetId="8" hidden="1">{"inputs raw data",#N/A,TRUE,"INPUT"}</definedName>
    <definedName name="wrn.print._.raw._.data._.entry._3" localSheetId="25" hidden="1">{"inputs raw data",#N/A,TRUE,"INPUT"}</definedName>
    <definedName name="wrn.print._.raw._.data._.entry._3" localSheetId="2" hidden="1">{"inputs raw data",#N/A,TRUE,"INPUT"}</definedName>
    <definedName name="wrn.print._.raw._.data._.entry._3" localSheetId="14" hidden="1">{"inputs raw data",#N/A,TRUE,"INPUT"}</definedName>
    <definedName name="wrn.print._.raw._.data._.entry._3" localSheetId="28" hidden="1">{"inputs raw data",#N/A,TRUE,"INPUT"}</definedName>
    <definedName name="wrn.print._.raw._.data._.entry._3" localSheetId="5" hidden="1">{"inputs raw data",#N/A,TRUE,"INPUT"}</definedName>
    <definedName name="wrn.print._.raw._.data._.entry._3" localSheetId="13" hidden="1">{"inputs raw data",#N/A,TRUE,"INPUT"}</definedName>
    <definedName name="wrn.print._.raw._.data._.entry._3" hidden="1">{"inputs raw data",#N/A,TRUE,"INPUT"}</definedName>
    <definedName name="wrn.print._.raw._.data._.entry._3_1" localSheetId="24" hidden="1">{"inputs raw data",#N/A,TRUE,"INPUT"}</definedName>
    <definedName name="wrn.print._.raw._.data._.entry._3_1" localSheetId="8" hidden="1">{"inputs raw data",#N/A,TRUE,"INPUT"}</definedName>
    <definedName name="wrn.print._.raw._.data._.entry._3_1" localSheetId="25" hidden="1">{"inputs raw data",#N/A,TRUE,"INPUT"}</definedName>
    <definedName name="wrn.print._.raw._.data._.entry._3_1" localSheetId="2" hidden="1">{"inputs raw data",#N/A,TRUE,"INPUT"}</definedName>
    <definedName name="wrn.print._.raw._.data._.entry._3_1" localSheetId="14" hidden="1">{"inputs raw data",#N/A,TRUE,"INPUT"}</definedName>
    <definedName name="wrn.print._.raw._.data._.entry._3_1" localSheetId="28" hidden="1">{"inputs raw data",#N/A,TRUE,"INPUT"}</definedName>
    <definedName name="wrn.print._.raw._.data._.entry._3_1" localSheetId="5" hidden="1">{"inputs raw data",#N/A,TRUE,"INPUT"}</definedName>
    <definedName name="wrn.print._.raw._.data._.entry._3_1" localSheetId="13" hidden="1">{"inputs raw data",#N/A,TRUE,"INPUT"}</definedName>
    <definedName name="wrn.print._.raw._.data._.entry._3_1" hidden="1">{"inputs raw data",#N/A,TRUE,"INPUT"}</definedName>
    <definedName name="wrn.print._.raw._.data._.entry._3_2" localSheetId="24" hidden="1">{"inputs raw data",#N/A,TRUE,"INPUT"}</definedName>
    <definedName name="wrn.print._.raw._.data._.entry._3_2" localSheetId="8" hidden="1">{"inputs raw data",#N/A,TRUE,"INPUT"}</definedName>
    <definedName name="wrn.print._.raw._.data._.entry._3_2" localSheetId="25" hidden="1">{"inputs raw data",#N/A,TRUE,"INPUT"}</definedName>
    <definedName name="wrn.print._.raw._.data._.entry._3_2" localSheetId="2" hidden="1">{"inputs raw data",#N/A,TRUE,"INPUT"}</definedName>
    <definedName name="wrn.print._.raw._.data._.entry._3_2" localSheetId="14" hidden="1">{"inputs raw data",#N/A,TRUE,"INPUT"}</definedName>
    <definedName name="wrn.print._.raw._.data._.entry._3_2" localSheetId="28" hidden="1">{"inputs raw data",#N/A,TRUE,"INPUT"}</definedName>
    <definedName name="wrn.print._.raw._.data._.entry._3_2" localSheetId="5" hidden="1">{"inputs raw data",#N/A,TRUE,"INPUT"}</definedName>
    <definedName name="wrn.print._.raw._.data._.entry._3_2" localSheetId="13" hidden="1">{"inputs raw data",#N/A,TRUE,"INPUT"}</definedName>
    <definedName name="wrn.print._.raw._.data._.entry._3_2" hidden="1">{"inputs raw data",#N/A,TRUE,"INPUT"}</definedName>
    <definedName name="wrn.print._.raw._.data._.entry._3_3" localSheetId="24" hidden="1">{"inputs raw data",#N/A,TRUE,"INPUT"}</definedName>
    <definedName name="wrn.print._.raw._.data._.entry._3_3" localSheetId="8" hidden="1">{"inputs raw data",#N/A,TRUE,"INPUT"}</definedName>
    <definedName name="wrn.print._.raw._.data._.entry._3_3" localSheetId="25" hidden="1">{"inputs raw data",#N/A,TRUE,"INPUT"}</definedName>
    <definedName name="wrn.print._.raw._.data._.entry._3_3" localSheetId="2" hidden="1">{"inputs raw data",#N/A,TRUE,"INPUT"}</definedName>
    <definedName name="wrn.print._.raw._.data._.entry._3_3" localSheetId="14" hidden="1">{"inputs raw data",#N/A,TRUE,"INPUT"}</definedName>
    <definedName name="wrn.print._.raw._.data._.entry._3_3" localSheetId="28" hidden="1">{"inputs raw data",#N/A,TRUE,"INPUT"}</definedName>
    <definedName name="wrn.print._.raw._.data._.entry._3_3" localSheetId="5" hidden="1">{"inputs raw data",#N/A,TRUE,"INPUT"}</definedName>
    <definedName name="wrn.print._.raw._.data._.entry._3_3" localSheetId="13" hidden="1">{"inputs raw data",#N/A,TRUE,"INPUT"}</definedName>
    <definedName name="wrn.print._.raw._.data._.entry._3_3" hidden="1">{"inputs raw data",#N/A,TRUE,"INPUT"}</definedName>
    <definedName name="wrn.print._.raw._.data._.entry._3_4" localSheetId="24" hidden="1">{"inputs raw data",#N/A,TRUE,"INPUT"}</definedName>
    <definedName name="wrn.print._.raw._.data._.entry._3_4" localSheetId="8" hidden="1">{"inputs raw data",#N/A,TRUE,"INPUT"}</definedName>
    <definedName name="wrn.print._.raw._.data._.entry._3_4" localSheetId="25" hidden="1">{"inputs raw data",#N/A,TRUE,"INPUT"}</definedName>
    <definedName name="wrn.print._.raw._.data._.entry._3_4" localSheetId="2" hidden="1">{"inputs raw data",#N/A,TRUE,"INPUT"}</definedName>
    <definedName name="wrn.print._.raw._.data._.entry._3_4" localSheetId="14" hidden="1">{"inputs raw data",#N/A,TRUE,"INPUT"}</definedName>
    <definedName name="wrn.print._.raw._.data._.entry._3_4" localSheetId="28" hidden="1">{"inputs raw data",#N/A,TRUE,"INPUT"}</definedName>
    <definedName name="wrn.print._.raw._.data._.entry._3_4" localSheetId="5" hidden="1">{"inputs raw data",#N/A,TRUE,"INPUT"}</definedName>
    <definedName name="wrn.print._.raw._.data._.entry._3_4" localSheetId="13" hidden="1">{"inputs raw data",#N/A,TRUE,"INPUT"}</definedName>
    <definedName name="wrn.print._.raw._.data._.entry._3_4" hidden="1">{"inputs raw data",#N/A,TRUE,"INPUT"}</definedName>
    <definedName name="wrn.print._.raw._.data._.entry._4" localSheetId="24" hidden="1">{"inputs raw data",#N/A,TRUE,"INPUT"}</definedName>
    <definedName name="wrn.print._.raw._.data._.entry._4" localSheetId="8" hidden="1">{"inputs raw data",#N/A,TRUE,"INPUT"}</definedName>
    <definedName name="wrn.print._.raw._.data._.entry._4" localSheetId="25" hidden="1">{"inputs raw data",#N/A,TRUE,"INPUT"}</definedName>
    <definedName name="wrn.print._.raw._.data._.entry._4" localSheetId="2" hidden="1">{"inputs raw data",#N/A,TRUE,"INPUT"}</definedName>
    <definedName name="wrn.print._.raw._.data._.entry._4" localSheetId="14" hidden="1">{"inputs raw data",#N/A,TRUE,"INPUT"}</definedName>
    <definedName name="wrn.print._.raw._.data._.entry._4" localSheetId="28" hidden="1">{"inputs raw data",#N/A,TRUE,"INPUT"}</definedName>
    <definedName name="wrn.print._.raw._.data._.entry._4" localSheetId="5" hidden="1">{"inputs raw data",#N/A,TRUE,"INPUT"}</definedName>
    <definedName name="wrn.print._.raw._.data._.entry._4" localSheetId="13" hidden="1">{"inputs raw data",#N/A,TRUE,"INPUT"}</definedName>
    <definedName name="wrn.print._.raw._.data._.entry._4" hidden="1">{"inputs raw data",#N/A,TRUE,"INPUT"}</definedName>
    <definedName name="wrn.print._.raw._.data._.entry._4_1" localSheetId="24" hidden="1">{"inputs raw data",#N/A,TRUE,"INPUT"}</definedName>
    <definedName name="wrn.print._.raw._.data._.entry._4_1" localSheetId="8" hidden="1">{"inputs raw data",#N/A,TRUE,"INPUT"}</definedName>
    <definedName name="wrn.print._.raw._.data._.entry._4_1" localSheetId="25" hidden="1">{"inputs raw data",#N/A,TRUE,"INPUT"}</definedName>
    <definedName name="wrn.print._.raw._.data._.entry._4_1" localSheetId="2" hidden="1">{"inputs raw data",#N/A,TRUE,"INPUT"}</definedName>
    <definedName name="wrn.print._.raw._.data._.entry._4_1" localSheetId="14" hidden="1">{"inputs raw data",#N/A,TRUE,"INPUT"}</definedName>
    <definedName name="wrn.print._.raw._.data._.entry._4_1" localSheetId="28" hidden="1">{"inputs raw data",#N/A,TRUE,"INPUT"}</definedName>
    <definedName name="wrn.print._.raw._.data._.entry._4_1" localSheetId="5" hidden="1">{"inputs raw data",#N/A,TRUE,"INPUT"}</definedName>
    <definedName name="wrn.print._.raw._.data._.entry._4_1" localSheetId="13" hidden="1">{"inputs raw data",#N/A,TRUE,"INPUT"}</definedName>
    <definedName name="wrn.print._.raw._.data._.entry._4_1" hidden="1">{"inputs raw data",#N/A,TRUE,"INPUT"}</definedName>
    <definedName name="wrn.print._.raw._.data._.entry._4_2" localSheetId="24" hidden="1">{"inputs raw data",#N/A,TRUE,"INPUT"}</definedName>
    <definedName name="wrn.print._.raw._.data._.entry._4_2" localSheetId="8" hidden="1">{"inputs raw data",#N/A,TRUE,"INPUT"}</definedName>
    <definedName name="wrn.print._.raw._.data._.entry._4_2" localSheetId="25" hidden="1">{"inputs raw data",#N/A,TRUE,"INPUT"}</definedName>
    <definedName name="wrn.print._.raw._.data._.entry._4_2" localSheetId="2" hidden="1">{"inputs raw data",#N/A,TRUE,"INPUT"}</definedName>
    <definedName name="wrn.print._.raw._.data._.entry._4_2" localSheetId="14" hidden="1">{"inputs raw data",#N/A,TRUE,"INPUT"}</definedName>
    <definedName name="wrn.print._.raw._.data._.entry._4_2" localSheetId="28" hidden="1">{"inputs raw data",#N/A,TRUE,"INPUT"}</definedName>
    <definedName name="wrn.print._.raw._.data._.entry._4_2" localSheetId="5" hidden="1">{"inputs raw data",#N/A,TRUE,"INPUT"}</definedName>
    <definedName name="wrn.print._.raw._.data._.entry._4_2" localSheetId="13" hidden="1">{"inputs raw data",#N/A,TRUE,"INPUT"}</definedName>
    <definedName name="wrn.print._.raw._.data._.entry._4_2" hidden="1">{"inputs raw data",#N/A,TRUE,"INPUT"}</definedName>
    <definedName name="wrn.print._.raw._.data._.entry._4_3" localSheetId="24" hidden="1">{"inputs raw data",#N/A,TRUE,"INPUT"}</definedName>
    <definedName name="wrn.print._.raw._.data._.entry._4_3" localSheetId="8" hidden="1">{"inputs raw data",#N/A,TRUE,"INPUT"}</definedName>
    <definedName name="wrn.print._.raw._.data._.entry._4_3" localSheetId="25" hidden="1">{"inputs raw data",#N/A,TRUE,"INPUT"}</definedName>
    <definedName name="wrn.print._.raw._.data._.entry._4_3" localSheetId="2" hidden="1">{"inputs raw data",#N/A,TRUE,"INPUT"}</definedName>
    <definedName name="wrn.print._.raw._.data._.entry._4_3" localSheetId="14" hidden="1">{"inputs raw data",#N/A,TRUE,"INPUT"}</definedName>
    <definedName name="wrn.print._.raw._.data._.entry._4_3" localSheetId="28" hidden="1">{"inputs raw data",#N/A,TRUE,"INPUT"}</definedName>
    <definedName name="wrn.print._.raw._.data._.entry._4_3" localSheetId="5" hidden="1">{"inputs raw data",#N/A,TRUE,"INPUT"}</definedName>
    <definedName name="wrn.print._.raw._.data._.entry._4_3" localSheetId="13" hidden="1">{"inputs raw data",#N/A,TRUE,"INPUT"}</definedName>
    <definedName name="wrn.print._.raw._.data._.entry._4_3" hidden="1">{"inputs raw data",#N/A,TRUE,"INPUT"}</definedName>
    <definedName name="wrn.print._.raw._.data._.entry._4_4" localSheetId="24" hidden="1">{"inputs raw data",#N/A,TRUE,"INPUT"}</definedName>
    <definedName name="wrn.print._.raw._.data._.entry._4_4" localSheetId="8" hidden="1">{"inputs raw data",#N/A,TRUE,"INPUT"}</definedName>
    <definedName name="wrn.print._.raw._.data._.entry._4_4" localSheetId="25" hidden="1">{"inputs raw data",#N/A,TRUE,"INPUT"}</definedName>
    <definedName name="wrn.print._.raw._.data._.entry._4_4" localSheetId="2" hidden="1">{"inputs raw data",#N/A,TRUE,"INPUT"}</definedName>
    <definedName name="wrn.print._.raw._.data._.entry._4_4" localSheetId="14" hidden="1">{"inputs raw data",#N/A,TRUE,"INPUT"}</definedName>
    <definedName name="wrn.print._.raw._.data._.entry._4_4" localSheetId="28" hidden="1">{"inputs raw data",#N/A,TRUE,"INPUT"}</definedName>
    <definedName name="wrn.print._.raw._.data._.entry._4_4" localSheetId="5" hidden="1">{"inputs raw data",#N/A,TRUE,"INPUT"}</definedName>
    <definedName name="wrn.print._.raw._.data._.entry._4_4" localSheetId="13" hidden="1">{"inputs raw data",#N/A,TRUE,"INPUT"}</definedName>
    <definedName name="wrn.print._.raw._.data._.entry._4_4" hidden="1">{"inputs raw data",#N/A,TRUE,"INPUT"}</definedName>
    <definedName name="wrn.print._.raw._.data._.entry._5" localSheetId="24" hidden="1">{"inputs raw data",#N/A,TRUE,"INPUT"}</definedName>
    <definedName name="wrn.print._.raw._.data._.entry._5" localSheetId="8" hidden="1">{"inputs raw data",#N/A,TRUE,"INPUT"}</definedName>
    <definedName name="wrn.print._.raw._.data._.entry._5" localSheetId="25" hidden="1">{"inputs raw data",#N/A,TRUE,"INPUT"}</definedName>
    <definedName name="wrn.print._.raw._.data._.entry._5" localSheetId="2" hidden="1">{"inputs raw data",#N/A,TRUE,"INPUT"}</definedName>
    <definedName name="wrn.print._.raw._.data._.entry._5" localSheetId="14" hidden="1">{"inputs raw data",#N/A,TRUE,"INPUT"}</definedName>
    <definedName name="wrn.print._.raw._.data._.entry._5" localSheetId="28" hidden="1">{"inputs raw data",#N/A,TRUE,"INPUT"}</definedName>
    <definedName name="wrn.print._.raw._.data._.entry._5" localSheetId="5" hidden="1">{"inputs raw data",#N/A,TRUE,"INPUT"}</definedName>
    <definedName name="wrn.print._.raw._.data._.entry._5" localSheetId="13" hidden="1">{"inputs raw data",#N/A,TRUE,"INPUT"}</definedName>
    <definedName name="wrn.print._.raw._.data._.entry._5" hidden="1">{"inputs raw data",#N/A,TRUE,"INPUT"}</definedName>
    <definedName name="wrn.print._.raw._.data._.entry._5_1" localSheetId="24" hidden="1">{"inputs raw data",#N/A,TRUE,"INPUT"}</definedName>
    <definedName name="wrn.print._.raw._.data._.entry._5_1" localSheetId="8" hidden="1">{"inputs raw data",#N/A,TRUE,"INPUT"}</definedName>
    <definedName name="wrn.print._.raw._.data._.entry._5_1" localSheetId="25" hidden="1">{"inputs raw data",#N/A,TRUE,"INPUT"}</definedName>
    <definedName name="wrn.print._.raw._.data._.entry._5_1" localSheetId="2" hidden="1">{"inputs raw data",#N/A,TRUE,"INPUT"}</definedName>
    <definedName name="wrn.print._.raw._.data._.entry._5_1" localSheetId="14" hidden="1">{"inputs raw data",#N/A,TRUE,"INPUT"}</definedName>
    <definedName name="wrn.print._.raw._.data._.entry._5_1" localSheetId="28" hidden="1">{"inputs raw data",#N/A,TRUE,"INPUT"}</definedName>
    <definedName name="wrn.print._.raw._.data._.entry._5_1" localSheetId="5" hidden="1">{"inputs raw data",#N/A,TRUE,"INPUT"}</definedName>
    <definedName name="wrn.print._.raw._.data._.entry._5_1" localSheetId="13" hidden="1">{"inputs raw data",#N/A,TRUE,"INPUT"}</definedName>
    <definedName name="wrn.print._.raw._.data._.entry._5_1" hidden="1">{"inputs raw data",#N/A,TRUE,"INPUT"}</definedName>
    <definedName name="wrn.print._.raw._.data._.entry._5_2" localSheetId="24" hidden="1">{"inputs raw data",#N/A,TRUE,"INPUT"}</definedName>
    <definedName name="wrn.print._.raw._.data._.entry._5_2" localSheetId="8" hidden="1">{"inputs raw data",#N/A,TRUE,"INPUT"}</definedName>
    <definedName name="wrn.print._.raw._.data._.entry._5_2" localSheetId="25" hidden="1">{"inputs raw data",#N/A,TRUE,"INPUT"}</definedName>
    <definedName name="wrn.print._.raw._.data._.entry._5_2" localSheetId="2" hidden="1">{"inputs raw data",#N/A,TRUE,"INPUT"}</definedName>
    <definedName name="wrn.print._.raw._.data._.entry._5_2" localSheetId="14" hidden="1">{"inputs raw data",#N/A,TRUE,"INPUT"}</definedName>
    <definedName name="wrn.print._.raw._.data._.entry._5_2" localSheetId="28" hidden="1">{"inputs raw data",#N/A,TRUE,"INPUT"}</definedName>
    <definedName name="wrn.print._.raw._.data._.entry._5_2" localSheetId="5" hidden="1">{"inputs raw data",#N/A,TRUE,"INPUT"}</definedName>
    <definedName name="wrn.print._.raw._.data._.entry._5_2" localSheetId="13" hidden="1">{"inputs raw data",#N/A,TRUE,"INPUT"}</definedName>
    <definedName name="wrn.print._.raw._.data._.entry._5_2" hidden="1">{"inputs raw data",#N/A,TRUE,"INPUT"}</definedName>
    <definedName name="wrn.print._.raw._.data._.entry._5_3" localSheetId="24" hidden="1">{"inputs raw data",#N/A,TRUE,"INPUT"}</definedName>
    <definedName name="wrn.print._.raw._.data._.entry._5_3" localSheetId="8" hidden="1">{"inputs raw data",#N/A,TRUE,"INPUT"}</definedName>
    <definedName name="wrn.print._.raw._.data._.entry._5_3" localSheetId="25" hidden="1">{"inputs raw data",#N/A,TRUE,"INPUT"}</definedName>
    <definedName name="wrn.print._.raw._.data._.entry._5_3" localSheetId="2" hidden="1">{"inputs raw data",#N/A,TRUE,"INPUT"}</definedName>
    <definedName name="wrn.print._.raw._.data._.entry._5_3" localSheetId="14" hidden="1">{"inputs raw data",#N/A,TRUE,"INPUT"}</definedName>
    <definedName name="wrn.print._.raw._.data._.entry._5_3" localSheetId="28" hidden="1">{"inputs raw data",#N/A,TRUE,"INPUT"}</definedName>
    <definedName name="wrn.print._.raw._.data._.entry._5_3" localSheetId="5" hidden="1">{"inputs raw data",#N/A,TRUE,"INPUT"}</definedName>
    <definedName name="wrn.print._.raw._.data._.entry._5_3" localSheetId="13" hidden="1">{"inputs raw data",#N/A,TRUE,"INPUT"}</definedName>
    <definedName name="wrn.print._.raw._.data._.entry._5_3" hidden="1">{"inputs raw data",#N/A,TRUE,"INPUT"}</definedName>
    <definedName name="wrn.print._.raw._.data._.entry._5_4" localSheetId="24" hidden="1">{"inputs raw data",#N/A,TRUE,"INPUT"}</definedName>
    <definedName name="wrn.print._.raw._.data._.entry._5_4" localSheetId="8" hidden="1">{"inputs raw data",#N/A,TRUE,"INPUT"}</definedName>
    <definedName name="wrn.print._.raw._.data._.entry._5_4" localSheetId="25" hidden="1">{"inputs raw data",#N/A,TRUE,"INPUT"}</definedName>
    <definedName name="wrn.print._.raw._.data._.entry._5_4" localSheetId="2" hidden="1">{"inputs raw data",#N/A,TRUE,"INPUT"}</definedName>
    <definedName name="wrn.print._.raw._.data._.entry._5_4" localSheetId="14" hidden="1">{"inputs raw data",#N/A,TRUE,"INPUT"}</definedName>
    <definedName name="wrn.print._.raw._.data._.entry._5_4" localSheetId="28" hidden="1">{"inputs raw data",#N/A,TRUE,"INPUT"}</definedName>
    <definedName name="wrn.print._.raw._.data._.entry._5_4" localSheetId="5" hidden="1">{"inputs raw data",#N/A,TRUE,"INPUT"}</definedName>
    <definedName name="wrn.print._.raw._.data._.entry._5_4" localSheetId="13" hidden="1">{"inputs raw data",#N/A,TRUE,"INPUT"}</definedName>
    <definedName name="wrn.print._.raw._.data._.entry._5_4" hidden="1">{"inputs raw data",#N/A,TRUE,"INPUT"}</definedName>
    <definedName name="wrn.print._.standalone." localSheetId="24" hidden="1">{"standalone1",#N/A,FALSE,"DCFBase";"standalone2",#N/A,FALSE,"DCFBase"}</definedName>
    <definedName name="wrn.print._.standalone." localSheetId="8" hidden="1">{"standalone1",#N/A,FALSE,"DCFBase";"standalone2",#N/A,FALSE,"DCFBase"}</definedName>
    <definedName name="wrn.print._.standalone." localSheetId="25" hidden="1">{"standalone1",#N/A,FALSE,"DCFBase";"standalone2",#N/A,FALSE,"DCFBase"}</definedName>
    <definedName name="wrn.print._.standalone." localSheetId="2" hidden="1">{"standalone1",#N/A,FALSE,"DCFBase";"standalone2",#N/A,FALSE,"DCFBase"}</definedName>
    <definedName name="wrn.print._.standalone." localSheetId="28" hidden="1">{"standalone1",#N/A,FALSE,"DCFBase";"standalone2",#N/A,FALSE,"DCFBase"}</definedName>
    <definedName name="wrn.print._.standalone." localSheetId="5" hidden="1">{"standalone1",#N/A,FALSE,"DCFBase";"standalone2",#N/A,FALSE,"DCFBase"}</definedName>
    <definedName name="wrn.print._.standalone." hidden="1">{"standalone1",#N/A,FALSE,"DCFBase";"standalone2",#N/A,FALSE,"DCFBase"}</definedName>
    <definedName name="wrn.print._.summary._.sheets." localSheetId="24" hidden="1">{"summary1",#N/A,TRUE,"Comps";"summary2",#N/A,TRUE,"Comps";"summary3",#N/A,TRUE,"Comps"}</definedName>
    <definedName name="wrn.print._.summary._.sheets." localSheetId="8" hidden="1">{"summary1",#N/A,TRUE,"Comps";"summary2",#N/A,TRUE,"Comps";"summary3",#N/A,TRUE,"Comps"}</definedName>
    <definedName name="wrn.print._.summary._.sheets." localSheetId="25" hidden="1">{"summary1",#N/A,TRUE,"Comps";"summary2",#N/A,TRUE,"Comps";"summary3",#N/A,TRUE,"Comps"}</definedName>
    <definedName name="wrn.print._.summary._.sheets." localSheetId="2" hidden="1">{"summary1",#N/A,TRUE,"Comps";"summary2",#N/A,TRUE,"Comps";"summary3",#N/A,TRUE,"Comps"}</definedName>
    <definedName name="wrn.print._.summary._.sheets." localSheetId="14" hidden="1">{"summary1",#N/A,TRUE,"Comps";"summary2",#N/A,TRUE,"Comps";"summary3",#N/A,TRUE,"Comps"}</definedName>
    <definedName name="wrn.print._.summary._.sheets." localSheetId="28" hidden="1">{"summary1",#N/A,TRUE,"Comps";"summary2",#N/A,TRUE,"Comps";"summary3",#N/A,TRUE,"Comps"}</definedName>
    <definedName name="wrn.print._.summary._.sheets." localSheetId="5" hidden="1">{"summary1",#N/A,TRUE,"Comps";"summary2",#N/A,TRUE,"Comps";"summary3",#N/A,TRUE,"Comps"}</definedName>
    <definedName name="wrn.print._.summary._.sheets." localSheetId="13" hidden="1">{"summary1",#N/A,TRUE,"Comps";"summary2",#N/A,TRUE,"Comps";"summary3",#N/A,TRUE,"Comps"}</definedName>
    <definedName name="wrn.print._.summary._.sheets." hidden="1">{"summary1",#N/A,TRUE,"Comps";"summary2",#N/A,TRUE,"Comps";"summary3",#N/A,TRUE,"Comps"}</definedName>
    <definedName name="wrn.print._.summary._.sheets._1" localSheetId="24" hidden="1">{"summary1",#N/A,TRUE,"Comps";"summary2",#N/A,TRUE,"Comps";"summary3",#N/A,TRUE,"Comps"}</definedName>
    <definedName name="wrn.print._.summary._.sheets._1" localSheetId="8" hidden="1">{"summary1",#N/A,TRUE,"Comps";"summary2",#N/A,TRUE,"Comps";"summary3",#N/A,TRUE,"Comps"}</definedName>
    <definedName name="wrn.print._.summary._.sheets._1" localSheetId="25" hidden="1">{"summary1",#N/A,TRUE,"Comps";"summary2",#N/A,TRUE,"Comps";"summary3",#N/A,TRUE,"Comps"}</definedName>
    <definedName name="wrn.print._.summary._.sheets._1" localSheetId="2" hidden="1">{"summary1",#N/A,TRUE,"Comps";"summary2",#N/A,TRUE,"Comps";"summary3",#N/A,TRUE,"Comps"}</definedName>
    <definedName name="wrn.print._.summary._.sheets._1" localSheetId="14" hidden="1">{"summary1",#N/A,TRUE,"Comps";"summary2",#N/A,TRUE,"Comps";"summary3",#N/A,TRUE,"Comps"}</definedName>
    <definedName name="wrn.print._.summary._.sheets._1" localSheetId="28" hidden="1">{"summary1",#N/A,TRUE,"Comps";"summary2",#N/A,TRUE,"Comps";"summary3",#N/A,TRUE,"Comps"}</definedName>
    <definedName name="wrn.print._.summary._.sheets._1" localSheetId="5" hidden="1">{"summary1",#N/A,TRUE,"Comps";"summary2",#N/A,TRUE,"Comps";"summary3",#N/A,TRUE,"Comps"}</definedName>
    <definedName name="wrn.print._.summary._.sheets._1" localSheetId="13" hidden="1">{"summary1",#N/A,TRUE,"Comps";"summary2",#N/A,TRUE,"Comps";"summary3",#N/A,TRUE,"Comps"}</definedName>
    <definedName name="wrn.print._.summary._.sheets._1" hidden="1">{"summary1",#N/A,TRUE,"Comps";"summary2",#N/A,TRUE,"Comps";"summary3",#N/A,TRUE,"Comps"}</definedName>
    <definedName name="wrn.print._.summary._.sheets._1_1" localSheetId="24" hidden="1">{"summary1",#N/A,TRUE,"Comps";"summary2",#N/A,TRUE,"Comps";"summary3",#N/A,TRUE,"Comps"}</definedName>
    <definedName name="wrn.print._.summary._.sheets._1_1" localSheetId="8" hidden="1">{"summary1",#N/A,TRUE,"Comps";"summary2",#N/A,TRUE,"Comps";"summary3",#N/A,TRUE,"Comps"}</definedName>
    <definedName name="wrn.print._.summary._.sheets._1_1" localSheetId="25" hidden="1">{"summary1",#N/A,TRUE,"Comps";"summary2",#N/A,TRUE,"Comps";"summary3",#N/A,TRUE,"Comps"}</definedName>
    <definedName name="wrn.print._.summary._.sheets._1_1" localSheetId="2" hidden="1">{"summary1",#N/A,TRUE,"Comps";"summary2",#N/A,TRUE,"Comps";"summary3",#N/A,TRUE,"Comps"}</definedName>
    <definedName name="wrn.print._.summary._.sheets._1_1" localSheetId="14" hidden="1">{"summary1",#N/A,TRUE,"Comps";"summary2",#N/A,TRUE,"Comps";"summary3",#N/A,TRUE,"Comps"}</definedName>
    <definedName name="wrn.print._.summary._.sheets._1_1" localSheetId="28" hidden="1">{"summary1",#N/A,TRUE,"Comps";"summary2",#N/A,TRUE,"Comps";"summary3",#N/A,TRUE,"Comps"}</definedName>
    <definedName name="wrn.print._.summary._.sheets._1_1" localSheetId="5" hidden="1">{"summary1",#N/A,TRUE,"Comps";"summary2",#N/A,TRUE,"Comps";"summary3",#N/A,TRUE,"Comps"}</definedName>
    <definedName name="wrn.print._.summary._.sheets._1_1" localSheetId="13" hidden="1">{"summary1",#N/A,TRUE,"Comps";"summary2",#N/A,TRUE,"Comps";"summary3",#N/A,TRUE,"Comps"}</definedName>
    <definedName name="wrn.print._.summary._.sheets._1_1" hidden="1">{"summary1",#N/A,TRUE,"Comps";"summary2",#N/A,TRUE,"Comps";"summary3",#N/A,TRUE,"Comps"}</definedName>
    <definedName name="wrn.print._.summary._.sheets._1_2" localSheetId="24" hidden="1">{"summary1",#N/A,TRUE,"Comps";"summary2",#N/A,TRUE,"Comps";"summary3",#N/A,TRUE,"Comps"}</definedName>
    <definedName name="wrn.print._.summary._.sheets._1_2" localSheetId="8" hidden="1">{"summary1",#N/A,TRUE,"Comps";"summary2",#N/A,TRUE,"Comps";"summary3",#N/A,TRUE,"Comps"}</definedName>
    <definedName name="wrn.print._.summary._.sheets._1_2" localSheetId="25" hidden="1">{"summary1",#N/A,TRUE,"Comps";"summary2",#N/A,TRUE,"Comps";"summary3",#N/A,TRUE,"Comps"}</definedName>
    <definedName name="wrn.print._.summary._.sheets._1_2" localSheetId="2" hidden="1">{"summary1",#N/A,TRUE,"Comps";"summary2",#N/A,TRUE,"Comps";"summary3",#N/A,TRUE,"Comps"}</definedName>
    <definedName name="wrn.print._.summary._.sheets._1_2" localSheetId="14" hidden="1">{"summary1",#N/A,TRUE,"Comps";"summary2",#N/A,TRUE,"Comps";"summary3",#N/A,TRUE,"Comps"}</definedName>
    <definedName name="wrn.print._.summary._.sheets._1_2" localSheetId="28" hidden="1">{"summary1",#N/A,TRUE,"Comps";"summary2",#N/A,TRUE,"Comps";"summary3",#N/A,TRUE,"Comps"}</definedName>
    <definedName name="wrn.print._.summary._.sheets._1_2" localSheetId="5" hidden="1">{"summary1",#N/A,TRUE,"Comps";"summary2",#N/A,TRUE,"Comps";"summary3",#N/A,TRUE,"Comps"}</definedName>
    <definedName name="wrn.print._.summary._.sheets._1_2" localSheetId="13" hidden="1">{"summary1",#N/A,TRUE,"Comps";"summary2",#N/A,TRUE,"Comps";"summary3",#N/A,TRUE,"Comps"}</definedName>
    <definedName name="wrn.print._.summary._.sheets._1_2" hidden="1">{"summary1",#N/A,TRUE,"Comps";"summary2",#N/A,TRUE,"Comps";"summary3",#N/A,TRUE,"Comps"}</definedName>
    <definedName name="wrn.print._.summary._.sheets._1_3" localSheetId="24" hidden="1">{"summary1",#N/A,TRUE,"Comps";"summary2",#N/A,TRUE,"Comps";"summary3",#N/A,TRUE,"Comps"}</definedName>
    <definedName name="wrn.print._.summary._.sheets._1_3" localSheetId="8" hidden="1">{"summary1",#N/A,TRUE,"Comps";"summary2",#N/A,TRUE,"Comps";"summary3",#N/A,TRUE,"Comps"}</definedName>
    <definedName name="wrn.print._.summary._.sheets._1_3" localSheetId="25" hidden="1">{"summary1",#N/A,TRUE,"Comps";"summary2",#N/A,TRUE,"Comps";"summary3",#N/A,TRUE,"Comps"}</definedName>
    <definedName name="wrn.print._.summary._.sheets._1_3" localSheetId="2" hidden="1">{"summary1",#N/A,TRUE,"Comps";"summary2",#N/A,TRUE,"Comps";"summary3",#N/A,TRUE,"Comps"}</definedName>
    <definedName name="wrn.print._.summary._.sheets._1_3" localSheetId="14" hidden="1">{"summary1",#N/A,TRUE,"Comps";"summary2",#N/A,TRUE,"Comps";"summary3",#N/A,TRUE,"Comps"}</definedName>
    <definedName name="wrn.print._.summary._.sheets._1_3" localSheetId="28" hidden="1">{"summary1",#N/A,TRUE,"Comps";"summary2",#N/A,TRUE,"Comps";"summary3",#N/A,TRUE,"Comps"}</definedName>
    <definedName name="wrn.print._.summary._.sheets._1_3" localSheetId="5" hidden="1">{"summary1",#N/A,TRUE,"Comps";"summary2",#N/A,TRUE,"Comps";"summary3",#N/A,TRUE,"Comps"}</definedName>
    <definedName name="wrn.print._.summary._.sheets._1_3" localSheetId="13" hidden="1">{"summary1",#N/A,TRUE,"Comps";"summary2",#N/A,TRUE,"Comps";"summary3",#N/A,TRUE,"Comps"}</definedName>
    <definedName name="wrn.print._.summary._.sheets._1_3" hidden="1">{"summary1",#N/A,TRUE,"Comps";"summary2",#N/A,TRUE,"Comps";"summary3",#N/A,TRUE,"Comps"}</definedName>
    <definedName name="wrn.print._.summary._.sheets._1_4" localSheetId="24" hidden="1">{"summary1",#N/A,TRUE,"Comps";"summary2",#N/A,TRUE,"Comps";"summary3",#N/A,TRUE,"Comps"}</definedName>
    <definedName name="wrn.print._.summary._.sheets._1_4" localSheetId="8" hidden="1">{"summary1",#N/A,TRUE,"Comps";"summary2",#N/A,TRUE,"Comps";"summary3",#N/A,TRUE,"Comps"}</definedName>
    <definedName name="wrn.print._.summary._.sheets._1_4" localSheetId="25" hidden="1">{"summary1",#N/A,TRUE,"Comps";"summary2",#N/A,TRUE,"Comps";"summary3",#N/A,TRUE,"Comps"}</definedName>
    <definedName name="wrn.print._.summary._.sheets._1_4" localSheetId="2" hidden="1">{"summary1",#N/A,TRUE,"Comps";"summary2",#N/A,TRUE,"Comps";"summary3",#N/A,TRUE,"Comps"}</definedName>
    <definedName name="wrn.print._.summary._.sheets._1_4" localSheetId="14" hidden="1">{"summary1",#N/A,TRUE,"Comps";"summary2",#N/A,TRUE,"Comps";"summary3",#N/A,TRUE,"Comps"}</definedName>
    <definedName name="wrn.print._.summary._.sheets._1_4" localSheetId="28" hidden="1">{"summary1",#N/A,TRUE,"Comps";"summary2",#N/A,TRUE,"Comps";"summary3",#N/A,TRUE,"Comps"}</definedName>
    <definedName name="wrn.print._.summary._.sheets._1_4" localSheetId="5" hidden="1">{"summary1",#N/A,TRUE,"Comps";"summary2",#N/A,TRUE,"Comps";"summary3",#N/A,TRUE,"Comps"}</definedName>
    <definedName name="wrn.print._.summary._.sheets._1_4" localSheetId="13" hidden="1">{"summary1",#N/A,TRUE,"Comps";"summary2",#N/A,TRUE,"Comps";"summary3",#N/A,TRUE,"Comps"}</definedName>
    <definedName name="wrn.print._.summary._.sheets._1_4" hidden="1">{"summary1",#N/A,TRUE,"Comps";"summary2",#N/A,TRUE,"Comps";"summary3",#N/A,TRUE,"Comps"}</definedName>
    <definedName name="wrn.print._.summary._.sheets._2" localSheetId="24" hidden="1">{"summary1",#N/A,TRUE,"Comps";"summary2",#N/A,TRUE,"Comps";"summary3",#N/A,TRUE,"Comps"}</definedName>
    <definedName name="wrn.print._.summary._.sheets._2" localSheetId="8" hidden="1">{"summary1",#N/A,TRUE,"Comps";"summary2",#N/A,TRUE,"Comps";"summary3",#N/A,TRUE,"Comps"}</definedName>
    <definedName name="wrn.print._.summary._.sheets._2" localSheetId="25" hidden="1">{"summary1",#N/A,TRUE,"Comps";"summary2",#N/A,TRUE,"Comps";"summary3",#N/A,TRUE,"Comps"}</definedName>
    <definedName name="wrn.print._.summary._.sheets._2" localSheetId="2" hidden="1">{"summary1",#N/A,TRUE,"Comps";"summary2",#N/A,TRUE,"Comps";"summary3",#N/A,TRUE,"Comps"}</definedName>
    <definedName name="wrn.print._.summary._.sheets._2" localSheetId="14" hidden="1">{"summary1",#N/A,TRUE,"Comps";"summary2",#N/A,TRUE,"Comps";"summary3",#N/A,TRUE,"Comps"}</definedName>
    <definedName name="wrn.print._.summary._.sheets._2" localSheetId="28" hidden="1">{"summary1",#N/A,TRUE,"Comps";"summary2",#N/A,TRUE,"Comps";"summary3",#N/A,TRUE,"Comps"}</definedName>
    <definedName name="wrn.print._.summary._.sheets._2" localSheetId="5" hidden="1">{"summary1",#N/A,TRUE,"Comps";"summary2",#N/A,TRUE,"Comps";"summary3",#N/A,TRUE,"Comps"}</definedName>
    <definedName name="wrn.print._.summary._.sheets._2" localSheetId="13" hidden="1">{"summary1",#N/A,TRUE,"Comps";"summary2",#N/A,TRUE,"Comps";"summary3",#N/A,TRUE,"Comps"}</definedName>
    <definedName name="wrn.print._.summary._.sheets._2" hidden="1">{"summary1",#N/A,TRUE,"Comps";"summary2",#N/A,TRUE,"Comps";"summary3",#N/A,TRUE,"Comps"}</definedName>
    <definedName name="wrn.print._.summary._.sheets._2_1" localSheetId="24" hidden="1">{"summary1",#N/A,TRUE,"Comps";"summary2",#N/A,TRUE,"Comps";"summary3",#N/A,TRUE,"Comps"}</definedName>
    <definedName name="wrn.print._.summary._.sheets._2_1" localSheetId="8" hidden="1">{"summary1",#N/A,TRUE,"Comps";"summary2",#N/A,TRUE,"Comps";"summary3",#N/A,TRUE,"Comps"}</definedName>
    <definedName name="wrn.print._.summary._.sheets._2_1" localSheetId="25" hidden="1">{"summary1",#N/A,TRUE,"Comps";"summary2",#N/A,TRUE,"Comps";"summary3",#N/A,TRUE,"Comps"}</definedName>
    <definedName name="wrn.print._.summary._.sheets._2_1" localSheetId="2" hidden="1">{"summary1",#N/A,TRUE,"Comps";"summary2",#N/A,TRUE,"Comps";"summary3",#N/A,TRUE,"Comps"}</definedName>
    <definedName name="wrn.print._.summary._.sheets._2_1" localSheetId="14" hidden="1">{"summary1",#N/A,TRUE,"Comps";"summary2",#N/A,TRUE,"Comps";"summary3",#N/A,TRUE,"Comps"}</definedName>
    <definedName name="wrn.print._.summary._.sheets._2_1" localSheetId="28" hidden="1">{"summary1",#N/A,TRUE,"Comps";"summary2",#N/A,TRUE,"Comps";"summary3",#N/A,TRUE,"Comps"}</definedName>
    <definedName name="wrn.print._.summary._.sheets._2_1" localSheetId="5" hidden="1">{"summary1",#N/A,TRUE,"Comps";"summary2",#N/A,TRUE,"Comps";"summary3",#N/A,TRUE,"Comps"}</definedName>
    <definedName name="wrn.print._.summary._.sheets._2_1" localSheetId="13" hidden="1">{"summary1",#N/A,TRUE,"Comps";"summary2",#N/A,TRUE,"Comps";"summary3",#N/A,TRUE,"Comps"}</definedName>
    <definedName name="wrn.print._.summary._.sheets._2_1" hidden="1">{"summary1",#N/A,TRUE,"Comps";"summary2",#N/A,TRUE,"Comps";"summary3",#N/A,TRUE,"Comps"}</definedName>
    <definedName name="wrn.print._.summary._.sheets._2_2" localSheetId="24" hidden="1">{"summary1",#N/A,TRUE,"Comps";"summary2",#N/A,TRUE,"Comps";"summary3",#N/A,TRUE,"Comps"}</definedName>
    <definedName name="wrn.print._.summary._.sheets._2_2" localSheetId="8" hidden="1">{"summary1",#N/A,TRUE,"Comps";"summary2",#N/A,TRUE,"Comps";"summary3",#N/A,TRUE,"Comps"}</definedName>
    <definedName name="wrn.print._.summary._.sheets._2_2" localSheetId="25" hidden="1">{"summary1",#N/A,TRUE,"Comps";"summary2",#N/A,TRUE,"Comps";"summary3",#N/A,TRUE,"Comps"}</definedName>
    <definedName name="wrn.print._.summary._.sheets._2_2" localSheetId="2" hidden="1">{"summary1",#N/A,TRUE,"Comps";"summary2",#N/A,TRUE,"Comps";"summary3",#N/A,TRUE,"Comps"}</definedName>
    <definedName name="wrn.print._.summary._.sheets._2_2" localSheetId="14" hidden="1">{"summary1",#N/A,TRUE,"Comps";"summary2",#N/A,TRUE,"Comps";"summary3",#N/A,TRUE,"Comps"}</definedName>
    <definedName name="wrn.print._.summary._.sheets._2_2" localSheetId="28" hidden="1">{"summary1",#N/A,TRUE,"Comps";"summary2",#N/A,TRUE,"Comps";"summary3",#N/A,TRUE,"Comps"}</definedName>
    <definedName name="wrn.print._.summary._.sheets._2_2" localSheetId="5" hidden="1">{"summary1",#N/A,TRUE,"Comps";"summary2",#N/A,TRUE,"Comps";"summary3",#N/A,TRUE,"Comps"}</definedName>
    <definedName name="wrn.print._.summary._.sheets._2_2" localSheetId="13" hidden="1">{"summary1",#N/A,TRUE,"Comps";"summary2",#N/A,TRUE,"Comps";"summary3",#N/A,TRUE,"Comps"}</definedName>
    <definedName name="wrn.print._.summary._.sheets._2_2" hidden="1">{"summary1",#N/A,TRUE,"Comps";"summary2",#N/A,TRUE,"Comps";"summary3",#N/A,TRUE,"Comps"}</definedName>
    <definedName name="wrn.print._.summary._.sheets._2_3" localSheetId="24" hidden="1">{"summary1",#N/A,TRUE,"Comps";"summary2",#N/A,TRUE,"Comps";"summary3",#N/A,TRUE,"Comps"}</definedName>
    <definedName name="wrn.print._.summary._.sheets._2_3" localSheetId="8" hidden="1">{"summary1",#N/A,TRUE,"Comps";"summary2",#N/A,TRUE,"Comps";"summary3",#N/A,TRUE,"Comps"}</definedName>
    <definedName name="wrn.print._.summary._.sheets._2_3" localSheetId="25" hidden="1">{"summary1",#N/A,TRUE,"Comps";"summary2",#N/A,TRUE,"Comps";"summary3",#N/A,TRUE,"Comps"}</definedName>
    <definedName name="wrn.print._.summary._.sheets._2_3" localSheetId="2" hidden="1">{"summary1",#N/A,TRUE,"Comps";"summary2",#N/A,TRUE,"Comps";"summary3",#N/A,TRUE,"Comps"}</definedName>
    <definedName name="wrn.print._.summary._.sheets._2_3" localSheetId="14" hidden="1">{"summary1",#N/A,TRUE,"Comps";"summary2",#N/A,TRUE,"Comps";"summary3",#N/A,TRUE,"Comps"}</definedName>
    <definedName name="wrn.print._.summary._.sheets._2_3" localSheetId="28" hidden="1">{"summary1",#N/A,TRUE,"Comps";"summary2",#N/A,TRUE,"Comps";"summary3",#N/A,TRUE,"Comps"}</definedName>
    <definedName name="wrn.print._.summary._.sheets._2_3" localSheetId="5" hidden="1">{"summary1",#N/A,TRUE,"Comps";"summary2",#N/A,TRUE,"Comps";"summary3",#N/A,TRUE,"Comps"}</definedName>
    <definedName name="wrn.print._.summary._.sheets._2_3" localSheetId="13" hidden="1">{"summary1",#N/A,TRUE,"Comps";"summary2",#N/A,TRUE,"Comps";"summary3",#N/A,TRUE,"Comps"}</definedName>
    <definedName name="wrn.print._.summary._.sheets._2_3" hidden="1">{"summary1",#N/A,TRUE,"Comps";"summary2",#N/A,TRUE,"Comps";"summary3",#N/A,TRUE,"Comps"}</definedName>
    <definedName name="wrn.print._.summary._.sheets._2_4" localSheetId="24" hidden="1">{"summary1",#N/A,TRUE,"Comps";"summary2",#N/A,TRUE,"Comps";"summary3",#N/A,TRUE,"Comps"}</definedName>
    <definedName name="wrn.print._.summary._.sheets._2_4" localSheetId="8" hidden="1">{"summary1",#N/A,TRUE,"Comps";"summary2",#N/A,TRUE,"Comps";"summary3",#N/A,TRUE,"Comps"}</definedName>
    <definedName name="wrn.print._.summary._.sheets._2_4" localSheetId="25" hidden="1">{"summary1",#N/A,TRUE,"Comps";"summary2",#N/A,TRUE,"Comps";"summary3",#N/A,TRUE,"Comps"}</definedName>
    <definedName name="wrn.print._.summary._.sheets._2_4" localSheetId="2" hidden="1">{"summary1",#N/A,TRUE,"Comps";"summary2",#N/A,TRUE,"Comps";"summary3",#N/A,TRUE,"Comps"}</definedName>
    <definedName name="wrn.print._.summary._.sheets._2_4" localSheetId="14" hidden="1">{"summary1",#N/A,TRUE,"Comps";"summary2",#N/A,TRUE,"Comps";"summary3",#N/A,TRUE,"Comps"}</definedName>
    <definedName name="wrn.print._.summary._.sheets._2_4" localSheetId="28" hidden="1">{"summary1",#N/A,TRUE,"Comps";"summary2",#N/A,TRUE,"Comps";"summary3",#N/A,TRUE,"Comps"}</definedName>
    <definedName name="wrn.print._.summary._.sheets._2_4" localSheetId="5" hidden="1">{"summary1",#N/A,TRUE,"Comps";"summary2",#N/A,TRUE,"Comps";"summary3",#N/A,TRUE,"Comps"}</definedName>
    <definedName name="wrn.print._.summary._.sheets._2_4" localSheetId="13" hidden="1">{"summary1",#N/A,TRUE,"Comps";"summary2",#N/A,TRUE,"Comps";"summary3",#N/A,TRUE,"Comps"}</definedName>
    <definedName name="wrn.print._.summary._.sheets._2_4" hidden="1">{"summary1",#N/A,TRUE,"Comps";"summary2",#N/A,TRUE,"Comps";"summary3",#N/A,TRUE,"Comps"}</definedName>
    <definedName name="wrn.print._.summary._.sheets._3" localSheetId="24" hidden="1">{"summary1",#N/A,TRUE,"Comps";"summary2",#N/A,TRUE,"Comps";"summary3",#N/A,TRUE,"Comps"}</definedName>
    <definedName name="wrn.print._.summary._.sheets._3" localSheetId="8" hidden="1">{"summary1",#N/A,TRUE,"Comps";"summary2",#N/A,TRUE,"Comps";"summary3",#N/A,TRUE,"Comps"}</definedName>
    <definedName name="wrn.print._.summary._.sheets._3" localSheetId="25" hidden="1">{"summary1",#N/A,TRUE,"Comps";"summary2",#N/A,TRUE,"Comps";"summary3",#N/A,TRUE,"Comps"}</definedName>
    <definedName name="wrn.print._.summary._.sheets._3" localSheetId="2" hidden="1">{"summary1",#N/A,TRUE,"Comps";"summary2",#N/A,TRUE,"Comps";"summary3",#N/A,TRUE,"Comps"}</definedName>
    <definedName name="wrn.print._.summary._.sheets._3" localSheetId="14" hidden="1">{"summary1",#N/A,TRUE,"Comps";"summary2",#N/A,TRUE,"Comps";"summary3",#N/A,TRUE,"Comps"}</definedName>
    <definedName name="wrn.print._.summary._.sheets._3" localSheetId="28" hidden="1">{"summary1",#N/A,TRUE,"Comps";"summary2",#N/A,TRUE,"Comps";"summary3",#N/A,TRUE,"Comps"}</definedName>
    <definedName name="wrn.print._.summary._.sheets._3" localSheetId="5" hidden="1">{"summary1",#N/A,TRUE,"Comps";"summary2",#N/A,TRUE,"Comps";"summary3",#N/A,TRUE,"Comps"}</definedName>
    <definedName name="wrn.print._.summary._.sheets._3" localSheetId="13" hidden="1">{"summary1",#N/A,TRUE,"Comps";"summary2",#N/A,TRUE,"Comps";"summary3",#N/A,TRUE,"Comps"}</definedName>
    <definedName name="wrn.print._.summary._.sheets._3" hidden="1">{"summary1",#N/A,TRUE,"Comps";"summary2",#N/A,TRUE,"Comps";"summary3",#N/A,TRUE,"Comps"}</definedName>
    <definedName name="wrn.print._.summary._.sheets._3_1" localSheetId="24" hidden="1">{"summary1",#N/A,TRUE,"Comps";"summary2",#N/A,TRUE,"Comps";"summary3",#N/A,TRUE,"Comps"}</definedName>
    <definedName name="wrn.print._.summary._.sheets._3_1" localSheetId="8" hidden="1">{"summary1",#N/A,TRUE,"Comps";"summary2",#N/A,TRUE,"Comps";"summary3",#N/A,TRUE,"Comps"}</definedName>
    <definedName name="wrn.print._.summary._.sheets._3_1" localSheetId="25" hidden="1">{"summary1",#N/A,TRUE,"Comps";"summary2",#N/A,TRUE,"Comps";"summary3",#N/A,TRUE,"Comps"}</definedName>
    <definedName name="wrn.print._.summary._.sheets._3_1" localSheetId="2" hidden="1">{"summary1",#N/A,TRUE,"Comps";"summary2",#N/A,TRUE,"Comps";"summary3",#N/A,TRUE,"Comps"}</definedName>
    <definedName name="wrn.print._.summary._.sheets._3_1" localSheetId="14" hidden="1">{"summary1",#N/A,TRUE,"Comps";"summary2",#N/A,TRUE,"Comps";"summary3",#N/A,TRUE,"Comps"}</definedName>
    <definedName name="wrn.print._.summary._.sheets._3_1" localSheetId="28" hidden="1">{"summary1",#N/A,TRUE,"Comps";"summary2",#N/A,TRUE,"Comps";"summary3",#N/A,TRUE,"Comps"}</definedName>
    <definedName name="wrn.print._.summary._.sheets._3_1" localSheetId="5" hidden="1">{"summary1",#N/A,TRUE,"Comps";"summary2",#N/A,TRUE,"Comps";"summary3",#N/A,TRUE,"Comps"}</definedName>
    <definedName name="wrn.print._.summary._.sheets._3_1" localSheetId="13" hidden="1">{"summary1",#N/A,TRUE,"Comps";"summary2",#N/A,TRUE,"Comps";"summary3",#N/A,TRUE,"Comps"}</definedName>
    <definedName name="wrn.print._.summary._.sheets._3_1" hidden="1">{"summary1",#N/A,TRUE,"Comps";"summary2",#N/A,TRUE,"Comps";"summary3",#N/A,TRUE,"Comps"}</definedName>
    <definedName name="wrn.print._.summary._.sheets._3_2" localSheetId="24" hidden="1">{"summary1",#N/A,TRUE,"Comps";"summary2",#N/A,TRUE,"Comps";"summary3",#N/A,TRUE,"Comps"}</definedName>
    <definedName name="wrn.print._.summary._.sheets._3_2" localSheetId="8" hidden="1">{"summary1",#N/A,TRUE,"Comps";"summary2",#N/A,TRUE,"Comps";"summary3",#N/A,TRUE,"Comps"}</definedName>
    <definedName name="wrn.print._.summary._.sheets._3_2" localSheetId="25" hidden="1">{"summary1",#N/A,TRUE,"Comps";"summary2",#N/A,TRUE,"Comps";"summary3",#N/A,TRUE,"Comps"}</definedName>
    <definedName name="wrn.print._.summary._.sheets._3_2" localSheetId="2" hidden="1">{"summary1",#N/A,TRUE,"Comps";"summary2",#N/A,TRUE,"Comps";"summary3",#N/A,TRUE,"Comps"}</definedName>
    <definedName name="wrn.print._.summary._.sheets._3_2" localSheetId="14" hidden="1">{"summary1",#N/A,TRUE,"Comps";"summary2",#N/A,TRUE,"Comps";"summary3",#N/A,TRUE,"Comps"}</definedName>
    <definedName name="wrn.print._.summary._.sheets._3_2" localSheetId="28" hidden="1">{"summary1",#N/A,TRUE,"Comps";"summary2",#N/A,TRUE,"Comps";"summary3",#N/A,TRUE,"Comps"}</definedName>
    <definedName name="wrn.print._.summary._.sheets._3_2" localSheetId="5" hidden="1">{"summary1",#N/A,TRUE,"Comps";"summary2",#N/A,TRUE,"Comps";"summary3",#N/A,TRUE,"Comps"}</definedName>
    <definedName name="wrn.print._.summary._.sheets._3_2" localSheetId="13" hidden="1">{"summary1",#N/A,TRUE,"Comps";"summary2",#N/A,TRUE,"Comps";"summary3",#N/A,TRUE,"Comps"}</definedName>
    <definedName name="wrn.print._.summary._.sheets._3_2" hidden="1">{"summary1",#N/A,TRUE,"Comps";"summary2",#N/A,TRUE,"Comps";"summary3",#N/A,TRUE,"Comps"}</definedName>
    <definedName name="wrn.print._.summary._.sheets._3_3" localSheetId="24" hidden="1">{"summary1",#N/A,TRUE,"Comps";"summary2",#N/A,TRUE,"Comps";"summary3",#N/A,TRUE,"Comps"}</definedName>
    <definedName name="wrn.print._.summary._.sheets._3_3" localSheetId="8" hidden="1">{"summary1",#N/A,TRUE,"Comps";"summary2",#N/A,TRUE,"Comps";"summary3",#N/A,TRUE,"Comps"}</definedName>
    <definedName name="wrn.print._.summary._.sheets._3_3" localSheetId="25" hidden="1">{"summary1",#N/A,TRUE,"Comps";"summary2",#N/A,TRUE,"Comps";"summary3",#N/A,TRUE,"Comps"}</definedName>
    <definedName name="wrn.print._.summary._.sheets._3_3" localSheetId="2" hidden="1">{"summary1",#N/A,TRUE,"Comps";"summary2",#N/A,TRUE,"Comps";"summary3",#N/A,TRUE,"Comps"}</definedName>
    <definedName name="wrn.print._.summary._.sheets._3_3" localSheetId="14" hidden="1">{"summary1",#N/A,TRUE,"Comps";"summary2",#N/A,TRUE,"Comps";"summary3",#N/A,TRUE,"Comps"}</definedName>
    <definedName name="wrn.print._.summary._.sheets._3_3" localSheetId="28" hidden="1">{"summary1",#N/A,TRUE,"Comps";"summary2",#N/A,TRUE,"Comps";"summary3",#N/A,TRUE,"Comps"}</definedName>
    <definedName name="wrn.print._.summary._.sheets._3_3" localSheetId="5" hidden="1">{"summary1",#N/A,TRUE,"Comps";"summary2",#N/A,TRUE,"Comps";"summary3",#N/A,TRUE,"Comps"}</definedName>
    <definedName name="wrn.print._.summary._.sheets._3_3" localSheetId="13" hidden="1">{"summary1",#N/A,TRUE,"Comps";"summary2",#N/A,TRUE,"Comps";"summary3",#N/A,TRUE,"Comps"}</definedName>
    <definedName name="wrn.print._.summary._.sheets._3_3" hidden="1">{"summary1",#N/A,TRUE,"Comps";"summary2",#N/A,TRUE,"Comps";"summary3",#N/A,TRUE,"Comps"}</definedName>
    <definedName name="wrn.print._.summary._.sheets._3_4" localSheetId="24" hidden="1">{"summary1",#N/A,TRUE,"Comps";"summary2",#N/A,TRUE,"Comps";"summary3",#N/A,TRUE,"Comps"}</definedName>
    <definedName name="wrn.print._.summary._.sheets._3_4" localSheetId="8" hidden="1">{"summary1",#N/A,TRUE,"Comps";"summary2",#N/A,TRUE,"Comps";"summary3",#N/A,TRUE,"Comps"}</definedName>
    <definedName name="wrn.print._.summary._.sheets._3_4" localSheetId="25" hidden="1">{"summary1",#N/A,TRUE,"Comps";"summary2",#N/A,TRUE,"Comps";"summary3",#N/A,TRUE,"Comps"}</definedName>
    <definedName name="wrn.print._.summary._.sheets._3_4" localSheetId="2" hidden="1">{"summary1",#N/A,TRUE,"Comps";"summary2",#N/A,TRUE,"Comps";"summary3",#N/A,TRUE,"Comps"}</definedName>
    <definedName name="wrn.print._.summary._.sheets._3_4" localSheetId="14" hidden="1">{"summary1",#N/A,TRUE,"Comps";"summary2",#N/A,TRUE,"Comps";"summary3",#N/A,TRUE,"Comps"}</definedName>
    <definedName name="wrn.print._.summary._.sheets._3_4" localSheetId="28" hidden="1">{"summary1",#N/A,TRUE,"Comps";"summary2",#N/A,TRUE,"Comps";"summary3",#N/A,TRUE,"Comps"}</definedName>
    <definedName name="wrn.print._.summary._.sheets._3_4" localSheetId="5" hidden="1">{"summary1",#N/A,TRUE,"Comps";"summary2",#N/A,TRUE,"Comps";"summary3",#N/A,TRUE,"Comps"}</definedName>
    <definedName name="wrn.print._.summary._.sheets._3_4" localSheetId="13" hidden="1">{"summary1",#N/A,TRUE,"Comps";"summary2",#N/A,TRUE,"Comps";"summary3",#N/A,TRUE,"Comps"}</definedName>
    <definedName name="wrn.print._.summary._.sheets._3_4" hidden="1">{"summary1",#N/A,TRUE,"Comps";"summary2",#N/A,TRUE,"Comps";"summary3",#N/A,TRUE,"Comps"}</definedName>
    <definedName name="wrn.print._.summary._.sheets._4" localSheetId="24" hidden="1">{"summary1",#N/A,TRUE,"Comps";"summary2",#N/A,TRUE,"Comps";"summary3",#N/A,TRUE,"Comps"}</definedName>
    <definedName name="wrn.print._.summary._.sheets._4" localSheetId="8" hidden="1">{"summary1",#N/A,TRUE,"Comps";"summary2",#N/A,TRUE,"Comps";"summary3",#N/A,TRUE,"Comps"}</definedName>
    <definedName name="wrn.print._.summary._.sheets._4" localSheetId="25" hidden="1">{"summary1",#N/A,TRUE,"Comps";"summary2",#N/A,TRUE,"Comps";"summary3",#N/A,TRUE,"Comps"}</definedName>
    <definedName name="wrn.print._.summary._.sheets._4" localSheetId="2" hidden="1">{"summary1",#N/A,TRUE,"Comps";"summary2",#N/A,TRUE,"Comps";"summary3",#N/A,TRUE,"Comps"}</definedName>
    <definedName name="wrn.print._.summary._.sheets._4" localSheetId="14" hidden="1">{"summary1",#N/A,TRUE,"Comps";"summary2",#N/A,TRUE,"Comps";"summary3",#N/A,TRUE,"Comps"}</definedName>
    <definedName name="wrn.print._.summary._.sheets._4" localSheetId="28" hidden="1">{"summary1",#N/A,TRUE,"Comps";"summary2",#N/A,TRUE,"Comps";"summary3",#N/A,TRUE,"Comps"}</definedName>
    <definedName name="wrn.print._.summary._.sheets._4" localSheetId="5" hidden="1">{"summary1",#N/A,TRUE,"Comps";"summary2",#N/A,TRUE,"Comps";"summary3",#N/A,TRUE,"Comps"}</definedName>
    <definedName name="wrn.print._.summary._.sheets._4" localSheetId="13" hidden="1">{"summary1",#N/A,TRUE,"Comps";"summary2",#N/A,TRUE,"Comps";"summary3",#N/A,TRUE,"Comps"}</definedName>
    <definedName name="wrn.print._.summary._.sheets._4" hidden="1">{"summary1",#N/A,TRUE,"Comps";"summary2",#N/A,TRUE,"Comps";"summary3",#N/A,TRUE,"Comps"}</definedName>
    <definedName name="wrn.print._.summary._.sheets._4_1" localSheetId="24" hidden="1">{"summary1",#N/A,TRUE,"Comps";"summary2",#N/A,TRUE,"Comps";"summary3",#N/A,TRUE,"Comps"}</definedName>
    <definedName name="wrn.print._.summary._.sheets._4_1" localSheetId="8" hidden="1">{"summary1",#N/A,TRUE,"Comps";"summary2",#N/A,TRUE,"Comps";"summary3",#N/A,TRUE,"Comps"}</definedName>
    <definedName name="wrn.print._.summary._.sheets._4_1" localSheetId="25" hidden="1">{"summary1",#N/A,TRUE,"Comps";"summary2",#N/A,TRUE,"Comps";"summary3",#N/A,TRUE,"Comps"}</definedName>
    <definedName name="wrn.print._.summary._.sheets._4_1" localSheetId="2" hidden="1">{"summary1",#N/A,TRUE,"Comps";"summary2",#N/A,TRUE,"Comps";"summary3",#N/A,TRUE,"Comps"}</definedName>
    <definedName name="wrn.print._.summary._.sheets._4_1" localSheetId="14" hidden="1">{"summary1",#N/A,TRUE,"Comps";"summary2",#N/A,TRUE,"Comps";"summary3",#N/A,TRUE,"Comps"}</definedName>
    <definedName name="wrn.print._.summary._.sheets._4_1" localSheetId="28" hidden="1">{"summary1",#N/A,TRUE,"Comps";"summary2",#N/A,TRUE,"Comps";"summary3",#N/A,TRUE,"Comps"}</definedName>
    <definedName name="wrn.print._.summary._.sheets._4_1" localSheetId="5" hidden="1">{"summary1",#N/A,TRUE,"Comps";"summary2",#N/A,TRUE,"Comps";"summary3",#N/A,TRUE,"Comps"}</definedName>
    <definedName name="wrn.print._.summary._.sheets._4_1" localSheetId="13" hidden="1">{"summary1",#N/A,TRUE,"Comps";"summary2",#N/A,TRUE,"Comps";"summary3",#N/A,TRUE,"Comps"}</definedName>
    <definedName name="wrn.print._.summary._.sheets._4_1" hidden="1">{"summary1",#N/A,TRUE,"Comps";"summary2",#N/A,TRUE,"Comps";"summary3",#N/A,TRUE,"Comps"}</definedName>
    <definedName name="wrn.print._.summary._.sheets._4_2" localSheetId="24" hidden="1">{"summary1",#N/A,TRUE,"Comps";"summary2",#N/A,TRUE,"Comps";"summary3",#N/A,TRUE,"Comps"}</definedName>
    <definedName name="wrn.print._.summary._.sheets._4_2" localSheetId="8" hidden="1">{"summary1",#N/A,TRUE,"Comps";"summary2",#N/A,TRUE,"Comps";"summary3",#N/A,TRUE,"Comps"}</definedName>
    <definedName name="wrn.print._.summary._.sheets._4_2" localSheetId="25" hidden="1">{"summary1",#N/A,TRUE,"Comps";"summary2",#N/A,TRUE,"Comps";"summary3",#N/A,TRUE,"Comps"}</definedName>
    <definedName name="wrn.print._.summary._.sheets._4_2" localSheetId="2" hidden="1">{"summary1",#N/A,TRUE,"Comps";"summary2",#N/A,TRUE,"Comps";"summary3",#N/A,TRUE,"Comps"}</definedName>
    <definedName name="wrn.print._.summary._.sheets._4_2" localSheetId="14" hidden="1">{"summary1",#N/A,TRUE,"Comps";"summary2",#N/A,TRUE,"Comps";"summary3",#N/A,TRUE,"Comps"}</definedName>
    <definedName name="wrn.print._.summary._.sheets._4_2" localSheetId="28" hidden="1">{"summary1",#N/A,TRUE,"Comps";"summary2",#N/A,TRUE,"Comps";"summary3",#N/A,TRUE,"Comps"}</definedName>
    <definedName name="wrn.print._.summary._.sheets._4_2" localSheetId="5" hidden="1">{"summary1",#N/A,TRUE,"Comps";"summary2",#N/A,TRUE,"Comps";"summary3",#N/A,TRUE,"Comps"}</definedName>
    <definedName name="wrn.print._.summary._.sheets._4_2" localSheetId="13" hidden="1">{"summary1",#N/A,TRUE,"Comps";"summary2",#N/A,TRUE,"Comps";"summary3",#N/A,TRUE,"Comps"}</definedName>
    <definedName name="wrn.print._.summary._.sheets._4_2" hidden="1">{"summary1",#N/A,TRUE,"Comps";"summary2",#N/A,TRUE,"Comps";"summary3",#N/A,TRUE,"Comps"}</definedName>
    <definedName name="wrn.print._.summary._.sheets._4_3" localSheetId="24" hidden="1">{"summary1",#N/A,TRUE,"Comps";"summary2",#N/A,TRUE,"Comps";"summary3",#N/A,TRUE,"Comps"}</definedName>
    <definedName name="wrn.print._.summary._.sheets._4_3" localSheetId="8" hidden="1">{"summary1",#N/A,TRUE,"Comps";"summary2",#N/A,TRUE,"Comps";"summary3",#N/A,TRUE,"Comps"}</definedName>
    <definedName name="wrn.print._.summary._.sheets._4_3" localSheetId="25" hidden="1">{"summary1",#N/A,TRUE,"Comps";"summary2",#N/A,TRUE,"Comps";"summary3",#N/A,TRUE,"Comps"}</definedName>
    <definedName name="wrn.print._.summary._.sheets._4_3" localSheetId="2" hidden="1">{"summary1",#N/A,TRUE,"Comps";"summary2",#N/A,TRUE,"Comps";"summary3",#N/A,TRUE,"Comps"}</definedName>
    <definedName name="wrn.print._.summary._.sheets._4_3" localSheetId="14" hidden="1">{"summary1",#N/A,TRUE,"Comps";"summary2",#N/A,TRUE,"Comps";"summary3",#N/A,TRUE,"Comps"}</definedName>
    <definedName name="wrn.print._.summary._.sheets._4_3" localSheetId="28" hidden="1">{"summary1",#N/A,TRUE,"Comps";"summary2",#N/A,TRUE,"Comps";"summary3",#N/A,TRUE,"Comps"}</definedName>
    <definedName name="wrn.print._.summary._.sheets._4_3" localSheetId="5" hidden="1">{"summary1",#N/A,TRUE,"Comps";"summary2",#N/A,TRUE,"Comps";"summary3",#N/A,TRUE,"Comps"}</definedName>
    <definedName name="wrn.print._.summary._.sheets._4_3" localSheetId="13" hidden="1">{"summary1",#N/A,TRUE,"Comps";"summary2",#N/A,TRUE,"Comps";"summary3",#N/A,TRUE,"Comps"}</definedName>
    <definedName name="wrn.print._.summary._.sheets._4_3" hidden="1">{"summary1",#N/A,TRUE,"Comps";"summary2",#N/A,TRUE,"Comps";"summary3",#N/A,TRUE,"Comps"}</definedName>
    <definedName name="wrn.print._.summary._.sheets._4_4" localSheetId="24" hidden="1">{"summary1",#N/A,TRUE,"Comps";"summary2",#N/A,TRUE,"Comps";"summary3",#N/A,TRUE,"Comps"}</definedName>
    <definedName name="wrn.print._.summary._.sheets._4_4" localSheetId="8" hidden="1">{"summary1",#N/A,TRUE,"Comps";"summary2",#N/A,TRUE,"Comps";"summary3",#N/A,TRUE,"Comps"}</definedName>
    <definedName name="wrn.print._.summary._.sheets._4_4" localSheetId="25" hidden="1">{"summary1",#N/A,TRUE,"Comps";"summary2",#N/A,TRUE,"Comps";"summary3",#N/A,TRUE,"Comps"}</definedName>
    <definedName name="wrn.print._.summary._.sheets._4_4" localSheetId="2" hidden="1">{"summary1",#N/A,TRUE,"Comps";"summary2",#N/A,TRUE,"Comps";"summary3",#N/A,TRUE,"Comps"}</definedName>
    <definedName name="wrn.print._.summary._.sheets._4_4" localSheetId="14" hidden="1">{"summary1",#N/A,TRUE,"Comps";"summary2",#N/A,TRUE,"Comps";"summary3",#N/A,TRUE,"Comps"}</definedName>
    <definedName name="wrn.print._.summary._.sheets._4_4" localSheetId="28" hidden="1">{"summary1",#N/A,TRUE,"Comps";"summary2",#N/A,TRUE,"Comps";"summary3",#N/A,TRUE,"Comps"}</definedName>
    <definedName name="wrn.print._.summary._.sheets._4_4" localSheetId="5" hidden="1">{"summary1",#N/A,TRUE,"Comps";"summary2",#N/A,TRUE,"Comps";"summary3",#N/A,TRUE,"Comps"}</definedName>
    <definedName name="wrn.print._.summary._.sheets._4_4" localSheetId="13" hidden="1">{"summary1",#N/A,TRUE,"Comps";"summary2",#N/A,TRUE,"Comps";"summary3",#N/A,TRUE,"Comps"}</definedName>
    <definedName name="wrn.print._.summary._.sheets._4_4" hidden="1">{"summary1",#N/A,TRUE,"Comps";"summary2",#N/A,TRUE,"Comps";"summary3",#N/A,TRUE,"Comps"}</definedName>
    <definedName name="wrn.print._.summary._.sheets._5" localSheetId="24" hidden="1">{"summary1",#N/A,TRUE,"Comps";"summary2",#N/A,TRUE,"Comps";"summary3",#N/A,TRUE,"Comps"}</definedName>
    <definedName name="wrn.print._.summary._.sheets._5" localSheetId="8" hidden="1">{"summary1",#N/A,TRUE,"Comps";"summary2",#N/A,TRUE,"Comps";"summary3",#N/A,TRUE,"Comps"}</definedName>
    <definedName name="wrn.print._.summary._.sheets._5" localSheetId="25" hidden="1">{"summary1",#N/A,TRUE,"Comps";"summary2",#N/A,TRUE,"Comps";"summary3",#N/A,TRUE,"Comps"}</definedName>
    <definedName name="wrn.print._.summary._.sheets._5" localSheetId="2" hidden="1">{"summary1",#N/A,TRUE,"Comps";"summary2",#N/A,TRUE,"Comps";"summary3",#N/A,TRUE,"Comps"}</definedName>
    <definedName name="wrn.print._.summary._.sheets._5" localSheetId="14" hidden="1">{"summary1",#N/A,TRUE,"Comps";"summary2",#N/A,TRUE,"Comps";"summary3",#N/A,TRUE,"Comps"}</definedName>
    <definedName name="wrn.print._.summary._.sheets._5" localSheetId="28" hidden="1">{"summary1",#N/A,TRUE,"Comps";"summary2",#N/A,TRUE,"Comps";"summary3",#N/A,TRUE,"Comps"}</definedName>
    <definedName name="wrn.print._.summary._.sheets._5" localSheetId="5" hidden="1">{"summary1",#N/A,TRUE,"Comps";"summary2",#N/A,TRUE,"Comps";"summary3",#N/A,TRUE,"Comps"}</definedName>
    <definedName name="wrn.print._.summary._.sheets._5" localSheetId="13" hidden="1">{"summary1",#N/A,TRUE,"Comps";"summary2",#N/A,TRUE,"Comps";"summary3",#N/A,TRUE,"Comps"}</definedName>
    <definedName name="wrn.print._.summary._.sheets._5" hidden="1">{"summary1",#N/A,TRUE,"Comps";"summary2",#N/A,TRUE,"Comps";"summary3",#N/A,TRUE,"Comps"}</definedName>
    <definedName name="wrn.print._.summary._.sheets._5_1" localSheetId="24" hidden="1">{"summary1",#N/A,TRUE,"Comps";"summary2",#N/A,TRUE,"Comps";"summary3",#N/A,TRUE,"Comps"}</definedName>
    <definedName name="wrn.print._.summary._.sheets._5_1" localSheetId="8" hidden="1">{"summary1",#N/A,TRUE,"Comps";"summary2",#N/A,TRUE,"Comps";"summary3",#N/A,TRUE,"Comps"}</definedName>
    <definedName name="wrn.print._.summary._.sheets._5_1" localSheetId="25" hidden="1">{"summary1",#N/A,TRUE,"Comps";"summary2",#N/A,TRUE,"Comps";"summary3",#N/A,TRUE,"Comps"}</definedName>
    <definedName name="wrn.print._.summary._.sheets._5_1" localSheetId="2" hidden="1">{"summary1",#N/A,TRUE,"Comps";"summary2",#N/A,TRUE,"Comps";"summary3",#N/A,TRUE,"Comps"}</definedName>
    <definedName name="wrn.print._.summary._.sheets._5_1" localSheetId="14" hidden="1">{"summary1",#N/A,TRUE,"Comps";"summary2",#N/A,TRUE,"Comps";"summary3",#N/A,TRUE,"Comps"}</definedName>
    <definedName name="wrn.print._.summary._.sheets._5_1" localSheetId="28" hidden="1">{"summary1",#N/A,TRUE,"Comps";"summary2",#N/A,TRUE,"Comps";"summary3",#N/A,TRUE,"Comps"}</definedName>
    <definedName name="wrn.print._.summary._.sheets._5_1" localSheetId="5" hidden="1">{"summary1",#N/A,TRUE,"Comps";"summary2",#N/A,TRUE,"Comps";"summary3",#N/A,TRUE,"Comps"}</definedName>
    <definedName name="wrn.print._.summary._.sheets._5_1" localSheetId="13" hidden="1">{"summary1",#N/A,TRUE,"Comps";"summary2",#N/A,TRUE,"Comps";"summary3",#N/A,TRUE,"Comps"}</definedName>
    <definedName name="wrn.print._.summary._.sheets._5_1" hidden="1">{"summary1",#N/A,TRUE,"Comps";"summary2",#N/A,TRUE,"Comps";"summary3",#N/A,TRUE,"Comps"}</definedName>
    <definedName name="wrn.print._.summary._.sheets._5_2" localSheetId="24" hidden="1">{"summary1",#N/A,TRUE,"Comps";"summary2",#N/A,TRUE,"Comps";"summary3",#N/A,TRUE,"Comps"}</definedName>
    <definedName name="wrn.print._.summary._.sheets._5_2" localSheetId="8" hidden="1">{"summary1",#N/A,TRUE,"Comps";"summary2",#N/A,TRUE,"Comps";"summary3",#N/A,TRUE,"Comps"}</definedName>
    <definedName name="wrn.print._.summary._.sheets._5_2" localSheetId="25" hidden="1">{"summary1",#N/A,TRUE,"Comps";"summary2",#N/A,TRUE,"Comps";"summary3",#N/A,TRUE,"Comps"}</definedName>
    <definedName name="wrn.print._.summary._.sheets._5_2" localSheetId="2" hidden="1">{"summary1",#N/A,TRUE,"Comps";"summary2",#N/A,TRUE,"Comps";"summary3",#N/A,TRUE,"Comps"}</definedName>
    <definedName name="wrn.print._.summary._.sheets._5_2" localSheetId="14" hidden="1">{"summary1",#N/A,TRUE,"Comps";"summary2",#N/A,TRUE,"Comps";"summary3",#N/A,TRUE,"Comps"}</definedName>
    <definedName name="wrn.print._.summary._.sheets._5_2" localSheetId="28" hidden="1">{"summary1",#N/A,TRUE,"Comps";"summary2",#N/A,TRUE,"Comps";"summary3",#N/A,TRUE,"Comps"}</definedName>
    <definedName name="wrn.print._.summary._.sheets._5_2" localSheetId="5" hidden="1">{"summary1",#N/A,TRUE,"Comps";"summary2",#N/A,TRUE,"Comps";"summary3",#N/A,TRUE,"Comps"}</definedName>
    <definedName name="wrn.print._.summary._.sheets._5_2" localSheetId="13" hidden="1">{"summary1",#N/A,TRUE,"Comps";"summary2",#N/A,TRUE,"Comps";"summary3",#N/A,TRUE,"Comps"}</definedName>
    <definedName name="wrn.print._.summary._.sheets._5_2" hidden="1">{"summary1",#N/A,TRUE,"Comps";"summary2",#N/A,TRUE,"Comps";"summary3",#N/A,TRUE,"Comps"}</definedName>
    <definedName name="wrn.print._.summary._.sheets._5_3" localSheetId="24" hidden="1">{"summary1",#N/A,TRUE,"Comps";"summary2",#N/A,TRUE,"Comps";"summary3",#N/A,TRUE,"Comps"}</definedName>
    <definedName name="wrn.print._.summary._.sheets._5_3" localSheetId="8" hidden="1">{"summary1",#N/A,TRUE,"Comps";"summary2",#N/A,TRUE,"Comps";"summary3",#N/A,TRUE,"Comps"}</definedName>
    <definedName name="wrn.print._.summary._.sheets._5_3" localSheetId="25" hidden="1">{"summary1",#N/A,TRUE,"Comps";"summary2",#N/A,TRUE,"Comps";"summary3",#N/A,TRUE,"Comps"}</definedName>
    <definedName name="wrn.print._.summary._.sheets._5_3" localSheetId="2" hidden="1">{"summary1",#N/A,TRUE,"Comps";"summary2",#N/A,TRUE,"Comps";"summary3",#N/A,TRUE,"Comps"}</definedName>
    <definedName name="wrn.print._.summary._.sheets._5_3" localSheetId="14" hidden="1">{"summary1",#N/A,TRUE,"Comps";"summary2",#N/A,TRUE,"Comps";"summary3",#N/A,TRUE,"Comps"}</definedName>
    <definedName name="wrn.print._.summary._.sheets._5_3" localSheetId="28" hidden="1">{"summary1",#N/A,TRUE,"Comps";"summary2",#N/A,TRUE,"Comps";"summary3",#N/A,TRUE,"Comps"}</definedName>
    <definedName name="wrn.print._.summary._.sheets._5_3" localSheetId="5" hidden="1">{"summary1",#N/A,TRUE,"Comps";"summary2",#N/A,TRUE,"Comps";"summary3",#N/A,TRUE,"Comps"}</definedName>
    <definedName name="wrn.print._.summary._.sheets._5_3" localSheetId="13" hidden="1">{"summary1",#N/A,TRUE,"Comps";"summary2",#N/A,TRUE,"Comps";"summary3",#N/A,TRUE,"Comps"}</definedName>
    <definedName name="wrn.print._.summary._.sheets._5_3" hidden="1">{"summary1",#N/A,TRUE,"Comps";"summary2",#N/A,TRUE,"Comps";"summary3",#N/A,TRUE,"Comps"}</definedName>
    <definedName name="wrn.print._.summary._.sheets._5_4" localSheetId="24" hidden="1">{"summary1",#N/A,TRUE,"Comps";"summary2",#N/A,TRUE,"Comps";"summary3",#N/A,TRUE,"Comps"}</definedName>
    <definedName name="wrn.print._.summary._.sheets._5_4" localSheetId="8" hidden="1">{"summary1",#N/A,TRUE,"Comps";"summary2",#N/A,TRUE,"Comps";"summary3",#N/A,TRUE,"Comps"}</definedName>
    <definedName name="wrn.print._.summary._.sheets._5_4" localSheetId="25" hidden="1">{"summary1",#N/A,TRUE,"Comps";"summary2",#N/A,TRUE,"Comps";"summary3",#N/A,TRUE,"Comps"}</definedName>
    <definedName name="wrn.print._.summary._.sheets._5_4" localSheetId="2" hidden="1">{"summary1",#N/A,TRUE,"Comps";"summary2",#N/A,TRUE,"Comps";"summary3",#N/A,TRUE,"Comps"}</definedName>
    <definedName name="wrn.print._.summary._.sheets._5_4" localSheetId="14" hidden="1">{"summary1",#N/A,TRUE,"Comps";"summary2",#N/A,TRUE,"Comps";"summary3",#N/A,TRUE,"Comps"}</definedName>
    <definedName name="wrn.print._.summary._.sheets._5_4" localSheetId="28" hidden="1">{"summary1",#N/A,TRUE,"Comps";"summary2",#N/A,TRUE,"Comps";"summary3",#N/A,TRUE,"Comps"}</definedName>
    <definedName name="wrn.print._.summary._.sheets._5_4" localSheetId="5" hidden="1">{"summary1",#N/A,TRUE,"Comps";"summary2",#N/A,TRUE,"Comps";"summary3",#N/A,TRUE,"Comps"}</definedName>
    <definedName name="wrn.print._.summary._.sheets._5_4" localSheetId="13" hidden="1">{"summary1",#N/A,TRUE,"Comps";"summary2",#N/A,TRUE,"Comps";"summary3",#N/A,TRUE,"Comps"}</definedName>
    <definedName name="wrn.print._.summary._.sheets._5_4" hidden="1">{"summary1",#N/A,TRUE,"Comps";"summary2",#N/A,TRUE,"Comps";"summary3",#N/A,TRUE,"Comps"}</definedName>
    <definedName name="wrn.Print_Buyer." localSheetId="24"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25"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localSheetId="14" hidden="1">{#N/A,"DR",FALSE,"increm pf";#N/A,"MAMSI",FALSE,"increm pf";#N/A,"MAXI",FALSE,"increm pf";#N/A,"PCAM",FALSE,"increm pf";#N/A,"PHSV",FALSE,"increm pf";#N/A,"SIE",FALSE,"increm pf"}</definedName>
    <definedName name="wrn.Print_Buyer." localSheetId="28" hidden="1">{#N/A,"DR",FALSE,"increm pf";#N/A,"MAMSI",FALSE,"increm pf";#N/A,"MAXI",FALSE,"increm pf";#N/A,"PCAM",FALSE,"increm pf";#N/A,"PHSV",FALSE,"increm pf";#N/A,"SIE",FALSE,"increm pf"}</definedName>
    <definedName name="wrn.Print_Buyer." localSheetId="5" hidden="1">{#N/A,"DR",FALSE,"increm pf";#N/A,"MAMSI",FALSE,"increm pf";#N/A,"MAXI",FALSE,"increm pf";#N/A,"PCAM",FALSE,"increm pf";#N/A,"PHSV",FALSE,"increm pf";#N/A,"SIE",FALSE,"increm pf"}</definedName>
    <definedName name="wrn.Print_Buyer." localSheetId="13"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24" hidden="1">{#N/A,"DR",FALSE,"increm pf";#N/A,"MAMSI",FALSE,"increm pf";#N/A,"MAXI",FALSE,"increm pf";#N/A,"PCAM",FALSE,"increm pf";#N/A,"PHSV",FALSE,"increm pf";#N/A,"SIE",FALSE,"increm pf"}</definedName>
    <definedName name="wrn.Print_Buyer._1" localSheetId="8" hidden="1">{#N/A,"DR",FALSE,"increm pf";#N/A,"MAMSI",FALSE,"increm pf";#N/A,"MAXI",FALSE,"increm pf";#N/A,"PCAM",FALSE,"increm pf";#N/A,"PHSV",FALSE,"increm pf";#N/A,"SIE",FALSE,"increm pf"}</definedName>
    <definedName name="wrn.Print_Buyer._1" localSheetId="25"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localSheetId="14" hidden="1">{#N/A,"DR",FALSE,"increm pf";#N/A,"MAMSI",FALSE,"increm pf";#N/A,"MAXI",FALSE,"increm pf";#N/A,"PCAM",FALSE,"increm pf";#N/A,"PHSV",FALSE,"increm pf";#N/A,"SIE",FALSE,"increm pf"}</definedName>
    <definedName name="wrn.Print_Buyer._1" localSheetId="28" hidden="1">{#N/A,"DR",FALSE,"increm pf";#N/A,"MAMSI",FALSE,"increm pf";#N/A,"MAXI",FALSE,"increm pf";#N/A,"PCAM",FALSE,"increm pf";#N/A,"PHSV",FALSE,"increm pf";#N/A,"SIE",FALSE,"increm pf"}</definedName>
    <definedName name="wrn.Print_Buyer._1" localSheetId="5" hidden="1">{#N/A,"DR",FALSE,"increm pf";#N/A,"MAMSI",FALSE,"increm pf";#N/A,"MAXI",FALSE,"increm pf";#N/A,"PCAM",FALSE,"increm pf";#N/A,"PHSV",FALSE,"increm pf";#N/A,"SIE",FALSE,"increm pf"}</definedName>
    <definedName name="wrn.Print_Buyer._1" localSheetId="13"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24" hidden="1">{#N/A,"DR",FALSE,"increm pf";#N/A,"MAMSI",FALSE,"increm pf";#N/A,"MAXI",FALSE,"increm pf";#N/A,"PCAM",FALSE,"increm pf";#N/A,"PHSV",FALSE,"increm pf";#N/A,"SIE",FALSE,"increm pf"}</definedName>
    <definedName name="wrn.Print_Buyer._1_1" localSheetId="8" hidden="1">{#N/A,"DR",FALSE,"increm pf";#N/A,"MAMSI",FALSE,"increm pf";#N/A,"MAXI",FALSE,"increm pf";#N/A,"PCAM",FALSE,"increm pf";#N/A,"PHSV",FALSE,"increm pf";#N/A,"SIE",FALSE,"increm pf"}</definedName>
    <definedName name="wrn.Print_Buyer._1_1" localSheetId="25"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localSheetId="14" hidden="1">{#N/A,"DR",FALSE,"increm pf";#N/A,"MAMSI",FALSE,"increm pf";#N/A,"MAXI",FALSE,"increm pf";#N/A,"PCAM",FALSE,"increm pf";#N/A,"PHSV",FALSE,"increm pf";#N/A,"SIE",FALSE,"increm pf"}</definedName>
    <definedName name="wrn.Print_Buyer._1_1" localSheetId="28" hidden="1">{#N/A,"DR",FALSE,"increm pf";#N/A,"MAMSI",FALSE,"increm pf";#N/A,"MAXI",FALSE,"increm pf";#N/A,"PCAM",FALSE,"increm pf";#N/A,"PHSV",FALSE,"increm pf";#N/A,"SIE",FALSE,"increm pf"}</definedName>
    <definedName name="wrn.Print_Buyer._1_1" localSheetId="5" hidden="1">{#N/A,"DR",FALSE,"increm pf";#N/A,"MAMSI",FALSE,"increm pf";#N/A,"MAXI",FALSE,"increm pf";#N/A,"PCAM",FALSE,"increm pf";#N/A,"PHSV",FALSE,"increm pf";#N/A,"SIE",FALSE,"increm pf"}</definedName>
    <definedName name="wrn.Print_Buyer._1_1" localSheetId="13"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24" hidden="1">{#N/A,"DR",FALSE,"increm pf";#N/A,"MAMSI",FALSE,"increm pf";#N/A,"MAXI",FALSE,"increm pf";#N/A,"PCAM",FALSE,"increm pf";#N/A,"PHSV",FALSE,"increm pf";#N/A,"SIE",FALSE,"increm pf"}</definedName>
    <definedName name="wrn.Print_Buyer._1_2" localSheetId="8" hidden="1">{#N/A,"DR",FALSE,"increm pf";#N/A,"MAMSI",FALSE,"increm pf";#N/A,"MAXI",FALSE,"increm pf";#N/A,"PCAM",FALSE,"increm pf";#N/A,"PHSV",FALSE,"increm pf";#N/A,"SIE",FALSE,"increm pf"}</definedName>
    <definedName name="wrn.Print_Buyer._1_2" localSheetId="25"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localSheetId="14" hidden="1">{#N/A,"DR",FALSE,"increm pf";#N/A,"MAMSI",FALSE,"increm pf";#N/A,"MAXI",FALSE,"increm pf";#N/A,"PCAM",FALSE,"increm pf";#N/A,"PHSV",FALSE,"increm pf";#N/A,"SIE",FALSE,"increm pf"}</definedName>
    <definedName name="wrn.Print_Buyer._1_2" localSheetId="28" hidden="1">{#N/A,"DR",FALSE,"increm pf";#N/A,"MAMSI",FALSE,"increm pf";#N/A,"MAXI",FALSE,"increm pf";#N/A,"PCAM",FALSE,"increm pf";#N/A,"PHSV",FALSE,"increm pf";#N/A,"SIE",FALSE,"increm pf"}</definedName>
    <definedName name="wrn.Print_Buyer._1_2" localSheetId="5" hidden="1">{#N/A,"DR",FALSE,"increm pf";#N/A,"MAMSI",FALSE,"increm pf";#N/A,"MAXI",FALSE,"increm pf";#N/A,"PCAM",FALSE,"increm pf";#N/A,"PHSV",FALSE,"increm pf";#N/A,"SIE",FALSE,"increm pf"}</definedName>
    <definedName name="wrn.Print_Buyer._1_2" localSheetId="13"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24" hidden="1">{#N/A,"DR",FALSE,"increm pf";#N/A,"MAMSI",FALSE,"increm pf";#N/A,"MAXI",FALSE,"increm pf";#N/A,"PCAM",FALSE,"increm pf";#N/A,"PHSV",FALSE,"increm pf";#N/A,"SIE",FALSE,"increm pf"}</definedName>
    <definedName name="wrn.Print_Buyer._1_3" localSheetId="8" hidden="1">{#N/A,"DR",FALSE,"increm pf";#N/A,"MAMSI",FALSE,"increm pf";#N/A,"MAXI",FALSE,"increm pf";#N/A,"PCAM",FALSE,"increm pf";#N/A,"PHSV",FALSE,"increm pf";#N/A,"SIE",FALSE,"increm pf"}</definedName>
    <definedName name="wrn.Print_Buyer._1_3" localSheetId="25"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localSheetId="14" hidden="1">{#N/A,"DR",FALSE,"increm pf";#N/A,"MAMSI",FALSE,"increm pf";#N/A,"MAXI",FALSE,"increm pf";#N/A,"PCAM",FALSE,"increm pf";#N/A,"PHSV",FALSE,"increm pf";#N/A,"SIE",FALSE,"increm pf"}</definedName>
    <definedName name="wrn.Print_Buyer._1_3" localSheetId="28" hidden="1">{#N/A,"DR",FALSE,"increm pf";#N/A,"MAMSI",FALSE,"increm pf";#N/A,"MAXI",FALSE,"increm pf";#N/A,"PCAM",FALSE,"increm pf";#N/A,"PHSV",FALSE,"increm pf";#N/A,"SIE",FALSE,"increm pf"}</definedName>
    <definedName name="wrn.Print_Buyer._1_3" localSheetId="5" hidden="1">{#N/A,"DR",FALSE,"increm pf";#N/A,"MAMSI",FALSE,"increm pf";#N/A,"MAXI",FALSE,"increm pf";#N/A,"PCAM",FALSE,"increm pf";#N/A,"PHSV",FALSE,"increm pf";#N/A,"SIE",FALSE,"increm pf"}</definedName>
    <definedName name="wrn.Print_Buyer._1_3" localSheetId="13"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24" hidden="1">{#N/A,"DR",FALSE,"increm pf";#N/A,"MAMSI",FALSE,"increm pf";#N/A,"MAXI",FALSE,"increm pf";#N/A,"PCAM",FALSE,"increm pf";#N/A,"PHSV",FALSE,"increm pf";#N/A,"SIE",FALSE,"increm pf"}</definedName>
    <definedName name="wrn.Print_Buyer._1_4" localSheetId="8" hidden="1">{#N/A,"DR",FALSE,"increm pf";#N/A,"MAMSI",FALSE,"increm pf";#N/A,"MAXI",FALSE,"increm pf";#N/A,"PCAM",FALSE,"increm pf";#N/A,"PHSV",FALSE,"increm pf";#N/A,"SIE",FALSE,"increm pf"}</definedName>
    <definedName name="wrn.Print_Buyer._1_4" localSheetId="25"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localSheetId="14" hidden="1">{#N/A,"DR",FALSE,"increm pf";#N/A,"MAMSI",FALSE,"increm pf";#N/A,"MAXI",FALSE,"increm pf";#N/A,"PCAM",FALSE,"increm pf";#N/A,"PHSV",FALSE,"increm pf";#N/A,"SIE",FALSE,"increm pf"}</definedName>
    <definedName name="wrn.Print_Buyer._1_4" localSheetId="28" hidden="1">{#N/A,"DR",FALSE,"increm pf";#N/A,"MAMSI",FALSE,"increm pf";#N/A,"MAXI",FALSE,"increm pf";#N/A,"PCAM",FALSE,"increm pf";#N/A,"PHSV",FALSE,"increm pf";#N/A,"SIE",FALSE,"increm pf"}</definedName>
    <definedName name="wrn.Print_Buyer._1_4" localSheetId="5" hidden="1">{#N/A,"DR",FALSE,"increm pf";#N/A,"MAMSI",FALSE,"increm pf";#N/A,"MAXI",FALSE,"increm pf";#N/A,"PCAM",FALSE,"increm pf";#N/A,"PHSV",FALSE,"increm pf";#N/A,"SIE",FALSE,"increm pf"}</definedName>
    <definedName name="wrn.Print_Buyer._1_4" localSheetId="13"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24" hidden="1">{#N/A,"DR",FALSE,"increm pf";#N/A,"MAMSI",FALSE,"increm pf";#N/A,"MAXI",FALSE,"increm pf";#N/A,"PCAM",FALSE,"increm pf";#N/A,"PHSV",FALSE,"increm pf";#N/A,"SIE",FALSE,"increm pf"}</definedName>
    <definedName name="wrn.Print_Buyer._2" localSheetId="8" hidden="1">{#N/A,"DR",FALSE,"increm pf";#N/A,"MAMSI",FALSE,"increm pf";#N/A,"MAXI",FALSE,"increm pf";#N/A,"PCAM",FALSE,"increm pf";#N/A,"PHSV",FALSE,"increm pf";#N/A,"SIE",FALSE,"increm pf"}</definedName>
    <definedName name="wrn.Print_Buyer._2" localSheetId="25"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localSheetId="14" hidden="1">{#N/A,"DR",FALSE,"increm pf";#N/A,"MAMSI",FALSE,"increm pf";#N/A,"MAXI",FALSE,"increm pf";#N/A,"PCAM",FALSE,"increm pf";#N/A,"PHSV",FALSE,"increm pf";#N/A,"SIE",FALSE,"increm pf"}</definedName>
    <definedName name="wrn.Print_Buyer._2" localSheetId="28" hidden="1">{#N/A,"DR",FALSE,"increm pf";#N/A,"MAMSI",FALSE,"increm pf";#N/A,"MAXI",FALSE,"increm pf";#N/A,"PCAM",FALSE,"increm pf";#N/A,"PHSV",FALSE,"increm pf";#N/A,"SIE",FALSE,"increm pf"}</definedName>
    <definedName name="wrn.Print_Buyer._2" localSheetId="5" hidden="1">{#N/A,"DR",FALSE,"increm pf";#N/A,"MAMSI",FALSE,"increm pf";#N/A,"MAXI",FALSE,"increm pf";#N/A,"PCAM",FALSE,"increm pf";#N/A,"PHSV",FALSE,"increm pf";#N/A,"SIE",FALSE,"increm pf"}</definedName>
    <definedName name="wrn.Print_Buyer._2" localSheetId="13"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24" hidden="1">{#N/A,"DR",FALSE,"increm pf";#N/A,"MAMSI",FALSE,"increm pf";#N/A,"MAXI",FALSE,"increm pf";#N/A,"PCAM",FALSE,"increm pf";#N/A,"PHSV",FALSE,"increm pf";#N/A,"SIE",FALSE,"increm pf"}</definedName>
    <definedName name="wrn.Print_Buyer._2_1" localSheetId="8" hidden="1">{#N/A,"DR",FALSE,"increm pf";#N/A,"MAMSI",FALSE,"increm pf";#N/A,"MAXI",FALSE,"increm pf";#N/A,"PCAM",FALSE,"increm pf";#N/A,"PHSV",FALSE,"increm pf";#N/A,"SIE",FALSE,"increm pf"}</definedName>
    <definedName name="wrn.Print_Buyer._2_1" localSheetId="25"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localSheetId="14" hidden="1">{#N/A,"DR",FALSE,"increm pf";#N/A,"MAMSI",FALSE,"increm pf";#N/A,"MAXI",FALSE,"increm pf";#N/A,"PCAM",FALSE,"increm pf";#N/A,"PHSV",FALSE,"increm pf";#N/A,"SIE",FALSE,"increm pf"}</definedName>
    <definedName name="wrn.Print_Buyer._2_1" localSheetId="28" hidden="1">{#N/A,"DR",FALSE,"increm pf";#N/A,"MAMSI",FALSE,"increm pf";#N/A,"MAXI",FALSE,"increm pf";#N/A,"PCAM",FALSE,"increm pf";#N/A,"PHSV",FALSE,"increm pf";#N/A,"SIE",FALSE,"increm pf"}</definedName>
    <definedName name="wrn.Print_Buyer._2_1" localSheetId="5" hidden="1">{#N/A,"DR",FALSE,"increm pf";#N/A,"MAMSI",FALSE,"increm pf";#N/A,"MAXI",FALSE,"increm pf";#N/A,"PCAM",FALSE,"increm pf";#N/A,"PHSV",FALSE,"increm pf";#N/A,"SIE",FALSE,"increm pf"}</definedName>
    <definedName name="wrn.Print_Buyer._2_1" localSheetId="13"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24" hidden="1">{#N/A,"DR",FALSE,"increm pf";#N/A,"MAMSI",FALSE,"increm pf";#N/A,"MAXI",FALSE,"increm pf";#N/A,"PCAM",FALSE,"increm pf";#N/A,"PHSV",FALSE,"increm pf";#N/A,"SIE",FALSE,"increm pf"}</definedName>
    <definedName name="wrn.Print_Buyer._2_2" localSheetId="8" hidden="1">{#N/A,"DR",FALSE,"increm pf";#N/A,"MAMSI",FALSE,"increm pf";#N/A,"MAXI",FALSE,"increm pf";#N/A,"PCAM",FALSE,"increm pf";#N/A,"PHSV",FALSE,"increm pf";#N/A,"SIE",FALSE,"increm pf"}</definedName>
    <definedName name="wrn.Print_Buyer._2_2" localSheetId="25"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localSheetId="14" hidden="1">{#N/A,"DR",FALSE,"increm pf";#N/A,"MAMSI",FALSE,"increm pf";#N/A,"MAXI",FALSE,"increm pf";#N/A,"PCAM",FALSE,"increm pf";#N/A,"PHSV",FALSE,"increm pf";#N/A,"SIE",FALSE,"increm pf"}</definedName>
    <definedName name="wrn.Print_Buyer._2_2" localSheetId="28" hidden="1">{#N/A,"DR",FALSE,"increm pf";#N/A,"MAMSI",FALSE,"increm pf";#N/A,"MAXI",FALSE,"increm pf";#N/A,"PCAM",FALSE,"increm pf";#N/A,"PHSV",FALSE,"increm pf";#N/A,"SIE",FALSE,"increm pf"}</definedName>
    <definedName name="wrn.Print_Buyer._2_2" localSheetId="5" hidden="1">{#N/A,"DR",FALSE,"increm pf";#N/A,"MAMSI",FALSE,"increm pf";#N/A,"MAXI",FALSE,"increm pf";#N/A,"PCAM",FALSE,"increm pf";#N/A,"PHSV",FALSE,"increm pf";#N/A,"SIE",FALSE,"increm pf"}</definedName>
    <definedName name="wrn.Print_Buyer._2_2" localSheetId="13"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24" hidden="1">{#N/A,"DR",FALSE,"increm pf";#N/A,"MAMSI",FALSE,"increm pf";#N/A,"MAXI",FALSE,"increm pf";#N/A,"PCAM",FALSE,"increm pf";#N/A,"PHSV",FALSE,"increm pf";#N/A,"SIE",FALSE,"increm pf"}</definedName>
    <definedName name="wrn.Print_Buyer._2_3" localSheetId="8" hidden="1">{#N/A,"DR",FALSE,"increm pf";#N/A,"MAMSI",FALSE,"increm pf";#N/A,"MAXI",FALSE,"increm pf";#N/A,"PCAM",FALSE,"increm pf";#N/A,"PHSV",FALSE,"increm pf";#N/A,"SIE",FALSE,"increm pf"}</definedName>
    <definedName name="wrn.Print_Buyer._2_3" localSheetId="25"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localSheetId="14" hidden="1">{#N/A,"DR",FALSE,"increm pf";#N/A,"MAMSI",FALSE,"increm pf";#N/A,"MAXI",FALSE,"increm pf";#N/A,"PCAM",FALSE,"increm pf";#N/A,"PHSV",FALSE,"increm pf";#N/A,"SIE",FALSE,"increm pf"}</definedName>
    <definedName name="wrn.Print_Buyer._2_3" localSheetId="28" hidden="1">{#N/A,"DR",FALSE,"increm pf";#N/A,"MAMSI",FALSE,"increm pf";#N/A,"MAXI",FALSE,"increm pf";#N/A,"PCAM",FALSE,"increm pf";#N/A,"PHSV",FALSE,"increm pf";#N/A,"SIE",FALSE,"increm pf"}</definedName>
    <definedName name="wrn.Print_Buyer._2_3" localSheetId="5" hidden="1">{#N/A,"DR",FALSE,"increm pf";#N/A,"MAMSI",FALSE,"increm pf";#N/A,"MAXI",FALSE,"increm pf";#N/A,"PCAM",FALSE,"increm pf";#N/A,"PHSV",FALSE,"increm pf";#N/A,"SIE",FALSE,"increm pf"}</definedName>
    <definedName name="wrn.Print_Buyer._2_3" localSheetId="13"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24" hidden="1">{#N/A,"DR",FALSE,"increm pf";#N/A,"MAMSI",FALSE,"increm pf";#N/A,"MAXI",FALSE,"increm pf";#N/A,"PCAM",FALSE,"increm pf";#N/A,"PHSV",FALSE,"increm pf";#N/A,"SIE",FALSE,"increm pf"}</definedName>
    <definedName name="wrn.Print_Buyer._2_4" localSheetId="8" hidden="1">{#N/A,"DR",FALSE,"increm pf";#N/A,"MAMSI",FALSE,"increm pf";#N/A,"MAXI",FALSE,"increm pf";#N/A,"PCAM",FALSE,"increm pf";#N/A,"PHSV",FALSE,"increm pf";#N/A,"SIE",FALSE,"increm pf"}</definedName>
    <definedName name="wrn.Print_Buyer._2_4" localSheetId="25"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localSheetId="14" hidden="1">{#N/A,"DR",FALSE,"increm pf";#N/A,"MAMSI",FALSE,"increm pf";#N/A,"MAXI",FALSE,"increm pf";#N/A,"PCAM",FALSE,"increm pf";#N/A,"PHSV",FALSE,"increm pf";#N/A,"SIE",FALSE,"increm pf"}</definedName>
    <definedName name="wrn.Print_Buyer._2_4" localSheetId="28" hidden="1">{#N/A,"DR",FALSE,"increm pf";#N/A,"MAMSI",FALSE,"increm pf";#N/A,"MAXI",FALSE,"increm pf";#N/A,"PCAM",FALSE,"increm pf";#N/A,"PHSV",FALSE,"increm pf";#N/A,"SIE",FALSE,"increm pf"}</definedName>
    <definedName name="wrn.Print_Buyer._2_4" localSheetId="5" hidden="1">{#N/A,"DR",FALSE,"increm pf";#N/A,"MAMSI",FALSE,"increm pf";#N/A,"MAXI",FALSE,"increm pf";#N/A,"PCAM",FALSE,"increm pf";#N/A,"PHSV",FALSE,"increm pf";#N/A,"SIE",FALSE,"increm pf"}</definedName>
    <definedName name="wrn.Print_Buyer._2_4" localSheetId="13"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24" hidden="1">{#N/A,"DR",FALSE,"increm pf";#N/A,"MAMSI",FALSE,"increm pf";#N/A,"MAXI",FALSE,"increm pf";#N/A,"PCAM",FALSE,"increm pf";#N/A,"PHSV",FALSE,"increm pf";#N/A,"SIE",FALSE,"increm pf"}</definedName>
    <definedName name="wrn.Print_Buyer._3" localSheetId="8" hidden="1">{#N/A,"DR",FALSE,"increm pf";#N/A,"MAMSI",FALSE,"increm pf";#N/A,"MAXI",FALSE,"increm pf";#N/A,"PCAM",FALSE,"increm pf";#N/A,"PHSV",FALSE,"increm pf";#N/A,"SIE",FALSE,"increm pf"}</definedName>
    <definedName name="wrn.Print_Buyer._3" localSheetId="25"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localSheetId="14" hidden="1">{#N/A,"DR",FALSE,"increm pf";#N/A,"MAMSI",FALSE,"increm pf";#N/A,"MAXI",FALSE,"increm pf";#N/A,"PCAM",FALSE,"increm pf";#N/A,"PHSV",FALSE,"increm pf";#N/A,"SIE",FALSE,"increm pf"}</definedName>
    <definedName name="wrn.Print_Buyer._3" localSheetId="28" hidden="1">{#N/A,"DR",FALSE,"increm pf";#N/A,"MAMSI",FALSE,"increm pf";#N/A,"MAXI",FALSE,"increm pf";#N/A,"PCAM",FALSE,"increm pf";#N/A,"PHSV",FALSE,"increm pf";#N/A,"SIE",FALSE,"increm pf"}</definedName>
    <definedName name="wrn.Print_Buyer._3" localSheetId="5" hidden="1">{#N/A,"DR",FALSE,"increm pf";#N/A,"MAMSI",FALSE,"increm pf";#N/A,"MAXI",FALSE,"increm pf";#N/A,"PCAM",FALSE,"increm pf";#N/A,"PHSV",FALSE,"increm pf";#N/A,"SIE",FALSE,"increm pf"}</definedName>
    <definedName name="wrn.Print_Buyer._3" localSheetId="13"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24" hidden="1">{#N/A,"DR",FALSE,"increm pf";#N/A,"MAMSI",FALSE,"increm pf";#N/A,"MAXI",FALSE,"increm pf";#N/A,"PCAM",FALSE,"increm pf";#N/A,"PHSV",FALSE,"increm pf";#N/A,"SIE",FALSE,"increm pf"}</definedName>
    <definedName name="wrn.Print_Buyer._3_1" localSheetId="8" hidden="1">{#N/A,"DR",FALSE,"increm pf";#N/A,"MAMSI",FALSE,"increm pf";#N/A,"MAXI",FALSE,"increm pf";#N/A,"PCAM",FALSE,"increm pf";#N/A,"PHSV",FALSE,"increm pf";#N/A,"SIE",FALSE,"increm pf"}</definedName>
    <definedName name="wrn.Print_Buyer._3_1" localSheetId="25"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localSheetId="14" hidden="1">{#N/A,"DR",FALSE,"increm pf";#N/A,"MAMSI",FALSE,"increm pf";#N/A,"MAXI",FALSE,"increm pf";#N/A,"PCAM",FALSE,"increm pf";#N/A,"PHSV",FALSE,"increm pf";#N/A,"SIE",FALSE,"increm pf"}</definedName>
    <definedName name="wrn.Print_Buyer._3_1" localSheetId="28" hidden="1">{#N/A,"DR",FALSE,"increm pf";#N/A,"MAMSI",FALSE,"increm pf";#N/A,"MAXI",FALSE,"increm pf";#N/A,"PCAM",FALSE,"increm pf";#N/A,"PHSV",FALSE,"increm pf";#N/A,"SIE",FALSE,"increm pf"}</definedName>
    <definedName name="wrn.Print_Buyer._3_1" localSheetId="5" hidden="1">{#N/A,"DR",FALSE,"increm pf";#N/A,"MAMSI",FALSE,"increm pf";#N/A,"MAXI",FALSE,"increm pf";#N/A,"PCAM",FALSE,"increm pf";#N/A,"PHSV",FALSE,"increm pf";#N/A,"SIE",FALSE,"increm pf"}</definedName>
    <definedName name="wrn.Print_Buyer._3_1" localSheetId="13"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24" hidden="1">{#N/A,"DR",FALSE,"increm pf";#N/A,"MAMSI",FALSE,"increm pf";#N/A,"MAXI",FALSE,"increm pf";#N/A,"PCAM",FALSE,"increm pf";#N/A,"PHSV",FALSE,"increm pf";#N/A,"SIE",FALSE,"increm pf"}</definedName>
    <definedName name="wrn.Print_Buyer._3_2" localSheetId="8" hidden="1">{#N/A,"DR",FALSE,"increm pf";#N/A,"MAMSI",FALSE,"increm pf";#N/A,"MAXI",FALSE,"increm pf";#N/A,"PCAM",FALSE,"increm pf";#N/A,"PHSV",FALSE,"increm pf";#N/A,"SIE",FALSE,"increm pf"}</definedName>
    <definedName name="wrn.Print_Buyer._3_2" localSheetId="25"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localSheetId="14" hidden="1">{#N/A,"DR",FALSE,"increm pf";#N/A,"MAMSI",FALSE,"increm pf";#N/A,"MAXI",FALSE,"increm pf";#N/A,"PCAM",FALSE,"increm pf";#N/A,"PHSV",FALSE,"increm pf";#N/A,"SIE",FALSE,"increm pf"}</definedName>
    <definedName name="wrn.Print_Buyer._3_2" localSheetId="28" hidden="1">{#N/A,"DR",FALSE,"increm pf";#N/A,"MAMSI",FALSE,"increm pf";#N/A,"MAXI",FALSE,"increm pf";#N/A,"PCAM",FALSE,"increm pf";#N/A,"PHSV",FALSE,"increm pf";#N/A,"SIE",FALSE,"increm pf"}</definedName>
    <definedName name="wrn.Print_Buyer._3_2" localSheetId="5" hidden="1">{#N/A,"DR",FALSE,"increm pf";#N/A,"MAMSI",FALSE,"increm pf";#N/A,"MAXI",FALSE,"increm pf";#N/A,"PCAM",FALSE,"increm pf";#N/A,"PHSV",FALSE,"increm pf";#N/A,"SIE",FALSE,"increm pf"}</definedName>
    <definedName name="wrn.Print_Buyer._3_2" localSheetId="13"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24" hidden="1">{#N/A,"DR",FALSE,"increm pf";#N/A,"MAMSI",FALSE,"increm pf";#N/A,"MAXI",FALSE,"increm pf";#N/A,"PCAM",FALSE,"increm pf";#N/A,"PHSV",FALSE,"increm pf";#N/A,"SIE",FALSE,"increm pf"}</definedName>
    <definedName name="wrn.Print_Buyer._3_3" localSheetId="8" hidden="1">{#N/A,"DR",FALSE,"increm pf";#N/A,"MAMSI",FALSE,"increm pf";#N/A,"MAXI",FALSE,"increm pf";#N/A,"PCAM",FALSE,"increm pf";#N/A,"PHSV",FALSE,"increm pf";#N/A,"SIE",FALSE,"increm pf"}</definedName>
    <definedName name="wrn.Print_Buyer._3_3" localSheetId="25"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localSheetId="14" hidden="1">{#N/A,"DR",FALSE,"increm pf";#N/A,"MAMSI",FALSE,"increm pf";#N/A,"MAXI",FALSE,"increm pf";#N/A,"PCAM",FALSE,"increm pf";#N/A,"PHSV",FALSE,"increm pf";#N/A,"SIE",FALSE,"increm pf"}</definedName>
    <definedName name="wrn.Print_Buyer._3_3" localSheetId="28" hidden="1">{#N/A,"DR",FALSE,"increm pf";#N/A,"MAMSI",FALSE,"increm pf";#N/A,"MAXI",FALSE,"increm pf";#N/A,"PCAM",FALSE,"increm pf";#N/A,"PHSV",FALSE,"increm pf";#N/A,"SIE",FALSE,"increm pf"}</definedName>
    <definedName name="wrn.Print_Buyer._3_3" localSheetId="5" hidden="1">{#N/A,"DR",FALSE,"increm pf";#N/A,"MAMSI",FALSE,"increm pf";#N/A,"MAXI",FALSE,"increm pf";#N/A,"PCAM",FALSE,"increm pf";#N/A,"PHSV",FALSE,"increm pf";#N/A,"SIE",FALSE,"increm pf"}</definedName>
    <definedName name="wrn.Print_Buyer._3_3" localSheetId="13"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24" hidden="1">{#N/A,"DR",FALSE,"increm pf";#N/A,"MAMSI",FALSE,"increm pf";#N/A,"MAXI",FALSE,"increm pf";#N/A,"PCAM",FALSE,"increm pf";#N/A,"PHSV",FALSE,"increm pf";#N/A,"SIE",FALSE,"increm pf"}</definedName>
    <definedName name="wrn.Print_Buyer._3_4" localSheetId="8" hidden="1">{#N/A,"DR",FALSE,"increm pf";#N/A,"MAMSI",FALSE,"increm pf";#N/A,"MAXI",FALSE,"increm pf";#N/A,"PCAM",FALSE,"increm pf";#N/A,"PHSV",FALSE,"increm pf";#N/A,"SIE",FALSE,"increm pf"}</definedName>
    <definedName name="wrn.Print_Buyer._3_4" localSheetId="25"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localSheetId="14" hidden="1">{#N/A,"DR",FALSE,"increm pf";#N/A,"MAMSI",FALSE,"increm pf";#N/A,"MAXI",FALSE,"increm pf";#N/A,"PCAM",FALSE,"increm pf";#N/A,"PHSV",FALSE,"increm pf";#N/A,"SIE",FALSE,"increm pf"}</definedName>
    <definedName name="wrn.Print_Buyer._3_4" localSheetId="28" hidden="1">{#N/A,"DR",FALSE,"increm pf";#N/A,"MAMSI",FALSE,"increm pf";#N/A,"MAXI",FALSE,"increm pf";#N/A,"PCAM",FALSE,"increm pf";#N/A,"PHSV",FALSE,"increm pf";#N/A,"SIE",FALSE,"increm pf"}</definedName>
    <definedName name="wrn.Print_Buyer._3_4" localSheetId="5" hidden="1">{#N/A,"DR",FALSE,"increm pf";#N/A,"MAMSI",FALSE,"increm pf";#N/A,"MAXI",FALSE,"increm pf";#N/A,"PCAM",FALSE,"increm pf";#N/A,"PHSV",FALSE,"increm pf";#N/A,"SIE",FALSE,"increm pf"}</definedName>
    <definedName name="wrn.Print_Buyer._3_4" localSheetId="13"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24" hidden="1">{#N/A,"DR",FALSE,"increm pf";#N/A,"MAMSI",FALSE,"increm pf";#N/A,"MAXI",FALSE,"increm pf";#N/A,"PCAM",FALSE,"increm pf";#N/A,"PHSV",FALSE,"increm pf";#N/A,"SIE",FALSE,"increm pf"}</definedName>
    <definedName name="wrn.Print_Buyer._4" localSheetId="8" hidden="1">{#N/A,"DR",FALSE,"increm pf";#N/A,"MAMSI",FALSE,"increm pf";#N/A,"MAXI",FALSE,"increm pf";#N/A,"PCAM",FALSE,"increm pf";#N/A,"PHSV",FALSE,"increm pf";#N/A,"SIE",FALSE,"increm pf"}</definedName>
    <definedName name="wrn.Print_Buyer._4" localSheetId="25"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localSheetId="14" hidden="1">{#N/A,"DR",FALSE,"increm pf";#N/A,"MAMSI",FALSE,"increm pf";#N/A,"MAXI",FALSE,"increm pf";#N/A,"PCAM",FALSE,"increm pf";#N/A,"PHSV",FALSE,"increm pf";#N/A,"SIE",FALSE,"increm pf"}</definedName>
    <definedName name="wrn.Print_Buyer._4" localSheetId="28" hidden="1">{#N/A,"DR",FALSE,"increm pf";#N/A,"MAMSI",FALSE,"increm pf";#N/A,"MAXI",FALSE,"increm pf";#N/A,"PCAM",FALSE,"increm pf";#N/A,"PHSV",FALSE,"increm pf";#N/A,"SIE",FALSE,"increm pf"}</definedName>
    <definedName name="wrn.Print_Buyer._4" localSheetId="5" hidden="1">{#N/A,"DR",FALSE,"increm pf";#N/A,"MAMSI",FALSE,"increm pf";#N/A,"MAXI",FALSE,"increm pf";#N/A,"PCAM",FALSE,"increm pf";#N/A,"PHSV",FALSE,"increm pf";#N/A,"SIE",FALSE,"increm pf"}</definedName>
    <definedName name="wrn.Print_Buyer._4" localSheetId="13"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24" hidden="1">{#N/A,"DR",FALSE,"increm pf";#N/A,"MAMSI",FALSE,"increm pf";#N/A,"MAXI",FALSE,"increm pf";#N/A,"PCAM",FALSE,"increm pf";#N/A,"PHSV",FALSE,"increm pf";#N/A,"SIE",FALSE,"increm pf"}</definedName>
    <definedName name="wrn.Print_Buyer._4_1" localSheetId="8" hidden="1">{#N/A,"DR",FALSE,"increm pf";#N/A,"MAMSI",FALSE,"increm pf";#N/A,"MAXI",FALSE,"increm pf";#N/A,"PCAM",FALSE,"increm pf";#N/A,"PHSV",FALSE,"increm pf";#N/A,"SIE",FALSE,"increm pf"}</definedName>
    <definedName name="wrn.Print_Buyer._4_1" localSheetId="25"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localSheetId="14" hidden="1">{#N/A,"DR",FALSE,"increm pf";#N/A,"MAMSI",FALSE,"increm pf";#N/A,"MAXI",FALSE,"increm pf";#N/A,"PCAM",FALSE,"increm pf";#N/A,"PHSV",FALSE,"increm pf";#N/A,"SIE",FALSE,"increm pf"}</definedName>
    <definedName name="wrn.Print_Buyer._4_1" localSheetId="28" hidden="1">{#N/A,"DR",FALSE,"increm pf";#N/A,"MAMSI",FALSE,"increm pf";#N/A,"MAXI",FALSE,"increm pf";#N/A,"PCAM",FALSE,"increm pf";#N/A,"PHSV",FALSE,"increm pf";#N/A,"SIE",FALSE,"increm pf"}</definedName>
    <definedName name="wrn.Print_Buyer._4_1" localSheetId="5" hidden="1">{#N/A,"DR",FALSE,"increm pf";#N/A,"MAMSI",FALSE,"increm pf";#N/A,"MAXI",FALSE,"increm pf";#N/A,"PCAM",FALSE,"increm pf";#N/A,"PHSV",FALSE,"increm pf";#N/A,"SIE",FALSE,"increm pf"}</definedName>
    <definedName name="wrn.Print_Buyer._4_1" localSheetId="13"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24" hidden="1">{#N/A,"DR",FALSE,"increm pf";#N/A,"MAMSI",FALSE,"increm pf";#N/A,"MAXI",FALSE,"increm pf";#N/A,"PCAM",FALSE,"increm pf";#N/A,"PHSV",FALSE,"increm pf";#N/A,"SIE",FALSE,"increm pf"}</definedName>
    <definedName name="wrn.Print_Buyer._4_2" localSheetId="8" hidden="1">{#N/A,"DR",FALSE,"increm pf";#N/A,"MAMSI",FALSE,"increm pf";#N/A,"MAXI",FALSE,"increm pf";#N/A,"PCAM",FALSE,"increm pf";#N/A,"PHSV",FALSE,"increm pf";#N/A,"SIE",FALSE,"increm pf"}</definedName>
    <definedName name="wrn.Print_Buyer._4_2" localSheetId="25"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localSheetId="14" hidden="1">{#N/A,"DR",FALSE,"increm pf";#N/A,"MAMSI",FALSE,"increm pf";#N/A,"MAXI",FALSE,"increm pf";#N/A,"PCAM",FALSE,"increm pf";#N/A,"PHSV",FALSE,"increm pf";#N/A,"SIE",FALSE,"increm pf"}</definedName>
    <definedName name="wrn.Print_Buyer._4_2" localSheetId="28" hidden="1">{#N/A,"DR",FALSE,"increm pf";#N/A,"MAMSI",FALSE,"increm pf";#N/A,"MAXI",FALSE,"increm pf";#N/A,"PCAM",FALSE,"increm pf";#N/A,"PHSV",FALSE,"increm pf";#N/A,"SIE",FALSE,"increm pf"}</definedName>
    <definedName name="wrn.Print_Buyer._4_2" localSheetId="5" hidden="1">{#N/A,"DR",FALSE,"increm pf";#N/A,"MAMSI",FALSE,"increm pf";#N/A,"MAXI",FALSE,"increm pf";#N/A,"PCAM",FALSE,"increm pf";#N/A,"PHSV",FALSE,"increm pf";#N/A,"SIE",FALSE,"increm pf"}</definedName>
    <definedName name="wrn.Print_Buyer._4_2" localSheetId="13"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24" hidden="1">{#N/A,"DR",FALSE,"increm pf";#N/A,"MAMSI",FALSE,"increm pf";#N/A,"MAXI",FALSE,"increm pf";#N/A,"PCAM",FALSE,"increm pf";#N/A,"PHSV",FALSE,"increm pf";#N/A,"SIE",FALSE,"increm pf"}</definedName>
    <definedName name="wrn.Print_Buyer._4_3" localSheetId="8" hidden="1">{#N/A,"DR",FALSE,"increm pf";#N/A,"MAMSI",FALSE,"increm pf";#N/A,"MAXI",FALSE,"increm pf";#N/A,"PCAM",FALSE,"increm pf";#N/A,"PHSV",FALSE,"increm pf";#N/A,"SIE",FALSE,"increm pf"}</definedName>
    <definedName name="wrn.Print_Buyer._4_3" localSheetId="25"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localSheetId="14" hidden="1">{#N/A,"DR",FALSE,"increm pf";#N/A,"MAMSI",FALSE,"increm pf";#N/A,"MAXI",FALSE,"increm pf";#N/A,"PCAM",FALSE,"increm pf";#N/A,"PHSV",FALSE,"increm pf";#N/A,"SIE",FALSE,"increm pf"}</definedName>
    <definedName name="wrn.Print_Buyer._4_3" localSheetId="28" hidden="1">{#N/A,"DR",FALSE,"increm pf";#N/A,"MAMSI",FALSE,"increm pf";#N/A,"MAXI",FALSE,"increm pf";#N/A,"PCAM",FALSE,"increm pf";#N/A,"PHSV",FALSE,"increm pf";#N/A,"SIE",FALSE,"increm pf"}</definedName>
    <definedName name="wrn.Print_Buyer._4_3" localSheetId="5" hidden="1">{#N/A,"DR",FALSE,"increm pf";#N/A,"MAMSI",FALSE,"increm pf";#N/A,"MAXI",FALSE,"increm pf";#N/A,"PCAM",FALSE,"increm pf";#N/A,"PHSV",FALSE,"increm pf";#N/A,"SIE",FALSE,"increm pf"}</definedName>
    <definedName name="wrn.Print_Buyer._4_3" localSheetId="13"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24" hidden="1">{#N/A,"DR",FALSE,"increm pf";#N/A,"MAMSI",FALSE,"increm pf";#N/A,"MAXI",FALSE,"increm pf";#N/A,"PCAM",FALSE,"increm pf";#N/A,"PHSV",FALSE,"increm pf";#N/A,"SIE",FALSE,"increm pf"}</definedName>
    <definedName name="wrn.Print_Buyer._4_4" localSheetId="8" hidden="1">{#N/A,"DR",FALSE,"increm pf";#N/A,"MAMSI",FALSE,"increm pf";#N/A,"MAXI",FALSE,"increm pf";#N/A,"PCAM",FALSE,"increm pf";#N/A,"PHSV",FALSE,"increm pf";#N/A,"SIE",FALSE,"increm pf"}</definedName>
    <definedName name="wrn.Print_Buyer._4_4" localSheetId="25"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localSheetId="14" hidden="1">{#N/A,"DR",FALSE,"increm pf";#N/A,"MAMSI",FALSE,"increm pf";#N/A,"MAXI",FALSE,"increm pf";#N/A,"PCAM",FALSE,"increm pf";#N/A,"PHSV",FALSE,"increm pf";#N/A,"SIE",FALSE,"increm pf"}</definedName>
    <definedName name="wrn.Print_Buyer._4_4" localSheetId="28" hidden="1">{#N/A,"DR",FALSE,"increm pf";#N/A,"MAMSI",FALSE,"increm pf";#N/A,"MAXI",FALSE,"increm pf";#N/A,"PCAM",FALSE,"increm pf";#N/A,"PHSV",FALSE,"increm pf";#N/A,"SIE",FALSE,"increm pf"}</definedName>
    <definedName name="wrn.Print_Buyer._4_4" localSheetId="5" hidden="1">{#N/A,"DR",FALSE,"increm pf";#N/A,"MAMSI",FALSE,"increm pf";#N/A,"MAXI",FALSE,"increm pf";#N/A,"PCAM",FALSE,"increm pf";#N/A,"PHSV",FALSE,"increm pf";#N/A,"SIE",FALSE,"increm pf"}</definedName>
    <definedName name="wrn.Print_Buyer._4_4" localSheetId="13"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24" hidden="1">{#N/A,"DR",FALSE,"increm pf";#N/A,"MAMSI",FALSE,"increm pf";#N/A,"MAXI",FALSE,"increm pf";#N/A,"PCAM",FALSE,"increm pf";#N/A,"PHSV",FALSE,"increm pf";#N/A,"SIE",FALSE,"increm pf"}</definedName>
    <definedName name="wrn.Print_Buyer._5" localSheetId="8" hidden="1">{#N/A,"DR",FALSE,"increm pf";#N/A,"MAMSI",FALSE,"increm pf";#N/A,"MAXI",FALSE,"increm pf";#N/A,"PCAM",FALSE,"increm pf";#N/A,"PHSV",FALSE,"increm pf";#N/A,"SIE",FALSE,"increm pf"}</definedName>
    <definedName name="wrn.Print_Buyer._5" localSheetId="25"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localSheetId="14" hidden="1">{#N/A,"DR",FALSE,"increm pf";#N/A,"MAMSI",FALSE,"increm pf";#N/A,"MAXI",FALSE,"increm pf";#N/A,"PCAM",FALSE,"increm pf";#N/A,"PHSV",FALSE,"increm pf";#N/A,"SIE",FALSE,"increm pf"}</definedName>
    <definedName name="wrn.Print_Buyer._5" localSheetId="28" hidden="1">{#N/A,"DR",FALSE,"increm pf";#N/A,"MAMSI",FALSE,"increm pf";#N/A,"MAXI",FALSE,"increm pf";#N/A,"PCAM",FALSE,"increm pf";#N/A,"PHSV",FALSE,"increm pf";#N/A,"SIE",FALSE,"increm pf"}</definedName>
    <definedName name="wrn.Print_Buyer._5" localSheetId="5" hidden="1">{#N/A,"DR",FALSE,"increm pf";#N/A,"MAMSI",FALSE,"increm pf";#N/A,"MAXI",FALSE,"increm pf";#N/A,"PCAM",FALSE,"increm pf";#N/A,"PHSV",FALSE,"increm pf";#N/A,"SIE",FALSE,"increm pf"}</definedName>
    <definedName name="wrn.Print_Buyer._5" localSheetId="13"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24" hidden="1">{#N/A,"DR",FALSE,"increm pf";#N/A,"MAMSI",FALSE,"increm pf";#N/A,"MAXI",FALSE,"increm pf";#N/A,"PCAM",FALSE,"increm pf";#N/A,"PHSV",FALSE,"increm pf";#N/A,"SIE",FALSE,"increm pf"}</definedName>
    <definedName name="wrn.Print_Buyer._5_1" localSheetId="8" hidden="1">{#N/A,"DR",FALSE,"increm pf";#N/A,"MAMSI",FALSE,"increm pf";#N/A,"MAXI",FALSE,"increm pf";#N/A,"PCAM",FALSE,"increm pf";#N/A,"PHSV",FALSE,"increm pf";#N/A,"SIE",FALSE,"increm pf"}</definedName>
    <definedName name="wrn.Print_Buyer._5_1" localSheetId="25"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localSheetId="14" hidden="1">{#N/A,"DR",FALSE,"increm pf";#N/A,"MAMSI",FALSE,"increm pf";#N/A,"MAXI",FALSE,"increm pf";#N/A,"PCAM",FALSE,"increm pf";#N/A,"PHSV",FALSE,"increm pf";#N/A,"SIE",FALSE,"increm pf"}</definedName>
    <definedName name="wrn.Print_Buyer._5_1" localSheetId="28" hidden="1">{#N/A,"DR",FALSE,"increm pf";#N/A,"MAMSI",FALSE,"increm pf";#N/A,"MAXI",FALSE,"increm pf";#N/A,"PCAM",FALSE,"increm pf";#N/A,"PHSV",FALSE,"increm pf";#N/A,"SIE",FALSE,"increm pf"}</definedName>
    <definedName name="wrn.Print_Buyer._5_1" localSheetId="5" hidden="1">{#N/A,"DR",FALSE,"increm pf";#N/A,"MAMSI",FALSE,"increm pf";#N/A,"MAXI",FALSE,"increm pf";#N/A,"PCAM",FALSE,"increm pf";#N/A,"PHSV",FALSE,"increm pf";#N/A,"SIE",FALSE,"increm pf"}</definedName>
    <definedName name="wrn.Print_Buyer._5_1" localSheetId="13"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24" hidden="1">{#N/A,"DR",FALSE,"increm pf";#N/A,"MAMSI",FALSE,"increm pf";#N/A,"MAXI",FALSE,"increm pf";#N/A,"PCAM",FALSE,"increm pf";#N/A,"PHSV",FALSE,"increm pf";#N/A,"SIE",FALSE,"increm pf"}</definedName>
    <definedName name="wrn.Print_Buyer._5_2" localSheetId="8" hidden="1">{#N/A,"DR",FALSE,"increm pf";#N/A,"MAMSI",FALSE,"increm pf";#N/A,"MAXI",FALSE,"increm pf";#N/A,"PCAM",FALSE,"increm pf";#N/A,"PHSV",FALSE,"increm pf";#N/A,"SIE",FALSE,"increm pf"}</definedName>
    <definedName name="wrn.Print_Buyer._5_2" localSheetId="25"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localSheetId="14" hidden="1">{#N/A,"DR",FALSE,"increm pf";#N/A,"MAMSI",FALSE,"increm pf";#N/A,"MAXI",FALSE,"increm pf";#N/A,"PCAM",FALSE,"increm pf";#N/A,"PHSV",FALSE,"increm pf";#N/A,"SIE",FALSE,"increm pf"}</definedName>
    <definedName name="wrn.Print_Buyer._5_2" localSheetId="28" hidden="1">{#N/A,"DR",FALSE,"increm pf";#N/A,"MAMSI",FALSE,"increm pf";#N/A,"MAXI",FALSE,"increm pf";#N/A,"PCAM",FALSE,"increm pf";#N/A,"PHSV",FALSE,"increm pf";#N/A,"SIE",FALSE,"increm pf"}</definedName>
    <definedName name="wrn.Print_Buyer._5_2" localSheetId="5" hidden="1">{#N/A,"DR",FALSE,"increm pf";#N/A,"MAMSI",FALSE,"increm pf";#N/A,"MAXI",FALSE,"increm pf";#N/A,"PCAM",FALSE,"increm pf";#N/A,"PHSV",FALSE,"increm pf";#N/A,"SIE",FALSE,"increm pf"}</definedName>
    <definedName name="wrn.Print_Buyer._5_2" localSheetId="13"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24" hidden="1">{#N/A,"DR",FALSE,"increm pf";#N/A,"MAMSI",FALSE,"increm pf";#N/A,"MAXI",FALSE,"increm pf";#N/A,"PCAM",FALSE,"increm pf";#N/A,"PHSV",FALSE,"increm pf";#N/A,"SIE",FALSE,"increm pf"}</definedName>
    <definedName name="wrn.Print_Buyer._5_3" localSheetId="8" hidden="1">{#N/A,"DR",FALSE,"increm pf";#N/A,"MAMSI",FALSE,"increm pf";#N/A,"MAXI",FALSE,"increm pf";#N/A,"PCAM",FALSE,"increm pf";#N/A,"PHSV",FALSE,"increm pf";#N/A,"SIE",FALSE,"increm pf"}</definedName>
    <definedName name="wrn.Print_Buyer._5_3" localSheetId="25"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localSheetId="14" hidden="1">{#N/A,"DR",FALSE,"increm pf";#N/A,"MAMSI",FALSE,"increm pf";#N/A,"MAXI",FALSE,"increm pf";#N/A,"PCAM",FALSE,"increm pf";#N/A,"PHSV",FALSE,"increm pf";#N/A,"SIE",FALSE,"increm pf"}</definedName>
    <definedName name="wrn.Print_Buyer._5_3" localSheetId="28" hidden="1">{#N/A,"DR",FALSE,"increm pf";#N/A,"MAMSI",FALSE,"increm pf";#N/A,"MAXI",FALSE,"increm pf";#N/A,"PCAM",FALSE,"increm pf";#N/A,"PHSV",FALSE,"increm pf";#N/A,"SIE",FALSE,"increm pf"}</definedName>
    <definedName name="wrn.Print_Buyer._5_3" localSheetId="5" hidden="1">{#N/A,"DR",FALSE,"increm pf";#N/A,"MAMSI",FALSE,"increm pf";#N/A,"MAXI",FALSE,"increm pf";#N/A,"PCAM",FALSE,"increm pf";#N/A,"PHSV",FALSE,"increm pf";#N/A,"SIE",FALSE,"increm pf"}</definedName>
    <definedName name="wrn.Print_Buyer._5_3" localSheetId="13"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24" hidden="1">{#N/A,"DR",FALSE,"increm pf";#N/A,"MAMSI",FALSE,"increm pf";#N/A,"MAXI",FALSE,"increm pf";#N/A,"PCAM",FALSE,"increm pf";#N/A,"PHSV",FALSE,"increm pf";#N/A,"SIE",FALSE,"increm pf"}</definedName>
    <definedName name="wrn.Print_Buyer._5_4" localSheetId="8" hidden="1">{#N/A,"DR",FALSE,"increm pf";#N/A,"MAMSI",FALSE,"increm pf";#N/A,"MAXI",FALSE,"increm pf";#N/A,"PCAM",FALSE,"increm pf";#N/A,"PHSV",FALSE,"increm pf";#N/A,"SIE",FALSE,"increm pf"}</definedName>
    <definedName name="wrn.Print_Buyer._5_4" localSheetId="25"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localSheetId="14" hidden="1">{#N/A,"DR",FALSE,"increm pf";#N/A,"MAMSI",FALSE,"increm pf";#N/A,"MAXI",FALSE,"increm pf";#N/A,"PCAM",FALSE,"increm pf";#N/A,"PHSV",FALSE,"increm pf";#N/A,"SIE",FALSE,"increm pf"}</definedName>
    <definedName name="wrn.Print_Buyer._5_4" localSheetId="28" hidden="1">{#N/A,"DR",FALSE,"increm pf";#N/A,"MAMSI",FALSE,"increm pf";#N/A,"MAXI",FALSE,"increm pf";#N/A,"PCAM",FALSE,"increm pf";#N/A,"PHSV",FALSE,"increm pf";#N/A,"SIE",FALSE,"increm pf"}</definedName>
    <definedName name="wrn.Print_Buyer._5_4" localSheetId="5" hidden="1">{#N/A,"DR",FALSE,"increm pf";#N/A,"MAMSI",FALSE,"increm pf";#N/A,"MAXI",FALSE,"increm pf";#N/A,"PCAM",FALSE,"increm pf";#N/A,"PHSV",FALSE,"increm pf";#N/A,"SIE",FALSE,"increm pf"}</definedName>
    <definedName name="wrn.Print_Buyer._5_4" localSheetId="13"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1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24" hidden="1">{"printall",#N/A,FALSE,"BAIRNUMB"}</definedName>
    <definedName name="wrn.printall." localSheetId="8" hidden="1">{"printall",#N/A,FALSE,"BAIRNUMB"}</definedName>
    <definedName name="wrn.printall." localSheetId="25" hidden="1">{"printall",#N/A,FALSE,"BAIRNUMB"}</definedName>
    <definedName name="wrn.printall." localSheetId="2" hidden="1">{"printall",#N/A,FALSE,"BAIRNUMB"}</definedName>
    <definedName name="wrn.printall." localSheetId="28" hidden="1">{"printall",#N/A,FALSE,"BAIRNUMB"}</definedName>
    <definedName name="wrn.printall." localSheetId="5" hidden="1">{"printall",#N/A,FALSE,"BAIRNUMB"}</definedName>
    <definedName name="wrn.printall." hidden="1">{"printall",#N/A,FALSE,"BAIRNUMB"}</definedName>
    <definedName name="wrn.Program." localSheetId="24" hidden="1">{#N/A,#N/A,FALSE,"RPR Grid";#N/A,#N/A,FALSE,"Budget"}</definedName>
    <definedName name="wrn.Program." localSheetId="8" hidden="1">{#N/A,#N/A,FALSE,"RPR Grid";#N/A,#N/A,FALSE,"Budget"}</definedName>
    <definedName name="wrn.Program." localSheetId="25" hidden="1">{#N/A,#N/A,FALSE,"RPR Grid";#N/A,#N/A,FALSE,"Budget"}</definedName>
    <definedName name="wrn.Program." localSheetId="2" hidden="1">{#N/A,#N/A,FALSE,"RPR Grid";#N/A,#N/A,FALSE,"Budget"}</definedName>
    <definedName name="wrn.Program." localSheetId="28" hidden="1">{#N/A,#N/A,FALSE,"RPR Grid";#N/A,#N/A,FALSE,"Budget"}</definedName>
    <definedName name="wrn.Program." localSheetId="5" hidden="1">{#N/A,#N/A,FALSE,"RPR Grid";#N/A,#N/A,FALSE,"Budget"}</definedName>
    <definedName name="wrn.Program." hidden="1">{#N/A,#N/A,FALSE,"RPR Grid";#N/A,#N/A,FALSE,"Budget"}</definedName>
    <definedName name="wrn.Pulp." localSheetId="24" hidden="1">{"Pulp Production",#N/A,FALSE,"Pulp";"Pulp Earnings",#N/A,FALSE,"Pulp"}</definedName>
    <definedName name="wrn.Pulp." localSheetId="8" hidden="1">{"Pulp Production",#N/A,FALSE,"Pulp";"Pulp Earnings",#N/A,FALSE,"Pulp"}</definedName>
    <definedName name="wrn.Pulp." localSheetId="25" hidden="1">{"Pulp Production",#N/A,FALSE,"Pulp";"Pulp Earnings",#N/A,FALSE,"Pulp"}</definedName>
    <definedName name="wrn.Pulp." localSheetId="2" hidden="1">{"Pulp Production",#N/A,FALSE,"Pulp";"Pulp Earnings",#N/A,FALSE,"Pulp"}</definedName>
    <definedName name="wrn.Pulp." localSheetId="28" hidden="1">{"Pulp Production",#N/A,FALSE,"Pulp";"Pulp Earnings",#N/A,FALSE,"Pulp"}</definedName>
    <definedName name="wrn.Pulp." localSheetId="5" hidden="1">{"Pulp Production",#N/A,FALSE,"Pulp";"Pulp Earnings",#N/A,FALSE,"Pulp"}</definedName>
    <definedName name="wrn.Pulp." hidden="1">{"Pulp Production",#N/A,FALSE,"Pulp";"Pulp Earnings",#N/A,FALSE,"Pulp"}</definedName>
    <definedName name="wrn.qrt95." localSheetId="24" hidden="1">{"qrt95",#N/A,FALSE,"BAIRNUMB"}</definedName>
    <definedName name="wrn.qrt95." localSheetId="8" hidden="1">{"qrt95",#N/A,FALSE,"BAIRNUMB"}</definedName>
    <definedName name="wrn.qrt95." localSheetId="25" hidden="1">{"qrt95",#N/A,FALSE,"BAIRNUMB"}</definedName>
    <definedName name="wrn.qrt95." localSheetId="2" hidden="1">{"qrt95",#N/A,FALSE,"BAIRNUMB"}</definedName>
    <definedName name="wrn.qrt95." localSheetId="28" hidden="1">{"qrt95",#N/A,FALSE,"BAIRNUMB"}</definedName>
    <definedName name="wrn.qrt95." localSheetId="5" hidden="1">{"qrt95",#N/A,FALSE,"BAIRNUMB"}</definedName>
    <definedName name="wrn.qrt95." hidden="1">{"qrt95",#N/A,FALSE,"BAIRNUMB"}</definedName>
    <definedName name="wrn.Qtr._.Op._.Q1." localSheetId="24" hidden="1">{"Qtr Op Mgd Q1",#N/A,FALSE,"Qtr-Op (Mng)";"Qtr Op Rpt Q1",#N/A,FALSE,"Qtr-Op (Rpt)";"Operating Vs Reported",#N/A,FALSE,"Rpt-Op Inc"}</definedName>
    <definedName name="wrn.Qtr._.Op._.Q1." localSheetId="8" hidden="1">{"Qtr Op Mgd Q1",#N/A,FALSE,"Qtr-Op (Mng)";"Qtr Op Rpt Q1",#N/A,FALSE,"Qtr-Op (Rpt)";"Operating Vs Reported",#N/A,FALSE,"Rpt-Op Inc"}</definedName>
    <definedName name="wrn.Qtr._.Op._.Q1." localSheetId="25" hidden="1">{"Qtr Op Mgd Q1",#N/A,FALSE,"Qtr-Op (Mng)";"Qtr Op Rpt Q1",#N/A,FALSE,"Qtr-Op (Rpt)";"Operating Vs Reported",#N/A,FALSE,"Rpt-Op Inc"}</definedName>
    <definedName name="wrn.Qtr._.Op._.Q1." localSheetId="2" hidden="1">{"Qtr Op Mgd Q1",#N/A,FALSE,"Qtr-Op (Mng)";"Qtr Op Rpt Q1",#N/A,FALSE,"Qtr-Op (Rpt)";"Operating Vs Reported",#N/A,FALSE,"Rpt-Op Inc"}</definedName>
    <definedName name="wrn.Qtr._.Op._.Q1." localSheetId="28" hidden="1">{"Qtr Op Mgd Q1",#N/A,FALSE,"Qtr-Op (Mng)";"Qtr Op Rpt Q1",#N/A,FALSE,"Qtr-Op (Rpt)";"Operating Vs Reported",#N/A,FALSE,"Rpt-Op Inc"}</definedName>
    <definedName name="wrn.Qtr._.Op._.Q1." localSheetId="5"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24" hidden="1">{"Qtr Op Mgd Q2",#N/A,FALSE,"Qtr-Op (Mng)";"Qtr Op Rpt Q2",#N/A,FALSE,"Qtr-Op (Rpt)";"Operating Vs Reported",#N/A,FALSE,"Rpt-Op Inc"}</definedName>
    <definedName name="wrn.Qtr._.Op._.Q2." localSheetId="8" hidden="1">{"Qtr Op Mgd Q2",#N/A,FALSE,"Qtr-Op (Mng)";"Qtr Op Rpt Q2",#N/A,FALSE,"Qtr-Op (Rpt)";"Operating Vs Reported",#N/A,FALSE,"Rpt-Op Inc"}</definedName>
    <definedName name="wrn.Qtr._.Op._.Q2." localSheetId="25" hidden="1">{"Qtr Op Mgd Q2",#N/A,FALSE,"Qtr-Op (Mng)";"Qtr Op Rpt Q2",#N/A,FALSE,"Qtr-Op (Rpt)";"Operating Vs Reported",#N/A,FALSE,"Rpt-Op Inc"}</definedName>
    <definedName name="wrn.Qtr._.Op._.Q2." localSheetId="2" hidden="1">{"Qtr Op Mgd Q2",#N/A,FALSE,"Qtr-Op (Mng)";"Qtr Op Rpt Q2",#N/A,FALSE,"Qtr-Op (Rpt)";"Operating Vs Reported",#N/A,FALSE,"Rpt-Op Inc"}</definedName>
    <definedName name="wrn.Qtr._.Op._.Q2." localSheetId="28" hidden="1">{"Qtr Op Mgd Q2",#N/A,FALSE,"Qtr-Op (Mng)";"Qtr Op Rpt Q2",#N/A,FALSE,"Qtr-Op (Rpt)";"Operating Vs Reported",#N/A,FALSE,"Rpt-Op Inc"}</definedName>
    <definedName name="wrn.Qtr._.Op._.Q2." localSheetId="5"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24" hidden="1">{"Qtr Op Mgd Q3",#N/A,FALSE,"Qtr-Op (Mng)";"Qtr Op Rpt Q3",#N/A,FALSE,"Qtr-Op (Rpt)";"Operating Vs Reported",#N/A,FALSE,"Rpt-Op Inc"}</definedName>
    <definedName name="wrn.Qtr._.Op._.Q3." localSheetId="8" hidden="1">{"Qtr Op Mgd Q3",#N/A,FALSE,"Qtr-Op (Mng)";"Qtr Op Rpt Q3",#N/A,FALSE,"Qtr-Op (Rpt)";"Operating Vs Reported",#N/A,FALSE,"Rpt-Op Inc"}</definedName>
    <definedName name="wrn.Qtr._.Op._.Q3." localSheetId="25" hidden="1">{"Qtr Op Mgd Q3",#N/A,FALSE,"Qtr-Op (Mng)";"Qtr Op Rpt Q3",#N/A,FALSE,"Qtr-Op (Rpt)";"Operating Vs Reported",#N/A,FALSE,"Rpt-Op Inc"}</definedName>
    <definedName name="wrn.Qtr._.Op._.Q3." localSheetId="2" hidden="1">{"Qtr Op Mgd Q3",#N/A,FALSE,"Qtr-Op (Mng)";"Qtr Op Rpt Q3",#N/A,FALSE,"Qtr-Op (Rpt)";"Operating Vs Reported",#N/A,FALSE,"Rpt-Op Inc"}</definedName>
    <definedName name="wrn.Qtr._.Op._.Q3." localSheetId="28" hidden="1">{"Qtr Op Mgd Q3",#N/A,FALSE,"Qtr-Op (Mng)";"Qtr Op Rpt Q3",#N/A,FALSE,"Qtr-Op (Rpt)";"Operating Vs Reported",#N/A,FALSE,"Rpt-Op Inc"}</definedName>
    <definedName name="wrn.Qtr._.Op._.Q3." localSheetId="5"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24" hidden="1">{"Qtr Op Mgd Q3",#N/A,FALSE,"Qtr-Op (Mng)";"Qtr Op Rpt Q4",#N/A,FALSE,"Qtr-Op (Rpt)";"Operating Vs Reported",#N/A,FALSE,"Rpt-Op Inc"}</definedName>
    <definedName name="wrn.Qtr._.Op._.Q4." localSheetId="8" hidden="1">{"Qtr Op Mgd Q3",#N/A,FALSE,"Qtr-Op (Mng)";"Qtr Op Rpt Q4",#N/A,FALSE,"Qtr-Op (Rpt)";"Operating Vs Reported",#N/A,FALSE,"Rpt-Op Inc"}</definedName>
    <definedName name="wrn.Qtr._.Op._.Q4." localSheetId="25" hidden="1">{"Qtr Op Mgd Q3",#N/A,FALSE,"Qtr-Op (Mng)";"Qtr Op Rpt Q4",#N/A,FALSE,"Qtr-Op (Rpt)";"Operating Vs Reported",#N/A,FALSE,"Rpt-Op Inc"}</definedName>
    <definedName name="wrn.Qtr._.Op._.Q4." localSheetId="2" hidden="1">{"Qtr Op Mgd Q3",#N/A,FALSE,"Qtr-Op (Mng)";"Qtr Op Rpt Q4",#N/A,FALSE,"Qtr-Op (Rpt)";"Operating Vs Reported",#N/A,FALSE,"Rpt-Op Inc"}</definedName>
    <definedName name="wrn.Qtr._.Op._.Q4." localSheetId="28" hidden="1">{"Qtr Op Mgd Q3",#N/A,FALSE,"Qtr-Op (Mng)";"Qtr Op Rpt Q4",#N/A,FALSE,"Qtr-Op (Rpt)";"Operating Vs Reported",#N/A,FALSE,"Rpt-Op Inc"}</definedName>
    <definedName name="wrn.Qtr._.Op._.Q4." localSheetId="5"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24" hidden="1">{"Qtr Op Mgd Q2",#N/A,FALSE,"Qtr-Op (Mng)";"Qtr Op Rpt Q2",#N/A,FALSE,"Qtr-Op (Rpt)";"Operating Vs Reported",#N/A,FALSE,"Rpt-Op Inc"}</definedName>
    <definedName name="wrn.Qtr._.Op._Q2a." localSheetId="8" hidden="1">{"Qtr Op Mgd Q2",#N/A,FALSE,"Qtr-Op (Mng)";"Qtr Op Rpt Q2",#N/A,FALSE,"Qtr-Op (Rpt)";"Operating Vs Reported",#N/A,FALSE,"Rpt-Op Inc"}</definedName>
    <definedName name="wrn.Qtr._.Op._Q2a." localSheetId="25" hidden="1">{"Qtr Op Mgd Q2",#N/A,FALSE,"Qtr-Op (Mng)";"Qtr Op Rpt Q2",#N/A,FALSE,"Qtr-Op (Rpt)";"Operating Vs Reported",#N/A,FALSE,"Rpt-Op Inc"}</definedName>
    <definedName name="wrn.Qtr._.Op._Q2a." localSheetId="2" hidden="1">{"Qtr Op Mgd Q2",#N/A,FALSE,"Qtr-Op (Mng)";"Qtr Op Rpt Q2",#N/A,FALSE,"Qtr-Op (Rpt)";"Operating Vs Reported",#N/A,FALSE,"Rpt-Op Inc"}</definedName>
    <definedName name="wrn.Qtr._.Op._Q2a." localSheetId="28" hidden="1">{"Qtr Op Mgd Q2",#N/A,FALSE,"Qtr-Op (Mng)";"Qtr Op Rpt Q2",#N/A,FALSE,"Qtr-Op (Rpt)";"Operating Vs Reported",#N/A,FALSE,"Rpt-Op Inc"}</definedName>
    <definedName name="wrn.Qtr._.Op._Q2a." localSheetId="5"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24" hidden="1">{"Qtr Op Mgd Q3",#N/A,FALSE,"Qtr-Op (Mng)";"Qtr Op Rpt Q4",#N/A,FALSE,"Qtr-Op (Rpt)";"Operating Vs Reported",#N/A,FALSE,"Rpt-Op Inc"}</definedName>
    <definedName name="wrn.Qtr_.Op._.Q4." localSheetId="8" hidden="1">{"Qtr Op Mgd Q3",#N/A,FALSE,"Qtr-Op (Mng)";"Qtr Op Rpt Q4",#N/A,FALSE,"Qtr-Op (Rpt)";"Operating Vs Reported",#N/A,FALSE,"Rpt-Op Inc"}</definedName>
    <definedName name="wrn.Qtr_.Op._.Q4." localSheetId="25" hidden="1">{"Qtr Op Mgd Q3",#N/A,FALSE,"Qtr-Op (Mng)";"Qtr Op Rpt Q4",#N/A,FALSE,"Qtr-Op (Rpt)";"Operating Vs Reported",#N/A,FALSE,"Rpt-Op Inc"}</definedName>
    <definedName name="wrn.Qtr_.Op._.Q4." localSheetId="2" hidden="1">{"Qtr Op Mgd Q3",#N/A,FALSE,"Qtr-Op (Mng)";"Qtr Op Rpt Q4",#N/A,FALSE,"Qtr-Op (Rpt)";"Operating Vs Reported",#N/A,FALSE,"Rpt-Op Inc"}</definedName>
    <definedName name="wrn.Qtr_.Op._.Q4." localSheetId="28" hidden="1">{"Qtr Op Mgd Q3",#N/A,FALSE,"Qtr-Op (Mng)";"Qtr Op Rpt Q4",#N/A,FALSE,"Qtr-Op (Rpt)";"Operating Vs Reported",#N/A,FALSE,"Rpt-Op Inc"}</definedName>
    <definedName name="wrn.Qtr_.Op._.Q4." localSheetId="5"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erly." localSheetId="24" hidden="1">{"quarterly",#N/A,FALSE,"BAIRNUMB"}</definedName>
    <definedName name="wrn.quarterly." localSheetId="8" hidden="1">{"quarterly",#N/A,FALSE,"BAIRNUMB"}</definedName>
    <definedName name="wrn.quarterly." localSheetId="25" hidden="1">{"quarterly",#N/A,FALSE,"BAIRNUMB"}</definedName>
    <definedName name="wrn.quarterly." localSheetId="2" hidden="1">{"quarterly",#N/A,FALSE,"BAIRNUMB"}</definedName>
    <definedName name="wrn.quarterly." localSheetId="28" hidden="1">{"quarterly",#N/A,FALSE,"BAIRNUMB"}</definedName>
    <definedName name="wrn.quarterly." localSheetId="5" hidden="1">{"quarterly",#N/A,FALSE,"BAIRNUMB"}</definedName>
    <definedName name="wrn.quarterly." hidden="1">{"quarterly",#N/A,FALSE,"BAIRNUMB"}</definedName>
    <definedName name="wrn.Raff._.Di._.Landro." localSheetId="24" hidden="1">{#N/A,#N/A,FALSE,"Raff di Landro";#N/A,#N/A,FALSE,"P&amp;L - Brighton";#N/A,#N/A,FALSE,"P&amp;L - Guildford"}</definedName>
    <definedName name="wrn.Raff._.Di._.Landro." localSheetId="8" hidden="1">{#N/A,#N/A,FALSE,"Raff di Landro";#N/A,#N/A,FALSE,"P&amp;L - Brighton";#N/A,#N/A,FALSE,"P&amp;L - Guildford"}</definedName>
    <definedName name="wrn.Raff._.Di._.Landro." localSheetId="25" hidden="1">{#N/A,#N/A,FALSE,"Raff di Landro";#N/A,#N/A,FALSE,"P&amp;L - Brighton";#N/A,#N/A,FALSE,"P&amp;L - Guildford"}</definedName>
    <definedName name="wrn.Raff._.Di._.Landro." localSheetId="2" hidden="1">{#N/A,#N/A,FALSE,"Raff di Landro";#N/A,#N/A,FALSE,"P&amp;L - Brighton";#N/A,#N/A,FALSE,"P&amp;L - Guildford"}</definedName>
    <definedName name="wrn.Raff._.Di._.Landro." localSheetId="28" hidden="1">{#N/A,#N/A,FALSE,"Raff di Landro";#N/A,#N/A,FALSE,"P&amp;L - Brighton";#N/A,#N/A,FALSE,"P&amp;L - Guildford"}</definedName>
    <definedName name="wrn.Raff._.Di._.Landro." localSheetId="5" hidden="1">{#N/A,#N/A,FALSE,"Raff di Landro";#N/A,#N/A,FALSE,"P&amp;L - Brighton";#N/A,#N/A,FALSE,"P&amp;L - Guildford"}</definedName>
    <definedName name="wrn.Raff._.Di._.Landro." hidden="1">{#N/A,#N/A,FALSE,"Raff di Landro";#N/A,#N/A,FALSE,"P&amp;L - Brighton";#N/A,#N/A,FALSE,"P&amp;L - Guildford"}</definedName>
    <definedName name="wrn.rep1." localSheetId="24" hidden="1">{"add",#N/A,FALSE,"code"}</definedName>
    <definedName name="wrn.rep1." localSheetId="8" hidden="1">{"add",#N/A,FALSE,"code"}</definedName>
    <definedName name="wrn.rep1." localSheetId="25" hidden="1">{"add",#N/A,FALSE,"code"}</definedName>
    <definedName name="wrn.rep1." localSheetId="2" hidden="1">{"add",#N/A,FALSE,"code"}</definedName>
    <definedName name="wrn.rep1." localSheetId="28" hidden="1">{"add",#N/A,FALSE,"code"}</definedName>
    <definedName name="wrn.rep1." localSheetId="5" hidden="1">{"add",#N/A,FALSE,"code"}</definedName>
    <definedName name="wrn.rep1." hidden="1">{"add",#N/A,FALSE,"code"}</definedName>
    <definedName name="wrn.Replacement._.Cost." localSheetId="24" hidden="1">{#N/A,#N/A,TRUE,"Cover Repl";#N/A,#N/A,TRUE,"P&amp;L";#N/A,#N/A,TRUE,"P&amp;L (2)";#N/A,#N/A,TRUE,"BS";#N/A,#N/A,TRUE,"Depreciation";#N/A,#N/A,TRUE,"GRAPHS";#N/A,#N/A,TRUE,"DCF EBITDA Multiple";#N/A,#N/A,TRUE,"DCF Perpetual Growth"}</definedName>
    <definedName name="wrn.Replacement._.Cost." localSheetId="8" hidden="1">{#N/A,#N/A,TRUE,"Cover Repl";#N/A,#N/A,TRUE,"P&amp;L";#N/A,#N/A,TRUE,"P&amp;L (2)";#N/A,#N/A,TRUE,"BS";#N/A,#N/A,TRUE,"Depreciation";#N/A,#N/A,TRUE,"GRAPHS";#N/A,#N/A,TRUE,"DCF EBITDA Multiple";#N/A,#N/A,TRUE,"DCF Perpetual Growth"}</definedName>
    <definedName name="wrn.Replacement._.Cost." localSheetId="25" hidden="1">{#N/A,#N/A,TRUE,"Cover Repl";#N/A,#N/A,TRUE,"P&amp;L";#N/A,#N/A,TRUE,"P&amp;L (2)";#N/A,#N/A,TRUE,"BS";#N/A,#N/A,TRUE,"Depreciation";#N/A,#N/A,TRUE,"GRAPHS";#N/A,#N/A,TRUE,"DCF EBITDA Multiple";#N/A,#N/A,TRUE,"DCF Perpetual Growth"}</definedName>
    <definedName name="wrn.Replacement._.Cost." localSheetId="2" hidden="1">{#N/A,#N/A,TRUE,"Cover Repl";#N/A,#N/A,TRUE,"P&amp;L";#N/A,#N/A,TRUE,"P&amp;L (2)";#N/A,#N/A,TRUE,"BS";#N/A,#N/A,TRUE,"Depreciation";#N/A,#N/A,TRUE,"GRAPHS";#N/A,#N/A,TRUE,"DCF EBITDA Multiple";#N/A,#N/A,TRUE,"DCF Perpetual Growth"}</definedName>
    <definedName name="wrn.Replacement._.Cost." localSheetId="28" hidden="1">{#N/A,#N/A,TRUE,"Cover Repl";#N/A,#N/A,TRUE,"P&amp;L";#N/A,#N/A,TRUE,"P&amp;L (2)";#N/A,#N/A,TRUE,"BS";#N/A,#N/A,TRUE,"Depreciation";#N/A,#N/A,TRUE,"GRAPHS";#N/A,#N/A,TRUE,"DCF EBITDA Multiple";#N/A,#N/A,TRUE,"DCF Perpetual Growth"}</definedName>
    <definedName name="wrn.Replacement._.Cost." localSheetId="5"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lacement._.Cost.1" localSheetId="24" hidden="1">{#N/A,#N/A,TRUE,"Cover Repl";#N/A,#N/A,TRUE,"P&amp;L";#N/A,#N/A,TRUE,"P&amp;L (2)";#N/A,#N/A,TRUE,"BS";#N/A,#N/A,TRUE,"Depreciation";#N/A,#N/A,TRUE,"GRAPHS";#N/A,#N/A,TRUE,"DCF EBITDA Multiple";#N/A,#N/A,TRUE,"DCF Perpetual Growth"}</definedName>
    <definedName name="wrn.Replacement._.Cost.1" localSheetId="8" hidden="1">{#N/A,#N/A,TRUE,"Cover Repl";#N/A,#N/A,TRUE,"P&amp;L";#N/A,#N/A,TRUE,"P&amp;L (2)";#N/A,#N/A,TRUE,"BS";#N/A,#N/A,TRUE,"Depreciation";#N/A,#N/A,TRUE,"GRAPHS";#N/A,#N/A,TRUE,"DCF EBITDA Multiple";#N/A,#N/A,TRUE,"DCF Perpetual Growth"}</definedName>
    <definedName name="wrn.Replacement._.Cost.1" localSheetId="25" hidden="1">{#N/A,#N/A,TRUE,"Cover Repl";#N/A,#N/A,TRUE,"P&amp;L";#N/A,#N/A,TRUE,"P&amp;L (2)";#N/A,#N/A,TRUE,"BS";#N/A,#N/A,TRUE,"Depreciation";#N/A,#N/A,TRUE,"GRAPHS";#N/A,#N/A,TRUE,"DCF EBITDA Multiple";#N/A,#N/A,TRUE,"DCF Perpetual Growth"}</definedName>
    <definedName name="wrn.Replacement._.Cost.1" localSheetId="2" hidden="1">{#N/A,#N/A,TRUE,"Cover Repl";#N/A,#N/A,TRUE,"P&amp;L";#N/A,#N/A,TRUE,"P&amp;L (2)";#N/A,#N/A,TRUE,"BS";#N/A,#N/A,TRUE,"Depreciation";#N/A,#N/A,TRUE,"GRAPHS";#N/A,#N/A,TRUE,"DCF EBITDA Multiple";#N/A,#N/A,TRUE,"DCF Perpetual Growth"}</definedName>
    <definedName name="wrn.Replacement._.Cost.1" localSheetId="28" hidden="1">{#N/A,#N/A,TRUE,"Cover Repl";#N/A,#N/A,TRUE,"P&amp;L";#N/A,#N/A,TRUE,"P&amp;L (2)";#N/A,#N/A,TRUE,"BS";#N/A,#N/A,TRUE,"Depreciation";#N/A,#N/A,TRUE,"GRAPHS";#N/A,#N/A,TRUE,"DCF EBITDA Multiple";#N/A,#N/A,TRUE,"DCF Perpetual Growth"}</definedName>
    <definedName name="wrn.Replacement._.Cost.1" localSheetId="5"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localSheetId="24" hidden="1">{#N/A,#N/A,FALSE,"COVER";#N/A,#N/A,FALSE,"FORECAST";#N/A,#N/A,FALSE,"VALUATION";#N/A,#N/A,FALSE,"FY ANALYSIS ";#N/A,#N/A,FALSE," HY ANALYSIS"}</definedName>
    <definedName name="wrn.Report." localSheetId="8" hidden="1">{#N/A,#N/A,FALSE,"COVER";#N/A,#N/A,FALSE,"FORECAST";#N/A,#N/A,FALSE,"VALUATION";#N/A,#N/A,FALSE,"FY ANALYSIS ";#N/A,#N/A,FALSE," HY ANALYSIS"}</definedName>
    <definedName name="wrn.Report." localSheetId="25" hidden="1">{#N/A,#N/A,FALSE,"COVER";#N/A,#N/A,FALSE,"FORECAST";#N/A,#N/A,FALSE,"VALUATION";#N/A,#N/A,FALSE,"FY ANALYSIS ";#N/A,#N/A,FALSE," HY ANALYSIS"}</definedName>
    <definedName name="wrn.Report." localSheetId="2" hidden="1">{#N/A,#N/A,FALSE,"COVER";#N/A,#N/A,FALSE,"FORECAST";#N/A,#N/A,FALSE,"VALUATION";#N/A,#N/A,FALSE,"FY ANALYSIS ";#N/A,#N/A,FALSE," HY ANALYSIS"}</definedName>
    <definedName name="wrn.Report." localSheetId="28" hidden="1">{#N/A,#N/A,FALSE,"COVER";#N/A,#N/A,FALSE,"FORECAST";#N/A,#N/A,FALSE,"VALUATION";#N/A,#N/A,FALSE,"FY ANALYSIS ";#N/A,#N/A,FALSE," HY ANALYSIS"}</definedName>
    <definedName name="wrn.Report." localSheetId="5" hidden="1">{#N/A,#N/A,FALSE,"COVER";#N/A,#N/A,FALSE,"FORECAST";#N/A,#N/A,FALSE,"VALUATION";#N/A,#N/A,FALSE,"FY ANALYSIS ";#N/A,#N/A,FALSE," HY ANALYSIS"}</definedName>
    <definedName name="wrn.Report." hidden="1">{#N/A,#N/A,FALSE,"COVER";#N/A,#N/A,FALSE,"FORECAST";#N/A,#N/A,FALSE,"VALUATION";#N/A,#N/A,FALSE,"FY ANALYSIS ";#N/A,#N/A,FALSE," HY ANALYSIS"}</definedName>
    <definedName name="wrn.Report1." localSheetId="24" hidden="1">{#N/A,#N/A,FALSE,"IS";#N/A,#N/A,FALSE,"BS";#N/A,#N/A,FALSE,"CF";#N/A,#N/A,FALSE,"CE";#N/A,#N/A,FALSE,"Depr";#N/A,#N/A,FALSE,"APAL"}</definedName>
    <definedName name="wrn.Report1." localSheetId="8" hidden="1">{#N/A,#N/A,FALSE,"IS";#N/A,#N/A,FALSE,"BS";#N/A,#N/A,FALSE,"CF";#N/A,#N/A,FALSE,"CE";#N/A,#N/A,FALSE,"Depr";#N/A,#N/A,FALSE,"APAL"}</definedName>
    <definedName name="wrn.Report1." localSheetId="25" hidden="1">{#N/A,#N/A,FALSE,"IS";#N/A,#N/A,FALSE,"BS";#N/A,#N/A,FALSE,"CF";#N/A,#N/A,FALSE,"CE";#N/A,#N/A,FALSE,"Depr";#N/A,#N/A,FALSE,"APAL"}</definedName>
    <definedName name="wrn.Report1." localSheetId="2" hidden="1">{#N/A,#N/A,FALSE,"IS";#N/A,#N/A,FALSE,"BS";#N/A,#N/A,FALSE,"CF";#N/A,#N/A,FALSE,"CE";#N/A,#N/A,FALSE,"Depr";#N/A,#N/A,FALSE,"APAL"}</definedName>
    <definedName name="wrn.Report1." localSheetId="14" hidden="1">{#N/A,#N/A,FALSE,"IS";#N/A,#N/A,FALSE,"BS";#N/A,#N/A,FALSE,"CF";#N/A,#N/A,FALSE,"CE";#N/A,#N/A,FALSE,"Depr";#N/A,#N/A,FALSE,"APAL"}</definedName>
    <definedName name="wrn.Report1." localSheetId="28" hidden="1">{#N/A,#N/A,FALSE,"IS";#N/A,#N/A,FALSE,"BS";#N/A,#N/A,FALSE,"CF";#N/A,#N/A,FALSE,"CE";#N/A,#N/A,FALSE,"Depr";#N/A,#N/A,FALSE,"APAL"}</definedName>
    <definedName name="wrn.Report1." localSheetId="5" hidden="1">{#N/A,#N/A,FALSE,"IS";#N/A,#N/A,FALSE,"BS";#N/A,#N/A,FALSE,"CF";#N/A,#N/A,FALSE,"CE";#N/A,#N/A,FALSE,"Depr";#N/A,#N/A,FALSE,"APAL"}</definedName>
    <definedName name="wrn.Report1." localSheetId="13" hidden="1">{#N/A,#N/A,FALSE,"IS";#N/A,#N/A,FALSE,"BS";#N/A,#N/A,FALSE,"CF";#N/A,#N/A,FALSE,"CE";#N/A,#N/A,FALSE,"Depr";#N/A,#N/A,FALSE,"APAL"}</definedName>
    <definedName name="wrn.Report1." hidden="1">{#N/A,#N/A,FALSE,"IS";#N/A,#N/A,FALSE,"BS";#N/A,#N/A,FALSE,"CF";#N/A,#N/A,FALSE,"CE";#N/A,#N/A,FALSE,"Depr";#N/A,#N/A,FALSE,"APAL"}</definedName>
    <definedName name="wrn.Report1._1" localSheetId="24" hidden="1">{#N/A,#N/A,FALSE,"IS";#N/A,#N/A,FALSE,"BS";#N/A,#N/A,FALSE,"CF";#N/A,#N/A,FALSE,"CE";#N/A,#N/A,FALSE,"Depr";#N/A,#N/A,FALSE,"APAL"}</definedName>
    <definedName name="wrn.Report1._1" localSheetId="8" hidden="1">{#N/A,#N/A,FALSE,"IS";#N/A,#N/A,FALSE,"BS";#N/A,#N/A,FALSE,"CF";#N/A,#N/A,FALSE,"CE";#N/A,#N/A,FALSE,"Depr";#N/A,#N/A,FALSE,"APAL"}</definedName>
    <definedName name="wrn.Report1._1" localSheetId="25" hidden="1">{#N/A,#N/A,FALSE,"IS";#N/A,#N/A,FALSE,"BS";#N/A,#N/A,FALSE,"CF";#N/A,#N/A,FALSE,"CE";#N/A,#N/A,FALSE,"Depr";#N/A,#N/A,FALSE,"APAL"}</definedName>
    <definedName name="wrn.Report1._1" localSheetId="2" hidden="1">{#N/A,#N/A,FALSE,"IS";#N/A,#N/A,FALSE,"BS";#N/A,#N/A,FALSE,"CF";#N/A,#N/A,FALSE,"CE";#N/A,#N/A,FALSE,"Depr";#N/A,#N/A,FALSE,"APAL"}</definedName>
    <definedName name="wrn.Report1._1" localSheetId="14" hidden="1">{#N/A,#N/A,FALSE,"IS";#N/A,#N/A,FALSE,"BS";#N/A,#N/A,FALSE,"CF";#N/A,#N/A,FALSE,"CE";#N/A,#N/A,FALSE,"Depr";#N/A,#N/A,FALSE,"APAL"}</definedName>
    <definedName name="wrn.Report1._1" localSheetId="28" hidden="1">{#N/A,#N/A,FALSE,"IS";#N/A,#N/A,FALSE,"BS";#N/A,#N/A,FALSE,"CF";#N/A,#N/A,FALSE,"CE";#N/A,#N/A,FALSE,"Depr";#N/A,#N/A,FALSE,"APAL"}</definedName>
    <definedName name="wrn.Report1._1" localSheetId="5" hidden="1">{#N/A,#N/A,FALSE,"IS";#N/A,#N/A,FALSE,"BS";#N/A,#N/A,FALSE,"CF";#N/A,#N/A,FALSE,"CE";#N/A,#N/A,FALSE,"Depr";#N/A,#N/A,FALSE,"APAL"}</definedName>
    <definedName name="wrn.Report1._1" localSheetId="13" hidden="1">{#N/A,#N/A,FALSE,"IS";#N/A,#N/A,FALSE,"BS";#N/A,#N/A,FALSE,"CF";#N/A,#N/A,FALSE,"CE";#N/A,#N/A,FALSE,"Depr";#N/A,#N/A,FALSE,"APAL"}</definedName>
    <definedName name="wrn.Report1._1" hidden="1">{#N/A,#N/A,FALSE,"IS";#N/A,#N/A,FALSE,"BS";#N/A,#N/A,FALSE,"CF";#N/A,#N/A,FALSE,"CE";#N/A,#N/A,FALSE,"Depr";#N/A,#N/A,FALSE,"APAL"}</definedName>
    <definedName name="wrn.Report1._1_1" localSheetId="24" hidden="1">{#N/A,#N/A,FALSE,"IS";#N/A,#N/A,FALSE,"BS";#N/A,#N/A,FALSE,"CF";#N/A,#N/A,FALSE,"CE";#N/A,#N/A,FALSE,"Depr";#N/A,#N/A,FALSE,"APAL"}</definedName>
    <definedName name="wrn.Report1._1_1" localSheetId="8" hidden="1">{#N/A,#N/A,FALSE,"IS";#N/A,#N/A,FALSE,"BS";#N/A,#N/A,FALSE,"CF";#N/A,#N/A,FALSE,"CE";#N/A,#N/A,FALSE,"Depr";#N/A,#N/A,FALSE,"APAL"}</definedName>
    <definedName name="wrn.Report1._1_1" localSheetId="25" hidden="1">{#N/A,#N/A,FALSE,"IS";#N/A,#N/A,FALSE,"BS";#N/A,#N/A,FALSE,"CF";#N/A,#N/A,FALSE,"CE";#N/A,#N/A,FALSE,"Depr";#N/A,#N/A,FALSE,"APAL"}</definedName>
    <definedName name="wrn.Report1._1_1" localSheetId="2" hidden="1">{#N/A,#N/A,FALSE,"IS";#N/A,#N/A,FALSE,"BS";#N/A,#N/A,FALSE,"CF";#N/A,#N/A,FALSE,"CE";#N/A,#N/A,FALSE,"Depr";#N/A,#N/A,FALSE,"APAL"}</definedName>
    <definedName name="wrn.Report1._1_1" localSheetId="14" hidden="1">{#N/A,#N/A,FALSE,"IS";#N/A,#N/A,FALSE,"BS";#N/A,#N/A,FALSE,"CF";#N/A,#N/A,FALSE,"CE";#N/A,#N/A,FALSE,"Depr";#N/A,#N/A,FALSE,"APAL"}</definedName>
    <definedName name="wrn.Report1._1_1" localSheetId="28" hidden="1">{#N/A,#N/A,FALSE,"IS";#N/A,#N/A,FALSE,"BS";#N/A,#N/A,FALSE,"CF";#N/A,#N/A,FALSE,"CE";#N/A,#N/A,FALSE,"Depr";#N/A,#N/A,FALSE,"APAL"}</definedName>
    <definedName name="wrn.Report1._1_1" localSheetId="5" hidden="1">{#N/A,#N/A,FALSE,"IS";#N/A,#N/A,FALSE,"BS";#N/A,#N/A,FALSE,"CF";#N/A,#N/A,FALSE,"CE";#N/A,#N/A,FALSE,"Depr";#N/A,#N/A,FALSE,"APAL"}</definedName>
    <definedName name="wrn.Report1._1_1" localSheetId="13" hidden="1">{#N/A,#N/A,FALSE,"IS";#N/A,#N/A,FALSE,"BS";#N/A,#N/A,FALSE,"CF";#N/A,#N/A,FALSE,"CE";#N/A,#N/A,FALSE,"Depr";#N/A,#N/A,FALSE,"APAL"}</definedName>
    <definedName name="wrn.Report1._1_1" hidden="1">{#N/A,#N/A,FALSE,"IS";#N/A,#N/A,FALSE,"BS";#N/A,#N/A,FALSE,"CF";#N/A,#N/A,FALSE,"CE";#N/A,#N/A,FALSE,"Depr";#N/A,#N/A,FALSE,"APAL"}</definedName>
    <definedName name="wrn.Report1._1_2" localSheetId="24" hidden="1">{#N/A,#N/A,FALSE,"IS";#N/A,#N/A,FALSE,"BS";#N/A,#N/A,FALSE,"CF";#N/A,#N/A,FALSE,"CE";#N/A,#N/A,FALSE,"Depr";#N/A,#N/A,FALSE,"APAL"}</definedName>
    <definedName name="wrn.Report1._1_2" localSheetId="8" hidden="1">{#N/A,#N/A,FALSE,"IS";#N/A,#N/A,FALSE,"BS";#N/A,#N/A,FALSE,"CF";#N/A,#N/A,FALSE,"CE";#N/A,#N/A,FALSE,"Depr";#N/A,#N/A,FALSE,"APAL"}</definedName>
    <definedName name="wrn.Report1._1_2" localSheetId="25" hidden="1">{#N/A,#N/A,FALSE,"IS";#N/A,#N/A,FALSE,"BS";#N/A,#N/A,FALSE,"CF";#N/A,#N/A,FALSE,"CE";#N/A,#N/A,FALSE,"Depr";#N/A,#N/A,FALSE,"APAL"}</definedName>
    <definedName name="wrn.Report1._1_2" localSheetId="2" hidden="1">{#N/A,#N/A,FALSE,"IS";#N/A,#N/A,FALSE,"BS";#N/A,#N/A,FALSE,"CF";#N/A,#N/A,FALSE,"CE";#N/A,#N/A,FALSE,"Depr";#N/A,#N/A,FALSE,"APAL"}</definedName>
    <definedName name="wrn.Report1._1_2" localSheetId="14" hidden="1">{#N/A,#N/A,FALSE,"IS";#N/A,#N/A,FALSE,"BS";#N/A,#N/A,FALSE,"CF";#N/A,#N/A,FALSE,"CE";#N/A,#N/A,FALSE,"Depr";#N/A,#N/A,FALSE,"APAL"}</definedName>
    <definedName name="wrn.Report1._1_2" localSheetId="28" hidden="1">{#N/A,#N/A,FALSE,"IS";#N/A,#N/A,FALSE,"BS";#N/A,#N/A,FALSE,"CF";#N/A,#N/A,FALSE,"CE";#N/A,#N/A,FALSE,"Depr";#N/A,#N/A,FALSE,"APAL"}</definedName>
    <definedName name="wrn.Report1._1_2" localSheetId="5" hidden="1">{#N/A,#N/A,FALSE,"IS";#N/A,#N/A,FALSE,"BS";#N/A,#N/A,FALSE,"CF";#N/A,#N/A,FALSE,"CE";#N/A,#N/A,FALSE,"Depr";#N/A,#N/A,FALSE,"APAL"}</definedName>
    <definedName name="wrn.Report1._1_2" localSheetId="13" hidden="1">{#N/A,#N/A,FALSE,"IS";#N/A,#N/A,FALSE,"BS";#N/A,#N/A,FALSE,"CF";#N/A,#N/A,FALSE,"CE";#N/A,#N/A,FALSE,"Depr";#N/A,#N/A,FALSE,"APAL"}</definedName>
    <definedName name="wrn.Report1._1_2" hidden="1">{#N/A,#N/A,FALSE,"IS";#N/A,#N/A,FALSE,"BS";#N/A,#N/A,FALSE,"CF";#N/A,#N/A,FALSE,"CE";#N/A,#N/A,FALSE,"Depr";#N/A,#N/A,FALSE,"APAL"}</definedName>
    <definedName name="wrn.Report1._1_3" localSheetId="24" hidden="1">{#N/A,#N/A,FALSE,"IS";#N/A,#N/A,FALSE,"BS";#N/A,#N/A,FALSE,"CF";#N/A,#N/A,FALSE,"CE";#N/A,#N/A,FALSE,"Depr";#N/A,#N/A,FALSE,"APAL"}</definedName>
    <definedName name="wrn.Report1._1_3" localSheetId="8" hidden="1">{#N/A,#N/A,FALSE,"IS";#N/A,#N/A,FALSE,"BS";#N/A,#N/A,FALSE,"CF";#N/A,#N/A,FALSE,"CE";#N/A,#N/A,FALSE,"Depr";#N/A,#N/A,FALSE,"APAL"}</definedName>
    <definedName name="wrn.Report1._1_3" localSheetId="25" hidden="1">{#N/A,#N/A,FALSE,"IS";#N/A,#N/A,FALSE,"BS";#N/A,#N/A,FALSE,"CF";#N/A,#N/A,FALSE,"CE";#N/A,#N/A,FALSE,"Depr";#N/A,#N/A,FALSE,"APAL"}</definedName>
    <definedName name="wrn.Report1._1_3" localSheetId="2" hidden="1">{#N/A,#N/A,FALSE,"IS";#N/A,#N/A,FALSE,"BS";#N/A,#N/A,FALSE,"CF";#N/A,#N/A,FALSE,"CE";#N/A,#N/A,FALSE,"Depr";#N/A,#N/A,FALSE,"APAL"}</definedName>
    <definedName name="wrn.Report1._1_3" localSheetId="14" hidden="1">{#N/A,#N/A,FALSE,"IS";#N/A,#N/A,FALSE,"BS";#N/A,#N/A,FALSE,"CF";#N/A,#N/A,FALSE,"CE";#N/A,#N/A,FALSE,"Depr";#N/A,#N/A,FALSE,"APAL"}</definedName>
    <definedName name="wrn.Report1._1_3" localSheetId="28" hidden="1">{#N/A,#N/A,FALSE,"IS";#N/A,#N/A,FALSE,"BS";#N/A,#N/A,FALSE,"CF";#N/A,#N/A,FALSE,"CE";#N/A,#N/A,FALSE,"Depr";#N/A,#N/A,FALSE,"APAL"}</definedName>
    <definedName name="wrn.Report1._1_3" localSheetId="5" hidden="1">{#N/A,#N/A,FALSE,"IS";#N/A,#N/A,FALSE,"BS";#N/A,#N/A,FALSE,"CF";#N/A,#N/A,FALSE,"CE";#N/A,#N/A,FALSE,"Depr";#N/A,#N/A,FALSE,"APAL"}</definedName>
    <definedName name="wrn.Report1._1_3" localSheetId="13" hidden="1">{#N/A,#N/A,FALSE,"IS";#N/A,#N/A,FALSE,"BS";#N/A,#N/A,FALSE,"CF";#N/A,#N/A,FALSE,"CE";#N/A,#N/A,FALSE,"Depr";#N/A,#N/A,FALSE,"APAL"}</definedName>
    <definedName name="wrn.Report1._1_3" hidden="1">{#N/A,#N/A,FALSE,"IS";#N/A,#N/A,FALSE,"BS";#N/A,#N/A,FALSE,"CF";#N/A,#N/A,FALSE,"CE";#N/A,#N/A,FALSE,"Depr";#N/A,#N/A,FALSE,"APAL"}</definedName>
    <definedName name="wrn.Report1._1_4" localSheetId="24" hidden="1">{#N/A,#N/A,FALSE,"IS";#N/A,#N/A,FALSE,"BS";#N/A,#N/A,FALSE,"CF";#N/A,#N/A,FALSE,"CE";#N/A,#N/A,FALSE,"Depr";#N/A,#N/A,FALSE,"APAL"}</definedName>
    <definedName name="wrn.Report1._1_4" localSheetId="8" hidden="1">{#N/A,#N/A,FALSE,"IS";#N/A,#N/A,FALSE,"BS";#N/A,#N/A,FALSE,"CF";#N/A,#N/A,FALSE,"CE";#N/A,#N/A,FALSE,"Depr";#N/A,#N/A,FALSE,"APAL"}</definedName>
    <definedName name="wrn.Report1._1_4" localSheetId="25" hidden="1">{#N/A,#N/A,FALSE,"IS";#N/A,#N/A,FALSE,"BS";#N/A,#N/A,FALSE,"CF";#N/A,#N/A,FALSE,"CE";#N/A,#N/A,FALSE,"Depr";#N/A,#N/A,FALSE,"APAL"}</definedName>
    <definedName name="wrn.Report1._1_4" localSheetId="2" hidden="1">{#N/A,#N/A,FALSE,"IS";#N/A,#N/A,FALSE,"BS";#N/A,#N/A,FALSE,"CF";#N/A,#N/A,FALSE,"CE";#N/A,#N/A,FALSE,"Depr";#N/A,#N/A,FALSE,"APAL"}</definedName>
    <definedName name="wrn.Report1._1_4" localSheetId="14" hidden="1">{#N/A,#N/A,FALSE,"IS";#N/A,#N/A,FALSE,"BS";#N/A,#N/A,FALSE,"CF";#N/A,#N/A,FALSE,"CE";#N/A,#N/A,FALSE,"Depr";#N/A,#N/A,FALSE,"APAL"}</definedName>
    <definedName name="wrn.Report1._1_4" localSheetId="28" hidden="1">{#N/A,#N/A,FALSE,"IS";#N/A,#N/A,FALSE,"BS";#N/A,#N/A,FALSE,"CF";#N/A,#N/A,FALSE,"CE";#N/A,#N/A,FALSE,"Depr";#N/A,#N/A,FALSE,"APAL"}</definedName>
    <definedName name="wrn.Report1._1_4" localSheetId="5" hidden="1">{#N/A,#N/A,FALSE,"IS";#N/A,#N/A,FALSE,"BS";#N/A,#N/A,FALSE,"CF";#N/A,#N/A,FALSE,"CE";#N/A,#N/A,FALSE,"Depr";#N/A,#N/A,FALSE,"APAL"}</definedName>
    <definedName name="wrn.Report1._1_4" localSheetId="13" hidden="1">{#N/A,#N/A,FALSE,"IS";#N/A,#N/A,FALSE,"BS";#N/A,#N/A,FALSE,"CF";#N/A,#N/A,FALSE,"CE";#N/A,#N/A,FALSE,"Depr";#N/A,#N/A,FALSE,"APAL"}</definedName>
    <definedName name="wrn.Report1._1_4" hidden="1">{#N/A,#N/A,FALSE,"IS";#N/A,#N/A,FALSE,"BS";#N/A,#N/A,FALSE,"CF";#N/A,#N/A,FALSE,"CE";#N/A,#N/A,FALSE,"Depr";#N/A,#N/A,FALSE,"APAL"}</definedName>
    <definedName name="wrn.Report1._2" localSheetId="24" hidden="1">{#N/A,#N/A,FALSE,"IS";#N/A,#N/A,FALSE,"BS";#N/A,#N/A,FALSE,"CF";#N/A,#N/A,FALSE,"CE";#N/A,#N/A,FALSE,"Depr";#N/A,#N/A,FALSE,"APAL"}</definedName>
    <definedName name="wrn.Report1._2" localSheetId="8" hidden="1">{#N/A,#N/A,FALSE,"IS";#N/A,#N/A,FALSE,"BS";#N/A,#N/A,FALSE,"CF";#N/A,#N/A,FALSE,"CE";#N/A,#N/A,FALSE,"Depr";#N/A,#N/A,FALSE,"APAL"}</definedName>
    <definedName name="wrn.Report1._2" localSheetId="25" hidden="1">{#N/A,#N/A,FALSE,"IS";#N/A,#N/A,FALSE,"BS";#N/A,#N/A,FALSE,"CF";#N/A,#N/A,FALSE,"CE";#N/A,#N/A,FALSE,"Depr";#N/A,#N/A,FALSE,"APAL"}</definedName>
    <definedName name="wrn.Report1._2" localSheetId="2" hidden="1">{#N/A,#N/A,FALSE,"IS";#N/A,#N/A,FALSE,"BS";#N/A,#N/A,FALSE,"CF";#N/A,#N/A,FALSE,"CE";#N/A,#N/A,FALSE,"Depr";#N/A,#N/A,FALSE,"APAL"}</definedName>
    <definedName name="wrn.Report1._2" localSheetId="14" hidden="1">{#N/A,#N/A,FALSE,"IS";#N/A,#N/A,FALSE,"BS";#N/A,#N/A,FALSE,"CF";#N/A,#N/A,FALSE,"CE";#N/A,#N/A,FALSE,"Depr";#N/A,#N/A,FALSE,"APAL"}</definedName>
    <definedName name="wrn.Report1._2" localSheetId="28" hidden="1">{#N/A,#N/A,FALSE,"IS";#N/A,#N/A,FALSE,"BS";#N/A,#N/A,FALSE,"CF";#N/A,#N/A,FALSE,"CE";#N/A,#N/A,FALSE,"Depr";#N/A,#N/A,FALSE,"APAL"}</definedName>
    <definedName name="wrn.Report1._2" localSheetId="5" hidden="1">{#N/A,#N/A,FALSE,"IS";#N/A,#N/A,FALSE,"BS";#N/A,#N/A,FALSE,"CF";#N/A,#N/A,FALSE,"CE";#N/A,#N/A,FALSE,"Depr";#N/A,#N/A,FALSE,"APAL"}</definedName>
    <definedName name="wrn.Report1._2" localSheetId="13" hidden="1">{#N/A,#N/A,FALSE,"IS";#N/A,#N/A,FALSE,"BS";#N/A,#N/A,FALSE,"CF";#N/A,#N/A,FALSE,"CE";#N/A,#N/A,FALSE,"Depr";#N/A,#N/A,FALSE,"APAL"}</definedName>
    <definedName name="wrn.Report1._2" hidden="1">{#N/A,#N/A,FALSE,"IS";#N/A,#N/A,FALSE,"BS";#N/A,#N/A,FALSE,"CF";#N/A,#N/A,FALSE,"CE";#N/A,#N/A,FALSE,"Depr";#N/A,#N/A,FALSE,"APAL"}</definedName>
    <definedName name="wrn.Report1._2_1" localSheetId="24" hidden="1">{#N/A,#N/A,FALSE,"IS";#N/A,#N/A,FALSE,"BS";#N/A,#N/A,FALSE,"CF";#N/A,#N/A,FALSE,"CE";#N/A,#N/A,FALSE,"Depr";#N/A,#N/A,FALSE,"APAL"}</definedName>
    <definedName name="wrn.Report1._2_1" localSheetId="8" hidden="1">{#N/A,#N/A,FALSE,"IS";#N/A,#N/A,FALSE,"BS";#N/A,#N/A,FALSE,"CF";#N/A,#N/A,FALSE,"CE";#N/A,#N/A,FALSE,"Depr";#N/A,#N/A,FALSE,"APAL"}</definedName>
    <definedName name="wrn.Report1._2_1" localSheetId="25" hidden="1">{#N/A,#N/A,FALSE,"IS";#N/A,#N/A,FALSE,"BS";#N/A,#N/A,FALSE,"CF";#N/A,#N/A,FALSE,"CE";#N/A,#N/A,FALSE,"Depr";#N/A,#N/A,FALSE,"APAL"}</definedName>
    <definedName name="wrn.Report1._2_1" localSheetId="2" hidden="1">{#N/A,#N/A,FALSE,"IS";#N/A,#N/A,FALSE,"BS";#N/A,#N/A,FALSE,"CF";#N/A,#N/A,FALSE,"CE";#N/A,#N/A,FALSE,"Depr";#N/A,#N/A,FALSE,"APAL"}</definedName>
    <definedName name="wrn.Report1._2_1" localSheetId="14" hidden="1">{#N/A,#N/A,FALSE,"IS";#N/A,#N/A,FALSE,"BS";#N/A,#N/A,FALSE,"CF";#N/A,#N/A,FALSE,"CE";#N/A,#N/A,FALSE,"Depr";#N/A,#N/A,FALSE,"APAL"}</definedName>
    <definedName name="wrn.Report1._2_1" localSheetId="28" hidden="1">{#N/A,#N/A,FALSE,"IS";#N/A,#N/A,FALSE,"BS";#N/A,#N/A,FALSE,"CF";#N/A,#N/A,FALSE,"CE";#N/A,#N/A,FALSE,"Depr";#N/A,#N/A,FALSE,"APAL"}</definedName>
    <definedName name="wrn.Report1._2_1" localSheetId="5" hidden="1">{#N/A,#N/A,FALSE,"IS";#N/A,#N/A,FALSE,"BS";#N/A,#N/A,FALSE,"CF";#N/A,#N/A,FALSE,"CE";#N/A,#N/A,FALSE,"Depr";#N/A,#N/A,FALSE,"APAL"}</definedName>
    <definedName name="wrn.Report1._2_1" localSheetId="13" hidden="1">{#N/A,#N/A,FALSE,"IS";#N/A,#N/A,FALSE,"BS";#N/A,#N/A,FALSE,"CF";#N/A,#N/A,FALSE,"CE";#N/A,#N/A,FALSE,"Depr";#N/A,#N/A,FALSE,"APAL"}</definedName>
    <definedName name="wrn.Report1._2_1" hidden="1">{#N/A,#N/A,FALSE,"IS";#N/A,#N/A,FALSE,"BS";#N/A,#N/A,FALSE,"CF";#N/A,#N/A,FALSE,"CE";#N/A,#N/A,FALSE,"Depr";#N/A,#N/A,FALSE,"APAL"}</definedName>
    <definedName name="wrn.Report1._2_2" localSheetId="24" hidden="1">{#N/A,#N/A,FALSE,"IS";#N/A,#N/A,FALSE,"BS";#N/A,#N/A,FALSE,"CF";#N/A,#N/A,FALSE,"CE";#N/A,#N/A,FALSE,"Depr";#N/A,#N/A,FALSE,"APAL"}</definedName>
    <definedName name="wrn.Report1._2_2" localSheetId="8" hidden="1">{#N/A,#N/A,FALSE,"IS";#N/A,#N/A,FALSE,"BS";#N/A,#N/A,FALSE,"CF";#N/A,#N/A,FALSE,"CE";#N/A,#N/A,FALSE,"Depr";#N/A,#N/A,FALSE,"APAL"}</definedName>
    <definedName name="wrn.Report1._2_2" localSheetId="25" hidden="1">{#N/A,#N/A,FALSE,"IS";#N/A,#N/A,FALSE,"BS";#N/A,#N/A,FALSE,"CF";#N/A,#N/A,FALSE,"CE";#N/A,#N/A,FALSE,"Depr";#N/A,#N/A,FALSE,"APAL"}</definedName>
    <definedName name="wrn.Report1._2_2" localSheetId="2" hidden="1">{#N/A,#N/A,FALSE,"IS";#N/A,#N/A,FALSE,"BS";#N/A,#N/A,FALSE,"CF";#N/A,#N/A,FALSE,"CE";#N/A,#N/A,FALSE,"Depr";#N/A,#N/A,FALSE,"APAL"}</definedName>
    <definedName name="wrn.Report1._2_2" localSheetId="14" hidden="1">{#N/A,#N/A,FALSE,"IS";#N/A,#N/A,FALSE,"BS";#N/A,#N/A,FALSE,"CF";#N/A,#N/A,FALSE,"CE";#N/A,#N/A,FALSE,"Depr";#N/A,#N/A,FALSE,"APAL"}</definedName>
    <definedName name="wrn.Report1._2_2" localSheetId="28" hidden="1">{#N/A,#N/A,FALSE,"IS";#N/A,#N/A,FALSE,"BS";#N/A,#N/A,FALSE,"CF";#N/A,#N/A,FALSE,"CE";#N/A,#N/A,FALSE,"Depr";#N/A,#N/A,FALSE,"APAL"}</definedName>
    <definedName name="wrn.Report1._2_2" localSheetId="5" hidden="1">{#N/A,#N/A,FALSE,"IS";#N/A,#N/A,FALSE,"BS";#N/A,#N/A,FALSE,"CF";#N/A,#N/A,FALSE,"CE";#N/A,#N/A,FALSE,"Depr";#N/A,#N/A,FALSE,"APAL"}</definedName>
    <definedName name="wrn.Report1._2_2" localSheetId="13" hidden="1">{#N/A,#N/A,FALSE,"IS";#N/A,#N/A,FALSE,"BS";#N/A,#N/A,FALSE,"CF";#N/A,#N/A,FALSE,"CE";#N/A,#N/A,FALSE,"Depr";#N/A,#N/A,FALSE,"APAL"}</definedName>
    <definedName name="wrn.Report1._2_2" hidden="1">{#N/A,#N/A,FALSE,"IS";#N/A,#N/A,FALSE,"BS";#N/A,#N/A,FALSE,"CF";#N/A,#N/A,FALSE,"CE";#N/A,#N/A,FALSE,"Depr";#N/A,#N/A,FALSE,"APAL"}</definedName>
    <definedName name="wrn.Report1._2_3" localSheetId="24" hidden="1">{#N/A,#N/A,FALSE,"IS";#N/A,#N/A,FALSE,"BS";#N/A,#N/A,FALSE,"CF";#N/A,#N/A,FALSE,"CE";#N/A,#N/A,FALSE,"Depr";#N/A,#N/A,FALSE,"APAL"}</definedName>
    <definedName name="wrn.Report1._2_3" localSheetId="8" hidden="1">{#N/A,#N/A,FALSE,"IS";#N/A,#N/A,FALSE,"BS";#N/A,#N/A,FALSE,"CF";#N/A,#N/A,FALSE,"CE";#N/A,#N/A,FALSE,"Depr";#N/A,#N/A,FALSE,"APAL"}</definedName>
    <definedName name="wrn.Report1._2_3" localSheetId="25" hidden="1">{#N/A,#N/A,FALSE,"IS";#N/A,#N/A,FALSE,"BS";#N/A,#N/A,FALSE,"CF";#N/A,#N/A,FALSE,"CE";#N/A,#N/A,FALSE,"Depr";#N/A,#N/A,FALSE,"APAL"}</definedName>
    <definedName name="wrn.Report1._2_3" localSheetId="2" hidden="1">{#N/A,#N/A,FALSE,"IS";#N/A,#N/A,FALSE,"BS";#N/A,#N/A,FALSE,"CF";#N/A,#N/A,FALSE,"CE";#N/A,#N/A,FALSE,"Depr";#N/A,#N/A,FALSE,"APAL"}</definedName>
    <definedName name="wrn.Report1._2_3" localSheetId="14" hidden="1">{#N/A,#N/A,FALSE,"IS";#N/A,#N/A,FALSE,"BS";#N/A,#N/A,FALSE,"CF";#N/A,#N/A,FALSE,"CE";#N/A,#N/A,FALSE,"Depr";#N/A,#N/A,FALSE,"APAL"}</definedName>
    <definedName name="wrn.Report1._2_3" localSheetId="28" hidden="1">{#N/A,#N/A,FALSE,"IS";#N/A,#N/A,FALSE,"BS";#N/A,#N/A,FALSE,"CF";#N/A,#N/A,FALSE,"CE";#N/A,#N/A,FALSE,"Depr";#N/A,#N/A,FALSE,"APAL"}</definedName>
    <definedName name="wrn.Report1._2_3" localSheetId="5" hidden="1">{#N/A,#N/A,FALSE,"IS";#N/A,#N/A,FALSE,"BS";#N/A,#N/A,FALSE,"CF";#N/A,#N/A,FALSE,"CE";#N/A,#N/A,FALSE,"Depr";#N/A,#N/A,FALSE,"APAL"}</definedName>
    <definedName name="wrn.Report1._2_3" localSheetId="13" hidden="1">{#N/A,#N/A,FALSE,"IS";#N/A,#N/A,FALSE,"BS";#N/A,#N/A,FALSE,"CF";#N/A,#N/A,FALSE,"CE";#N/A,#N/A,FALSE,"Depr";#N/A,#N/A,FALSE,"APAL"}</definedName>
    <definedName name="wrn.Report1._2_3" hidden="1">{#N/A,#N/A,FALSE,"IS";#N/A,#N/A,FALSE,"BS";#N/A,#N/A,FALSE,"CF";#N/A,#N/A,FALSE,"CE";#N/A,#N/A,FALSE,"Depr";#N/A,#N/A,FALSE,"APAL"}</definedName>
    <definedName name="wrn.Report1._2_4" localSheetId="24" hidden="1">{#N/A,#N/A,FALSE,"IS";#N/A,#N/A,FALSE,"BS";#N/A,#N/A,FALSE,"CF";#N/A,#N/A,FALSE,"CE";#N/A,#N/A,FALSE,"Depr";#N/A,#N/A,FALSE,"APAL"}</definedName>
    <definedName name="wrn.Report1._2_4" localSheetId="8" hidden="1">{#N/A,#N/A,FALSE,"IS";#N/A,#N/A,FALSE,"BS";#N/A,#N/A,FALSE,"CF";#N/A,#N/A,FALSE,"CE";#N/A,#N/A,FALSE,"Depr";#N/A,#N/A,FALSE,"APAL"}</definedName>
    <definedName name="wrn.Report1._2_4" localSheetId="25" hidden="1">{#N/A,#N/A,FALSE,"IS";#N/A,#N/A,FALSE,"BS";#N/A,#N/A,FALSE,"CF";#N/A,#N/A,FALSE,"CE";#N/A,#N/A,FALSE,"Depr";#N/A,#N/A,FALSE,"APAL"}</definedName>
    <definedName name="wrn.Report1._2_4" localSheetId="2" hidden="1">{#N/A,#N/A,FALSE,"IS";#N/A,#N/A,FALSE,"BS";#N/A,#N/A,FALSE,"CF";#N/A,#N/A,FALSE,"CE";#N/A,#N/A,FALSE,"Depr";#N/A,#N/A,FALSE,"APAL"}</definedName>
    <definedName name="wrn.Report1._2_4" localSheetId="14" hidden="1">{#N/A,#N/A,FALSE,"IS";#N/A,#N/A,FALSE,"BS";#N/A,#N/A,FALSE,"CF";#N/A,#N/A,FALSE,"CE";#N/A,#N/A,FALSE,"Depr";#N/A,#N/A,FALSE,"APAL"}</definedName>
    <definedName name="wrn.Report1._2_4" localSheetId="28" hidden="1">{#N/A,#N/A,FALSE,"IS";#N/A,#N/A,FALSE,"BS";#N/A,#N/A,FALSE,"CF";#N/A,#N/A,FALSE,"CE";#N/A,#N/A,FALSE,"Depr";#N/A,#N/A,FALSE,"APAL"}</definedName>
    <definedName name="wrn.Report1._2_4" localSheetId="5" hidden="1">{#N/A,#N/A,FALSE,"IS";#N/A,#N/A,FALSE,"BS";#N/A,#N/A,FALSE,"CF";#N/A,#N/A,FALSE,"CE";#N/A,#N/A,FALSE,"Depr";#N/A,#N/A,FALSE,"APAL"}</definedName>
    <definedName name="wrn.Report1._2_4" localSheetId="13" hidden="1">{#N/A,#N/A,FALSE,"IS";#N/A,#N/A,FALSE,"BS";#N/A,#N/A,FALSE,"CF";#N/A,#N/A,FALSE,"CE";#N/A,#N/A,FALSE,"Depr";#N/A,#N/A,FALSE,"APAL"}</definedName>
    <definedName name="wrn.Report1._2_4" hidden="1">{#N/A,#N/A,FALSE,"IS";#N/A,#N/A,FALSE,"BS";#N/A,#N/A,FALSE,"CF";#N/A,#N/A,FALSE,"CE";#N/A,#N/A,FALSE,"Depr";#N/A,#N/A,FALSE,"APAL"}</definedName>
    <definedName name="wrn.Report1._3" localSheetId="24" hidden="1">{#N/A,#N/A,FALSE,"IS";#N/A,#N/A,FALSE,"BS";#N/A,#N/A,FALSE,"CF";#N/A,#N/A,FALSE,"CE";#N/A,#N/A,FALSE,"Depr";#N/A,#N/A,FALSE,"APAL"}</definedName>
    <definedName name="wrn.Report1._3" localSheetId="8" hidden="1">{#N/A,#N/A,FALSE,"IS";#N/A,#N/A,FALSE,"BS";#N/A,#N/A,FALSE,"CF";#N/A,#N/A,FALSE,"CE";#N/A,#N/A,FALSE,"Depr";#N/A,#N/A,FALSE,"APAL"}</definedName>
    <definedName name="wrn.Report1._3" localSheetId="25" hidden="1">{#N/A,#N/A,FALSE,"IS";#N/A,#N/A,FALSE,"BS";#N/A,#N/A,FALSE,"CF";#N/A,#N/A,FALSE,"CE";#N/A,#N/A,FALSE,"Depr";#N/A,#N/A,FALSE,"APAL"}</definedName>
    <definedName name="wrn.Report1._3" localSheetId="2" hidden="1">{#N/A,#N/A,FALSE,"IS";#N/A,#N/A,FALSE,"BS";#N/A,#N/A,FALSE,"CF";#N/A,#N/A,FALSE,"CE";#N/A,#N/A,FALSE,"Depr";#N/A,#N/A,FALSE,"APAL"}</definedName>
    <definedName name="wrn.Report1._3" localSheetId="14" hidden="1">{#N/A,#N/A,FALSE,"IS";#N/A,#N/A,FALSE,"BS";#N/A,#N/A,FALSE,"CF";#N/A,#N/A,FALSE,"CE";#N/A,#N/A,FALSE,"Depr";#N/A,#N/A,FALSE,"APAL"}</definedName>
    <definedName name="wrn.Report1._3" localSheetId="28" hidden="1">{#N/A,#N/A,FALSE,"IS";#N/A,#N/A,FALSE,"BS";#N/A,#N/A,FALSE,"CF";#N/A,#N/A,FALSE,"CE";#N/A,#N/A,FALSE,"Depr";#N/A,#N/A,FALSE,"APAL"}</definedName>
    <definedName name="wrn.Report1._3" localSheetId="5" hidden="1">{#N/A,#N/A,FALSE,"IS";#N/A,#N/A,FALSE,"BS";#N/A,#N/A,FALSE,"CF";#N/A,#N/A,FALSE,"CE";#N/A,#N/A,FALSE,"Depr";#N/A,#N/A,FALSE,"APAL"}</definedName>
    <definedName name="wrn.Report1._3" localSheetId="13" hidden="1">{#N/A,#N/A,FALSE,"IS";#N/A,#N/A,FALSE,"BS";#N/A,#N/A,FALSE,"CF";#N/A,#N/A,FALSE,"CE";#N/A,#N/A,FALSE,"Depr";#N/A,#N/A,FALSE,"APAL"}</definedName>
    <definedName name="wrn.Report1._3" hidden="1">{#N/A,#N/A,FALSE,"IS";#N/A,#N/A,FALSE,"BS";#N/A,#N/A,FALSE,"CF";#N/A,#N/A,FALSE,"CE";#N/A,#N/A,FALSE,"Depr";#N/A,#N/A,FALSE,"APAL"}</definedName>
    <definedName name="wrn.Report1._3_1" localSheetId="24" hidden="1">{#N/A,#N/A,FALSE,"IS";#N/A,#N/A,FALSE,"BS";#N/A,#N/A,FALSE,"CF";#N/A,#N/A,FALSE,"CE";#N/A,#N/A,FALSE,"Depr";#N/A,#N/A,FALSE,"APAL"}</definedName>
    <definedName name="wrn.Report1._3_1" localSheetId="8" hidden="1">{#N/A,#N/A,FALSE,"IS";#N/A,#N/A,FALSE,"BS";#N/A,#N/A,FALSE,"CF";#N/A,#N/A,FALSE,"CE";#N/A,#N/A,FALSE,"Depr";#N/A,#N/A,FALSE,"APAL"}</definedName>
    <definedName name="wrn.Report1._3_1" localSheetId="25" hidden="1">{#N/A,#N/A,FALSE,"IS";#N/A,#N/A,FALSE,"BS";#N/A,#N/A,FALSE,"CF";#N/A,#N/A,FALSE,"CE";#N/A,#N/A,FALSE,"Depr";#N/A,#N/A,FALSE,"APAL"}</definedName>
    <definedName name="wrn.Report1._3_1" localSheetId="2" hidden="1">{#N/A,#N/A,FALSE,"IS";#N/A,#N/A,FALSE,"BS";#N/A,#N/A,FALSE,"CF";#N/A,#N/A,FALSE,"CE";#N/A,#N/A,FALSE,"Depr";#N/A,#N/A,FALSE,"APAL"}</definedName>
    <definedName name="wrn.Report1._3_1" localSheetId="14" hidden="1">{#N/A,#N/A,FALSE,"IS";#N/A,#N/A,FALSE,"BS";#N/A,#N/A,FALSE,"CF";#N/A,#N/A,FALSE,"CE";#N/A,#N/A,FALSE,"Depr";#N/A,#N/A,FALSE,"APAL"}</definedName>
    <definedName name="wrn.Report1._3_1" localSheetId="28" hidden="1">{#N/A,#N/A,FALSE,"IS";#N/A,#N/A,FALSE,"BS";#N/A,#N/A,FALSE,"CF";#N/A,#N/A,FALSE,"CE";#N/A,#N/A,FALSE,"Depr";#N/A,#N/A,FALSE,"APAL"}</definedName>
    <definedName name="wrn.Report1._3_1" localSheetId="5" hidden="1">{#N/A,#N/A,FALSE,"IS";#N/A,#N/A,FALSE,"BS";#N/A,#N/A,FALSE,"CF";#N/A,#N/A,FALSE,"CE";#N/A,#N/A,FALSE,"Depr";#N/A,#N/A,FALSE,"APAL"}</definedName>
    <definedName name="wrn.Report1._3_1" localSheetId="13" hidden="1">{#N/A,#N/A,FALSE,"IS";#N/A,#N/A,FALSE,"BS";#N/A,#N/A,FALSE,"CF";#N/A,#N/A,FALSE,"CE";#N/A,#N/A,FALSE,"Depr";#N/A,#N/A,FALSE,"APAL"}</definedName>
    <definedName name="wrn.Report1._3_1" hidden="1">{#N/A,#N/A,FALSE,"IS";#N/A,#N/A,FALSE,"BS";#N/A,#N/A,FALSE,"CF";#N/A,#N/A,FALSE,"CE";#N/A,#N/A,FALSE,"Depr";#N/A,#N/A,FALSE,"APAL"}</definedName>
    <definedName name="wrn.Report1._3_2" localSheetId="24" hidden="1">{#N/A,#N/A,FALSE,"IS";#N/A,#N/A,FALSE,"BS";#N/A,#N/A,FALSE,"CF";#N/A,#N/A,FALSE,"CE";#N/A,#N/A,FALSE,"Depr";#N/A,#N/A,FALSE,"APAL"}</definedName>
    <definedName name="wrn.Report1._3_2" localSheetId="8" hidden="1">{#N/A,#N/A,FALSE,"IS";#N/A,#N/A,FALSE,"BS";#N/A,#N/A,FALSE,"CF";#N/A,#N/A,FALSE,"CE";#N/A,#N/A,FALSE,"Depr";#N/A,#N/A,FALSE,"APAL"}</definedName>
    <definedName name="wrn.Report1._3_2" localSheetId="25" hidden="1">{#N/A,#N/A,FALSE,"IS";#N/A,#N/A,FALSE,"BS";#N/A,#N/A,FALSE,"CF";#N/A,#N/A,FALSE,"CE";#N/A,#N/A,FALSE,"Depr";#N/A,#N/A,FALSE,"APAL"}</definedName>
    <definedName name="wrn.Report1._3_2" localSheetId="2" hidden="1">{#N/A,#N/A,FALSE,"IS";#N/A,#N/A,FALSE,"BS";#N/A,#N/A,FALSE,"CF";#N/A,#N/A,FALSE,"CE";#N/A,#N/A,FALSE,"Depr";#N/A,#N/A,FALSE,"APAL"}</definedName>
    <definedName name="wrn.Report1._3_2" localSheetId="14" hidden="1">{#N/A,#N/A,FALSE,"IS";#N/A,#N/A,FALSE,"BS";#N/A,#N/A,FALSE,"CF";#N/A,#N/A,FALSE,"CE";#N/A,#N/A,FALSE,"Depr";#N/A,#N/A,FALSE,"APAL"}</definedName>
    <definedName name="wrn.Report1._3_2" localSheetId="28" hidden="1">{#N/A,#N/A,FALSE,"IS";#N/A,#N/A,FALSE,"BS";#N/A,#N/A,FALSE,"CF";#N/A,#N/A,FALSE,"CE";#N/A,#N/A,FALSE,"Depr";#N/A,#N/A,FALSE,"APAL"}</definedName>
    <definedName name="wrn.Report1._3_2" localSheetId="5" hidden="1">{#N/A,#N/A,FALSE,"IS";#N/A,#N/A,FALSE,"BS";#N/A,#N/A,FALSE,"CF";#N/A,#N/A,FALSE,"CE";#N/A,#N/A,FALSE,"Depr";#N/A,#N/A,FALSE,"APAL"}</definedName>
    <definedName name="wrn.Report1._3_2" localSheetId="13" hidden="1">{#N/A,#N/A,FALSE,"IS";#N/A,#N/A,FALSE,"BS";#N/A,#N/A,FALSE,"CF";#N/A,#N/A,FALSE,"CE";#N/A,#N/A,FALSE,"Depr";#N/A,#N/A,FALSE,"APAL"}</definedName>
    <definedName name="wrn.Report1._3_2" hidden="1">{#N/A,#N/A,FALSE,"IS";#N/A,#N/A,FALSE,"BS";#N/A,#N/A,FALSE,"CF";#N/A,#N/A,FALSE,"CE";#N/A,#N/A,FALSE,"Depr";#N/A,#N/A,FALSE,"APAL"}</definedName>
    <definedName name="wrn.Report1._3_3" localSheetId="24" hidden="1">{#N/A,#N/A,FALSE,"IS";#N/A,#N/A,FALSE,"BS";#N/A,#N/A,FALSE,"CF";#N/A,#N/A,FALSE,"CE";#N/A,#N/A,FALSE,"Depr";#N/A,#N/A,FALSE,"APAL"}</definedName>
    <definedName name="wrn.Report1._3_3" localSheetId="8" hidden="1">{#N/A,#N/A,FALSE,"IS";#N/A,#N/A,FALSE,"BS";#N/A,#N/A,FALSE,"CF";#N/A,#N/A,FALSE,"CE";#N/A,#N/A,FALSE,"Depr";#N/A,#N/A,FALSE,"APAL"}</definedName>
    <definedName name="wrn.Report1._3_3" localSheetId="25" hidden="1">{#N/A,#N/A,FALSE,"IS";#N/A,#N/A,FALSE,"BS";#N/A,#N/A,FALSE,"CF";#N/A,#N/A,FALSE,"CE";#N/A,#N/A,FALSE,"Depr";#N/A,#N/A,FALSE,"APAL"}</definedName>
    <definedName name="wrn.Report1._3_3" localSheetId="2" hidden="1">{#N/A,#N/A,FALSE,"IS";#N/A,#N/A,FALSE,"BS";#N/A,#N/A,FALSE,"CF";#N/A,#N/A,FALSE,"CE";#N/A,#N/A,FALSE,"Depr";#N/A,#N/A,FALSE,"APAL"}</definedName>
    <definedName name="wrn.Report1._3_3" localSheetId="14" hidden="1">{#N/A,#N/A,FALSE,"IS";#N/A,#N/A,FALSE,"BS";#N/A,#N/A,FALSE,"CF";#N/A,#N/A,FALSE,"CE";#N/A,#N/A,FALSE,"Depr";#N/A,#N/A,FALSE,"APAL"}</definedName>
    <definedName name="wrn.Report1._3_3" localSheetId="28" hidden="1">{#N/A,#N/A,FALSE,"IS";#N/A,#N/A,FALSE,"BS";#N/A,#N/A,FALSE,"CF";#N/A,#N/A,FALSE,"CE";#N/A,#N/A,FALSE,"Depr";#N/A,#N/A,FALSE,"APAL"}</definedName>
    <definedName name="wrn.Report1._3_3" localSheetId="5" hidden="1">{#N/A,#N/A,FALSE,"IS";#N/A,#N/A,FALSE,"BS";#N/A,#N/A,FALSE,"CF";#N/A,#N/A,FALSE,"CE";#N/A,#N/A,FALSE,"Depr";#N/A,#N/A,FALSE,"APAL"}</definedName>
    <definedName name="wrn.Report1._3_3" localSheetId="13" hidden="1">{#N/A,#N/A,FALSE,"IS";#N/A,#N/A,FALSE,"BS";#N/A,#N/A,FALSE,"CF";#N/A,#N/A,FALSE,"CE";#N/A,#N/A,FALSE,"Depr";#N/A,#N/A,FALSE,"APAL"}</definedName>
    <definedName name="wrn.Report1._3_3" hidden="1">{#N/A,#N/A,FALSE,"IS";#N/A,#N/A,FALSE,"BS";#N/A,#N/A,FALSE,"CF";#N/A,#N/A,FALSE,"CE";#N/A,#N/A,FALSE,"Depr";#N/A,#N/A,FALSE,"APAL"}</definedName>
    <definedName name="wrn.Report1._3_4" localSheetId="24" hidden="1">{#N/A,#N/A,FALSE,"IS";#N/A,#N/A,FALSE,"BS";#N/A,#N/A,FALSE,"CF";#N/A,#N/A,FALSE,"CE";#N/A,#N/A,FALSE,"Depr";#N/A,#N/A,FALSE,"APAL"}</definedName>
    <definedName name="wrn.Report1._3_4" localSheetId="8" hidden="1">{#N/A,#N/A,FALSE,"IS";#N/A,#N/A,FALSE,"BS";#N/A,#N/A,FALSE,"CF";#N/A,#N/A,FALSE,"CE";#N/A,#N/A,FALSE,"Depr";#N/A,#N/A,FALSE,"APAL"}</definedName>
    <definedName name="wrn.Report1._3_4" localSheetId="25" hidden="1">{#N/A,#N/A,FALSE,"IS";#N/A,#N/A,FALSE,"BS";#N/A,#N/A,FALSE,"CF";#N/A,#N/A,FALSE,"CE";#N/A,#N/A,FALSE,"Depr";#N/A,#N/A,FALSE,"APAL"}</definedName>
    <definedName name="wrn.Report1._3_4" localSheetId="2" hidden="1">{#N/A,#N/A,FALSE,"IS";#N/A,#N/A,FALSE,"BS";#N/A,#N/A,FALSE,"CF";#N/A,#N/A,FALSE,"CE";#N/A,#N/A,FALSE,"Depr";#N/A,#N/A,FALSE,"APAL"}</definedName>
    <definedName name="wrn.Report1._3_4" localSheetId="14" hidden="1">{#N/A,#N/A,FALSE,"IS";#N/A,#N/A,FALSE,"BS";#N/A,#N/A,FALSE,"CF";#N/A,#N/A,FALSE,"CE";#N/A,#N/A,FALSE,"Depr";#N/A,#N/A,FALSE,"APAL"}</definedName>
    <definedName name="wrn.Report1._3_4" localSheetId="28" hidden="1">{#N/A,#N/A,FALSE,"IS";#N/A,#N/A,FALSE,"BS";#N/A,#N/A,FALSE,"CF";#N/A,#N/A,FALSE,"CE";#N/A,#N/A,FALSE,"Depr";#N/A,#N/A,FALSE,"APAL"}</definedName>
    <definedName name="wrn.Report1._3_4" localSheetId="5" hidden="1">{#N/A,#N/A,FALSE,"IS";#N/A,#N/A,FALSE,"BS";#N/A,#N/A,FALSE,"CF";#N/A,#N/A,FALSE,"CE";#N/A,#N/A,FALSE,"Depr";#N/A,#N/A,FALSE,"APAL"}</definedName>
    <definedName name="wrn.Report1._3_4" localSheetId="13" hidden="1">{#N/A,#N/A,FALSE,"IS";#N/A,#N/A,FALSE,"BS";#N/A,#N/A,FALSE,"CF";#N/A,#N/A,FALSE,"CE";#N/A,#N/A,FALSE,"Depr";#N/A,#N/A,FALSE,"APAL"}</definedName>
    <definedName name="wrn.Report1._3_4" hidden="1">{#N/A,#N/A,FALSE,"IS";#N/A,#N/A,FALSE,"BS";#N/A,#N/A,FALSE,"CF";#N/A,#N/A,FALSE,"CE";#N/A,#N/A,FALSE,"Depr";#N/A,#N/A,FALSE,"APAL"}</definedName>
    <definedName name="wrn.Report1._4" localSheetId="24" hidden="1">{#N/A,#N/A,FALSE,"IS";#N/A,#N/A,FALSE,"BS";#N/A,#N/A,FALSE,"CF";#N/A,#N/A,FALSE,"CE";#N/A,#N/A,FALSE,"Depr";#N/A,#N/A,FALSE,"APAL"}</definedName>
    <definedName name="wrn.Report1._4" localSheetId="8" hidden="1">{#N/A,#N/A,FALSE,"IS";#N/A,#N/A,FALSE,"BS";#N/A,#N/A,FALSE,"CF";#N/A,#N/A,FALSE,"CE";#N/A,#N/A,FALSE,"Depr";#N/A,#N/A,FALSE,"APAL"}</definedName>
    <definedName name="wrn.Report1._4" localSheetId="25" hidden="1">{#N/A,#N/A,FALSE,"IS";#N/A,#N/A,FALSE,"BS";#N/A,#N/A,FALSE,"CF";#N/A,#N/A,FALSE,"CE";#N/A,#N/A,FALSE,"Depr";#N/A,#N/A,FALSE,"APAL"}</definedName>
    <definedName name="wrn.Report1._4" localSheetId="2" hidden="1">{#N/A,#N/A,FALSE,"IS";#N/A,#N/A,FALSE,"BS";#N/A,#N/A,FALSE,"CF";#N/A,#N/A,FALSE,"CE";#N/A,#N/A,FALSE,"Depr";#N/A,#N/A,FALSE,"APAL"}</definedName>
    <definedName name="wrn.Report1._4" localSheetId="14" hidden="1">{#N/A,#N/A,FALSE,"IS";#N/A,#N/A,FALSE,"BS";#N/A,#N/A,FALSE,"CF";#N/A,#N/A,FALSE,"CE";#N/A,#N/A,FALSE,"Depr";#N/A,#N/A,FALSE,"APAL"}</definedName>
    <definedName name="wrn.Report1._4" localSheetId="28" hidden="1">{#N/A,#N/A,FALSE,"IS";#N/A,#N/A,FALSE,"BS";#N/A,#N/A,FALSE,"CF";#N/A,#N/A,FALSE,"CE";#N/A,#N/A,FALSE,"Depr";#N/A,#N/A,FALSE,"APAL"}</definedName>
    <definedName name="wrn.Report1._4" localSheetId="5" hidden="1">{#N/A,#N/A,FALSE,"IS";#N/A,#N/A,FALSE,"BS";#N/A,#N/A,FALSE,"CF";#N/A,#N/A,FALSE,"CE";#N/A,#N/A,FALSE,"Depr";#N/A,#N/A,FALSE,"APAL"}</definedName>
    <definedName name="wrn.Report1._4" localSheetId="13" hidden="1">{#N/A,#N/A,FALSE,"IS";#N/A,#N/A,FALSE,"BS";#N/A,#N/A,FALSE,"CF";#N/A,#N/A,FALSE,"CE";#N/A,#N/A,FALSE,"Depr";#N/A,#N/A,FALSE,"APAL"}</definedName>
    <definedName name="wrn.Report1._4" hidden="1">{#N/A,#N/A,FALSE,"IS";#N/A,#N/A,FALSE,"BS";#N/A,#N/A,FALSE,"CF";#N/A,#N/A,FALSE,"CE";#N/A,#N/A,FALSE,"Depr";#N/A,#N/A,FALSE,"APAL"}</definedName>
    <definedName name="wrn.Report1._4_1" localSheetId="24" hidden="1">{#N/A,#N/A,FALSE,"IS";#N/A,#N/A,FALSE,"BS";#N/A,#N/A,FALSE,"CF";#N/A,#N/A,FALSE,"CE";#N/A,#N/A,FALSE,"Depr";#N/A,#N/A,FALSE,"APAL"}</definedName>
    <definedName name="wrn.Report1._4_1" localSheetId="8" hidden="1">{#N/A,#N/A,FALSE,"IS";#N/A,#N/A,FALSE,"BS";#N/A,#N/A,FALSE,"CF";#N/A,#N/A,FALSE,"CE";#N/A,#N/A,FALSE,"Depr";#N/A,#N/A,FALSE,"APAL"}</definedName>
    <definedName name="wrn.Report1._4_1" localSheetId="25" hidden="1">{#N/A,#N/A,FALSE,"IS";#N/A,#N/A,FALSE,"BS";#N/A,#N/A,FALSE,"CF";#N/A,#N/A,FALSE,"CE";#N/A,#N/A,FALSE,"Depr";#N/A,#N/A,FALSE,"APAL"}</definedName>
    <definedName name="wrn.Report1._4_1" localSheetId="2" hidden="1">{#N/A,#N/A,FALSE,"IS";#N/A,#N/A,FALSE,"BS";#N/A,#N/A,FALSE,"CF";#N/A,#N/A,FALSE,"CE";#N/A,#N/A,FALSE,"Depr";#N/A,#N/A,FALSE,"APAL"}</definedName>
    <definedName name="wrn.Report1._4_1" localSheetId="14" hidden="1">{#N/A,#N/A,FALSE,"IS";#N/A,#N/A,FALSE,"BS";#N/A,#N/A,FALSE,"CF";#N/A,#N/A,FALSE,"CE";#N/A,#N/A,FALSE,"Depr";#N/A,#N/A,FALSE,"APAL"}</definedName>
    <definedName name="wrn.Report1._4_1" localSheetId="28" hidden="1">{#N/A,#N/A,FALSE,"IS";#N/A,#N/A,FALSE,"BS";#N/A,#N/A,FALSE,"CF";#N/A,#N/A,FALSE,"CE";#N/A,#N/A,FALSE,"Depr";#N/A,#N/A,FALSE,"APAL"}</definedName>
    <definedName name="wrn.Report1._4_1" localSheetId="5" hidden="1">{#N/A,#N/A,FALSE,"IS";#N/A,#N/A,FALSE,"BS";#N/A,#N/A,FALSE,"CF";#N/A,#N/A,FALSE,"CE";#N/A,#N/A,FALSE,"Depr";#N/A,#N/A,FALSE,"APAL"}</definedName>
    <definedName name="wrn.Report1._4_1" localSheetId="13" hidden="1">{#N/A,#N/A,FALSE,"IS";#N/A,#N/A,FALSE,"BS";#N/A,#N/A,FALSE,"CF";#N/A,#N/A,FALSE,"CE";#N/A,#N/A,FALSE,"Depr";#N/A,#N/A,FALSE,"APAL"}</definedName>
    <definedName name="wrn.Report1._4_1" hidden="1">{#N/A,#N/A,FALSE,"IS";#N/A,#N/A,FALSE,"BS";#N/A,#N/A,FALSE,"CF";#N/A,#N/A,FALSE,"CE";#N/A,#N/A,FALSE,"Depr";#N/A,#N/A,FALSE,"APAL"}</definedName>
    <definedName name="wrn.Report1._4_2" localSheetId="24" hidden="1">{#N/A,#N/A,FALSE,"IS";#N/A,#N/A,FALSE,"BS";#N/A,#N/A,FALSE,"CF";#N/A,#N/A,FALSE,"CE";#N/A,#N/A,FALSE,"Depr";#N/A,#N/A,FALSE,"APAL"}</definedName>
    <definedName name="wrn.Report1._4_2" localSheetId="8" hidden="1">{#N/A,#N/A,FALSE,"IS";#N/A,#N/A,FALSE,"BS";#N/A,#N/A,FALSE,"CF";#N/A,#N/A,FALSE,"CE";#N/A,#N/A,FALSE,"Depr";#N/A,#N/A,FALSE,"APAL"}</definedName>
    <definedName name="wrn.Report1._4_2" localSheetId="25" hidden="1">{#N/A,#N/A,FALSE,"IS";#N/A,#N/A,FALSE,"BS";#N/A,#N/A,FALSE,"CF";#N/A,#N/A,FALSE,"CE";#N/A,#N/A,FALSE,"Depr";#N/A,#N/A,FALSE,"APAL"}</definedName>
    <definedName name="wrn.Report1._4_2" localSheetId="2" hidden="1">{#N/A,#N/A,FALSE,"IS";#N/A,#N/A,FALSE,"BS";#N/A,#N/A,FALSE,"CF";#N/A,#N/A,FALSE,"CE";#N/A,#N/A,FALSE,"Depr";#N/A,#N/A,FALSE,"APAL"}</definedName>
    <definedName name="wrn.Report1._4_2" localSheetId="14" hidden="1">{#N/A,#N/A,FALSE,"IS";#N/A,#N/A,FALSE,"BS";#N/A,#N/A,FALSE,"CF";#N/A,#N/A,FALSE,"CE";#N/A,#N/A,FALSE,"Depr";#N/A,#N/A,FALSE,"APAL"}</definedName>
    <definedName name="wrn.Report1._4_2" localSheetId="28" hidden="1">{#N/A,#N/A,FALSE,"IS";#N/A,#N/A,FALSE,"BS";#N/A,#N/A,FALSE,"CF";#N/A,#N/A,FALSE,"CE";#N/A,#N/A,FALSE,"Depr";#N/A,#N/A,FALSE,"APAL"}</definedName>
    <definedName name="wrn.Report1._4_2" localSheetId="5" hidden="1">{#N/A,#N/A,FALSE,"IS";#N/A,#N/A,FALSE,"BS";#N/A,#N/A,FALSE,"CF";#N/A,#N/A,FALSE,"CE";#N/A,#N/A,FALSE,"Depr";#N/A,#N/A,FALSE,"APAL"}</definedName>
    <definedName name="wrn.Report1._4_2" localSheetId="13" hidden="1">{#N/A,#N/A,FALSE,"IS";#N/A,#N/A,FALSE,"BS";#N/A,#N/A,FALSE,"CF";#N/A,#N/A,FALSE,"CE";#N/A,#N/A,FALSE,"Depr";#N/A,#N/A,FALSE,"APAL"}</definedName>
    <definedName name="wrn.Report1._4_2" hidden="1">{#N/A,#N/A,FALSE,"IS";#N/A,#N/A,FALSE,"BS";#N/A,#N/A,FALSE,"CF";#N/A,#N/A,FALSE,"CE";#N/A,#N/A,FALSE,"Depr";#N/A,#N/A,FALSE,"APAL"}</definedName>
    <definedName name="wrn.Report1._4_3" localSheetId="24" hidden="1">{#N/A,#N/A,FALSE,"IS";#N/A,#N/A,FALSE,"BS";#N/A,#N/A,FALSE,"CF";#N/A,#N/A,FALSE,"CE";#N/A,#N/A,FALSE,"Depr";#N/A,#N/A,FALSE,"APAL"}</definedName>
    <definedName name="wrn.Report1._4_3" localSheetId="8" hidden="1">{#N/A,#N/A,FALSE,"IS";#N/A,#N/A,FALSE,"BS";#N/A,#N/A,FALSE,"CF";#N/A,#N/A,FALSE,"CE";#N/A,#N/A,FALSE,"Depr";#N/A,#N/A,FALSE,"APAL"}</definedName>
    <definedName name="wrn.Report1._4_3" localSheetId="25" hidden="1">{#N/A,#N/A,FALSE,"IS";#N/A,#N/A,FALSE,"BS";#N/A,#N/A,FALSE,"CF";#N/A,#N/A,FALSE,"CE";#N/A,#N/A,FALSE,"Depr";#N/A,#N/A,FALSE,"APAL"}</definedName>
    <definedName name="wrn.Report1._4_3" localSheetId="2" hidden="1">{#N/A,#N/A,FALSE,"IS";#N/A,#N/A,FALSE,"BS";#N/A,#N/A,FALSE,"CF";#N/A,#N/A,FALSE,"CE";#N/A,#N/A,FALSE,"Depr";#N/A,#N/A,FALSE,"APAL"}</definedName>
    <definedName name="wrn.Report1._4_3" localSheetId="14" hidden="1">{#N/A,#N/A,FALSE,"IS";#N/A,#N/A,FALSE,"BS";#N/A,#N/A,FALSE,"CF";#N/A,#N/A,FALSE,"CE";#N/A,#N/A,FALSE,"Depr";#N/A,#N/A,FALSE,"APAL"}</definedName>
    <definedName name="wrn.Report1._4_3" localSheetId="28" hidden="1">{#N/A,#N/A,FALSE,"IS";#N/A,#N/A,FALSE,"BS";#N/A,#N/A,FALSE,"CF";#N/A,#N/A,FALSE,"CE";#N/A,#N/A,FALSE,"Depr";#N/A,#N/A,FALSE,"APAL"}</definedName>
    <definedName name="wrn.Report1._4_3" localSheetId="5" hidden="1">{#N/A,#N/A,FALSE,"IS";#N/A,#N/A,FALSE,"BS";#N/A,#N/A,FALSE,"CF";#N/A,#N/A,FALSE,"CE";#N/A,#N/A,FALSE,"Depr";#N/A,#N/A,FALSE,"APAL"}</definedName>
    <definedName name="wrn.Report1._4_3" localSheetId="13" hidden="1">{#N/A,#N/A,FALSE,"IS";#N/A,#N/A,FALSE,"BS";#N/A,#N/A,FALSE,"CF";#N/A,#N/A,FALSE,"CE";#N/A,#N/A,FALSE,"Depr";#N/A,#N/A,FALSE,"APAL"}</definedName>
    <definedName name="wrn.Report1._4_3" hidden="1">{#N/A,#N/A,FALSE,"IS";#N/A,#N/A,FALSE,"BS";#N/A,#N/A,FALSE,"CF";#N/A,#N/A,FALSE,"CE";#N/A,#N/A,FALSE,"Depr";#N/A,#N/A,FALSE,"APAL"}</definedName>
    <definedName name="wrn.Report1._4_4" localSheetId="24" hidden="1">{#N/A,#N/A,FALSE,"IS";#N/A,#N/A,FALSE,"BS";#N/A,#N/A,FALSE,"CF";#N/A,#N/A,FALSE,"CE";#N/A,#N/A,FALSE,"Depr";#N/A,#N/A,FALSE,"APAL"}</definedName>
    <definedName name="wrn.Report1._4_4" localSheetId="8" hidden="1">{#N/A,#N/A,FALSE,"IS";#N/A,#N/A,FALSE,"BS";#N/A,#N/A,FALSE,"CF";#N/A,#N/A,FALSE,"CE";#N/A,#N/A,FALSE,"Depr";#N/A,#N/A,FALSE,"APAL"}</definedName>
    <definedName name="wrn.Report1._4_4" localSheetId="25" hidden="1">{#N/A,#N/A,FALSE,"IS";#N/A,#N/A,FALSE,"BS";#N/A,#N/A,FALSE,"CF";#N/A,#N/A,FALSE,"CE";#N/A,#N/A,FALSE,"Depr";#N/A,#N/A,FALSE,"APAL"}</definedName>
    <definedName name="wrn.Report1._4_4" localSheetId="2" hidden="1">{#N/A,#N/A,FALSE,"IS";#N/A,#N/A,FALSE,"BS";#N/A,#N/A,FALSE,"CF";#N/A,#N/A,FALSE,"CE";#N/A,#N/A,FALSE,"Depr";#N/A,#N/A,FALSE,"APAL"}</definedName>
    <definedName name="wrn.Report1._4_4" localSheetId="14" hidden="1">{#N/A,#N/A,FALSE,"IS";#N/A,#N/A,FALSE,"BS";#N/A,#N/A,FALSE,"CF";#N/A,#N/A,FALSE,"CE";#N/A,#N/A,FALSE,"Depr";#N/A,#N/A,FALSE,"APAL"}</definedName>
    <definedName name="wrn.Report1._4_4" localSheetId="28" hidden="1">{#N/A,#N/A,FALSE,"IS";#N/A,#N/A,FALSE,"BS";#N/A,#N/A,FALSE,"CF";#N/A,#N/A,FALSE,"CE";#N/A,#N/A,FALSE,"Depr";#N/A,#N/A,FALSE,"APAL"}</definedName>
    <definedName name="wrn.Report1._4_4" localSheetId="5" hidden="1">{#N/A,#N/A,FALSE,"IS";#N/A,#N/A,FALSE,"BS";#N/A,#N/A,FALSE,"CF";#N/A,#N/A,FALSE,"CE";#N/A,#N/A,FALSE,"Depr";#N/A,#N/A,FALSE,"APAL"}</definedName>
    <definedName name="wrn.Report1._4_4" localSheetId="13" hidden="1">{#N/A,#N/A,FALSE,"IS";#N/A,#N/A,FALSE,"BS";#N/A,#N/A,FALSE,"CF";#N/A,#N/A,FALSE,"CE";#N/A,#N/A,FALSE,"Depr";#N/A,#N/A,FALSE,"APAL"}</definedName>
    <definedName name="wrn.Report1._4_4" hidden="1">{#N/A,#N/A,FALSE,"IS";#N/A,#N/A,FALSE,"BS";#N/A,#N/A,FALSE,"CF";#N/A,#N/A,FALSE,"CE";#N/A,#N/A,FALSE,"Depr";#N/A,#N/A,FALSE,"APAL"}</definedName>
    <definedName name="wrn.Report1._5" localSheetId="24" hidden="1">{#N/A,#N/A,FALSE,"IS";#N/A,#N/A,FALSE,"BS";#N/A,#N/A,FALSE,"CF";#N/A,#N/A,FALSE,"CE";#N/A,#N/A,FALSE,"Depr";#N/A,#N/A,FALSE,"APAL"}</definedName>
    <definedName name="wrn.Report1._5" localSheetId="8" hidden="1">{#N/A,#N/A,FALSE,"IS";#N/A,#N/A,FALSE,"BS";#N/A,#N/A,FALSE,"CF";#N/A,#N/A,FALSE,"CE";#N/A,#N/A,FALSE,"Depr";#N/A,#N/A,FALSE,"APAL"}</definedName>
    <definedName name="wrn.Report1._5" localSheetId="25" hidden="1">{#N/A,#N/A,FALSE,"IS";#N/A,#N/A,FALSE,"BS";#N/A,#N/A,FALSE,"CF";#N/A,#N/A,FALSE,"CE";#N/A,#N/A,FALSE,"Depr";#N/A,#N/A,FALSE,"APAL"}</definedName>
    <definedName name="wrn.Report1._5" localSheetId="2" hidden="1">{#N/A,#N/A,FALSE,"IS";#N/A,#N/A,FALSE,"BS";#N/A,#N/A,FALSE,"CF";#N/A,#N/A,FALSE,"CE";#N/A,#N/A,FALSE,"Depr";#N/A,#N/A,FALSE,"APAL"}</definedName>
    <definedName name="wrn.Report1._5" localSheetId="14" hidden="1">{#N/A,#N/A,FALSE,"IS";#N/A,#N/A,FALSE,"BS";#N/A,#N/A,FALSE,"CF";#N/A,#N/A,FALSE,"CE";#N/A,#N/A,FALSE,"Depr";#N/A,#N/A,FALSE,"APAL"}</definedName>
    <definedName name="wrn.Report1._5" localSheetId="28" hidden="1">{#N/A,#N/A,FALSE,"IS";#N/A,#N/A,FALSE,"BS";#N/A,#N/A,FALSE,"CF";#N/A,#N/A,FALSE,"CE";#N/A,#N/A,FALSE,"Depr";#N/A,#N/A,FALSE,"APAL"}</definedName>
    <definedName name="wrn.Report1._5" localSheetId="5" hidden="1">{#N/A,#N/A,FALSE,"IS";#N/A,#N/A,FALSE,"BS";#N/A,#N/A,FALSE,"CF";#N/A,#N/A,FALSE,"CE";#N/A,#N/A,FALSE,"Depr";#N/A,#N/A,FALSE,"APAL"}</definedName>
    <definedName name="wrn.Report1._5" localSheetId="13" hidden="1">{#N/A,#N/A,FALSE,"IS";#N/A,#N/A,FALSE,"BS";#N/A,#N/A,FALSE,"CF";#N/A,#N/A,FALSE,"CE";#N/A,#N/A,FALSE,"Depr";#N/A,#N/A,FALSE,"APAL"}</definedName>
    <definedName name="wrn.Report1._5" hidden="1">{#N/A,#N/A,FALSE,"IS";#N/A,#N/A,FALSE,"BS";#N/A,#N/A,FALSE,"CF";#N/A,#N/A,FALSE,"CE";#N/A,#N/A,FALSE,"Depr";#N/A,#N/A,FALSE,"APAL"}</definedName>
    <definedName name="wrn.Report1._5_1" localSheetId="24" hidden="1">{#N/A,#N/A,FALSE,"IS";#N/A,#N/A,FALSE,"BS";#N/A,#N/A,FALSE,"CF";#N/A,#N/A,FALSE,"CE";#N/A,#N/A,FALSE,"Depr";#N/A,#N/A,FALSE,"APAL"}</definedName>
    <definedName name="wrn.Report1._5_1" localSheetId="8" hidden="1">{#N/A,#N/A,FALSE,"IS";#N/A,#N/A,FALSE,"BS";#N/A,#N/A,FALSE,"CF";#N/A,#N/A,FALSE,"CE";#N/A,#N/A,FALSE,"Depr";#N/A,#N/A,FALSE,"APAL"}</definedName>
    <definedName name="wrn.Report1._5_1" localSheetId="25" hidden="1">{#N/A,#N/A,FALSE,"IS";#N/A,#N/A,FALSE,"BS";#N/A,#N/A,FALSE,"CF";#N/A,#N/A,FALSE,"CE";#N/A,#N/A,FALSE,"Depr";#N/A,#N/A,FALSE,"APAL"}</definedName>
    <definedName name="wrn.Report1._5_1" localSheetId="2" hidden="1">{#N/A,#N/A,FALSE,"IS";#N/A,#N/A,FALSE,"BS";#N/A,#N/A,FALSE,"CF";#N/A,#N/A,FALSE,"CE";#N/A,#N/A,FALSE,"Depr";#N/A,#N/A,FALSE,"APAL"}</definedName>
    <definedName name="wrn.Report1._5_1" localSheetId="14" hidden="1">{#N/A,#N/A,FALSE,"IS";#N/A,#N/A,FALSE,"BS";#N/A,#N/A,FALSE,"CF";#N/A,#N/A,FALSE,"CE";#N/A,#N/A,FALSE,"Depr";#N/A,#N/A,FALSE,"APAL"}</definedName>
    <definedName name="wrn.Report1._5_1" localSheetId="28" hidden="1">{#N/A,#N/A,FALSE,"IS";#N/A,#N/A,FALSE,"BS";#N/A,#N/A,FALSE,"CF";#N/A,#N/A,FALSE,"CE";#N/A,#N/A,FALSE,"Depr";#N/A,#N/A,FALSE,"APAL"}</definedName>
    <definedName name="wrn.Report1._5_1" localSheetId="5" hidden="1">{#N/A,#N/A,FALSE,"IS";#N/A,#N/A,FALSE,"BS";#N/A,#N/A,FALSE,"CF";#N/A,#N/A,FALSE,"CE";#N/A,#N/A,FALSE,"Depr";#N/A,#N/A,FALSE,"APAL"}</definedName>
    <definedName name="wrn.Report1._5_1" localSheetId="13" hidden="1">{#N/A,#N/A,FALSE,"IS";#N/A,#N/A,FALSE,"BS";#N/A,#N/A,FALSE,"CF";#N/A,#N/A,FALSE,"CE";#N/A,#N/A,FALSE,"Depr";#N/A,#N/A,FALSE,"APAL"}</definedName>
    <definedName name="wrn.Report1._5_1" hidden="1">{#N/A,#N/A,FALSE,"IS";#N/A,#N/A,FALSE,"BS";#N/A,#N/A,FALSE,"CF";#N/A,#N/A,FALSE,"CE";#N/A,#N/A,FALSE,"Depr";#N/A,#N/A,FALSE,"APAL"}</definedName>
    <definedName name="wrn.Report1._5_2" localSheetId="24" hidden="1">{#N/A,#N/A,FALSE,"IS";#N/A,#N/A,FALSE,"BS";#N/A,#N/A,FALSE,"CF";#N/A,#N/A,FALSE,"CE";#N/A,#N/A,FALSE,"Depr";#N/A,#N/A,FALSE,"APAL"}</definedName>
    <definedName name="wrn.Report1._5_2" localSheetId="8" hidden="1">{#N/A,#N/A,FALSE,"IS";#N/A,#N/A,FALSE,"BS";#N/A,#N/A,FALSE,"CF";#N/A,#N/A,FALSE,"CE";#N/A,#N/A,FALSE,"Depr";#N/A,#N/A,FALSE,"APAL"}</definedName>
    <definedName name="wrn.Report1._5_2" localSheetId="25" hidden="1">{#N/A,#N/A,FALSE,"IS";#N/A,#N/A,FALSE,"BS";#N/A,#N/A,FALSE,"CF";#N/A,#N/A,FALSE,"CE";#N/A,#N/A,FALSE,"Depr";#N/A,#N/A,FALSE,"APAL"}</definedName>
    <definedName name="wrn.Report1._5_2" localSheetId="2" hidden="1">{#N/A,#N/A,FALSE,"IS";#N/A,#N/A,FALSE,"BS";#N/A,#N/A,FALSE,"CF";#N/A,#N/A,FALSE,"CE";#N/A,#N/A,FALSE,"Depr";#N/A,#N/A,FALSE,"APAL"}</definedName>
    <definedName name="wrn.Report1._5_2" localSheetId="14" hidden="1">{#N/A,#N/A,FALSE,"IS";#N/A,#N/A,FALSE,"BS";#N/A,#N/A,FALSE,"CF";#N/A,#N/A,FALSE,"CE";#N/A,#N/A,FALSE,"Depr";#N/A,#N/A,FALSE,"APAL"}</definedName>
    <definedName name="wrn.Report1._5_2" localSheetId="28" hidden="1">{#N/A,#N/A,FALSE,"IS";#N/A,#N/A,FALSE,"BS";#N/A,#N/A,FALSE,"CF";#N/A,#N/A,FALSE,"CE";#N/A,#N/A,FALSE,"Depr";#N/A,#N/A,FALSE,"APAL"}</definedName>
    <definedName name="wrn.Report1._5_2" localSheetId="5" hidden="1">{#N/A,#N/A,FALSE,"IS";#N/A,#N/A,FALSE,"BS";#N/A,#N/A,FALSE,"CF";#N/A,#N/A,FALSE,"CE";#N/A,#N/A,FALSE,"Depr";#N/A,#N/A,FALSE,"APAL"}</definedName>
    <definedName name="wrn.Report1._5_2" localSheetId="13" hidden="1">{#N/A,#N/A,FALSE,"IS";#N/A,#N/A,FALSE,"BS";#N/A,#N/A,FALSE,"CF";#N/A,#N/A,FALSE,"CE";#N/A,#N/A,FALSE,"Depr";#N/A,#N/A,FALSE,"APAL"}</definedName>
    <definedName name="wrn.Report1._5_2" hidden="1">{#N/A,#N/A,FALSE,"IS";#N/A,#N/A,FALSE,"BS";#N/A,#N/A,FALSE,"CF";#N/A,#N/A,FALSE,"CE";#N/A,#N/A,FALSE,"Depr";#N/A,#N/A,FALSE,"APAL"}</definedName>
    <definedName name="wrn.Report1._5_3" localSheetId="24" hidden="1">{#N/A,#N/A,FALSE,"IS";#N/A,#N/A,FALSE,"BS";#N/A,#N/A,FALSE,"CF";#N/A,#N/A,FALSE,"CE";#N/A,#N/A,FALSE,"Depr";#N/A,#N/A,FALSE,"APAL"}</definedName>
    <definedName name="wrn.Report1._5_3" localSheetId="8" hidden="1">{#N/A,#N/A,FALSE,"IS";#N/A,#N/A,FALSE,"BS";#N/A,#N/A,FALSE,"CF";#N/A,#N/A,FALSE,"CE";#N/A,#N/A,FALSE,"Depr";#N/A,#N/A,FALSE,"APAL"}</definedName>
    <definedName name="wrn.Report1._5_3" localSheetId="25" hidden="1">{#N/A,#N/A,FALSE,"IS";#N/A,#N/A,FALSE,"BS";#N/A,#N/A,FALSE,"CF";#N/A,#N/A,FALSE,"CE";#N/A,#N/A,FALSE,"Depr";#N/A,#N/A,FALSE,"APAL"}</definedName>
    <definedName name="wrn.Report1._5_3" localSheetId="2" hidden="1">{#N/A,#N/A,FALSE,"IS";#N/A,#N/A,FALSE,"BS";#N/A,#N/A,FALSE,"CF";#N/A,#N/A,FALSE,"CE";#N/A,#N/A,FALSE,"Depr";#N/A,#N/A,FALSE,"APAL"}</definedName>
    <definedName name="wrn.Report1._5_3" localSheetId="14" hidden="1">{#N/A,#N/A,FALSE,"IS";#N/A,#N/A,FALSE,"BS";#N/A,#N/A,FALSE,"CF";#N/A,#N/A,FALSE,"CE";#N/A,#N/A,FALSE,"Depr";#N/A,#N/A,FALSE,"APAL"}</definedName>
    <definedName name="wrn.Report1._5_3" localSheetId="28" hidden="1">{#N/A,#N/A,FALSE,"IS";#N/A,#N/A,FALSE,"BS";#N/A,#N/A,FALSE,"CF";#N/A,#N/A,FALSE,"CE";#N/A,#N/A,FALSE,"Depr";#N/A,#N/A,FALSE,"APAL"}</definedName>
    <definedName name="wrn.Report1._5_3" localSheetId="5" hidden="1">{#N/A,#N/A,FALSE,"IS";#N/A,#N/A,FALSE,"BS";#N/A,#N/A,FALSE,"CF";#N/A,#N/A,FALSE,"CE";#N/A,#N/A,FALSE,"Depr";#N/A,#N/A,FALSE,"APAL"}</definedName>
    <definedName name="wrn.Report1._5_3" localSheetId="13" hidden="1">{#N/A,#N/A,FALSE,"IS";#N/A,#N/A,FALSE,"BS";#N/A,#N/A,FALSE,"CF";#N/A,#N/A,FALSE,"CE";#N/A,#N/A,FALSE,"Depr";#N/A,#N/A,FALSE,"APAL"}</definedName>
    <definedName name="wrn.Report1._5_3" hidden="1">{#N/A,#N/A,FALSE,"IS";#N/A,#N/A,FALSE,"BS";#N/A,#N/A,FALSE,"CF";#N/A,#N/A,FALSE,"CE";#N/A,#N/A,FALSE,"Depr";#N/A,#N/A,FALSE,"APAL"}</definedName>
    <definedName name="wrn.Report1._5_4" localSheetId="24" hidden="1">{#N/A,#N/A,FALSE,"IS";#N/A,#N/A,FALSE,"BS";#N/A,#N/A,FALSE,"CF";#N/A,#N/A,FALSE,"CE";#N/A,#N/A,FALSE,"Depr";#N/A,#N/A,FALSE,"APAL"}</definedName>
    <definedName name="wrn.Report1._5_4" localSheetId="8" hidden="1">{#N/A,#N/A,FALSE,"IS";#N/A,#N/A,FALSE,"BS";#N/A,#N/A,FALSE,"CF";#N/A,#N/A,FALSE,"CE";#N/A,#N/A,FALSE,"Depr";#N/A,#N/A,FALSE,"APAL"}</definedName>
    <definedName name="wrn.Report1._5_4" localSheetId="25" hidden="1">{#N/A,#N/A,FALSE,"IS";#N/A,#N/A,FALSE,"BS";#N/A,#N/A,FALSE,"CF";#N/A,#N/A,FALSE,"CE";#N/A,#N/A,FALSE,"Depr";#N/A,#N/A,FALSE,"APAL"}</definedName>
    <definedName name="wrn.Report1._5_4" localSheetId="2" hidden="1">{#N/A,#N/A,FALSE,"IS";#N/A,#N/A,FALSE,"BS";#N/A,#N/A,FALSE,"CF";#N/A,#N/A,FALSE,"CE";#N/A,#N/A,FALSE,"Depr";#N/A,#N/A,FALSE,"APAL"}</definedName>
    <definedName name="wrn.Report1._5_4" localSheetId="14" hidden="1">{#N/A,#N/A,FALSE,"IS";#N/A,#N/A,FALSE,"BS";#N/A,#N/A,FALSE,"CF";#N/A,#N/A,FALSE,"CE";#N/A,#N/A,FALSE,"Depr";#N/A,#N/A,FALSE,"APAL"}</definedName>
    <definedName name="wrn.Report1._5_4" localSheetId="28" hidden="1">{#N/A,#N/A,FALSE,"IS";#N/A,#N/A,FALSE,"BS";#N/A,#N/A,FALSE,"CF";#N/A,#N/A,FALSE,"CE";#N/A,#N/A,FALSE,"Depr";#N/A,#N/A,FALSE,"APAL"}</definedName>
    <definedName name="wrn.Report1._5_4" localSheetId="5" hidden="1">{#N/A,#N/A,FALSE,"IS";#N/A,#N/A,FALSE,"BS";#N/A,#N/A,FALSE,"CF";#N/A,#N/A,FALSE,"CE";#N/A,#N/A,FALSE,"Depr";#N/A,#N/A,FALSE,"APAL"}</definedName>
    <definedName name="wrn.Report1._5_4" localSheetId="13" hidden="1">{#N/A,#N/A,FALSE,"IS";#N/A,#N/A,FALSE,"BS";#N/A,#N/A,FALSE,"CF";#N/A,#N/A,FALSE,"CE";#N/A,#N/A,FALSE,"Depr";#N/A,#N/A,FALSE,"APAL"}</definedName>
    <definedName name="wrn.Report1._5_4" hidden="1">{#N/A,#N/A,FALSE,"IS";#N/A,#N/A,FALSE,"BS";#N/A,#N/A,FALSE,"CF";#N/A,#N/A,FALSE,"CE";#N/A,#N/A,FALSE,"Depr";#N/A,#N/A,FALSE,"APAL"}</definedName>
    <definedName name="wrn.Reports._.to._.EBITDARM." localSheetId="24"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8"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25"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2"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28"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localSheetId="5"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localSheetId="24" hidden="1">{#N/A,#N/A,FALSE,"HMF";#N/A,#N/A,FALSE,"FACIL";#N/A,#N/A,FALSE,"HMFINANCE";#N/A,#N/A,FALSE,"HMEUROPE";#N/A,#N/A,FALSE,"HHAB CONSO";#N/A,#N/A,FALSE,"PAB";#N/A,#N/A,FALSE,"MMC";#N/A,#N/A,FALSE,"THAI";#N/A,#N/A,FALSE,"SINPA";#N/A,#N/A,FALSE,"POLAND"}</definedName>
    <definedName name="wrn.RESULTS." localSheetId="8" hidden="1">{#N/A,#N/A,FALSE,"HMF";#N/A,#N/A,FALSE,"FACIL";#N/A,#N/A,FALSE,"HMFINANCE";#N/A,#N/A,FALSE,"HMEUROPE";#N/A,#N/A,FALSE,"HHAB CONSO";#N/A,#N/A,FALSE,"PAB";#N/A,#N/A,FALSE,"MMC";#N/A,#N/A,FALSE,"THAI";#N/A,#N/A,FALSE,"SINPA";#N/A,#N/A,FALSE,"POLAND"}</definedName>
    <definedName name="wrn.RESULTS." localSheetId="25" hidden="1">{#N/A,#N/A,FALSE,"HMF";#N/A,#N/A,FALSE,"FACIL";#N/A,#N/A,FALSE,"HMFINANCE";#N/A,#N/A,FALSE,"HMEUROPE";#N/A,#N/A,FALSE,"HHAB CONSO";#N/A,#N/A,FALSE,"PAB";#N/A,#N/A,FALSE,"MMC";#N/A,#N/A,FALSE,"THAI";#N/A,#N/A,FALSE,"SINPA";#N/A,#N/A,FALSE,"POLAND"}</definedName>
    <definedName name="wrn.RESULTS." localSheetId="2" hidden="1">{#N/A,#N/A,FALSE,"HMF";#N/A,#N/A,FALSE,"FACIL";#N/A,#N/A,FALSE,"HMFINANCE";#N/A,#N/A,FALSE,"HMEUROPE";#N/A,#N/A,FALSE,"HHAB CONSO";#N/A,#N/A,FALSE,"PAB";#N/A,#N/A,FALSE,"MMC";#N/A,#N/A,FALSE,"THAI";#N/A,#N/A,FALSE,"SINPA";#N/A,#N/A,FALSE,"POLAND"}</definedName>
    <definedName name="wrn.RESULTS." localSheetId="28" hidden="1">{#N/A,#N/A,FALSE,"HMF";#N/A,#N/A,FALSE,"FACIL";#N/A,#N/A,FALSE,"HMFINANCE";#N/A,#N/A,FALSE,"HMEUROPE";#N/A,#N/A,FALSE,"HHAB CONSO";#N/A,#N/A,FALSE,"PAB";#N/A,#N/A,FALSE,"MMC";#N/A,#N/A,FALSE,"THAI";#N/A,#N/A,FALSE,"SINPA";#N/A,#N/A,FALSE,"POLAND"}</definedName>
    <definedName name="wrn.RESULTS." localSheetId="5"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24" hidden="1">{"FORM1",#N/A,FALSE,"Revenue";"FORMTR",#N/A,FALSE,"Revenue";"FORM3.1",#N/A,FALSE,"Revenue"}</definedName>
    <definedName name="wrn.REV1." localSheetId="8" hidden="1">{"FORM1",#N/A,FALSE,"Revenue";"FORMTR",#N/A,FALSE,"Revenue";"FORM3.1",#N/A,FALSE,"Revenue"}</definedName>
    <definedName name="wrn.REV1." localSheetId="25" hidden="1">{"FORM1",#N/A,FALSE,"Revenue";"FORMTR",#N/A,FALSE,"Revenue";"FORM3.1",#N/A,FALSE,"Revenue"}</definedName>
    <definedName name="wrn.REV1." localSheetId="2" hidden="1">{"FORM1",#N/A,FALSE,"Revenue";"FORMTR",#N/A,FALSE,"Revenue";"FORM3.1",#N/A,FALSE,"Revenue"}</definedName>
    <definedName name="wrn.REV1." localSheetId="28" hidden="1">{"FORM1",#N/A,FALSE,"Revenue";"FORMTR",#N/A,FALSE,"Revenue";"FORM3.1",#N/A,FALSE,"Revenue"}</definedName>
    <definedName name="wrn.REV1." localSheetId="5" hidden="1">{"FORM1",#N/A,FALSE,"Revenue";"FORMTR",#N/A,FALSE,"Revenue";"FORM3.1",#N/A,FALSE,"Revenue"}</definedName>
    <definedName name="wrn.REV1." hidden="1">{"FORM1",#N/A,FALSE,"Revenue";"FORMTR",#N/A,FALSE,"Revenue";"FORM3.1",#N/A,FALSE,"Revenue"}</definedName>
    <definedName name="wrn.REVENUE." localSheetId="24" hidden="1">{"FORM1",#N/A,TRUE,"Revenue";"FORM1.1",#N/A,TRUE,"Revenue";"FORM1.2",#N/A,TRUE,"Revenue";"FORM2",#N/A,TRUE,"Revenue";"FORM2.1",#N/A,TRUE,"Revenue"}</definedName>
    <definedName name="wrn.REVENUE." localSheetId="8" hidden="1">{"FORM1",#N/A,TRUE,"Revenue";"FORM1.1",#N/A,TRUE,"Revenue";"FORM1.2",#N/A,TRUE,"Revenue";"FORM2",#N/A,TRUE,"Revenue";"FORM2.1",#N/A,TRUE,"Revenue"}</definedName>
    <definedName name="wrn.REVENUE." localSheetId="25" hidden="1">{"FORM1",#N/A,TRUE,"Revenue";"FORM1.1",#N/A,TRUE,"Revenue";"FORM1.2",#N/A,TRUE,"Revenue";"FORM2",#N/A,TRUE,"Revenue";"FORM2.1",#N/A,TRUE,"Revenue"}</definedName>
    <definedName name="wrn.REVENUE." localSheetId="2" hidden="1">{"FORM1",#N/A,TRUE,"Revenue";"FORM1.1",#N/A,TRUE,"Revenue";"FORM1.2",#N/A,TRUE,"Revenue";"FORM2",#N/A,TRUE,"Revenue";"FORM2.1",#N/A,TRUE,"Revenue"}</definedName>
    <definedName name="wrn.REVENUE." localSheetId="28" hidden="1">{"FORM1",#N/A,TRUE,"Revenue";"FORM1.1",#N/A,TRUE,"Revenue";"FORM1.2",#N/A,TRUE,"Revenue";"FORM2",#N/A,TRUE,"Revenue";"FORM2.1",#N/A,TRUE,"Revenue"}</definedName>
    <definedName name="wrn.REVENUE." localSheetId="5"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24" hidden="1">{#N/A,#N/A,FALSE,"FRONTPG";#N/A,#N/A,FALSE,"STATUSREC";#N/A,#N/A,FALSE,"INELIG";#N/A,#N/A,FALSE,"ARACTIV";#N/A,#N/A,FALSE,"ARANAL";#N/A,#N/A,FALSE,"INVANAL";#N/A,#N/A,FALSE,"BALSHT";#N/A,#N/A,FALSE,"INCSTMT";#N/A,#N/A,FALSE,"CASHFLOW";#N/A,#N/A,FALSE,"TREND";#N/A,#N/A,FALSE,"LIAB"}</definedName>
    <definedName name="wrn.review." localSheetId="8" hidden="1">{#N/A,#N/A,FALSE,"FRONTPG";#N/A,#N/A,FALSE,"STATUSREC";#N/A,#N/A,FALSE,"INELIG";#N/A,#N/A,FALSE,"ARACTIV";#N/A,#N/A,FALSE,"ARANAL";#N/A,#N/A,FALSE,"INVANAL";#N/A,#N/A,FALSE,"BALSHT";#N/A,#N/A,FALSE,"INCSTMT";#N/A,#N/A,FALSE,"CASHFLOW";#N/A,#N/A,FALSE,"TREND";#N/A,#N/A,FALSE,"LIAB"}</definedName>
    <definedName name="wrn.review." localSheetId="25" hidden="1">{#N/A,#N/A,FALSE,"FRONTPG";#N/A,#N/A,FALSE,"STATUSREC";#N/A,#N/A,FALSE,"INELIG";#N/A,#N/A,FALSE,"ARACTIV";#N/A,#N/A,FALSE,"ARANAL";#N/A,#N/A,FALSE,"INVANAL";#N/A,#N/A,FALSE,"BALSHT";#N/A,#N/A,FALSE,"INCSTMT";#N/A,#N/A,FALSE,"CASHFLOW";#N/A,#N/A,FALSE,"TREND";#N/A,#N/A,FALSE,"LIAB"}</definedName>
    <definedName name="wrn.review." localSheetId="2" hidden="1">{#N/A,#N/A,FALSE,"FRONTPG";#N/A,#N/A,FALSE,"STATUSREC";#N/A,#N/A,FALSE,"INELIG";#N/A,#N/A,FALSE,"ARACTIV";#N/A,#N/A,FALSE,"ARANAL";#N/A,#N/A,FALSE,"INVANAL";#N/A,#N/A,FALSE,"BALSHT";#N/A,#N/A,FALSE,"INCSTMT";#N/A,#N/A,FALSE,"CASHFLOW";#N/A,#N/A,FALSE,"TREND";#N/A,#N/A,FALSE,"LIAB"}</definedName>
    <definedName name="wrn.review." localSheetId="28" hidden="1">{#N/A,#N/A,FALSE,"FRONTPG";#N/A,#N/A,FALSE,"STATUSREC";#N/A,#N/A,FALSE,"INELIG";#N/A,#N/A,FALSE,"ARACTIV";#N/A,#N/A,FALSE,"ARANAL";#N/A,#N/A,FALSE,"INVANAL";#N/A,#N/A,FALSE,"BALSHT";#N/A,#N/A,FALSE,"INCSTMT";#N/A,#N/A,FALSE,"CASHFLOW";#N/A,#N/A,FALSE,"TREND";#N/A,#N/A,FALSE,"LIAB"}</definedName>
    <definedName name="wrn.review." localSheetId="5"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24"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8"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25"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2"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28"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localSheetId="5"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localSheetId="24" hidden="1">{#N/A,#N/A,FALSE,"Che-Ga";#N/A,#N/A,FALSE,"Iv-Sm";#N/A,#N/A,FALSE,"So-We";#N/A,#N/A,FALSE,"Me-Po";#N/A,#N/A,FALSE,"Be-Bo";#N/A,#N/A,FALSE,"Cha-Ki";#N/A,#N/A,FALSE,"In";#N/A,#N/A,FALSE,"Schedule 23";#N/A,#N/A,FALSE,"Schedule 22";#N/A,#N/A,FALSE,"WACC"}</definedName>
    <definedName name="wrn.Riverwood_comp_model." localSheetId="8" hidden="1">{#N/A,#N/A,FALSE,"Che-Ga";#N/A,#N/A,FALSE,"Iv-Sm";#N/A,#N/A,FALSE,"So-We";#N/A,#N/A,FALSE,"Me-Po";#N/A,#N/A,FALSE,"Be-Bo";#N/A,#N/A,FALSE,"Cha-Ki";#N/A,#N/A,FALSE,"In";#N/A,#N/A,FALSE,"Schedule 23";#N/A,#N/A,FALSE,"Schedule 22";#N/A,#N/A,FALSE,"WACC"}</definedName>
    <definedName name="wrn.Riverwood_comp_model." localSheetId="25" hidden="1">{#N/A,#N/A,FALSE,"Che-Ga";#N/A,#N/A,FALSE,"Iv-Sm";#N/A,#N/A,FALSE,"So-We";#N/A,#N/A,FALSE,"Me-Po";#N/A,#N/A,FALSE,"Be-Bo";#N/A,#N/A,FALSE,"Cha-Ki";#N/A,#N/A,FALSE,"In";#N/A,#N/A,FALSE,"Schedule 23";#N/A,#N/A,FALSE,"Schedule 22";#N/A,#N/A,FALSE,"WACC"}</definedName>
    <definedName name="wrn.Riverwood_comp_model." localSheetId="2" hidden="1">{#N/A,#N/A,FALSE,"Che-Ga";#N/A,#N/A,FALSE,"Iv-Sm";#N/A,#N/A,FALSE,"So-We";#N/A,#N/A,FALSE,"Me-Po";#N/A,#N/A,FALSE,"Be-Bo";#N/A,#N/A,FALSE,"Cha-Ki";#N/A,#N/A,FALSE,"In";#N/A,#N/A,FALSE,"Schedule 23";#N/A,#N/A,FALSE,"Schedule 22";#N/A,#N/A,FALSE,"WACC"}</definedName>
    <definedName name="wrn.Riverwood_comp_model." localSheetId="28" hidden="1">{#N/A,#N/A,FALSE,"Che-Ga";#N/A,#N/A,FALSE,"Iv-Sm";#N/A,#N/A,FALSE,"So-We";#N/A,#N/A,FALSE,"Me-Po";#N/A,#N/A,FALSE,"Be-Bo";#N/A,#N/A,FALSE,"Cha-Ki";#N/A,#N/A,FALSE,"In";#N/A,#N/A,FALSE,"Schedule 23";#N/A,#N/A,FALSE,"Schedule 22";#N/A,#N/A,FALSE,"WACC"}</definedName>
    <definedName name="wrn.Riverwood_comp_model." localSheetId="5"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T." localSheetId="24"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2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4" hidden="1">{#N/A,#N/A,FALSE,"인원";#N/A,#N/A,FALSE,"비용2";#N/A,#N/A,FALSE,"비용1";#N/A,#N/A,FALSE,"비용";#N/A,#N/A,FALSE,"보증2";#N/A,#N/A,FALSE,"보증1";#N/A,#N/A,FALSE,"보증";#N/A,#N/A,FALSE,"손익1";#N/A,#N/A,FALSE,"손익";#N/A,#N/A,FALSE,"부서별매출";#N/A,#N/A,FALSE,"매출"}</definedName>
    <definedName name="wrn.RPT." localSheetId="28"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13"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2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8"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8"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24" hidden="1">{#N/A,#N/A,FALSE,"SAFILOR"}</definedName>
    <definedName name="wrn.saf." localSheetId="8" hidden="1">{#N/A,#N/A,FALSE,"SAFILOR"}</definedName>
    <definedName name="wrn.saf." localSheetId="25" hidden="1">{#N/A,#N/A,FALSE,"SAFILOR"}</definedName>
    <definedName name="wrn.saf." localSheetId="2" hidden="1">{#N/A,#N/A,FALSE,"SAFILOR"}</definedName>
    <definedName name="wrn.saf." localSheetId="28" hidden="1">{#N/A,#N/A,FALSE,"SAFILOR"}</definedName>
    <definedName name="wrn.saf." localSheetId="5" hidden="1">{#N/A,#N/A,FALSE,"SAFILOR"}</definedName>
    <definedName name="wrn.saf." hidden="1">{#N/A,#N/A,FALSE,"SAFILOR"}</definedName>
    <definedName name="wrn.sales." localSheetId="24"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25" hidden="1">{"sales",#N/A,FALSE,"Sales";"sales existing",#N/A,FALSE,"Sales";"sales rd1",#N/A,FALSE,"Sales";"sales rd2",#N/A,FALSE,"Sales"}</definedName>
    <definedName name="wrn.sales." localSheetId="2" hidden="1">{"sales",#N/A,FALSE,"Sales";"sales existing",#N/A,FALSE,"Sales";"sales rd1",#N/A,FALSE,"Sales";"sales rd2",#N/A,FALSE,"Sales"}</definedName>
    <definedName name="wrn.sales." localSheetId="28"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CA._.Acq.." localSheetId="24" hidden="1">{#N/A,#N/A,FALSE,"main";#N/A,#N/A,FALSE,"Pooling";#N/A,#N/A,FALSE,"Purchase"}</definedName>
    <definedName name="wrn.SCA._.Acq.." localSheetId="8" hidden="1">{#N/A,#N/A,FALSE,"main";#N/A,#N/A,FALSE,"Pooling";#N/A,#N/A,FALSE,"Purchase"}</definedName>
    <definedName name="wrn.SCA._.Acq.." localSheetId="25" hidden="1">{#N/A,#N/A,FALSE,"main";#N/A,#N/A,FALSE,"Pooling";#N/A,#N/A,FALSE,"Purchase"}</definedName>
    <definedName name="wrn.SCA._.Acq.." localSheetId="2" hidden="1">{#N/A,#N/A,FALSE,"main";#N/A,#N/A,FALSE,"Pooling";#N/A,#N/A,FALSE,"Purchase"}</definedName>
    <definedName name="wrn.SCA._.Acq.." localSheetId="28" hidden="1">{#N/A,#N/A,FALSE,"main";#N/A,#N/A,FALSE,"Pooling";#N/A,#N/A,FALSE,"Purchase"}</definedName>
    <definedName name="wrn.SCA._.Acq.." localSheetId="5" hidden="1">{#N/A,#N/A,FALSE,"main";#N/A,#N/A,FALSE,"Pooling";#N/A,#N/A,FALSE,"Purchase"}</definedName>
    <definedName name="wrn.SCA._.Acq.." hidden="1">{#N/A,#N/A,FALSE,"main";#N/A,#N/A,FALSE,"Pooling";#N/A,#N/A,FALSE,"Purchase"}</definedName>
    <definedName name="wrn.SCA._.AcqDisv." localSheetId="24" hidden="1">{#N/A,#N/A,FALSE,"main";#N/A,#N/A,FALSE,"Purchase"}</definedName>
    <definedName name="wrn.SCA._.AcqDisv." localSheetId="8" hidden="1">{#N/A,#N/A,FALSE,"main";#N/A,#N/A,FALSE,"Purchase"}</definedName>
    <definedName name="wrn.SCA._.AcqDisv." localSheetId="25" hidden="1">{#N/A,#N/A,FALSE,"main";#N/A,#N/A,FALSE,"Purchase"}</definedName>
    <definedName name="wrn.SCA._.AcqDisv." localSheetId="2" hidden="1">{#N/A,#N/A,FALSE,"main";#N/A,#N/A,FALSE,"Purchase"}</definedName>
    <definedName name="wrn.SCA._.AcqDisv." localSheetId="28" hidden="1">{#N/A,#N/A,FALSE,"main";#N/A,#N/A,FALSE,"Purchase"}</definedName>
    <definedName name="wrn.SCA._.AcqDisv." localSheetId="5" hidden="1">{#N/A,#N/A,FALSE,"main";#N/A,#N/A,FALSE,"Purchase"}</definedName>
    <definedName name="wrn.SCA._.AcqDisv." hidden="1">{#N/A,#N/A,FALSE,"main";#N/A,#N/A,FALSE,"Purchase"}</definedName>
    <definedName name="wrn.Scenario._.Analysis." localSheetId="24" hidden="1">{#N/A,"Base Case",FALSE,"Revenue";#N/A,"£6.25 Fee",FALSE,"Revenue"}</definedName>
    <definedName name="wrn.Scenario._.Analysis." localSheetId="8" hidden="1">{#N/A,"Base Case",FALSE,"Revenue";#N/A,"£6.25 Fee",FALSE,"Revenue"}</definedName>
    <definedName name="wrn.Scenario._.Analysis." localSheetId="25" hidden="1">{#N/A,"Base Case",FALSE,"Revenue";#N/A,"£6.25 Fee",FALSE,"Revenue"}</definedName>
    <definedName name="wrn.Scenario._.Analysis." localSheetId="2" hidden="1">{#N/A,"Base Case",FALSE,"Revenue";#N/A,"£6.25 Fee",FALSE,"Revenue"}</definedName>
    <definedName name="wrn.Scenario._.Analysis." localSheetId="28" hidden="1">{#N/A,"Base Case",FALSE,"Revenue";#N/A,"£6.25 Fee",FALSE,"Revenue"}</definedName>
    <definedName name="wrn.Scenario._.Analysis." localSheetId="5" hidden="1">{#N/A,"Base Case",FALSE,"Revenue";#N/A,"£6.25 Fee",FALSE,"Revenue"}</definedName>
    <definedName name="wrn.Scenario._.Analysis." hidden="1">{#N/A,"Base Case",FALSE,"Revenue";#N/A,"£6.25 Fee",FALSE,"Revenue"}</definedName>
    <definedName name="wrn.SGPMODELS." localSheetId="24" hidden="1">{"QTRINC1",#N/A,FALSE,"SGPNEW";"QTRINC2",#N/A,FALSE,"SGPNEW";"USSALES1",#N/A,FALSE,"SGPNEW";"USSALES2",#N/A,FALSE,"SGPNEW";"INTLSALES1",#N/A,FALSE,"SGPNEW";"INTLSALES2",#N/A,FALSE,"SGPNEW";"WWSALES1",#N/A,FALSE,"SGPNEW";"WWSALES2",#N/A,FALSE,"SGPNEW";"NEWPRODS",#N/A,FALSE,"SGPNEW";"CASHFLOW",#N/A,FALSE,"SGPNEW"}</definedName>
    <definedName name="wrn.SGPMODELS." localSheetId="8" hidden="1">{"QTRINC1",#N/A,FALSE,"SGPNEW";"QTRINC2",#N/A,FALSE,"SGPNEW";"USSALES1",#N/A,FALSE,"SGPNEW";"USSALES2",#N/A,FALSE,"SGPNEW";"INTLSALES1",#N/A,FALSE,"SGPNEW";"INTLSALES2",#N/A,FALSE,"SGPNEW";"WWSALES1",#N/A,FALSE,"SGPNEW";"WWSALES2",#N/A,FALSE,"SGPNEW";"NEWPRODS",#N/A,FALSE,"SGPNEW";"CASHFLOW",#N/A,FALSE,"SGPNEW"}</definedName>
    <definedName name="wrn.SGPMODELS." localSheetId="25" hidden="1">{"QTRINC1",#N/A,FALSE,"SGPNEW";"QTRINC2",#N/A,FALSE,"SGPNEW";"USSALES1",#N/A,FALSE,"SGPNEW";"USSALES2",#N/A,FALSE,"SGPNEW";"INTLSALES1",#N/A,FALSE,"SGPNEW";"INTLSALES2",#N/A,FALSE,"SGPNEW";"WWSALES1",#N/A,FALSE,"SGPNEW";"WWSALES2",#N/A,FALSE,"SGPNEW";"NEWPRODS",#N/A,FALSE,"SGPNEW";"CASHFLOW",#N/A,FALSE,"SGPNEW"}</definedName>
    <definedName name="wrn.SGPMODELS." localSheetId="2" hidden="1">{"QTRINC1",#N/A,FALSE,"SGPNEW";"QTRINC2",#N/A,FALSE,"SGPNEW";"USSALES1",#N/A,FALSE,"SGPNEW";"USSALES2",#N/A,FALSE,"SGPNEW";"INTLSALES1",#N/A,FALSE,"SGPNEW";"INTLSALES2",#N/A,FALSE,"SGPNEW";"WWSALES1",#N/A,FALSE,"SGPNEW";"WWSALES2",#N/A,FALSE,"SGPNEW";"NEWPRODS",#N/A,FALSE,"SGPNEW";"CASHFLOW",#N/A,FALSE,"SGPNEW"}</definedName>
    <definedName name="wrn.SGPMODELS." localSheetId="28" hidden="1">{"QTRINC1",#N/A,FALSE,"SGPNEW";"QTRINC2",#N/A,FALSE,"SGPNEW";"USSALES1",#N/A,FALSE,"SGPNEW";"USSALES2",#N/A,FALSE,"SGPNEW";"INTLSALES1",#N/A,FALSE,"SGPNEW";"INTLSALES2",#N/A,FALSE,"SGPNEW";"WWSALES1",#N/A,FALSE,"SGPNEW";"WWSALES2",#N/A,FALSE,"SGPNEW";"NEWPRODS",#N/A,FALSE,"SGPNEW";"CASHFLOW",#N/A,FALSE,"SGPNEW"}</definedName>
    <definedName name="wrn.SGPMODELS." localSheetId="5"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localSheetId="24" hidden="1">{#N/A,#N/A,FALSE,"Share the Wealth";#N/A,#N/A,FALSE,"Shareholders vs Employees";#N/A,#N/A,FALSE,"Share vs Emp Summary"}</definedName>
    <definedName name="wrn.Shareholders._.and._.Employees." localSheetId="8" hidden="1">{#N/A,#N/A,FALSE,"Share the Wealth";#N/A,#N/A,FALSE,"Shareholders vs Employees";#N/A,#N/A,FALSE,"Share vs Emp Summary"}</definedName>
    <definedName name="wrn.Shareholders._.and._.Employees." localSheetId="25" hidden="1">{#N/A,#N/A,FALSE,"Share the Wealth";#N/A,#N/A,FALSE,"Shareholders vs Employees";#N/A,#N/A,FALSE,"Share vs Emp Summary"}</definedName>
    <definedName name="wrn.Shareholders._.and._.Employees." localSheetId="2" hidden="1">{#N/A,#N/A,FALSE,"Share the Wealth";#N/A,#N/A,FALSE,"Shareholders vs Employees";#N/A,#N/A,FALSE,"Share vs Emp Summary"}</definedName>
    <definedName name="wrn.Shareholders._.and._.Employees." localSheetId="28" hidden="1">{#N/A,#N/A,FALSE,"Share the Wealth";#N/A,#N/A,FALSE,"Shareholders vs Employees";#N/A,#N/A,FALSE,"Share vs Emp Summary"}</definedName>
    <definedName name="wrn.Shareholders._.and._.Employees." localSheetId="5"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N." localSheetId="24" hidden="1">{#N/A,#N/A,FALSE,"LANOS표면현황";#N/A,#N/A,FALSE,"표면처리업체별";#N/A,#N/A,FALSE,"사양별";#N/A,#N/A,FALSE,"제작업체별";#N/A,#N/A,FALSE,"장착부위";#N/A,#N/A,FALSE,"업체주소";#N/A,#N/A,FALSE,"불량현황"}</definedName>
    <definedName name="wrn.SHIN." localSheetId="8" hidden="1">{#N/A,#N/A,FALSE,"LANOS표면현황";#N/A,#N/A,FALSE,"표면처리업체별";#N/A,#N/A,FALSE,"사양별";#N/A,#N/A,FALSE,"제작업체별";#N/A,#N/A,FALSE,"장착부위";#N/A,#N/A,FALSE,"업체주소";#N/A,#N/A,FALSE,"불량현황"}</definedName>
    <definedName name="wrn.SHIN." localSheetId="25" hidden="1">{#N/A,#N/A,FALSE,"LANOS표면현황";#N/A,#N/A,FALSE,"표면처리업체별";#N/A,#N/A,FALSE,"사양별";#N/A,#N/A,FALSE,"제작업체별";#N/A,#N/A,FALSE,"장착부위";#N/A,#N/A,FALSE,"업체주소";#N/A,#N/A,FALSE,"불량현황"}</definedName>
    <definedName name="wrn.SHIN." localSheetId="2" hidden="1">{#N/A,#N/A,FALSE,"LANOS표면현황";#N/A,#N/A,FALSE,"표면처리업체별";#N/A,#N/A,FALSE,"사양별";#N/A,#N/A,FALSE,"제작업체별";#N/A,#N/A,FALSE,"장착부위";#N/A,#N/A,FALSE,"업체주소";#N/A,#N/A,FALSE,"불량현황"}</definedName>
    <definedName name="wrn.SHIN." localSheetId="14" hidden="1">{#N/A,#N/A,FALSE,"LANOS표면현황";#N/A,#N/A,FALSE,"표면처리업체별";#N/A,#N/A,FALSE,"사양별";#N/A,#N/A,FALSE,"제작업체별";#N/A,#N/A,FALSE,"장착부위";#N/A,#N/A,FALSE,"업체주소";#N/A,#N/A,FALSE,"불량현황"}</definedName>
    <definedName name="wrn.SHIN." localSheetId="28" hidden="1">{#N/A,#N/A,FALSE,"LANOS표면현황";#N/A,#N/A,FALSE,"표면처리업체별";#N/A,#N/A,FALSE,"사양별";#N/A,#N/A,FALSE,"제작업체별";#N/A,#N/A,FALSE,"장착부위";#N/A,#N/A,FALSE,"업체주소";#N/A,#N/A,FALSE,"불량현황"}</definedName>
    <definedName name="wrn.SHIN." localSheetId="5" hidden="1">{#N/A,#N/A,FALSE,"LANOS표면현황";#N/A,#N/A,FALSE,"표면처리업체별";#N/A,#N/A,FALSE,"사양별";#N/A,#N/A,FALSE,"제작업체별";#N/A,#N/A,FALSE,"장착부위";#N/A,#N/A,FALSE,"업체주소";#N/A,#N/A,FALSE,"불량현황"}</definedName>
    <definedName name="wrn.SHIN." localSheetId="13"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localSheetId="24" hidden="1">{#N/A,#N/A,FALSE,"Antony Financials";#N/A,#N/A,FALSE,"Cowboy Financials";#N/A,#N/A,FALSE,"Combined";#N/A,#N/A,FALSE,"Valuematrix";#N/A,#N/A,FALSE,"DCFAntony";#N/A,#N/A,FALSE,"DCFCowboy";#N/A,#N/A,FALSE,"DCFCombined"}</definedName>
    <definedName name="wrn.SKSCS1." localSheetId="8" hidden="1">{#N/A,#N/A,FALSE,"Antony Financials";#N/A,#N/A,FALSE,"Cowboy Financials";#N/A,#N/A,FALSE,"Combined";#N/A,#N/A,FALSE,"Valuematrix";#N/A,#N/A,FALSE,"DCFAntony";#N/A,#N/A,FALSE,"DCFCowboy";#N/A,#N/A,FALSE,"DCFCombined"}</definedName>
    <definedName name="wrn.SKSCS1." localSheetId="25" hidden="1">{#N/A,#N/A,FALSE,"Antony Financials";#N/A,#N/A,FALSE,"Cowboy Financials";#N/A,#N/A,FALSE,"Combined";#N/A,#N/A,FALSE,"Valuematrix";#N/A,#N/A,FALSE,"DCFAntony";#N/A,#N/A,FALSE,"DCFCowboy";#N/A,#N/A,FALSE,"DCFCombined"}</definedName>
    <definedName name="wrn.SKSCS1." localSheetId="2" hidden="1">{#N/A,#N/A,FALSE,"Antony Financials";#N/A,#N/A,FALSE,"Cowboy Financials";#N/A,#N/A,FALSE,"Combined";#N/A,#N/A,FALSE,"Valuematrix";#N/A,#N/A,FALSE,"DCFAntony";#N/A,#N/A,FALSE,"DCFCowboy";#N/A,#N/A,FALSE,"DCFCombined"}</definedName>
    <definedName name="wrn.SKSCS1." localSheetId="28" hidden="1">{#N/A,#N/A,FALSE,"Antony Financials";#N/A,#N/A,FALSE,"Cowboy Financials";#N/A,#N/A,FALSE,"Combined";#N/A,#N/A,FALSE,"Valuematrix";#N/A,#N/A,FALSE,"DCFAntony";#N/A,#N/A,FALSE,"DCFCowboy";#N/A,#N/A,FALSE,"DCFCombined"}</definedName>
    <definedName name="wrn.SKSCS1." localSheetId="5"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arTone." localSheetId="24" hidden="1">{#N/A,#N/A,FALSE,"Financial data";#N/A,#N/A,FALSE,"Cellular analysis";#N/A,#N/A,FALSE,"Accounts detail";#N/A,#N/A,FALSE,"Valn's";#N/A,#N/A,FALSE,"Share price statistics"}</definedName>
    <definedName name="wrn.SmarTone." localSheetId="8" hidden="1">{#N/A,#N/A,FALSE,"Financial data";#N/A,#N/A,FALSE,"Cellular analysis";#N/A,#N/A,FALSE,"Accounts detail";#N/A,#N/A,FALSE,"Valn's";#N/A,#N/A,FALSE,"Share price statistics"}</definedName>
    <definedName name="wrn.SmarTone." localSheetId="25" hidden="1">{#N/A,#N/A,FALSE,"Financial data";#N/A,#N/A,FALSE,"Cellular analysis";#N/A,#N/A,FALSE,"Accounts detail";#N/A,#N/A,FALSE,"Valn's";#N/A,#N/A,FALSE,"Share price statistics"}</definedName>
    <definedName name="wrn.SmarTone." localSheetId="2" hidden="1">{#N/A,#N/A,FALSE,"Financial data";#N/A,#N/A,FALSE,"Cellular analysis";#N/A,#N/A,FALSE,"Accounts detail";#N/A,#N/A,FALSE,"Valn's";#N/A,#N/A,FALSE,"Share price statistics"}</definedName>
    <definedName name="wrn.SmarTone." localSheetId="28" hidden="1">{#N/A,#N/A,FALSE,"Financial data";#N/A,#N/A,FALSE,"Cellular analysis";#N/A,#N/A,FALSE,"Accounts detail";#N/A,#N/A,FALSE,"Valn's";#N/A,#N/A,FALSE,"Share price statistics"}</definedName>
    <definedName name="wrn.SmarTone." localSheetId="5" hidden="1">{#N/A,#N/A,FALSE,"Financial data";#N/A,#N/A,FALSE,"Cellular analysis";#N/A,#N/A,FALSE,"Accounts detail";#N/A,#N/A,FALSE,"Valn's";#N/A,#N/A,FALSE,"Share price statistics"}</definedName>
    <definedName name="wrn.SmarTone." hidden="1">{#N/A,#N/A,FALSE,"Financial data";#N/A,#N/A,FALSE,"Cellular analysis";#N/A,#N/A,FALSE,"Accounts detail";#N/A,#N/A,FALSE,"Valn's";#N/A,#N/A,FALSE,"Share price statistics"}</definedName>
    <definedName name="wrn.STAND_ALONE_BOTH." localSheetId="24" hidden="1">{"FCB_ALL",#N/A,FALSE,"FCB";"GREY_ALL",#N/A,FALSE,"GREY"}</definedName>
    <definedName name="wrn.STAND_ALONE_BOTH." localSheetId="8" hidden="1">{"FCB_ALL",#N/A,FALSE,"FCB";"GREY_ALL",#N/A,FALSE,"GREY"}</definedName>
    <definedName name="wrn.STAND_ALONE_BOTH." localSheetId="25" hidden="1">{"FCB_ALL",#N/A,FALSE,"FCB";"GREY_ALL",#N/A,FALSE,"GREY"}</definedName>
    <definedName name="wrn.STAND_ALONE_BOTH." localSheetId="2" hidden="1">{"FCB_ALL",#N/A,FALSE,"FCB";"GREY_ALL",#N/A,FALSE,"GREY"}</definedName>
    <definedName name="wrn.STAND_ALONE_BOTH." localSheetId="14" hidden="1">{"FCB_ALL",#N/A,FALSE,"FCB";"GREY_ALL",#N/A,FALSE,"GREY"}</definedName>
    <definedName name="wrn.STAND_ALONE_BOTH." localSheetId="28" hidden="1">{"FCB_ALL",#N/A,FALSE,"FCB";"GREY_ALL",#N/A,FALSE,"GREY"}</definedName>
    <definedName name="wrn.STAND_ALONE_BOTH." localSheetId="5" hidden="1">{"FCB_ALL",#N/A,FALSE,"FCB";"GREY_ALL",#N/A,FALSE,"GREY"}</definedName>
    <definedName name="wrn.STAND_ALONE_BOTH." localSheetId="13" hidden="1">{"FCB_ALL",#N/A,FALSE,"FCB";"GREY_ALL",#N/A,FALSE,"GREY"}</definedName>
    <definedName name="wrn.STAND_ALONE_BOTH." hidden="1">{"FCB_ALL",#N/A,FALSE,"FCB";"GREY_ALL",#N/A,FALSE,"GREY"}</definedName>
    <definedName name="wrn.STAND_ALONE_BOTH._1" localSheetId="24" hidden="1">{"FCB_ALL",#N/A,FALSE,"FCB";"GREY_ALL",#N/A,FALSE,"GREY"}</definedName>
    <definedName name="wrn.STAND_ALONE_BOTH._1" localSheetId="8" hidden="1">{"FCB_ALL",#N/A,FALSE,"FCB";"GREY_ALL",#N/A,FALSE,"GREY"}</definedName>
    <definedName name="wrn.STAND_ALONE_BOTH._1" localSheetId="25" hidden="1">{"FCB_ALL",#N/A,FALSE,"FCB";"GREY_ALL",#N/A,FALSE,"GREY"}</definedName>
    <definedName name="wrn.STAND_ALONE_BOTH._1" localSheetId="2" hidden="1">{"FCB_ALL",#N/A,FALSE,"FCB";"GREY_ALL",#N/A,FALSE,"GREY"}</definedName>
    <definedName name="wrn.STAND_ALONE_BOTH._1" localSheetId="14" hidden="1">{"FCB_ALL",#N/A,FALSE,"FCB";"GREY_ALL",#N/A,FALSE,"GREY"}</definedName>
    <definedName name="wrn.STAND_ALONE_BOTH._1" localSheetId="28" hidden="1">{"FCB_ALL",#N/A,FALSE,"FCB";"GREY_ALL",#N/A,FALSE,"GREY"}</definedName>
    <definedName name="wrn.STAND_ALONE_BOTH._1" localSheetId="5" hidden="1">{"FCB_ALL",#N/A,FALSE,"FCB";"GREY_ALL",#N/A,FALSE,"GREY"}</definedName>
    <definedName name="wrn.STAND_ALONE_BOTH._1" localSheetId="13" hidden="1">{"FCB_ALL",#N/A,FALSE,"FCB";"GREY_ALL",#N/A,FALSE,"GREY"}</definedName>
    <definedName name="wrn.STAND_ALONE_BOTH._1" hidden="1">{"FCB_ALL",#N/A,FALSE,"FCB";"GREY_ALL",#N/A,FALSE,"GREY"}</definedName>
    <definedName name="wrn.STAND_ALONE_BOTH._1_1" localSheetId="24" hidden="1">{"FCB_ALL",#N/A,FALSE,"FCB";"GREY_ALL",#N/A,FALSE,"GREY"}</definedName>
    <definedName name="wrn.STAND_ALONE_BOTH._1_1" localSheetId="8" hidden="1">{"FCB_ALL",#N/A,FALSE,"FCB";"GREY_ALL",#N/A,FALSE,"GREY"}</definedName>
    <definedName name="wrn.STAND_ALONE_BOTH._1_1" localSheetId="25" hidden="1">{"FCB_ALL",#N/A,FALSE,"FCB";"GREY_ALL",#N/A,FALSE,"GREY"}</definedName>
    <definedName name="wrn.STAND_ALONE_BOTH._1_1" localSheetId="2" hidden="1">{"FCB_ALL",#N/A,FALSE,"FCB";"GREY_ALL",#N/A,FALSE,"GREY"}</definedName>
    <definedName name="wrn.STAND_ALONE_BOTH._1_1" localSheetId="14" hidden="1">{"FCB_ALL",#N/A,FALSE,"FCB";"GREY_ALL",#N/A,FALSE,"GREY"}</definedName>
    <definedName name="wrn.STAND_ALONE_BOTH._1_1" localSheetId="28" hidden="1">{"FCB_ALL",#N/A,FALSE,"FCB";"GREY_ALL",#N/A,FALSE,"GREY"}</definedName>
    <definedName name="wrn.STAND_ALONE_BOTH._1_1" localSheetId="5" hidden="1">{"FCB_ALL",#N/A,FALSE,"FCB";"GREY_ALL",#N/A,FALSE,"GREY"}</definedName>
    <definedName name="wrn.STAND_ALONE_BOTH._1_1" localSheetId="13" hidden="1">{"FCB_ALL",#N/A,FALSE,"FCB";"GREY_ALL",#N/A,FALSE,"GREY"}</definedName>
    <definedName name="wrn.STAND_ALONE_BOTH._1_1" hidden="1">{"FCB_ALL",#N/A,FALSE,"FCB";"GREY_ALL",#N/A,FALSE,"GREY"}</definedName>
    <definedName name="wrn.STAND_ALONE_BOTH._1_2" localSheetId="24" hidden="1">{"FCB_ALL",#N/A,FALSE,"FCB";"GREY_ALL",#N/A,FALSE,"GREY"}</definedName>
    <definedName name="wrn.STAND_ALONE_BOTH._1_2" localSheetId="8" hidden="1">{"FCB_ALL",#N/A,FALSE,"FCB";"GREY_ALL",#N/A,FALSE,"GREY"}</definedName>
    <definedName name="wrn.STAND_ALONE_BOTH._1_2" localSheetId="25" hidden="1">{"FCB_ALL",#N/A,FALSE,"FCB";"GREY_ALL",#N/A,FALSE,"GREY"}</definedName>
    <definedName name="wrn.STAND_ALONE_BOTH._1_2" localSheetId="2" hidden="1">{"FCB_ALL",#N/A,FALSE,"FCB";"GREY_ALL",#N/A,FALSE,"GREY"}</definedName>
    <definedName name="wrn.STAND_ALONE_BOTH._1_2" localSheetId="14" hidden="1">{"FCB_ALL",#N/A,FALSE,"FCB";"GREY_ALL",#N/A,FALSE,"GREY"}</definedName>
    <definedName name="wrn.STAND_ALONE_BOTH._1_2" localSheetId="28" hidden="1">{"FCB_ALL",#N/A,FALSE,"FCB";"GREY_ALL",#N/A,FALSE,"GREY"}</definedName>
    <definedName name="wrn.STAND_ALONE_BOTH._1_2" localSheetId="5" hidden="1">{"FCB_ALL",#N/A,FALSE,"FCB";"GREY_ALL",#N/A,FALSE,"GREY"}</definedName>
    <definedName name="wrn.STAND_ALONE_BOTH._1_2" localSheetId="13" hidden="1">{"FCB_ALL",#N/A,FALSE,"FCB";"GREY_ALL",#N/A,FALSE,"GREY"}</definedName>
    <definedName name="wrn.STAND_ALONE_BOTH._1_2" hidden="1">{"FCB_ALL",#N/A,FALSE,"FCB";"GREY_ALL",#N/A,FALSE,"GREY"}</definedName>
    <definedName name="wrn.STAND_ALONE_BOTH._1_3" localSheetId="24" hidden="1">{"FCB_ALL",#N/A,FALSE,"FCB";"GREY_ALL",#N/A,FALSE,"GREY"}</definedName>
    <definedName name="wrn.STAND_ALONE_BOTH._1_3" localSheetId="8" hidden="1">{"FCB_ALL",#N/A,FALSE,"FCB";"GREY_ALL",#N/A,FALSE,"GREY"}</definedName>
    <definedName name="wrn.STAND_ALONE_BOTH._1_3" localSheetId="25" hidden="1">{"FCB_ALL",#N/A,FALSE,"FCB";"GREY_ALL",#N/A,FALSE,"GREY"}</definedName>
    <definedName name="wrn.STAND_ALONE_BOTH._1_3" localSheetId="2" hidden="1">{"FCB_ALL",#N/A,FALSE,"FCB";"GREY_ALL",#N/A,FALSE,"GREY"}</definedName>
    <definedName name="wrn.STAND_ALONE_BOTH._1_3" localSheetId="14" hidden="1">{"FCB_ALL",#N/A,FALSE,"FCB";"GREY_ALL",#N/A,FALSE,"GREY"}</definedName>
    <definedName name="wrn.STAND_ALONE_BOTH._1_3" localSheetId="28" hidden="1">{"FCB_ALL",#N/A,FALSE,"FCB";"GREY_ALL",#N/A,FALSE,"GREY"}</definedName>
    <definedName name="wrn.STAND_ALONE_BOTH._1_3" localSheetId="5" hidden="1">{"FCB_ALL",#N/A,FALSE,"FCB";"GREY_ALL",#N/A,FALSE,"GREY"}</definedName>
    <definedName name="wrn.STAND_ALONE_BOTH._1_3" localSheetId="13" hidden="1">{"FCB_ALL",#N/A,FALSE,"FCB";"GREY_ALL",#N/A,FALSE,"GREY"}</definedName>
    <definedName name="wrn.STAND_ALONE_BOTH._1_3" hidden="1">{"FCB_ALL",#N/A,FALSE,"FCB";"GREY_ALL",#N/A,FALSE,"GREY"}</definedName>
    <definedName name="wrn.STAND_ALONE_BOTH._1_4" localSheetId="24" hidden="1">{"FCB_ALL",#N/A,FALSE,"FCB";"GREY_ALL",#N/A,FALSE,"GREY"}</definedName>
    <definedName name="wrn.STAND_ALONE_BOTH._1_4" localSheetId="8" hidden="1">{"FCB_ALL",#N/A,FALSE,"FCB";"GREY_ALL",#N/A,FALSE,"GREY"}</definedName>
    <definedName name="wrn.STAND_ALONE_BOTH._1_4" localSheetId="25" hidden="1">{"FCB_ALL",#N/A,FALSE,"FCB";"GREY_ALL",#N/A,FALSE,"GREY"}</definedName>
    <definedName name="wrn.STAND_ALONE_BOTH._1_4" localSheetId="2" hidden="1">{"FCB_ALL",#N/A,FALSE,"FCB";"GREY_ALL",#N/A,FALSE,"GREY"}</definedName>
    <definedName name="wrn.STAND_ALONE_BOTH._1_4" localSheetId="14" hidden="1">{"FCB_ALL",#N/A,FALSE,"FCB";"GREY_ALL",#N/A,FALSE,"GREY"}</definedName>
    <definedName name="wrn.STAND_ALONE_BOTH._1_4" localSheetId="28" hidden="1">{"FCB_ALL",#N/A,FALSE,"FCB";"GREY_ALL",#N/A,FALSE,"GREY"}</definedName>
    <definedName name="wrn.STAND_ALONE_BOTH._1_4" localSheetId="5" hidden="1">{"FCB_ALL",#N/A,FALSE,"FCB";"GREY_ALL",#N/A,FALSE,"GREY"}</definedName>
    <definedName name="wrn.STAND_ALONE_BOTH._1_4" localSheetId="13" hidden="1">{"FCB_ALL",#N/A,FALSE,"FCB";"GREY_ALL",#N/A,FALSE,"GREY"}</definedName>
    <definedName name="wrn.STAND_ALONE_BOTH._1_4" hidden="1">{"FCB_ALL",#N/A,FALSE,"FCB";"GREY_ALL",#N/A,FALSE,"GREY"}</definedName>
    <definedName name="wrn.STAND_ALONE_BOTH._2" localSheetId="24" hidden="1">{"FCB_ALL",#N/A,FALSE,"FCB";"GREY_ALL",#N/A,FALSE,"GREY"}</definedName>
    <definedName name="wrn.STAND_ALONE_BOTH._2" localSheetId="8" hidden="1">{"FCB_ALL",#N/A,FALSE,"FCB";"GREY_ALL",#N/A,FALSE,"GREY"}</definedName>
    <definedName name="wrn.STAND_ALONE_BOTH._2" localSheetId="25" hidden="1">{"FCB_ALL",#N/A,FALSE,"FCB";"GREY_ALL",#N/A,FALSE,"GREY"}</definedName>
    <definedName name="wrn.STAND_ALONE_BOTH._2" localSheetId="2" hidden="1">{"FCB_ALL",#N/A,FALSE,"FCB";"GREY_ALL",#N/A,FALSE,"GREY"}</definedName>
    <definedName name="wrn.STAND_ALONE_BOTH._2" localSheetId="14" hidden="1">{"FCB_ALL",#N/A,FALSE,"FCB";"GREY_ALL",#N/A,FALSE,"GREY"}</definedName>
    <definedName name="wrn.STAND_ALONE_BOTH._2" localSheetId="28" hidden="1">{"FCB_ALL",#N/A,FALSE,"FCB";"GREY_ALL",#N/A,FALSE,"GREY"}</definedName>
    <definedName name="wrn.STAND_ALONE_BOTH._2" localSheetId="5" hidden="1">{"FCB_ALL",#N/A,FALSE,"FCB";"GREY_ALL",#N/A,FALSE,"GREY"}</definedName>
    <definedName name="wrn.STAND_ALONE_BOTH._2" localSheetId="13" hidden="1">{"FCB_ALL",#N/A,FALSE,"FCB";"GREY_ALL",#N/A,FALSE,"GREY"}</definedName>
    <definedName name="wrn.STAND_ALONE_BOTH._2" hidden="1">{"FCB_ALL",#N/A,FALSE,"FCB";"GREY_ALL",#N/A,FALSE,"GREY"}</definedName>
    <definedName name="wrn.STAND_ALONE_BOTH._2_1" localSheetId="24" hidden="1">{"FCB_ALL",#N/A,FALSE,"FCB";"GREY_ALL",#N/A,FALSE,"GREY"}</definedName>
    <definedName name="wrn.STAND_ALONE_BOTH._2_1" localSheetId="8" hidden="1">{"FCB_ALL",#N/A,FALSE,"FCB";"GREY_ALL",#N/A,FALSE,"GREY"}</definedName>
    <definedName name="wrn.STAND_ALONE_BOTH._2_1" localSheetId="25" hidden="1">{"FCB_ALL",#N/A,FALSE,"FCB";"GREY_ALL",#N/A,FALSE,"GREY"}</definedName>
    <definedName name="wrn.STAND_ALONE_BOTH._2_1" localSheetId="2" hidden="1">{"FCB_ALL",#N/A,FALSE,"FCB";"GREY_ALL",#N/A,FALSE,"GREY"}</definedName>
    <definedName name="wrn.STAND_ALONE_BOTH._2_1" localSheetId="14" hidden="1">{"FCB_ALL",#N/A,FALSE,"FCB";"GREY_ALL",#N/A,FALSE,"GREY"}</definedName>
    <definedName name="wrn.STAND_ALONE_BOTH._2_1" localSheetId="28" hidden="1">{"FCB_ALL",#N/A,FALSE,"FCB";"GREY_ALL",#N/A,FALSE,"GREY"}</definedName>
    <definedName name="wrn.STAND_ALONE_BOTH._2_1" localSheetId="5" hidden="1">{"FCB_ALL",#N/A,FALSE,"FCB";"GREY_ALL",#N/A,FALSE,"GREY"}</definedName>
    <definedName name="wrn.STAND_ALONE_BOTH._2_1" localSheetId="13" hidden="1">{"FCB_ALL",#N/A,FALSE,"FCB";"GREY_ALL",#N/A,FALSE,"GREY"}</definedName>
    <definedName name="wrn.STAND_ALONE_BOTH._2_1" hidden="1">{"FCB_ALL",#N/A,FALSE,"FCB";"GREY_ALL",#N/A,FALSE,"GREY"}</definedName>
    <definedName name="wrn.STAND_ALONE_BOTH._2_2" localSheetId="24" hidden="1">{"FCB_ALL",#N/A,FALSE,"FCB";"GREY_ALL",#N/A,FALSE,"GREY"}</definedName>
    <definedName name="wrn.STAND_ALONE_BOTH._2_2" localSheetId="8" hidden="1">{"FCB_ALL",#N/A,FALSE,"FCB";"GREY_ALL",#N/A,FALSE,"GREY"}</definedName>
    <definedName name="wrn.STAND_ALONE_BOTH._2_2" localSheetId="25" hidden="1">{"FCB_ALL",#N/A,FALSE,"FCB";"GREY_ALL",#N/A,FALSE,"GREY"}</definedName>
    <definedName name="wrn.STAND_ALONE_BOTH._2_2" localSheetId="2" hidden="1">{"FCB_ALL",#N/A,FALSE,"FCB";"GREY_ALL",#N/A,FALSE,"GREY"}</definedName>
    <definedName name="wrn.STAND_ALONE_BOTH._2_2" localSheetId="14" hidden="1">{"FCB_ALL",#N/A,FALSE,"FCB";"GREY_ALL",#N/A,FALSE,"GREY"}</definedName>
    <definedName name="wrn.STAND_ALONE_BOTH._2_2" localSheetId="28" hidden="1">{"FCB_ALL",#N/A,FALSE,"FCB";"GREY_ALL",#N/A,FALSE,"GREY"}</definedName>
    <definedName name="wrn.STAND_ALONE_BOTH._2_2" localSheetId="5" hidden="1">{"FCB_ALL",#N/A,FALSE,"FCB";"GREY_ALL",#N/A,FALSE,"GREY"}</definedName>
    <definedName name="wrn.STAND_ALONE_BOTH._2_2" localSheetId="13" hidden="1">{"FCB_ALL",#N/A,FALSE,"FCB";"GREY_ALL",#N/A,FALSE,"GREY"}</definedName>
    <definedName name="wrn.STAND_ALONE_BOTH._2_2" hidden="1">{"FCB_ALL",#N/A,FALSE,"FCB";"GREY_ALL",#N/A,FALSE,"GREY"}</definedName>
    <definedName name="wrn.STAND_ALONE_BOTH._2_3" localSheetId="24" hidden="1">{"FCB_ALL",#N/A,FALSE,"FCB";"GREY_ALL",#N/A,FALSE,"GREY"}</definedName>
    <definedName name="wrn.STAND_ALONE_BOTH._2_3" localSheetId="8" hidden="1">{"FCB_ALL",#N/A,FALSE,"FCB";"GREY_ALL",#N/A,FALSE,"GREY"}</definedName>
    <definedName name="wrn.STAND_ALONE_BOTH._2_3" localSheetId="25" hidden="1">{"FCB_ALL",#N/A,FALSE,"FCB";"GREY_ALL",#N/A,FALSE,"GREY"}</definedName>
    <definedName name="wrn.STAND_ALONE_BOTH._2_3" localSheetId="2" hidden="1">{"FCB_ALL",#N/A,FALSE,"FCB";"GREY_ALL",#N/A,FALSE,"GREY"}</definedName>
    <definedName name="wrn.STAND_ALONE_BOTH._2_3" localSheetId="14" hidden="1">{"FCB_ALL",#N/A,FALSE,"FCB";"GREY_ALL",#N/A,FALSE,"GREY"}</definedName>
    <definedName name="wrn.STAND_ALONE_BOTH._2_3" localSheetId="28" hidden="1">{"FCB_ALL",#N/A,FALSE,"FCB";"GREY_ALL",#N/A,FALSE,"GREY"}</definedName>
    <definedName name="wrn.STAND_ALONE_BOTH._2_3" localSheetId="5" hidden="1">{"FCB_ALL",#N/A,FALSE,"FCB";"GREY_ALL",#N/A,FALSE,"GREY"}</definedName>
    <definedName name="wrn.STAND_ALONE_BOTH._2_3" localSheetId="13" hidden="1">{"FCB_ALL",#N/A,FALSE,"FCB";"GREY_ALL",#N/A,FALSE,"GREY"}</definedName>
    <definedName name="wrn.STAND_ALONE_BOTH._2_3" hidden="1">{"FCB_ALL",#N/A,FALSE,"FCB";"GREY_ALL",#N/A,FALSE,"GREY"}</definedName>
    <definedName name="wrn.STAND_ALONE_BOTH._2_4" localSheetId="24" hidden="1">{"FCB_ALL",#N/A,FALSE,"FCB";"GREY_ALL",#N/A,FALSE,"GREY"}</definedName>
    <definedName name="wrn.STAND_ALONE_BOTH._2_4" localSheetId="8" hidden="1">{"FCB_ALL",#N/A,FALSE,"FCB";"GREY_ALL",#N/A,FALSE,"GREY"}</definedName>
    <definedName name="wrn.STAND_ALONE_BOTH._2_4" localSheetId="25" hidden="1">{"FCB_ALL",#N/A,FALSE,"FCB";"GREY_ALL",#N/A,FALSE,"GREY"}</definedName>
    <definedName name="wrn.STAND_ALONE_BOTH._2_4" localSheetId="2" hidden="1">{"FCB_ALL",#N/A,FALSE,"FCB";"GREY_ALL",#N/A,FALSE,"GREY"}</definedName>
    <definedName name="wrn.STAND_ALONE_BOTH._2_4" localSheetId="14" hidden="1">{"FCB_ALL",#N/A,FALSE,"FCB";"GREY_ALL",#N/A,FALSE,"GREY"}</definedName>
    <definedName name="wrn.STAND_ALONE_BOTH._2_4" localSheetId="28" hidden="1">{"FCB_ALL",#N/A,FALSE,"FCB";"GREY_ALL",#N/A,FALSE,"GREY"}</definedName>
    <definedName name="wrn.STAND_ALONE_BOTH._2_4" localSheetId="5" hidden="1">{"FCB_ALL",#N/A,FALSE,"FCB";"GREY_ALL",#N/A,FALSE,"GREY"}</definedName>
    <definedName name="wrn.STAND_ALONE_BOTH._2_4" localSheetId="13" hidden="1">{"FCB_ALL",#N/A,FALSE,"FCB";"GREY_ALL",#N/A,FALSE,"GREY"}</definedName>
    <definedName name="wrn.STAND_ALONE_BOTH._2_4" hidden="1">{"FCB_ALL",#N/A,FALSE,"FCB";"GREY_ALL",#N/A,FALSE,"GREY"}</definedName>
    <definedName name="wrn.STAND_ALONE_BOTH._3" localSheetId="24" hidden="1">{"FCB_ALL",#N/A,FALSE,"FCB";"GREY_ALL",#N/A,FALSE,"GREY"}</definedName>
    <definedName name="wrn.STAND_ALONE_BOTH._3" localSheetId="8" hidden="1">{"FCB_ALL",#N/A,FALSE,"FCB";"GREY_ALL",#N/A,FALSE,"GREY"}</definedName>
    <definedName name="wrn.STAND_ALONE_BOTH._3" localSheetId="25" hidden="1">{"FCB_ALL",#N/A,FALSE,"FCB";"GREY_ALL",#N/A,FALSE,"GREY"}</definedName>
    <definedName name="wrn.STAND_ALONE_BOTH._3" localSheetId="2" hidden="1">{"FCB_ALL",#N/A,FALSE,"FCB";"GREY_ALL",#N/A,FALSE,"GREY"}</definedName>
    <definedName name="wrn.STAND_ALONE_BOTH._3" localSheetId="14" hidden="1">{"FCB_ALL",#N/A,FALSE,"FCB";"GREY_ALL",#N/A,FALSE,"GREY"}</definedName>
    <definedName name="wrn.STAND_ALONE_BOTH._3" localSheetId="28" hidden="1">{"FCB_ALL",#N/A,FALSE,"FCB";"GREY_ALL",#N/A,FALSE,"GREY"}</definedName>
    <definedName name="wrn.STAND_ALONE_BOTH._3" localSheetId="5" hidden="1">{"FCB_ALL",#N/A,FALSE,"FCB";"GREY_ALL",#N/A,FALSE,"GREY"}</definedName>
    <definedName name="wrn.STAND_ALONE_BOTH._3" localSheetId="13" hidden="1">{"FCB_ALL",#N/A,FALSE,"FCB";"GREY_ALL",#N/A,FALSE,"GREY"}</definedName>
    <definedName name="wrn.STAND_ALONE_BOTH._3" hidden="1">{"FCB_ALL",#N/A,FALSE,"FCB";"GREY_ALL",#N/A,FALSE,"GREY"}</definedName>
    <definedName name="wrn.STAND_ALONE_BOTH._3_1" localSheetId="24" hidden="1">{"FCB_ALL",#N/A,FALSE,"FCB";"GREY_ALL",#N/A,FALSE,"GREY"}</definedName>
    <definedName name="wrn.STAND_ALONE_BOTH._3_1" localSheetId="8" hidden="1">{"FCB_ALL",#N/A,FALSE,"FCB";"GREY_ALL",#N/A,FALSE,"GREY"}</definedName>
    <definedName name="wrn.STAND_ALONE_BOTH._3_1" localSheetId="25" hidden="1">{"FCB_ALL",#N/A,FALSE,"FCB";"GREY_ALL",#N/A,FALSE,"GREY"}</definedName>
    <definedName name="wrn.STAND_ALONE_BOTH._3_1" localSheetId="2" hidden="1">{"FCB_ALL",#N/A,FALSE,"FCB";"GREY_ALL",#N/A,FALSE,"GREY"}</definedName>
    <definedName name="wrn.STAND_ALONE_BOTH._3_1" localSheetId="14" hidden="1">{"FCB_ALL",#N/A,FALSE,"FCB";"GREY_ALL",#N/A,FALSE,"GREY"}</definedName>
    <definedName name="wrn.STAND_ALONE_BOTH._3_1" localSheetId="28" hidden="1">{"FCB_ALL",#N/A,FALSE,"FCB";"GREY_ALL",#N/A,FALSE,"GREY"}</definedName>
    <definedName name="wrn.STAND_ALONE_BOTH._3_1" localSheetId="5" hidden="1">{"FCB_ALL",#N/A,FALSE,"FCB";"GREY_ALL",#N/A,FALSE,"GREY"}</definedName>
    <definedName name="wrn.STAND_ALONE_BOTH._3_1" localSheetId="13" hidden="1">{"FCB_ALL",#N/A,FALSE,"FCB";"GREY_ALL",#N/A,FALSE,"GREY"}</definedName>
    <definedName name="wrn.STAND_ALONE_BOTH._3_1" hidden="1">{"FCB_ALL",#N/A,FALSE,"FCB";"GREY_ALL",#N/A,FALSE,"GREY"}</definedName>
    <definedName name="wrn.STAND_ALONE_BOTH._3_2" localSheetId="24" hidden="1">{"FCB_ALL",#N/A,FALSE,"FCB";"GREY_ALL",#N/A,FALSE,"GREY"}</definedName>
    <definedName name="wrn.STAND_ALONE_BOTH._3_2" localSheetId="8" hidden="1">{"FCB_ALL",#N/A,FALSE,"FCB";"GREY_ALL",#N/A,FALSE,"GREY"}</definedName>
    <definedName name="wrn.STAND_ALONE_BOTH._3_2" localSheetId="25" hidden="1">{"FCB_ALL",#N/A,FALSE,"FCB";"GREY_ALL",#N/A,FALSE,"GREY"}</definedName>
    <definedName name="wrn.STAND_ALONE_BOTH._3_2" localSheetId="2" hidden="1">{"FCB_ALL",#N/A,FALSE,"FCB";"GREY_ALL",#N/A,FALSE,"GREY"}</definedName>
    <definedName name="wrn.STAND_ALONE_BOTH._3_2" localSheetId="14" hidden="1">{"FCB_ALL",#N/A,FALSE,"FCB";"GREY_ALL",#N/A,FALSE,"GREY"}</definedName>
    <definedName name="wrn.STAND_ALONE_BOTH._3_2" localSheetId="28" hidden="1">{"FCB_ALL",#N/A,FALSE,"FCB";"GREY_ALL",#N/A,FALSE,"GREY"}</definedName>
    <definedName name="wrn.STAND_ALONE_BOTH._3_2" localSheetId="5" hidden="1">{"FCB_ALL",#N/A,FALSE,"FCB";"GREY_ALL",#N/A,FALSE,"GREY"}</definedName>
    <definedName name="wrn.STAND_ALONE_BOTH._3_2" localSheetId="13" hidden="1">{"FCB_ALL",#N/A,FALSE,"FCB";"GREY_ALL",#N/A,FALSE,"GREY"}</definedName>
    <definedName name="wrn.STAND_ALONE_BOTH._3_2" hidden="1">{"FCB_ALL",#N/A,FALSE,"FCB";"GREY_ALL",#N/A,FALSE,"GREY"}</definedName>
    <definedName name="wrn.STAND_ALONE_BOTH._3_3" localSheetId="24" hidden="1">{"FCB_ALL",#N/A,FALSE,"FCB";"GREY_ALL",#N/A,FALSE,"GREY"}</definedName>
    <definedName name="wrn.STAND_ALONE_BOTH._3_3" localSheetId="8" hidden="1">{"FCB_ALL",#N/A,FALSE,"FCB";"GREY_ALL",#N/A,FALSE,"GREY"}</definedName>
    <definedName name="wrn.STAND_ALONE_BOTH._3_3" localSheetId="25" hidden="1">{"FCB_ALL",#N/A,FALSE,"FCB";"GREY_ALL",#N/A,FALSE,"GREY"}</definedName>
    <definedName name="wrn.STAND_ALONE_BOTH._3_3" localSheetId="2" hidden="1">{"FCB_ALL",#N/A,FALSE,"FCB";"GREY_ALL",#N/A,FALSE,"GREY"}</definedName>
    <definedName name="wrn.STAND_ALONE_BOTH._3_3" localSheetId="14" hidden="1">{"FCB_ALL",#N/A,FALSE,"FCB";"GREY_ALL",#N/A,FALSE,"GREY"}</definedName>
    <definedName name="wrn.STAND_ALONE_BOTH._3_3" localSheetId="28" hidden="1">{"FCB_ALL",#N/A,FALSE,"FCB";"GREY_ALL",#N/A,FALSE,"GREY"}</definedName>
    <definedName name="wrn.STAND_ALONE_BOTH._3_3" localSheetId="5" hidden="1">{"FCB_ALL",#N/A,FALSE,"FCB";"GREY_ALL",#N/A,FALSE,"GREY"}</definedName>
    <definedName name="wrn.STAND_ALONE_BOTH._3_3" localSheetId="13" hidden="1">{"FCB_ALL",#N/A,FALSE,"FCB";"GREY_ALL",#N/A,FALSE,"GREY"}</definedName>
    <definedName name="wrn.STAND_ALONE_BOTH._3_3" hidden="1">{"FCB_ALL",#N/A,FALSE,"FCB";"GREY_ALL",#N/A,FALSE,"GREY"}</definedName>
    <definedName name="wrn.STAND_ALONE_BOTH._3_4" localSheetId="24" hidden="1">{"FCB_ALL",#N/A,FALSE,"FCB";"GREY_ALL",#N/A,FALSE,"GREY"}</definedName>
    <definedName name="wrn.STAND_ALONE_BOTH._3_4" localSheetId="8" hidden="1">{"FCB_ALL",#N/A,FALSE,"FCB";"GREY_ALL",#N/A,FALSE,"GREY"}</definedName>
    <definedName name="wrn.STAND_ALONE_BOTH._3_4" localSheetId="25" hidden="1">{"FCB_ALL",#N/A,FALSE,"FCB";"GREY_ALL",#N/A,FALSE,"GREY"}</definedName>
    <definedName name="wrn.STAND_ALONE_BOTH._3_4" localSheetId="2" hidden="1">{"FCB_ALL",#N/A,FALSE,"FCB";"GREY_ALL",#N/A,FALSE,"GREY"}</definedName>
    <definedName name="wrn.STAND_ALONE_BOTH._3_4" localSheetId="14" hidden="1">{"FCB_ALL",#N/A,FALSE,"FCB";"GREY_ALL",#N/A,FALSE,"GREY"}</definedName>
    <definedName name="wrn.STAND_ALONE_BOTH._3_4" localSheetId="28" hidden="1">{"FCB_ALL",#N/A,FALSE,"FCB";"GREY_ALL",#N/A,FALSE,"GREY"}</definedName>
    <definedName name="wrn.STAND_ALONE_BOTH._3_4" localSheetId="5" hidden="1">{"FCB_ALL",#N/A,FALSE,"FCB";"GREY_ALL",#N/A,FALSE,"GREY"}</definedName>
    <definedName name="wrn.STAND_ALONE_BOTH._3_4" localSheetId="13" hidden="1">{"FCB_ALL",#N/A,FALSE,"FCB";"GREY_ALL",#N/A,FALSE,"GREY"}</definedName>
    <definedName name="wrn.STAND_ALONE_BOTH._3_4" hidden="1">{"FCB_ALL",#N/A,FALSE,"FCB";"GREY_ALL",#N/A,FALSE,"GREY"}</definedName>
    <definedName name="wrn.STAND_ALONE_BOTH._4" localSheetId="24" hidden="1">{"FCB_ALL",#N/A,FALSE,"FCB";"GREY_ALL",#N/A,FALSE,"GREY"}</definedName>
    <definedName name="wrn.STAND_ALONE_BOTH._4" localSheetId="8" hidden="1">{"FCB_ALL",#N/A,FALSE,"FCB";"GREY_ALL",#N/A,FALSE,"GREY"}</definedName>
    <definedName name="wrn.STAND_ALONE_BOTH._4" localSheetId="25" hidden="1">{"FCB_ALL",#N/A,FALSE,"FCB";"GREY_ALL",#N/A,FALSE,"GREY"}</definedName>
    <definedName name="wrn.STAND_ALONE_BOTH._4" localSheetId="2" hidden="1">{"FCB_ALL",#N/A,FALSE,"FCB";"GREY_ALL",#N/A,FALSE,"GREY"}</definedName>
    <definedName name="wrn.STAND_ALONE_BOTH._4" localSheetId="14" hidden="1">{"FCB_ALL",#N/A,FALSE,"FCB";"GREY_ALL",#N/A,FALSE,"GREY"}</definedName>
    <definedName name="wrn.STAND_ALONE_BOTH._4" localSheetId="28" hidden="1">{"FCB_ALL",#N/A,FALSE,"FCB";"GREY_ALL",#N/A,FALSE,"GREY"}</definedName>
    <definedName name="wrn.STAND_ALONE_BOTH._4" localSheetId="5" hidden="1">{"FCB_ALL",#N/A,FALSE,"FCB";"GREY_ALL",#N/A,FALSE,"GREY"}</definedName>
    <definedName name="wrn.STAND_ALONE_BOTH._4" localSheetId="13" hidden="1">{"FCB_ALL",#N/A,FALSE,"FCB";"GREY_ALL",#N/A,FALSE,"GREY"}</definedName>
    <definedName name="wrn.STAND_ALONE_BOTH._4" hidden="1">{"FCB_ALL",#N/A,FALSE,"FCB";"GREY_ALL",#N/A,FALSE,"GREY"}</definedName>
    <definedName name="wrn.STAND_ALONE_BOTH._4_1" localSheetId="24" hidden="1">{"FCB_ALL",#N/A,FALSE,"FCB";"GREY_ALL",#N/A,FALSE,"GREY"}</definedName>
    <definedName name="wrn.STAND_ALONE_BOTH._4_1" localSheetId="8" hidden="1">{"FCB_ALL",#N/A,FALSE,"FCB";"GREY_ALL",#N/A,FALSE,"GREY"}</definedName>
    <definedName name="wrn.STAND_ALONE_BOTH._4_1" localSheetId="25" hidden="1">{"FCB_ALL",#N/A,FALSE,"FCB";"GREY_ALL",#N/A,FALSE,"GREY"}</definedName>
    <definedName name="wrn.STAND_ALONE_BOTH._4_1" localSheetId="2" hidden="1">{"FCB_ALL",#N/A,FALSE,"FCB";"GREY_ALL",#N/A,FALSE,"GREY"}</definedName>
    <definedName name="wrn.STAND_ALONE_BOTH._4_1" localSheetId="14" hidden="1">{"FCB_ALL",#N/A,FALSE,"FCB";"GREY_ALL",#N/A,FALSE,"GREY"}</definedName>
    <definedName name="wrn.STAND_ALONE_BOTH._4_1" localSheetId="28" hidden="1">{"FCB_ALL",#N/A,FALSE,"FCB";"GREY_ALL",#N/A,FALSE,"GREY"}</definedName>
    <definedName name="wrn.STAND_ALONE_BOTH._4_1" localSheetId="5" hidden="1">{"FCB_ALL",#N/A,FALSE,"FCB";"GREY_ALL",#N/A,FALSE,"GREY"}</definedName>
    <definedName name="wrn.STAND_ALONE_BOTH._4_1" localSheetId="13" hidden="1">{"FCB_ALL",#N/A,FALSE,"FCB";"GREY_ALL",#N/A,FALSE,"GREY"}</definedName>
    <definedName name="wrn.STAND_ALONE_BOTH._4_1" hidden="1">{"FCB_ALL",#N/A,FALSE,"FCB";"GREY_ALL",#N/A,FALSE,"GREY"}</definedName>
    <definedName name="wrn.STAND_ALONE_BOTH._4_2" localSheetId="24" hidden="1">{"FCB_ALL",#N/A,FALSE,"FCB";"GREY_ALL",#N/A,FALSE,"GREY"}</definedName>
    <definedName name="wrn.STAND_ALONE_BOTH._4_2" localSheetId="8" hidden="1">{"FCB_ALL",#N/A,FALSE,"FCB";"GREY_ALL",#N/A,FALSE,"GREY"}</definedName>
    <definedName name="wrn.STAND_ALONE_BOTH._4_2" localSheetId="25" hidden="1">{"FCB_ALL",#N/A,FALSE,"FCB";"GREY_ALL",#N/A,FALSE,"GREY"}</definedName>
    <definedName name="wrn.STAND_ALONE_BOTH._4_2" localSheetId="2" hidden="1">{"FCB_ALL",#N/A,FALSE,"FCB";"GREY_ALL",#N/A,FALSE,"GREY"}</definedName>
    <definedName name="wrn.STAND_ALONE_BOTH._4_2" localSheetId="14" hidden="1">{"FCB_ALL",#N/A,FALSE,"FCB";"GREY_ALL",#N/A,FALSE,"GREY"}</definedName>
    <definedName name="wrn.STAND_ALONE_BOTH._4_2" localSheetId="28" hidden="1">{"FCB_ALL",#N/A,FALSE,"FCB";"GREY_ALL",#N/A,FALSE,"GREY"}</definedName>
    <definedName name="wrn.STAND_ALONE_BOTH._4_2" localSheetId="5" hidden="1">{"FCB_ALL",#N/A,FALSE,"FCB";"GREY_ALL",#N/A,FALSE,"GREY"}</definedName>
    <definedName name="wrn.STAND_ALONE_BOTH._4_2" localSheetId="13" hidden="1">{"FCB_ALL",#N/A,FALSE,"FCB";"GREY_ALL",#N/A,FALSE,"GREY"}</definedName>
    <definedName name="wrn.STAND_ALONE_BOTH._4_2" hidden="1">{"FCB_ALL",#N/A,FALSE,"FCB";"GREY_ALL",#N/A,FALSE,"GREY"}</definedName>
    <definedName name="wrn.STAND_ALONE_BOTH._4_3" localSheetId="24" hidden="1">{"FCB_ALL",#N/A,FALSE,"FCB";"GREY_ALL",#N/A,FALSE,"GREY"}</definedName>
    <definedName name="wrn.STAND_ALONE_BOTH._4_3" localSheetId="8" hidden="1">{"FCB_ALL",#N/A,FALSE,"FCB";"GREY_ALL",#N/A,FALSE,"GREY"}</definedName>
    <definedName name="wrn.STAND_ALONE_BOTH._4_3" localSheetId="25" hidden="1">{"FCB_ALL",#N/A,FALSE,"FCB";"GREY_ALL",#N/A,FALSE,"GREY"}</definedName>
    <definedName name="wrn.STAND_ALONE_BOTH._4_3" localSheetId="2" hidden="1">{"FCB_ALL",#N/A,FALSE,"FCB";"GREY_ALL",#N/A,FALSE,"GREY"}</definedName>
    <definedName name="wrn.STAND_ALONE_BOTH._4_3" localSheetId="14" hidden="1">{"FCB_ALL",#N/A,FALSE,"FCB";"GREY_ALL",#N/A,FALSE,"GREY"}</definedName>
    <definedName name="wrn.STAND_ALONE_BOTH._4_3" localSheetId="28" hidden="1">{"FCB_ALL",#N/A,FALSE,"FCB";"GREY_ALL",#N/A,FALSE,"GREY"}</definedName>
    <definedName name="wrn.STAND_ALONE_BOTH._4_3" localSheetId="5" hidden="1">{"FCB_ALL",#N/A,FALSE,"FCB";"GREY_ALL",#N/A,FALSE,"GREY"}</definedName>
    <definedName name="wrn.STAND_ALONE_BOTH._4_3" localSheetId="13" hidden="1">{"FCB_ALL",#N/A,FALSE,"FCB";"GREY_ALL",#N/A,FALSE,"GREY"}</definedName>
    <definedName name="wrn.STAND_ALONE_BOTH._4_3" hidden="1">{"FCB_ALL",#N/A,FALSE,"FCB";"GREY_ALL",#N/A,FALSE,"GREY"}</definedName>
    <definedName name="wrn.STAND_ALONE_BOTH._4_4" localSheetId="24" hidden="1">{"FCB_ALL",#N/A,FALSE,"FCB";"GREY_ALL",#N/A,FALSE,"GREY"}</definedName>
    <definedName name="wrn.STAND_ALONE_BOTH._4_4" localSheetId="8" hidden="1">{"FCB_ALL",#N/A,FALSE,"FCB";"GREY_ALL",#N/A,FALSE,"GREY"}</definedName>
    <definedName name="wrn.STAND_ALONE_BOTH._4_4" localSheetId="25" hidden="1">{"FCB_ALL",#N/A,FALSE,"FCB";"GREY_ALL",#N/A,FALSE,"GREY"}</definedName>
    <definedName name="wrn.STAND_ALONE_BOTH._4_4" localSheetId="2" hidden="1">{"FCB_ALL",#N/A,FALSE,"FCB";"GREY_ALL",#N/A,FALSE,"GREY"}</definedName>
    <definedName name="wrn.STAND_ALONE_BOTH._4_4" localSheetId="14" hidden="1">{"FCB_ALL",#N/A,FALSE,"FCB";"GREY_ALL",#N/A,FALSE,"GREY"}</definedName>
    <definedName name="wrn.STAND_ALONE_BOTH._4_4" localSheetId="28" hidden="1">{"FCB_ALL",#N/A,FALSE,"FCB";"GREY_ALL",#N/A,FALSE,"GREY"}</definedName>
    <definedName name="wrn.STAND_ALONE_BOTH._4_4" localSheetId="5" hidden="1">{"FCB_ALL",#N/A,FALSE,"FCB";"GREY_ALL",#N/A,FALSE,"GREY"}</definedName>
    <definedName name="wrn.STAND_ALONE_BOTH._4_4" localSheetId="13" hidden="1">{"FCB_ALL",#N/A,FALSE,"FCB";"GREY_ALL",#N/A,FALSE,"GREY"}</definedName>
    <definedName name="wrn.STAND_ALONE_BOTH._4_4" hidden="1">{"FCB_ALL",#N/A,FALSE,"FCB";"GREY_ALL",#N/A,FALSE,"GREY"}</definedName>
    <definedName name="wrn.STAND_ALONE_BOTH._5" localSheetId="24" hidden="1">{"FCB_ALL",#N/A,FALSE,"FCB";"GREY_ALL",#N/A,FALSE,"GREY"}</definedName>
    <definedName name="wrn.STAND_ALONE_BOTH._5" localSheetId="8" hidden="1">{"FCB_ALL",#N/A,FALSE,"FCB";"GREY_ALL",#N/A,FALSE,"GREY"}</definedName>
    <definedName name="wrn.STAND_ALONE_BOTH._5" localSheetId="25" hidden="1">{"FCB_ALL",#N/A,FALSE,"FCB";"GREY_ALL",#N/A,FALSE,"GREY"}</definedName>
    <definedName name="wrn.STAND_ALONE_BOTH._5" localSheetId="2" hidden="1">{"FCB_ALL",#N/A,FALSE,"FCB";"GREY_ALL",#N/A,FALSE,"GREY"}</definedName>
    <definedName name="wrn.STAND_ALONE_BOTH._5" localSheetId="14" hidden="1">{"FCB_ALL",#N/A,FALSE,"FCB";"GREY_ALL",#N/A,FALSE,"GREY"}</definedName>
    <definedName name="wrn.STAND_ALONE_BOTH._5" localSheetId="28" hidden="1">{"FCB_ALL",#N/A,FALSE,"FCB";"GREY_ALL",#N/A,FALSE,"GREY"}</definedName>
    <definedName name="wrn.STAND_ALONE_BOTH._5" localSheetId="5" hidden="1">{"FCB_ALL",#N/A,FALSE,"FCB";"GREY_ALL",#N/A,FALSE,"GREY"}</definedName>
    <definedName name="wrn.STAND_ALONE_BOTH._5" localSheetId="13" hidden="1">{"FCB_ALL",#N/A,FALSE,"FCB";"GREY_ALL",#N/A,FALSE,"GREY"}</definedName>
    <definedName name="wrn.STAND_ALONE_BOTH._5" hidden="1">{"FCB_ALL",#N/A,FALSE,"FCB";"GREY_ALL",#N/A,FALSE,"GREY"}</definedName>
    <definedName name="wrn.STAND_ALONE_BOTH._5_1" localSheetId="24" hidden="1">{"FCB_ALL",#N/A,FALSE,"FCB";"GREY_ALL",#N/A,FALSE,"GREY"}</definedName>
    <definedName name="wrn.STAND_ALONE_BOTH._5_1" localSheetId="8" hidden="1">{"FCB_ALL",#N/A,FALSE,"FCB";"GREY_ALL",#N/A,FALSE,"GREY"}</definedName>
    <definedName name="wrn.STAND_ALONE_BOTH._5_1" localSheetId="25" hidden="1">{"FCB_ALL",#N/A,FALSE,"FCB";"GREY_ALL",#N/A,FALSE,"GREY"}</definedName>
    <definedName name="wrn.STAND_ALONE_BOTH._5_1" localSheetId="2" hidden="1">{"FCB_ALL",#N/A,FALSE,"FCB";"GREY_ALL",#N/A,FALSE,"GREY"}</definedName>
    <definedName name="wrn.STAND_ALONE_BOTH._5_1" localSheetId="14" hidden="1">{"FCB_ALL",#N/A,FALSE,"FCB";"GREY_ALL",#N/A,FALSE,"GREY"}</definedName>
    <definedName name="wrn.STAND_ALONE_BOTH._5_1" localSheetId="28" hidden="1">{"FCB_ALL",#N/A,FALSE,"FCB";"GREY_ALL",#N/A,FALSE,"GREY"}</definedName>
    <definedName name="wrn.STAND_ALONE_BOTH._5_1" localSheetId="5" hidden="1">{"FCB_ALL",#N/A,FALSE,"FCB";"GREY_ALL",#N/A,FALSE,"GREY"}</definedName>
    <definedName name="wrn.STAND_ALONE_BOTH._5_1" localSheetId="13" hidden="1">{"FCB_ALL",#N/A,FALSE,"FCB";"GREY_ALL",#N/A,FALSE,"GREY"}</definedName>
    <definedName name="wrn.STAND_ALONE_BOTH._5_1" hidden="1">{"FCB_ALL",#N/A,FALSE,"FCB";"GREY_ALL",#N/A,FALSE,"GREY"}</definedName>
    <definedName name="wrn.STAND_ALONE_BOTH._5_2" localSheetId="24" hidden="1">{"FCB_ALL",#N/A,FALSE,"FCB";"GREY_ALL",#N/A,FALSE,"GREY"}</definedName>
    <definedName name="wrn.STAND_ALONE_BOTH._5_2" localSheetId="8" hidden="1">{"FCB_ALL",#N/A,FALSE,"FCB";"GREY_ALL",#N/A,FALSE,"GREY"}</definedName>
    <definedName name="wrn.STAND_ALONE_BOTH._5_2" localSheetId="25" hidden="1">{"FCB_ALL",#N/A,FALSE,"FCB";"GREY_ALL",#N/A,FALSE,"GREY"}</definedName>
    <definedName name="wrn.STAND_ALONE_BOTH._5_2" localSheetId="2" hidden="1">{"FCB_ALL",#N/A,FALSE,"FCB";"GREY_ALL",#N/A,FALSE,"GREY"}</definedName>
    <definedName name="wrn.STAND_ALONE_BOTH._5_2" localSheetId="14" hidden="1">{"FCB_ALL",#N/A,FALSE,"FCB";"GREY_ALL",#N/A,FALSE,"GREY"}</definedName>
    <definedName name="wrn.STAND_ALONE_BOTH._5_2" localSheetId="28" hidden="1">{"FCB_ALL",#N/A,FALSE,"FCB";"GREY_ALL",#N/A,FALSE,"GREY"}</definedName>
    <definedName name="wrn.STAND_ALONE_BOTH._5_2" localSheetId="5" hidden="1">{"FCB_ALL",#N/A,FALSE,"FCB";"GREY_ALL",#N/A,FALSE,"GREY"}</definedName>
    <definedName name="wrn.STAND_ALONE_BOTH._5_2" localSheetId="13" hidden="1">{"FCB_ALL",#N/A,FALSE,"FCB";"GREY_ALL",#N/A,FALSE,"GREY"}</definedName>
    <definedName name="wrn.STAND_ALONE_BOTH._5_2" hidden="1">{"FCB_ALL",#N/A,FALSE,"FCB";"GREY_ALL",#N/A,FALSE,"GREY"}</definedName>
    <definedName name="wrn.STAND_ALONE_BOTH._5_3" localSheetId="24" hidden="1">{"FCB_ALL",#N/A,FALSE,"FCB";"GREY_ALL",#N/A,FALSE,"GREY"}</definedName>
    <definedName name="wrn.STAND_ALONE_BOTH._5_3" localSheetId="8" hidden="1">{"FCB_ALL",#N/A,FALSE,"FCB";"GREY_ALL",#N/A,FALSE,"GREY"}</definedName>
    <definedName name="wrn.STAND_ALONE_BOTH._5_3" localSheetId="25" hidden="1">{"FCB_ALL",#N/A,FALSE,"FCB";"GREY_ALL",#N/A,FALSE,"GREY"}</definedName>
    <definedName name="wrn.STAND_ALONE_BOTH._5_3" localSheetId="2" hidden="1">{"FCB_ALL",#N/A,FALSE,"FCB";"GREY_ALL",#N/A,FALSE,"GREY"}</definedName>
    <definedName name="wrn.STAND_ALONE_BOTH._5_3" localSheetId="14" hidden="1">{"FCB_ALL",#N/A,FALSE,"FCB";"GREY_ALL",#N/A,FALSE,"GREY"}</definedName>
    <definedName name="wrn.STAND_ALONE_BOTH._5_3" localSheetId="28" hidden="1">{"FCB_ALL",#N/A,FALSE,"FCB";"GREY_ALL",#N/A,FALSE,"GREY"}</definedName>
    <definedName name="wrn.STAND_ALONE_BOTH._5_3" localSheetId="5" hidden="1">{"FCB_ALL",#N/A,FALSE,"FCB";"GREY_ALL",#N/A,FALSE,"GREY"}</definedName>
    <definedName name="wrn.STAND_ALONE_BOTH._5_3" localSheetId="13" hidden="1">{"FCB_ALL",#N/A,FALSE,"FCB";"GREY_ALL",#N/A,FALSE,"GREY"}</definedName>
    <definedName name="wrn.STAND_ALONE_BOTH._5_3" hidden="1">{"FCB_ALL",#N/A,FALSE,"FCB";"GREY_ALL",#N/A,FALSE,"GREY"}</definedName>
    <definedName name="wrn.STAND_ALONE_BOTH._5_4" localSheetId="24" hidden="1">{"FCB_ALL",#N/A,FALSE,"FCB";"GREY_ALL",#N/A,FALSE,"GREY"}</definedName>
    <definedName name="wrn.STAND_ALONE_BOTH._5_4" localSheetId="8" hidden="1">{"FCB_ALL",#N/A,FALSE,"FCB";"GREY_ALL",#N/A,FALSE,"GREY"}</definedName>
    <definedName name="wrn.STAND_ALONE_BOTH._5_4" localSheetId="25" hidden="1">{"FCB_ALL",#N/A,FALSE,"FCB";"GREY_ALL",#N/A,FALSE,"GREY"}</definedName>
    <definedName name="wrn.STAND_ALONE_BOTH._5_4" localSheetId="2" hidden="1">{"FCB_ALL",#N/A,FALSE,"FCB";"GREY_ALL",#N/A,FALSE,"GREY"}</definedName>
    <definedName name="wrn.STAND_ALONE_BOTH._5_4" localSheetId="14" hidden="1">{"FCB_ALL",#N/A,FALSE,"FCB";"GREY_ALL",#N/A,FALSE,"GREY"}</definedName>
    <definedName name="wrn.STAND_ALONE_BOTH._5_4" localSheetId="28" hidden="1">{"FCB_ALL",#N/A,FALSE,"FCB";"GREY_ALL",#N/A,FALSE,"GREY"}</definedName>
    <definedName name="wrn.STAND_ALONE_BOTH._5_4" localSheetId="5" hidden="1">{"FCB_ALL",#N/A,FALSE,"FCB";"GREY_ALL",#N/A,FALSE,"GREY"}</definedName>
    <definedName name="wrn.STAND_ALONE_BOTH._5_4" localSheetId="13" hidden="1">{"FCB_ALL",#N/A,FALSE,"FCB";"GREY_ALL",#N/A,FALSE,"GREY"}</definedName>
    <definedName name="wrn.STAND_ALONE_BOTH._5_4" hidden="1">{"FCB_ALL",#N/A,FALSE,"FCB";"GREY_ALL",#N/A,FALSE,"GREY"}</definedName>
    <definedName name="wrn.su." localSheetId="24"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localSheetId="2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4" hidden="1">{#N/A,#N/A,FALSE,"표지";#N/A,#N/A,FALSE,"전제";#N/A,#N/A,FALSE,"손익-자 (2)";#N/A,#N/A,FALSE,"손익-자";#N/A,#N/A,FALSE,"손익-마 (2)";#N/A,#N/A,FALSE,"손익-마";#N/A,#N/A,FALSE,"총손최종"}</definedName>
    <definedName name="wrn.su." localSheetId="28"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13"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4" hidden="1">{"BS",#N/A,FALSE,"USA"}</definedName>
    <definedName name="wrn.SUMMARY." localSheetId="8" hidden="1">{"BS",#N/A,FALSE,"USA"}</definedName>
    <definedName name="wrn.SUMMARY." localSheetId="25" hidden="1">{"BS",#N/A,FALSE,"USA"}</definedName>
    <definedName name="wrn.SUMMARY." localSheetId="2" hidden="1">{"BS",#N/A,FALSE,"USA"}</definedName>
    <definedName name="wrn.SUMMARY." localSheetId="28" hidden="1">{"BS",#N/A,FALSE,"USA"}</definedName>
    <definedName name="wrn.SUMMARY." localSheetId="5" hidden="1">{"BS",#N/A,FALSE,"USA"}</definedName>
    <definedName name="wrn.SUMMARY." hidden="1">{"BS",#N/A,FALSE,"USA"}</definedName>
    <definedName name="wrn.Summary._.Reports." localSheetId="24"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localSheetId="8"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localSheetId="25"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localSheetId="28"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localSheetId="5"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localSheetId="24" hidden="1">{#N/A,#N/A,FALSE,"CreditStat";#N/A,#N/A,FALSE,"SPbrkup";#N/A,#N/A,FALSE,"MerSPsyn";#N/A,#N/A,FALSE,"MerSPwKCsyn";#N/A,#N/A,FALSE,"MerSPwKCsyn (2)";#N/A,#N/A,FALSE,"CreditStat (2)"}</definedName>
    <definedName name="wrn.SummaryPgs." localSheetId="8" hidden="1">{#N/A,#N/A,FALSE,"CreditStat";#N/A,#N/A,FALSE,"SPbrkup";#N/A,#N/A,FALSE,"MerSPsyn";#N/A,#N/A,FALSE,"MerSPwKCsyn";#N/A,#N/A,FALSE,"MerSPwKCsyn (2)";#N/A,#N/A,FALSE,"CreditStat (2)"}</definedName>
    <definedName name="wrn.SummaryPgs." localSheetId="25" hidden="1">{#N/A,#N/A,FALSE,"CreditStat";#N/A,#N/A,FALSE,"SPbrkup";#N/A,#N/A,FALSE,"MerSPsyn";#N/A,#N/A,FALSE,"MerSPwKCsyn";#N/A,#N/A,FALSE,"MerSPwKCsyn (2)";#N/A,#N/A,FALSE,"CreditStat (2)"}</definedName>
    <definedName name="wrn.SummaryPgs." localSheetId="2" hidden="1">{#N/A,#N/A,FALSE,"CreditStat";#N/A,#N/A,FALSE,"SPbrkup";#N/A,#N/A,FALSE,"MerSPsyn";#N/A,#N/A,FALSE,"MerSPwKCsyn";#N/A,#N/A,FALSE,"MerSPwKCsyn (2)";#N/A,#N/A,FALSE,"CreditStat (2)"}</definedName>
    <definedName name="wrn.SummaryPgs." localSheetId="28" hidden="1">{#N/A,#N/A,FALSE,"CreditStat";#N/A,#N/A,FALSE,"SPbrkup";#N/A,#N/A,FALSE,"MerSPsyn";#N/A,#N/A,FALSE,"MerSPwKCsyn";#N/A,#N/A,FALSE,"MerSPwKCsyn (2)";#N/A,#N/A,FALSE,"CreditStat (2)"}</definedName>
    <definedName name="wrn.SummaryPgs." localSheetId="5"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odel." localSheetId="24" hidden="1">{#N/A,#N/A,FALSE,"summary";#N/A,#N/A,FALSE,"SIH";#N/A,#N/A,FALSE,"SIH Value";#N/A,#N/A,FALSE,"tax est.";#N/A,#N/A,FALSE,"Mohegan";#N/A,#N/A,FALSE,"Resorts";#N/A,#N/A,FALSE,"Win Per Day";#N/A,#N/A,FALSE,"CapStr"}</definedName>
    <definedName name="wrn.SunModel." localSheetId="8" hidden="1">{#N/A,#N/A,FALSE,"summary";#N/A,#N/A,FALSE,"SIH";#N/A,#N/A,FALSE,"SIH Value";#N/A,#N/A,FALSE,"tax est.";#N/A,#N/A,FALSE,"Mohegan";#N/A,#N/A,FALSE,"Resorts";#N/A,#N/A,FALSE,"Win Per Day";#N/A,#N/A,FALSE,"CapStr"}</definedName>
    <definedName name="wrn.SunModel." localSheetId="25" hidden="1">{#N/A,#N/A,FALSE,"summary";#N/A,#N/A,FALSE,"SIH";#N/A,#N/A,FALSE,"SIH Value";#N/A,#N/A,FALSE,"tax est.";#N/A,#N/A,FALSE,"Mohegan";#N/A,#N/A,FALSE,"Resorts";#N/A,#N/A,FALSE,"Win Per Day";#N/A,#N/A,FALSE,"CapStr"}</definedName>
    <definedName name="wrn.SunModel." localSheetId="2" hidden="1">{#N/A,#N/A,FALSE,"summary";#N/A,#N/A,FALSE,"SIH";#N/A,#N/A,FALSE,"SIH Value";#N/A,#N/A,FALSE,"tax est.";#N/A,#N/A,FALSE,"Mohegan";#N/A,#N/A,FALSE,"Resorts";#N/A,#N/A,FALSE,"Win Per Day";#N/A,#N/A,FALSE,"CapStr"}</definedName>
    <definedName name="wrn.SunModel." localSheetId="28" hidden="1">{#N/A,#N/A,FALSE,"summary";#N/A,#N/A,FALSE,"SIH";#N/A,#N/A,FALSE,"SIH Value";#N/A,#N/A,FALSE,"tax est.";#N/A,#N/A,FALSE,"Mohegan";#N/A,#N/A,FALSE,"Resorts";#N/A,#N/A,FALSE,"Win Per Day";#N/A,#N/A,FALSE,"CapStr"}</definedName>
    <definedName name="wrn.SunModel." localSheetId="5"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_.and._.E._.Report." localSheetId="24" hidden="1">{#N/A,#N/A,TRUE,"T&amp;E";#N/A,#N/A,TRUE,"BUS. ENT. DET."}</definedName>
    <definedName name="wrn.T._.and._.E._.Report." localSheetId="8" hidden="1">{#N/A,#N/A,TRUE,"T&amp;E";#N/A,#N/A,TRUE,"BUS. ENT. DET."}</definedName>
    <definedName name="wrn.T._.and._.E._.Report." localSheetId="25" hidden="1">{#N/A,#N/A,TRUE,"T&amp;E";#N/A,#N/A,TRUE,"BUS. ENT. DET."}</definedName>
    <definedName name="wrn.T._.and._.E._.Report." localSheetId="2" hidden="1">{#N/A,#N/A,TRUE,"T&amp;E";#N/A,#N/A,TRUE,"BUS. ENT. DET."}</definedName>
    <definedName name="wrn.T._.and._.E._.Report." localSheetId="28" hidden="1">{#N/A,#N/A,TRUE,"T&amp;E";#N/A,#N/A,TRUE,"BUS. ENT. DET."}</definedName>
    <definedName name="wrn.T._.and._.E._.Report." localSheetId="5" hidden="1">{#N/A,#N/A,TRUE,"T&amp;E";#N/A,#N/A,TRUE,"BUS. ENT. DET."}</definedName>
    <definedName name="wrn.T._.and._.E._.Report." hidden="1">{#N/A,#N/A,TRUE,"T&amp;E";#N/A,#N/A,TRUE,"BUS. ENT. DET."}</definedName>
    <definedName name="wrn.Tables." localSheetId="24" hidden="1">{"view1",#N/A,FALSE,"Tables";"view2",#N/A,FALSE,"Tables";"view3",#N/A,FALSE,"Tables"}</definedName>
    <definedName name="wrn.Tables." localSheetId="8" hidden="1">{"view1",#N/A,FALSE,"Tables";"view2",#N/A,FALSE,"Tables";"view3",#N/A,FALSE,"Tables"}</definedName>
    <definedName name="wrn.Tables." localSheetId="25" hidden="1">{"view1",#N/A,FALSE,"Tables";"view2",#N/A,FALSE,"Tables";"view3",#N/A,FALSE,"Tables"}</definedName>
    <definedName name="wrn.Tables." localSheetId="2" hidden="1">{"view1",#N/A,FALSE,"Tables";"view2",#N/A,FALSE,"Tables";"view3",#N/A,FALSE,"Tables"}</definedName>
    <definedName name="wrn.Tables." localSheetId="28" hidden="1">{"view1",#N/A,FALSE,"Tables";"view2",#N/A,FALSE,"Tables";"view3",#N/A,FALSE,"Tables"}</definedName>
    <definedName name="wrn.Tables." localSheetId="5" hidden="1">{"view1",#N/A,FALSE,"Tables";"view2",#N/A,FALSE,"Tables";"view3",#N/A,FALSE,"Tables"}</definedName>
    <definedName name="wrn.Tables." hidden="1">{"view1",#N/A,FALSE,"Tables";"view2",#N/A,FALSE,"Tables";"view3",#N/A,FALSE,"Tables"}</definedName>
    <definedName name="wrn.todo." localSheetId="24" hidden="1">{#N/A,#N/A,FALSE,"Hip.Bas";#N/A,#N/A,FALSE,"ventas";#N/A,#N/A,FALSE,"ingre-Año";#N/A,#N/A,FALSE,"ventas-Año";#N/A,#N/A,FALSE,"Costepro";#N/A,#N/A,FALSE,"inversion";#N/A,#N/A,FALSE,"personal";#N/A,#N/A,FALSE,"Gastos-V";#N/A,#N/A,FALSE,"Circulante";#N/A,#N/A,FALSE,"CONSOLI";#N/A,#N/A,FALSE,"Es-Fin";#N/A,#N/A,FALSE,"Margen-P"}</definedName>
    <definedName name="wrn.todo." localSheetId="8" hidden="1">{#N/A,#N/A,FALSE,"Hip.Bas";#N/A,#N/A,FALSE,"ventas";#N/A,#N/A,FALSE,"ingre-Año";#N/A,#N/A,FALSE,"ventas-Año";#N/A,#N/A,FALSE,"Costepro";#N/A,#N/A,FALSE,"inversion";#N/A,#N/A,FALSE,"personal";#N/A,#N/A,FALSE,"Gastos-V";#N/A,#N/A,FALSE,"Circulante";#N/A,#N/A,FALSE,"CONSOLI";#N/A,#N/A,FALSE,"Es-Fin";#N/A,#N/A,FALSE,"Margen-P"}</definedName>
    <definedName name="wrn.todo." localSheetId="25" hidden="1">{#N/A,#N/A,FALSE,"Hip.Bas";#N/A,#N/A,FALSE,"ventas";#N/A,#N/A,FALSE,"ingre-Año";#N/A,#N/A,FALSE,"ventas-Año";#N/A,#N/A,FALSE,"Costepro";#N/A,#N/A,FALSE,"inversion";#N/A,#N/A,FALSE,"personal";#N/A,#N/A,FALSE,"Gastos-V";#N/A,#N/A,FALSE,"Circulante";#N/A,#N/A,FALSE,"CONSOLI";#N/A,#N/A,FALSE,"Es-Fin";#N/A,#N/A,FALSE,"Margen-P"}</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localSheetId="28" hidden="1">{#N/A,#N/A,FALSE,"Hip.Bas";#N/A,#N/A,FALSE,"ventas";#N/A,#N/A,FALSE,"ingre-Año";#N/A,#N/A,FALSE,"ventas-Año";#N/A,#N/A,FALSE,"Costepro";#N/A,#N/A,FALSE,"inversion";#N/A,#N/A,FALSE,"personal";#N/A,#N/A,FALSE,"Gastos-V";#N/A,#N/A,FALSE,"Circulante";#N/A,#N/A,FALSE,"CONSOLI";#N/A,#N/A,FALSE,"Es-Fin";#N/A,#N/A,FALSE,"Margen-P"}</definedName>
    <definedName name="wrn.todo." localSheetId="5"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localSheetId="24" hidden="1">{"comp1",#N/A,FALSE,"COMPS";"footnotes",#N/A,FALSE,"COMPS"}</definedName>
    <definedName name="wrn.totalcomp." localSheetId="8" hidden="1">{"comp1",#N/A,FALSE,"COMPS";"footnotes",#N/A,FALSE,"COMPS"}</definedName>
    <definedName name="wrn.totalcomp." localSheetId="25" hidden="1">{"comp1",#N/A,FALSE,"COMPS";"footnotes",#N/A,FALSE,"COMPS"}</definedName>
    <definedName name="wrn.totalcomp." localSheetId="2" hidden="1">{"comp1",#N/A,FALSE,"COMPS";"footnotes",#N/A,FALSE,"COMPS"}</definedName>
    <definedName name="wrn.totalcomp." localSheetId="28" hidden="1">{"comp1",#N/A,FALSE,"COMPS";"footnotes",#N/A,FALSE,"COMPS"}</definedName>
    <definedName name="wrn.totalcomp." localSheetId="5" hidden="1">{"comp1",#N/A,FALSE,"COMPS";"footnotes",#N/A,FALSE,"COMPS"}</definedName>
    <definedName name="wrn.totalcomp." hidden="1">{"comp1",#N/A,FALSE,"COMPS";"footnotes",#N/A,FALSE,"COMPS"}</definedName>
    <definedName name="wrn.tou구매." localSheetId="24" hidden="1">{#N/A,#N/A,FALSE,"견적대비-2"}</definedName>
    <definedName name="wrn.tou구매." localSheetId="8" hidden="1">{#N/A,#N/A,FALSE,"견적대비-2"}</definedName>
    <definedName name="wrn.tou구매." localSheetId="25" hidden="1">{#N/A,#N/A,FALSE,"견적대비-2"}</definedName>
    <definedName name="wrn.tou구매." localSheetId="2" hidden="1">{#N/A,#N/A,FALSE,"견적대비-2"}</definedName>
    <definedName name="wrn.tou구매." localSheetId="28" hidden="1">{#N/A,#N/A,FALSE,"견적대비-2"}</definedName>
    <definedName name="wrn.tou구매." localSheetId="5" hidden="1">{#N/A,#N/A,FALSE,"견적대비-2"}</definedName>
    <definedName name="wrn.tou구매." hidden="1">{#N/A,#N/A,FALSE,"견적대비-2"}</definedName>
    <definedName name="wrn.Tweety." localSheetId="24" hidden="1">{#N/A,#N/A,FALSE,"A&amp;E";#N/A,#N/A,FALSE,"HighTop";#N/A,#N/A,FALSE,"JG";#N/A,#N/A,FALSE,"RI";#N/A,#N/A,FALSE,"woHT";#N/A,#N/A,FALSE,"woHT&amp;JG"}</definedName>
    <definedName name="wrn.Tweety." localSheetId="8" hidden="1">{#N/A,#N/A,FALSE,"A&amp;E";#N/A,#N/A,FALSE,"HighTop";#N/A,#N/A,FALSE,"JG";#N/A,#N/A,FALSE,"RI";#N/A,#N/A,FALSE,"woHT";#N/A,#N/A,FALSE,"woHT&amp;JG"}</definedName>
    <definedName name="wrn.Tweety." localSheetId="25" hidden="1">{#N/A,#N/A,FALSE,"A&amp;E";#N/A,#N/A,FALSE,"HighTop";#N/A,#N/A,FALSE,"JG";#N/A,#N/A,FALSE,"RI";#N/A,#N/A,FALSE,"woHT";#N/A,#N/A,FALSE,"woHT&amp;JG"}</definedName>
    <definedName name="wrn.Tweety." localSheetId="2" hidden="1">{#N/A,#N/A,FALSE,"A&amp;E";#N/A,#N/A,FALSE,"HighTop";#N/A,#N/A,FALSE,"JG";#N/A,#N/A,FALSE,"RI";#N/A,#N/A,FALSE,"woHT";#N/A,#N/A,FALSE,"woHT&amp;JG"}</definedName>
    <definedName name="wrn.Tweety." localSheetId="28" hidden="1">{#N/A,#N/A,FALSE,"A&amp;E";#N/A,#N/A,FALSE,"HighTop";#N/A,#N/A,FALSE,"JG";#N/A,#N/A,FALSE,"RI";#N/A,#N/A,FALSE,"woHT";#N/A,#N/A,FALSE,"woHT&amp;JG"}</definedName>
    <definedName name="wrn.Tweety." localSheetId="5" hidden="1">{#N/A,#N/A,FALSE,"A&amp;E";#N/A,#N/A,FALSE,"HighTop";#N/A,#N/A,FALSE,"JG";#N/A,#N/A,FALSE,"RI";#N/A,#N/A,FALSE,"woHT";#N/A,#N/A,FALSE,"woHT&amp;JG"}</definedName>
    <definedName name="wrn.Tweety." hidden="1">{#N/A,#N/A,FALSE,"A&amp;E";#N/A,#N/A,FALSE,"HighTop";#N/A,#N/A,FALSE,"JG";#N/A,#N/A,FALSE,"RI";#N/A,#N/A,FALSE,"woHT";#N/A,#N/A,FALSE,"woHT&amp;JG"}</definedName>
    <definedName name="wrn.Tycon._.Model." localSheetId="24" hidden="1">{"rtn",#N/A,FALSE,"RTN";"tables",#N/A,FALSE,"RTN";"cf",#N/A,FALSE,"CF";"stats",#N/A,FALSE,"Stats";"prop",#N/A,FALSE,"Prop"}</definedName>
    <definedName name="wrn.Tycon._.Model." localSheetId="8" hidden="1">{"rtn",#N/A,FALSE,"RTN";"tables",#N/A,FALSE,"RTN";"cf",#N/A,FALSE,"CF";"stats",#N/A,FALSE,"Stats";"prop",#N/A,FALSE,"Prop"}</definedName>
    <definedName name="wrn.Tycon._.Model." localSheetId="25" hidden="1">{"rtn",#N/A,FALSE,"RTN";"tables",#N/A,FALSE,"RTN";"cf",#N/A,FALSE,"CF";"stats",#N/A,FALSE,"Stats";"prop",#N/A,FALSE,"Prop"}</definedName>
    <definedName name="wrn.Tycon._.Model." localSheetId="2" hidden="1">{"rtn",#N/A,FALSE,"RTN";"tables",#N/A,FALSE,"RTN";"cf",#N/A,FALSE,"CF";"stats",#N/A,FALSE,"Stats";"prop",#N/A,FALSE,"Prop"}</definedName>
    <definedName name="wrn.Tycon._.Model." localSheetId="28" hidden="1">{"rtn",#N/A,FALSE,"RTN";"tables",#N/A,FALSE,"RTN";"cf",#N/A,FALSE,"CF";"stats",#N/A,FALSE,"Stats";"prop",#N/A,FALSE,"Prop"}</definedName>
    <definedName name="wrn.Tycon._.Model." localSheetId="5" hidden="1">{"rtn",#N/A,FALSE,"RTN";"tables",#N/A,FALSE,"RTN";"cf",#N/A,FALSE,"CF";"stats",#N/A,FALSE,"Stats";"prop",#N/A,FALSE,"Prop"}</definedName>
    <definedName name="wrn.Tycon._.Model." hidden="1">{"rtn",#N/A,FALSE,"RTN";"tables",#N/A,FALSE,"RTN";"cf",#N/A,FALSE,"CF";"stats",#N/A,FALSE,"Stats";"prop",#N/A,FALSE,"Prop"}</definedName>
    <definedName name="wrn.Ü." localSheetId="24" hidden="1">{#N/A,#N/A,FALSE,"ITHALAT";#N/A,#N/A,FALSE,"ÜRETİM"}</definedName>
    <definedName name="wrn.Ü." localSheetId="8" hidden="1">{#N/A,#N/A,FALSE,"ITHALAT";#N/A,#N/A,FALSE,"ÜRETİM"}</definedName>
    <definedName name="wrn.Ü." localSheetId="25" hidden="1">{#N/A,#N/A,FALSE,"ITHALAT";#N/A,#N/A,FALSE,"ÜRETİM"}</definedName>
    <definedName name="wrn.Ü." localSheetId="2" hidden="1">{#N/A,#N/A,FALSE,"ITHALAT";#N/A,#N/A,FALSE,"ÜRETİM"}</definedName>
    <definedName name="wrn.Ü." localSheetId="28" hidden="1">{#N/A,#N/A,FALSE,"ITHALAT";#N/A,#N/A,FALSE,"ÜRETİM"}</definedName>
    <definedName name="wrn.Ü." localSheetId="5" hidden="1">{#N/A,#N/A,FALSE,"ITHALAT";#N/A,#N/A,FALSE,"ÜRETİM"}</definedName>
    <definedName name="wrn.Ü." hidden="1">{#N/A,#N/A,FALSE,"ITHALAT";#N/A,#N/A,FALSE,"ÜRETİM"}</definedName>
    <definedName name="wrn.Unicom._.Financial._.Model." localSheetId="24" hidden="1">{#N/A,#N/A,TRUE,"Cover";#N/A,#N/A,TRUE,"DCF Analysis";#N/A,#N/A,TRUE,"P&amp;L";#N/A,#N/A,TRUE,"BS";#N/A,#N/A,TRUE,"CF";#N/A,#N/A,TRUE,"Assumptions";#N/A,#N/A,TRUE,"Wireless";#N/A,#N/A,TRUE,"LD, Data &amp; Int.";#N/A,#N/A,TRUE,"Paging";#N/A,#N/A,TRUE,"Capex &amp; Depr.";#N/A,#N/A,TRUE,"Non-Op. &amp; Other Items"}</definedName>
    <definedName name="wrn.Unicom._.Financial._.Model." localSheetId="8" hidden="1">{#N/A,#N/A,TRUE,"Cover";#N/A,#N/A,TRUE,"DCF Analysis";#N/A,#N/A,TRUE,"P&amp;L";#N/A,#N/A,TRUE,"BS";#N/A,#N/A,TRUE,"CF";#N/A,#N/A,TRUE,"Assumptions";#N/A,#N/A,TRUE,"Wireless";#N/A,#N/A,TRUE,"LD, Data &amp; Int.";#N/A,#N/A,TRUE,"Paging";#N/A,#N/A,TRUE,"Capex &amp; Depr.";#N/A,#N/A,TRUE,"Non-Op. &amp; Other Items"}</definedName>
    <definedName name="wrn.Unicom._.Financial._.Model." localSheetId="25" hidden="1">{#N/A,#N/A,TRUE,"Cover";#N/A,#N/A,TRUE,"DCF Analysis";#N/A,#N/A,TRUE,"P&amp;L";#N/A,#N/A,TRUE,"BS";#N/A,#N/A,TRUE,"CF";#N/A,#N/A,TRUE,"Assumptions";#N/A,#N/A,TRUE,"Wireless";#N/A,#N/A,TRUE,"LD, Data &amp; Int.";#N/A,#N/A,TRUE,"Paging";#N/A,#N/A,TRUE,"Capex &amp; Depr.";#N/A,#N/A,TRUE,"Non-Op. &amp; Other Items"}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localSheetId="14" hidden="1">{#N/A,#N/A,TRUE,"Cover";#N/A,#N/A,TRUE,"DCF Analysis";#N/A,#N/A,TRUE,"P&amp;L";#N/A,#N/A,TRUE,"BS";#N/A,#N/A,TRUE,"CF";#N/A,#N/A,TRUE,"Assumptions";#N/A,#N/A,TRUE,"Wireless";#N/A,#N/A,TRUE,"LD, Data &amp; Int.";#N/A,#N/A,TRUE,"Paging";#N/A,#N/A,TRUE,"Capex &amp; Depr.";#N/A,#N/A,TRUE,"Non-Op. &amp; Other Items"}</definedName>
    <definedName name="wrn.Unicom._.Financial._.Model." localSheetId="28" hidden="1">{#N/A,#N/A,TRUE,"Cover";#N/A,#N/A,TRUE,"DCF Analysis";#N/A,#N/A,TRUE,"P&amp;L";#N/A,#N/A,TRUE,"BS";#N/A,#N/A,TRUE,"CF";#N/A,#N/A,TRUE,"Assumptions";#N/A,#N/A,TRUE,"Wireless";#N/A,#N/A,TRUE,"LD, Data &amp; Int.";#N/A,#N/A,TRUE,"Paging";#N/A,#N/A,TRUE,"Capex &amp; Depr.";#N/A,#N/A,TRUE,"Non-Op. &amp; Other Items"}</definedName>
    <definedName name="wrn.Unicom._.Financial._.Model." localSheetId="5" hidden="1">{#N/A,#N/A,TRUE,"Cover";#N/A,#N/A,TRUE,"DCF Analysis";#N/A,#N/A,TRUE,"P&amp;L";#N/A,#N/A,TRUE,"BS";#N/A,#N/A,TRUE,"CF";#N/A,#N/A,TRUE,"Assumptions";#N/A,#N/A,TRUE,"Wireless";#N/A,#N/A,TRUE,"LD, Data &amp; Int.";#N/A,#N/A,TRUE,"Paging";#N/A,#N/A,TRUE,"Capex &amp; Depr.";#N/A,#N/A,TRUE,"Non-Op. &amp; Other Items"}</definedName>
    <definedName name="wrn.Unicom._.Financial._.Model." localSheetId="13"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24" hidden="1">{#N/A,#N/A,TRUE,"Cover";#N/A,#N/A,TRUE,"DCF Analysis";#N/A,#N/A,TRUE,"P&amp;L";#N/A,#N/A,TRUE,"BS";#N/A,#N/A,TRUE,"CF";#N/A,#N/A,TRUE,"Assumptions";#N/A,#N/A,TRUE,"Wireless";#N/A,#N/A,TRUE,"LD, Data &amp; Int.";#N/A,#N/A,TRUE,"Paging";#N/A,#N/A,TRUE,"Capex &amp; Depr.";#N/A,#N/A,TRUE,"Non-Op. &amp; Other Items"}</definedName>
    <definedName name="wrn.Unicom._.Financial._.Model._1" localSheetId="8" hidden="1">{#N/A,#N/A,TRUE,"Cover";#N/A,#N/A,TRUE,"DCF Analysis";#N/A,#N/A,TRUE,"P&amp;L";#N/A,#N/A,TRUE,"BS";#N/A,#N/A,TRUE,"CF";#N/A,#N/A,TRUE,"Assumptions";#N/A,#N/A,TRUE,"Wireless";#N/A,#N/A,TRUE,"LD, Data &amp; Int.";#N/A,#N/A,TRUE,"Paging";#N/A,#N/A,TRUE,"Capex &amp; Depr.";#N/A,#N/A,TRUE,"Non-Op. &amp; Other Items"}</definedName>
    <definedName name="wrn.Unicom._.Financial._.Model._1" localSheetId="25"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localSheetId="14" hidden="1">{#N/A,#N/A,TRUE,"Cover";#N/A,#N/A,TRUE,"DCF Analysis";#N/A,#N/A,TRUE,"P&amp;L";#N/A,#N/A,TRUE,"BS";#N/A,#N/A,TRUE,"CF";#N/A,#N/A,TRUE,"Assumptions";#N/A,#N/A,TRUE,"Wireless";#N/A,#N/A,TRUE,"LD, Data &amp; Int.";#N/A,#N/A,TRUE,"Paging";#N/A,#N/A,TRUE,"Capex &amp; Depr.";#N/A,#N/A,TRUE,"Non-Op. &amp; Other Items"}</definedName>
    <definedName name="wrn.Unicom._.Financial._.Model._1" localSheetId="28" hidden="1">{#N/A,#N/A,TRUE,"Cover";#N/A,#N/A,TRUE,"DCF Analysis";#N/A,#N/A,TRUE,"P&amp;L";#N/A,#N/A,TRUE,"BS";#N/A,#N/A,TRUE,"CF";#N/A,#N/A,TRUE,"Assumptions";#N/A,#N/A,TRUE,"Wireless";#N/A,#N/A,TRUE,"LD, Data &amp; Int.";#N/A,#N/A,TRUE,"Paging";#N/A,#N/A,TRUE,"Capex &amp; Depr.";#N/A,#N/A,TRUE,"Non-Op. &amp; Other Items"}</definedName>
    <definedName name="wrn.Unicom._.Financial._.Model._1" localSheetId="5" hidden="1">{#N/A,#N/A,TRUE,"Cover";#N/A,#N/A,TRUE,"DCF Analysis";#N/A,#N/A,TRUE,"P&amp;L";#N/A,#N/A,TRUE,"BS";#N/A,#N/A,TRUE,"CF";#N/A,#N/A,TRUE,"Assumptions";#N/A,#N/A,TRUE,"Wireless";#N/A,#N/A,TRUE,"LD, Data &amp; Int.";#N/A,#N/A,TRUE,"Paging";#N/A,#N/A,TRUE,"Capex &amp; Depr.";#N/A,#N/A,TRUE,"Non-Op. &amp; Other Items"}</definedName>
    <definedName name="wrn.Unicom._.Financial._.Model._1" localSheetId="13"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24" hidden="1">{#N/A,#N/A,TRUE,"Cover";#N/A,#N/A,TRUE,"DCF Analysis";#N/A,#N/A,TRUE,"P&amp;L";#N/A,#N/A,TRUE,"BS";#N/A,#N/A,TRUE,"CF";#N/A,#N/A,TRUE,"Assumptions";#N/A,#N/A,TRUE,"Wireless";#N/A,#N/A,TRUE,"LD, Data &amp; Int.";#N/A,#N/A,TRUE,"Paging";#N/A,#N/A,TRUE,"Capex &amp; Depr.";#N/A,#N/A,TRUE,"Non-Op. &amp; Other Items"}</definedName>
    <definedName name="wrn.Unicom._.Financial._.Model._1_1" localSheetId="8" hidden="1">{#N/A,#N/A,TRUE,"Cover";#N/A,#N/A,TRUE,"DCF Analysis";#N/A,#N/A,TRUE,"P&amp;L";#N/A,#N/A,TRUE,"BS";#N/A,#N/A,TRUE,"CF";#N/A,#N/A,TRUE,"Assumptions";#N/A,#N/A,TRUE,"Wireless";#N/A,#N/A,TRUE,"LD, Data &amp; Int.";#N/A,#N/A,TRUE,"Paging";#N/A,#N/A,TRUE,"Capex &amp; Depr.";#N/A,#N/A,TRUE,"Non-Op. &amp; Other Items"}</definedName>
    <definedName name="wrn.Unicom._.Financial._.Model._1_1" localSheetId="25"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localSheetId="14" hidden="1">{#N/A,#N/A,TRUE,"Cover";#N/A,#N/A,TRUE,"DCF Analysis";#N/A,#N/A,TRUE,"P&amp;L";#N/A,#N/A,TRUE,"BS";#N/A,#N/A,TRUE,"CF";#N/A,#N/A,TRUE,"Assumptions";#N/A,#N/A,TRUE,"Wireless";#N/A,#N/A,TRUE,"LD, Data &amp; Int.";#N/A,#N/A,TRUE,"Paging";#N/A,#N/A,TRUE,"Capex &amp; Depr.";#N/A,#N/A,TRUE,"Non-Op. &amp; Other Items"}</definedName>
    <definedName name="wrn.Unicom._.Financial._.Model._1_1" localSheetId="28" hidden="1">{#N/A,#N/A,TRUE,"Cover";#N/A,#N/A,TRUE,"DCF Analysis";#N/A,#N/A,TRUE,"P&amp;L";#N/A,#N/A,TRUE,"BS";#N/A,#N/A,TRUE,"CF";#N/A,#N/A,TRUE,"Assumptions";#N/A,#N/A,TRUE,"Wireless";#N/A,#N/A,TRUE,"LD, Data &amp; Int.";#N/A,#N/A,TRUE,"Paging";#N/A,#N/A,TRUE,"Capex &amp; Depr.";#N/A,#N/A,TRUE,"Non-Op. &amp; Other Items"}</definedName>
    <definedName name="wrn.Unicom._.Financial._.Model._1_1" localSheetId="5" hidden="1">{#N/A,#N/A,TRUE,"Cover";#N/A,#N/A,TRUE,"DCF Analysis";#N/A,#N/A,TRUE,"P&amp;L";#N/A,#N/A,TRUE,"BS";#N/A,#N/A,TRUE,"CF";#N/A,#N/A,TRUE,"Assumptions";#N/A,#N/A,TRUE,"Wireless";#N/A,#N/A,TRUE,"LD, Data &amp; Int.";#N/A,#N/A,TRUE,"Paging";#N/A,#N/A,TRUE,"Capex &amp; Depr.";#N/A,#N/A,TRUE,"Non-Op. &amp; Other Items"}</definedName>
    <definedName name="wrn.Unicom._.Financial._.Model._1_1" localSheetId="13"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24" hidden="1">{#N/A,#N/A,TRUE,"Cover";#N/A,#N/A,TRUE,"DCF Analysis";#N/A,#N/A,TRUE,"P&amp;L";#N/A,#N/A,TRUE,"BS";#N/A,#N/A,TRUE,"CF";#N/A,#N/A,TRUE,"Assumptions";#N/A,#N/A,TRUE,"Wireless";#N/A,#N/A,TRUE,"LD, Data &amp; Int.";#N/A,#N/A,TRUE,"Paging";#N/A,#N/A,TRUE,"Capex &amp; Depr.";#N/A,#N/A,TRUE,"Non-Op. &amp; Other Items"}</definedName>
    <definedName name="wrn.Unicom._.Financial._.Model._1_2" localSheetId="8" hidden="1">{#N/A,#N/A,TRUE,"Cover";#N/A,#N/A,TRUE,"DCF Analysis";#N/A,#N/A,TRUE,"P&amp;L";#N/A,#N/A,TRUE,"BS";#N/A,#N/A,TRUE,"CF";#N/A,#N/A,TRUE,"Assumptions";#N/A,#N/A,TRUE,"Wireless";#N/A,#N/A,TRUE,"LD, Data &amp; Int.";#N/A,#N/A,TRUE,"Paging";#N/A,#N/A,TRUE,"Capex &amp; Depr.";#N/A,#N/A,TRUE,"Non-Op. &amp; Other Items"}</definedName>
    <definedName name="wrn.Unicom._.Financial._.Model._1_2" localSheetId="25"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localSheetId="14" hidden="1">{#N/A,#N/A,TRUE,"Cover";#N/A,#N/A,TRUE,"DCF Analysis";#N/A,#N/A,TRUE,"P&amp;L";#N/A,#N/A,TRUE,"BS";#N/A,#N/A,TRUE,"CF";#N/A,#N/A,TRUE,"Assumptions";#N/A,#N/A,TRUE,"Wireless";#N/A,#N/A,TRUE,"LD, Data &amp; Int.";#N/A,#N/A,TRUE,"Paging";#N/A,#N/A,TRUE,"Capex &amp; Depr.";#N/A,#N/A,TRUE,"Non-Op. &amp; Other Items"}</definedName>
    <definedName name="wrn.Unicom._.Financial._.Model._1_2" localSheetId="28" hidden="1">{#N/A,#N/A,TRUE,"Cover";#N/A,#N/A,TRUE,"DCF Analysis";#N/A,#N/A,TRUE,"P&amp;L";#N/A,#N/A,TRUE,"BS";#N/A,#N/A,TRUE,"CF";#N/A,#N/A,TRUE,"Assumptions";#N/A,#N/A,TRUE,"Wireless";#N/A,#N/A,TRUE,"LD, Data &amp; Int.";#N/A,#N/A,TRUE,"Paging";#N/A,#N/A,TRUE,"Capex &amp; Depr.";#N/A,#N/A,TRUE,"Non-Op. &amp; Other Items"}</definedName>
    <definedName name="wrn.Unicom._.Financial._.Model._1_2" localSheetId="5" hidden="1">{#N/A,#N/A,TRUE,"Cover";#N/A,#N/A,TRUE,"DCF Analysis";#N/A,#N/A,TRUE,"P&amp;L";#N/A,#N/A,TRUE,"BS";#N/A,#N/A,TRUE,"CF";#N/A,#N/A,TRUE,"Assumptions";#N/A,#N/A,TRUE,"Wireless";#N/A,#N/A,TRUE,"LD, Data &amp; Int.";#N/A,#N/A,TRUE,"Paging";#N/A,#N/A,TRUE,"Capex &amp; Depr.";#N/A,#N/A,TRUE,"Non-Op. &amp; Other Items"}</definedName>
    <definedName name="wrn.Unicom._.Financial._.Model._1_2" localSheetId="13"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24" hidden="1">{#N/A,#N/A,TRUE,"Cover";#N/A,#N/A,TRUE,"DCF Analysis";#N/A,#N/A,TRUE,"P&amp;L";#N/A,#N/A,TRUE,"BS";#N/A,#N/A,TRUE,"CF";#N/A,#N/A,TRUE,"Assumptions";#N/A,#N/A,TRUE,"Wireless";#N/A,#N/A,TRUE,"LD, Data &amp; Int.";#N/A,#N/A,TRUE,"Paging";#N/A,#N/A,TRUE,"Capex &amp; Depr.";#N/A,#N/A,TRUE,"Non-Op. &amp; Other Items"}</definedName>
    <definedName name="wrn.Unicom._.Financial._.Model._1_3" localSheetId="8" hidden="1">{#N/A,#N/A,TRUE,"Cover";#N/A,#N/A,TRUE,"DCF Analysis";#N/A,#N/A,TRUE,"P&amp;L";#N/A,#N/A,TRUE,"BS";#N/A,#N/A,TRUE,"CF";#N/A,#N/A,TRUE,"Assumptions";#N/A,#N/A,TRUE,"Wireless";#N/A,#N/A,TRUE,"LD, Data &amp; Int.";#N/A,#N/A,TRUE,"Paging";#N/A,#N/A,TRUE,"Capex &amp; Depr.";#N/A,#N/A,TRUE,"Non-Op. &amp; Other Items"}</definedName>
    <definedName name="wrn.Unicom._.Financial._.Model._1_3" localSheetId="25"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localSheetId="14" hidden="1">{#N/A,#N/A,TRUE,"Cover";#N/A,#N/A,TRUE,"DCF Analysis";#N/A,#N/A,TRUE,"P&amp;L";#N/A,#N/A,TRUE,"BS";#N/A,#N/A,TRUE,"CF";#N/A,#N/A,TRUE,"Assumptions";#N/A,#N/A,TRUE,"Wireless";#N/A,#N/A,TRUE,"LD, Data &amp; Int.";#N/A,#N/A,TRUE,"Paging";#N/A,#N/A,TRUE,"Capex &amp; Depr.";#N/A,#N/A,TRUE,"Non-Op. &amp; Other Items"}</definedName>
    <definedName name="wrn.Unicom._.Financial._.Model._1_3" localSheetId="28" hidden="1">{#N/A,#N/A,TRUE,"Cover";#N/A,#N/A,TRUE,"DCF Analysis";#N/A,#N/A,TRUE,"P&amp;L";#N/A,#N/A,TRUE,"BS";#N/A,#N/A,TRUE,"CF";#N/A,#N/A,TRUE,"Assumptions";#N/A,#N/A,TRUE,"Wireless";#N/A,#N/A,TRUE,"LD, Data &amp; Int.";#N/A,#N/A,TRUE,"Paging";#N/A,#N/A,TRUE,"Capex &amp; Depr.";#N/A,#N/A,TRUE,"Non-Op. &amp; Other Items"}</definedName>
    <definedName name="wrn.Unicom._.Financial._.Model._1_3" localSheetId="5" hidden="1">{#N/A,#N/A,TRUE,"Cover";#N/A,#N/A,TRUE,"DCF Analysis";#N/A,#N/A,TRUE,"P&amp;L";#N/A,#N/A,TRUE,"BS";#N/A,#N/A,TRUE,"CF";#N/A,#N/A,TRUE,"Assumptions";#N/A,#N/A,TRUE,"Wireless";#N/A,#N/A,TRUE,"LD, Data &amp; Int.";#N/A,#N/A,TRUE,"Paging";#N/A,#N/A,TRUE,"Capex &amp; Depr.";#N/A,#N/A,TRUE,"Non-Op. &amp; Other Items"}</definedName>
    <definedName name="wrn.Unicom._.Financial._.Model._1_3" localSheetId="13"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24" hidden="1">{#N/A,#N/A,TRUE,"Cover";#N/A,#N/A,TRUE,"DCF Analysis";#N/A,#N/A,TRUE,"P&amp;L";#N/A,#N/A,TRUE,"BS";#N/A,#N/A,TRUE,"CF";#N/A,#N/A,TRUE,"Assumptions";#N/A,#N/A,TRUE,"Wireless";#N/A,#N/A,TRUE,"LD, Data &amp; Int.";#N/A,#N/A,TRUE,"Paging";#N/A,#N/A,TRUE,"Capex &amp; Depr.";#N/A,#N/A,TRUE,"Non-Op. &amp; Other Items"}</definedName>
    <definedName name="wrn.Unicom._.Financial._.Model._1_4" localSheetId="8" hidden="1">{#N/A,#N/A,TRUE,"Cover";#N/A,#N/A,TRUE,"DCF Analysis";#N/A,#N/A,TRUE,"P&amp;L";#N/A,#N/A,TRUE,"BS";#N/A,#N/A,TRUE,"CF";#N/A,#N/A,TRUE,"Assumptions";#N/A,#N/A,TRUE,"Wireless";#N/A,#N/A,TRUE,"LD, Data &amp; Int.";#N/A,#N/A,TRUE,"Paging";#N/A,#N/A,TRUE,"Capex &amp; Depr.";#N/A,#N/A,TRUE,"Non-Op. &amp; Other Items"}</definedName>
    <definedName name="wrn.Unicom._.Financial._.Model._1_4" localSheetId="25"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localSheetId="14" hidden="1">{#N/A,#N/A,TRUE,"Cover";#N/A,#N/A,TRUE,"DCF Analysis";#N/A,#N/A,TRUE,"P&amp;L";#N/A,#N/A,TRUE,"BS";#N/A,#N/A,TRUE,"CF";#N/A,#N/A,TRUE,"Assumptions";#N/A,#N/A,TRUE,"Wireless";#N/A,#N/A,TRUE,"LD, Data &amp; Int.";#N/A,#N/A,TRUE,"Paging";#N/A,#N/A,TRUE,"Capex &amp; Depr.";#N/A,#N/A,TRUE,"Non-Op. &amp; Other Items"}</definedName>
    <definedName name="wrn.Unicom._.Financial._.Model._1_4" localSheetId="28" hidden="1">{#N/A,#N/A,TRUE,"Cover";#N/A,#N/A,TRUE,"DCF Analysis";#N/A,#N/A,TRUE,"P&amp;L";#N/A,#N/A,TRUE,"BS";#N/A,#N/A,TRUE,"CF";#N/A,#N/A,TRUE,"Assumptions";#N/A,#N/A,TRUE,"Wireless";#N/A,#N/A,TRUE,"LD, Data &amp; Int.";#N/A,#N/A,TRUE,"Paging";#N/A,#N/A,TRUE,"Capex &amp; Depr.";#N/A,#N/A,TRUE,"Non-Op. &amp; Other Items"}</definedName>
    <definedName name="wrn.Unicom._.Financial._.Model._1_4" localSheetId="5" hidden="1">{#N/A,#N/A,TRUE,"Cover";#N/A,#N/A,TRUE,"DCF Analysis";#N/A,#N/A,TRUE,"P&amp;L";#N/A,#N/A,TRUE,"BS";#N/A,#N/A,TRUE,"CF";#N/A,#N/A,TRUE,"Assumptions";#N/A,#N/A,TRUE,"Wireless";#N/A,#N/A,TRUE,"LD, Data &amp; Int.";#N/A,#N/A,TRUE,"Paging";#N/A,#N/A,TRUE,"Capex &amp; Depr.";#N/A,#N/A,TRUE,"Non-Op. &amp; Other Items"}</definedName>
    <definedName name="wrn.Unicom._.Financial._.Model._1_4" localSheetId="13"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24" hidden="1">{#N/A,#N/A,TRUE,"Cover";#N/A,#N/A,TRUE,"DCF Analysis";#N/A,#N/A,TRUE,"P&amp;L";#N/A,#N/A,TRUE,"BS";#N/A,#N/A,TRUE,"CF";#N/A,#N/A,TRUE,"Assumptions";#N/A,#N/A,TRUE,"Wireless";#N/A,#N/A,TRUE,"LD, Data &amp; Int.";#N/A,#N/A,TRUE,"Paging";#N/A,#N/A,TRUE,"Capex &amp; Depr.";#N/A,#N/A,TRUE,"Non-Op. &amp; Other Items"}</definedName>
    <definedName name="wrn.Unicom._.Financial._.Model._2" localSheetId="8" hidden="1">{#N/A,#N/A,TRUE,"Cover";#N/A,#N/A,TRUE,"DCF Analysis";#N/A,#N/A,TRUE,"P&amp;L";#N/A,#N/A,TRUE,"BS";#N/A,#N/A,TRUE,"CF";#N/A,#N/A,TRUE,"Assumptions";#N/A,#N/A,TRUE,"Wireless";#N/A,#N/A,TRUE,"LD, Data &amp; Int.";#N/A,#N/A,TRUE,"Paging";#N/A,#N/A,TRUE,"Capex &amp; Depr.";#N/A,#N/A,TRUE,"Non-Op. &amp; Other Items"}</definedName>
    <definedName name="wrn.Unicom._.Financial._.Model._2" localSheetId="25"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localSheetId="14" hidden="1">{#N/A,#N/A,TRUE,"Cover";#N/A,#N/A,TRUE,"DCF Analysis";#N/A,#N/A,TRUE,"P&amp;L";#N/A,#N/A,TRUE,"BS";#N/A,#N/A,TRUE,"CF";#N/A,#N/A,TRUE,"Assumptions";#N/A,#N/A,TRUE,"Wireless";#N/A,#N/A,TRUE,"LD, Data &amp; Int.";#N/A,#N/A,TRUE,"Paging";#N/A,#N/A,TRUE,"Capex &amp; Depr.";#N/A,#N/A,TRUE,"Non-Op. &amp; Other Items"}</definedName>
    <definedName name="wrn.Unicom._.Financial._.Model._2" localSheetId="28" hidden="1">{#N/A,#N/A,TRUE,"Cover";#N/A,#N/A,TRUE,"DCF Analysis";#N/A,#N/A,TRUE,"P&amp;L";#N/A,#N/A,TRUE,"BS";#N/A,#N/A,TRUE,"CF";#N/A,#N/A,TRUE,"Assumptions";#N/A,#N/A,TRUE,"Wireless";#N/A,#N/A,TRUE,"LD, Data &amp; Int.";#N/A,#N/A,TRUE,"Paging";#N/A,#N/A,TRUE,"Capex &amp; Depr.";#N/A,#N/A,TRUE,"Non-Op. &amp; Other Items"}</definedName>
    <definedName name="wrn.Unicom._.Financial._.Model._2" localSheetId="5" hidden="1">{#N/A,#N/A,TRUE,"Cover";#N/A,#N/A,TRUE,"DCF Analysis";#N/A,#N/A,TRUE,"P&amp;L";#N/A,#N/A,TRUE,"BS";#N/A,#N/A,TRUE,"CF";#N/A,#N/A,TRUE,"Assumptions";#N/A,#N/A,TRUE,"Wireless";#N/A,#N/A,TRUE,"LD, Data &amp; Int.";#N/A,#N/A,TRUE,"Paging";#N/A,#N/A,TRUE,"Capex &amp; Depr.";#N/A,#N/A,TRUE,"Non-Op. &amp; Other Items"}</definedName>
    <definedName name="wrn.Unicom._.Financial._.Model._2" localSheetId="13"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24" hidden="1">{#N/A,#N/A,TRUE,"Cover";#N/A,#N/A,TRUE,"DCF Analysis";#N/A,#N/A,TRUE,"P&amp;L";#N/A,#N/A,TRUE,"BS";#N/A,#N/A,TRUE,"CF";#N/A,#N/A,TRUE,"Assumptions";#N/A,#N/A,TRUE,"Wireless";#N/A,#N/A,TRUE,"LD, Data &amp; Int.";#N/A,#N/A,TRUE,"Paging";#N/A,#N/A,TRUE,"Capex &amp; Depr.";#N/A,#N/A,TRUE,"Non-Op. &amp; Other Items"}</definedName>
    <definedName name="wrn.Unicom._.Financial._.Model._2_1" localSheetId="8" hidden="1">{#N/A,#N/A,TRUE,"Cover";#N/A,#N/A,TRUE,"DCF Analysis";#N/A,#N/A,TRUE,"P&amp;L";#N/A,#N/A,TRUE,"BS";#N/A,#N/A,TRUE,"CF";#N/A,#N/A,TRUE,"Assumptions";#N/A,#N/A,TRUE,"Wireless";#N/A,#N/A,TRUE,"LD, Data &amp; Int.";#N/A,#N/A,TRUE,"Paging";#N/A,#N/A,TRUE,"Capex &amp; Depr.";#N/A,#N/A,TRUE,"Non-Op. &amp; Other Items"}</definedName>
    <definedName name="wrn.Unicom._.Financial._.Model._2_1" localSheetId="25"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localSheetId="14" hidden="1">{#N/A,#N/A,TRUE,"Cover";#N/A,#N/A,TRUE,"DCF Analysis";#N/A,#N/A,TRUE,"P&amp;L";#N/A,#N/A,TRUE,"BS";#N/A,#N/A,TRUE,"CF";#N/A,#N/A,TRUE,"Assumptions";#N/A,#N/A,TRUE,"Wireless";#N/A,#N/A,TRUE,"LD, Data &amp; Int.";#N/A,#N/A,TRUE,"Paging";#N/A,#N/A,TRUE,"Capex &amp; Depr.";#N/A,#N/A,TRUE,"Non-Op. &amp; Other Items"}</definedName>
    <definedName name="wrn.Unicom._.Financial._.Model._2_1" localSheetId="28" hidden="1">{#N/A,#N/A,TRUE,"Cover";#N/A,#N/A,TRUE,"DCF Analysis";#N/A,#N/A,TRUE,"P&amp;L";#N/A,#N/A,TRUE,"BS";#N/A,#N/A,TRUE,"CF";#N/A,#N/A,TRUE,"Assumptions";#N/A,#N/A,TRUE,"Wireless";#N/A,#N/A,TRUE,"LD, Data &amp; Int.";#N/A,#N/A,TRUE,"Paging";#N/A,#N/A,TRUE,"Capex &amp; Depr.";#N/A,#N/A,TRUE,"Non-Op. &amp; Other Items"}</definedName>
    <definedName name="wrn.Unicom._.Financial._.Model._2_1" localSheetId="5" hidden="1">{#N/A,#N/A,TRUE,"Cover";#N/A,#N/A,TRUE,"DCF Analysis";#N/A,#N/A,TRUE,"P&amp;L";#N/A,#N/A,TRUE,"BS";#N/A,#N/A,TRUE,"CF";#N/A,#N/A,TRUE,"Assumptions";#N/A,#N/A,TRUE,"Wireless";#N/A,#N/A,TRUE,"LD, Data &amp; Int.";#N/A,#N/A,TRUE,"Paging";#N/A,#N/A,TRUE,"Capex &amp; Depr.";#N/A,#N/A,TRUE,"Non-Op. &amp; Other Items"}</definedName>
    <definedName name="wrn.Unicom._.Financial._.Model._2_1" localSheetId="13"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24" hidden="1">{#N/A,#N/A,TRUE,"Cover";#N/A,#N/A,TRUE,"DCF Analysis";#N/A,#N/A,TRUE,"P&amp;L";#N/A,#N/A,TRUE,"BS";#N/A,#N/A,TRUE,"CF";#N/A,#N/A,TRUE,"Assumptions";#N/A,#N/A,TRUE,"Wireless";#N/A,#N/A,TRUE,"LD, Data &amp; Int.";#N/A,#N/A,TRUE,"Paging";#N/A,#N/A,TRUE,"Capex &amp; Depr.";#N/A,#N/A,TRUE,"Non-Op. &amp; Other Items"}</definedName>
    <definedName name="wrn.Unicom._.Financial._.Model._2_2" localSheetId="8" hidden="1">{#N/A,#N/A,TRUE,"Cover";#N/A,#N/A,TRUE,"DCF Analysis";#N/A,#N/A,TRUE,"P&amp;L";#N/A,#N/A,TRUE,"BS";#N/A,#N/A,TRUE,"CF";#N/A,#N/A,TRUE,"Assumptions";#N/A,#N/A,TRUE,"Wireless";#N/A,#N/A,TRUE,"LD, Data &amp; Int.";#N/A,#N/A,TRUE,"Paging";#N/A,#N/A,TRUE,"Capex &amp; Depr.";#N/A,#N/A,TRUE,"Non-Op. &amp; Other Items"}</definedName>
    <definedName name="wrn.Unicom._.Financial._.Model._2_2" localSheetId="25"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localSheetId="14" hidden="1">{#N/A,#N/A,TRUE,"Cover";#N/A,#N/A,TRUE,"DCF Analysis";#N/A,#N/A,TRUE,"P&amp;L";#N/A,#N/A,TRUE,"BS";#N/A,#N/A,TRUE,"CF";#N/A,#N/A,TRUE,"Assumptions";#N/A,#N/A,TRUE,"Wireless";#N/A,#N/A,TRUE,"LD, Data &amp; Int.";#N/A,#N/A,TRUE,"Paging";#N/A,#N/A,TRUE,"Capex &amp; Depr.";#N/A,#N/A,TRUE,"Non-Op. &amp; Other Items"}</definedName>
    <definedName name="wrn.Unicom._.Financial._.Model._2_2" localSheetId="28" hidden="1">{#N/A,#N/A,TRUE,"Cover";#N/A,#N/A,TRUE,"DCF Analysis";#N/A,#N/A,TRUE,"P&amp;L";#N/A,#N/A,TRUE,"BS";#N/A,#N/A,TRUE,"CF";#N/A,#N/A,TRUE,"Assumptions";#N/A,#N/A,TRUE,"Wireless";#N/A,#N/A,TRUE,"LD, Data &amp; Int.";#N/A,#N/A,TRUE,"Paging";#N/A,#N/A,TRUE,"Capex &amp; Depr.";#N/A,#N/A,TRUE,"Non-Op. &amp; Other Items"}</definedName>
    <definedName name="wrn.Unicom._.Financial._.Model._2_2" localSheetId="5" hidden="1">{#N/A,#N/A,TRUE,"Cover";#N/A,#N/A,TRUE,"DCF Analysis";#N/A,#N/A,TRUE,"P&amp;L";#N/A,#N/A,TRUE,"BS";#N/A,#N/A,TRUE,"CF";#N/A,#N/A,TRUE,"Assumptions";#N/A,#N/A,TRUE,"Wireless";#N/A,#N/A,TRUE,"LD, Data &amp; Int.";#N/A,#N/A,TRUE,"Paging";#N/A,#N/A,TRUE,"Capex &amp; Depr.";#N/A,#N/A,TRUE,"Non-Op. &amp; Other Items"}</definedName>
    <definedName name="wrn.Unicom._.Financial._.Model._2_2" localSheetId="13"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24" hidden="1">{#N/A,#N/A,TRUE,"Cover";#N/A,#N/A,TRUE,"DCF Analysis";#N/A,#N/A,TRUE,"P&amp;L";#N/A,#N/A,TRUE,"BS";#N/A,#N/A,TRUE,"CF";#N/A,#N/A,TRUE,"Assumptions";#N/A,#N/A,TRUE,"Wireless";#N/A,#N/A,TRUE,"LD, Data &amp; Int.";#N/A,#N/A,TRUE,"Paging";#N/A,#N/A,TRUE,"Capex &amp; Depr.";#N/A,#N/A,TRUE,"Non-Op. &amp; Other Items"}</definedName>
    <definedName name="wrn.Unicom._.Financial._.Model._2_3" localSheetId="8" hidden="1">{#N/A,#N/A,TRUE,"Cover";#N/A,#N/A,TRUE,"DCF Analysis";#N/A,#N/A,TRUE,"P&amp;L";#N/A,#N/A,TRUE,"BS";#N/A,#N/A,TRUE,"CF";#N/A,#N/A,TRUE,"Assumptions";#N/A,#N/A,TRUE,"Wireless";#N/A,#N/A,TRUE,"LD, Data &amp; Int.";#N/A,#N/A,TRUE,"Paging";#N/A,#N/A,TRUE,"Capex &amp; Depr.";#N/A,#N/A,TRUE,"Non-Op. &amp; Other Items"}</definedName>
    <definedName name="wrn.Unicom._.Financial._.Model._2_3" localSheetId="25"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localSheetId="14" hidden="1">{#N/A,#N/A,TRUE,"Cover";#N/A,#N/A,TRUE,"DCF Analysis";#N/A,#N/A,TRUE,"P&amp;L";#N/A,#N/A,TRUE,"BS";#N/A,#N/A,TRUE,"CF";#N/A,#N/A,TRUE,"Assumptions";#N/A,#N/A,TRUE,"Wireless";#N/A,#N/A,TRUE,"LD, Data &amp; Int.";#N/A,#N/A,TRUE,"Paging";#N/A,#N/A,TRUE,"Capex &amp; Depr.";#N/A,#N/A,TRUE,"Non-Op. &amp; Other Items"}</definedName>
    <definedName name="wrn.Unicom._.Financial._.Model._2_3" localSheetId="28" hidden="1">{#N/A,#N/A,TRUE,"Cover";#N/A,#N/A,TRUE,"DCF Analysis";#N/A,#N/A,TRUE,"P&amp;L";#N/A,#N/A,TRUE,"BS";#N/A,#N/A,TRUE,"CF";#N/A,#N/A,TRUE,"Assumptions";#N/A,#N/A,TRUE,"Wireless";#N/A,#N/A,TRUE,"LD, Data &amp; Int.";#N/A,#N/A,TRUE,"Paging";#N/A,#N/A,TRUE,"Capex &amp; Depr.";#N/A,#N/A,TRUE,"Non-Op. &amp; Other Items"}</definedName>
    <definedName name="wrn.Unicom._.Financial._.Model._2_3" localSheetId="5" hidden="1">{#N/A,#N/A,TRUE,"Cover";#N/A,#N/A,TRUE,"DCF Analysis";#N/A,#N/A,TRUE,"P&amp;L";#N/A,#N/A,TRUE,"BS";#N/A,#N/A,TRUE,"CF";#N/A,#N/A,TRUE,"Assumptions";#N/A,#N/A,TRUE,"Wireless";#N/A,#N/A,TRUE,"LD, Data &amp; Int.";#N/A,#N/A,TRUE,"Paging";#N/A,#N/A,TRUE,"Capex &amp; Depr.";#N/A,#N/A,TRUE,"Non-Op. &amp; Other Items"}</definedName>
    <definedName name="wrn.Unicom._.Financial._.Model._2_3" localSheetId="13"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24" hidden="1">{#N/A,#N/A,TRUE,"Cover";#N/A,#N/A,TRUE,"DCF Analysis";#N/A,#N/A,TRUE,"P&amp;L";#N/A,#N/A,TRUE,"BS";#N/A,#N/A,TRUE,"CF";#N/A,#N/A,TRUE,"Assumptions";#N/A,#N/A,TRUE,"Wireless";#N/A,#N/A,TRUE,"LD, Data &amp; Int.";#N/A,#N/A,TRUE,"Paging";#N/A,#N/A,TRUE,"Capex &amp; Depr.";#N/A,#N/A,TRUE,"Non-Op. &amp; Other Items"}</definedName>
    <definedName name="wrn.Unicom._.Financial._.Model._2_4" localSheetId="8" hidden="1">{#N/A,#N/A,TRUE,"Cover";#N/A,#N/A,TRUE,"DCF Analysis";#N/A,#N/A,TRUE,"P&amp;L";#N/A,#N/A,TRUE,"BS";#N/A,#N/A,TRUE,"CF";#N/A,#N/A,TRUE,"Assumptions";#N/A,#N/A,TRUE,"Wireless";#N/A,#N/A,TRUE,"LD, Data &amp; Int.";#N/A,#N/A,TRUE,"Paging";#N/A,#N/A,TRUE,"Capex &amp; Depr.";#N/A,#N/A,TRUE,"Non-Op. &amp; Other Items"}</definedName>
    <definedName name="wrn.Unicom._.Financial._.Model._2_4" localSheetId="25"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localSheetId="14" hidden="1">{#N/A,#N/A,TRUE,"Cover";#N/A,#N/A,TRUE,"DCF Analysis";#N/A,#N/A,TRUE,"P&amp;L";#N/A,#N/A,TRUE,"BS";#N/A,#N/A,TRUE,"CF";#N/A,#N/A,TRUE,"Assumptions";#N/A,#N/A,TRUE,"Wireless";#N/A,#N/A,TRUE,"LD, Data &amp; Int.";#N/A,#N/A,TRUE,"Paging";#N/A,#N/A,TRUE,"Capex &amp; Depr.";#N/A,#N/A,TRUE,"Non-Op. &amp; Other Items"}</definedName>
    <definedName name="wrn.Unicom._.Financial._.Model._2_4" localSheetId="28" hidden="1">{#N/A,#N/A,TRUE,"Cover";#N/A,#N/A,TRUE,"DCF Analysis";#N/A,#N/A,TRUE,"P&amp;L";#N/A,#N/A,TRUE,"BS";#N/A,#N/A,TRUE,"CF";#N/A,#N/A,TRUE,"Assumptions";#N/A,#N/A,TRUE,"Wireless";#N/A,#N/A,TRUE,"LD, Data &amp; Int.";#N/A,#N/A,TRUE,"Paging";#N/A,#N/A,TRUE,"Capex &amp; Depr.";#N/A,#N/A,TRUE,"Non-Op. &amp; Other Items"}</definedName>
    <definedName name="wrn.Unicom._.Financial._.Model._2_4" localSheetId="5" hidden="1">{#N/A,#N/A,TRUE,"Cover";#N/A,#N/A,TRUE,"DCF Analysis";#N/A,#N/A,TRUE,"P&amp;L";#N/A,#N/A,TRUE,"BS";#N/A,#N/A,TRUE,"CF";#N/A,#N/A,TRUE,"Assumptions";#N/A,#N/A,TRUE,"Wireless";#N/A,#N/A,TRUE,"LD, Data &amp; Int.";#N/A,#N/A,TRUE,"Paging";#N/A,#N/A,TRUE,"Capex &amp; Depr.";#N/A,#N/A,TRUE,"Non-Op. &amp; Other Items"}</definedName>
    <definedName name="wrn.Unicom._.Financial._.Model._2_4" localSheetId="13"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24" hidden="1">{#N/A,#N/A,TRUE,"Cover";#N/A,#N/A,TRUE,"DCF Analysis";#N/A,#N/A,TRUE,"P&amp;L";#N/A,#N/A,TRUE,"BS";#N/A,#N/A,TRUE,"CF";#N/A,#N/A,TRUE,"Assumptions";#N/A,#N/A,TRUE,"Wireless";#N/A,#N/A,TRUE,"LD, Data &amp; Int.";#N/A,#N/A,TRUE,"Paging";#N/A,#N/A,TRUE,"Capex &amp; Depr.";#N/A,#N/A,TRUE,"Non-Op. &amp; Other Items"}</definedName>
    <definedName name="wrn.Unicom._.Financial._.Model._3" localSheetId="8" hidden="1">{#N/A,#N/A,TRUE,"Cover";#N/A,#N/A,TRUE,"DCF Analysis";#N/A,#N/A,TRUE,"P&amp;L";#N/A,#N/A,TRUE,"BS";#N/A,#N/A,TRUE,"CF";#N/A,#N/A,TRUE,"Assumptions";#N/A,#N/A,TRUE,"Wireless";#N/A,#N/A,TRUE,"LD, Data &amp; Int.";#N/A,#N/A,TRUE,"Paging";#N/A,#N/A,TRUE,"Capex &amp; Depr.";#N/A,#N/A,TRUE,"Non-Op. &amp; Other Items"}</definedName>
    <definedName name="wrn.Unicom._.Financial._.Model._3" localSheetId="25"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localSheetId="14" hidden="1">{#N/A,#N/A,TRUE,"Cover";#N/A,#N/A,TRUE,"DCF Analysis";#N/A,#N/A,TRUE,"P&amp;L";#N/A,#N/A,TRUE,"BS";#N/A,#N/A,TRUE,"CF";#N/A,#N/A,TRUE,"Assumptions";#N/A,#N/A,TRUE,"Wireless";#N/A,#N/A,TRUE,"LD, Data &amp; Int.";#N/A,#N/A,TRUE,"Paging";#N/A,#N/A,TRUE,"Capex &amp; Depr.";#N/A,#N/A,TRUE,"Non-Op. &amp; Other Items"}</definedName>
    <definedName name="wrn.Unicom._.Financial._.Model._3" localSheetId="28" hidden="1">{#N/A,#N/A,TRUE,"Cover";#N/A,#N/A,TRUE,"DCF Analysis";#N/A,#N/A,TRUE,"P&amp;L";#N/A,#N/A,TRUE,"BS";#N/A,#N/A,TRUE,"CF";#N/A,#N/A,TRUE,"Assumptions";#N/A,#N/A,TRUE,"Wireless";#N/A,#N/A,TRUE,"LD, Data &amp; Int.";#N/A,#N/A,TRUE,"Paging";#N/A,#N/A,TRUE,"Capex &amp; Depr.";#N/A,#N/A,TRUE,"Non-Op. &amp; Other Items"}</definedName>
    <definedName name="wrn.Unicom._.Financial._.Model._3" localSheetId="5" hidden="1">{#N/A,#N/A,TRUE,"Cover";#N/A,#N/A,TRUE,"DCF Analysis";#N/A,#N/A,TRUE,"P&amp;L";#N/A,#N/A,TRUE,"BS";#N/A,#N/A,TRUE,"CF";#N/A,#N/A,TRUE,"Assumptions";#N/A,#N/A,TRUE,"Wireless";#N/A,#N/A,TRUE,"LD, Data &amp; Int.";#N/A,#N/A,TRUE,"Paging";#N/A,#N/A,TRUE,"Capex &amp; Depr.";#N/A,#N/A,TRUE,"Non-Op. &amp; Other Items"}</definedName>
    <definedName name="wrn.Unicom._.Financial._.Model._3" localSheetId="13"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24" hidden="1">{#N/A,#N/A,TRUE,"Cover";#N/A,#N/A,TRUE,"DCF Analysis";#N/A,#N/A,TRUE,"P&amp;L";#N/A,#N/A,TRUE,"BS";#N/A,#N/A,TRUE,"CF";#N/A,#N/A,TRUE,"Assumptions";#N/A,#N/A,TRUE,"Wireless";#N/A,#N/A,TRUE,"LD, Data &amp; Int.";#N/A,#N/A,TRUE,"Paging";#N/A,#N/A,TRUE,"Capex &amp; Depr.";#N/A,#N/A,TRUE,"Non-Op. &amp; Other Items"}</definedName>
    <definedName name="wrn.Unicom._.Financial._.Model._3_1" localSheetId="8" hidden="1">{#N/A,#N/A,TRUE,"Cover";#N/A,#N/A,TRUE,"DCF Analysis";#N/A,#N/A,TRUE,"P&amp;L";#N/A,#N/A,TRUE,"BS";#N/A,#N/A,TRUE,"CF";#N/A,#N/A,TRUE,"Assumptions";#N/A,#N/A,TRUE,"Wireless";#N/A,#N/A,TRUE,"LD, Data &amp; Int.";#N/A,#N/A,TRUE,"Paging";#N/A,#N/A,TRUE,"Capex &amp; Depr.";#N/A,#N/A,TRUE,"Non-Op. &amp; Other Items"}</definedName>
    <definedName name="wrn.Unicom._.Financial._.Model._3_1" localSheetId="25"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localSheetId="14" hidden="1">{#N/A,#N/A,TRUE,"Cover";#N/A,#N/A,TRUE,"DCF Analysis";#N/A,#N/A,TRUE,"P&amp;L";#N/A,#N/A,TRUE,"BS";#N/A,#N/A,TRUE,"CF";#N/A,#N/A,TRUE,"Assumptions";#N/A,#N/A,TRUE,"Wireless";#N/A,#N/A,TRUE,"LD, Data &amp; Int.";#N/A,#N/A,TRUE,"Paging";#N/A,#N/A,TRUE,"Capex &amp; Depr.";#N/A,#N/A,TRUE,"Non-Op. &amp; Other Items"}</definedName>
    <definedName name="wrn.Unicom._.Financial._.Model._3_1" localSheetId="28" hidden="1">{#N/A,#N/A,TRUE,"Cover";#N/A,#N/A,TRUE,"DCF Analysis";#N/A,#N/A,TRUE,"P&amp;L";#N/A,#N/A,TRUE,"BS";#N/A,#N/A,TRUE,"CF";#N/A,#N/A,TRUE,"Assumptions";#N/A,#N/A,TRUE,"Wireless";#N/A,#N/A,TRUE,"LD, Data &amp; Int.";#N/A,#N/A,TRUE,"Paging";#N/A,#N/A,TRUE,"Capex &amp; Depr.";#N/A,#N/A,TRUE,"Non-Op. &amp; Other Items"}</definedName>
    <definedName name="wrn.Unicom._.Financial._.Model._3_1" localSheetId="5" hidden="1">{#N/A,#N/A,TRUE,"Cover";#N/A,#N/A,TRUE,"DCF Analysis";#N/A,#N/A,TRUE,"P&amp;L";#N/A,#N/A,TRUE,"BS";#N/A,#N/A,TRUE,"CF";#N/A,#N/A,TRUE,"Assumptions";#N/A,#N/A,TRUE,"Wireless";#N/A,#N/A,TRUE,"LD, Data &amp; Int.";#N/A,#N/A,TRUE,"Paging";#N/A,#N/A,TRUE,"Capex &amp; Depr.";#N/A,#N/A,TRUE,"Non-Op. &amp; Other Items"}</definedName>
    <definedName name="wrn.Unicom._.Financial._.Model._3_1" localSheetId="13"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24" hidden="1">{#N/A,#N/A,TRUE,"Cover";#N/A,#N/A,TRUE,"DCF Analysis";#N/A,#N/A,TRUE,"P&amp;L";#N/A,#N/A,TRUE,"BS";#N/A,#N/A,TRUE,"CF";#N/A,#N/A,TRUE,"Assumptions";#N/A,#N/A,TRUE,"Wireless";#N/A,#N/A,TRUE,"LD, Data &amp; Int.";#N/A,#N/A,TRUE,"Paging";#N/A,#N/A,TRUE,"Capex &amp; Depr.";#N/A,#N/A,TRUE,"Non-Op. &amp; Other Items"}</definedName>
    <definedName name="wrn.Unicom._.Financial._.Model._3_2" localSheetId="8" hidden="1">{#N/A,#N/A,TRUE,"Cover";#N/A,#N/A,TRUE,"DCF Analysis";#N/A,#N/A,TRUE,"P&amp;L";#N/A,#N/A,TRUE,"BS";#N/A,#N/A,TRUE,"CF";#N/A,#N/A,TRUE,"Assumptions";#N/A,#N/A,TRUE,"Wireless";#N/A,#N/A,TRUE,"LD, Data &amp; Int.";#N/A,#N/A,TRUE,"Paging";#N/A,#N/A,TRUE,"Capex &amp; Depr.";#N/A,#N/A,TRUE,"Non-Op. &amp; Other Items"}</definedName>
    <definedName name="wrn.Unicom._.Financial._.Model._3_2" localSheetId="25"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localSheetId="14" hidden="1">{#N/A,#N/A,TRUE,"Cover";#N/A,#N/A,TRUE,"DCF Analysis";#N/A,#N/A,TRUE,"P&amp;L";#N/A,#N/A,TRUE,"BS";#N/A,#N/A,TRUE,"CF";#N/A,#N/A,TRUE,"Assumptions";#N/A,#N/A,TRUE,"Wireless";#N/A,#N/A,TRUE,"LD, Data &amp; Int.";#N/A,#N/A,TRUE,"Paging";#N/A,#N/A,TRUE,"Capex &amp; Depr.";#N/A,#N/A,TRUE,"Non-Op. &amp; Other Items"}</definedName>
    <definedName name="wrn.Unicom._.Financial._.Model._3_2" localSheetId="28" hidden="1">{#N/A,#N/A,TRUE,"Cover";#N/A,#N/A,TRUE,"DCF Analysis";#N/A,#N/A,TRUE,"P&amp;L";#N/A,#N/A,TRUE,"BS";#N/A,#N/A,TRUE,"CF";#N/A,#N/A,TRUE,"Assumptions";#N/A,#N/A,TRUE,"Wireless";#N/A,#N/A,TRUE,"LD, Data &amp; Int.";#N/A,#N/A,TRUE,"Paging";#N/A,#N/A,TRUE,"Capex &amp; Depr.";#N/A,#N/A,TRUE,"Non-Op. &amp; Other Items"}</definedName>
    <definedName name="wrn.Unicom._.Financial._.Model._3_2" localSheetId="5" hidden="1">{#N/A,#N/A,TRUE,"Cover";#N/A,#N/A,TRUE,"DCF Analysis";#N/A,#N/A,TRUE,"P&amp;L";#N/A,#N/A,TRUE,"BS";#N/A,#N/A,TRUE,"CF";#N/A,#N/A,TRUE,"Assumptions";#N/A,#N/A,TRUE,"Wireless";#N/A,#N/A,TRUE,"LD, Data &amp; Int.";#N/A,#N/A,TRUE,"Paging";#N/A,#N/A,TRUE,"Capex &amp; Depr.";#N/A,#N/A,TRUE,"Non-Op. &amp; Other Items"}</definedName>
    <definedName name="wrn.Unicom._.Financial._.Model._3_2" localSheetId="13"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24" hidden="1">{#N/A,#N/A,TRUE,"Cover";#N/A,#N/A,TRUE,"DCF Analysis";#N/A,#N/A,TRUE,"P&amp;L";#N/A,#N/A,TRUE,"BS";#N/A,#N/A,TRUE,"CF";#N/A,#N/A,TRUE,"Assumptions";#N/A,#N/A,TRUE,"Wireless";#N/A,#N/A,TRUE,"LD, Data &amp; Int.";#N/A,#N/A,TRUE,"Paging";#N/A,#N/A,TRUE,"Capex &amp; Depr.";#N/A,#N/A,TRUE,"Non-Op. &amp; Other Items"}</definedName>
    <definedName name="wrn.Unicom._.Financial._.Model._3_3" localSheetId="8" hidden="1">{#N/A,#N/A,TRUE,"Cover";#N/A,#N/A,TRUE,"DCF Analysis";#N/A,#N/A,TRUE,"P&amp;L";#N/A,#N/A,TRUE,"BS";#N/A,#N/A,TRUE,"CF";#N/A,#N/A,TRUE,"Assumptions";#N/A,#N/A,TRUE,"Wireless";#N/A,#N/A,TRUE,"LD, Data &amp; Int.";#N/A,#N/A,TRUE,"Paging";#N/A,#N/A,TRUE,"Capex &amp; Depr.";#N/A,#N/A,TRUE,"Non-Op. &amp; Other Items"}</definedName>
    <definedName name="wrn.Unicom._.Financial._.Model._3_3" localSheetId="25"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localSheetId="14" hidden="1">{#N/A,#N/A,TRUE,"Cover";#N/A,#N/A,TRUE,"DCF Analysis";#N/A,#N/A,TRUE,"P&amp;L";#N/A,#N/A,TRUE,"BS";#N/A,#N/A,TRUE,"CF";#N/A,#N/A,TRUE,"Assumptions";#N/A,#N/A,TRUE,"Wireless";#N/A,#N/A,TRUE,"LD, Data &amp; Int.";#N/A,#N/A,TRUE,"Paging";#N/A,#N/A,TRUE,"Capex &amp; Depr.";#N/A,#N/A,TRUE,"Non-Op. &amp; Other Items"}</definedName>
    <definedName name="wrn.Unicom._.Financial._.Model._3_3" localSheetId="28" hidden="1">{#N/A,#N/A,TRUE,"Cover";#N/A,#N/A,TRUE,"DCF Analysis";#N/A,#N/A,TRUE,"P&amp;L";#N/A,#N/A,TRUE,"BS";#N/A,#N/A,TRUE,"CF";#N/A,#N/A,TRUE,"Assumptions";#N/A,#N/A,TRUE,"Wireless";#N/A,#N/A,TRUE,"LD, Data &amp; Int.";#N/A,#N/A,TRUE,"Paging";#N/A,#N/A,TRUE,"Capex &amp; Depr.";#N/A,#N/A,TRUE,"Non-Op. &amp; Other Items"}</definedName>
    <definedName name="wrn.Unicom._.Financial._.Model._3_3" localSheetId="5" hidden="1">{#N/A,#N/A,TRUE,"Cover";#N/A,#N/A,TRUE,"DCF Analysis";#N/A,#N/A,TRUE,"P&amp;L";#N/A,#N/A,TRUE,"BS";#N/A,#N/A,TRUE,"CF";#N/A,#N/A,TRUE,"Assumptions";#N/A,#N/A,TRUE,"Wireless";#N/A,#N/A,TRUE,"LD, Data &amp; Int.";#N/A,#N/A,TRUE,"Paging";#N/A,#N/A,TRUE,"Capex &amp; Depr.";#N/A,#N/A,TRUE,"Non-Op. &amp; Other Items"}</definedName>
    <definedName name="wrn.Unicom._.Financial._.Model._3_3" localSheetId="13"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24" hidden="1">{#N/A,#N/A,TRUE,"Cover";#N/A,#N/A,TRUE,"DCF Analysis";#N/A,#N/A,TRUE,"P&amp;L";#N/A,#N/A,TRUE,"BS";#N/A,#N/A,TRUE,"CF";#N/A,#N/A,TRUE,"Assumptions";#N/A,#N/A,TRUE,"Wireless";#N/A,#N/A,TRUE,"LD, Data &amp; Int.";#N/A,#N/A,TRUE,"Paging";#N/A,#N/A,TRUE,"Capex &amp; Depr.";#N/A,#N/A,TRUE,"Non-Op. &amp; Other Items"}</definedName>
    <definedName name="wrn.Unicom._.Financial._.Model._3_4" localSheetId="8" hidden="1">{#N/A,#N/A,TRUE,"Cover";#N/A,#N/A,TRUE,"DCF Analysis";#N/A,#N/A,TRUE,"P&amp;L";#N/A,#N/A,TRUE,"BS";#N/A,#N/A,TRUE,"CF";#N/A,#N/A,TRUE,"Assumptions";#N/A,#N/A,TRUE,"Wireless";#N/A,#N/A,TRUE,"LD, Data &amp; Int.";#N/A,#N/A,TRUE,"Paging";#N/A,#N/A,TRUE,"Capex &amp; Depr.";#N/A,#N/A,TRUE,"Non-Op. &amp; Other Items"}</definedName>
    <definedName name="wrn.Unicom._.Financial._.Model._3_4" localSheetId="25"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localSheetId="14" hidden="1">{#N/A,#N/A,TRUE,"Cover";#N/A,#N/A,TRUE,"DCF Analysis";#N/A,#N/A,TRUE,"P&amp;L";#N/A,#N/A,TRUE,"BS";#N/A,#N/A,TRUE,"CF";#N/A,#N/A,TRUE,"Assumptions";#N/A,#N/A,TRUE,"Wireless";#N/A,#N/A,TRUE,"LD, Data &amp; Int.";#N/A,#N/A,TRUE,"Paging";#N/A,#N/A,TRUE,"Capex &amp; Depr.";#N/A,#N/A,TRUE,"Non-Op. &amp; Other Items"}</definedName>
    <definedName name="wrn.Unicom._.Financial._.Model._3_4" localSheetId="28" hidden="1">{#N/A,#N/A,TRUE,"Cover";#N/A,#N/A,TRUE,"DCF Analysis";#N/A,#N/A,TRUE,"P&amp;L";#N/A,#N/A,TRUE,"BS";#N/A,#N/A,TRUE,"CF";#N/A,#N/A,TRUE,"Assumptions";#N/A,#N/A,TRUE,"Wireless";#N/A,#N/A,TRUE,"LD, Data &amp; Int.";#N/A,#N/A,TRUE,"Paging";#N/A,#N/A,TRUE,"Capex &amp; Depr.";#N/A,#N/A,TRUE,"Non-Op. &amp; Other Items"}</definedName>
    <definedName name="wrn.Unicom._.Financial._.Model._3_4" localSheetId="5" hidden="1">{#N/A,#N/A,TRUE,"Cover";#N/A,#N/A,TRUE,"DCF Analysis";#N/A,#N/A,TRUE,"P&amp;L";#N/A,#N/A,TRUE,"BS";#N/A,#N/A,TRUE,"CF";#N/A,#N/A,TRUE,"Assumptions";#N/A,#N/A,TRUE,"Wireless";#N/A,#N/A,TRUE,"LD, Data &amp; Int.";#N/A,#N/A,TRUE,"Paging";#N/A,#N/A,TRUE,"Capex &amp; Depr.";#N/A,#N/A,TRUE,"Non-Op. &amp; Other Items"}</definedName>
    <definedName name="wrn.Unicom._.Financial._.Model._3_4" localSheetId="13"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24" hidden="1">{#N/A,#N/A,TRUE,"Cover";#N/A,#N/A,TRUE,"DCF Analysis";#N/A,#N/A,TRUE,"P&amp;L";#N/A,#N/A,TRUE,"BS";#N/A,#N/A,TRUE,"CF";#N/A,#N/A,TRUE,"Assumptions";#N/A,#N/A,TRUE,"Wireless";#N/A,#N/A,TRUE,"LD, Data &amp; Int.";#N/A,#N/A,TRUE,"Paging";#N/A,#N/A,TRUE,"Capex &amp; Depr.";#N/A,#N/A,TRUE,"Non-Op. &amp; Other Items"}</definedName>
    <definedName name="wrn.Unicom._.Financial._.Model._4" localSheetId="8" hidden="1">{#N/A,#N/A,TRUE,"Cover";#N/A,#N/A,TRUE,"DCF Analysis";#N/A,#N/A,TRUE,"P&amp;L";#N/A,#N/A,TRUE,"BS";#N/A,#N/A,TRUE,"CF";#N/A,#N/A,TRUE,"Assumptions";#N/A,#N/A,TRUE,"Wireless";#N/A,#N/A,TRUE,"LD, Data &amp; Int.";#N/A,#N/A,TRUE,"Paging";#N/A,#N/A,TRUE,"Capex &amp; Depr.";#N/A,#N/A,TRUE,"Non-Op. &amp; Other Items"}</definedName>
    <definedName name="wrn.Unicom._.Financial._.Model._4" localSheetId="25"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localSheetId="14" hidden="1">{#N/A,#N/A,TRUE,"Cover";#N/A,#N/A,TRUE,"DCF Analysis";#N/A,#N/A,TRUE,"P&amp;L";#N/A,#N/A,TRUE,"BS";#N/A,#N/A,TRUE,"CF";#N/A,#N/A,TRUE,"Assumptions";#N/A,#N/A,TRUE,"Wireless";#N/A,#N/A,TRUE,"LD, Data &amp; Int.";#N/A,#N/A,TRUE,"Paging";#N/A,#N/A,TRUE,"Capex &amp; Depr.";#N/A,#N/A,TRUE,"Non-Op. &amp; Other Items"}</definedName>
    <definedName name="wrn.Unicom._.Financial._.Model._4" localSheetId="28" hidden="1">{#N/A,#N/A,TRUE,"Cover";#N/A,#N/A,TRUE,"DCF Analysis";#N/A,#N/A,TRUE,"P&amp;L";#N/A,#N/A,TRUE,"BS";#N/A,#N/A,TRUE,"CF";#N/A,#N/A,TRUE,"Assumptions";#N/A,#N/A,TRUE,"Wireless";#N/A,#N/A,TRUE,"LD, Data &amp; Int.";#N/A,#N/A,TRUE,"Paging";#N/A,#N/A,TRUE,"Capex &amp; Depr.";#N/A,#N/A,TRUE,"Non-Op. &amp; Other Items"}</definedName>
    <definedName name="wrn.Unicom._.Financial._.Model._4" localSheetId="5" hidden="1">{#N/A,#N/A,TRUE,"Cover";#N/A,#N/A,TRUE,"DCF Analysis";#N/A,#N/A,TRUE,"P&amp;L";#N/A,#N/A,TRUE,"BS";#N/A,#N/A,TRUE,"CF";#N/A,#N/A,TRUE,"Assumptions";#N/A,#N/A,TRUE,"Wireless";#N/A,#N/A,TRUE,"LD, Data &amp; Int.";#N/A,#N/A,TRUE,"Paging";#N/A,#N/A,TRUE,"Capex &amp; Depr.";#N/A,#N/A,TRUE,"Non-Op. &amp; Other Items"}</definedName>
    <definedName name="wrn.Unicom._.Financial._.Model._4" localSheetId="13"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24" hidden="1">{#N/A,#N/A,TRUE,"Cover";#N/A,#N/A,TRUE,"DCF Analysis";#N/A,#N/A,TRUE,"P&amp;L";#N/A,#N/A,TRUE,"BS";#N/A,#N/A,TRUE,"CF";#N/A,#N/A,TRUE,"Assumptions";#N/A,#N/A,TRUE,"Wireless";#N/A,#N/A,TRUE,"LD, Data &amp; Int.";#N/A,#N/A,TRUE,"Paging";#N/A,#N/A,TRUE,"Capex &amp; Depr.";#N/A,#N/A,TRUE,"Non-Op. &amp; Other Items"}</definedName>
    <definedName name="wrn.Unicom._.Financial._.Model._4_1" localSheetId="8" hidden="1">{#N/A,#N/A,TRUE,"Cover";#N/A,#N/A,TRUE,"DCF Analysis";#N/A,#N/A,TRUE,"P&amp;L";#N/A,#N/A,TRUE,"BS";#N/A,#N/A,TRUE,"CF";#N/A,#N/A,TRUE,"Assumptions";#N/A,#N/A,TRUE,"Wireless";#N/A,#N/A,TRUE,"LD, Data &amp; Int.";#N/A,#N/A,TRUE,"Paging";#N/A,#N/A,TRUE,"Capex &amp; Depr.";#N/A,#N/A,TRUE,"Non-Op. &amp; Other Items"}</definedName>
    <definedName name="wrn.Unicom._.Financial._.Model._4_1" localSheetId="25"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localSheetId="14" hidden="1">{#N/A,#N/A,TRUE,"Cover";#N/A,#N/A,TRUE,"DCF Analysis";#N/A,#N/A,TRUE,"P&amp;L";#N/A,#N/A,TRUE,"BS";#N/A,#N/A,TRUE,"CF";#N/A,#N/A,TRUE,"Assumptions";#N/A,#N/A,TRUE,"Wireless";#N/A,#N/A,TRUE,"LD, Data &amp; Int.";#N/A,#N/A,TRUE,"Paging";#N/A,#N/A,TRUE,"Capex &amp; Depr.";#N/A,#N/A,TRUE,"Non-Op. &amp; Other Items"}</definedName>
    <definedName name="wrn.Unicom._.Financial._.Model._4_1" localSheetId="28" hidden="1">{#N/A,#N/A,TRUE,"Cover";#N/A,#N/A,TRUE,"DCF Analysis";#N/A,#N/A,TRUE,"P&amp;L";#N/A,#N/A,TRUE,"BS";#N/A,#N/A,TRUE,"CF";#N/A,#N/A,TRUE,"Assumptions";#N/A,#N/A,TRUE,"Wireless";#N/A,#N/A,TRUE,"LD, Data &amp; Int.";#N/A,#N/A,TRUE,"Paging";#N/A,#N/A,TRUE,"Capex &amp; Depr.";#N/A,#N/A,TRUE,"Non-Op. &amp; Other Items"}</definedName>
    <definedName name="wrn.Unicom._.Financial._.Model._4_1" localSheetId="5" hidden="1">{#N/A,#N/A,TRUE,"Cover";#N/A,#N/A,TRUE,"DCF Analysis";#N/A,#N/A,TRUE,"P&amp;L";#N/A,#N/A,TRUE,"BS";#N/A,#N/A,TRUE,"CF";#N/A,#N/A,TRUE,"Assumptions";#N/A,#N/A,TRUE,"Wireless";#N/A,#N/A,TRUE,"LD, Data &amp; Int.";#N/A,#N/A,TRUE,"Paging";#N/A,#N/A,TRUE,"Capex &amp; Depr.";#N/A,#N/A,TRUE,"Non-Op. &amp; Other Items"}</definedName>
    <definedName name="wrn.Unicom._.Financial._.Model._4_1" localSheetId="13"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24" hidden="1">{#N/A,#N/A,TRUE,"Cover";#N/A,#N/A,TRUE,"DCF Analysis";#N/A,#N/A,TRUE,"P&amp;L";#N/A,#N/A,TRUE,"BS";#N/A,#N/A,TRUE,"CF";#N/A,#N/A,TRUE,"Assumptions";#N/A,#N/A,TRUE,"Wireless";#N/A,#N/A,TRUE,"LD, Data &amp; Int.";#N/A,#N/A,TRUE,"Paging";#N/A,#N/A,TRUE,"Capex &amp; Depr.";#N/A,#N/A,TRUE,"Non-Op. &amp; Other Items"}</definedName>
    <definedName name="wrn.Unicom._.Financial._.Model._4_2" localSheetId="8" hidden="1">{#N/A,#N/A,TRUE,"Cover";#N/A,#N/A,TRUE,"DCF Analysis";#N/A,#N/A,TRUE,"P&amp;L";#N/A,#N/A,TRUE,"BS";#N/A,#N/A,TRUE,"CF";#N/A,#N/A,TRUE,"Assumptions";#N/A,#N/A,TRUE,"Wireless";#N/A,#N/A,TRUE,"LD, Data &amp; Int.";#N/A,#N/A,TRUE,"Paging";#N/A,#N/A,TRUE,"Capex &amp; Depr.";#N/A,#N/A,TRUE,"Non-Op. &amp; Other Items"}</definedName>
    <definedName name="wrn.Unicom._.Financial._.Model._4_2" localSheetId="25"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localSheetId="14" hidden="1">{#N/A,#N/A,TRUE,"Cover";#N/A,#N/A,TRUE,"DCF Analysis";#N/A,#N/A,TRUE,"P&amp;L";#N/A,#N/A,TRUE,"BS";#N/A,#N/A,TRUE,"CF";#N/A,#N/A,TRUE,"Assumptions";#N/A,#N/A,TRUE,"Wireless";#N/A,#N/A,TRUE,"LD, Data &amp; Int.";#N/A,#N/A,TRUE,"Paging";#N/A,#N/A,TRUE,"Capex &amp; Depr.";#N/A,#N/A,TRUE,"Non-Op. &amp; Other Items"}</definedName>
    <definedName name="wrn.Unicom._.Financial._.Model._4_2" localSheetId="28" hidden="1">{#N/A,#N/A,TRUE,"Cover";#N/A,#N/A,TRUE,"DCF Analysis";#N/A,#N/A,TRUE,"P&amp;L";#N/A,#N/A,TRUE,"BS";#N/A,#N/A,TRUE,"CF";#N/A,#N/A,TRUE,"Assumptions";#N/A,#N/A,TRUE,"Wireless";#N/A,#N/A,TRUE,"LD, Data &amp; Int.";#N/A,#N/A,TRUE,"Paging";#N/A,#N/A,TRUE,"Capex &amp; Depr.";#N/A,#N/A,TRUE,"Non-Op. &amp; Other Items"}</definedName>
    <definedName name="wrn.Unicom._.Financial._.Model._4_2" localSheetId="5" hidden="1">{#N/A,#N/A,TRUE,"Cover";#N/A,#N/A,TRUE,"DCF Analysis";#N/A,#N/A,TRUE,"P&amp;L";#N/A,#N/A,TRUE,"BS";#N/A,#N/A,TRUE,"CF";#N/A,#N/A,TRUE,"Assumptions";#N/A,#N/A,TRUE,"Wireless";#N/A,#N/A,TRUE,"LD, Data &amp; Int.";#N/A,#N/A,TRUE,"Paging";#N/A,#N/A,TRUE,"Capex &amp; Depr.";#N/A,#N/A,TRUE,"Non-Op. &amp; Other Items"}</definedName>
    <definedName name="wrn.Unicom._.Financial._.Model._4_2" localSheetId="13"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24" hidden="1">{#N/A,#N/A,TRUE,"Cover";#N/A,#N/A,TRUE,"DCF Analysis";#N/A,#N/A,TRUE,"P&amp;L";#N/A,#N/A,TRUE,"BS";#N/A,#N/A,TRUE,"CF";#N/A,#N/A,TRUE,"Assumptions";#N/A,#N/A,TRUE,"Wireless";#N/A,#N/A,TRUE,"LD, Data &amp; Int.";#N/A,#N/A,TRUE,"Paging";#N/A,#N/A,TRUE,"Capex &amp; Depr.";#N/A,#N/A,TRUE,"Non-Op. &amp; Other Items"}</definedName>
    <definedName name="wrn.Unicom._.Financial._.Model._4_3" localSheetId="8" hidden="1">{#N/A,#N/A,TRUE,"Cover";#N/A,#N/A,TRUE,"DCF Analysis";#N/A,#N/A,TRUE,"P&amp;L";#N/A,#N/A,TRUE,"BS";#N/A,#N/A,TRUE,"CF";#N/A,#N/A,TRUE,"Assumptions";#N/A,#N/A,TRUE,"Wireless";#N/A,#N/A,TRUE,"LD, Data &amp; Int.";#N/A,#N/A,TRUE,"Paging";#N/A,#N/A,TRUE,"Capex &amp; Depr.";#N/A,#N/A,TRUE,"Non-Op. &amp; Other Items"}</definedName>
    <definedName name="wrn.Unicom._.Financial._.Model._4_3" localSheetId="25"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localSheetId="14" hidden="1">{#N/A,#N/A,TRUE,"Cover";#N/A,#N/A,TRUE,"DCF Analysis";#N/A,#N/A,TRUE,"P&amp;L";#N/A,#N/A,TRUE,"BS";#N/A,#N/A,TRUE,"CF";#N/A,#N/A,TRUE,"Assumptions";#N/A,#N/A,TRUE,"Wireless";#N/A,#N/A,TRUE,"LD, Data &amp; Int.";#N/A,#N/A,TRUE,"Paging";#N/A,#N/A,TRUE,"Capex &amp; Depr.";#N/A,#N/A,TRUE,"Non-Op. &amp; Other Items"}</definedName>
    <definedName name="wrn.Unicom._.Financial._.Model._4_3" localSheetId="28" hidden="1">{#N/A,#N/A,TRUE,"Cover";#N/A,#N/A,TRUE,"DCF Analysis";#N/A,#N/A,TRUE,"P&amp;L";#N/A,#N/A,TRUE,"BS";#N/A,#N/A,TRUE,"CF";#N/A,#N/A,TRUE,"Assumptions";#N/A,#N/A,TRUE,"Wireless";#N/A,#N/A,TRUE,"LD, Data &amp; Int.";#N/A,#N/A,TRUE,"Paging";#N/A,#N/A,TRUE,"Capex &amp; Depr.";#N/A,#N/A,TRUE,"Non-Op. &amp; Other Items"}</definedName>
    <definedName name="wrn.Unicom._.Financial._.Model._4_3" localSheetId="5" hidden="1">{#N/A,#N/A,TRUE,"Cover";#N/A,#N/A,TRUE,"DCF Analysis";#N/A,#N/A,TRUE,"P&amp;L";#N/A,#N/A,TRUE,"BS";#N/A,#N/A,TRUE,"CF";#N/A,#N/A,TRUE,"Assumptions";#N/A,#N/A,TRUE,"Wireless";#N/A,#N/A,TRUE,"LD, Data &amp; Int.";#N/A,#N/A,TRUE,"Paging";#N/A,#N/A,TRUE,"Capex &amp; Depr.";#N/A,#N/A,TRUE,"Non-Op. &amp; Other Items"}</definedName>
    <definedName name="wrn.Unicom._.Financial._.Model._4_3" localSheetId="13"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24" hidden="1">{#N/A,#N/A,TRUE,"Cover";#N/A,#N/A,TRUE,"DCF Analysis";#N/A,#N/A,TRUE,"P&amp;L";#N/A,#N/A,TRUE,"BS";#N/A,#N/A,TRUE,"CF";#N/A,#N/A,TRUE,"Assumptions";#N/A,#N/A,TRUE,"Wireless";#N/A,#N/A,TRUE,"LD, Data &amp; Int.";#N/A,#N/A,TRUE,"Paging";#N/A,#N/A,TRUE,"Capex &amp; Depr.";#N/A,#N/A,TRUE,"Non-Op. &amp; Other Items"}</definedName>
    <definedName name="wrn.Unicom._.Financial._.Model._4_4" localSheetId="8" hidden="1">{#N/A,#N/A,TRUE,"Cover";#N/A,#N/A,TRUE,"DCF Analysis";#N/A,#N/A,TRUE,"P&amp;L";#N/A,#N/A,TRUE,"BS";#N/A,#N/A,TRUE,"CF";#N/A,#N/A,TRUE,"Assumptions";#N/A,#N/A,TRUE,"Wireless";#N/A,#N/A,TRUE,"LD, Data &amp; Int.";#N/A,#N/A,TRUE,"Paging";#N/A,#N/A,TRUE,"Capex &amp; Depr.";#N/A,#N/A,TRUE,"Non-Op. &amp; Other Items"}</definedName>
    <definedName name="wrn.Unicom._.Financial._.Model._4_4" localSheetId="25"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localSheetId="14" hidden="1">{#N/A,#N/A,TRUE,"Cover";#N/A,#N/A,TRUE,"DCF Analysis";#N/A,#N/A,TRUE,"P&amp;L";#N/A,#N/A,TRUE,"BS";#N/A,#N/A,TRUE,"CF";#N/A,#N/A,TRUE,"Assumptions";#N/A,#N/A,TRUE,"Wireless";#N/A,#N/A,TRUE,"LD, Data &amp; Int.";#N/A,#N/A,TRUE,"Paging";#N/A,#N/A,TRUE,"Capex &amp; Depr.";#N/A,#N/A,TRUE,"Non-Op. &amp; Other Items"}</definedName>
    <definedName name="wrn.Unicom._.Financial._.Model._4_4" localSheetId="28" hidden="1">{#N/A,#N/A,TRUE,"Cover";#N/A,#N/A,TRUE,"DCF Analysis";#N/A,#N/A,TRUE,"P&amp;L";#N/A,#N/A,TRUE,"BS";#N/A,#N/A,TRUE,"CF";#N/A,#N/A,TRUE,"Assumptions";#N/A,#N/A,TRUE,"Wireless";#N/A,#N/A,TRUE,"LD, Data &amp; Int.";#N/A,#N/A,TRUE,"Paging";#N/A,#N/A,TRUE,"Capex &amp; Depr.";#N/A,#N/A,TRUE,"Non-Op. &amp; Other Items"}</definedName>
    <definedName name="wrn.Unicom._.Financial._.Model._4_4" localSheetId="5" hidden="1">{#N/A,#N/A,TRUE,"Cover";#N/A,#N/A,TRUE,"DCF Analysis";#N/A,#N/A,TRUE,"P&amp;L";#N/A,#N/A,TRUE,"BS";#N/A,#N/A,TRUE,"CF";#N/A,#N/A,TRUE,"Assumptions";#N/A,#N/A,TRUE,"Wireless";#N/A,#N/A,TRUE,"LD, Data &amp; Int.";#N/A,#N/A,TRUE,"Paging";#N/A,#N/A,TRUE,"Capex &amp; Depr.";#N/A,#N/A,TRUE,"Non-Op. &amp; Other Items"}</definedName>
    <definedName name="wrn.Unicom._.Financial._.Model._4_4" localSheetId="13"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24" hidden="1">{#N/A,#N/A,TRUE,"Cover";#N/A,#N/A,TRUE,"DCF Analysis";#N/A,#N/A,TRUE,"P&amp;L";#N/A,#N/A,TRUE,"BS";#N/A,#N/A,TRUE,"CF";#N/A,#N/A,TRUE,"Assumptions";#N/A,#N/A,TRUE,"Wireless";#N/A,#N/A,TRUE,"LD, Data &amp; Int.";#N/A,#N/A,TRUE,"Paging";#N/A,#N/A,TRUE,"Capex &amp; Depr.";#N/A,#N/A,TRUE,"Non-Op. &amp; Other Items"}</definedName>
    <definedName name="wrn.Unicom._.Financial._.Model._5" localSheetId="8" hidden="1">{#N/A,#N/A,TRUE,"Cover";#N/A,#N/A,TRUE,"DCF Analysis";#N/A,#N/A,TRUE,"P&amp;L";#N/A,#N/A,TRUE,"BS";#N/A,#N/A,TRUE,"CF";#N/A,#N/A,TRUE,"Assumptions";#N/A,#N/A,TRUE,"Wireless";#N/A,#N/A,TRUE,"LD, Data &amp; Int.";#N/A,#N/A,TRUE,"Paging";#N/A,#N/A,TRUE,"Capex &amp; Depr.";#N/A,#N/A,TRUE,"Non-Op. &amp; Other Items"}</definedName>
    <definedName name="wrn.Unicom._.Financial._.Model._5" localSheetId="25"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localSheetId="14" hidden="1">{#N/A,#N/A,TRUE,"Cover";#N/A,#N/A,TRUE,"DCF Analysis";#N/A,#N/A,TRUE,"P&amp;L";#N/A,#N/A,TRUE,"BS";#N/A,#N/A,TRUE,"CF";#N/A,#N/A,TRUE,"Assumptions";#N/A,#N/A,TRUE,"Wireless";#N/A,#N/A,TRUE,"LD, Data &amp; Int.";#N/A,#N/A,TRUE,"Paging";#N/A,#N/A,TRUE,"Capex &amp; Depr.";#N/A,#N/A,TRUE,"Non-Op. &amp; Other Items"}</definedName>
    <definedName name="wrn.Unicom._.Financial._.Model._5" localSheetId="28" hidden="1">{#N/A,#N/A,TRUE,"Cover";#N/A,#N/A,TRUE,"DCF Analysis";#N/A,#N/A,TRUE,"P&amp;L";#N/A,#N/A,TRUE,"BS";#N/A,#N/A,TRUE,"CF";#N/A,#N/A,TRUE,"Assumptions";#N/A,#N/A,TRUE,"Wireless";#N/A,#N/A,TRUE,"LD, Data &amp; Int.";#N/A,#N/A,TRUE,"Paging";#N/A,#N/A,TRUE,"Capex &amp; Depr.";#N/A,#N/A,TRUE,"Non-Op. &amp; Other Items"}</definedName>
    <definedName name="wrn.Unicom._.Financial._.Model._5" localSheetId="5" hidden="1">{#N/A,#N/A,TRUE,"Cover";#N/A,#N/A,TRUE,"DCF Analysis";#N/A,#N/A,TRUE,"P&amp;L";#N/A,#N/A,TRUE,"BS";#N/A,#N/A,TRUE,"CF";#N/A,#N/A,TRUE,"Assumptions";#N/A,#N/A,TRUE,"Wireless";#N/A,#N/A,TRUE,"LD, Data &amp; Int.";#N/A,#N/A,TRUE,"Paging";#N/A,#N/A,TRUE,"Capex &amp; Depr.";#N/A,#N/A,TRUE,"Non-Op. &amp; Other Items"}</definedName>
    <definedName name="wrn.Unicom._.Financial._.Model._5" localSheetId="13"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24" hidden="1">{#N/A,#N/A,TRUE,"Cover";#N/A,#N/A,TRUE,"DCF Analysis";#N/A,#N/A,TRUE,"P&amp;L";#N/A,#N/A,TRUE,"BS";#N/A,#N/A,TRUE,"CF";#N/A,#N/A,TRUE,"Assumptions";#N/A,#N/A,TRUE,"Wireless";#N/A,#N/A,TRUE,"LD, Data &amp; Int.";#N/A,#N/A,TRUE,"Paging";#N/A,#N/A,TRUE,"Capex &amp; Depr.";#N/A,#N/A,TRUE,"Non-Op. &amp; Other Items"}</definedName>
    <definedName name="wrn.Unicom._.Financial._.Model._5_1" localSheetId="8" hidden="1">{#N/A,#N/A,TRUE,"Cover";#N/A,#N/A,TRUE,"DCF Analysis";#N/A,#N/A,TRUE,"P&amp;L";#N/A,#N/A,TRUE,"BS";#N/A,#N/A,TRUE,"CF";#N/A,#N/A,TRUE,"Assumptions";#N/A,#N/A,TRUE,"Wireless";#N/A,#N/A,TRUE,"LD, Data &amp; Int.";#N/A,#N/A,TRUE,"Paging";#N/A,#N/A,TRUE,"Capex &amp; Depr.";#N/A,#N/A,TRUE,"Non-Op. &amp; Other Items"}</definedName>
    <definedName name="wrn.Unicom._.Financial._.Model._5_1" localSheetId="25"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localSheetId="14" hidden="1">{#N/A,#N/A,TRUE,"Cover";#N/A,#N/A,TRUE,"DCF Analysis";#N/A,#N/A,TRUE,"P&amp;L";#N/A,#N/A,TRUE,"BS";#N/A,#N/A,TRUE,"CF";#N/A,#N/A,TRUE,"Assumptions";#N/A,#N/A,TRUE,"Wireless";#N/A,#N/A,TRUE,"LD, Data &amp; Int.";#N/A,#N/A,TRUE,"Paging";#N/A,#N/A,TRUE,"Capex &amp; Depr.";#N/A,#N/A,TRUE,"Non-Op. &amp; Other Items"}</definedName>
    <definedName name="wrn.Unicom._.Financial._.Model._5_1" localSheetId="28" hidden="1">{#N/A,#N/A,TRUE,"Cover";#N/A,#N/A,TRUE,"DCF Analysis";#N/A,#N/A,TRUE,"P&amp;L";#N/A,#N/A,TRUE,"BS";#N/A,#N/A,TRUE,"CF";#N/A,#N/A,TRUE,"Assumptions";#N/A,#N/A,TRUE,"Wireless";#N/A,#N/A,TRUE,"LD, Data &amp; Int.";#N/A,#N/A,TRUE,"Paging";#N/A,#N/A,TRUE,"Capex &amp; Depr.";#N/A,#N/A,TRUE,"Non-Op. &amp; Other Items"}</definedName>
    <definedName name="wrn.Unicom._.Financial._.Model._5_1" localSheetId="5" hidden="1">{#N/A,#N/A,TRUE,"Cover";#N/A,#N/A,TRUE,"DCF Analysis";#N/A,#N/A,TRUE,"P&amp;L";#N/A,#N/A,TRUE,"BS";#N/A,#N/A,TRUE,"CF";#N/A,#N/A,TRUE,"Assumptions";#N/A,#N/A,TRUE,"Wireless";#N/A,#N/A,TRUE,"LD, Data &amp; Int.";#N/A,#N/A,TRUE,"Paging";#N/A,#N/A,TRUE,"Capex &amp; Depr.";#N/A,#N/A,TRUE,"Non-Op. &amp; Other Items"}</definedName>
    <definedName name="wrn.Unicom._.Financial._.Model._5_1" localSheetId="13"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24" hidden="1">{#N/A,#N/A,TRUE,"Cover";#N/A,#N/A,TRUE,"DCF Analysis";#N/A,#N/A,TRUE,"P&amp;L";#N/A,#N/A,TRUE,"BS";#N/A,#N/A,TRUE,"CF";#N/A,#N/A,TRUE,"Assumptions";#N/A,#N/A,TRUE,"Wireless";#N/A,#N/A,TRUE,"LD, Data &amp; Int.";#N/A,#N/A,TRUE,"Paging";#N/A,#N/A,TRUE,"Capex &amp; Depr.";#N/A,#N/A,TRUE,"Non-Op. &amp; Other Items"}</definedName>
    <definedName name="wrn.Unicom._.Financial._.Model._5_2" localSheetId="8" hidden="1">{#N/A,#N/A,TRUE,"Cover";#N/A,#N/A,TRUE,"DCF Analysis";#N/A,#N/A,TRUE,"P&amp;L";#N/A,#N/A,TRUE,"BS";#N/A,#N/A,TRUE,"CF";#N/A,#N/A,TRUE,"Assumptions";#N/A,#N/A,TRUE,"Wireless";#N/A,#N/A,TRUE,"LD, Data &amp; Int.";#N/A,#N/A,TRUE,"Paging";#N/A,#N/A,TRUE,"Capex &amp; Depr.";#N/A,#N/A,TRUE,"Non-Op. &amp; Other Items"}</definedName>
    <definedName name="wrn.Unicom._.Financial._.Model._5_2" localSheetId="25"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localSheetId="14" hidden="1">{#N/A,#N/A,TRUE,"Cover";#N/A,#N/A,TRUE,"DCF Analysis";#N/A,#N/A,TRUE,"P&amp;L";#N/A,#N/A,TRUE,"BS";#N/A,#N/A,TRUE,"CF";#N/A,#N/A,TRUE,"Assumptions";#N/A,#N/A,TRUE,"Wireless";#N/A,#N/A,TRUE,"LD, Data &amp; Int.";#N/A,#N/A,TRUE,"Paging";#N/A,#N/A,TRUE,"Capex &amp; Depr.";#N/A,#N/A,TRUE,"Non-Op. &amp; Other Items"}</definedName>
    <definedName name="wrn.Unicom._.Financial._.Model._5_2" localSheetId="28" hidden="1">{#N/A,#N/A,TRUE,"Cover";#N/A,#N/A,TRUE,"DCF Analysis";#N/A,#N/A,TRUE,"P&amp;L";#N/A,#N/A,TRUE,"BS";#N/A,#N/A,TRUE,"CF";#N/A,#N/A,TRUE,"Assumptions";#N/A,#N/A,TRUE,"Wireless";#N/A,#N/A,TRUE,"LD, Data &amp; Int.";#N/A,#N/A,TRUE,"Paging";#N/A,#N/A,TRUE,"Capex &amp; Depr.";#N/A,#N/A,TRUE,"Non-Op. &amp; Other Items"}</definedName>
    <definedName name="wrn.Unicom._.Financial._.Model._5_2" localSheetId="5" hidden="1">{#N/A,#N/A,TRUE,"Cover";#N/A,#N/A,TRUE,"DCF Analysis";#N/A,#N/A,TRUE,"P&amp;L";#N/A,#N/A,TRUE,"BS";#N/A,#N/A,TRUE,"CF";#N/A,#N/A,TRUE,"Assumptions";#N/A,#N/A,TRUE,"Wireless";#N/A,#N/A,TRUE,"LD, Data &amp; Int.";#N/A,#N/A,TRUE,"Paging";#N/A,#N/A,TRUE,"Capex &amp; Depr.";#N/A,#N/A,TRUE,"Non-Op. &amp; Other Items"}</definedName>
    <definedName name="wrn.Unicom._.Financial._.Model._5_2" localSheetId="13"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24" hidden="1">{#N/A,#N/A,TRUE,"Cover";#N/A,#N/A,TRUE,"DCF Analysis";#N/A,#N/A,TRUE,"P&amp;L";#N/A,#N/A,TRUE,"BS";#N/A,#N/A,TRUE,"CF";#N/A,#N/A,TRUE,"Assumptions";#N/A,#N/A,TRUE,"Wireless";#N/A,#N/A,TRUE,"LD, Data &amp; Int.";#N/A,#N/A,TRUE,"Paging";#N/A,#N/A,TRUE,"Capex &amp; Depr.";#N/A,#N/A,TRUE,"Non-Op. &amp; Other Items"}</definedName>
    <definedName name="wrn.Unicom._.Financial._.Model._5_3" localSheetId="8" hidden="1">{#N/A,#N/A,TRUE,"Cover";#N/A,#N/A,TRUE,"DCF Analysis";#N/A,#N/A,TRUE,"P&amp;L";#N/A,#N/A,TRUE,"BS";#N/A,#N/A,TRUE,"CF";#N/A,#N/A,TRUE,"Assumptions";#N/A,#N/A,TRUE,"Wireless";#N/A,#N/A,TRUE,"LD, Data &amp; Int.";#N/A,#N/A,TRUE,"Paging";#N/A,#N/A,TRUE,"Capex &amp; Depr.";#N/A,#N/A,TRUE,"Non-Op. &amp; Other Items"}</definedName>
    <definedName name="wrn.Unicom._.Financial._.Model._5_3" localSheetId="25"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localSheetId="14" hidden="1">{#N/A,#N/A,TRUE,"Cover";#N/A,#N/A,TRUE,"DCF Analysis";#N/A,#N/A,TRUE,"P&amp;L";#N/A,#N/A,TRUE,"BS";#N/A,#N/A,TRUE,"CF";#N/A,#N/A,TRUE,"Assumptions";#N/A,#N/A,TRUE,"Wireless";#N/A,#N/A,TRUE,"LD, Data &amp; Int.";#N/A,#N/A,TRUE,"Paging";#N/A,#N/A,TRUE,"Capex &amp; Depr.";#N/A,#N/A,TRUE,"Non-Op. &amp; Other Items"}</definedName>
    <definedName name="wrn.Unicom._.Financial._.Model._5_3" localSheetId="28" hidden="1">{#N/A,#N/A,TRUE,"Cover";#N/A,#N/A,TRUE,"DCF Analysis";#N/A,#N/A,TRUE,"P&amp;L";#N/A,#N/A,TRUE,"BS";#N/A,#N/A,TRUE,"CF";#N/A,#N/A,TRUE,"Assumptions";#N/A,#N/A,TRUE,"Wireless";#N/A,#N/A,TRUE,"LD, Data &amp; Int.";#N/A,#N/A,TRUE,"Paging";#N/A,#N/A,TRUE,"Capex &amp; Depr.";#N/A,#N/A,TRUE,"Non-Op. &amp; Other Items"}</definedName>
    <definedName name="wrn.Unicom._.Financial._.Model._5_3" localSheetId="5" hidden="1">{#N/A,#N/A,TRUE,"Cover";#N/A,#N/A,TRUE,"DCF Analysis";#N/A,#N/A,TRUE,"P&amp;L";#N/A,#N/A,TRUE,"BS";#N/A,#N/A,TRUE,"CF";#N/A,#N/A,TRUE,"Assumptions";#N/A,#N/A,TRUE,"Wireless";#N/A,#N/A,TRUE,"LD, Data &amp; Int.";#N/A,#N/A,TRUE,"Paging";#N/A,#N/A,TRUE,"Capex &amp; Depr.";#N/A,#N/A,TRUE,"Non-Op. &amp; Other Items"}</definedName>
    <definedName name="wrn.Unicom._.Financial._.Model._5_3" localSheetId="13"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24" hidden="1">{#N/A,#N/A,TRUE,"Cover";#N/A,#N/A,TRUE,"DCF Analysis";#N/A,#N/A,TRUE,"P&amp;L";#N/A,#N/A,TRUE,"BS";#N/A,#N/A,TRUE,"CF";#N/A,#N/A,TRUE,"Assumptions";#N/A,#N/A,TRUE,"Wireless";#N/A,#N/A,TRUE,"LD, Data &amp; Int.";#N/A,#N/A,TRUE,"Paging";#N/A,#N/A,TRUE,"Capex &amp; Depr.";#N/A,#N/A,TRUE,"Non-Op. &amp; Other Items"}</definedName>
    <definedName name="wrn.Unicom._.Financial._.Model._5_4" localSheetId="8" hidden="1">{#N/A,#N/A,TRUE,"Cover";#N/A,#N/A,TRUE,"DCF Analysis";#N/A,#N/A,TRUE,"P&amp;L";#N/A,#N/A,TRUE,"BS";#N/A,#N/A,TRUE,"CF";#N/A,#N/A,TRUE,"Assumptions";#N/A,#N/A,TRUE,"Wireless";#N/A,#N/A,TRUE,"LD, Data &amp; Int.";#N/A,#N/A,TRUE,"Paging";#N/A,#N/A,TRUE,"Capex &amp; Depr.";#N/A,#N/A,TRUE,"Non-Op. &amp; Other Items"}</definedName>
    <definedName name="wrn.Unicom._.Financial._.Model._5_4" localSheetId="25"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localSheetId="14" hidden="1">{#N/A,#N/A,TRUE,"Cover";#N/A,#N/A,TRUE,"DCF Analysis";#N/A,#N/A,TRUE,"P&amp;L";#N/A,#N/A,TRUE,"BS";#N/A,#N/A,TRUE,"CF";#N/A,#N/A,TRUE,"Assumptions";#N/A,#N/A,TRUE,"Wireless";#N/A,#N/A,TRUE,"LD, Data &amp; Int.";#N/A,#N/A,TRUE,"Paging";#N/A,#N/A,TRUE,"Capex &amp; Depr.";#N/A,#N/A,TRUE,"Non-Op. &amp; Other Items"}</definedName>
    <definedName name="wrn.Unicom._.Financial._.Model._5_4" localSheetId="28" hidden="1">{#N/A,#N/A,TRUE,"Cover";#N/A,#N/A,TRUE,"DCF Analysis";#N/A,#N/A,TRUE,"P&amp;L";#N/A,#N/A,TRUE,"BS";#N/A,#N/A,TRUE,"CF";#N/A,#N/A,TRUE,"Assumptions";#N/A,#N/A,TRUE,"Wireless";#N/A,#N/A,TRUE,"LD, Data &amp; Int.";#N/A,#N/A,TRUE,"Paging";#N/A,#N/A,TRUE,"Capex &amp; Depr.";#N/A,#N/A,TRUE,"Non-Op. &amp; Other Items"}</definedName>
    <definedName name="wrn.Unicom._.Financial._.Model._5_4" localSheetId="5" hidden="1">{#N/A,#N/A,TRUE,"Cover";#N/A,#N/A,TRUE,"DCF Analysis";#N/A,#N/A,TRUE,"P&amp;L";#N/A,#N/A,TRUE,"BS";#N/A,#N/A,TRUE,"CF";#N/A,#N/A,TRUE,"Assumptions";#N/A,#N/A,TRUE,"Wireless";#N/A,#N/A,TRUE,"LD, Data &amp; Int.";#N/A,#N/A,TRUE,"Paging";#N/A,#N/A,TRUE,"Capex &amp; Depr.";#N/A,#N/A,TRUE,"Non-Op. &amp; Other Items"}</definedName>
    <definedName name="wrn.Unicom._.Financial._.Model._5_4" localSheetId="13"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2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localSheetId="24"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localSheetId="8"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localSheetId="25"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localSheetId="2"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localSheetId="28"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localSheetId="5"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localSheetId="24"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25" hidden="1">{#N/A,#N/A,FALSE,"Valuation Assumptions";#N/A,#N/A,FALSE,"Summary";#N/A,#N/A,FALSE,"DCF";#N/A,#N/A,FALSE,"Valuation";#N/A,#N/A,FALSE,"WACC";#N/A,#N/A,FALSE,"UBVH";#N/A,#N/A,FALSE,"Free Cash Flow"}</definedName>
    <definedName name="wrn.VALUATION." localSheetId="2" hidden="1">{#N/A,#N/A,FALSE,"Valuation Assumptions";#N/A,#N/A,FALSE,"Summary";#N/A,#N/A,FALSE,"DCF";#N/A,#N/A,FALSE,"Valuation";#N/A,#N/A,FALSE,"WACC";#N/A,#N/A,FALSE,"UBVH";#N/A,#N/A,FALSE,"Free Cash Flow"}</definedName>
    <definedName name="wrn.VALUATION." localSheetId="28" hidden="1">{#N/A,#N/A,FALSE,"Valuation Assumptions";#N/A,#N/A,FALSE,"Summary";#N/A,#N/A,FALSE,"DCF";#N/A,#N/A,FALSE,"Valuation";#N/A,#N/A,FALSE,"WACC";#N/A,#N/A,FALSE,"UBVH";#N/A,#N/A,FALSE,"Free Cash Flow"}</definedName>
    <definedName name="wrn.VALUATION." localSheetId="5"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Committee." localSheetId="24"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4"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8"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5"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localSheetId="24" hidden="1">{"Variance Q3",#N/A,FALSE,"Var"}</definedName>
    <definedName name="wrn.Variance._.3." localSheetId="8" hidden="1">{"Variance Q3",#N/A,FALSE,"Var"}</definedName>
    <definedName name="wrn.Variance._.3." localSheetId="25" hidden="1">{"Variance Q3",#N/A,FALSE,"Var"}</definedName>
    <definedName name="wrn.Variance._.3." localSheetId="2" hidden="1">{"Variance Q3",#N/A,FALSE,"Var"}</definedName>
    <definedName name="wrn.Variance._.3." localSheetId="28" hidden="1">{"Variance Q3",#N/A,FALSE,"Var"}</definedName>
    <definedName name="wrn.Variance._.3." localSheetId="5" hidden="1">{"Variance Q3",#N/A,FALSE,"Var"}</definedName>
    <definedName name="wrn.Variance._.3." hidden="1">{"Variance Q3",#N/A,FALSE,"Var"}</definedName>
    <definedName name="wrn.Variance._.Q1." localSheetId="24" hidden="1">{"Variance Q1",#N/A,FALSE,"Var"}</definedName>
    <definedName name="wrn.Variance._.Q1." localSheetId="8" hidden="1">{"Variance Q1",#N/A,FALSE,"Var"}</definedName>
    <definedName name="wrn.Variance._.Q1." localSheetId="25" hidden="1">{"Variance Q1",#N/A,FALSE,"Var"}</definedName>
    <definedName name="wrn.Variance._.Q1." localSheetId="2" hidden="1">{"Variance Q1",#N/A,FALSE,"Var"}</definedName>
    <definedName name="wrn.Variance._.Q1." localSheetId="28" hidden="1">{"Variance Q1",#N/A,FALSE,"Var"}</definedName>
    <definedName name="wrn.Variance._.Q1." localSheetId="5" hidden="1">{"Variance Q1",#N/A,FALSE,"Var"}</definedName>
    <definedName name="wrn.Variance._.Q1." hidden="1">{"Variance Q1",#N/A,FALSE,"Var"}</definedName>
    <definedName name="wrn.Variance._.Q2." localSheetId="24" hidden="1">{"Variance Q2",#N/A,FALSE,"Var"}</definedName>
    <definedName name="wrn.Variance._.Q2." localSheetId="8" hidden="1">{"Variance Q2",#N/A,FALSE,"Var"}</definedName>
    <definedName name="wrn.Variance._.Q2." localSheetId="25" hidden="1">{"Variance Q2",#N/A,FALSE,"Var"}</definedName>
    <definedName name="wrn.Variance._.Q2." localSheetId="2" hidden="1">{"Variance Q2",#N/A,FALSE,"Var"}</definedName>
    <definedName name="wrn.Variance._.Q2." localSheetId="28" hidden="1">{"Variance Q2",#N/A,FALSE,"Var"}</definedName>
    <definedName name="wrn.Variance._.Q2." localSheetId="5" hidden="1">{"Variance Q2",#N/A,FALSE,"Var"}</definedName>
    <definedName name="wrn.Variance._.Q2." hidden="1">{"Variance Q2",#N/A,FALSE,"Var"}</definedName>
    <definedName name="wrn.Variance._.Q3." localSheetId="24" hidden="1">{"Variance Q3",#N/A,FALSE,"Var"}</definedName>
    <definedName name="wrn.Variance._.Q3." localSheetId="8" hidden="1">{"Variance Q3",#N/A,FALSE,"Var"}</definedName>
    <definedName name="wrn.Variance._.Q3." localSheetId="25" hidden="1">{"Variance Q3",#N/A,FALSE,"Var"}</definedName>
    <definedName name="wrn.Variance._.Q3." localSheetId="2" hidden="1">{"Variance Q3",#N/A,FALSE,"Var"}</definedName>
    <definedName name="wrn.Variance._.Q3." localSheetId="28" hidden="1">{"Variance Q3",#N/A,FALSE,"Var"}</definedName>
    <definedName name="wrn.Variance._.Q3." localSheetId="5" hidden="1">{"Variance Q3",#N/A,FALSE,"Var"}</definedName>
    <definedName name="wrn.Variance._.Q3." hidden="1">{"Variance Q3",#N/A,FALSE,"Var"}</definedName>
    <definedName name="wrn.Variance._.Q4" localSheetId="24" hidden="1">{"Variance Q4",#N/A,FALSE,"Var"}</definedName>
    <definedName name="wrn.Variance._.Q4" localSheetId="8" hidden="1">{"Variance Q4",#N/A,FALSE,"Var"}</definedName>
    <definedName name="wrn.Variance._.Q4" localSheetId="25" hidden="1">{"Variance Q4",#N/A,FALSE,"Var"}</definedName>
    <definedName name="wrn.Variance._.Q4" localSheetId="2" hidden="1">{"Variance Q4",#N/A,FALSE,"Var"}</definedName>
    <definedName name="wrn.Variance._.Q4" localSheetId="28" hidden="1">{"Variance Q4",#N/A,FALSE,"Var"}</definedName>
    <definedName name="wrn.Variance._.Q4" localSheetId="5" hidden="1">{"Variance Q4",#N/A,FALSE,"Var"}</definedName>
    <definedName name="wrn.Variance._.Q4" hidden="1">{"Variance Q4",#N/A,FALSE,"Var"}</definedName>
    <definedName name="wrn.Variance._.Q4." localSheetId="24" hidden="1">{"Variance Q4",#N/A,FALSE,"Var"}</definedName>
    <definedName name="wrn.Variance._.Q4." localSheetId="8" hidden="1">{"Variance Q4",#N/A,FALSE,"Var"}</definedName>
    <definedName name="wrn.Variance._.Q4." localSheetId="25" hidden="1">{"Variance Q4",#N/A,FALSE,"Var"}</definedName>
    <definedName name="wrn.Variance._.Q4." localSheetId="2" hidden="1">{"Variance Q4",#N/A,FALSE,"Var"}</definedName>
    <definedName name="wrn.Variance._.Q4." localSheetId="28" hidden="1">{"Variance Q4",#N/A,FALSE,"Var"}</definedName>
    <definedName name="wrn.Variance._.Q4." localSheetId="5" hidden="1">{"Variance Q4",#N/A,FALSE,"Var"}</definedName>
    <definedName name="wrn.Variance._.Q4." hidden="1">{"Variance Q4",#N/A,FALSE,"Var"}</definedName>
    <definedName name="wrn.VT수익성._.FULL._.SET." localSheetId="2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localSheetId="24" hidden="1">{"inc.ann",#N/A,FALSE,"WAG";"inc.quart",#N/A,FALSE,"WAG"}</definedName>
    <definedName name="wrn.wag." localSheetId="8" hidden="1">{"inc.ann",#N/A,FALSE,"WAG";"inc.quart",#N/A,FALSE,"WAG"}</definedName>
    <definedName name="wrn.wag." localSheetId="25" hidden="1">{"inc.ann",#N/A,FALSE,"WAG";"inc.quart",#N/A,FALSE,"WAG"}</definedName>
    <definedName name="wrn.wag." localSheetId="2" hidden="1">{"inc.ann",#N/A,FALSE,"WAG";"inc.quart",#N/A,FALSE,"WAG"}</definedName>
    <definedName name="wrn.wag." localSheetId="28" hidden="1">{"inc.ann",#N/A,FALSE,"WAG";"inc.quart",#N/A,FALSE,"WAG"}</definedName>
    <definedName name="wrn.wag." localSheetId="5" hidden="1">{"inc.ann",#N/A,FALSE,"WAG";"inc.quart",#N/A,FALSE,"WAG"}</definedName>
    <definedName name="wrn.wag." hidden="1">{"inc.ann",#N/A,FALSE,"WAG";"inc.quart",#N/A,FALSE,"WAG"}</definedName>
    <definedName name="wrn.weekly." localSheetId="24" hidden="1">{#N/A,#N/A,FALSE,"Large Operators";#N/A,#N/A,FALSE,"Smaller Operators";#N/A,#N/A,FALSE,"Equip. Supply";#N/A,#N/A,FALSE,"EBITDA";#N/A,#N/A,FALSE,"perform"}</definedName>
    <definedName name="wrn.weekly." localSheetId="8" hidden="1">{#N/A,#N/A,FALSE,"Large Operators";#N/A,#N/A,FALSE,"Smaller Operators";#N/A,#N/A,FALSE,"Equip. Supply";#N/A,#N/A,FALSE,"EBITDA";#N/A,#N/A,FALSE,"perform"}</definedName>
    <definedName name="wrn.weekly." localSheetId="25" hidden="1">{#N/A,#N/A,FALSE,"Large Operators";#N/A,#N/A,FALSE,"Smaller Operators";#N/A,#N/A,FALSE,"Equip. Supply";#N/A,#N/A,FALSE,"EBITDA";#N/A,#N/A,FALSE,"perform"}</definedName>
    <definedName name="wrn.weekly." localSheetId="2" hidden="1">{#N/A,#N/A,FALSE,"Large Operators";#N/A,#N/A,FALSE,"Smaller Operators";#N/A,#N/A,FALSE,"Equip. Supply";#N/A,#N/A,FALSE,"EBITDA";#N/A,#N/A,FALSE,"perform"}</definedName>
    <definedName name="wrn.weekly." localSheetId="28" hidden="1">{#N/A,#N/A,FALSE,"Large Operators";#N/A,#N/A,FALSE,"Smaller Operators";#N/A,#N/A,FALSE,"Equip. Supply";#N/A,#N/A,FALSE,"EBITDA";#N/A,#N/A,FALSE,"perform"}</definedName>
    <definedName name="wrn.weekly." localSheetId="5"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LAVARIANCEANALYSIS." localSheetId="24" hidden="1">{"INCOME STATEMENT",#N/A,FALSE,"IS";"WWSALES",#N/A,FALSE,"WWSALES";"USSALES",#N/A,FALSE,"USSALES";"INTLSALES",#N/A,FALSE,"INTLSALES"}</definedName>
    <definedName name="wrn.WLAVARIANCEANALYSIS." localSheetId="8" hidden="1">{"INCOME STATEMENT",#N/A,FALSE,"IS";"WWSALES",#N/A,FALSE,"WWSALES";"USSALES",#N/A,FALSE,"USSALES";"INTLSALES",#N/A,FALSE,"INTLSALES"}</definedName>
    <definedName name="wrn.WLAVARIANCEANALYSIS." localSheetId="25" hidden="1">{"INCOME STATEMENT",#N/A,FALSE,"IS";"WWSALES",#N/A,FALSE,"WWSALES";"USSALES",#N/A,FALSE,"USSALES";"INTLSALES",#N/A,FALSE,"INTLSALES"}</definedName>
    <definedName name="wrn.WLAVARIANCEANALYSIS." localSheetId="2" hidden="1">{"INCOME STATEMENT",#N/A,FALSE,"IS";"WWSALES",#N/A,FALSE,"WWSALES";"USSALES",#N/A,FALSE,"USSALES";"INTLSALES",#N/A,FALSE,"INTLSALES"}</definedName>
    <definedName name="wrn.WLAVARIANCEANALYSIS." localSheetId="28" hidden="1">{"INCOME STATEMENT",#N/A,FALSE,"IS";"WWSALES",#N/A,FALSE,"WWSALES";"USSALES",#N/A,FALSE,"USSALES";"INTLSALES",#N/A,FALSE,"INTLSALES"}</definedName>
    <definedName name="wrn.WLAVARIANCEANALYSIS." localSheetId="5" hidden="1">{"INCOME STATEMENT",#N/A,FALSE,"IS";"WWSALES",#N/A,FALSE,"WWSALES";"USSALES",#N/A,FALSE,"USSALES";"INTLSALES",#N/A,FALSE,"INTLSALES"}</definedName>
    <definedName name="wrn.WLAVARIANCEANALYSIS." hidden="1">{"INCOME STATEMENT",#N/A,FALSE,"IS";"WWSALES",#N/A,FALSE,"WWSALES";"USSALES",#N/A,FALSE,"USSALES";"INTLSALES",#N/A,FALSE,"INTLSALES"}</definedName>
    <definedName name="wrn.Yahoo." localSheetId="24" hidden="1">{#N/A,#N/A,FALSE,"Inc. St.";#N/A,#N/A,FALSE,"FYear";#N/A,#N/A,FALSE,"Revs.";#N/A,#N/A,FALSE,"RevsYear";#N/A,#N/A,FALSE,"Balance";#N/A,#N/A,FALSE,"CompVal";#N/A,#N/A,FALSE,"Val.";#N/A,#N/A,FALSE,"DCFval"}</definedName>
    <definedName name="wrn.Yahoo." localSheetId="8" hidden="1">{#N/A,#N/A,FALSE,"Inc. St.";#N/A,#N/A,FALSE,"FYear";#N/A,#N/A,FALSE,"Revs.";#N/A,#N/A,FALSE,"RevsYear";#N/A,#N/A,FALSE,"Balance";#N/A,#N/A,FALSE,"CompVal";#N/A,#N/A,FALSE,"Val.";#N/A,#N/A,FALSE,"DCFval"}</definedName>
    <definedName name="wrn.Yahoo." localSheetId="25" hidden="1">{#N/A,#N/A,FALSE,"Inc. St.";#N/A,#N/A,FALSE,"FYear";#N/A,#N/A,FALSE,"Revs.";#N/A,#N/A,FALSE,"RevsYear";#N/A,#N/A,FALSE,"Balance";#N/A,#N/A,FALSE,"CompVal";#N/A,#N/A,FALSE,"Val.";#N/A,#N/A,FALSE,"DCFval"}</definedName>
    <definedName name="wrn.Yahoo." localSheetId="2" hidden="1">{#N/A,#N/A,FALSE,"Inc. St.";#N/A,#N/A,FALSE,"FYear";#N/A,#N/A,FALSE,"Revs.";#N/A,#N/A,FALSE,"RevsYear";#N/A,#N/A,FALSE,"Balance";#N/A,#N/A,FALSE,"CompVal";#N/A,#N/A,FALSE,"Val.";#N/A,#N/A,FALSE,"DCFval"}</definedName>
    <definedName name="wrn.Yahoo." localSheetId="28" hidden="1">{#N/A,#N/A,FALSE,"Inc. St.";#N/A,#N/A,FALSE,"FYear";#N/A,#N/A,FALSE,"Revs.";#N/A,#N/A,FALSE,"RevsYear";#N/A,#N/A,FALSE,"Balance";#N/A,#N/A,FALSE,"CompVal";#N/A,#N/A,FALSE,"Val.";#N/A,#N/A,FALSE,"DCFval"}</definedName>
    <definedName name="wrn.Yahoo." localSheetId="5"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UH33400." localSheetId="24" hidden="1">{#N/A,#N/A,FALSE,"2000";#N/A,#N/A,FALSE,"1999_1998"}</definedName>
    <definedName name="wrn.YUH33400." localSheetId="8" hidden="1">{#N/A,#N/A,FALSE,"2000";#N/A,#N/A,FALSE,"1999_1998"}</definedName>
    <definedName name="wrn.YUH33400." localSheetId="25" hidden="1">{#N/A,#N/A,FALSE,"2000";#N/A,#N/A,FALSE,"1999_1998"}</definedName>
    <definedName name="wrn.YUH33400." localSheetId="2" hidden="1">{#N/A,#N/A,FALSE,"2000";#N/A,#N/A,FALSE,"1999_1998"}</definedName>
    <definedName name="wrn.YUH33400." localSheetId="28" hidden="1">{#N/A,#N/A,FALSE,"2000";#N/A,#N/A,FALSE,"1999_1998"}</definedName>
    <definedName name="wrn.YUH33400." localSheetId="5" hidden="1">{#N/A,#N/A,FALSE,"2000";#N/A,#N/A,FALSE,"1999_1998"}</definedName>
    <definedName name="wrn.YUH33400." hidden="1">{#N/A,#N/A,FALSE,"2000";#N/A,#N/A,FALSE,"1999_1998"}</definedName>
    <definedName name="wrn.Y차._.종합." localSheetId="24" hidden="1">{#N/A,#N/A,TRUE,"Y생산";#N/A,#N/A,TRUE,"Y판매";#N/A,#N/A,TRUE,"Y총물량";#N/A,#N/A,TRUE,"Y능력";#N/A,#N/A,TRUE,"YKD"}</definedName>
    <definedName name="wrn.Y차._.종합." localSheetId="8" hidden="1">{#N/A,#N/A,TRUE,"Y생산";#N/A,#N/A,TRUE,"Y판매";#N/A,#N/A,TRUE,"Y총물량";#N/A,#N/A,TRUE,"Y능력";#N/A,#N/A,TRUE,"YKD"}</definedName>
    <definedName name="wrn.Y차._.종합." localSheetId="25" hidden="1">{#N/A,#N/A,TRUE,"Y생산";#N/A,#N/A,TRUE,"Y판매";#N/A,#N/A,TRUE,"Y총물량";#N/A,#N/A,TRUE,"Y능력";#N/A,#N/A,TRUE,"YKD"}</definedName>
    <definedName name="wrn.Y차._.종합." localSheetId="2" hidden="1">{#N/A,#N/A,TRUE,"Y생산";#N/A,#N/A,TRUE,"Y판매";#N/A,#N/A,TRUE,"Y총물량";#N/A,#N/A,TRUE,"Y능력";#N/A,#N/A,TRUE,"YKD"}</definedName>
    <definedName name="wrn.Y차._.종합." localSheetId="14" hidden="1">{#N/A,#N/A,TRUE,"Y생산";#N/A,#N/A,TRUE,"Y판매";#N/A,#N/A,TRUE,"Y총물량";#N/A,#N/A,TRUE,"Y능력";#N/A,#N/A,TRUE,"YKD"}</definedName>
    <definedName name="wrn.Y차._.종합." localSheetId="28" hidden="1">{#N/A,#N/A,TRUE,"Y생산";#N/A,#N/A,TRUE,"Y판매";#N/A,#N/A,TRUE,"Y총물량";#N/A,#N/A,TRUE,"Y능력";#N/A,#N/A,TRUE,"YKD"}</definedName>
    <definedName name="wrn.Y차._.종합." localSheetId="5" hidden="1">{#N/A,#N/A,TRUE,"Y생산";#N/A,#N/A,TRUE,"Y판매";#N/A,#N/A,TRUE,"Y총물량";#N/A,#N/A,TRUE,"Y능력";#N/A,#N/A,TRUE,"YKD"}</definedName>
    <definedName name="wrn.Y차._.종합." localSheetId="13"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4" hidden="1">{#N/A,#N/A,FALSE,"사업총괄";#N/A,#N/A,FALSE,"장비사업";#N/A,#N/A,FALSE,"철구사업";#N/A,#N/A,FALSE,"준설사업"}</definedName>
    <definedName name="wrn.건설기계사업소._.상반기보고." localSheetId="8" hidden="1">{#N/A,#N/A,FALSE,"사업총괄";#N/A,#N/A,FALSE,"장비사업";#N/A,#N/A,FALSE,"철구사업";#N/A,#N/A,FALSE,"준설사업"}</definedName>
    <definedName name="wrn.건설기계사업소._.상반기보고." localSheetId="25" hidden="1">{#N/A,#N/A,FALSE,"사업총괄";#N/A,#N/A,FALSE,"장비사업";#N/A,#N/A,FALSE,"철구사업";#N/A,#N/A,FALSE,"준설사업"}</definedName>
    <definedName name="wrn.건설기계사업소._.상반기보고." localSheetId="2" hidden="1">{#N/A,#N/A,FALSE,"사업총괄";#N/A,#N/A,FALSE,"장비사업";#N/A,#N/A,FALSE,"철구사업";#N/A,#N/A,FALSE,"준설사업"}</definedName>
    <definedName name="wrn.건설기계사업소._.상반기보고." localSheetId="28" hidden="1">{#N/A,#N/A,FALSE,"사업총괄";#N/A,#N/A,FALSE,"장비사업";#N/A,#N/A,FALSE,"철구사업";#N/A,#N/A,FALSE,"준설사업"}</definedName>
    <definedName name="wrn.건설기계사업소._.상반기보고." localSheetId="5"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24" hidden="1">{#N/A,#N/A,FALSE,"Sheet1";#N/A,#N/A,FALSE,"Sheet2";#N/A,#N/A,FALSE,"TAB96-1"}</definedName>
    <definedName name="wrn.견적." localSheetId="8" hidden="1">{#N/A,#N/A,FALSE,"Sheet1";#N/A,#N/A,FALSE,"Sheet2";#N/A,#N/A,FALSE,"TAB96-1"}</definedName>
    <definedName name="wrn.견적." localSheetId="25" hidden="1">{#N/A,#N/A,FALSE,"Sheet1";#N/A,#N/A,FALSE,"Sheet2";#N/A,#N/A,FALSE,"TAB96-1"}</definedName>
    <definedName name="wrn.견적." localSheetId="2" hidden="1">{#N/A,#N/A,FALSE,"Sheet1";#N/A,#N/A,FALSE,"Sheet2";#N/A,#N/A,FALSE,"TAB96-1"}</definedName>
    <definedName name="wrn.견적." localSheetId="14" hidden="1">{#N/A,#N/A,FALSE,"Sheet1";#N/A,#N/A,FALSE,"Sheet2";#N/A,#N/A,FALSE,"TAB96-1"}</definedName>
    <definedName name="wrn.견적." localSheetId="28" hidden="1">{#N/A,#N/A,FALSE,"Sheet1";#N/A,#N/A,FALSE,"Sheet2";#N/A,#N/A,FALSE,"TAB96-1"}</definedName>
    <definedName name="wrn.견적." localSheetId="5" hidden="1">{#N/A,#N/A,FALSE,"Sheet1";#N/A,#N/A,FALSE,"Sheet2";#N/A,#N/A,FALSE,"TAB96-1"}</definedName>
    <definedName name="wrn.견적." localSheetId="13" hidden="1">{#N/A,#N/A,FALSE,"Sheet1";#N/A,#N/A,FALSE,"Sheet2";#N/A,#N/A,FALSE,"TAB96-1"}</definedName>
    <definedName name="wrn.견적." hidden="1">{#N/A,#N/A,FALSE,"Sheet1";#N/A,#N/A,FALSE,"Sheet2";#N/A,#N/A,FALSE,"TAB96-1"}</definedName>
    <definedName name="wrn.결산서." localSheetId="24" hidden="1">{#N/A,#N/A,TRUE,"최종합계잔액시산표";#N/A,#N/A,TRUE,"최종대차대조표";#N/A,#N/A,TRUE,"최종손익계산서";#N/A,#N/A,TRUE,"재무상태변동표";#N/A,#N/A,TRUE,"이익잉여금처분"}</definedName>
    <definedName name="wrn.결산서." localSheetId="8" hidden="1">{#N/A,#N/A,TRUE,"최종합계잔액시산표";#N/A,#N/A,TRUE,"최종대차대조표";#N/A,#N/A,TRUE,"최종손익계산서";#N/A,#N/A,TRUE,"재무상태변동표";#N/A,#N/A,TRUE,"이익잉여금처분"}</definedName>
    <definedName name="wrn.결산서." localSheetId="25" hidden="1">{#N/A,#N/A,TRUE,"최종합계잔액시산표";#N/A,#N/A,TRUE,"최종대차대조표";#N/A,#N/A,TRUE,"최종손익계산서";#N/A,#N/A,TRUE,"재무상태변동표";#N/A,#N/A,TRUE,"이익잉여금처분"}</definedName>
    <definedName name="wrn.결산서." localSheetId="2" hidden="1">{#N/A,#N/A,TRUE,"최종합계잔액시산표";#N/A,#N/A,TRUE,"최종대차대조표";#N/A,#N/A,TRUE,"최종손익계산서";#N/A,#N/A,TRUE,"재무상태변동표";#N/A,#N/A,TRUE,"이익잉여금처분"}</definedName>
    <definedName name="wrn.결산서." localSheetId="14" hidden="1">{#N/A,#N/A,TRUE,"최종합계잔액시산표";#N/A,#N/A,TRUE,"최종대차대조표";#N/A,#N/A,TRUE,"최종손익계산서";#N/A,#N/A,TRUE,"재무상태변동표";#N/A,#N/A,TRUE,"이익잉여금처분"}</definedName>
    <definedName name="wrn.결산서." localSheetId="28" hidden="1">{#N/A,#N/A,TRUE,"최종합계잔액시산표";#N/A,#N/A,TRUE,"최종대차대조표";#N/A,#N/A,TRUE,"최종손익계산서";#N/A,#N/A,TRUE,"재무상태변동표";#N/A,#N/A,TRUE,"이익잉여금처분"}</definedName>
    <definedName name="wrn.결산서." localSheetId="5" hidden="1">{#N/A,#N/A,TRUE,"최종합계잔액시산표";#N/A,#N/A,TRUE,"최종대차대조표";#N/A,#N/A,TRUE,"최종손익계산서";#N/A,#N/A,TRUE,"재무상태변동표";#N/A,#N/A,TRUE,"이익잉여금처분"}</definedName>
    <definedName name="wrn.결산서." localSheetId="13"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24" hidden="1">{#N/A,#N/A,TRUE,"최종합계잔액시산표";#N/A,#N/A,TRUE,"최종대차대조표";#N/A,#N/A,TRUE,"최종손익계산서";#N/A,#N/A,TRUE,"재무상태변동표";#N/A,#N/A,TRUE,"이익잉여금처분"}</definedName>
    <definedName name="wrn.결산서._1" localSheetId="8" hidden="1">{#N/A,#N/A,TRUE,"최종합계잔액시산표";#N/A,#N/A,TRUE,"최종대차대조표";#N/A,#N/A,TRUE,"최종손익계산서";#N/A,#N/A,TRUE,"재무상태변동표";#N/A,#N/A,TRUE,"이익잉여금처분"}</definedName>
    <definedName name="wrn.결산서._1" localSheetId="25"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localSheetId="14" hidden="1">{#N/A,#N/A,TRUE,"최종합계잔액시산표";#N/A,#N/A,TRUE,"최종대차대조표";#N/A,#N/A,TRUE,"최종손익계산서";#N/A,#N/A,TRUE,"재무상태변동표";#N/A,#N/A,TRUE,"이익잉여금처분"}</definedName>
    <definedName name="wrn.결산서._1" localSheetId="28" hidden="1">{#N/A,#N/A,TRUE,"최종합계잔액시산표";#N/A,#N/A,TRUE,"최종대차대조표";#N/A,#N/A,TRUE,"최종손익계산서";#N/A,#N/A,TRUE,"재무상태변동표";#N/A,#N/A,TRUE,"이익잉여금처분"}</definedName>
    <definedName name="wrn.결산서._1" localSheetId="5" hidden="1">{#N/A,#N/A,TRUE,"최종합계잔액시산표";#N/A,#N/A,TRUE,"최종대차대조표";#N/A,#N/A,TRUE,"최종손익계산서";#N/A,#N/A,TRUE,"재무상태변동표";#N/A,#N/A,TRUE,"이익잉여금처분"}</definedName>
    <definedName name="wrn.결산서._1" localSheetId="13"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localSheetId="24" hidden="1">{#N/A,#N/A,TRUE,"경전'96(1)";#N/A,#N/A,TRUE,"경전'96 (2)"}</definedName>
    <definedName name="wrn.경전회의96." localSheetId="8" hidden="1">{#N/A,#N/A,TRUE,"경전'96(1)";#N/A,#N/A,TRUE,"경전'96 (2)"}</definedName>
    <definedName name="wrn.경전회의96." localSheetId="25" hidden="1">{#N/A,#N/A,TRUE,"경전'96(1)";#N/A,#N/A,TRUE,"경전'96 (2)"}</definedName>
    <definedName name="wrn.경전회의96." localSheetId="2" hidden="1">{#N/A,#N/A,TRUE,"경전'96(1)";#N/A,#N/A,TRUE,"경전'96 (2)"}</definedName>
    <definedName name="wrn.경전회의96." localSheetId="28" hidden="1">{#N/A,#N/A,TRUE,"경전'96(1)";#N/A,#N/A,TRUE,"경전'96 (2)"}</definedName>
    <definedName name="wrn.경전회의96." localSheetId="5" hidden="1">{#N/A,#N/A,TRUE,"경전'96(1)";#N/A,#N/A,TRUE,"경전'96 (2)"}</definedName>
    <definedName name="wrn.경전회의96." hidden="1">{#N/A,#N/A,TRUE,"경전'96(1)";#N/A,#N/A,TRUE,"경전'96 (2)"}</definedName>
    <definedName name="wrn.골재소요량." localSheetId="24" hidden="1">{#N/A,#N/A,FALSE,"골재소요량";#N/A,#N/A,FALSE,"골재소요량"}</definedName>
    <definedName name="wrn.골재소요량." localSheetId="8" hidden="1">{#N/A,#N/A,FALSE,"골재소요량";#N/A,#N/A,FALSE,"골재소요량"}</definedName>
    <definedName name="wrn.골재소요량." localSheetId="25" hidden="1">{#N/A,#N/A,FALSE,"골재소요량";#N/A,#N/A,FALSE,"골재소요량"}</definedName>
    <definedName name="wrn.골재소요량." localSheetId="2" hidden="1">{#N/A,#N/A,FALSE,"골재소요량";#N/A,#N/A,FALSE,"골재소요량"}</definedName>
    <definedName name="wrn.골재소요량." localSheetId="14" hidden="1">{#N/A,#N/A,FALSE,"골재소요량";#N/A,#N/A,FALSE,"골재소요량"}</definedName>
    <definedName name="wrn.골재소요량." localSheetId="28" hidden="1">{#N/A,#N/A,FALSE,"골재소요량";#N/A,#N/A,FALSE,"골재소요량"}</definedName>
    <definedName name="wrn.골재소요량." localSheetId="5" hidden="1">{#N/A,#N/A,FALSE,"골재소요량";#N/A,#N/A,FALSE,"골재소요량"}</definedName>
    <definedName name="wrn.골재소요량." localSheetId="13" hidden="1">{#N/A,#N/A,FALSE,"골재소요량";#N/A,#N/A,FALSE,"골재소요량"}</definedName>
    <definedName name="wrn.골재소요량." hidden="1">{#N/A,#N/A,FALSE,"골재소요량";#N/A,#N/A,FALSE,"골재소요량"}</definedName>
    <definedName name="wrn.관섬예산."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24" hidden="1">{#N/A,#N/A,FALSE,"type1";#N/A,#N/A,FALSE,"지지력";#N/A,#N/A,FALSE,"PILE계산";#N/A,#N/A,FALSE,"PILE ";#N/A,#N/A,FALSE,"철근량";#N/A,#N/A,FALSE,"균열검토";#N/A,#N/A,FALSE,"날개벽";#N/A,#N/A,FALSE,"주철근조립도";#N/A,#N/A,FALSE,"교좌"}</definedName>
    <definedName name="wrn.교대." localSheetId="8" hidden="1">{#N/A,#N/A,FALSE,"type1";#N/A,#N/A,FALSE,"지지력";#N/A,#N/A,FALSE,"PILE계산";#N/A,#N/A,FALSE,"PILE ";#N/A,#N/A,FALSE,"철근량";#N/A,#N/A,FALSE,"균열검토";#N/A,#N/A,FALSE,"날개벽";#N/A,#N/A,FALSE,"주철근조립도";#N/A,#N/A,FALSE,"교좌"}</definedName>
    <definedName name="wrn.교대." localSheetId="25"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localSheetId="14" hidden="1">{#N/A,#N/A,FALSE,"type1";#N/A,#N/A,FALSE,"지지력";#N/A,#N/A,FALSE,"PILE계산";#N/A,#N/A,FALSE,"PILE ";#N/A,#N/A,FALSE,"철근량";#N/A,#N/A,FALSE,"균열검토";#N/A,#N/A,FALSE,"날개벽";#N/A,#N/A,FALSE,"주철근조립도";#N/A,#N/A,FALSE,"교좌"}</definedName>
    <definedName name="wrn.교대." localSheetId="28" hidden="1">{#N/A,#N/A,FALSE,"type1";#N/A,#N/A,FALSE,"지지력";#N/A,#N/A,FALSE,"PILE계산";#N/A,#N/A,FALSE,"PILE ";#N/A,#N/A,FALSE,"철근량";#N/A,#N/A,FALSE,"균열검토";#N/A,#N/A,FALSE,"날개벽";#N/A,#N/A,FALSE,"주철근조립도";#N/A,#N/A,FALSE,"교좌"}</definedName>
    <definedName name="wrn.교대." localSheetId="5" hidden="1">{#N/A,#N/A,FALSE,"type1";#N/A,#N/A,FALSE,"지지력";#N/A,#N/A,FALSE,"PILE계산";#N/A,#N/A,FALSE,"PILE ";#N/A,#N/A,FALSE,"철근량";#N/A,#N/A,FALSE,"균열검토";#N/A,#N/A,FALSE,"날개벽";#N/A,#N/A,FALSE,"주철근조립도";#N/A,#N/A,FALSE,"교좌"}</definedName>
    <definedName name="wrn.교대." localSheetId="13"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4" hidden="1">{#N/A,#N/A,FALSE,"전력간선"}</definedName>
    <definedName name="wrn.교육청." localSheetId="8" hidden="1">{#N/A,#N/A,FALSE,"전력간선"}</definedName>
    <definedName name="wrn.교육청." localSheetId="25" hidden="1">{#N/A,#N/A,FALSE,"전력간선"}</definedName>
    <definedName name="wrn.교육청." localSheetId="2" hidden="1">{#N/A,#N/A,FALSE,"전력간선"}</definedName>
    <definedName name="wrn.교육청." localSheetId="28" hidden="1">{#N/A,#N/A,FALSE,"전력간선"}</definedName>
    <definedName name="wrn.교육청." localSheetId="5" hidden="1">{#N/A,#N/A,FALSE,"전력간선"}</definedName>
    <definedName name="wrn.교육청." hidden="1">{#N/A,#N/A,FALSE,"전력간선"}</definedName>
    <definedName name="wrn.구소민." localSheetId="24" hidden="1">{#N/A,#N/A,TRUE,"변동비고정비분류(5단계)";#N/A,#N/A,TRUE,"변동비고정비분류(5단계)"}</definedName>
    <definedName name="wrn.구소민." localSheetId="8" hidden="1">{#N/A,#N/A,TRUE,"변동비고정비분류(5단계)";#N/A,#N/A,TRUE,"변동비고정비분류(5단계)"}</definedName>
    <definedName name="wrn.구소민." localSheetId="25" hidden="1">{#N/A,#N/A,TRUE,"변동비고정비분류(5단계)";#N/A,#N/A,TRUE,"변동비고정비분류(5단계)"}</definedName>
    <definedName name="wrn.구소민." localSheetId="2" hidden="1">{#N/A,#N/A,TRUE,"변동비고정비분류(5단계)";#N/A,#N/A,TRUE,"변동비고정비분류(5단계)"}</definedName>
    <definedName name="wrn.구소민." localSheetId="14" hidden="1">{#N/A,#N/A,TRUE,"변동비고정비분류(5단계)";#N/A,#N/A,TRUE,"변동비고정비분류(5단계)"}</definedName>
    <definedName name="wrn.구소민." localSheetId="28" hidden="1">{#N/A,#N/A,TRUE,"변동비고정비분류(5단계)";#N/A,#N/A,TRUE,"변동비고정비분류(5단계)"}</definedName>
    <definedName name="wrn.구소민." localSheetId="5" hidden="1">{#N/A,#N/A,TRUE,"변동비고정비분류(5단계)";#N/A,#N/A,TRUE,"변동비고정비분류(5단계)"}</definedName>
    <definedName name="wrn.구소민." localSheetId="13" hidden="1">{#N/A,#N/A,TRUE,"변동비고정비분류(5단계)";#N/A,#N/A,TRUE,"변동비고정비분류(5단계)"}</definedName>
    <definedName name="wrn.구소민." hidden="1">{#N/A,#N/A,TRUE,"변동비고정비분류(5단계)";#N/A,#N/A,TRUE,"변동비고정비분류(5단계)"}</definedName>
    <definedName name="wrn.구조2." localSheetId="24" hidden="1">{#N/A,#N/A,FALSE,"구조2"}</definedName>
    <definedName name="wrn.구조2." localSheetId="8" hidden="1">{#N/A,#N/A,FALSE,"구조2"}</definedName>
    <definedName name="wrn.구조2." localSheetId="25" hidden="1">{#N/A,#N/A,FALSE,"구조2"}</definedName>
    <definedName name="wrn.구조2." localSheetId="2" hidden="1">{#N/A,#N/A,FALSE,"구조2"}</definedName>
    <definedName name="wrn.구조2." localSheetId="14" hidden="1">{#N/A,#N/A,FALSE,"구조2"}</definedName>
    <definedName name="wrn.구조2." localSheetId="28" hidden="1">{#N/A,#N/A,FALSE,"구조2"}</definedName>
    <definedName name="wrn.구조2." localSheetId="5" hidden="1">{#N/A,#N/A,FALSE,"구조2"}</definedName>
    <definedName name="wrn.구조2." localSheetId="13" hidden="1">{#N/A,#N/A,FALSE,"구조2"}</definedName>
    <definedName name="wrn.구조2." hidden="1">{#N/A,#N/A,FALSE,"구조2"}</definedName>
    <definedName name="wrn.급여인상안." localSheetId="24" hidden="1">{#N/A,#N/A,FALSE,"계약직(여)"}</definedName>
    <definedName name="wrn.급여인상안." localSheetId="8" hidden="1">{#N/A,#N/A,FALSE,"계약직(여)"}</definedName>
    <definedName name="wrn.급여인상안." localSheetId="25" hidden="1">{#N/A,#N/A,FALSE,"계약직(여)"}</definedName>
    <definedName name="wrn.급여인상안." localSheetId="2" hidden="1">{#N/A,#N/A,FALSE,"계약직(여)"}</definedName>
    <definedName name="wrn.급여인상안." localSheetId="28" hidden="1">{#N/A,#N/A,FALSE,"계약직(여)"}</definedName>
    <definedName name="wrn.급여인상안." localSheetId="5" hidden="1">{#N/A,#N/A,FALSE,"계약직(여)"}</definedName>
    <definedName name="wrn.급여인상안." hidden="1">{#N/A,#N/A,FALSE,"계약직(여)"}</definedName>
    <definedName name="wrn.기술료._.비교." localSheetId="24" hidden="1">{#N/A,#N/A,FALSE,"기술료 비교"}</definedName>
    <definedName name="wrn.기술료._.비교." localSheetId="8" hidden="1">{#N/A,#N/A,FALSE,"기술료 비교"}</definedName>
    <definedName name="wrn.기술료._.비교." localSheetId="25" hidden="1">{#N/A,#N/A,FALSE,"기술료 비교"}</definedName>
    <definedName name="wrn.기술료._.비교." localSheetId="2" hidden="1">{#N/A,#N/A,FALSE,"기술료 비교"}</definedName>
    <definedName name="wrn.기술료._.비교." localSheetId="28" hidden="1">{#N/A,#N/A,FALSE,"기술료 비교"}</definedName>
    <definedName name="wrn.기술료._.비교." localSheetId="5" hidden="1">{#N/A,#N/A,FALSE,"기술료 비교"}</definedName>
    <definedName name="wrn.기술료._.비교." hidden="1">{#N/A,#N/A,FALSE,"기술료 비교"}</definedName>
    <definedName name="wrn.단가표지." localSheetId="24" hidden="1">{#N/A,#N/A,FALSE,"단가표지"}</definedName>
    <definedName name="wrn.단가표지." localSheetId="8" hidden="1">{#N/A,#N/A,FALSE,"단가표지"}</definedName>
    <definedName name="wrn.단가표지." localSheetId="25" hidden="1">{#N/A,#N/A,FALSE,"단가표지"}</definedName>
    <definedName name="wrn.단가표지." localSheetId="2" hidden="1">{#N/A,#N/A,FALSE,"단가표지"}</definedName>
    <definedName name="wrn.단가표지." localSheetId="14" hidden="1">{#N/A,#N/A,FALSE,"단가표지"}</definedName>
    <definedName name="wrn.단가표지." localSheetId="28" hidden="1">{#N/A,#N/A,FALSE,"단가표지"}</definedName>
    <definedName name="wrn.단가표지." localSheetId="5" hidden="1">{#N/A,#N/A,FALSE,"단가표지"}</definedName>
    <definedName name="wrn.단가표지." localSheetId="13" hidden="1">{#N/A,#N/A,FALSE,"단가표지"}</definedName>
    <definedName name="wrn.단가표지." hidden="1">{#N/A,#N/A,FALSE,"단가표지"}</definedName>
    <definedName name="wrn.배수1." localSheetId="24" hidden="1">{#N/A,#N/A,FALSE,"배수1"}</definedName>
    <definedName name="wrn.배수1." localSheetId="8" hidden="1">{#N/A,#N/A,FALSE,"배수1"}</definedName>
    <definedName name="wrn.배수1." localSheetId="25" hidden="1">{#N/A,#N/A,FALSE,"배수1"}</definedName>
    <definedName name="wrn.배수1." localSheetId="2" hidden="1">{#N/A,#N/A,FALSE,"배수1"}</definedName>
    <definedName name="wrn.배수1." localSheetId="14" hidden="1">{#N/A,#N/A,FALSE,"배수1"}</definedName>
    <definedName name="wrn.배수1." localSheetId="28" hidden="1">{#N/A,#N/A,FALSE,"배수1"}</definedName>
    <definedName name="wrn.배수1." localSheetId="5" hidden="1">{#N/A,#N/A,FALSE,"배수1"}</definedName>
    <definedName name="wrn.배수1." localSheetId="13" hidden="1">{#N/A,#N/A,FALSE,"배수1"}</definedName>
    <definedName name="wrn.배수1." hidden="1">{#N/A,#N/A,FALSE,"배수1"}</definedName>
    <definedName name="wrn.배수2." localSheetId="24" hidden="1">{#N/A,#N/A,FALSE,"배수2"}</definedName>
    <definedName name="wrn.배수2." localSheetId="8" hidden="1">{#N/A,#N/A,FALSE,"배수2"}</definedName>
    <definedName name="wrn.배수2." localSheetId="25" hidden="1">{#N/A,#N/A,FALSE,"배수2"}</definedName>
    <definedName name="wrn.배수2." localSheetId="2" hidden="1">{#N/A,#N/A,FALSE,"배수2"}</definedName>
    <definedName name="wrn.배수2." localSheetId="14" hidden="1">{#N/A,#N/A,FALSE,"배수2"}</definedName>
    <definedName name="wrn.배수2." localSheetId="28" hidden="1">{#N/A,#N/A,FALSE,"배수2"}</definedName>
    <definedName name="wrn.배수2." localSheetId="5" hidden="1">{#N/A,#N/A,FALSE,"배수2"}</definedName>
    <definedName name="wrn.배수2." localSheetId="13" hidden="1">{#N/A,#N/A,FALSE,"배수2"}</definedName>
    <definedName name="wrn.배수2." hidden="1">{#N/A,#N/A,FALSE,"배수2"}</definedName>
    <definedName name="wrn.변경예산." localSheetId="24" hidden="1">{#N/A,#N/A,FALSE,"변경관리예산";#N/A,#N/A,FALSE,"변경장비예산";#N/A,#N/A,FALSE,"변경준설예산";#N/A,#N/A,FALSE,"변경철구예산"}</definedName>
    <definedName name="wrn.변경예산." localSheetId="8" hidden="1">{#N/A,#N/A,FALSE,"변경관리예산";#N/A,#N/A,FALSE,"변경장비예산";#N/A,#N/A,FALSE,"변경준설예산";#N/A,#N/A,FALSE,"변경철구예산"}</definedName>
    <definedName name="wrn.변경예산." localSheetId="25" hidden="1">{#N/A,#N/A,FALSE,"변경관리예산";#N/A,#N/A,FALSE,"변경장비예산";#N/A,#N/A,FALSE,"변경준설예산";#N/A,#N/A,FALSE,"변경철구예산"}</definedName>
    <definedName name="wrn.변경예산." localSheetId="2" hidden="1">{#N/A,#N/A,FALSE,"변경관리예산";#N/A,#N/A,FALSE,"변경장비예산";#N/A,#N/A,FALSE,"변경준설예산";#N/A,#N/A,FALSE,"변경철구예산"}</definedName>
    <definedName name="wrn.변경예산." localSheetId="28" hidden="1">{#N/A,#N/A,FALSE,"변경관리예산";#N/A,#N/A,FALSE,"변경장비예산";#N/A,#N/A,FALSE,"변경준설예산";#N/A,#N/A,FALSE,"변경철구예산"}</definedName>
    <definedName name="wrn.변경예산." localSheetId="5"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24" hidden="1">{#N/A,#N/A,FALSE,"Sheet1";#N/A,#N/A,FALSE,"기평9607"}</definedName>
    <definedName name="wrn.보고서." localSheetId="8" hidden="1">{#N/A,#N/A,FALSE,"Sheet1";#N/A,#N/A,FALSE,"기평9607"}</definedName>
    <definedName name="wrn.보고서." localSheetId="25" hidden="1">{#N/A,#N/A,FALSE,"Sheet1";#N/A,#N/A,FALSE,"기평9607"}</definedName>
    <definedName name="wrn.보고서." localSheetId="2" hidden="1">{#N/A,#N/A,FALSE,"Sheet1";#N/A,#N/A,FALSE,"기평9607"}</definedName>
    <definedName name="wrn.보고서." localSheetId="14" hidden="1">{#N/A,#N/A,FALSE,"Sheet1";#N/A,#N/A,FALSE,"기평9607"}</definedName>
    <definedName name="wrn.보고서." localSheetId="28" hidden="1">{#N/A,#N/A,FALSE,"Sheet1";#N/A,#N/A,FALSE,"기평9607"}</definedName>
    <definedName name="wrn.보고서." localSheetId="5" hidden="1">{#N/A,#N/A,FALSE,"Sheet1";#N/A,#N/A,FALSE,"기평9607"}</definedName>
    <definedName name="wrn.보고서." localSheetId="13" hidden="1">{#N/A,#N/A,FALSE,"Sheet1";#N/A,#N/A,FALSE,"기평9607"}</definedName>
    <definedName name="wrn.보고서." hidden="1">{#N/A,#N/A,FALSE,"Sheet1";#N/A,#N/A,FALSE,"기평9607"}</definedName>
    <definedName name="wrn.보고서._1" localSheetId="24" hidden="1">{#N/A,#N/A,FALSE,"Sheet1";#N/A,#N/A,FALSE,"기평9607"}</definedName>
    <definedName name="wrn.보고서._1" localSheetId="8" hidden="1">{#N/A,#N/A,FALSE,"Sheet1";#N/A,#N/A,FALSE,"기평9607"}</definedName>
    <definedName name="wrn.보고서._1" localSheetId="25" hidden="1">{#N/A,#N/A,FALSE,"Sheet1";#N/A,#N/A,FALSE,"기평9607"}</definedName>
    <definedName name="wrn.보고서._1" localSheetId="2" hidden="1">{#N/A,#N/A,FALSE,"Sheet1";#N/A,#N/A,FALSE,"기평9607"}</definedName>
    <definedName name="wrn.보고서._1" localSheetId="14" hidden="1">{#N/A,#N/A,FALSE,"Sheet1";#N/A,#N/A,FALSE,"기평9607"}</definedName>
    <definedName name="wrn.보고서._1" localSheetId="28" hidden="1">{#N/A,#N/A,FALSE,"Sheet1";#N/A,#N/A,FALSE,"기평9607"}</definedName>
    <definedName name="wrn.보고서._1" localSheetId="5" hidden="1">{#N/A,#N/A,FALSE,"Sheet1";#N/A,#N/A,FALSE,"기평9607"}</definedName>
    <definedName name="wrn.보고서._1" localSheetId="13" hidden="1">{#N/A,#N/A,FALSE,"Sheet1";#N/A,#N/A,FALSE,"기평9607"}</definedName>
    <definedName name="wrn.보고서._1" hidden="1">{#N/A,#N/A,FALSE,"Sheet1";#N/A,#N/A,FALSE,"기평9607"}</definedName>
    <definedName name="wrn.부대1." localSheetId="24" hidden="1">{#N/A,#N/A,FALSE,"부대1"}</definedName>
    <definedName name="wrn.부대1." localSheetId="8" hidden="1">{#N/A,#N/A,FALSE,"부대1"}</definedName>
    <definedName name="wrn.부대1." localSheetId="25" hidden="1">{#N/A,#N/A,FALSE,"부대1"}</definedName>
    <definedName name="wrn.부대1." localSheetId="2" hidden="1">{#N/A,#N/A,FALSE,"부대1"}</definedName>
    <definedName name="wrn.부대1." localSheetId="14" hidden="1">{#N/A,#N/A,FALSE,"부대1"}</definedName>
    <definedName name="wrn.부대1." localSheetId="28" hidden="1">{#N/A,#N/A,FALSE,"부대1"}</definedName>
    <definedName name="wrn.부대1." localSheetId="5" hidden="1">{#N/A,#N/A,FALSE,"부대1"}</definedName>
    <definedName name="wrn.부대1." localSheetId="13" hidden="1">{#N/A,#N/A,FALSE,"부대1"}</definedName>
    <definedName name="wrn.부대1." hidden="1">{#N/A,#N/A,FALSE,"부대1"}</definedName>
    <definedName name="wrn.부대2." localSheetId="24" hidden="1">{#N/A,#N/A,FALSE,"부대2"}</definedName>
    <definedName name="wrn.부대2." localSheetId="8" hidden="1">{#N/A,#N/A,FALSE,"부대2"}</definedName>
    <definedName name="wrn.부대2." localSheetId="25" hidden="1">{#N/A,#N/A,FALSE,"부대2"}</definedName>
    <definedName name="wrn.부대2." localSheetId="2" hidden="1">{#N/A,#N/A,FALSE,"부대2"}</definedName>
    <definedName name="wrn.부대2." localSheetId="14" hidden="1">{#N/A,#N/A,FALSE,"부대2"}</definedName>
    <definedName name="wrn.부대2." localSheetId="28" hidden="1">{#N/A,#N/A,FALSE,"부대2"}</definedName>
    <definedName name="wrn.부대2." localSheetId="5" hidden="1">{#N/A,#N/A,FALSE,"부대2"}</definedName>
    <definedName name="wrn.부대2." localSheetId="13" hidden="1">{#N/A,#N/A,FALSE,"부대2"}</definedName>
    <definedName name="wrn.부대2." hidden="1">{#N/A,#N/A,FALSE,"부대2"}</definedName>
    <definedName name="wrn.부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24" hidden="1">{#N/A,#N/A,FALSE,"9612"}</definedName>
    <definedName name="wrn.불량금액." localSheetId="8" hidden="1">{#N/A,#N/A,FALSE,"9612"}</definedName>
    <definedName name="wrn.불량금액." localSheetId="25" hidden="1">{#N/A,#N/A,FALSE,"9612"}</definedName>
    <definedName name="wrn.불량금액." localSheetId="2" hidden="1">{#N/A,#N/A,FALSE,"9612"}</definedName>
    <definedName name="wrn.불량금액." localSheetId="28" hidden="1">{#N/A,#N/A,FALSE,"9612"}</definedName>
    <definedName name="wrn.불량금액." localSheetId="5" hidden="1">{#N/A,#N/A,FALSE,"9612"}</definedName>
    <definedName name="wrn.불량금액." hidden="1">{#N/A,#N/A,FALSE,"9612"}</definedName>
    <definedName name="wrn.사업현황."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24" hidden="1">{#N/A,#N/A,FALSE,"품의서";#N/A,#N/A,FALSE,"전제";#N/A,#N/A,FALSE,"총손";#N/A,#N/A,FALSE,"손익"}</definedName>
    <definedName name="wrn.선사." localSheetId="8" hidden="1">{#N/A,#N/A,FALSE,"품의서";#N/A,#N/A,FALSE,"전제";#N/A,#N/A,FALSE,"총손";#N/A,#N/A,FALSE,"손익"}</definedName>
    <definedName name="wrn.선사." localSheetId="25" hidden="1">{#N/A,#N/A,FALSE,"품의서";#N/A,#N/A,FALSE,"전제";#N/A,#N/A,FALSE,"총손";#N/A,#N/A,FALSE,"손익"}</definedName>
    <definedName name="wrn.선사." localSheetId="2" hidden="1">{#N/A,#N/A,FALSE,"품의서";#N/A,#N/A,FALSE,"전제";#N/A,#N/A,FALSE,"총손";#N/A,#N/A,FALSE,"손익"}</definedName>
    <definedName name="wrn.선사." localSheetId="14" hidden="1">{#N/A,#N/A,FALSE,"품의서";#N/A,#N/A,FALSE,"전제";#N/A,#N/A,FALSE,"총손";#N/A,#N/A,FALSE,"손익"}</definedName>
    <definedName name="wrn.선사." localSheetId="28" hidden="1">{#N/A,#N/A,FALSE,"품의서";#N/A,#N/A,FALSE,"전제";#N/A,#N/A,FALSE,"총손";#N/A,#N/A,FALSE,"손익"}</definedName>
    <definedName name="wrn.선사." localSheetId="5" hidden="1">{#N/A,#N/A,FALSE,"품의서";#N/A,#N/A,FALSE,"전제";#N/A,#N/A,FALSE,"총손";#N/A,#N/A,FALSE,"손익"}</definedName>
    <definedName name="wrn.선사." localSheetId="13" hidden="1">{#N/A,#N/A,FALSE,"품의서";#N/A,#N/A,FALSE,"전제";#N/A,#N/A,FALSE,"총손";#N/A,#N/A,FALSE,"손익"}</definedName>
    <definedName name="wrn.선사." hidden="1">{#N/A,#N/A,FALSE,"품의서";#N/A,#N/A,FALSE,"전제";#N/A,#N/A,FALSE,"총손";#N/A,#N/A,FALSE,"손익"}</definedName>
    <definedName name="wrn.세무"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4" hidden="1">{#N/A,#N/A,FALSE,"속도"}</definedName>
    <definedName name="wrn.속도." localSheetId="8" hidden="1">{#N/A,#N/A,FALSE,"속도"}</definedName>
    <definedName name="wrn.속도." localSheetId="25" hidden="1">{#N/A,#N/A,FALSE,"속도"}</definedName>
    <definedName name="wrn.속도." localSheetId="2" hidden="1">{#N/A,#N/A,FALSE,"속도"}</definedName>
    <definedName name="wrn.속도." localSheetId="14" hidden="1">{#N/A,#N/A,FALSE,"속도"}</definedName>
    <definedName name="wrn.속도." localSheetId="28" hidden="1">{#N/A,#N/A,FALSE,"속도"}</definedName>
    <definedName name="wrn.속도." localSheetId="5" hidden="1">{#N/A,#N/A,FALSE,"속도"}</definedName>
    <definedName name="wrn.속도." localSheetId="13" hidden="1">{#N/A,#N/A,FALSE,"속도"}</definedName>
    <definedName name="wrn.속도." hidden="1">{#N/A,#N/A,FALSE,"속도"}</definedName>
    <definedName name="wrn.손익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4" hidden="1">{#N/A,"수불부",FALSE,"사급자재수불서";#N/A,"수불부",FALSE,"사급자재수불서"}</definedName>
    <definedName name="wrn.수." localSheetId="8" hidden="1">{#N/A,"수불부",FALSE,"사급자재수불서";#N/A,"수불부",FALSE,"사급자재수불서"}</definedName>
    <definedName name="wrn.수." localSheetId="25" hidden="1">{#N/A,"수불부",FALSE,"사급자재수불서";#N/A,"수불부",FALSE,"사급자재수불서"}</definedName>
    <definedName name="wrn.수." localSheetId="2" hidden="1">{#N/A,"수불부",FALSE,"사급자재수불서";#N/A,"수불부",FALSE,"사급자재수불서"}</definedName>
    <definedName name="wrn.수." localSheetId="28" hidden="1">{#N/A,"수불부",FALSE,"사급자재수불서";#N/A,"수불부",FALSE,"사급자재수불서"}</definedName>
    <definedName name="wrn.수." localSheetId="5" hidden="1">{#N/A,"수불부",FALSE,"사급자재수불서";#N/A,"수불부",FALSE,"사급자재수불서"}</definedName>
    <definedName name="wrn.수." hidden="1">{#N/A,"수불부",FALSE,"사급자재수불서";#N/A,"수불부",FALSE,"사급자재수불서"}</definedName>
    <definedName name="wrn.신규dep._.full._.set." localSheetId="24"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2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28"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4" hidden="1">{#N/A,#N/A,TRUE,"토적및재료집계";#N/A,#N/A,TRUE,"토적및재료집계";#N/A,#N/A,TRUE,"단위량"}</definedName>
    <definedName name="wrn.신용찬." localSheetId="8" hidden="1">{#N/A,#N/A,TRUE,"토적및재료집계";#N/A,#N/A,TRUE,"토적및재료집계";#N/A,#N/A,TRUE,"단위량"}</definedName>
    <definedName name="wrn.신용찬." localSheetId="25" hidden="1">{#N/A,#N/A,TRUE,"토적및재료집계";#N/A,#N/A,TRUE,"토적및재료집계";#N/A,#N/A,TRUE,"단위량"}</definedName>
    <definedName name="wrn.신용찬." localSheetId="2" hidden="1">{#N/A,#N/A,TRUE,"토적및재료집계";#N/A,#N/A,TRUE,"토적및재료집계";#N/A,#N/A,TRUE,"단위량"}</definedName>
    <definedName name="wrn.신용찬." localSheetId="14" hidden="1">{#N/A,#N/A,TRUE,"토적및재료집계";#N/A,#N/A,TRUE,"토적및재료집계";#N/A,#N/A,TRUE,"단위량"}</definedName>
    <definedName name="wrn.신용찬." localSheetId="28" hidden="1">{#N/A,#N/A,TRUE,"토적및재료집계";#N/A,#N/A,TRUE,"토적및재료집계";#N/A,#N/A,TRUE,"단위량"}</definedName>
    <definedName name="wrn.신용찬." localSheetId="5" hidden="1">{#N/A,#N/A,TRUE,"토적및재료집계";#N/A,#N/A,TRUE,"토적및재료집계";#N/A,#N/A,TRUE,"단위량"}</definedName>
    <definedName name="wrn.신용찬." localSheetId="13" hidden="1">{#N/A,#N/A,TRUE,"토적및재료집계";#N/A,#N/A,TRUE,"토적및재료집계";#N/A,#N/A,TRUE,"단위량"}</definedName>
    <definedName name="wrn.신용찬." hidden="1">{#N/A,#N/A,TRUE,"토적및재료집계";#N/A,#N/A,TRUE,"토적및재료집계";#N/A,#N/A,TRUE,"단위량"}</definedName>
    <definedName name="wrn.실행품의." localSheetId="24" hidden="1">{#N/A,#N/A,FALSE,"갑지";#N/A,#N/A,FALSE,"개요";#N/A,#N/A,FALSE,"비목별";#N/A,#N/A,FALSE,"건물별";#N/A,#N/A,FALSE,"기구표";#N/A,#N/A,FALSE,"직원투입"}</definedName>
    <definedName name="wrn.실행품의." localSheetId="8" hidden="1">{#N/A,#N/A,FALSE,"갑지";#N/A,#N/A,FALSE,"개요";#N/A,#N/A,FALSE,"비목별";#N/A,#N/A,FALSE,"건물별";#N/A,#N/A,FALSE,"기구표";#N/A,#N/A,FALSE,"직원투입"}</definedName>
    <definedName name="wrn.실행품의." localSheetId="25" hidden="1">{#N/A,#N/A,FALSE,"갑지";#N/A,#N/A,FALSE,"개요";#N/A,#N/A,FALSE,"비목별";#N/A,#N/A,FALSE,"건물별";#N/A,#N/A,FALSE,"기구표";#N/A,#N/A,FALSE,"직원투입"}</definedName>
    <definedName name="wrn.실행품의." localSheetId="2" hidden="1">{#N/A,#N/A,FALSE,"갑지";#N/A,#N/A,FALSE,"개요";#N/A,#N/A,FALSE,"비목별";#N/A,#N/A,FALSE,"건물별";#N/A,#N/A,FALSE,"기구표";#N/A,#N/A,FALSE,"직원투입"}</definedName>
    <definedName name="wrn.실행품의." localSheetId="28" hidden="1">{#N/A,#N/A,FALSE,"갑지";#N/A,#N/A,FALSE,"개요";#N/A,#N/A,FALSE,"비목별";#N/A,#N/A,FALSE,"건물별";#N/A,#N/A,FALSE,"기구표";#N/A,#N/A,FALSE,"직원투입"}</definedName>
    <definedName name="wrn.실행품의." localSheetId="5"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심창규" localSheetId="24" hidden="1">{#N/A,#N/A,FALSE,"범우구미";#N/A,#N/A,FALSE,"세한케미칼";#N/A,#N/A,FALSE,"세명화학";#N/A,#N/A,FALSE,"신영케미칼";#N/A,#N/A,FALSE,"일석상사"}</definedName>
    <definedName name="WRN.심창규" localSheetId="8" hidden="1">{#N/A,#N/A,FALSE,"범우구미";#N/A,#N/A,FALSE,"세한케미칼";#N/A,#N/A,FALSE,"세명화학";#N/A,#N/A,FALSE,"신영케미칼";#N/A,#N/A,FALSE,"일석상사"}</definedName>
    <definedName name="WRN.심창규" localSheetId="25" hidden="1">{#N/A,#N/A,FALSE,"범우구미";#N/A,#N/A,FALSE,"세한케미칼";#N/A,#N/A,FALSE,"세명화학";#N/A,#N/A,FALSE,"신영케미칼";#N/A,#N/A,FALSE,"일석상사"}</definedName>
    <definedName name="WRN.심창규" localSheetId="2" hidden="1">{#N/A,#N/A,FALSE,"범우구미";#N/A,#N/A,FALSE,"세한케미칼";#N/A,#N/A,FALSE,"세명화학";#N/A,#N/A,FALSE,"신영케미칼";#N/A,#N/A,FALSE,"일석상사"}</definedName>
    <definedName name="WRN.심창규" localSheetId="28" hidden="1">{#N/A,#N/A,FALSE,"범우구미";#N/A,#N/A,FALSE,"세한케미칼";#N/A,#N/A,FALSE,"세명화학";#N/A,#N/A,FALSE,"신영케미칼";#N/A,#N/A,FALSE,"일석상사"}</definedName>
    <definedName name="WRN.심창규" localSheetId="5"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localSheetId="24" hidden="1">{"SJ - 기본 보기",#N/A,FALSE,"공사별 외주견적"}</definedName>
    <definedName name="wrn.업체별._.견적공사명." localSheetId="8" hidden="1">{"SJ - 기본 보기",#N/A,FALSE,"공사별 외주견적"}</definedName>
    <definedName name="wrn.업체별._.견적공사명." localSheetId="25" hidden="1">{"SJ - 기본 보기",#N/A,FALSE,"공사별 외주견적"}</definedName>
    <definedName name="wrn.업체별._.견적공사명." localSheetId="2" hidden="1">{"SJ - 기본 보기",#N/A,FALSE,"공사별 외주견적"}</definedName>
    <definedName name="wrn.업체별._.견적공사명." localSheetId="28" hidden="1">{"SJ - 기본 보기",#N/A,FALSE,"공사별 외주견적"}</definedName>
    <definedName name="wrn.업체별._.견적공사명." localSheetId="5" hidden="1">{"SJ - 기본 보기",#N/A,FALSE,"공사별 외주견적"}</definedName>
    <definedName name="wrn.업체별._.견적공사명." hidden="1">{"SJ - 기본 보기",#N/A,FALSE,"공사별 외주견적"}</definedName>
    <definedName name="wrn.업체선정보고서." localSheetId="24" hidden="1">{#N/A,#N/A,FALSE,"업체선정";#N/A,#N/A,FALSE,"업체선정sheet";#N/A,#N/A,FALSE,"업체실태";#N/A,#N/A,FALSE,"업체실태(1)";#N/A,#N/A,FALSE,"종업원현황(2)";#N/A,#N/A,FALSE,"생산품목(3)";#N/A,#N/A,FALSE,"장비보유현황";#N/A,#N/A,FALSE,"차량및약도";#N/A,#N/A,FALSE,"금형LIST"}</definedName>
    <definedName name="wrn.업체선정보고서." localSheetId="8" hidden="1">{#N/A,#N/A,FALSE,"업체선정";#N/A,#N/A,FALSE,"업체선정sheet";#N/A,#N/A,FALSE,"업체실태";#N/A,#N/A,FALSE,"업체실태(1)";#N/A,#N/A,FALSE,"종업원현황(2)";#N/A,#N/A,FALSE,"생산품목(3)";#N/A,#N/A,FALSE,"장비보유현황";#N/A,#N/A,FALSE,"차량및약도";#N/A,#N/A,FALSE,"금형LIST"}</definedName>
    <definedName name="wrn.업체선정보고서." localSheetId="25" hidden="1">{#N/A,#N/A,FALSE,"업체선정";#N/A,#N/A,FALSE,"업체선정sheet";#N/A,#N/A,FALSE,"업체실태";#N/A,#N/A,FALSE,"업체실태(1)";#N/A,#N/A,FALSE,"종업원현황(2)";#N/A,#N/A,FALSE,"생산품목(3)";#N/A,#N/A,FALSE,"장비보유현황";#N/A,#N/A,FALSE,"차량및약도";#N/A,#N/A,FALSE,"금형LIST"}</definedName>
    <definedName name="wrn.업체선정보고서." localSheetId="2" hidden="1">{#N/A,#N/A,FALSE,"업체선정";#N/A,#N/A,FALSE,"업체선정sheet";#N/A,#N/A,FALSE,"업체실태";#N/A,#N/A,FALSE,"업체실태(1)";#N/A,#N/A,FALSE,"종업원현황(2)";#N/A,#N/A,FALSE,"생산품목(3)";#N/A,#N/A,FALSE,"장비보유현황";#N/A,#N/A,FALSE,"차량및약도";#N/A,#N/A,FALSE,"금형LIST"}</definedName>
    <definedName name="wrn.업체선정보고서." localSheetId="28" hidden="1">{#N/A,#N/A,FALSE,"업체선정";#N/A,#N/A,FALSE,"업체선정sheet";#N/A,#N/A,FALSE,"업체실태";#N/A,#N/A,FALSE,"업체실태(1)";#N/A,#N/A,FALSE,"종업원현황(2)";#N/A,#N/A,FALSE,"생산품목(3)";#N/A,#N/A,FALSE,"장비보유현황";#N/A,#N/A,FALSE,"차량및약도";#N/A,#N/A,FALSE,"금형LIST"}</definedName>
    <definedName name="wrn.업체선정보고서." localSheetId="5"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localSheetId="24" hidden="1">{#N/A,#N/A,TRUE,"총괄"}</definedName>
    <definedName name="wrn.연동제." localSheetId="8" hidden="1">{#N/A,#N/A,TRUE,"총괄"}</definedName>
    <definedName name="wrn.연동제." localSheetId="25" hidden="1">{#N/A,#N/A,TRUE,"총괄"}</definedName>
    <definedName name="wrn.연동제." localSheetId="2" hidden="1">{#N/A,#N/A,TRUE,"총괄"}</definedName>
    <definedName name="wrn.연동제." localSheetId="28" hidden="1">{#N/A,#N/A,TRUE,"총괄"}</definedName>
    <definedName name="wrn.연동제." localSheetId="5" hidden="1">{#N/A,#N/A,TRUE,"총괄"}</definedName>
    <definedName name="wrn.연동제." hidden="1">{#N/A,#N/A,TRUE,"총괄"}</definedName>
    <definedName name="wrn.예상손익." localSheetId="24" hidden="1">{#N/A,#N/A,FALSE,"예상손익";#N/A,#N/A,FALSE,"관리분석";#N/A,#N/A,FALSE,"장비분석";#N/A,#N/A,FALSE,"준설분석";#N/A,#N/A,FALSE,"철구분석"}</definedName>
    <definedName name="wrn.예상손익." localSheetId="8" hidden="1">{#N/A,#N/A,FALSE,"예상손익";#N/A,#N/A,FALSE,"관리분석";#N/A,#N/A,FALSE,"장비분석";#N/A,#N/A,FALSE,"준설분석";#N/A,#N/A,FALSE,"철구분석"}</definedName>
    <definedName name="wrn.예상손익." localSheetId="25" hidden="1">{#N/A,#N/A,FALSE,"예상손익";#N/A,#N/A,FALSE,"관리분석";#N/A,#N/A,FALSE,"장비분석";#N/A,#N/A,FALSE,"준설분석";#N/A,#N/A,FALSE,"철구분석"}</definedName>
    <definedName name="wrn.예상손익." localSheetId="2" hidden="1">{#N/A,#N/A,FALSE,"예상손익";#N/A,#N/A,FALSE,"관리분석";#N/A,#N/A,FALSE,"장비분석";#N/A,#N/A,FALSE,"준설분석";#N/A,#N/A,FALSE,"철구분석"}</definedName>
    <definedName name="wrn.예상손익." localSheetId="28" hidden="1">{#N/A,#N/A,FALSE,"예상손익";#N/A,#N/A,FALSE,"관리분석";#N/A,#N/A,FALSE,"장비분석";#N/A,#N/A,FALSE,"준설분석";#N/A,#N/A,FALSE,"철구분석"}</definedName>
    <definedName name="wrn.예상손익." localSheetId="5"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24" hidden="1">{#N/A,#N/A,FALSE,"운반시간"}</definedName>
    <definedName name="wrn.운반시간." localSheetId="8" hidden="1">{#N/A,#N/A,FALSE,"운반시간"}</definedName>
    <definedName name="wrn.운반시간." localSheetId="25" hidden="1">{#N/A,#N/A,FALSE,"운반시간"}</definedName>
    <definedName name="wrn.운반시간." localSheetId="2" hidden="1">{#N/A,#N/A,FALSE,"운반시간"}</definedName>
    <definedName name="wrn.운반시간." localSheetId="14" hidden="1">{#N/A,#N/A,FALSE,"운반시간"}</definedName>
    <definedName name="wrn.운반시간." localSheetId="28" hidden="1">{#N/A,#N/A,FALSE,"운반시간"}</definedName>
    <definedName name="wrn.운반시간." localSheetId="5" hidden="1">{#N/A,#N/A,FALSE,"운반시간"}</definedName>
    <definedName name="wrn.운반시간." localSheetId="13" hidden="1">{#N/A,#N/A,FALSE,"운반시간"}</definedName>
    <definedName name="wrn.운반시간." hidden="1">{#N/A,#N/A,FALSE,"운반시간"}</definedName>
    <definedName name="wrn.월말보고서." localSheetId="24"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2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2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24" hidden="1">{#N/A,#N/A,FALSE,"월추정감가상각비";#N/A,#N/A,FALSE,"main_prog"}</definedName>
    <definedName name="wrn.월추정." localSheetId="8" hidden="1">{#N/A,#N/A,FALSE,"월추정감가상각비";#N/A,#N/A,FALSE,"main_prog"}</definedName>
    <definedName name="wrn.월추정." localSheetId="25" hidden="1">{#N/A,#N/A,FALSE,"월추정감가상각비";#N/A,#N/A,FALSE,"main_prog"}</definedName>
    <definedName name="wrn.월추정." localSheetId="2" hidden="1">{#N/A,#N/A,FALSE,"월추정감가상각비";#N/A,#N/A,FALSE,"main_prog"}</definedName>
    <definedName name="wrn.월추정." localSheetId="28" hidden="1">{#N/A,#N/A,FALSE,"월추정감가상각비";#N/A,#N/A,FALSE,"main_prog"}</definedName>
    <definedName name="wrn.월추정." localSheetId="5" hidden="1">{#N/A,#N/A,FALSE,"월추정감가상각비";#N/A,#N/A,FALSE,"main_prog"}</definedName>
    <definedName name="wrn.월추정." hidden="1">{#N/A,#N/A,FALSE,"월추정감가상각비";#N/A,#N/A,FALSE,"main_prog"}</definedName>
    <definedName name="wrn.유형자산." localSheetId="24" hidden="1">{#N/A,#N/A,FALSE,"Sheet1"}</definedName>
    <definedName name="wrn.유형자산." localSheetId="8" hidden="1">{#N/A,#N/A,FALSE,"Sheet1"}</definedName>
    <definedName name="wrn.유형자산." localSheetId="25" hidden="1">{#N/A,#N/A,FALSE,"Sheet1"}</definedName>
    <definedName name="wrn.유형자산." localSheetId="2" hidden="1">{#N/A,#N/A,FALSE,"Sheet1"}</definedName>
    <definedName name="wrn.유형자산." localSheetId="28" hidden="1">{#N/A,#N/A,FALSE,"Sheet1"}</definedName>
    <definedName name="wrn.유형자산." localSheetId="5" hidden="1">{#N/A,#N/A,FALSE,"Sheet1"}</definedName>
    <definedName name="wrn.유형자산." hidden="1">{#N/A,#N/A,FALSE,"Sheet1"}</definedName>
    <definedName name="wrn.이정표." localSheetId="24" hidden="1">{#N/A,#N/A,FALSE,"이정표"}</definedName>
    <definedName name="wrn.이정표." localSheetId="8" hidden="1">{#N/A,#N/A,FALSE,"이정표"}</definedName>
    <definedName name="wrn.이정표." localSheetId="25" hidden="1">{#N/A,#N/A,FALSE,"이정표"}</definedName>
    <definedName name="wrn.이정표." localSheetId="2" hidden="1">{#N/A,#N/A,FALSE,"이정표"}</definedName>
    <definedName name="wrn.이정표." localSheetId="14" hidden="1">{#N/A,#N/A,FALSE,"이정표"}</definedName>
    <definedName name="wrn.이정표." localSheetId="28" hidden="1">{#N/A,#N/A,FALSE,"이정표"}</definedName>
    <definedName name="wrn.이정표." localSheetId="5" hidden="1">{#N/A,#N/A,FALSE,"이정표"}</definedName>
    <definedName name="wrn.이정표." localSheetId="13" hidden="1">{#N/A,#N/A,FALSE,"이정표"}</definedName>
    <definedName name="wrn.이정표." hidden="1">{#N/A,#N/A,FALSE,"이정표"}</definedName>
    <definedName name="wrn.이태원._.철근." localSheetId="24" hidden="1">{#N/A,#N/A,FALSE,"이태원철근"}</definedName>
    <definedName name="wrn.이태원._.철근." localSheetId="8" hidden="1">{#N/A,#N/A,FALSE,"이태원철근"}</definedName>
    <definedName name="wrn.이태원._.철근." localSheetId="25" hidden="1">{#N/A,#N/A,FALSE,"이태원철근"}</definedName>
    <definedName name="wrn.이태원._.철근." localSheetId="2" hidden="1">{#N/A,#N/A,FALSE,"이태원철근"}</definedName>
    <definedName name="wrn.이태원._.철근." localSheetId="28" hidden="1">{#N/A,#N/A,FALSE,"이태원철근"}</definedName>
    <definedName name="wrn.이태원._.철근." localSheetId="5" hidden="1">{#N/A,#N/A,FALSE,"이태원철근"}</definedName>
    <definedName name="wrn.이태원._.철근." hidden="1">{#N/A,#N/A,FALSE,"이태원철근"}</definedName>
    <definedName name="wrn.자재코드집." localSheetId="24" hidden="1">{#N/A,#N/A,FALSE,"Sheet1"}</definedName>
    <definedName name="wrn.자재코드집." localSheetId="8" hidden="1">{#N/A,#N/A,FALSE,"Sheet1"}</definedName>
    <definedName name="wrn.자재코드집." localSheetId="25" hidden="1">{#N/A,#N/A,FALSE,"Sheet1"}</definedName>
    <definedName name="wrn.자재코드집." localSheetId="2" hidden="1">{#N/A,#N/A,FALSE,"Sheet1"}</definedName>
    <definedName name="wrn.자재코드집." localSheetId="28" hidden="1">{#N/A,#N/A,FALSE,"Sheet1"}</definedName>
    <definedName name="wrn.자재코드집." localSheetId="5" hidden="1">{#N/A,#N/A,FALSE,"Sheet1"}</definedName>
    <definedName name="wrn.자재코드집." hidden="1">{#N/A,#N/A,FALSE,"Sheet1"}</definedName>
    <definedName name="wrn.자판정비._.월간회의자료."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4" hidden="1">{#N/A,#N/A,FALSE,"BS";#N/A,#N/A,FALSE,"IS";#N/A,#N/A,FALSE,"결손금처리";#N/A,#N/A,FALSE,"cashflow"}</definedName>
    <definedName name="wrn.재무제표." localSheetId="8" hidden="1">{#N/A,#N/A,FALSE,"BS";#N/A,#N/A,FALSE,"IS";#N/A,#N/A,FALSE,"결손금처리";#N/A,#N/A,FALSE,"cashflow"}</definedName>
    <definedName name="wrn.재무제표." localSheetId="25" hidden="1">{#N/A,#N/A,FALSE,"BS";#N/A,#N/A,FALSE,"IS";#N/A,#N/A,FALSE,"결손금처리";#N/A,#N/A,FALSE,"cashflow"}</definedName>
    <definedName name="wrn.재무제표." localSheetId="2" hidden="1">{#N/A,#N/A,FALSE,"BS";#N/A,#N/A,FALSE,"IS";#N/A,#N/A,FALSE,"결손금처리";#N/A,#N/A,FALSE,"cashflow"}</definedName>
    <definedName name="wrn.재무제표." localSheetId="14" hidden="1">{#N/A,#N/A,FALSE,"BS";#N/A,#N/A,FALSE,"IS";#N/A,#N/A,FALSE,"결손금처리";#N/A,#N/A,FALSE,"cashflow"}</definedName>
    <definedName name="wrn.재무제표." localSheetId="28" hidden="1">{#N/A,#N/A,FALSE,"BS";#N/A,#N/A,FALSE,"IS";#N/A,#N/A,FALSE,"결손금처리";#N/A,#N/A,FALSE,"cashflow"}</definedName>
    <definedName name="wrn.재무제표." localSheetId="5" hidden="1">{#N/A,#N/A,FALSE,"BS";#N/A,#N/A,FALSE,"IS";#N/A,#N/A,FALSE,"결손금처리";#N/A,#N/A,FALSE,"cashflow"}</definedName>
    <definedName name="wrn.재무제표." localSheetId="13" hidden="1">{#N/A,#N/A,FALSE,"BS";#N/A,#N/A,FALSE,"IS";#N/A,#N/A,FALSE,"결손금처리";#N/A,#N/A,FALSE,"cashflow"}</definedName>
    <definedName name="wrn.재무제표." hidden="1">{#N/A,#N/A,FALSE,"BS";#N/A,#N/A,FALSE,"IS";#N/A,#N/A,FALSE,"결손금처리";#N/A,#N/A,FALSE,"cashflow"}</definedName>
    <definedName name="wrn.재무제표._1" localSheetId="24" hidden="1">{#N/A,#N/A,FALSE,"BS";#N/A,#N/A,FALSE,"IS";#N/A,#N/A,FALSE,"결손금처리";#N/A,#N/A,FALSE,"cashflow"}</definedName>
    <definedName name="wrn.재무제표._1" localSheetId="8" hidden="1">{#N/A,#N/A,FALSE,"BS";#N/A,#N/A,FALSE,"IS";#N/A,#N/A,FALSE,"결손금처리";#N/A,#N/A,FALSE,"cashflow"}</definedName>
    <definedName name="wrn.재무제표._1" localSheetId="25" hidden="1">{#N/A,#N/A,FALSE,"BS";#N/A,#N/A,FALSE,"IS";#N/A,#N/A,FALSE,"결손금처리";#N/A,#N/A,FALSE,"cashflow"}</definedName>
    <definedName name="wrn.재무제표._1" localSheetId="2" hidden="1">{#N/A,#N/A,FALSE,"BS";#N/A,#N/A,FALSE,"IS";#N/A,#N/A,FALSE,"결손금처리";#N/A,#N/A,FALSE,"cashflow"}</definedName>
    <definedName name="wrn.재무제표._1" localSheetId="14" hidden="1">{#N/A,#N/A,FALSE,"BS";#N/A,#N/A,FALSE,"IS";#N/A,#N/A,FALSE,"결손금처리";#N/A,#N/A,FALSE,"cashflow"}</definedName>
    <definedName name="wrn.재무제표._1" localSheetId="28" hidden="1">{#N/A,#N/A,FALSE,"BS";#N/A,#N/A,FALSE,"IS";#N/A,#N/A,FALSE,"결손금처리";#N/A,#N/A,FALSE,"cashflow"}</definedName>
    <definedName name="wrn.재무제표._1" localSheetId="5" hidden="1">{#N/A,#N/A,FALSE,"BS";#N/A,#N/A,FALSE,"IS";#N/A,#N/A,FALSE,"결손금처리";#N/A,#N/A,FALSE,"cashflow"}</definedName>
    <definedName name="wrn.재무제표._1" localSheetId="13" hidden="1">{#N/A,#N/A,FALSE,"BS";#N/A,#N/A,FALSE,"IS";#N/A,#N/A,FALSE,"결손금처리";#N/A,#N/A,FALSE,"cashflow"}</definedName>
    <definedName name="wrn.재무제표._1" hidden="1">{#N/A,#N/A,FALSE,"BS";#N/A,#N/A,FALSE,"IS";#N/A,#N/A,FALSE,"결손금처리";#N/A,#N/A,FALSE,"cashflow"}</definedName>
    <definedName name="wrn.전략보고." localSheetId="24"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14"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13"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24" hidden="1">{#N/A,#N/A,FALSE,"단축1";#N/A,#N/A,FALSE,"단축2";#N/A,#N/A,FALSE,"단축3";#N/A,#N/A,FALSE,"장축";#N/A,#N/A,FALSE,"4WD"}</definedName>
    <definedName name="wrn.전부인쇄." localSheetId="8" hidden="1">{#N/A,#N/A,FALSE,"단축1";#N/A,#N/A,FALSE,"단축2";#N/A,#N/A,FALSE,"단축3";#N/A,#N/A,FALSE,"장축";#N/A,#N/A,FALSE,"4WD"}</definedName>
    <definedName name="wrn.전부인쇄." localSheetId="2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4" hidden="1">{#N/A,#N/A,FALSE,"단축1";#N/A,#N/A,FALSE,"단축2";#N/A,#N/A,FALSE,"단축3";#N/A,#N/A,FALSE,"장축";#N/A,#N/A,FALSE,"4WD"}</definedName>
    <definedName name="wrn.전부인쇄." localSheetId="28" hidden="1">{#N/A,#N/A,FALSE,"단축1";#N/A,#N/A,FALSE,"단축2";#N/A,#N/A,FALSE,"단축3";#N/A,#N/A,FALSE,"장축";#N/A,#N/A,FALSE,"4WD"}</definedName>
    <definedName name="wrn.전부인쇄." localSheetId="5" hidden="1">{#N/A,#N/A,FALSE,"단축1";#N/A,#N/A,FALSE,"단축2";#N/A,#N/A,FALSE,"단축3";#N/A,#N/A,FALSE,"장축";#N/A,#N/A,FALSE,"4WD"}</definedName>
    <definedName name="wrn.전부인쇄." localSheetId="13" hidden="1">{#N/A,#N/A,FALSE,"단축1";#N/A,#N/A,FALSE,"단축2";#N/A,#N/A,FALSE,"단축3";#N/A,#N/A,FALSE,"장축";#N/A,#N/A,FALSE,"4WD"}</definedName>
    <definedName name="wrn.전부인쇄." hidden="1">{#N/A,#N/A,FALSE,"단축1";#N/A,#N/A,FALSE,"단축2";#N/A,#N/A,FALSE,"단축3";#N/A,#N/A,FALSE,"장축";#N/A,#N/A,FALSE,"4WD"}</definedName>
    <definedName name="wrn.전사예산."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24" hidden="1">{#N/A,#N/A,FALSE,"생산성";#N/A,#N/A,FALSE,"인력1";#N/A,#N/A,FALSE,"인력2";#N/A,#N/A,FALSE,"인력3";#N/A,#N/A,FALSE,"인건1";#N/A,#N/A,FALSE,"인건2";#N/A,#N/A,FALSE,"인건3";#N/A,#N/A,FALSE,"인원증감";#N/A,#N/A,FALSE,"인건증감";#N/A,#N/A,FALSE,"표지등"}</definedName>
    <definedName name="wrn.전체인쇄." localSheetId="8" hidden="1">{#N/A,#N/A,FALSE,"생산성";#N/A,#N/A,FALSE,"인력1";#N/A,#N/A,FALSE,"인력2";#N/A,#N/A,FALSE,"인력3";#N/A,#N/A,FALSE,"인건1";#N/A,#N/A,FALSE,"인건2";#N/A,#N/A,FALSE,"인건3";#N/A,#N/A,FALSE,"인원증감";#N/A,#N/A,FALSE,"인건증감";#N/A,#N/A,FALSE,"표지등"}</definedName>
    <definedName name="wrn.전체인쇄." localSheetId="25" hidden="1">{#N/A,#N/A,FALSE,"생산성";#N/A,#N/A,FALSE,"인력1";#N/A,#N/A,FALSE,"인력2";#N/A,#N/A,FALSE,"인력3";#N/A,#N/A,FALSE,"인건1";#N/A,#N/A,FALSE,"인건2";#N/A,#N/A,FALSE,"인건3";#N/A,#N/A,FALSE,"인원증감";#N/A,#N/A,FALSE,"인건증감";#N/A,#N/A,FALSE,"표지등"}</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localSheetId="14" hidden="1">{#N/A,#N/A,FALSE,"생산성";#N/A,#N/A,FALSE,"인력1";#N/A,#N/A,FALSE,"인력2";#N/A,#N/A,FALSE,"인력3";#N/A,#N/A,FALSE,"인건1";#N/A,#N/A,FALSE,"인건2";#N/A,#N/A,FALSE,"인건3";#N/A,#N/A,FALSE,"인원증감";#N/A,#N/A,FALSE,"인건증감";#N/A,#N/A,FALSE,"표지등"}</definedName>
    <definedName name="wrn.전체인쇄." localSheetId="28" hidden="1">{#N/A,#N/A,FALSE,"생산성";#N/A,#N/A,FALSE,"인력1";#N/A,#N/A,FALSE,"인력2";#N/A,#N/A,FALSE,"인력3";#N/A,#N/A,FALSE,"인건1";#N/A,#N/A,FALSE,"인건2";#N/A,#N/A,FALSE,"인건3";#N/A,#N/A,FALSE,"인원증감";#N/A,#N/A,FALSE,"인건증감";#N/A,#N/A,FALSE,"표지등"}</definedName>
    <definedName name="wrn.전체인쇄." localSheetId="5" hidden="1">{#N/A,#N/A,FALSE,"생산성";#N/A,#N/A,FALSE,"인력1";#N/A,#N/A,FALSE,"인력2";#N/A,#N/A,FALSE,"인력3";#N/A,#N/A,FALSE,"인건1";#N/A,#N/A,FALSE,"인건2";#N/A,#N/A,FALSE,"인건3";#N/A,#N/A,FALSE,"인원증감";#N/A,#N/A,FALSE,"인건증감";#N/A,#N/A,FALSE,"표지등"}</definedName>
    <definedName name="wrn.전체인쇄." localSheetId="13"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24" hidden="1">{#N/A,#N/A,FALSE,"9612"}</definedName>
    <definedName name="wrn.제조원가." localSheetId="8" hidden="1">{#N/A,#N/A,FALSE,"9612"}</definedName>
    <definedName name="wrn.제조원가." localSheetId="25" hidden="1">{#N/A,#N/A,FALSE,"9612"}</definedName>
    <definedName name="wrn.제조원가." localSheetId="2" hidden="1">{#N/A,#N/A,FALSE,"9612"}</definedName>
    <definedName name="wrn.제조원가." localSheetId="28" hidden="1">{#N/A,#N/A,FALSE,"9612"}</definedName>
    <definedName name="wrn.제조원가." localSheetId="5" hidden="1">{#N/A,#N/A,FALSE,"9612"}</definedName>
    <definedName name="wrn.제조원가." hidden="1">{#N/A,#N/A,FALSE,"9612"}</definedName>
    <definedName name="wrn.제품수불." localSheetId="24" hidden="1">{#N/A,#N/A,FALSE,"9612"}</definedName>
    <definedName name="wrn.제품수불." localSheetId="8" hidden="1">{#N/A,#N/A,FALSE,"9612"}</definedName>
    <definedName name="wrn.제품수불." localSheetId="25" hidden="1">{#N/A,#N/A,FALSE,"9612"}</definedName>
    <definedName name="wrn.제품수불." localSheetId="2" hidden="1">{#N/A,#N/A,FALSE,"9612"}</definedName>
    <definedName name="wrn.제품수불." localSheetId="28" hidden="1">{#N/A,#N/A,FALSE,"9612"}</definedName>
    <definedName name="wrn.제품수불." localSheetId="5" hidden="1">{#N/A,#N/A,FALSE,"9612"}</definedName>
    <definedName name="wrn.제품수불." hidden="1">{#N/A,#N/A,FALSE,"9612"}</definedName>
    <definedName name="wrn.조골재." localSheetId="24" hidden="1">{#N/A,#N/A,FALSE,"조골재"}</definedName>
    <definedName name="wrn.조골재." localSheetId="8" hidden="1">{#N/A,#N/A,FALSE,"조골재"}</definedName>
    <definedName name="wrn.조골재." localSheetId="25" hidden="1">{#N/A,#N/A,FALSE,"조골재"}</definedName>
    <definedName name="wrn.조골재." localSheetId="2" hidden="1">{#N/A,#N/A,FALSE,"조골재"}</definedName>
    <definedName name="wrn.조골재." localSheetId="14" hidden="1">{#N/A,#N/A,FALSE,"조골재"}</definedName>
    <definedName name="wrn.조골재." localSheetId="28" hidden="1">{#N/A,#N/A,FALSE,"조골재"}</definedName>
    <definedName name="wrn.조골재." localSheetId="5" hidden="1">{#N/A,#N/A,FALSE,"조골재"}</definedName>
    <definedName name="wrn.조골재." localSheetId="13" hidden="1">{#N/A,#N/A,FALSE,"조골재"}</definedName>
    <definedName name="wrn.조골재." hidden="1">{#N/A,#N/A,FALSE,"조골재"}</definedName>
    <definedName name="wrn.조흥94세무."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24" hidden="1">{#N/A,#N/A,TRUE,"일정"}</definedName>
    <definedName name="wrn.주간._.보고." localSheetId="8" hidden="1">{#N/A,#N/A,TRUE,"일정"}</definedName>
    <definedName name="wrn.주간._.보고." localSheetId="25" hidden="1">{#N/A,#N/A,TRUE,"일정"}</definedName>
    <definedName name="wrn.주간._.보고." localSheetId="2" hidden="1">{#N/A,#N/A,TRUE,"일정"}</definedName>
    <definedName name="wrn.주간._.보고." localSheetId="14" hidden="1">{#N/A,#N/A,TRUE,"일정"}</definedName>
    <definedName name="wrn.주간._.보고." localSheetId="28" hidden="1">{#N/A,#N/A,TRUE,"일정"}</definedName>
    <definedName name="wrn.주간._.보고." localSheetId="5" hidden="1">{#N/A,#N/A,TRUE,"일정"}</definedName>
    <definedName name="wrn.주간._.보고." localSheetId="13" hidden="1">{#N/A,#N/A,TRUE,"일정"}</definedName>
    <definedName name="wrn.주간._.보고." hidden="1">{#N/A,#N/A,TRUE,"일정"}</definedName>
    <definedName name="wrn.중장기계획." localSheetId="24" hidden="1">{#N/A,#N/A,TRUE,"경영목표 및 방침";#N/A,#N/A,TRUE,"매출";#N/A,#N/A,TRUE,"시설-인원";#N/A,#N/A,TRUE,"손익-재무"}</definedName>
    <definedName name="wrn.중장기계획." localSheetId="8" hidden="1">{#N/A,#N/A,TRUE,"경영목표 및 방침";#N/A,#N/A,TRUE,"매출";#N/A,#N/A,TRUE,"시설-인원";#N/A,#N/A,TRUE,"손익-재무"}</definedName>
    <definedName name="wrn.중장기계획." localSheetId="25" hidden="1">{#N/A,#N/A,TRUE,"경영목표 및 방침";#N/A,#N/A,TRUE,"매출";#N/A,#N/A,TRUE,"시설-인원";#N/A,#N/A,TRUE,"손익-재무"}</definedName>
    <definedName name="wrn.중장기계획." localSheetId="2" hidden="1">{#N/A,#N/A,TRUE,"경영목표 및 방침";#N/A,#N/A,TRUE,"매출";#N/A,#N/A,TRUE,"시설-인원";#N/A,#N/A,TRUE,"손익-재무"}</definedName>
    <definedName name="wrn.중장기계획." localSheetId="28" hidden="1">{#N/A,#N/A,TRUE,"경영목표 및 방침";#N/A,#N/A,TRUE,"매출";#N/A,#N/A,TRUE,"시설-인원";#N/A,#N/A,TRUE,"손익-재무"}</definedName>
    <definedName name="wrn.중장기계획." localSheetId="5"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24"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localSheetId="2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4" hidden="1">{#N/A,#N/A,FALSE,"품의서";#N/A,#N/A,FALSE,"전제";#N/A,#N/A,FALSE,"총손";#N/A,#N/A,FALSE,"손익";#N/A,#N/A,FALSE,"대당";#N/A,#N/A,FALSE,"가공비";#N/A,#N/A,FALSE,"재료비";#N/A,#N/A,FALSE,"판비";#N/A,#N/A,FALSE,"가격"}</definedName>
    <definedName name="wrn.직좌." localSheetId="28"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13"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4"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localSheetId="2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4" hidden="1">{#N/A,#N/A,FALSE,"표지";#N/A,#N/A,FALSE,"전제";#N/A,#N/A,FALSE,"대당";#N/A,#N/A,FALSE,"가공비";#N/A,#N/A,FALSE,"재료비";#N/A,#N/A,FALSE,"손익"}</definedName>
    <definedName name="wrn.직중." localSheetId="28"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13"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localSheetId="24" hidden="1">{#N/A,#N/A,FALSE,"Sheet6"}</definedName>
    <definedName name="wrn.집기비품보고서._.품목별._.및._.현장별._.집계표." localSheetId="8" hidden="1">{#N/A,#N/A,FALSE,"Sheet6"}</definedName>
    <definedName name="wrn.집기비품보고서._.품목별._.및._.현장별._.집계표." localSheetId="25" hidden="1">{#N/A,#N/A,FALSE,"Sheet6"}</definedName>
    <definedName name="wrn.집기비품보고서._.품목별._.및._.현장별._.집계표." localSheetId="2" hidden="1">{#N/A,#N/A,FALSE,"Sheet6"}</definedName>
    <definedName name="wrn.집기비품보고서._.품목별._.및._.현장별._.집계표." localSheetId="28" hidden="1">{#N/A,#N/A,FALSE,"Sheet6"}</definedName>
    <definedName name="wrn.집기비품보고서._.품목별._.및._.현장별._.집계표." localSheetId="5" hidden="1">{#N/A,#N/A,FALSE,"Sheet6"}</definedName>
    <definedName name="wrn.집기비품보고서._.품목별._.및._.현장별._.집계표." hidden="1">{#N/A,#N/A,FALSE,"Sheet6"}</definedName>
    <definedName name="wrn.채권채무조회서." localSheetId="24" hidden="1">{#N/A,#N/A,FALSE,"채권채무";#N/A,#N/A,FALSE,"control sheet"}</definedName>
    <definedName name="wrn.채권채무조회서." localSheetId="8" hidden="1">{#N/A,#N/A,FALSE,"채권채무";#N/A,#N/A,FALSE,"control sheet"}</definedName>
    <definedName name="wrn.채권채무조회서." localSheetId="25" hidden="1">{#N/A,#N/A,FALSE,"채권채무";#N/A,#N/A,FALSE,"control sheet"}</definedName>
    <definedName name="wrn.채권채무조회서." localSheetId="2" hidden="1">{#N/A,#N/A,FALSE,"채권채무";#N/A,#N/A,FALSE,"control sheet"}</definedName>
    <definedName name="wrn.채권채무조회서." localSheetId="14" hidden="1">{#N/A,#N/A,FALSE,"채권채무";#N/A,#N/A,FALSE,"control sheet"}</definedName>
    <definedName name="wrn.채권채무조회서." localSheetId="28" hidden="1">{#N/A,#N/A,FALSE,"채권채무";#N/A,#N/A,FALSE,"control sheet"}</definedName>
    <definedName name="wrn.채권채무조회서." localSheetId="5" hidden="1">{#N/A,#N/A,FALSE,"채권채무";#N/A,#N/A,FALSE,"control sheet"}</definedName>
    <definedName name="wrn.채권채무조회서." localSheetId="13" hidden="1">{#N/A,#N/A,FALSE,"채권채무";#N/A,#N/A,FALSE,"control sheet"}</definedName>
    <definedName name="wrn.채권채무조회서." hidden="1">{#N/A,#N/A,FALSE,"채권채무";#N/A,#N/A,FALSE,"control sheet"}</definedName>
    <definedName name="wrn.철골집계표._.5칸." localSheetId="24" hidden="1">{#N/A,#N/A,FALSE,"Sheet1"}</definedName>
    <definedName name="wrn.철골집계표._.5칸." localSheetId="8" hidden="1">{#N/A,#N/A,FALSE,"Sheet1"}</definedName>
    <definedName name="wrn.철골집계표._.5칸." localSheetId="25" hidden="1">{#N/A,#N/A,FALSE,"Sheet1"}</definedName>
    <definedName name="wrn.철골집계표._.5칸." localSheetId="2" hidden="1">{#N/A,#N/A,FALSE,"Sheet1"}</definedName>
    <definedName name="wrn.철골집계표._.5칸." localSheetId="28" hidden="1">{#N/A,#N/A,FALSE,"Sheet1"}</definedName>
    <definedName name="wrn.철골집계표._.5칸." localSheetId="5" hidden="1">{#N/A,#N/A,FALSE,"Sheet1"}</definedName>
    <definedName name="wrn.철골집계표._.5칸." hidden="1">{#N/A,#N/A,FALSE,"Sheet1"}</definedName>
    <definedName name="wrn.토공1." localSheetId="24" hidden="1">{#N/A,#N/A,FALSE,"구조1"}</definedName>
    <definedName name="wrn.토공1." localSheetId="8" hidden="1">{#N/A,#N/A,FALSE,"구조1"}</definedName>
    <definedName name="wrn.토공1." localSheetId="25" hidden="1">{#N/A,#N/A,FALSE,"구조1"}</definedName>
    <definedName name="wrn.토공1." localSheetId="2" hidden="1">{#N/A,#N/A,FALSE,"구조1"}</definedName>
    <definedName name="wrn.토공1." localSheetId="14" hidden="1">{#N/A,#N/A,FALSE,"구조1"}</definedName>
    <definedName name="wrn.토공1." localSheetId="28" hidden="1">{#N/A,#N/A,FALSE,"구조1"}</definedName>
    <definedName name="wrn.토공1." localSheetId="5" hidden="1">{#N/A,#N/A,FALSE,"구조1"}</definedName>
    <definedName name="wrn.토공1." localSheetId="13" hidden="1">{#N/A,#N/A,FALSE,"구조1"}</definedName>
    <definedName name="wrn.토공1." hidden="1">{#N/A,#N/A,FALSE,"구조1"}</definedName>
    <definedName name="wrn.토공2." localSheetId="24" hidden="1">{#N/A,#N/A,FALSE,"토공2"}</definedName>
    <definedName name="wrn.토공2." localSheetId="8" hidden="1">{#N/A,#N/A,FALSE,"토공2"}</definedName>
    <definedName name="wrn.토공2." localSheetId="25" hidden="1">{#N/A,#N/A,FALSE,"토공2"}</definedName>
    <definedName name="wrn.토공2." localSheetId="2" hidden="1">{#N/A,#N/A,FALSE,"토공2"}</definedName>
    <definedName name="wrn.토공2." localSheetId="14" hidden="1">{#N/A,#N/A,FALSE,"토공2"}</definedName>
    <definedName name="wrn.토공2." localSheetId="28" hidden="1">{#N/A,#N/A,FALSE,"토공2"}</definedName>
    <definedName name="wrn.토공2." localSheetId="5" hidden="1">{#N/A,#N/A,FALSE,"토공2"}</definedName>
    <definedName name="wrn.토공2." localSheetId="13" hidden="1">{#N/A,#N/A,FALSE,"토공2"}</definedName>
    <definedName name="wrn.토공2." hidden="1">{#N/A,#N/A,FALSE,"토공2"}</definedName>
    <definedName name="wrn.통신지." localSheetId="24" hidden="1">{#N/A,#N/A,FALSE,"기안지";#N/A,#N/A,FALSE,"통신지"}</definedName>
    <definedName name="wrn.통신지." localSheetId="8" hidden="1">{#N/A,#N/A,FALSE,"기안지";#N/A,#N/A,FALSE,"통신지"}</definedName>
    <definedName name="wrn.통신지." localSheetId="25" hidden="1">{#N/A,#N/A,FALSE,"기안지";#N/A,#N/A,FALSE,"통신지"}</definedName>
    <definedName name="wrn.통신지." localSheetId="2" hidden="1">{#N/A,#N/A,FALSE,"기안지";#N/A,#N/A,FALSE,"통신지"}</definedName>
    <definedName name="wrn.통신지." localSheetId="14" hidden="1">{#N/A,#N/A,FALSE,"기안지";#N/A,#N/A,FALSE,"통신지"}</definedName>
    <definedName name="wrn.통신지." localSheetId="28" hidden="1">{#N/A,#N/A,FALSE,"기안지";#N/A,#N/A,FALSE,"통신지"}</definedName>
    <definedName name="wrn.통신지." localSheetId="5" hidden="1">{#N/A,#N/A,FALSE,"기안지";#N/A,#N/A,FALSE,"통신지"}</definedName>
    <definedName name="wrn.통신지." localSheetId="13" hidden="1">{#N/A,#N/A,FALSE,"기안지";#N/A,#N/A,FALSE,"통신지"}</definedName>
    <definedName name="wrn.통신지." hidden="1">{#N/A,#N/A,FALSE,"기안지";#N/A,#N/A,FALSE,"통신지"}</definedName>
    <definedName name="wrn.판유리예산." localSheetId="2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8"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5"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4" hidden="1">{#N/A,#N/A,FALSE,"포장1";#N/A,#N/A,FALSE,"포장1"}</definedName>
    <definedName name="wrn.포장1." localSheetId="8" hidden="1">{#N/A,#N/A,FALSE,"포장1";#N/A,#N/A,FALSE,"포장1"}</definedName>
    <definedName name="wrn.포장1." localSheetId="25" hidden="1">{#N/A,#N/A,FALSE,"포장1";#N/A,#N/A,FALSE,"포장1"}</definedName>
    <definedName name="wrn.포장1." localSheetId="2" hidden="1">{#N/A,#N/A,FALSE,"포장1";#N/A,#N/A,FALSE,"포장1"}</definedName>
    <definedName name="wrn.포장1." localSheetId="14" hidden="1">{#N/A,#N/A,FALSE,"포장1";#N/A,#N/A,FALSE,"포장1"}</definedName>
    <definedName name="wrn.포장1." localSheetId="28" hidden="1">{#N/A,#N/A,FALSE,"포장1";#N/A,#N/A,FALSE,"포장1"}</definedName>
    <definedName name="wrn.포장1." localSheetId="5" hidden="1">{#N/A,#N/A,FALSE,"포장1";#N/A,#N/A,FALSE,"포장1"}</definedName>
    <definedName name="wrn.포장1." localSheetId="13" hidden="1">{#N/A,#N/A,FALSE,"포장1";#N/A,#N/A,FALSE,"포장1"}</definedName>
    <definedName name="wrn.포장1." hidden="1">{#N/A,#N/A,FALSE,"포장1";#N/A,#N/A,FALSE,"포장1"}</definedName>
    <definedName name="wrn.포장2." localSheetId="24" hidden="1">{#N/A,#N/A,FALSE,"포장2"}</definedName>
    <definedName name="wrn.포장2." localSheetId="8" hidden="1">{#N/A,#N/A,FALSE,"포장2"}</definedName>
    <definedName name="wrn.포장2." localSheetId="25" hidden="1">{#N/A,#N/A,FALSE,"포장2"}</definedName>
    <definedName name="wrn.포장2." localSheetId="2" hidden="1">{#N/A,#N/A,FALSE,"포장2"}</definedName>
    <definedName name="wrn.포장2." localSheetId="14" hidden="1">{#N/A,#N/A,FALSE,"포장2"}</definedName>
    <definedName name="wrn.포장2." localSheetId="28" hidden="1">{#N/A,#N/A,FALSE,"포장2"}</definedName>
    <definedName name="wrn.포장2." localSheetId="5" hidden="1">{#N/A,#N/A,FALSE,"포장2"}</definedName>
    <definedName name="wrn.포장2." localSheetId="13" hidden="1">{#N/A,#N/A,FALSE,"포장2"}</definedName>
    <definedName name="wrn.포장2." hidden="1">{#N/A,#N/A,FALSE,"포장2"}</definedName>
    <definedName name="wrn.포항강판." localSheetId="24" hidden="1">{"현수",#N/A,FALSE,"월추정감가상각비"}</definedName>
    <definedName name="wrn.포항강판." localSheetId="8" hidden="1">{"현수",#N/A,FALSE,"월추정감가상각비"}</definedName>
    <definedName name="wrn.포항강판." localSheetId="25" hidden="1">{"현수",#N/A,FALSE,"월추정감가상각비"}</definedName>
    <definedName name="wrn.포항강판." localSheetId="2" hidden="1">{"현수",#N/A,FALSE,"월추정감가상각비"}</definedName>
    <definedName name="wrn.포항강판." localSheetId="28" hidden="1">{"현수",#N/A,FALSE,"월추정감가상각비"}</definedName>
    <definedName name="wrn.포항강판." localSheetId="5" hidden="1">{"현수",#N/A,FALSE,"월추정감가상각비"}</definedName>
    <definedName name="wrn.포항강판." hidden="1">{"현수",#N/A,FALSE,"월추정감가상각비"}</definedName>
    <definedName name="wrn.표면처리._.현황." localSheetId="24" hidden="1">{#N/A,#N/A,FALSE,"불량현황";#N/A,#N/A,FALSE,"표면처리업체별";#N/A,#N/A,FALSE,"사양별";#N/A,#N/A,FALSE,"제작업체별";#N/A,#N/A,FALSE,"업체주소";#N/A,#N/A,FALSE,"장착부위";#N/A,#N/A,FALSE,"V-100표면현황 (2)"}</definedName>
    <definedName name="wrn.표면처리._.현황." localSheetId="8" hidden="1">{#N/A,#N/A,FALSE,"불량현황";#N/A,#N/A,FALSE,"표면처리업체별";#N/A,#N/A,FALSE,"사양별";#N/A,#N/A,FALSE,"제작업체별";#N/A,#N/A,FALSE,"업체주소";#N/A,#N/A,FALSE,"장착부위";#N/A,#N/A,FALSE,"V-100표면현황 (2)"}</definedName>
    <definedName name="wrn.표면처리._.현황." localSheetId="25" hidden="1">{#N/A,#N/A,FALSE,"불량현황";#N/A,#N/A,FALSE,"표면처리업체별";#N/A,#N/A,FALSE,"사양별";#N/A,#N/A,FALSE,"제작업체별";#N/A,#N/A,FALSE,"업체주소";#N/A,#N/A,FALSE,"장착부위";#N/A,#N/A,FALSE,"V-100표면현황 (2)"}</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localSheetId="14" hidden="1">{#N/A,#N/A,FALSE,"불량현황";#N/A,#N/A,FALSE,"표면처리업체별";#N/A,#N/A,FALSE,"사양별";#N/A,#N/A,FALSE,"제작업체별";#N/A,#N/A,FALSE,"업체주소";#N/A,#N/A,FALSE,"장착부위";#N/A,#N/A,FALSE,"V-100표면현황 (2)"}</definedName>
    <definedName name="wrn.표면처리._.현황." localSheetId="28" hidden="1">{#N/A,#N/A,FALSE,"불량현황";#N/A,#N/A,FALSE,"표면처리업체별";#N/A,#N/A,FALSE,"사양별";#N/A,#N/A,FALSE,"제작업체별";#N/A,#N/A,FALSE,"업체주소";#N/A,#N/A,FALSE,"장착부위";#N/A,#N/A,FALSE,"V-100표면현황 (2)"}</definedName>
    <definedName name="wrn.표면처리._.현황." localSheetId="5" hidden="1">{#N/A,#N/A,FALSE,"불량현황";#N/A,#N/A,FALSE,"표면처리업체별";#N/A,#N/A,FALSE,"사양별";#N/A,#N/A,FALSE,"제작업체별";#N/A,#N/A,FALSE,"업체주소";#N/A,#N/A,FALSE,"장착부위";#N/A,#N/A,FALSE,"V-100표면현황 (2)"}</definedName>
    <definedName name="wrn.표면처리._.현황." localSheetId="13"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24" hidden="1">{#N/A,#N/A,FALSE,"표지목차"}</definedName>
    <definedName name="wrn.표지목차." localSheetId="8" hidden="1">{#N/A,#N/A,FALSE,"표지목차"}</definedName>
    <definedName name="wrn.표지목차." localSheetId="25" hidden="1">{#N/A,#N/A,FALSE,"표지목차"}</definedName>
    <definedName name="wrn.표지목차." localSheetId="2" hidden="1">{#N/A,#N/A,FALSE,"표지목차"}</definedName>
    <definedName name="wrn.표지목차." localSheetId="14" hidden="1">{#N/A,#N/A,FALSE,"표지목차"}</definedName>
    <definedName name="wrn.표지목차." localSheetId="28" hidden="1">{#N/A,#N/A,FALSE,"표지목차"}</definedName>
    <definedName name="wrn.표지목차." localSheetId="5" hidden="1">{#N/A,#N/A,FALSE,"표지목차"}</definedName>
    <definedName name="wrn.표지목차." localSheetId="13" hidden="1">{#N/A,#N/A,FALSE,"표지목차"}</definedName>
    <definedName name="wrn.표지목차." hidden="1">{#N/A,#N/A,FALSE,"표지목차"}</definedName>
    <definedName name="wrn.함영민." localSheetId="24" hidden="1">{#N/A,#N/A,FALSE,"범우구미";#N/A,#N/A,FALSE,"세한케미칼";#N/A,#N/A,FALSE,"세명화학";#N/A,#N/A,FALSE,"신영케미칼";#N/A,#N/A,FALSE,"일석상사"}</definedName>
    <definedName name="wrn.함영민." localSheetId="8" hidden="1">{#N/A,#N/A,FALSE,"범우구미";#N/A,#N/A,FALSE,"세한케미칼";#N/A,#N/A,FALSE,"세명화학";#N/A,#N/A,FALSE,"신영케미칼";#N/A,#N/A,FALSE,"일석상사"}</definedName>
    <definedName name="wrn.함영민." localSheetId="25" hidden="1">{#N/A,#N/A,FALSE,"범우구미";#N/A,#N/A,FALSE,"세한케미칼";#N/A,#N/A,FALSE,"세명화학";#N/A,#N/A,FALSE,"신영케미칼";#N/A,#N/A,FALSE,"일석상사"}</definedName>
    <definedName name="wrn.함영민." localSheetId="2" hidden="1">{#N/A,#N/A,FALSE,"범우구미";#N/A,#N/A,FALSE,"세한케미칼";#N/A,#N/A,FALSE,"세명화학";#N/A,#N/A,FALSE,"신영케미칼";#N/A,#N/A,FALSE,"일석상사"}</definedName>
    <definedName name="wrn.함영민." localSheetId="28" hidden="1">{#N/A,#N/A,FALSE,"범우구미";#N/A,#N/A,FALSE,"세한케미칼";#N/A,#N/A,FALSE,"세명화학";#N/A,#N/A,FALSE,"신영케미칼";#N/A,#N/A,FALSE,"일석상사"}</definedName>
    <definedName name="wrn.함영민." localSheetId="5"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24" hidden="1">{#N/A,#N/A,FALSE,"정공"}</definedName>
    <definedName name="wrn.현대정공구매현황." localSheetId="8" hidden="1">{#N/A,#N/A,FALSE,"정공"}</definedName>
    <definedName name="wrn.현대정공구매현황." localSheetId="25" hidden="1">{#N/A,#N/A,FALSE,"정공"}</definedName>
    <definedName name="wrn.현대정공구매현황." localSheetId="2" hidden="1">{#N/A,#N/A,FALSE,"정공"}</definedName>
    <definedName name="wrn.현대정공구매현황." localSheetId="14" hidden="1">{#N/A,#N/A,FALSE,"정공"}</definedName>
    <definedName name="wrn.현대정공구매현황." localSheetId="28" hidden="1">{#N/A,#N/A,FALSE,"정공"}</definedName>
    <definedName name="wrn.현대정공구매현황." localSheetId="5" hidden="1">{#N/A,#N/A,FALSE,"정공"}</definedName>
    <definedName name="wrn.현대정공구매현황." localSheetId="13" hidden="1">{#N/A,#N/A,FALSE,"정공"}</definedName>
    <definedName name="wrn.현대정공구매현황." hidden="1">{#N/A,#N/A,FALSE,"정공"}</definedName>
    <definedName name="wrn.현장._.NCR._.분석." localSheetId="24" hidden="1">{#N/A,#N/A,FALSE,"현장 NCR 분석";#N/A,#N/A,FALSE,"현장품질감사";#N/A,#N/A,FALSE,"현장품질감사"}</definedName>
    <definedName name="wrn.현장._.NCR._.분석." localSheetId="8" hidden="1">{#N/A,#N/A,FALSE,"현장 NCR 분석";#N/A,#N/A,FALSE,"현장품질감사";#N/A,#N/A,FALSE,"현장품질감사"}</definedName>
    <definedName name="wrn.현장._.NCR._.분석." localSheetId="25"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14" hidden="1">{#N/A,#N/A,FALSE,"현장 NCR 분석";#N/A,#N/A,FALSE,"현장품질감사";#N/A,#N/A,FALSE,"현장품질감사"}</definedName>
    <definedName name="wrn.현장._.NCR._.분석." localSheetId="28" hidden="1">{#N/A,#N/A,FALSE,"현장 NCR 분석";#N/A,#N/A,FALSE,"현장품질감사";#N/A,#N/A,FALSE,"현장품질감사"}</definedName>
    <definedName name="wrn.현장._.NCR._.분석." localSheetId="5"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24" hidden="1">{#N/A,#N/A,FALSE,"현장 NCR 분석";#N/A,#N/A,FALSE,"현장품질감사";#N/A,#N/A,FALSE,"현장품질감사"}</definedName>
    <definedName name="wrn.현장._.NCR._.분석._1" localSheetId="8" hidden="1">{#N/A,#N/A,FALSE,"현장 NCR 분석";#N/A,#N/A,FALSE,"현장품질감사";#N/A,#N/A,FALSE,"현장품질감사"}</definedName>
    <definedName name="wrn.현장._.NCR._.분석._1" localSheetId="25"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localSheetId="14" hidden="1">{#N/A,#N/A,FALSE,"현장 NCR 분석";#N/A,#N/A,FALSE,"현장품질감사";#N/A,#N/A,FALSE,"현장품질감사"}</definedName>
    <definedName name="wrn.현장._.NCR._.분석._1" localSheetId="28" hidden="1">{#N/A,#N/A,FALSE,"현장 NCR 분석";#N/A,#N/A,FALSE,"현장품질감사";#N/A,#N/A,FALSE,"현장품질감사"}</definedName>
    <definedName name="wrn.현장._.NCR._.분석._1" localSheetId="5" hidden="1">{#N/A,#N/A,FALSE,"현장 NCR 분석";#N/A,#N/A,FALSE,"현장품질감사";#N/A,#N/A,FALSE,"현장품질감사"}</definedName>
    <definedName name="wrn.현장._.NCR._.분석._1" localSheetId="13" hidden="1">{#N/A,#N/A,FALSE,"현장 NCR 분석";#N/A,#N/A,FALSE,"현장품질감사";#N/A,#N/A,FALSE,"현장품질감사"}</definedName>
    <definedName name="wrn.현장._.NCR._.분석._1" hidden="1">{#N/A,#N/A,FALSE,"현장 NCR 분석";#N/A,#N/A,FALSE,"현장품질감사";#N/A,#N/A,FALSE,"현장품질감사"}</definedName>
    <definedName name="wrn.호." localSheetId="24" hidden="1">{#N/A,#N/A,FALSE,"Sheet9"}</definedName>
    <definedName name="wrn.호." localSheetId="8" hidden="1">{#N/A,#N/A,FALSE,"Sheet9"}</definedName>
    <definedName name="wrn.호." localSheetId="25" hidden="1">{#N/A,#N/A,FALSE,"Sheet9"}</definedName>
    <definedName name="wrn.호." localSheetId="2" hidden="1">{#N/A,#N/A,FALSE,"Sheet9"}</definedName>
    <definedName name="wrn.호." localSheetId="28" hidden="1">{#N/A,#N/A,FALSE,"Sheet9"}</definedName>
    <definedName name="wrn.호." localSheetId="5" hidden="1">{#N/A,#N/A,FALSE,"Sheet9"}</definedName>
    <definedName name="wrn.호." hidden="1">{#N/A,#N/A,FALSE,"Sheet9"}</definedName>
    <definedName name="wrn.혼합골재." localSheetId="24" hidden="1">{#N/A,#N/A,FALSE,"혼합골재"}</definedName>
    <definedName name="wrn.혼합골재." localSheetId="8" hidden="1">{#N/A,#N/A,FALSE,"혼합골재"}</definedName>
    <definedName name="wrn.혼합골재." localSheetId="25" hidden="1">{#N/A,#N/A,FALSE,"혼합골재"}</definedName>
    <definedName name="wrn.혼합골재." localSheetId="2" hidden="1">{#N/A,#N/A,FALSE,"혼합골재"}</definedName>
    <definedName name="wrn.혼합골재." localSheetId="14" hidden="1">{#N/A,#N/A,FALSE,"혼합골재"}</definedName>
    <definedName name="wrn.혼합골재." localSheetId="28" hidden="1">{#N/A,#N/A,FALSE,"혼합골재"}</definedName>
    <definedName name="wrn.혼합골재." localSheetId="5" hidden="1">{#N/A,#N/A,FALSE,"혼합골재"}</definedName>
    <definedName name="wrn.혼합골재." localSheetId="13" hidden="1">{#N/A,#N/A,FALSE,"혼합골재"}</definedName>
    <definedName name="wrn.혼합골재." hidden="1">{#N/A,#N/A,FALSE,"혼합골재"}</definedName>
    <definedName name="wrn.회선임차현황." localSheetId="24" hidden="1">{#N/A,#N/A,FALSE,"회선임차현황"}</definedName>
    <definedName name="wrn.회선임차현황." localSheetId="8" hidden="1">{#N/A,#N/A,FALSE,"회선임차현황"}</definedName>
    <definedName name="wrn.회선임차현황." localSheetId="25" hidden="1">{#N/A,#N/A,FALSE,"회선임차현황"}</definedName>
    <definedName name="wrn.회선임차현황." localSheetId="2" hidden="1">{#N/A,#N/A,FALSE,"회선임차현황"}</definedName>
    <definedName name="wrn.회선임차현황." localSheetId="14" hidden="1">{#N/A,#N/A,FALSE,"회선임차현황"}</definedName>
    <definedName name="wrn.회선임차현황." localSheetId="28" hidden="1">{#N/A,#N/A,FALSE,"회선임차현황"}</definedName>
    <definedName name="wrn.회선임차현황." localSheetId="5" hidden="1">{#N/A,#N/A,FALSE,"회선임차현황"}</definedName>
    <definedName name="wrn.회선임차현황." localSheetId="13" hidden="1">{#N/A,#N/A,FALSE,"회선임차현황"}</definedName>
    <definedName name="wrn.회선임차현황." hidden="1">{#N/A,#N/A,FALSE,"회선임차현황"}</definedName>
    <definedName name="wrn.회선임차현황._1" localSheetId="24" hidden="1">{#N/A,#N/A,FALSE,"회선임차현황"}</definedName>
    <definedName name="wrn.회선임차현황._1" localSheetId="8" hidden="1">{#N/A,#N/A,FALSE,"회선임차현황"}</definedName>
    <definedName name="wrn.회선임차현황._1" localSheetId="25" hidden="1">{#N/A,#N/A,FALSE,"회선임차현황"}</definedName>
    <definedName name="wrn.회선임차현황._1" localSheetId="2" hidden="1">{#N/A,#N/A,FALSE,"회선임차현황"}</definedName>
    <definedName name="wrn.회선임차현황._1" localSheetId="14" hidden="1">{#N/A,#N/A,FALSE,"회선임차현황"}</definedName>
    <definedName name="wrn.회선임차현황._1" localSheetId="28" hidden="1">{#N/A,#N/A,FALSE,"회선임차현황"}</definedName>
    <definedName name="wrn.회선임차현황._1" localSheetId="5" hidden="1">{#N/A,#N/A,FALSE,"회선임차현황"}</definedName>
    <definedName name="wrn.회선임차현황._1" localSheetId="13" hidden="1">{#N/A,#N/A,FALSE,"회선임차현황"}</definedName>
    <definedName name="wrn.회선임차현황._1" hidden="1">{#N/A,#N/A,FALSE,"회선임차현황"}</definedName>
    <definedName name="wrn.회선임차현황._1_1" localSheetId="24" hidden="1">{#N/A,#N/A,FALSE,"회선임차현황"}</definedName>
    <definedName name="wrn.회선임차현황._1_1" localSheetId="8" hidden="1">{#N/A,#N/A,FALSE,"회선임차현황"}</definedName>
    <definedName name="wrn.회선임차현황._1_1" localSheetId="25" hidden="1">{#N/A,#N/A,FALSE,"회선임차현황"}</definedName>
    <definedName name="wrn.회선임차현황._1_1" localSheetId="2" hidden="1">{#N/A,#N/A,FALSE,"회선임차현황"}</definedName>
    <definedName name="wrn.회선임차현황._1_1" localSheetId="14" hidden="1">{#N/A,#N/A,FALSE,"회선임차현황"}</definedName>
    <definedName name="wrn.회선임차현황._1_1" localSheetId="28" hidden="1">{#N/A,#N/A,FALSE,"회선임차현황"}</definedName>
    <definedName name="wrn.회선임차현황._1_1" localSheetId="5" hidden="1">{#N/A,#N/A,FALSE,"회선임차현황"}</definedName>
    <definedName name="wrn.회선임차현황._1_1" localSheetId="13" hidden="1">{#N/A,#N/A,FALSE,"회선임차현황"}</definedName>
    <definedName name="wrn.회선임차현황._1_1" hidden="1">{#N/A,#N/A,FALSE,"회선임차현황"}</definedName>
    <definedName name="wrn.회선임차현황._1_2" localSheetId="24" hidden="1">{#N/A,#N/A,FALSE,"회선임차현황"}</definedName>
    <definedName name="wrn.회선임차현황._1_2" localSheetId="8" hidden="1">{#N/A,#N/A,FALSE,"회선임차현황"}</definedName>
    <definedName name="wrn.회선임차현황._1_2" localSheetId="25" hidden="1">{#N/A,#N/A,FALSE,"회선임차현황"}</definedName>
    <definedName name="wrn.회선임차현황._1_2" localSheetId="2" hidden="1">{#N/A,#N/A,FALSE,"회선임차현황"}</definedName>
    <definedName name="wrn.회선임차현황._1_2" localSheetId="14" hidden="1">{#N/A,#N/A,FALSE,"회선임차현황"}</definedName>
    <definedName name="wrn.회선임차현황._1_2" localSheetId="28" hidden="1">{#N/A,#N/A,FALSE,"회선임차현황"}</definedName>
    <definedName name="wrn.회선임차현황._1_2" localSheetId="5" hidden="1">{#N/A,#N/A,FALSE,"회선임차현황"}</definedName>
    <definedName name="wrn.회선임차현황._1_2" localSheetId="13" hidden="1">{#N/A,#N/A,FALSE,"회선임차현황"}</definedName>
    <definedName name="wrn.회선임차현황._1_2" hidden="1">{#N/A,#N/A,FALSE,"회선임차현황"}</definedName>
    <definedName name="wrn.회선임차현황._1_3" localSheetId="24" hidden="1">{#N/A,#N/A,FALSE,"회선임차현황"}</definedName>
    <definedName name="wrn.회선임차현황._1_3" localSheetId="8" hidden="1">{#N/A,#N/A,FALSE,"회선임차현황"}</definedName>
    <definedName name="wrn.회선임차현황._1_3" localSheetId="25" hidden="1">{#N/A,#N/A,FALSE,"회선임차현황"}</definedName>
    <definedName name="wrn.회선임차현황._1_3" localSheetId="2" hidden="1">{#N/A,#N/A,FALSE,"회선임차현황"}</definedName>
    <definedName name="wrn.회선임차현황._1_3" localSheetId="14" hidden="1">{#N/A,#N/A,FALSE,"회선임차현황"}</definedName>
    <definedName name="wrn.회선임차현황._1_3" localSheetId="28" hidden="1">{#N/A,#N/A,FALSE,"회선임차현황"}</definedName>
    <definedName name="wrn.회선임차현황._1_3" localSheetId="5" hidden="1">{#N/A,#N/A,FALSE,"회선임차현황"}</definedName>
    <definedName name="wrn.회선임차현황._1_3" localSheetId="13" hidden="1">{#N/A,#N/A,FALSE,"회선임차현황"}</definedName>
    <definedName name="wrn.회선임차현황._1_3" hidden="1">{#N/A,#N/A,FALSE,"회선임차현황"}</definedName>
    <definedName name="wrn.회선임차현황._1_4" localSheetId="24" hidden="1">{#N/A,#N/A,FALSE,"회선임차현황"}</definedName>
    <definedName name="wrn.회선임차현황._1_4" localSheetId="8" hidden="1">{#N/A,#N/A,FALSE,"회선임차현황"}</definedName>
    <definedName name="wrn.회선임차현황._1_4" localSheetId="25" hidden="1">{#N/A,#N/A,FALSE,"회선임차현황"}</definedName>
    <definedName name="wrn.회선임차현황._1_4" localSheetId="2" hidden="1">{#N/A,#N/A,FALSE,"회선임차현황"}</definedName>
    <definedName name="wrn.회선임차현황._1_4" localSheetId="14" hidden="1">{#N/A,#N/A,FALSE,"회선임차현황"}</definedName>
    <definedName name="wrn.회선임차현황._1_4" localSheetId="28" hidden="1">{#N/A,#N/A,FALSE,"회선임차현황"}</definedName>
    <definedName name="wrn.회선임차현황._1_4" localSheetId="5" hidden="1">{#N/A,#N/A,FALSE,"회선임차현황"}</definedName>
    <definedName name="wrn.회선임차현황._1_4" localSheetId="13" hidden="1">{#N/A,#N/A,FALSE,"회선임차현황"}</definedName>
    <definedName name="wrn.회선임차현황._1_4" hidden="1">{#N/A,#N/A,FALSE,"회선임차현황"}</definedName>
    <definedName name="wrn.회선임차현황._2" localSheetId="24" hidden="1">{#N/A,#N/A,FALSE,"회선임차현황"}</definedName>
    <definedName name="wrn.회선임차현황._2" localSheetId="8" hidden="1">{#N/A,#N/A,FALSE,"회선임차현황"}</definedName>
    <definedName name="wrn.회선임차현황._2" localSheetId="25" hidden="1">{#N/A,#N/A,FALSE,"회선임차현황"}</definedName>
    <definedName name="wrn.회선임차현황._2" localSheetId="2" hidden="1">{#N/A,#N/A,FALSE,"회선임차현황"}</definedName>
    <definedName name="wrn.회선임차현황._2" localSheetId="14" hidden="1">{#N/A,#N/A,FALSE,"회선임차현황"}</definedName>
    <definedName name="wrn.회선임차현황._2" localSheetId="28" hidden="1">{#N/A,#N/A,FALSE,"회선임차현황"}</definedName>
    <definedName name="wrn.회선임차현황._2" localSheetId="5" hidden="1">{#N/A,#N/A,FALSE,"회선임차현황"}</definedName>
    <definedName name="wrn.회선임차현황._2" localSheetId="13" hidden="1">{#N/A,#N/A,FALSE,"회선임차현황"}</definedName>
    <definedName name="wrn.회선임차현황._2" hidden="1">{#N/A,#N/A,FALSE,"회선임차현황"}</definedName>
    <definedName name="wrn.회선임차현황._2_1" localSheetId="24" hidden="1">{#N/A,#N/A,FALSE,"회선임차현황"}</definedName>
    <definedName name="wrn.회선임차현황._2_1" localSheetId="8" hidden="1">{#N/A,#N/A,FALSE,"회선임차현황"}</definedName>
    <definedName name="wrn.회선임차현황._2_1" localSheetId="25" hidden="1">{#N/A,#N/A,FALSE,"회선임차현황"}</definedName>
    <definedName name="wrn.회선임차현황._2_1" localSheetId="2" hidden="1">{#N/A,#N/A,FALSE,"회선임차현황"}</definedName>
    <definedName name="wrn.회선임차현황._2_1" localSheetId="14" hidden="1">{#N/A,#N/A,FALSE,"회선임차현황"}</definedName>
    <definedName name="wrn.회선임차현황._2_1" localSheetId="28" hidden="1">{#N/A,#N/A,FALSE,"회선임차현황"}</definedName>
    <definedName name="wrn.회선임차현황._2_1" localSheetId="5" hidden="1">{#N/A,#N/A,FALSE,"회선임차현황"}</definedName>
    <definedName name="wrn.회선임차현황._2_1" localSheetId="13" hidden="1">{#N/A,#N/A,FALSE,"회선임차현황"}</definedName>
    <definedName name="wrn.회선임차현황._2_1" hidden="1">{#N/A,#N/A,FALSE,"회선임차현황"}</definedName>
    <definedName name="wrn.회선임차현황._2_2" localSheetId="24" hidden="1">{#N/A,#N/A,FALSE,"회선임차현황"}</definedName>
    <definedName name="wrn.회선임차현황._2_2" localSheetId="8" hidden="1">{#N/A,#N/A,FALSE,"회선임차현황"}</definedName>
    <definedName name="wrn.회선임차현황._2_2" localSheetId="25" hidden="1">{#N/A,#N/A,FALSE,"회선임차현황"}</definedName>
    <definedName name="wrn.회선임차현황._2_2" localSheetId="2" hidden="1">{#N/A,#N/A,FALSE,"회선임차현황"}</definedName>
    <definedName name="wrn.회선임차현황._2_2" localSheetId="14" hidden="1">{#N/A,#N/A,FALSE,"회선임차현황"}</definedName>
    <definedName name="wrn.회선임차현황._2_2" localSheetId="28" hidden="1">{#N/A,#N/A,FALSE,"회선임차현황"}</definedName>
    <definedName name="wrn.회선임차현황._2_2" localSheetId="5" hidden="1">{#N/A,#N/A,FALSE,"회선임차현황"}</definedName>
    <definedName name="wrn.회선임차현황._2_2" localSheetId="13" hidden="1">{#N/A,#N/A,FALSE,"회선임차현황"}</definedName>
    <definedName name="wrn.회선임차현황._2_2" hidden="1">{#N/A,#N/A,FALSE,"회선임차현황"}</definedName>
    <definedName name="wrn.회선임차현황._2_3" localSheetId="24" hidden="1">{#N/A,#N/A,FALSE,"회선임차현황"}</definedName>
    <definedName name="wrn.회선임차현황._2_3" localSheetId="8" hidden="1">{#N/A,#N/A,FALSE,"회선임차현황"}</definedName>
    <definedName name="wrn.회선임차현황._2_3" localSheetId="25" hidden="1">{#N/A,#N/A,FALSE,"회선임차현황"}</definedName>
    <definedName name="wrn.회선임차현황._2_3" localSheetId="2" hidden="1">{#N/A,#N/A,FALSE,"회선임차현황"}</definedName>
    <definedName name="wrn.회선임차현황._2_3" localSheetId="14" hidden="1">{#N/A,#N/A,FALSE,"회선임차현황"}</definedName>
    <definedName name="wrn.회선임차현황._2_3" localSheetId="28" hidden="1">{#N/A,#N/A,FALSE,"회선임차현황"}</definedName>
    <definedName name="wrn.회선임차현황._2_3" localSheetId="5" hidden="1">{#N/A,#N/A,FALSE,"회선임차현황"}</definedName>
    <definedName name="wrn.회선임차현황._2_3" localSheetId="13" hidden="1">{#N/A,#N/A,FALSE,"회선임차현황"}</definedName>
    <definedName name="wrn.회선임차현황._2_3" hidden="1">{#N/A,#N/A,FALSE,"회선임차현황"}</definedName>
    <definedName name="wrn.회선임차현황._2_4" localSheetId="24" hidden="1">{#N/A,#N/A,FALSE,"회선임차현황"}</definedName>
    <definedName name="wrn.회선임차현황._2_4" localSheetId="8" hidden="1">{#N/A,#N/A,FALSE,"회선임차현황"}</definedName>
    <definedName name="wrn.회선임차현황._2_4" localSheetId="25" hidden="1">{#N/A,#N/A,FALSE,"회선임차현황"}</definedName>
    <definedName name="wrn.회선임차현황._2_4" localSheetId="2" hidden="1">{#N/A,#N/A,FALSE,"회선임차현황"}</definedName>
    <definedName name="wrn.회선임차현황._2_4" localSheetId="14" hidden="1">{#N/A,#N/A,FALSE,"회선임차현황"}</definedName>
    <definedName name="wrn.회선임차현황._2_4" localSheetId="28" hidden="1">{#N/A,#N/A,FALSE,"회선임차현황"}</definedName>
    <definedName name="wrn.회선임차현황._2_4" localSheetId="5" hidden="1">{#N/A,#N/A,FALSE,"회선임차현황"}</definedName>
    <definedName name="wrn.회선임차현황._2_4" localSheetId="13" hidden="1">{#N/A,#N/A,FALSE,"회선임차현황"}</definedName>
    <definedName name="wrn.회선임차현황._2_4" hidden="1">{#N/A,#N/A,FALSE,"회선임차현황"}</definedName>
    <definedName name="wrn.회선임차현황._3" localSheetId="24" hidden="1">{#N/A,#N/A,FALSE,"회선임차현황"}</definedName>
    <definedName name="wrn.회선임차현황._3" localSheetId="8" hidden="1">{#N/A,#N/A,FALSE,"회선임차현황"}</definedName>
    <definedName name="wrn.회선임차현황._3" localSheetId="25" hidden="1">{#N/A,#N/A,FALSE,"회선임차현황"}</definedName>
    <definedName name="wrn.회선임차현황._3" localSheetId="2" hidden="1">{#N/A,#N/A,FALSE,"회선임차현황"}</definedName>
    <definedName name="wrn.회선임차현황._3" localSheetId="14" hidden="1">{#N/A,#N/A,FALSE,"회선임차현황"}</definedName>
    <definedName name="wrn.회선임차현황._3" localSheetId="28" hidden="1">{#N/A,#N/A,FALSE,"회선임차현황"}</definedName>
    <definedName name="wrn.회선임차현황._3" localSheetId="5" hidden="1">{#N/A,#N/A,FALSE,"회선임차현황"}</definedName>
    <definedName name="wrn.회선임차현황._3" localSheetId="13" hidden="1">{#N/A,#N/A,FALSE,"회선임차현황"}</definedName>
    <definedName name="wrn.회선임차현황._3" hidden="1">{#N/A,#N/A,FALSE,"회선임차현황"}</definedName>
    <definedName name="wrn.회선임차현황._3_1" localSheetId="24" hidden="1">{#N/A,#N/A,FALSE,"회선임차현황"}</definedName>
    <definedName name="wrn.회선임차현황._3_1" localSheetId="8" hidden="1">{#N/A,#N/A,FALSE,"회선임차현황"}</definedName>
    <definedName name="wrn.회선임차현황._3_1" localSheetId="25" hidden="1">{#N/A,#N/A,FALSE,"회선임차현황"}</definedName>
    <definedName name="wrn.회선임차현황._3_1" localSheetId="2" hidden="1">{#N/A,#N/A,FALSE,"회선임차현황"}</definedName>
    <definedName name="wrn.회선임차현황._3_1" localSheetId="14" hidden="1">{#N/A,#N/A,FALSE,"회선임차현황"}</definedName>
    <definedName name="wrn.회선임차현황._3_1" localSheetId="28" hidden="1">{#N/A,#N/A,FALSE,"회선임차현황"}</definedName>
    <definedName name="wrn.회선임차현황._3_1" localSheetId="5" hidden="1">{#N/A,#N/A,FALSE,"회선임차현황"}</definedName>
    <definedName name="wrn.회선임차현황._3_1" localSheetId="13" hidden="1">{#N/A,#N/A,FALSE,"회선임차현황"}</definedName>
    <definedName name="wrn.회선임차현황._3_1" hidden="1">{#N/A,#N/A,FALSE,"회선임차현황"}</definedName>
    <definedName name="wrn.회선임차현황._3_2" localSheetId="24" hidden="1">{#N/A,#N/A,FALSE,"회선임차현황"}</definedName>
    <definedName name="wrn.회선임차현황._3_2" localSheetId="8" hidden="1">{#N/A,#N/A,FALSE,"회선임차현황"}</definedName>
    <definedName name="wrn.회선임차현황._3_2" localSheetId="25" hidden="1">{#N/A,#N/A,FALSE,"회선임차현황"}</definedName>
    <definedName name="wrn.회선임차현황._3_2" localSheetId="2" hidden="1">{#N/A,#N/A,FALSE,"회선임차현황"}</definedName>
    <definedName name="wrn.회선임차현황._3_2" localSheetId="14" hidden="1">{#N/A,#N/A,FALSE,"회선임차현황"}</definedName>
    <definedName name="wrn.회선임차현황._3_2" localSheetId="28" hidden="1">{#N/A,#N/A,FALSE,"회선임차현황"}</definedName>
    <definedName name="wrn.회선임차현황._3_2" localSheetId="5" hidden="1">{#N/A,#N/A,FALSE,"회선임차현황"}</definedName>
    <definedName name="wrn.회선임차현황._3_2" localSheetId="13" hidden="1">{#N/A,#N/A,FALSE,"회선임차현황"}</definedName>
    <definedName name="wrn.회선임차현황._3_2" hidden="1">{#N/A,#N/A,FALSE,"회선임차현황"}</definedName>
    <definedName name="wrn.회선임차현황._3_3" localSheetId="24" hidden="1">{#N/A,#N/A,FALSE,"회선임차현황"}</definedName>
    <definedName name="wrn.회선임차현황._3_3" localSheetId="8" hidden="1">{#N/A,#N/A,FALSE,"회선임차현황"}</definedName>
    <definedName name="wrn.회선임차현황._3_3" localSheetId="25" hidden="1">{#N/A,#N/A,FALSE,"회선임차현황"}</definedName>
    <definedName name="wrn.회선임차현황._3_3" localSheetId="2" hidden="1">{#N/A,#N/A,FALSE,"회선임차현황"}</definedName>
    <definedName name="wrn.회선임차현황._3_3" localSheetId="14" hidden="1">{#N/A,#N/A,FALSE,"회선임차현황"}</definedName>
    <definedName name="wrn.회선임차현황._3_3" localSheetId="28" hidden="1">{#N/A,#N/A,FALSE,"회선임차현황"}</definedName>
    <definedName name="wrn.회선임차현황._3_3" localSheetId="5" hidden="1">{#N/A,#N/A,FALSE,"회선임차현황"}</definedName>
    <definedName name="wrn.회선임차현황._3_3" localSheetId="13" hidden="1">{#N/A,#N/A,FALSE,"회선임차현황"}</definedName>
    <definedName name="wrn.회선임차현황._3_3" hidden="1">{#N/A,#N/A,FALSE,"회선임차현황"}</definedName>
    <definedName name="wrn.회선임차현황._3_4" localSheetId="24" hidden="1">{#N/A,#N/A,FALSE,"회선임차현황"}</definedName>
    <definedName name="wrn.회선임차현황._3_4" localSheetId="8" hidden="1">{#N/A,#N/A,FALSE,"회선임차현황"}</definedName>
    <definedName name="wrn.회선임차현황._3_4" localSheetId="25" hidden="1">{#N/A,#N/A,FALSE,"회선임차현황"}</definedName>
    <definedName name="wrn.회선임차현황._3_4" localSheetId="2" hidden="1">{#N/A,#N/A,FALSE,"회선임차현황"}</definedName>
    <definedName name="wrn.회선임차현황._3_4" localSheetId="14" hidden="1">{#N/A,#N/A,FALSE,"회선임차현황"}</definedName>
    <definedName name="wrn.회선임차현황._3_4" localSheetId="28" hidden="1">{#N/A,#N/A,FALSE,"회선임차현황"}</definedName>
    <definedName name="wrn.회선임차현황._3_4" localSheetId="5" hidden="1">{#N/A,#N/A,FALSE,"회선임차현황"}</definedName>
    <definedName name="wrn.회선임차현황._3_4" localSheetId="13" hidden="1">{#N/A,#N/A,FALSE,"회선임차현황"}</definedName>
    <definedName name="wrn.회선임차현황._3_4" hidden="1">{#N/A,#N/A,FALSE,"회선임차현황"}</definedName>
    <definedName name="wrn.회선임차현황._4" localSheetId="24" hidden="1">{#N/A,#N/A,FALSE,"회선임차현황"}</definedName>
    <definedName name="wrn.회선임차현황._4" localSheetId="8" hidden="1">{#N/A,#N/A,FALSE,"회선임차현황"}</definedName>
    <definedName name="wrn.회선임차현황._4" localSheetId="25" hidden="1">{#N/A,#N/A,FALSE,"회선임차현황"}</definedName>
    <definedName name="wrn.회선임차현황._4" localSheetId="2" hidden="1">{#N/A,#N/A,FALSE,"회선임차현황"}</definedName>
    <definedName name="wrn.회선임차현황._4" localSheetId="14" hidden="1">{#N/A,#N/A,FALSE,"회선임차현황"}</definedName>
    <definedName name="wrn.회선임차현황._4" localSheetId="28" hidden="1">{#N/A,#N/A,FALSE,"회선임차현황"}</definedName>
    <definedName name="wrn.회선임차현황._4" localSheetId="5" hidden="1">{#N/A,#N/A,FALSE,"회선임차현황"}</definedName>
    <definedName name="wrn.회선임차현황._4" localSheetId="13" hidden="1">{#N/A,#N/A,FALSE,"회선임차현황"}</definedName>
    <definedName name="wrn.회선임차현황._4" hidden="1">{#N/A,#N/A,FALSE,"회선임차현황"}</definedName>
    <definedName name="wrn.회선임차현황._4_1" localSheetId="24" hidden="1">{#N/A,#N/A,FALSE,"회선임차현황"}</definedName>
    <definedName name="wrn.회선임차현황._4_1" localSheetId="8" hidden="1">{#N/A,#N/A,FALSE,"회선임차현황"}</definedName>
    <definedName name="wrn.회선임차현황._4_1" localSheetId="25" hidden="1">{#N/A,#N/A,FALSE,"회선임차현황"}</definedName>
    <definedName name="wrn.회선임차현황._4_1" localSheetId="2" hidden="1">{#N/A,#N/A,FALSE,"회선임차현황"}</definedName>
    <definedName name="wrn.회선임차현황._4_1" localSheetId="14" hidden="1">{#N/A,#N/A,FALSE,"회선임차현황"}</definedName>
    <definedName name="wrn.회선임차현황._4_1" localSheetId="28" hidden="1">{#N/A,#N/A,FALSE,"회선임차현황"}</definedName>
    <definedName name="wrn.회선임차현황._4_1" localSheetId="5" hidden="1">{#N/A,#N/A,FALSE,"회선임차현황"}</definedName>
    <definedName name="wrn.회선임차현황._4_1" localSheetId="13" hidden="1">{#N/A,#N/A,FALSE,"회선임차현황"}</definedName>
    <definedName name="wrn.회선임차현황._4_1" hidden="1">{#N/A,#N/A,FALSE,"회선임차현황"}</definedName>
    <definedName name="wrn.회선임차현황._4_2" localSheetId="24" hidden="1">{#N/A,#N/A,FALSE,"회선임차현황"}</definedName>
    <definedName name="wrn.회선임차현황._4_2" localSheetId="8" hidden="1">{#N/A,#N/A,FALSE,"회선임차현황"}</definedName>
    <definedName name="wrn.회선임차현황._4_2" localSheetId="25" hidden="1">{#N/A,#N/A,FALSE,"회선임차현황"}</definedName>
    <definedName name="wrn.회선임차현황._4_2" localSheetId="2" hidden="1">{#N/A,#N/A,FALSE,"회선임차현황"}</definedName>
    <definedName name="wrn.회선임차현황._4_2" localSheetId="14" hidden="1">{#N/A,#N/A,FALSE,"회선임차현황"}</definedName>
    <definedName name="wrn.회선임차현황._4_2" localSheetId="28" hidden="1">{#N/A,#N/A,FALSE,"회선임차현황"}</definedName>
    <definedName name="wrn.회선임차현황._4_2" localSheetId="5" hidden="1">{#N/A,#N/A,FALSE,"회선임차현황"}</definedName>
    <definedName name="wrn.회선임차현황._4_2" localSheetId="13" hidden="1">{#N/A,#N/A,FALSE,"회선임차현황"}</definedName>
    <definedName name="wrn.회선임차현황._4_2" hidden="1">{#N/A,#N/A,FALSE,"회선임차현황"}</definedName>
    <definedName name="wrn.회선임차현황._4_3" localSheetId="24" hidden="1">{#N/A,#N/A,FALSE,"회선임차현황"}</definedName>
    <definedName name="wrn.회선임차현황._4_3" localSheetId="8" hidden="1">{#N/A,#N/A,FALSE,"회선임차현황"}</definedName>
    <definedName name="wrn.회선임차현황._4_3" localSheetId="25" hidden="1">{#N/A,#N/A,FALSE,"회선임차현황"}</definedName>
    <definedName name="wrn.회선임차현황._4_3" localSheetId="2" hidden="1">{#N/A,#N/A,FALSE,"회선임차현황"}</definedName>
    <definedName name="wrn.회선임차현황._4_3" localSheetId="14" hidden="1">{#N/A,#N/A,FALSE,"회선임차현황"}</definedName>
    <definedName name="wrn.회선임차현황._4_3" localSheetId="28" hidden="1">{#N/A,#N/A,FALSE,"회선임차현황"}</definedName>
    <definedName name="wrn.회선임차현황._4_3" localSheetId="5" hidden="1">{#N/A,#N/A,FALSE,"회선임차현황"}</definedName>
    <definedName name="wrn.회선임차현황._4_3" localSheetId="13" hidden="1">{#N/A,#N/A,FALSE,"회선임차현황"}</definedName>
    <definedName name="wrn.회선임차현황._4_3" hidden="1">{#N/A,#N/A,FALSE,"회선임차현황"}</definedName>
    <definedName name="wrn.회선임차현황._4_4" localSheetId="24" hidden="1">{#N/A,#N/A,FALSE,"회선임차현황"}</definedName>
    <definedName name="wrn.회선임차현황._4_4" localSheetId="8" hidden="1">{#N/A,#N/A,FALSE,"회선임차현황"}</definedName>
    <definedName name="wrn.회선임차현황._4_4" localSheetId="25" hidden="1">{#N/A,#N/A,FALSE,"회선임차현황"}</definedName>
    <definedName name="wrn.회선임차현황._4_4" localSheetId="2" hidden="1">{#N/A,#N/A,FALSE,"회선임차현황"}</definedName>
    <definedName name="wrn.회선임차현황._4_4" localSheetId="14" hidden="1">{#N/A,#N/A,FALSE,"회선임차현황"}</definedName>
    <definedName name="wrn.회선임차현황._4_4" localSheetId="28" hidden="1">{#N/A,#N/A,FALSE,"회선임차현황"}</definedName>
    <definedName name="wrn.회선임차현황._4_4" localSheetId="5" hidden="1">{#N/A,#N/A,FALSE,"회선임차현황"}</definedName>
    <definedName name="wrn.회선임차현황._4_4" localSheetId="13" hidden="1">{#N/A,#N/A,FALSE,"회선임차현황"}</definedName>
    <definedName name="wrn.회선임차현황._4_4" hidden="1">{#N/A,#N/A,FALSE,"회선임차현황"}</definedName>
    <definedName name="wrn.회선임차현황._5" localSheetId="24" hidden="1">{#N/A,#N/A,FALSE,"회선임차현황"}</definedName>
    <definedName name="wrn.회선임차현황._5" localSheetId="8" hidden="1">{#N/A,#N/A,FALSE,"회선임차현황"}</definedName>
    <definedName name="wrn.회선임차현황._5" localSheetId="25" hidden="1">{#N/A,#N/A,FALSE,"회선임차현황"}</definedName>
    <definedName name="wrn.회선임차현황._5" localSheetId="2" hidden="1">{#N/A,#N/A,FALSE,"회선임차현황"}</definedName>
    <definedName name="wrn.회선임차현황._5" localSheetId="14" hidden="1">{#N/A,#N/A,FALSE,"회선임차현황"}</definedName>
    <definedName name="wrn.회선임차현황._5" localSheetId="28" hidden="1">{#N/A,#N/A,FALSE,"회선임차현황"}</definedName>
    <definedName name="wrn.회선임차현황._5" localSheetId="5" hidden="1">{#N/A,#N/A,FALSE,"회선임차현황"}</definedName>
    <definedName name="wrn.회선임차현황._5" localSheetId="13" hidden="1">{#N/A,#N/A,FALSE,"회선임차현황"}</definedName>
    <definedName name="wrn.회선임차현황._5" hidden="1">{#N/A,#N/A,FALSE,"회선임차현황"}</definedName>
    <definedName name="wrn.회선임차현황._5_1" localSheetId="24" hidden="1">{#N/A,#N/A,FALSE,"회선임차현황"}</definedName>
    <definedName name="wrn.회선임차현황._5_1" localSheetId="8" hidden="1">{#N/A,#N/A,FALSE,"회선임차현황"}</definedName>
    <definedName name="wrn.회선임차현황._5_1" localSheetId="25" hidden="1">{#N/A,#N/A,FALSE,"회선임차현황"}</definedName>
    <definedName name="wrn.회선임차현황._5_1" localSheetId="2" hidden="1">{#N/A,#N/A,FALSE,"회선임차현황"}</definedName>
    <definedName name="wrn.회선임차현황._5_1" localSheetId="14" hidden="1">{#N/A,#N/A,FALSE,"회선임차현황"}</definedName>
    <definedName name="wrn.회선임차현황._5_1" localSheetId="28" hidden="1">{#N/A,#N/A,FALSE,"회선임차현황"}</definedName>
    <definedName name="wrn.회선임차현황._5_1" localSheetId="5" hidden="1">{#N/A,#N/A,FALSE,"회선임차현황"}</definedName>
    <definedName name="wrn.회선임차현황._5_1" localSheetId="13" hidden="1">{#N/A,#N/A,FALSE,"회선임차현황"}</definedName>
    <definedName name="wrn.회선임차현황._5_1" hidden="1">{#N/A,#N/A,FALSE,"회선임차현황"}</definedName>
    <definedName name="wrn.회선임차현황._5_2" localSheetId="24" hidden="1">{#N/A,#N/A,FALSE,"회선임차현황"}</definedName>
    <definedName name="wrn.회선임차현황._5_2" localSheetId="8" hidden="1">{#N/A,#N/A,FALSE,"회선임차현황"}</definedName>
    <definedName name="wrn.회선임차현황._5_2" localSheetId="25" hidden="1">{#N/A,#N/A,FALSE,"회선임차현황"}</definedName>
    <definedName name="wrn.회선임차현황._5_2" localSheetId="2" hidden="1">{#N/A,#N/A,FALSE,"회선임차현황"}</definedName>
    <definedName name="wrn.회선임차현황._5_2" localSheetId="14" hidden="1">{#N/A,#N/A,FALSE,"회선임차현황"}</definedName>
    <definedName name="wrn.회선임차현황._5_2" localSheetId="28" hidden="1">{#N/A,#N/A,FALSE,"회선임차현황"}</definedName>
    <definedName name="wrn.회선임차현황._5_2" localSheetId="5" hidden="1">{#N/A,#N/A,FALSE,"회선임차현황"}</definedName>
    <definedName name="wrn.회선임차현황._5_2" localSheetId="13" hidden="1">{#N/A,#N/A,FALSE,"회선임차현황"}</definedName>
    <definedName name="wrn.회선임차현황._5_2" hidden="1">{#N/A,#N/A,FALSE,"회선임차현황"}</definedName>
    <definedName name="wrn.회선임차현황._5_3" localSheetId="24" hidden="1">{#N/A,#N/A,FALSE,"회선임차현황"}</definedName>
    <definedName name="wrn.회선임차현황._5_3" localSheetId="8" hidden="1">{#N/A,#N/A,FALSE,"회선임차현황"}</definedName>
    <definedName name="wrn.회선임차현황._5_3" localSheetId="25" hidden="1">{#N/A,#N/A,FALSE,"회선임차현황"}</definedName>
    <definedName name="wrn.회선임차현황._5_3" localSheetId="2" hidden="1">{#N/A,#N/A,FALSE,"회선임차현황"}</definedName>
    <definedName name="wrn.회선임차현황._5_3" localSheetId="14" hidden="1">{#N/A,#N/A,FALSE,"회선임차현황"}</definedName>
    <definedName name="wrn.회선임차현황._5_3" localSheetId="28" hidden="1">{#N/A,#N/A,FALSE,"회선임차현황"}</definedName>
    <definedName name="wrn.회선임차현황._5_3" localSheetId="5" hidden="1">{#N/A,#N/A,FALSE,"회선임차현황"}</definedName>
    <definedName name="wrn.회선임차현황._5_3" localSheetId="13" hidden="1">{#N/A,#N/A,FALSE,"회선임차현황"}</definedName>
    <definedName name="wrn.회선임차현황._5_3" hidden="1">{#N/A,#N/A,FALSE,"회선임차현황"}</definedName>
    <definedName name="wrn.회선임차현황._5_4" localSheetId="24" hidden="1">{#N/A,#N/A,FALSE,"회선임차현황"}</definedName>
    <definedName name="wrn.회선임차현황._5_4" localSheetId="8" hidden="1">{#N/A,#N/A,FALSE,"회선임차현황"}</definedName>
    <definedName name="wrn.회선임차현황._5_4" localSheetId="25" hidden="1">{#N/A,#N/A,FALSE,"회선임차현황"}</definedName>
    <definedName name="wrn.회선임차현황._5_4" localSheetId="2" hidden="1">{#N/A,#N/A,FALSE,"회선임차현황"}</definedName>
    <definedName name="wrn.회선임차현황._5_4" localSheetId="14" hidden="1">{#N/A,#N/A,FALSE,"회선임차현황"}</definedName>
    <definedName name="wrn.회선임차현황._5_4" localSheetId="28" hidden="1">{#N/A,#N/A,FALSE,"회선임차현황"}</definedName>
    <definedName name="wrn.회선임차현황._5_4" localSheetId="5" hidden="1">{#N/A,#N/A,FALSE,"회선임차현황"}</definedName>
    <definedName name="wrn.회선임차현황._5_4" localSheetId="13" hidden="1">{#N/A,#N/A,FALSE,"회선임차현황"}</definedName>
    <definedName name="wrn.회선임차현황._5_4" hidden="1">{#N/A,#N/A,FALSE,"회선임차현황"}</definedName>
    <definedName name="wrn.회의0104.XLS." localSheetId="24" hidden="1">{#N/A,#N/A,TRUE,"매출진척-1";#N/A,#N/A,TRUE,"매출진척-2";#N/A,#N/A,TRUE,"제품실적";#N/A,#N/A,TRUE,"RAC";#N/A,#N/A,TRUE,"PAC ";#N/A,#N/A,TRUE,"재고현황";#N/A,#N/A,TRUE,"공지사항"}</definedName>
    <definedName name="wrn.회의0104.XLS." localSheetId="8" hidden="1">{#N/A,#N/A,TRUE,"매출진척-1";#N/A,#N/A,TRUE,"매출진척-2";#N/A,#N/A,TRUE,"제품실적";#N/A,#N/A,TRUE,"RAC";#N/A,#N/A,TRUE,"PAC ";#N/A,#N/A,TRUE,"재고현황";#N/A,#N/A,TRUE,"공지사항"}</definedName>
    <definedName name="wrn.회의0104.XLS." localSheetId="25" hidden="1">{#N/A,#N/A,TRUE,"매출진척-1";#N/A,#N/A,TRUE,"매출진척-2";#N/A,#N/A,TRUE,"제품실적";#N/A,#N/A,TRUE,"RAC";#N/A,#N/A,TRUE,"PAC ";#N/A,#N/A,TRUE,"재고현황";#N/A,#N/A,TRUE,"공지사항"}</definedName>
    <definedName name="wrn.회의0104.XLS." localSheetId="2" hidden="1">{#N/A,#N/A,TRUE,"매출진척-1";#N/A,#N/A,TRUE,"매출진척-2";#N/A,#N/A,TRUE,"제품실적";#N/A,#N/A,TRUE,"RAC";#N/A,#N/A,TRUE,"PAC ";#N/A,#N/A,TRUE,"재고현황";#N/A,#N/A,TRUE,"공지사항"}</definedName>
    <definedName name="wrn.회의0104.XLS." localSheetId="14" hidden="1">{#N/A,#N/A,TRUE,"매출진척-1";#N/A,#N/A,TRUE,"매출진척-2";#N/A,#N/A,TRUE,"제품실적";#N/A,#N/A,TRUE,"RAC";#N/A,#N/A,TRUE,"PAC ";#N/A,#N/A,TRUE,"재고현황";#N/A,#N/A,TRUE,"공지사항"}</definedName>
    <definedName name="wrn.회의0104.XLS." localSheetId="28" hidden="1">{#N/A,#N/A,TRUE,"매출진척-1";#N/A,#N/A,TRUE,"매출진척-2";#N/A,#N/A,TRUE,"제품실적";#N/A,#N/A,TRUE,"RAC";#N/A,#N/A,TRUE,"PAC ";#N/A,#N/A,TRUE,"재고현황";#N/A,#N/A,TRUE,"공지사항"}</definedName>
    <definedName name="wrn.회의0104.XLS." localSheetId="5" hidden="1">{#N/A,#N/A,TRUE,"매출진척-1";#N/A,#N/A,TRUE,"매출진척-2";#N/A,#N/A,TRUE,"제품실적";#N/A,#N/A,TRUE,"RAC";#N/A,#N/A,TRUE,"PAC ";#N/A,#N/A,TRUE,"재고현황";#N/A,#N/A,TRUE,"공지사항"}</definedName>
    <definedName name="wrn.회의0104.XLS." localSheetId="13"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24" hidden="1">{#N/A,#N/A,TRUE,"매출진척-1";#N/A,#N/A,TRUE,"매출진척-2";#N/A,#N/A,TRUE,"제품실적";#N/A,#N/A,TRUE,"RAC";#N/A,#N/A,TRUE,"PAC ";#N/A,#N/A,TRUE,"재고현황";#N/A,#N/A,TRUE,"공지사항"}</definedName>
    <definedName name="wrn.회의0104.XLS._1" localSheetId="8" hidden="1">{#N/A,#N/A,TRUE,"매출진척-1";#N/A,#N/A,TRUE,"매출진척-2";#N/A,#N/A,TRUE,"제품실적";#N/A,#N/A,TRUE,"RAC";#N/A,#N/A,TRUE,"PAC ";#N/A,#N/A,TRUE,"재고현황";#N/A,#N/A,TRUE,"공지사항"}</definedName>
    <definedName name="wrn.회의0104.XLS._1" localSheetId="25"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localSheetId="14" hidden="1">{#N/A,#N/A,TRUE,"매출진척-1";#N/A,#N/A,TRUE,"매출진척-2";#N/A,#N/A,TRUE,"제품실적";#N/A,#N/A,TRUE,"RAC";#N/A,#N/A,TRUE,"PAC ";#N/A,#N/A,TRUE,"재고현황";#N/A,#N/A,TRUE,"공지사항"}</definedName>
    <definedName name="wrn.회의0104.XLS._1" localSheetId="28" hidden="1">{#N/A,#N/A,TRUE,"매출진척-1";#N/A,#N/A,TRUE,"매출진척-2";#N/A,#N/A,TRUE,"제품실적";#N/A,#N/A,TRUE,"RAC";#N/A,#N/A,TRUE,"PAC ";#N/A,#N/A,TRUE,"재고현황";#N/A,#N/A,TRUE,"공지사항"}</definedName>
    <definedName name="wrn.회의0104.XLS._1" localSheetId="5" hidden="1">{#N/A,#N/A,TRUE,"매출진척-1";#N/A,#N/A,TRUE,"매출진척-2";#N/A,#N/A,TRUE,"제품실적";#N/A,#N/A,TRUE,"RAC";#N/A,#N/A,TRUE,"PAC ";#N/A,#N/A,TRUE,"재고현황";#N/A,#N/A,TRUE,"공지사항"}</definedName>
    <definedName name="wrn.회의0104.XLS._1" localSheetId="13"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 localSheetId="24">#REF!</definedName>
    <definedName name="wroof">#REF!</definedName>
    <definedName name="WRR" localSheetId="24" hidden="1">{#VALUE!,#N/A,FALSE,0;#N/A,#N/A,FALSE,0;#N/A,#N/A,FALSE,0;#N/A,#N/A,FALSE,0}</definedName>
    <definedName name="WRR" localSheetId="8" hidden="1">{#VALUE!,#N/A,FALSE,0;#N/A,#N/A,FALSE,0;#N/A,#N/A,FALSE,0;#N/A,#N/A,FALSE,0}</definedName>
    <definedName name="WRR" localSheetId="25" hidden="1">{#VALUE!,#N/A,FALSE,0;#N/A,#N/A,FALSE,0;#N/A,#N/A,FALSE,0;#N/A,#N/A,FALSE,0}</definedName>
    <definedName name="WRR" localSheetId="2" hidden="1">{#VALUE!,#N/A,FALSE,0;#N/A,#N/A,FALSE,0;#N/A,#N/A,FALSE,0;#N/A,#N/A,FALSE,0}</definedName>
    <definedName name="WRR" localSheetId="28" hidden="1">{#VALUE!,#N/A,FALSE,0;#N/A,#N/A,FALSE,0;#N/A,#N/A,FALSE,0;#N/A,#N/A,FALSE,0}</definedName>
    <definedName name="WRR" localSheetId="5" hidden="1">{#VALUE!,#N/A,FALSE,0;#N/A,#N/A,FALSE,0;#N/A,#N/A,FALSE,0;#N/A,#N/A,FALSE,0}</definedName>
    <definedName name="WRR" hidden="1">{#VALUE!,#N/A,FALSE,0;#N/A,#N/A,FALSE,0;#N/A,#N/A,FALSE,0;#N/A,#N/A,FALSE,0}</definedName>
    <definedName name="wrty" localSheetId="24" hidden="1">{"'용역비'!$A$4:$C$8"}</definedName>
    <definedName name="wrty" localSheetId="8" hidden="1">{"'용역비'!$A$4:$C$8"}</definedName>
    <definedName name="wrty" localSheetId="25" hidden="1">{"'용역비'!$A$4:$C$8"}</definedName>
    <definedName name="wrty" localSheetId="2" hidden="1">{"'용역비'!$A$4:$C$8"}</definedName>
    <definedName name="wrty" localSheetId="28" hidden="1">{"'용역비'!$A$4:$C$8"}</definedName>
    <definedName name="wrty" localSheetId="5" hidden="1">{"'용역비'!$A$4:$C$8"}</definedName>
    <definedName name="wrty" hidden="1">{"'용역비'!$A$4:$C$8"}</definedName>
    <definedName name="wrtyrtyrt" localSheetId="24" hidden="1">{"'용역비'!$A$4:$C$8"}</definedName>
    <definedName name="wrtyrtyrt" localSheetId="8" hidden="1">{"'용역비'!$A$4:$C$8"}</definedName>
    <definedName name="wrtyrtyrt" localSheetId="25" hidden="1">{"'용역비'!$A$4:$C$8"}</definedName>
    <definedName name="wrtyrtyrt" localSheetId="2" hidden="1">{"'용역비'!$A$4:$C$8"}</definedName>
    <definedName name="wrtyrtyrt" localSheetId="28" hidden="1">{"'용역비'!$A$4:$C$8"}</definedName>
    <definedName name="wrtyrtyrt" localSheetId="5" hidden="1">{"'용역비'!$A$4:$C$8"}</definedName>
    <definedName name="wrtyrtyrt" hidden="1">{"'용역비'!$A$4:$C$8"}</definedName>
    <definedName name="wrtywrtywr" localSheetId="24" hidden="1">{"'용역비'!$A$4:$C$8"}</definedName>
    <definedName name="wrtywrtywr" localSheetId="8" hidden="1">{"'용역비'!$A$4:$C$8"}</definedName>
    <definedName name="wrtywrtywr" localSheetId="25" hidden="1">{"'용역비'!$A$4:$C$8"}</definedName>
    <definedName name="wrtywrtywr" localSheetId="2" hidden="1">{"'용역비'!$A$4:$C$8"}</definedName>
    <definedName name="wrtywrtywr" localSheetId="28" hidden="1">{"'용역비'!$A$4:$C$8"}</definedName>
    <definedName name="wrtywrtywr" localSheetId="5" hidden="1">{"'용역비'!$A$4:$C$8"}</definedName>
    <definedName name="wrtywrtywr" hidden="1">{"'용역비'!$A$4:$C$8"}</definedName>
    <definedName name="Ws" localSheetId="24">#REF!</definedName>
    <definedName name="Ws">#REF!</definedName>
    <definedName name="wshell" localSheetId="24">#REF!</definedName>
    <definedName name="wshell">#REF!</definedName>
    <definedName name="WSU" localSheetId="24">#REF!</definedName>
    <definedName name="WSU">#REF!</definedName>
    <definedName name="wt" localSheetId="24">#REF!</definedName>
    <definedName name="wt">#REF!</definedName>
    <definedName name="Wte" localSheetId="24">#REF!</definedName>
    <definedName name="Wte">#REF!</definedName>
    <definedName name="Wtest1" localSheetId="24">#REF!</definedName>
    <definedName name="Wtest1">#REF!</definedName>
    <definedName name="Wtest2" localSheetId="24">#REF!</definedName>
    <definedName name="Wtest2">#REF!</definedName>
    <definedName name="WTOT" localSheetId="24">#REF!</definedName>
    <definedName name="WTOT">#REF!</definedName>
    <definedName name="WTU" localSheetId="24">#REF!</definedName>
    <definedName name="WTU">#REF!</definedName>
    <definedName name="wuy" localSheetId="24" hidden="1">{"'용역비'!$A$4:$C$8"}</definedName>
    <definedName name="wuy" localSheetId="8" hidden="1">{"'용역비'!$A$4:$C$8"}</definedName>
    <definedName name="wuy" localSheetId="25" hidden="1">{"'용역비'!$A$4:$C$8"}</definedName>
    <definedName name="wuy" localSheetId="2" hidden="1">{"'용역비'!$A$4:$C$8"}</definedName>
    <definedName name="wuy" localSheetId="28" hidden="1">{"'용역비'!$A$4:$C$8"}</definedName>
    <definedName name="wuy" localSheetId="5" hidden="1">{"'용역비'!$A$4:$C$8"}</definedName>
    <definedName name="wuy" hidden="1">{"'용역비'!$A$4:$C$8"}</definedName>
    <definedName name="wvu.cash." localSheetId="24" hidden="1">{TRUE,TRUE,-1.25,-15.5,456.75,279.75,FALSE,FALSE,TRUE,TRUE,0,1,18,1,199,6,3,4,TRUE,TRUE,3,TRUE,1,TRUE,100,"Swvu.cash.","ACwvu.cash.",1,FALSE,FALSE,0.511811023622047,0.511811023622047,0.511811023622047,0.511811023622047,1,"","",FALSE,FALSE,FALSE,FALSE,1,#N/A,1,1,#DIV/0!,FALSE,"Rwvu.cash.",#N/A,FALSE,FALSE}</definedName>
    <definedName name="wvu.cash." localSheetId="8" hidden="1">{TRUE,TRUE,-1.25,-15.5,456.75,279.75,FALSE,FALSE,TRUE,TRUE,0,1,18,1,199,6,3,4,TRUE,TRUE,3,TRUE,1,TRUE,100,"Swvu.cash.","ACwvu.cash.",1,FALSE,FALSE,0.511811023622047,0.511811023622047,0.511811023622047,0.511811023622047,1,"","",FALSE,FALSE,FALSE,FALSE,1,#N/A,1,1,#DIV/0!,FALSE,"Rwvu.cash.",#N/A,FALSE,FALSE}</definedName>
    <definedName name="wvu.cash." localSheetId="25" hidden="1">{TRUE,TRUE,-1.25,-15.5,456.75,279.75,FALSE,FALSE,TRUE,TRUE,0,1,18,1,199,6,3,4,TRUE,TRUE,3,TRUE,1,TRUE,100,"Swvu.cash.","ACwvu.cash.",1,FALSE,FALSE,0.511811023622047,0.511811023622047,0.511811023622047,0.511811023622047,1,"","",FALSE,FALSE,FALSE,FALSE,1,#N/A,1,1,#DIV/0!,FALSE,"Rwvu.cash.",#N/A,FALSE,FALSE}</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localSheetId="28" hidden="1">{TRUE,TRUE,-1.25,-15.5,456.75,279.75,FALSE,FALSE,TRUE,TRUE,0,1,18,1,199,6,3,4,TRUE,TRUE,3,TRUE,1,TRUE,100,"Swvu.cash.","ACwvu.cash.",1,FALSE,FALSE,0.511811023622047,0.511811023622047,0.511811023622047,0.511811023622047,1,"","",FALSE,FALSE,FALSE,FALSE,1,#N/A,1,1,#DIV/0!,FALSE,"Rwvu.cash.",#N/A,FALSE,FALSE}</definedName>
    <definedName name="wvu.cash." localSheetId="5"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localSheetId="24"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8"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25"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2"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28"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5"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localSheetId="24"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8"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25"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2"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28"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5"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24"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8"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25"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2"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28"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5"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localSheetId="24"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8"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5"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28"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5"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localSheetId="24"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8"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25"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2"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28"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5"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24"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8"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25"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2"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28"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5"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24"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8"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25"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2"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28"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5"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24"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8"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5"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28"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5"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w" localSheetId="8" hidden="1">{#N/A,#N/A,FALSE,"손익표지";#N/A,#N/A,FALSE,"손익계산";#N/A,#N/A,FALSE,"일반관리비";#N/A,#N/A,FALSE,"영업외수익";#N/A,#N/A,FALSE,"영업외비용";#N/A,#N/A,FALSE,"매출액";#N/A,#N/A,FALSE,"요약손익";#N/A,#N/A,FALSE,"요약대차";#N/A,#N/A,FALSE,"매출채권현황";#N/A,#N/A,FALSE,"매출채권명세"}</definedName>
    <definedName name="ww" localSheetId="25" hidden="1">{#N/A,#N/A,FALSE,"손익표지";#N/A,#N/A,FALSE,"손익계산";#N/A,#N/A,FALSE,"일반관리비";#N/A,#N/A,FALSE,"영업외수익";#N/A,#N/A,FALSE,"영업외비용";#N/A,#N/A,FALSE,"매출액";#N/A,#N/A,FALSE,"요약손익";#N/A,#N/A,FALSE,"요약대차";#N/A,#N/A,FALSE,"매출채권현황";#N/A,#N/A,FALSE,"매출채권명세"}</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w" localSheetId="5"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_NPV_BASE_RA" localSheetId="24">#REF!</definedName>
    <definedName name="WW_NPV_BASE_RA" localSheetId="14">#REF!</definedName>
    <definedName name="WW_NPV_BASE_RA" localSheetId="13">#REF!</definedName>
    <definedName name="WW_NPV_BASE_RA">#REF!</definedName>
    <definedName name="WW_NPV_DOWN_RA" localSheetId="24">#REF!</definedName>
    <definedName name="WW_NPV_DOWN_RA" localSheetId="14">#REF!</definedName>
    <definedName name="WW_NPV_DOWN_RA" localSheetId="13">#REF!</definedName>
    <definedName name="WW_NPV_DOWN_RA">#REF!</definedName>
    <definedName name="WW_NPV_UP_RA" localSheetId="24">#REF!</definedName>
    <definedName name="WW_NPV_UP_RA" localSheetId="14">#REF!</definedName>
    <definedName name="WW_NPV_UP_RA" localSheetId="13">#REF!</definedName>
    <definedName name="WW_NPV_UP_RA">#REF!</definedName>
    <definedName name="WW_PL_BASE_RA" localSheetId="24">#REF!</definedName>
    <definedName name="WW_PL_BASE_RA">#REF!</definedName>
    <definedName name="WW_PL_DOWN_RA" localSheetId="24">#REF!</definedName>
    <definedName name="WW_PL_DOWN_RA">#REF!</definedName>
    <definedName name="WW_PL_UP_RA" localSheetId="24">#REF!</definedName>
    <definedName name="WW_PL_UP_RA">#REF!</definedName>
    <definedName name="WWDASF" localSheetId="24">#REF!</definedName>
    <definedName name="WWDASF">#REF!</definedName>
    <definedName name="WWE" localSheetId="24" hidden="1">{#N/A,#N/A,FALSE,"단축1";#N/A,#N/A,FALSE,"단축2";#N/A,#N/A,FALSE,"단축3";#N/A,#N/A,FALSE,"장축";#N/A,#N/A,FALSE,"4WD"}</definedName>
    <definedName name="WWE" localSheetId="8" hidden="1">{#N/A,#N/A,FALSE,"단축1";#N/A,#N/A,FALSE,"단축2";#N/A,#N/A,FALSE,"단축3";#N/A,#N/A,FALSE,"장축";#N/A,#N/A,FALSE,"4WD"}</definedName>
    <definedName name="WWE" localSheetId="25" hidden="1">{#N/A,#N/A,FALSE,"단축1";#N/A,#N/A,FALSE,"단축2";#N/A,#N/A,FALSE,"단축3";#N/A,#N/A,FALSE,"장축";#N/A,#N/A,FALSE,"4WD"}</definedName>
    <definedName name="WWE" localSheetId="2" hidden="1">{#N/A,#N/A,FALSE,"단축1";#N/A,#N/A,FALSE,"단축2";#N/A,#N/A,FALSE,"단축3";#N/A,#N/A,FALSE,"장축";#N/A,#N/A,FALSE,"4WD"}</definedName>
    <definedName name="WWE" localSheetId="28" hidden="1">{#N/A,#N/A,FALSE,"단축1";#N/A,#N/A,FALSE,"단축2";#N/A,#N/A,FALSE,"단축3";#N/A,#N/A,FALSE,"장축";#N/A,#N/A,FALSE,"4WD"}</definedName>
    <definedName name="WWE" localSheetId="5" hidden="1">{#N/A,#N/A,FALSE,"단축1";#N/A,#N/A,FALSE,"단축2";#N/A,#N/A,FALSE,"단축3";#N/A,#N/A,FALSE,"장축";#N/A,#N/A,FALSE,"4WD"}</definedName>
    <definedName name="WWE" hidden="1">{#N/A,#N/A,FALSE,"단축1";#N/A,#N/A,FALSE,"단축2";#N/A,#N/A,FALSE,"단축3";#N/A,#N/A,FALSE,"장축";#N/A,#N/A,FALSE,"4WD"}</definedName>
    <definedName name="wwererwrwersf" localSheetId="24" hidden="1">{#N/A,#N/A,FALSE,"Che-Ga";#N/A,#N/A,FALSE,"Iv-Sm";#N/A,#N/A,FALSE,"So-We";#N/A,#N/A,FALSE,"Me-Po";#N/A,#N/A,FALSE,"Be-Bo";#N/A,#N/A,FALSE,"Cha-Ki";#N/A,#N/A,FALSE,"In";#N/A,#N/A,FALSE,"Schedule 23";#N/A,#N/A,FALSE,"Schedule 22";#N/A,#N/A,FALSE,"WACC"}</definedName>
    <definedName name="wwererwrwersf" localSheetId="8" hidden="1">{#N/A,#N/A,FALSE,"Che-Ga";#N/A,#N/A,FALSE,"Iv-Sm";#N/A,#N/A,FALSE,"So-We";#N/A,#N/A,FALSE,"Me-Po";#N/A,#N/A,FALSE,"Be-Bo";#N/A,#N/A,FALSE,"Cha-Ki";#N/A,#N/A,FALSE,"In";#N/A,#N/A,FALSE,"Schedule 23";#N/A,#N/A,FALSE,"Schedule 22";#N/A,#N/A,FALSE,"WACC"}</definedName>
    <definedName name="wwererwrwersf" localSheetId="25" hidden="1">{#N/A,#N/A,FALSE,"Che-Ga";#N/A,#N/A,FALSE,"Iv-Sm";#N/A,#N/A,FALSE,"So-We";#N/A,#N/A,FALSE,"Me-Po";#N/A,#N/A,FALSE,"Be-Bo";#N/A,#N/A,FALSE,"Cha-Ki";#N/A,#N/A,FALSE,"In";#N/A,#N/A,FALSE,"Schedule 23";#N/A,#N/A,FALSE,"Schedule 22";#N/A,#N/A,FALSE,"WACC"}</definedName>
    <definedName name="wwererwrwersf" localSheetId="2" hidden="1">{#N/A,#N/A,FALSE,"Che-Ga";#N/A,#N/A,FALSE,"Iv-Sm";#N/A,#N/A,FALSE,"So-We";#N/A,#N/A,FALSE,"Me-Po";#N/A,#N/A,FALSE,"Be-Bo";#N/A,#N/A,FALSE,"Cha-Ki";#N/A,#N/A,FALSE,"In";#N/A,#N/A,FALSE,"Schedule 23";#N/A,#N/A,FALSE,"Schedule 22";#N/A,#N/A,FALSE,"WACC"}</definedName>
    <definedName name="wwererwrwersf" localSheetId="28" hidden="1">{#N/A,#N/A,FALSE,"Che-Ga";#N/A,#N/A,FALSE,"Iv-Sm";#N/A,#N/A,FALSE,"So-We";#N/A,#N/A,FALSE,"Me-Po";#N/A,#N/A,FALSE,"Be-Bo";#N/A,#N/A,FALSE,"Cha-Ki";#N/A,#N/A,FALSE,"In";#N/A,#N/A,FALSE,"Schedule 23";#N/A,#N/A,FALSE,"Schedule 22";#N/A,#N/A,FALSE,"WACC"}</definedName>
    <definedName name="wwererwrwersf" localSheetId="5" hidden="1">{#N/A,#N/A,FALSE,"Che-Ga";#N/A,#N/A,FALSE,"Iv-Sm";#N/A,#N/A,FALSE,"So-We";#N/A,#N/A,FALSE,"Me-Po";#N/A,#N/A,FALSE,"Be-Bo";#N/A,#N/A,FALSE,"Cha-Ki";#N/A,#N/A,FALSE,"In";#N/A,#N/A,FALSE,"Schedule 23";#N/A,#N/A,FALSE,"Schedule 22";#N/A,#N/A,FALSE,"WACC"}</definedName>
    <definedName name="wwererwrwersf" hidden="1">{#N/A,#N/A,FALSE,"Che-Ga";#N/A,#N/A,FALSE,"Iv-Sm";#N/A,#N/A,FALSE,"So-We";#N/A,#N/A,FALSE,"Me-Po";#N/A,#N/A,FALSE,"Be-Bo";#N/A,#N/A,FALSE,"Cha-Ki";#N/A,#N/A,FALSE,"In";#N/A,#N/A,FALSE,"Schedule 23";#N/A,#N/A,FALSE,"Schedule 22";#N/A,#N/A,FALSE,"WACC"}</definedName>
    <definedName name="wwii" localSheetId="24" hidden="1">{#N/A,#N/A,TRUE,"Clairwyn Richardson";#N/A,#N/A,TRUE,"P&amp;L - Harrogate";#N/A,#N/A,TRUE,"P&amp;L - York";#N/A,#N/A,TRUE,"P&amp;L - Leeds";#N/A,#N/A,TRUE,"P&amp;L - Manchester";#N/A,#N/A,TRUE,"P&amp;L - Deansgate";#N/A,#N/A,TRUE,"P&amp;L - Durham";#N/A,#N/A,TRUE,"P&amp;L - Nottingham";#N/A,#N/A,TRUE,"P&amp;L - The Triangle"}</definedName>
    <definedName name="wwii" localSheetId="8" hidden="1">{#N/A,#N/A,TRUE,"Clairwyn Richardson";#N/A,#N/A,TRUE,"P&amp;L - Harrogate";#N/A,#N/A,TRUE,"P&amp;L - York";#N/A,#N/A,TRUE,"P&amp;L - Leeds";#N/A,#N/A,TRUE,"P&amp;L - Manchester";#N/A,#N/A,TRUE,"P&amp;L - Deansgate";#N/A,#N/A,TRUE,"P&amp;L - Durham";#N/A,#N/A,TRUE,"P&amp;L - Nottingham";#N/A,#N/A,TRUE,"P&amp;L - The Triangle"}</definedName>
    <definedName name="wwii" localSheetId="25" hidden="1">{#N/A,#N/A,TRUE,"Clairwyn Richardson";#N/A,#N/A,TRUE,"P&amp;L - Harrogate";#N/A,#N/A,TRUE,"P&amp;L - York";#N/A,#N/A,TRUE,"P&amp;L - Leeds";#N/A,#N/A,TRUE,"P&amp;L - Manchester";#N/A,#N/A,TRUE,"P&amp;L - Deansgate";#N/A,#N/A,TRUE,"P&amp;L - Durham";#N/A,#N/A,TRUE,"P&amp;L - Nottingham";#N/A,#N/A,TRUE,"P&amp;L - The Triangle"}</definedName>
    <definedName name="wwii" localSheetId="2" hidden="1">{#N/A,#N/A,TRUE,"Clairwyn Richardson";#N/A,#N/A,TRUE,"P&amp;L - Harrogate";#N/A,#N/A,TRUE,"P&amp;L - York";#N/A,#N/A,TRUE,"P&amp;L - Leeds";#N/A,#N/A,TRUE,"P&amp;L - Manchester";#N/A,#N/A,TRUE,"P&amp;L - Deansgate";#N/A,#N/A,TRUE,"P&amp;L - Durham";#N/A,#N/A,TRUE,"P&amp;L - Nottingham";#N/A,#N/A,TRUE,"P&amp;L - The Triangle"}</definedName>
    <definedName name="wwii" localSheetId="28" hidden="1">{#N/A,#N/A,TRUE,"Clairwyn Richardson";#N/A,#N/A,TRUE,"P&amp;L - Harrogate";#N/A,#N/A,TRUE,"P&amp;L - York";#N/A,#N/A,TRUE,"P&amp;L - Leeds";#N/A,#N/A,TRUE,"P&amp;L - Manchester";#N/A,#N/A,TRUE,"P&amp;L - Deansgate";#N/A,#N/A,TRUE,"P&amp;L - Durham";#N/A,#N/A,TRUE,"P&amp;L - Nottingham";#N/A,#N/A,TRUE,"P&amp;L - The Triangle"}</definedName>
    <definedName name="wwii" localSheetId="5" hidden="1">{#N/A,#N/A,TRUE,"Clairwyn Richardson";#N/A,#N/A,TRUE,"P&amp;L - Harrogate";#N/A,#N/A,TRUE,"P&amp;L - York";#N/A,#N/A,TRUE,"P&amp;L - Leeds";#N/A,#N/A,TRUE,"P&amp;L - Manchester";#N/A,#N/A,TRUE,"P&amp;L - Deansgate";#N/A,#N/A,TRUE,"P&amp;L - Durham";#N/A,#N/A,TRUE,"P&amp;L - Nottingham";#N/A,#N/A,TRUE,"P&amp;L - The Triangle"}</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24" hidden="1">{#N/A,#N/A,FALSE,"CCTV"}</definedName>
    <definedName name="WWW" localSheetId="8" hidden="1">{#N/A,#N/A,FALSE,"CCTV"}</definedName>
    <definedName name="WWW" localSheetId="25" hidden="1">{#N/A,#N/A,FALSE,"CCTV"}</definedName>
    <definedName name="WWW" localSheetId="2" hidden="1">{#N/A,#N/A,FALSE,"CCTV"}</definedName>
    <definedName name="WWW" localSheetId="14" hidden="1">{#N/A,#N/A,FALSE,"CCTV"}</definedName>
    <definedName name="WWW" localSheetId="28" hidden="1">{#N/A,#N/A,FALSE,"CCTV"}</definedName>
    <definedName name="WWW" localSheetId="5" hidden="1">{#N/A,#N/A,FALSE,"CCTV"}</definedName>
    <definedName name="WWW" localSheetId="13" hidden="1">{#N/A,#N/A,FALSE,"CCTV"}</definedName>
    <definedName name="WWW" hidden="1">{#N/A,#N/A,FALSE,"CCTV"}</definedName>
    <definedName name="wwww" localSheetId="24" hidden="1">{#N/A,#N/A,FALSE,"기술료 비교"}</definedName>
    <definedName name="wwww" localSheetId="8" hidden="1">{#N/A,#N/A,FALSE,"기술료 비교"}</definedName>
    <definedName name="wwww" localSheetId="25" hidden="1">{#N/A,#N/A,FALSE,"기술료 비교"}</definedName>
    <definedName name="wwww" localSheetId="2" hidden="1">{#N/A,#N/A,FALSE,"기술료 비교"}</definedName>
    <definedName name="wwww" localSheetId="28" hidden="1">{#N/A,#N/A,FALSE,"기술료 비교"}</definedName>
    <definedName name="wwww" localSheetId="5" hidden="1">{#N/A,#N/A,FALSE,"기술료 비교"}</definedName>
    <definedName name="wwww" hidden="1">{#N/A,#N/A,FALSE,"기술료 비교"}</definedName>
    <definedName name="WWWWWPPPPPPP">#N/A</definedName>
    <definedName name="WZ" localSheetId="24">#REF!</definedName>
    <definedName name="WZ">#REF!</definedName>
    <definedName name="W행" localSheetId="24">#REF!</definedName>
    <definedName name="W행">#REF!</definedName>
    <definedName name="x" localSheetId="24" hidden="1">{#N/A,#N/A,FALSE,"Che-Ga";#N/A,#N/A,FALSE,"Iv-Sm";#N/A,#N/A,FALSE,"So-We";#N/A,#N/A,FALSE,"Me-Po";#N/A,#N/A,FALSE,"Be-Bo";#N/A,#N/A,FALSE,"Cha-Ki";#N/A,#N/A,FALSE,"In";#N/A,#N/A,FALSE,"Schedule 23";#N/A,#N/A,FALSE,"Schedule 22";#N/A,#N/A,FALSE,"WACC"}</definedName>
    <definedName name="x" localSheetId="8" hidden="1">{#N/A,#N/A,FALSE,"Che-Ga";#N/A,#N/A,FALSE,"Iv-Sm";#N/A,#N/A,FALSE,"So-We";#N/A,#N/A,FALSE,"Me-Po";#N/A,#N/A,FALSE,"Be-Bo";#N/A,#N/A,FALSE,"Cha-Ki";#N/A,#N/A,FALSE,"In";#N/A,#N/A,FALSE,"Schedule 23";#N/A,#N/A,FALSE,"Schedule 22";#N/A,#N/A,FALSE,"WACC"}</definedName>
    <definedName name="x" localSheetId="25" hidden="1">{#N/A,#N/A,FALSE,"Che-Ga";#N/A,#N/A,FALSE,"Iv-Sm";#N/A,#N/A,FALSE,"So-We";#N/A,#N/A,FALSE,"Me-Po";#N/A,#N/A,FALSE,"Be-Bo";#N/A,#N/A,FALSE,"Cha-Ki";#N/A,#N/A,FALSE,"In";#N/A,#N/A,FALSE,"Schedule 23";#N/A,#N/A,FALSE,"Schedule 22";#N/A,#N/A,FALSE,"WACC"}</definedName>
    <definedName name="x" localSheetId="2" hidden="1">{#N/A,#N/A,FALSE,"Che-Ga";#N/A,#N/A,FALSE,"Iv-Sm";#N/A,#N/A,FALSE,"So-We";#N/A,#N/A,FALSE,"Me-Po";#N/A,#N/A,FALSE,"Be-Bo";#N/A,#N/A,FALSE,"Cha-Ki";#N/A,#N/A,FALSE,"In";#N/A,#N/A,FALSE,"Schedule 23";#N/A,#N/A,FALSE,"Schedule 22";#N/A,#N/A,FALSE,"WACC"}</definedName>
    <definedName name="x" localSheetId="28" hidden="1">{#N/A,#N/A,FALSE,"Che-Ga";#N/A,#N/A,FALSE,"Iv-Sm";#N/A,#N/A,FALSE,"So-We";#N/A,#N/A,FALSE,"Me-Po";#N/A,#N/A,FALSE,"Be-Bo";#N/A,#N/A,FALSE,"Cha-Ki";#N/A,#N/A,FALSE,"In";#N/A,#N/A,FALSE,"Schedule 23";#N/A,#N/A,FALSE,"Schedule 22";#N/A,#N/A,FALSE,"WACC"}</definedName>
    <definedName name="x" localSheetId="5" hidden="1">{#N/A,#N/A,FALSE,"Che-Ga";#N/A,#N/A,FALSE,"Iv-Sm";#N/A,#N/A,FALSE,"So-We";#N/A,#N/A,FALSE,"Me-Po";#N/A,#N/A,FALSE,"Be-Bo";#N/A,#N/A,FALSE,"Cha-Ki";#N/A,#N/A,FALSE,"In";#N/A,#N/A,FALSE,"Schedule 23";#N/A,#N/A,FALSE,"Schedule 22";#N/A,#N/A,FALSE,"WACC"}</definedName>
    <definedName name="x" hidden="1">{#N/A,#N/A,FALSE,"Che-Ga";#N/A,#N/A,FALSE,"Iv-Sm";#N/A,#N/A,FALSE,"So-We";#N/A,#N/A,FALSE,"Me-Po";#N/A,#N/A,FALSE,"Be-Bo";#N/A,#N/A,FALSE,"Cha-Ki";#N/A,#N/A,FALSE,"In";#N/A,#N/A,FALSE,"Schedule 23";#N/A,#N/A,FALSE,"Schedule 22";#N/A,#N/A,FALSE,"WACC"}</definedName>
    <definedName name="X_10" localSheetId="24">#REF!</definedName>
    <definedName name="X_10">#REF!</definedName>
    <definedName name="X_11" localSheetId="24">#REF!</definedName>
    <definedName name="X_11">#REF!</definedName>
    <definedName name="X_41" localSheetId="24">#REF!</definedName>
    <definedName name="X_41">#REF!</definedName>
    <definedName name="X44A1" localSheetId="24">#REF!</definedName>
    <definedName name="X44A1">#REF!</definedName>
    <definedName name="X4월자금_Sheet8_List" localSheetId="24">#REF!</definedName>
    <definedName name="X4월자금_Sheet8_List">#REF!</definedName>
    <definedName name="xadc" localSheetId="24">#REF!</definedName>
    <definedName name="xadc">#REF!</definedName>
    <definedName name="xc" localSheetId="24" hidden="1">{#N/A,#N/A,FALSE,"손익표지";#N/A,#N/A,FALSE,"손익계산";#N/A,#N/A,FALSE,"일반관리비";#N/A,#N/A,FALSE,"영업외수익";#N/A,#N/A,FALSE,"영업외비용";#N/A,#N/A,FALSE,"매출액";#N/A,#N/A,FALSE,"요약손익";#N/A,#N/A,FALSE,"요약대차";#N/A,#N/A,FALSE,"매출채권현황";#N/A,#N/A,FALSE,"매출채권명세"}</definedName>
    <definedName name="xc" localSheetId="8" hidden="1">{#N/A,#N/A,FALSE,"손익표지";#N/A,#N/A,FALSE,"손익계산";#N/A,#N/A,FALSE,"일반관리비";#N/A,#N/A,FALSE,"영업외수익";#N/A,#N/A,FALSE,"영업외비용";#N/A,#N/A,FALSE,"매출액";#N/A,#N/A,FALSE,"요약손익";#N/A,#N/A,FALSE,"요약대차";#N/A,#N/A,FALSE,"매출채권현황";#N/A,#N/A,FALSE,"매출채권명세"}</definedName>
    <definedName name="xc" localSheetId="25" hidden="1">{#N/A,#N/A,FALSE,"손익표지";#N/A,#N/A,FALSE,"손익계산";#N/A,#N/A,FALSE,"일반관리비";#N/A,#N/A,FALSE,"영업외수익";#N/A,#N/A,FALSE,"영업외비용";#N/A,#N/A,FALSE,"매출액";#N/A,#N/A,FALSE,"요약손익";#N/A,#N/A,FALSE,"요약대차";#N/A,#N/A,FALSE,"매출채권현황";#N/A,#N/A,FALSE,"매출채권명세"}</definedName>
    <definedName name="xc" localSheetId="2" hidden="1">{#N/A,#N/A,FALSE,"손익표지";#N/A,#N/A,FALSE,"손익계산";#N/A,#N/A,FALSE,"일반관리비";#N/A,#N/A,FALSE,"영업외수익";#N/A,#N/A,FALSE,"영업외비용";#N/A,#N/A,FALSE,"매출액";#N/A,#N/A,FALSE,"요약손익";#N/A,#N/A,FALSE,"요약대차";#N/A,#N/A,FALSE,"매출채권현황";#N/A,#N/A,FALSE,"매출채권명세"}</definedName>
    <definedName name="xc" localSheetId="28" hidden="1">{#N/A,#N/A,FALSE,"손익표지";#N/A,#N/A,FALSE,"손익계산";#N/A,#N/A,FALSE,"일반관리비";#N/A,#N/A,FALSE,"영업외수익";#N/A,#N/A,FALSE,"영업외비용";#N/A,#N/A,FALSE,"매출액";#N/A,#N/A,FALSE,"요약손익";#N/A,#N/A,FALSE,"요약대차";#N/A,#N/A,FALSE,"매출채권현황";#N/A,#N/A,FALSE,"매출채권명세"}</definedName>
    <definedName name="xc" localSheetId="5"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localSheetId="24" hidden="1">{#N/A,#N/A,FALSE,"Sheet6"}</definedName>
    <definedName name="XCB" localSheetId="8" hidden="1">{#N/A,#N/A,FALSE,"Sheet6"}</definedName>
    <definedName name="XCB" localSheetId="25" hidden="1">{#N/A,#N/A,FALSE,"Sheet6"}</definedName>
    <definedName name="XCB" localSheetId="2" hidden="1">{#N/A,#N/A,FALSE,"Sheet6"}</definedName>
    <definedName name="XCB" localSheetId="28" hidden="1">{#N/A,#N/A,FALSE,"Sheet6"}</definedName>
    <definedName name="XCB" localSheetId="5" hidden="1">{#N/A,#N/A,FALSE,"Sheet6"}</definedName>
    <definedName name="XCB" hidden="1">{#N/A,#N/A,FALSE,"Sheet6"}</definedName>
    <definedName name="xcvc" localSheetId="24" hidden="1">#REF!</definedName>
    <definedName name="xcvc" localSheetId="14" hidden="1">#REF!</definedName>
    <definedName name="xcvc" localSheetId="28" hidden="1">#REF!</definedName>
    <definedName name="xcvc" localSheetId="13" hidden="1">#REF!</definedName>
    <definedName name="xcvc" hidden="1">#REF!</definedName>
    <definedName name="XCZCZ"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24" hidden="1">{#N/A,#N/A,FALSE,"을지 (4)";#N/A,#N/A,FALSE,"을지 (5)";#N/A,#N/A,FALSE,"을지 (6)"}</definedName>
    <definedName name="XDS" localSheetId="8" hidden="1">{#N/A,#N/A,FALSE,"을지 (4)";#N/A,#N/A,FALSE,"을지 (5)";#N/A,#N/A,FALSE,"을지 (6)"}</definedName>
    <definedName name="XDS" localSheetId="25" hidden="1">{#N/A,#N/A,FALSE,"을지 (4)";#N/A,#N/A,FALSE,"을지 (5)";#N/A,#N/A,FALSE,"을지 (6)"}</definedName>
    <definedName name="XDS" localSheetId="2" hidden="1">{#N/A,#N/A,FALSE,"을지 (4)";#N/A,#N/A,FALSE,"을지 (5)";#N/A,#N/A,FALSE,"을지 (6)"}</definedName>
    <definedName name="XDS" localSheetId="28" hidden="1">{#N/A,#N/A,FALSE,"을지 (4)";#N/A,#N/A,FALSE,"을지 (5)";#N/A,#N/A,FALSE,"을지 (6)"}</definedName>
    <definedName name="XDS" localSheetId="5" hidden="1">{#N/A,#N/A,FALSE,"을지 (4)";#N/A,#N/A,FALSE,"을지 (5)";#N/A,#N/A,FALSE,"을지 (6)"}</definedName>
    <definedName name="XDS" hidden="1">{#N/A,#N/A,FALSE,"을지 (4)";#N/A,#N/A,FALSE,"을지 (5)";#N/A,#N/A,FALSE,"을지 (6)"}</definedName>
    <definedName name="XD개선" localSheetId="24" hidden="1">{#N/A,#N/A,FALSE,"단축1";#N/A,#N/A,FALSE,"단축2";#N/A,#N/A,FALSE,"단축3";#N/A,#N/A,FALSE,"장축";#N/A,#N/A,FALSE,"4WD"}</definedName>
    <definedName name="XD개선" localSheetId="8" hidden="1">{#N/A,#N/A,FALSE,"단축1";#N/A,#N/A,FALSE,"단축2";#N/A,#N/A,FALSE,"단축3";#N/A,#N/A,FALSE,"장축";#N/A,#N/A,FALSE,"4WD"}</definedName>
    <definedName name="XD개선" localSheetId="25" hidden="1">{#N/A,#N/A,FALSE,"단축1";#N/A,#N/A,FALSE,"단축2";#N/A,#N/A,FALSE,"단축3";#N/A,#N/A,FALSE,"장축";#N/A,#N/A,FALSE,"4WD"}</definedName>
    <definedName name="XD개선" localSheetId="2" hidden="1">{#N/A,#N/A,FALSE,"단축1";#N/A,#N/A,FALSE,"단축2";#N/A,#N/A,FALSE,"단축3";#N/A,#N/A,FALSE,"장축";#N/A,#N/A,FALSE,"4WD"}</definedName>
    <definedName name="XD개선" localSheetId="28" hidden="1">{#N/A,#N/A,FALSE,"단축1";#N/A,#N/A,FALSE,"단축2";#N/A,#N/A,FALSE,"단축3";#N/A,#N/A,FALSE,"장축";#N/A,#N/A,FALSE,"4WD"}</definedName>
    <definedName name="XD개선" localSheetId="5" hidden="1">{#N/A,#N/A,FALSE,"단축1";#N/A,#N/A,FALSE,"단축2";#N/A,#N/A,FALSE,"단축3";#N/A,#N/A,FALSE,"장축";#N/A,#N/A,FALSE,"4WD"}</definedName>
    <definedName name="XD개선" hidden="1">{#N/A,#N/A,FALSE,"단축1";#N/A,#N/A,FALSE,"단축2";#N/A,#N/A,FALSE,"단축3";#N/A,#N/A,FALSE,"장축";#N/A,#N/A,FALSE,"4WD"}</definedName>
    <definedName name="XD설문" localSheetId="24" hidden="1">{#N/A,#N/A,FALSE,"단축1";#N/A,#N/A,FALSE,"단축2";#N/A,#N/A,FALSE,"단축3";#N/A,#N/A,FALSE,"장축";#N/A,#N/A,FALSE,"4WD"}</definedName>
    <definedName name="XD설문" localSheetId="8" hidden="1">{#N/A,#N/A,FALSE,"단축1";#N/A,#N/A,FALSE,"단축2";#N/A,#N/A,FALSE,"단축3";#N/A,#N/A,FALSE,"장축";#N/A,#N/A,FALSE,"4WD"}</definedName>
    <definedName name="XD설문" localSheetId="25" hidden="1">{#N/A,#N/A,FALSE,"단축1";#N/A,#N/A,FALSE,"단축2";#N/A,#N/A,FALSE,"단축3";#N/A,#N/A,FALSE,"장축";#N/A,#N/A,FALSE,"4WD"}</definedName>
    <definedName name="XD설문" localSheetId="2" hidden="1">{#N/A,#N/A,FALSE,"단축1";#N/A,#N/A,FALSE,"단축2";#N/A,#N/A,FALSE,"단축3";#N/A,#N/A,FALSE,"장축";#N/A,#N/A,FALSE,"4WD"}</definedName>
    <definedName name="XD설문" localSheetId="28" hidden="1">{#N/A,#N/A,FALSE,"단축1";#N/A,#N/A,FALSE,"단축2";#N/A,#N/A,FALSE,"단축3";#N/A,#N/A,FALSE,"장축";#N/A,#N/A,FALSE,"4WD"}</definedName>
    <definedName name="XD설문" localSheetId="5" hidden="1">{#N/A,#N/A,FALSE,"단축1";#N/A,#N/A,FALSE,"단축2";#N/A,#N/A,FALSE,"단축3";#N/A,#N/A,FALSE,"장축";#N/A,#N/A,FALSE,"4WD"}</definedName>
    <definedName name="XD설문" hidden="1">{#N/A,#N/A,FALSE,"단축1";#N/A,#N/A,FALSE,"단축2";#N/A,#N/A,FALSE,"단축3";#N/A,#N/A,FALSE,"장축";#N/A,#N/A,FALSE,"4WD"}</definedName>
    <definedName name="xd품확일정" localSheetId="24" hidden="1">{#N/A,#N/A,FALSE,"단축1";#N/A,#N/A,FALSE,"단축2";#N/A,#N/A,FALSE,"단축3";#N/A,#N/A,FALSE,"장축";#N/A,#N/A,FALSE,"4WD"}</definedName>
    <definedName name="xd품확일정" localSheetId="8" hidden="1">{#N/A,#N/A,FALSE,"단축1";#N/A,#N/A,FALSE,"단축2";#N/A,#N/A,FALSE,"단축3";#N/A,#N/A,FALSE,"장축";#N/A,#N/A,FALSE,"4WD"}</definedName>
    <definedName name="xd품확일정" localSheetId="25" hidden="1">{#N/A,#N/A,FALSE,"단축1";#N/A,#N/A,FALSE,"단축2";#N/A,#N/A,FALSE,"단축3";#N/A,#N/A,FALSE,"장축";#N/A,#N/A,FALSE,"4WD"}</definedName>
    <definedName name="xd품확일정" localSheetId="2" hidden="1">{#N/A,#N/A,FALSE,"단축1";#N/A,#N/A,FALSE,"단축2";#N/A,#N/A,FALSE,"단축3";#N/A,#N/A,FALSE,"장축";#N/A,#N/A,FALSE,"4WD"}</definedName>
    <definedName name="xd품확일정" localSheetId="14" hidden="1">{#N/A,#N/A,FALSE,"단축1";#N/A,#N/A,FALSE,"단축2";#N/A,#N/A,FALSE,"단축3";#N/A,#N/A,FALSE,"장축";#N/A,#N/A,FALSE,"4WD"}</definedName>
    <definedName name="xd품확일정" localSheetId="28" hidden="1">{#N/A,#N/A,FALSE,"단축1";#N/A,#N/A,FALSE,"단축2";#N/A,#N/A,FALSE,"단축3";#N/A,#N/A,FALSE,"장축";#N/A,#N/A,FALSE,"4WD"}</definedName>
    <definedName name="xd품확일정" localSheetId="5" hidden="1">{#N/A,#N/A,FALSE,"단축1";#N/A,#N/A,FALSE,"단축2";#N/A,#N/A,FALSE,"단축3";#N/A,#N/A,FALSE,"장축";#N/A,#N/A,FALSE,"4WD"}</definedName>
    <definedName name="xd품확일정" localSheetId="13" hidden="1">{#N/A,#N/A,FALSE,"단축1";#N/A,#N/A,FALSE,"단축2";#N/A,#N/A,FALSE,"단축3";#N/A,#N/A,FALSE,"장축";#N/A,#N/A,FALSE,"4WD"}</definedName>
    <definedName name="xd품확일정" hidden="1">{#N/A,#N/A,FALSE,"단축1";#N/A,#N/A,FALSE,"단축2";#N/A,#N/A,FALSE,"단축3";#N/A,#N/A,FALSE,"장축";#N/A,#N/A,FALSE,"4WD"}</definedName>
    <definedName name="xf" localSheetId="24" hidden="1">{#N/A,#N/A,FALSE,"Sheet6"}</definedName>
    <definedName name="xf" localSheetId="8" hidden="1">{#N/A,#N/A,FALSE,"Sheet6"}</definedName>
    <definedName name="xf" localSheetId="25" hidden="1">{#N/A,#N/A,FALSE,"Sheet6"}</definedName>
    <definedName name="xf" localSheetId="2" hidden="1">{#N/A,#N/A,FALSE,"Sheet6"}</definedName>
    <definedName name="xf" localSheetId="28" hidden="1">{#N/A,#N/A,FALSE,"Sheet6"}</definedName>
    <definedName name="xf" localSheetId="5" hidden="1">{#N/A,#N/A,FALSE,"Sheet6"}</definedName>
    <definedName name="xf" hidden="1">{#N/A,#N/A,FALSE,"Sheet6"}</definedName>
    <definedName name="XG개" localSheetId="24" hidden="1">{#N/A,#N/A,FALSE,"단축1";#N/A,#N/A,FALSE,"단축2";#N/A,#N/A,FALSE,"단축3";#N/A,#N/A,FALSE,"장축";#N/A,#N/A,FALSE,"4WD"}</definedName>
    <definedName name="XG개" localSheetId="8" hidden="1">{#N/A,#N/A,FALSE,"단축1";#N/A,#N/A,FALSE,"단축2";#N/A,#N/A,FALSE,"단축3";#N/A,#N/A,FALSE,"장축";#N/A,#N/A,FALSE,"4WD"}</definedName>
    <definedName name="XG개" localSheetId="25" hidden="1">{#N/A,#N/A,FALSE,"단축1";#N/A,#N/A,FALSE,"단축2";#N/A,#N/A,FALSE,"단축3";#N/A,#N/A,FALSE,"장축";#N/A,#N/A,FALSE,"4WD"}</definedName>
    <definedName name="XG개" localSheetId="2" hidden="1">{#N/A,#N/A,FALSE,"단축1";#N/A,#N/A,FALSE,"단축2";#N/A,#N/A,FALSE,"단축3";#N/A,#N/A,FALSE,"장축";#N/A,#N/A,FALSE,"4WD"}</definedName>
    <definedName name="XG개" localSheetId="28" hidden="1">{#N/A,#N/A,FALSE,"단축1";#N/A,#N/A,FALSE,"단축2";#N/A,#N/A,FALSE,"단축3";#N/A,#N/A,FALSE,"장축";#N/A,#N/A,FALSE,"4WD"}</definedName>
    <definedName name="XG개" localSheetId="5" hidden="1">{#N/A,#N/A,FALSE,"단축1";#N/A,#N/A,FALSE,"단축2";#N/A,#N/A,FALSE,"단축3";#N/A,#N/A,FALSE,"장축";#N/A,#N/A,FALSE,"4WD"}</definedName>
    <definedName name="XG개" hidden="1">{#N/A,#N/A,FALSE,"단축1";#N/A,#N/A,FALSE,"단축2";#N/A,#N/A,FALSE,"단축3";#N/A,#N/A,FALSE,"장축";#N/A,#N/A,FALSE,"4WD"}</definedName>
    <definedName name="XG개선" localSheetId="24" hidden="1">{#N/A,#N/A,FALSE,"단축1";#N/A,#N/A,FALSE,"단축2";#N/A,#N/A,FALSE,"단축3";#N/A,#N/A,FALSE,"장축";#N/A,#N/A,FALSE,"4WD"}</definedName>
    <definedName name="XG개선" localSheetId="8" hidden="1">{#N/A,#N/A,FALSE,"단축1";#N/A,#N/A,FALSE,"단축2";#N/A,#N/A,FALSE,"단축3";#N/A,#N/A,FALSE,"장축";#N/A,#N/A,FALSE,"4WD"}</definedName>
    <definedName name="XG개선" localSheetId="25" hidden="1">{#N/A,#N/A,FALSE,"단축1";#N/A,#N/A,FALSE,"단축2";#N/A,#N/A,FALSE,"단축3";#N/A,#N/A,FALSE,"장축";#N/A,#N/A,FALSE,"4WD"}</definedName>
    <definedName name="XG개선" localSheetId="2" hidden="1">{#N/A,#N/A,FALSE,"단축1";#N/A,#N/A,FALSE,"단축2";#N/A,#N/A,FALSE,"단축3";#N/A,#N/A,FALSE,"장축";#N/A,#N/A,FALSE,"4WD"}</definedName>
    <definedName name="XG개선" localSheetId="28" hidden="1">{#N/A,#N/A,FALSE,"단축1";#N/A,#N/A,FALSE,"단축2";#N/A,#N/A,FALSE,"단축3";#N/A,#N/A,FALSE,"장축";#N/A,#N/A,FALSE,"4WD"}</definedName>
    <definedName name="XG개선" localSheetId="5" hidden="1">{#N/A,#N/A,FALSE,"단축1";#N/A,#N/A,FALSE,"단축2";#N/A,#N/A,FALSE,"단축3";#N/A,#N/A,FALSE,"장축";#N/A,#N/A,FALSE,"4WD"}</definedName>
    <definedName name="XG개선" hidden="1">{#N/A,#N/A,FALSE,"단축1";#N/A,#N/A,FALSE,"단축2";#N/A,#N/A,FALSE,"단축3";#N/A,#N/A,FALSE,"장축";#N/A,#N/A,FALSE,"4WD"}</definedName>
    <definedName name="XlDlg">1</definedName>
    <definedName name="XPrice" localSheetId="24">#REF!</definedName>
    <definedName name="XPrice">#REF!</definedName>
    <definedName name="XREF_COLUMN_1" localSheetId="24" hidden="1">#REF!</definedName>
    <definedName name="XREF_COLUMN_1" localSheetId="14" hidden="1">#REF!</definedName>
    <definedName name="XREF_COLUMN_1" localSheetId="28" hidden="1">#REF!</definedName>
    <definedName name="XREF_COLUMN_1" localSheetId="13" hidden="1">#REF!</definedName>
    <definedName name="XREF_COLUMN_1" hidden="1">#REF!</definedName>
    <definedName name="XREF_COLUMN_10" localSheetId="24" hidden="1">#REF!</definedName>
    <definedName name="XREF_COLUMN_10" localSheetId="14" hidden="1">#REF!</definedName>
    <definedName name="XREF_COLUMN_10" localSheetId="28" hidden="1">#REF!</definedName>
    <definedName name="XREF_COLUMN_10" localSheetId="13" hidden="1">#REF!</definedName>
    <definedName name="XREF_COLUMN_10" hidden="1">#REF!</definedName>
    <definedName name="XREF_COLUMN_11" localSheetId="24" hidden="1">#REF!</definedName>
    <definedName name="XREF_COLUMN_11" localSheetId="14" hidden="1">#REF!</definedName>
    <definedName name="XREF_COLUMN_11" localSheetId="28" hidden="1">#REF!</definedName>
    <definedName name="XREF_COLUMN_11" localSheetId="13" hidden="1">#REF!</definedName>
    <definedName name="XREF_COLUMN_11" hidden="1">#REF!</definedName>
    <definedName name="XREF_COLUMN_110" localSheetId="24" hidden="1">#REF!</definedName>
    <definedName name="XREF_COLUMN_110" hidden="1">#REF!</definedName>
    <definedName name="XREF_COLUMN_12" localSheetId="28" hidden="1">#REF!</definedName>
    <definedName name="XREF_COLUMN_12" hidden="1">#REF!</definedName>
    <definedName name="XREF_COLUMN_13" localSheetId="28" hidden="1">#REF!</definedName>
    <definedName name="XREF_COLUMN_13" hidden="1">#REF!</definedName>
    <definedName name="XREF_COLUMN_14" localSheetId="28" hidden="1">#REF!</definedName>
    <definedName name="XREF_COLUMN_14" hidden="1">#REF!</definedName>
    <definedName name="XREF_COLUMN_15" localSheetId="28" hidden="1">#REF!</definedName>
    <definedName name="XREF_COLUMN_15" hidden="1">#REF!</definedName>
    <definedName name="XREF_COLUMN_16" localSheetId="28" hidden="1">#REF!</definedName>
    <definedName name="XREF_COLUMN_16" hidden="1">#REF!</definedName>
    <definedName name="XREF_COLUMN_17" localSheetId="28" hidden="1">#REF!</definedName>
    <definedName name="XREF_COLUMN_17" hidden="1">#REF!</definedName>
    <definedName name="XREF_COLUMN_18" localSheetId="28" hidden="1">#REF!</definedName>
    <definedName name="XREF_COLUMN_18" hidden="1">#REF!</definedName>
    <definedName name="XREF_COLUMN_19" localSheetId="28" hidden="1">#REF!</definedName>
    <definedName name="XREF_COLUMN_19" hidden="1">#REF!</definedName>
    <definedName name="XREF_COLUMN_2" localSheetId="28" hidden="1">#REF!</definedName>
    <definedName name="XREF_COLUMN_2" hidden="1">#REF!</definedName>
    <definedName name="XREF_COLUMN_20" hidden="1">#N/A</definedName>
    <definedName name="XREF_COLUMN_21" localSheetId="24" hidden="1">#REF!</definedName>
    <definedName name="XREF_COLUMN_21" hidden="1">#REF!</definedName>
    <definedName name="XREF_COLUMN_22" localSheetId="24" hidden="1">#REF!</definedName>
    <definedName name="XREF_COLUMN_22" hidden="1">#REF!</definedName>
    <definedName name="XREF_COLUMN_23" hidden="1">#N/A</definedName>
    <definedName name="XREF_COLUMN_24" localSheetId="24" hidden="1">#REF!</definedName>
    <definedName name="XREF_COLUMN_24" localSheetId="28" hidden="1">#REF!</definedName>
    <definedName name="XREF_COLUMN_24" hidden="1">#REF!</definedName>
    <definedName name="XREF_COLUMN_25" localSheetId="24" hidden="1">#REF!</definedName>
    <definedName name="XREF_COLUMN_25" hidden="1">#REF!</definedName>
    <definedName name="XREF_COLUMN_26" localSheetId="24" hidden="1">#REF!</definedName>
    <definedName name="XREF_COLUMN_26" hidden="1">#REF!</definedName>
    <definedName name="XREF_COLUMN_27" localSheetId="24" hidden="1">#REF!</definedName>
    <definedName name="XREF_COLUMN_27" hidden="1">#REF!</definedName>
    <definedName name="XREF_COLUMN_28" localSheetId="24" hidden="1">#REF!</definedName>
    <definedName name="XREF_COLUMN_28" hidden="1">#REF!</definedName>
    <definedName name="XREF_COLUMN_29" localSheetId="24" hidden="1">#REF!</definedName>
    <definedName name="XREF_COLUMN_29" hidden="1">#REF!</definedName>
    <definedName name="XREF_COLUMN_3" localSheetId="28" hidden="1">#REF!</definedName>
    <definedName name="XREF_COLUMN_3" hidden="1">#REF!</definedName>
    <definedName name="XREF_COLUMN_30" localSheetId="24" hidden="1">#REF!</definedName>
    <definedName name="XREF_COLUMN_30" hidden="1">#REF!</definedName>
    <definedName name="XREF_COLUMN_31" localSheetId="24" hidden="1">#REF!</definedName>
    <definedName name="XREF_COLUMN_31" hidden="1">#REF!</definedName>
    <definedName name="XREF_COLUMN_32" localSheetId="24" hidden="1">#REF!</definedName>
    <definedName name="XREF_COLUMN_32" hidden="1">#REF!</definedName>
    <definedName name="XREF_COLUMN_33" localSheetId="24" hidden="1">#REF!</definedName>
    <definedName name="XREF_COLUMN_33" hidden="1">#REF!</definedName>
    <definedName name="XREF_COLUMN_34" hidden="1">#N/A</definedName>
    <definedName name="XREF_COLUMN_35" localSheetId="24" hidden="1">#REF!</definedName>
    <definedName name="XREF_COLUMN_35" hidden="1">#REF!</definedName>
    <definedName name="XREF_COLUMN_36" hidden="1">#N/A</definedName>
    <definedName name="XREF_COLUMN_37" localSheetId="24" hidden="1">#REF!</definedName>
    <definedName name="XREF_COLUMN_37" hidden="1">#REF!</definedName>
    <definedName name="XREF_COLUMN_38" localSheetId="24" hidden="1">#REF!</definedName>
    <definedName name="XREF_COLUMN_38" hidden="1">#REF!</definedName>
    <definedName name="XREF_COLUMN_39" localSheetId="24" hidden="1">#REF!</definedName>
    <definedName name="XREF_COLUMN_39" hidden="1">#REF!</definedName>
    <definedName name="XREF_COLUMN_4" localSheetId="28" hidden="1">#REF!</definedName>
    <definedName name="XREF_COLUMN_4" hidden="1">#REF!</definedName>
    <definedName name="XREF_COLUMN_40" localSheetId="24" hidden="1">#REF!</definedName>
    <definedName name="XREF_COLUMN_40" hidden="1">#REF!</definedName>
    <definedName name="XREF_COLUMN_41" localSheetId="24" hidden="1">#REF!</definedName>
    <definedName name="XREF_COLUMN_41" hidden="1">#REF!</definedName>
    <definedName name="XREF_COLUMN_42" localSheetId="24" hidden="1">#REF!</definedName>
    <definedName name="XREF_COLUMN_42" hidden="1">#REF!</definedName>
    <definedName name="XREF_COLUMN_43" localSheetId="24" hidden="1">#REF!</definedName>
    <definedName name="XREF_COLUMN_43" hidden="1">#REF!</definedName>
    <definedName name="XREF_COLUMN_44" localSheetId="24" hidden="1">#REF!</definedName>
    <definedName name="XREF_COLUMN_44" hidden="1">#REF!</definedName>
    <definedName name="XREF_COLUMN_45" localSheetId="24" hidden="1">#REF!</definedName>
    <definedName name="XREF_COLUMN_45" hidden="1">#REF!</definedName>
    <definedName name="XREF_COLUMN_46" localSheetId="24" hidden="1">#REF!</definedName>
    <definedName name="XREF_COLUMN_46" hidden="1">#REF!</definedName>
    <definedName name="XREF_COLUMN_47" localSheetId="24" hidden="1">#REF!</definedName>
    <definedName name="XREF_COLUMN_47" hidden="1">#REF!</definedName>
    <definedName name="XREF_COLUMN_48" localSheetId="24" hidden="1">#REF!</definedName>
    <definedName name="XREF_COLUMN_48" hidden="1">#REF!</definedName>
    <definedName name="XREF_COLUMN_49" localSheetId="24" hidden="1">#REF!</definedName>
    <definedName name="XREF_COLUMN_49" hidden="1">#REF!</definedName>
    <definedName name="XREF_COLUMN_5" localSheetId="28" hidden="1">#REF!</definedName>
    <definedName name="XREF_COLUMN_5" hidden="1">#REF!</definedName>
    <definedName name="XREF_COLUMN_50" localSheetId="24" hidden="1">#REF!</definedName>
    <definedName name="XREF_COLUMN_50" hidden="1">#REF!</definedName>
    <definedName name="XREF_COLUMN_51" localSheetId="24" hidden="1">#REF!</definedName>
    <definedName name="XREF_COLUMN_51" hidden="1">#REF!</definedName>
    <definedName name="XREF_COLUMN_52" localSheetId="24" hidden="1">#REF!</definedName>
    <definedName name="XREF_COLUMN_52" hidden="1">#REF!</definedName>
    <definedName name="XREF_COLUMN_53" localSheetId="24" hidden="1">#REF!</definedName>
    <definedName name="XREF_COLUMN_53" hidden="1">#REF!</definedName>
    <definedName name="XREF_COLUMN_54" localSheetId="24" hidden="1">#REF!</definedName>
    <definedName name="XREF_COLUMN_54" hidden="1">#REF!</definedName>
    <definedName name="XREF_COLUMN_55" localSheetId="24" hidden="1">#REF!</definedName>
    <definedName name="XREF_COLUMN_55" hidden="1">#REF!</definedName>
    <definedName name="XREF_COLUMN_56" localSheetId="24" hidden="1">#REF!</definedName>
    <definedName name="XREF_COLUMN_56" hidden="1">#REF!</definedName>
    <definedName name="XREF_COLUMN_57" localSheetId="24" hidden="1">#REF!</definedName>
    <definedName name="XREF_COLUMN_57" hidden="1">#REF!</definedName>
    <definedName name="XREF_COLUMN_58" localSheetId="24" hidden="1">#REF!</definedName>
    <definedName name="XREF_COLUMN_58" hidden="1">#REF!</definedName>
    <definedName name="XREF_COLUMN_59" localSheetId="24" hidden="1">#REF!</definedName>
    <definedName name="XREF_COLUMN_59" hidden="1">#REF!</definedName>
    <definedName name="XREF_COLUMN_6" localSheetId="28" hidden="1">#REF!</definedName>
    <definedName name="XREF_COLUMN_6" hidden="1">#REF!</definedName>
    <definedName name="XREF_COLUMN_60" localSheetId="24" hidden="1">#REF!</definedName>
    <definedName name="XREF_COLUMN_60" hidden="1">#REF!</definedName>
    <definedName name="XREF_COLUMN_61" localSheetId="24" hidden="1">#REF!</definedName>
    <definedName name="XREF_COLUMN_61" hidden="1">#REF!</definedName>
    <definedName name="XREF_COLUMN_62" localSheetId="24" hidden="1">#REF!</definedName>
    <definedName name="XREF_COLUMN_62" hidden="1">#REF!</definedName>
    <definedName name="XREF_COLUMN_63" localSheetId="24" hidden="1">#REF!</definedName>
    <definedName name="XREF_COLUMN_63" hidden="1">#REF!</definedName>
    <definedName name="XREF_COLUMN_64" localSheetId="24" hidden="1">#REF!</definedName>
    <definedName name="XREF_COLUMN_64" hidden="1">#REF!</definedName>
    <definedName name="XREF_COLUMN_65" localSheetId="24" hidden="1">#REF!</definedName>
    <definedName name="XREF_COLUMN_65" hidden="1">#REF!</definedName>
    <definedName name="XREF_COLUMN_66" localSheetId="24" hidden="1">#REF!</definedName>
    <definedName name="XREF_COLUMN_66" hidden="1">#REF!</definedName>
    <definedName name="XREF_COLUMN_67" localSheetId="24" hidden="1">#REF!</definedName>
    <definedName name="XREF_COLUMN_67" hidden="1">#REF!</definedName>
    <definedName name="XREF_COLUMN_68" localSheetId="24" hidden="1">#REF!</definedName>
    <definedName name="XREF_COLUMN_68" hidden="1">#REF!</definedName>
    <definedName name="XREF_COLUMN_69" localSheetId="24" hidden="1">#REF!</definedName>
    <definedName name="XREF_COLUMN_69" hidden="1">#REF!</definedName>
    <definedName name="XREF_COLUMN_7" localSheetId="28" hidden="1">#REF!</definedName>
    <definedName name="XREF_COLUMN_7" hidden="1">#REF!</definedName>
    <definedName name="XREF_COLUMN_70" localSheetId="24" hidden="1">#REF!</definedName>
    <definedName name="XREF_COLUMN_70" hidden="1">#REF!</definedName>
    <definedName name="XREF_COLUMN_71" localSheetId="24" hidden="1">#REF!</definedName>
    <definedName name="XREF_COLUMN_71" hidden="1">#REF!</definedName>
    <definedName name="XREF_COLUMN_72" localSheetId="24" hidden="1">#REF!</definedName>
    <definedName name="XREF_COLUMN_72" hidden="1">#REF!</definedName>
    <definedName name="XREF_COLUMN_73" localSheetId="24" hidden="1">#REF!</definedName>
    <definedName name="XREF_COLUMN_73" hidden="1">#REF!</definedName>
    <definedName name="XREF_COLUMN_74" localSheetId="24" hidden="1">#REF!</definedName>
    <definedName name="XREF_COLUMN_74" hidden="1">#REF!</definedName>
    <definedName name="XREF_COLUMN_75" localSheetId="24" hidden="1">#REF!</definedName>
    <definedName name="XREF_COLUMN_75" hidden="1">#REF!</definedName>
    <definedName name="XREF_COLUMN_76" localSheetId="24" hidden="1">#REF!</definedName>
    <definedName name="XREF_COLUMN_76" hidden="1">#REF!</definedName>
    <definedName name="XREF_COLUMN_77" localSheetId="24" hidden="1">#REF!</definedName>
    <definedName name="XREF_COLUMN_77" hidden="1">#REF!</definedName>
    <definedName name="XREF_COLUMN_79" localSheetId="24" hidden="1">#REF!</definedName>
    <definedName name="XREF_COLUMN_79" hidden="1">#REF!</definedName>
    <definedName name="XREF_COLUMN_8" localSheetId="28" hidden="1">#REF!</definedName>
    <definedName name="XREF_COLUMN_8" hidden="1">#REF!</definedName>
    <definedName name="XREF_COLUMN_81" localSheetId="24" hidden="1">#REF!</definedName>
    <definedName name="XREF_COLUMN_81" hidden="1">#REF!</definedName>
    <definedName name="XREF_COLUMN_83" localSheetId="24" hidden="1">#REF!</definedName>
    <definedName name="XREF_COLUMN_83" hidden="1">#REF!</definedName>
    <definedName name="XREF_COLUMN_87" localSheetId="24" hidden="1">#REF!</definedName>
    <definedName name="XREF_COLUMN_87" hidden="1">#REF!</definedName>
    <definedName name="XREF_COLUMN_89" localSheetId="24" hidden="1">#REF!</definedName>
    <definedName name="XREF_COLUMN_89" hidden="1">#REF!</definedName>
    <definedName name="XREF_COLUMN_9" localSheetId="28" hidden="1">#REF!</definedName>
    <definedName name="XREF_COLUMN_9" hidden="1">#REF!</definedName>
    <definedName name="XREF_COLUMN_91" localSheetId="24" hidden="1">#REF!</definedName>
    <definedName name="XREF_COLUMN_91" hidden="1">#REF!</definedName>
    <definedName name="XREF_COLUMN_93" localSheetId="24" hidden="1">#REF!</definedName>
    <definedName name="XREF_COLUMN_93" hidden="1">#REF!</definedName>
    <definedName name="XREF_COLUMN_95" localSheetId="24" hidden="1">#REF!</definedName>
    <definedName name="XREF_COLUMN_95" hidden="1">#REF!</definedName>
    <definedName name="XREF_COLUMN_97" localSheetId="24" hidden="1">#REF!</definedName>
    <definedName name="XREF_COLUMN_97" hidden="1">#REF!</definedName>
    <definedName name="XRefActiveRow" localSheetId="28" hidden="1">#REF!</definedName>
    <definedName name="XRefActiveRow" hidden="1">#REF!</definedName>
    <definedName name="XRefColumnsCount">1</definedName>
    <definedName name="XRefCopy1" localSheetId="24" hidden="1">#REF!</definedName>
    <definedName name="XRefCopy1" localSheetId="14" hidden="1">#REF!</definedName>
    <definedName name="XRefCopy1" localSheetId="28" hidden="1">#REF!</definedName>
    <definedName name="XRefCopy1" localSheetId="13" hidden="1">#REF!</definedName>
    <definedName name="XRefCopy1" hidden="1">#REF!</definedName>
    <definedName name="XRefCopy10" localSheetId="24" hidden="1">#REF!</definedName>
    <definedName name="XRefCopy10" localSheetId="14" hidden="1">#REF!</definedName>
    <definedName name="XRefCopy10" localSheetId="28" hidden="1">#REF!</definedName>
    <definedName name="XRefCopy10" localSheetId="13" hidden="1">#REF!</definedName>
    <definedName name="XRefCopy10" hidden="1">#REF!</definedName>
    <definedName name="XRefCopy100" localSheetId="24" hidden="1">#REF!</definedName>
    <definedName name="XRefCopy100" hidden="1">#REF!</definedName>
    <definedName name="XRefCopy101" localSheetId="24" hidden="1">#REF!</definedName>
    <definedName name="XRefCopy101" hidden="1">#REF!</definedName>
    <definedName name="XRefCopy101Row" hidden="1">#N/A</definedName>
    <definedName name="XRefCopy102" localSheetId="24" hidden="1">#REF!</definedName>
    <definedName name="XRefCopy102" hidden="1">#REF!</definedName>
    <definedName name="XRefCopy103" localSheetId="24" hidden="1">#REF!</definedName>
    <definedName name="XRefCopy103" hidden="1">#REF!</definedName>
    <definedName name="XRefCopy104" localSheetId="24" hidden="1">#REF!</definedName>
    <definedName name="XRefCopy104" hidden="1">#REF!</definedName>
    <definedName name="XRefCopy104Row" hidden="1">#N/A</definedName>
    <definedName name="XRefCopy105" localSheetId="24" hidden="1">#REF!</definedName>
    <definedName name="XRefCopy105" hidden="1">#REF!</definedName>
    <definedName name="XRefCopy106Row" hidden="1">#N/A</definedName>
    <definedName name="XRefCopy108Row" hidden="1">#N/A</definedName>
    <definedName name="XRefCopy109Row" hidden="1">#N/A</definedName>
    <definedName name="XRefCopy10Row" localSheetId="24" hidden="1">#REF!</definedName>
    <definedName name="XRefCopy10Row" localSheetId="14" hidden="1">#REF!</definedName>
    <definedName name="XRefCopy10Row" localSheetId="28" hidden="1">#REF!</definedName>
    <definedName name="XRefCopy10Row" localSheetId="13" hidden="1">#REF!</definedName>
    <definedName name="XRefCopy10Row" hidden="1">#REF!</definedName>
    <definedName name="XRefCopy11" localSheetId="28"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localSheetId="24" hidden="1">#REF!</definedName>
    <definedName name="XRefCopy11Row" localSheetId="28" hidden="1">#REF!</definedName>
    <definedName name="XRefCopy11Row" localSheetId="13" hidden="1">#REF!</definedName>
    <definedName name="XRefCopy11Row" hidden="1">#REF!</definedName>
    <definedName name="XRefCopy12" localSheetId="28" hidden="1">#REF!</definedName>
    <definedName name="XRefCopy12" hidden="1">#REF!</definedName>
    <definedName name="XRefCopy120" localSheetId="24" hidden="1">#REF!</definedName>
    <definedName name="XRefCopy120" hidden="1">#REF!</definedName>
    <definedName name="XRefCopy122Row" hidden="1">#N/A</definedName>
    <definedName name="XRefCopy123Row" hidden="1">#N/A</definedName>
    <definedName name="XRefCopy124Row" localSheetId="24" hidden="1">#REF!</definedName>
    <definedName name="XRefCopy124Row" hidden="1">#REF!</definedName>
    <definedName name="XRefCopy125Row" localSheetId="24" hidden="1">#REF!</definedName>
    <definedName name="XRefCopy125Row" hidden="1">#REF!</definedName>
    <definedName name="XRefCopy126Row" localSheetId="24" hidden="1">#REF!</definedName>
    <definedName name="XRefCopy126Row" hidden="1">#REF!</definedName>
    <definedName name="XRefCopy12Row" localSheetId="28" hidden="1">#REF!</definedName>
    <definedName name="XRefCopy12Row" hidden="1">#REF!</definedName>
    <definedName name="XRefCopy13" localSheetId="28" hidden="1">#REF!</definedName>
    <definedName name="XRefCopy13" hidden="1">#REF!</definedName>
    <definedName name="XRefCopy13Row" localSheetId="28" hidden="1">#REF!</definedName>
    <definedName name="XRefCopy13Row" hidden="1">#REF!</definedName>
    <definedName name="XRefCopy14" localSheetId="28" hidden="1">#REF!</definedName>
    <definedName name="XRefCopy14" hidden="1">#REF!</definedName>
    <definedName name="XRefCopy14Row" localSheetId="28" hidden="1">#REF!</definedName>
    <definedName name="XRefCopy14Row" hidden="1">#REF!</definedName>
    <definedName name="XRefCopy15" localSheetId="28" hidden="1">#REF!</definedName>
    <definedName name="XRefCopy15" hidden="1">#REF!</definedName>
    <definedName name="XRefCopy15Row" localSheetId="28" hidden="1">#REF!</definedName>
    <definedName name="XRefCopy15Row" hidden="1">#REF!</definedName>
    <definedName name="XRefCopy16" localSheetId="28" hidden="1">#REF!</definedName>
    <definedName name="XRefCopy16" hidden="1">#REF!</definedName>
    <definedName name="XRefCopy16Row" localSheetId="28" hidden="1">#REF!</definedName>
    <definedName name="XRefCopy16Row" hidden="1">#REF!</definedName>
    <definedName name="XRefCopy17" localSheetId="28" hidden="1">#REF!</definedName>
    <definedName name="XRefCopy17" hidden="1">#REF!</definedName>
    <definedName name="XRefCopy17Row" localSheetId="28" hidden="1">#REF!</definedName>
    <definedName name="XRefCopy17Row" hidden="1">#REF!</definedName>
    <definedName name="XRefCopy18" localSheetId="28" hidden="1">#REF!</definedName>
    <definedName name="XRefCopy18" hidden="1">#REF!</definedName>
    <definedName name="XRefCopy18Row" localSheetId="28" hidden="1">#REF!</definedName>
    <definedName name="XRefCopy18Row" hidden="1">#REF!</definedName>
    <definedName name="XRefCopy19" localSheetId="28" hidden="1">#REF!</definedName>
    <definedName name="XRefCopy19" hidden="1">#REF!</definedName>
    <definedName name="XRefCopy19Row" localSheetId="28" hidden="1">#REF!</definedName>
    <definedName name="XRefCopy19Row" hidden="1">#REF!</definedName>
    <definedName name="XRefCopy1Row" localSheetId="28" hidden="1">#REF!</definedName>
    <definedName name="XRefCopy1Row" hidden="1">#REF!</definedName>
    <definedName name="XRefCopy2" localSheetId="28" hidden="1">#REF!</definedName>
    <definedName name="XRefCopy2" hidden="1">#REF!</definedName>
    <definedName name="XRefCopy20" localSheetId="28" hidden="1">#REF!</definedName>
    <definedName name="XRefCopy20" hidden="1">#REF!</definedName>
    <definedName name="XRefCopy20Row" localSheetId="28" hidden="1">#REF!</definedName>
    <definedName name="XRefCopy20Row" hidden="1">#REF!</definedName>
    <definedName name="XRefCopy21" localSheetId="28" hidden="1">#REF!</definedName>
    <definedName name="XRefCopy21" hidden="1">#REF!</definedName>
    <definedName name="XRefCopy21Row" localSheetId="28" hidden="1">#REF!</definedName>
    <definedName name="XRefCopy21Row" hidden="1">#REF!</definedName>
    <definedName name="XRefCopy22" localSheetId="28" hidden="1">#REF!</definedName>
    <definedName name="XRefCopy22" hidden="1">#REF!</definedName>
    <definedName name="XRefCopy22Row" localSheetId="28" hidden="1">#REF!</definedName>
    <definedName name="XRefCopy22Row" hidden="1">#REF!</definedName>
    <definedName name="XRefCopy23" localSheetId="28" hidden="1">#REF!</definedName>
    <definedName name="XRefCopy23" hidden="1">#REF!</definedName>
    <definedName name="XRefCopy23Row" localSheetId="28" hidden="1">#REF!</definedName>
    <definedName name="XRefCopy23Row" hidden="1">#REF!</definedName>
    <definedName name="XRefCopy24" localSheetId="28" hidden="1">#REF!</definedName>
    <definedName name="XRefCopy24" hidden="1">#REF!</definedName>
    <definedName name="XRefCopy24Row" localSheetId="28" hidden="1">#REF!</definedName>
    <definedName name="XRefCopy24Row" hidden="1">#REF!</definedName>
    <definedName name="XRefCopy25" localSheetId="28" hidden="1">#REF!</definedName>
    <definedName name="XRefCopy25" hidden="1">#REF!</definedName>
    <definedName name="XRefCopy25Row" localSheetId="28" hidden="1">#REF!</definedName>
    <definedName name="XRefCopy25Row" hidden="1">#REF!</definedName>
    <definedName name="XRefCopy26" localSheetId="28" hidden="1">#REF!</definedName>
    <definedName name="XRefCopy26" hidden="1">#REF!</definedName>
    <definedName name="XRefCopy26Row" localSheetId="28" hidden="1">#REF!</definedName>
    <definedName name="XRefCopy26Row" hidden="1">#REF!</definedName>
    <definedName name="XRefCopy27" localSheetId="28" hidden="1">#REF!</definedName>
    <definedName name="XRefCopy27" hidden="1">#REF!</definedName>
    <definedName name="XRefCopy27Row" localSheetId="28" hidden="1">#REF!</definedName>
    <definedName name="XRefCopy27Row" hidden="1">#REF!</definedName>
    <definedName name="XRefCopy28" localSheetId="28" hidden="1">#REF!</definedName>
    <definedName name="XRefCopy28" hidden="1">#REF!</definedName>
    <definedName name="XRefCopy28Row" localSheetId="28" hidden="1">#REF!</definedName>
    <definedName name="XRefCopy28Row" hidden="1">#REF!</definedName>
    <definedName name="XRefCopy29" localSheetId="28" hidden="1">#REF!</definedName>
    <definedName name="XRefCopy29" hidden="1">#REF!</definedName>
    <definedName name="XRefCopy29Row" localSheetId="28" hidden="1">#REF!</definedName>
    <definedName name="XRefCopy29Row" hidden="1">#REF!</definedName>
    <definedName name="XRefCopy2Row" localSheetId="28" hidden="1">#REF!</definedName>
    <definedName name="XRefCopy2Row" hidden="1">#REF!</definedName>
    <definedName name="XRefCopy3" localSheetId="28" hidden="1">#REF!</definedName>
    <definedName name="XRefCopy3" hidden="1">#REF!</definedName>
    <definedName name="XRefCopy30" localSheetId="28" hidden="1">#REF!</definedName>
    <definedName name="XRefCopy30" hidden="1">#REF!</definedName>
    <definedName name="XRefCopy30Row" localSheetId="28" hidden="1">#REF!</definedName>
    <definedName name="XRefCopy30Row" hidden="1">#REF!</definedName>
    <definedName name="XRefCopy31" localSheetId="28" hidden="1">#REF!</definedName>
    <definedName name="XRefCopy31" hidden="1">#REF!</definedName>
    <definedName name="XRefCopy31Row" localSheetId="28" hidden="1">#REF!</definedName>
    <definedName name="XRefCopy31Row" hidden="1">#REF!</definedName>
    <definedName name="XRefCopy32" localSheetId="28" hidden="1">#REF!</definedName>
    <definedName name="XRefCopy32" hidden="1">#REF!</definedName>
    <definedName name="XRefCopy32Row" localSheetId="28" hidden="1">#REF!</definedName>
    <definedName name="XRefCopy32Row" hidden="1">#REF!</definedName>
    <definedName name="XRefCopy33" localSheetId="28" hidden="1">#REF!</definedName>
    <definedName name="XRefCopy33" hidden="1">#REF!</definedName>
    <definedName name="XRefCopy33Row" localSheetId="28" hidden="1">#REF!</definedName>
    <definedName name="XRefCopy33Row" hidden="1">#REF!</definedName>
    <definedName name="XRefCopy34" localSheetId="28" hidden="1">#REF!</definedName>
    <definedName name="XRefCopy34" hidden="1">#REF!</definedName>
    <definedName name="XRefCopy34Row" localSheetId="28" hidden="1">#REF!</definedName>
    <definedName name="XRefCopy34Row" hidden="1">#REF!</definedName>
    <definedName name="XRefCopy35" localSheetId="28" hidden="1">#REF!</definedName>
    <definedName name="XRefCopy35" hidden="1">#REF!</definedName>
    <definedName name="XRefCopy35Row" localSheetId="28" hidden="1">#REF!</definedName>
    <definedName name="XRefCopy35Row" hidden="1">#REF!</definedName>
    <definedName name="XRefCopy36" localSheetId="28" hidden="1">#REF!</definedName>
    <definedName name="XRefCopy36" hidden="1">#REF!</definedName>
    <definedName name="XRefCopy36Row" localSheetId="28" hidden="1">#REF!</definedName>
    <definedName name="XRefCopy36Row" hidden="1">#REF!</definedName>
    <definedName name="XRefCopy37" localSheetId="28" hidden="1">#REF!</definedName>
    <definedName name="XRefCopy37" hidden="1">#REF!</definedName>
    <definedName name="XRefCopy37Row" localSheetId="28" hidden="1">#REF!</definedName>
    <definedName name="XRefCopy37Row" hidden="1">#REF!</definedName>
    <definedName name="XRefCopy38" localSheetId="28" hidden="1">#REF!</definedName>
    <definedName name="XRefCopy38" hidden="1">#REF!</definedName>
    <definedName name="XRefCopy38Row" localSheetId="28" hidden="1">#REF!</definedName>
    <definedName name="XRefCopy38Row" hidden="1">#REF!</definedName>
    <definedName name="XRefCopy39" localSheetId="28" hidden="1">#REF!</definedName>
    <definedName name="XRefCopy39" hidden="1">#REF!</definedName>
    <definedName name="XRefCopy39Row" localSheetId="28" hidden="1">#REF!</definedName>
    <definedName name="XRefCopy39Row" hidden="1">#REF!</definedName>
    <definedName name="XRefCopy3Row" localSheetId="28" hidden="1">#REF!</definedName>
    <definedName name="XRefCopy3Row" hidden="1">#REF!</definedName>
    <definedName name="XRefCopy4" localSheetId="28" hidden="1">#REF!</definedName>
    <definedName name="XRefCopy4" hidden="1">#REF!</definedName>
    <definedName name="XRefCopy40" localSheetId="28" hidden="1">#REF!</definedName>
    <definedName name="XRefCopy40" hidden="1">#REF!</definedName>
    <definedName name="XRefCopy40Row" localSheetId="28" hidden="1">#REF!</definedName>
    <definedName name="XRefCopy40Row" hidden="1">#REF!</definedName>
    <definedName name="XRefCopy41" localSheetId="28" hidden="1">#REF!</definedName>
    <definedName name="XRefCopy41" hidden="1">#REF!</definedName>
    <definedName name="XRefCopy41Row" localSheetId="28" hidden="1">#REF!</definedName>
    <definedName name="XRefCopy41Row" hidden="1">#REF!</definedName>
    <definedName name="XRefCopy42" localSheetId="28" hidden="1">#REF!</definedName>
    <definedName name="XRefCopy42" hidden="1">#REF!</definedName>
    <definedName name="XRefCopy42Row" localSheetId="28" hidden="1">#REF!</definedName>
    <definedName name="XRefCopy42Row" hidden="1">#REF!</definedName>
    <definedName name="XRefCopy43" localSheetId="28" hidden="1">#REF!</definedName>
    <definedName name="XRefCopy43" hidden="1">#REF!</definedName>
    <definedName name="XRefCopy43Row" localSheetId="28" hidden="1">#REF!</definedName>
    <definedName name="XRefCopy43Row" hidden="1">#REF!</definedName>
    <definedName name="XRefCopy44" localSheetId="28" hidden="1">#REF!</definedName>
    <definedName name="XRefCopy44" hidden="1">#REF!</definedName>
    <definedName name="XRefCopy44Row" localSheetId="28" hidden="1">#REF!</definedName>
    <definedName name="XRefCopy44Row" hidden="1">#REF!</definedName>
    <definedName name="XRefCopy45" localSheetId="28" hidden="1">#REF!</definedName>
    <definedName name="XRefCopy45" hidden="1">#REF!</definedName>
    <definedName name="XRefCopy45Row" localSheetId="28" hidden="1">#REF!</definedName>
    <definedName name="XRefCopy45Row" hidden="1">#REF!</definedName>
    <definedName name="XRefCopy46" localSheetId="28" hidden="1">#REF!</definedName>
    <definedName name="XRefCopy46" hidden="1">#REF!</definedName>
    <definedName name="XRefCopy46Row" localSheetId="28" hidden="1">#REF!</definedName>
    <definedName name="XRefCopy46Row" hidden="1">#REF!</definedName>
    <definedName name="XRefCopy47" localSheetId="28" hidden="1">#REF!</definedName>
    <definedName name="XRefCopy47" hidden="1">#REF!</definedName>
    <definedName name="XRefCopy47Row" localSheetId="28" hidden="1">#REF!</definedName>
    <definedName name="XRefCopy47Row" hidden="1">#REF!</definedName>
    <definedName name="XRefCopy48" localSheetId="24" hidden="1">#REF!</definedName>
    <definedName name="XRefCopy48" hidden="1">#REF!</definedName>
    <definedName name="XRefCopy48Row" localSheetId="28" hidden="1">#REF!</definedName>
    <definedName name="XRefCopy48Row" hidden="1">#REF!</definedName>
    <definedName name="XRefCopy49" localSheetId="24" hidden="1">#REF!</definedName>
    <definedName name="XRefCopy49" hidden="1">#REF!</definedName>
    <definedName name="XRefCopy49Row" localSheetId="28" hidden="1">#REF!</definedName>
    <definedName name="XRefCopy49Row" hidden="1">#REF!</definedName>
    <definedName name="XRefCopy4Row" localSheetId="28" hidden="1">#REF!</definedName>
    <definedName name="XRefCopy4Row" hidden="1">#REF!</definedName>
    <definedName name="XRefCopy5" localSheetId="28" hidden="1">#REF!</definedName>
    <definedName name="XRefCopy5" hidden="1">#REF!</definedName>
    <definedName name="XRefCopy50" localSheetId="28" hidden="1">#REF!</definedName>
    <definedName name="XRefCopy50" hidden="1">#REF!</definedName>
    <definedName name="XRefCopy50Row" localSheetId="28" hidden="1">#REF!</definedName>
    <definedName name="XRefCopy50Row" hidden="1">#REF!</definedName>
    <definedName name="XRefCopy51" localSheetId="28" hidden="1">#REF!</definedName>
    <definedName name="XRefCopy51" hidden="1">#REF!</definedName>
    <definedName name="XRefCopy51Row" localSheetId="28" hidden="1">#REF!</definedName>
    <definedName name="XRefCopy51Row" hidden="1">#REF!</definedName>
    <definedName name="XRefCopy52" localSheetId="28" hidden="1">#REF!</definedName>
    <definedName name="XRefCopy52" hidden="1">#REF!</definedName>
    <definedName name="XRefCopy52Row" localSheetId="28" hidden="1">#REF!</definedName>
    <definedName name="XRefCopy52Row" hidden="1">#REF!</definedName>
    <definedName name="XRefCopy53" localSheetId="28" hidden="1">#REF!</definedName>
    <definedName name="XRefCopy53" hidden="1">#REF!</definedName>
    <definedName name="XRefCopy53Row" localSheetId="28" hidden="1">#REF!</definedName>
    <definedName name="XRefCopy53Row" hidden="1">#REF!</definedName>
    <definedName name="XRefCopy54" localSheetId="28" hidden="1">#REF!</definedName>
    <definedName name="XRefCopy54" hidden="1">#REF!</definedName>
    <definedName name="XRefCopy54Row" localSheetId="28" hidden="1">#REF!</definedName>
    <definedName name="XRefCopy54Row" hidden="1">#REF!</definedName>
    <definedName name="XRefCopy55" localSheetId="28" hidden="1">#REF!</definedName>
    <definedName name="XRefCopy55" hidden="1">#REF!</definedName>
    <definedName name="XRefCopy55Row" localSheetId="28" hidden="1">#REF!</definedName>
    <definedName name="XRefCopy55Row" hidden="1">#REF!</definedName>
    <definedName name="XRefCopy56" localSheetId="28" hidden="1">#REF!</definedName>
    <definedName name="XRefCopy56" hidden="1">#REF!</definedName>
    <definedName name="XRefCopy56Row" localSheetId="28" hidden="1">#REF!</definedName>
    <definedName name="XRefCopy56Row" hidden="1">#REF!</definedName>
    <definedName name="XRefCopy57" localSheetId="28" hidden="1">#REF!</definedName>
    <definedName name="XRefCopy57" hidden="1">#REF!</definedName>
    <definedName name="XRefCopy57Row" localSheetId="28" hidden="1">#REF!</definedName>
    <definedName name="XRefCopy57Row" hidden="1">#REF!</definedName>
    <definedName name="XRefCopy58" localSheetId="28" hidden="1">#REF!</definedName>
    <definedName name="XRefCopy58" hidden="1">#REF!</definedName>
    <definedName name="XRefCopy58Row" localSheetId="28" hidden="1">#REF!</definedName>
    <definedName name="XRefCopy58Row" hidden="1">#REF!</definedName>
    <definedName name="XRefCopy59" localSheetId="28" hidden="1">#REF!</definedName>
    <definedName name="XRefCopy59" hidden="1">#REF!</definedName>
    <definedName name="XRefCopy59Row" localSheetId="28" hidden="1">#REF!</definedName>
    <definedName name="XRefCopy59Row" hidden="1">#REF!</definedName>
    <definedName name="XRefCopy5Row" localSheetId="28" hidden="1">#REF!</definedName>
    <definedName name="XRefCopy5Row" hidden="1">#REF!</definedName>
    <definedName name="XRefCopy6" localSheetId="28" hidden="1">#REF!</definedName>
    <definedName name="XRefCopy6" hidden="1">#REF!</definedName>
    <definedName name="XRefCopy60" localSheetId="28" hidden="1">#REF!</definedName>
    <definedName name="XRefCopy60" hidden="1">#REF!</definedName>
    <definedName name="XRefCopy60Row" localSheetId="28" hidden="1">#REF!</definedName>
    <definedName name="XRefCopy60Row" hidden="1">#REF!</definedName>
    <definedName name="XRefCopy61" localSheetId="28" hidden="1">#REF!</definedName>
    <definedName name="XRefCopy61" hidden="1">#REF!</definedName>
    <definedName name="XRefCopy61Row" localSheetId="28" hidden="1">#REF!</definedName>
    <definedName name="XRefCopy61Row" hidden="1">#REF!</definedName>
    <definedName name="XRefCopy62" localSheetId="28" hidden="1">#REF!</definedName>
    <definedName name="XRefCopy62" hidden="1">#REF!</definedName>
    <definedName name="XRefCopy62Row" localSheetId="28" hidden="1">#REF!</definedName>
    <definedName name="XRefCopy62Row" hidden="1">#REF!</definedName>
    <definedName name="XRefCopy63" localSheetId="28" hidden="1">#REF!</definedName>
    <definedName name="XRefCopy63" hidden="1">#REF!</definedName>
    <definedName name="XRefCopy63Row" localSheetId="28" hidden="1">#REF!</definedName>
    <definedName name="XRefCopy63Row" hidden="1">#REF!</definedName>
    <definedName name="XRefCopy64" localSheetId="28" hidden="1">#REF!</definedName>
    <definedName name="XRefCopy64" hidden="1">#REF!</definedName>
    <definedName name="XRefCopy64Row" localSheetId="28" hidden="1">#REF!</definedName>
    <definedName name="XRefCopy64Row" hidden="1">#REF!</definedName>
    <definedName name="XRefCopy65" localSheetId="28" hidden="1">#REF!</definedName>
    <definedName name="XRefCopy65" hidden="1">#REF!</definedName>
    <definedName name="XRefCopy65Row" localSheetId="28" hidden="1">#REF!</definedName>
    <definedName name="XRefCopy65Row" hidden="1">#REF!</definedName>
    <definedName name="XRefCopy66" localSheetId="28" hidden="1">#REF!</definedName>
    <definedName name="XRefCopy66" hidden="1">#REF!</definedName>
    <definedName name="XRefCopy66Row" localSheetId="28" hidden="1">#REF!</definedName>
    <definedName name="XRefCopy66Row" hidden="1">#REF!</definedName>
    <definedName name="XRefCopy67" localSheetId="24" hidden="1">#REF!</definedName>
    <definedName name="XRefCopy67" hidden="1">#REF!</definedName>
    <definedName name="XRefCopy67Row" hidden="1">#N/A</definedName>
    <definedName name="XRefCopy68" localSheetId="24" hidden="1">#REF!</definedName>
    <definedName name="XRefCopy68" hidden="1">#REF!</definedName>
    <definedName name="XRefCopy68Row" hidden="1">#N/A</definedName>
    <definedName name="XRefCopy69" localSheetId="24" hidden="1">#REF!</definedName>
    <definedName name="XRefCopy69" hidden="1">#REF!</definedName>
    <definedName name="XRefCopy69Row" hidden="1">#N/A</definedName>
    <definedName name="XRefCopy6Row" localSheetId="24" hidden="1">#REF!</definedName>
    <definedName name="XRefCopy6Row" localSheetId="28" hidden="1">#REF!</definedName>
    <definedName name="XRefCopy6Row" localSheetId="13" hidden="1">#REF!</definedName>
    <definedName name="XRefCopy6Row" hidden="1">#REF!</definedName>
    <definedName name="XRefCopy7" localSheetId="28" hidden="1">#REF!</definedName>
    <definedName name="XRefCopy7" hidden="1">#REF!</definedName>
    <definedName name="XRefCopy70" localSheetId="24" hidden="1">#REF!</definedName>
    <definedName name="XRefCopy70" hidden="1">#REF!</definedName>
    <definedName name="XRefCopy70Row" hidden="1">#N/A</definedName>
    <definedName name="XRefCopy71" localSheetId="24" hidden="1">#REF!</definedName>
    <definedName name="XRefCopy71" hidden="1">#REF!</definedName>
    <definedName name="XRefCopy71Row" hidden="1">#N/A</definedName>
    <definedName name="XRefCopy72" localSheetId="24" hidden="1">#REF!</definedName>
    <definedName name="XRefCopy72" hidden="1">#REF!</definedName>
    <definedName name="XRefCopy72Row" hidden="1">#N/A</definedName>
    <definedName name="XRefCopy73" localSheetId="24" hidden="1">#REF!</definedName>
    <definedName name="XRefCopy73" hidden="1">#REF!</definedName>
    <definedName name="XRefCopy73Row" hidden="1">#N/A</definedName>
    <definedName name="XRefCopy74" localSheetId="24" hidden="1">#REF!</definedName>
    <definedName name="XRefCopy74" hidden="1">#REF!</definedName>
    <definedName name="XRefCopy74Row" hidden="1">#N/A</definedName>
    <definedName name="XRefCopy75" localSheetId="24" hidden="1">#REF!</definedName>
    <definedName name="XRefCopy75" hidden="1">#REF!</definedName>
    <definedName name="XRefCopy75Row" hidden="1">#N/A</definedName>
    <definedName name="XRefCopy76" localSheetId="24" hidden="1">#REF!</definedName>
    <definedName name="XRefCopy76" hidden="1">#REF!</definedName>
    <definedName name="XRefCopy76Row" hidden="1">#N/A</definedName>
    <definedName name="XRefCopy77" localSheetId="24" hidden="1">#REF!</definedName>
    <definedName name="XRefCopy77" hidden="1">#REF!</definedName>
    <definedName name="XRefCopy77Row" hidden="1">#N/A</definedName>
    <definedName name="XRefCopy78" localSheetId="24" hidden="1">#REF!</definedName>
    <definedName name="XRefCopy78" hidden="1">#REF!</definedName>
    <definedName name="XRefCopy78Row" hidden="1">#N/A</definedName>
    <definedName name="XRefCopy79" localSheetId="24" hidden="1">#REF!</definedName>
    <definedName name="XRefCopy79" hidden="1">#REF!</definedName>
    <definedName name="XRefCopy79Row" hidden="1">#N/A</definedName>
    <definedName name="XRefCopy7Row" localSheetId="24" hidden="1">#REF!</definedName>
    <definedName name="XRefCopy7Row" localSheetId="28" hidden="1">#REF!</definedName>
    <definedName name="XRefCopy7Row" localSheetId="13" hidden="1">#REF!</definedName>
    <definedName name="XRefCopy7Row" hidden="1">#REF!</definedName>
    <definedName name="XRefCopy8" localSheetId="28" hidden="1">#REF!</definedName>
    <definedName name="XRefCopy8" hidden="1">#REF!</definedName>
    <definedName name="XRefCopy80" localSheetId="24" hidden="1">#REF!</definedName>
    <definedName name="XRefCopy80" hidden="1">#REF!</definedName>
    <definedName name="XRefCopy80Row" hidden="1">#N/A</definedName>
    <definedName name="XRefCopy81" localSheetId="24" hidden="1">#REF!</definedName>
    <definedName name="XRefCopy81" hidden="1">#REF!</definedName>
    <definedName name="XRefCopy82" localSheetId="24" hidden="1">#REF!</definedName>
    <definedName name="XRefCopy82" hidden="1">#REF!</definedName>
    <definedName name="XRefCopy83" localSheetId="24" hidden="1">#REF!</definedName>
    <definedName name="XRefCopy83" hidden="1">#REF!</definedName>
    <definedName name="XRefCopy84" localSheetId="24" hidden="1">#REF!</definedName>
    <definedName name="XRefCopy84" hidden="1">#REF!</definedName>
    <definedName name="XRefCopy85" localSheetId="24" hidden="1">#REF!</definedName>
    <definedName name="XRefCopy85" hidden="1">#REF!</definedName>
    <definedName name="XRefCopy86" localSheetId="24" hidden="1">#REF!</definedName>
    <definedName name="XRefCopy86" hidden="1">#REF!</definedName>
    <definedName name="XRefCopy87" localSheetId="24" hidden="1">#REF!</definedName>
    <definedName name="XRefCopy87" hidden="1">#REF!</definedName>
    <definedName name="XRefCopy88" localSheetId="24" hidden="1">#REF!</definedName>
    <definedName name="XRefCopy88" hidden="1">#REF!</definedName>
    <definedName name="XRefCopy89" localSheetId="24" hidden="1">#REF!</definedName>
    <definedName name="XRefCopy89" hidden="1">#REF!</definedName>
    <definedName name="XRefCopy8Row" localSheetId="28" hidden="1">#REF!</definedName>
    <definedName name="XRefCopy8Row" hidden="1">#REF!</definedName>
    <definedName name="XRefCopy9" localSheetId="28" hidden="1">#REF!</definedName>
    <definedName name="XRefCopy9" hidden="1">#REF!</definedName>
    <definedName name="XRefCopy90" localSheetId="24" hidden="1">#REF!</definedName>
    <definedName name="XRefCopy90" hidden="1">#REF!</definedName>
    <definedName name="XRefCopy91" localSheetId="24" hidden="1">#REF!</definedName>
    <definedName name="XRefCopy91" hidden="1">#REF!</definedName>
    <definedName name="XRefCopy92" localSheetId="24" hidden="1">#REF!</definedName>
    <definedName name="XRefCopy92" hidden="1">#REF!</definedName>
    <definedName name="XRefCopy93" localSheetId="24" hidden="1">#REF!</definedName>
    <definedName name="XRefCopy93" hidden="1">#REF!</definedName>
    <definedName name="XRefCopy94" localSheetId="24" hidden="1">#REF!</definedName>
    <definedName name="XRefCopy94" hidden="1">#REF!</definedName>
    <definedName name="XRefCopy95" localSheetId="24" hidden="1">#REF!</definedName>
    <definedName name="XRefCopy95" hidden="1">#REF!</definedName>
    <definedName name="XRefCopy96" localSheetId="24" hidden="1">#REF!</definedName>
    <definedName name="XRefCopy96" hidden="1">#REF!</definedName>
    <definedName name="XRefCopy97" localSheetId="24" hidden="1">#REF!</definedName>
    <definedName name="XRefCopy97" hidden="1">#REF!</definedName>
    <definedName name="XRefCopy98" localSheetId="24" hidden="1">#REF!</definedName>
    <definedName name="XRefCopy98" hidden="1">#REF!</definedName>
    <definedName name="XRefCopy99" localSheetId="24" hidden="1">#REF!</definedName>
    <definedName name="XRefCopy99" hidden="1">#REF!</definedName>
    <definedName name="XRefCopy9Row" localSheetId="28" hidden="1">#REF!</definedName>
    <definedName name="XRefCopy9Row" hidden="1">#REF!</definedName>
    <definedName name="XRefCopyRangeCount">1</definedName>
    <definedName name="XRefPaste1" localSheetId="24" hidden="1">#REF!</definedName>
    <definedName name="XRefPaste1" localSheetId="14" hidden="1">#REF!</definedName>
    <definedName name="XRefPaste1" localSheetId="28" hidden="1">#REF!</definedName>
    <definedName name="XRefPaste1" localSheetId="13" hidden="1">#REF!</definedName>
    <definedName name="XRefPaste1" hidden="1">#REF!</definedName>
    <definedName name="XRefPaste10" localSheetId="24" hidden="1">#REF!</definedName>
    <definedName name="XRefPaste10" localSheetId="14" hidden="1">#REF!</definedName>
    <definedName name="XRefPaste10" localSheetId="28" hidden="1">#REF!</definedName>
    <definedName name="XRefPaste10" localSheetId="13" hidden="1">#REF!</definedName>
    <definedName name="XRefPaste10" hidden="1">#REF!</definedName>
    <definedName name="XRefPaste100Row" localSheetId="24" hidden="1">#REF!</definedName>
    <definedName name="XRefPaste100Row" hidden="1">#REF!</definedName>
    <definedName name="XRefPaste101" localSheetId="24" hidden="1">#REF!</definedName>
    <definedName name="XRefPaste101" hidden="1">#REF!</definedName>
    <definedName name="XRefPaste101Row" localSheetId="24" hidden="1">#REF!</definedName>
    <definedName name="XRefPaste101Row" hidden="1">#REF!</definedName>
    <definedName name="XRefPaste102" localSheetId="24" hidden="1">#REF!</definedName>
    <definedName name="XRefPaste102" hidden="1">#REF!</definedName>
    <definedName name="XRefPaste102Row" localSheetId="24" hidden="1">#REF!</definedName>
    <definedName name="XRefPaste102Row" hidden="1">#REF!</definedName>
    <definedName name="XRefPaste104Row" localSheetId="24" hidden="1">#REF!</definedName>
    <definedName name="XRefPaste104Row" hidden="1">#REF!</definedName>
    <definedName name="XRefPaste105" localSheetId="24" hidden="1">#REF!</definedName>
    <definedName name="XRefPaste105" hidden="1">#REF!</definedName>
    <definedName name="XRefPaste105Row" localSheetId="24" hidden="1">#REF!</definedName>
    <definedName name="XRefPaste105Row" hidden="1">#REF!</definedName>
    <definedName name="XRefPaste106" localSheetId="24" hidden="1">#REF!</definedName>
    <definedName name="XRefPaste106" hidden="1">#REF!</definedName>
    <definedName name="XRefPaste106Row" localSheetId="24" hidden="1">#REF!</definedName>
    <definedName name="XRefPaste106Row" hidden="1">#REF!</definedName>
    <definedName name="XRefPaste107" localSheetId="24" hidden="1">#REF!</definedName>
    <definedName name="XRefPaste107" hidden="1">#REF!</definedName>
    <definedName name="XRefPaste107Row" localSheetId="24" hidden="1">#REF!</definedName>
    <definedName name="XRefPaste107Row" hidden="1">#REF!</definedName>
    <definedName name="XRefPaste108" localSheetId="24" hidden="1">#REF!</definedName>
    <definedName name="XRefPaste108" hidden="1">#REF!</definedName>
    <definedName name="XRefPaste108Row" localSheetId="24" hidden="1">#REF!</definedName>
    <definedName name="XRefPaste108Row" hidden="1">#REF!</definedName>
    <definedName name="XRefPaste109" localSheetId="24" hidden="1">#REF!</definedName>
    <definedName name="XRefPaste109" hidden="1">#REF!</definedName>
    <definedName name="XRefPaste10Row" localSheetId="24" hidden="1">#REF!</definedName>
    <definedName name="XRefPaste10Row" localSheetId="14" hidden="1">#REF!</definedName>
    <definedName name="XRefPaste10Row" localSheetId="28" hidden="1">#REF!</definedName>
    <definedName name="XRefPaste10Row" localSheetId="13" hidden="1">#REF!</definedName>
    <definedName name="XRefPaste10Row" hidden="1">#REF!</definedName>
    <definedName name="XRefPaste11" localSheetId="28" hidden="1">#REF!</definedName>
    <definedName name="XRefPaste11" hidden="1">#REF!</definedName>
    <definedName name="XRefPaste110" localSheetId="24" hidden="1">#REF!</definedName>
    <definedName name="XRefPaste110" hidden="1">#REF!</definedName>
    <definedName name="XRefPaste111" localSheetId="24" hidden="1">#REF!</definedName>
    <definedName name="XRefPaste111" hidden="1">#REF!</definedName>
    <definedName name="XRefPaste112" localSheetId="24" hidden="1">#REF!</definedName>
    <definedName name="XRefPaste112" hidden="1">#REF!</definedName>
    <definedName name="XRefPaste113" localSheetId="24" hidden="1">#REF!</definedName>
    <definedName name="XRefPaste113" hidden="1">#REF!</definedName>
    <definedName name="XRefPaste114" localSheetId="24" hidden="1">#REF!</definedName>
    <definedName name="XRefPaste114" hidden="1">#REF!</definedName>
    <definedName name="XRefPaste115" localSheetId="24" hidden="1">#REF!</definedName>
    <definedName name="XRefPaste115" hidden="1">#REF!</definedName>
    <definedName name="XRefPaste116" localSheetId="24" hidden="1">#REF!</definedName>
    <definedName name="XRefPaste116" hidden="1">#REF!</definedName>
    <definedName name="XRefPaste117" localSheetId="24" hidden="1">#REF!</definedName>
    <definedName name="XRefPaste117" hidden="1">#REF!</definedName>
    <definedName name="XRefPaste11Row" localSheetId="28" hidden="1">#REF!</definedName>
    <definedName name="XRefPaste11Row" hidden="1">#REF!</definedName>
    <definedName name="XRefPaste12" localSheetId="28" hidden="1">#REF!</definedName>
    <definedName name="XRefPaste12" hidden="1">#REF!</definedName>
    <definedName name="XRefPaste120" localSheetId="24" hidden="1">#REF!</definedName>
    <definedName name="XRefPaste120" hidden="1">#REF!</definedName>
    <definedName name="XRefPaste121" localSheetId="24" hidden="1">#REF!</definedName>
    <definedName name="XRefPaste121" hidden="1">#REF!</definedName>
    <definedName name="XRefPaste124" localSheetId="24" hidden="1">#REF!</definedName>
    <definedName name="XRefPaste124" hidden="1">#REF!</definedName>
    <definedName name="XRefPaste126" localSheetId="24" hidden="1">#REF!</definedName>
    <definedName name="XRefPaste126" hidden="1">#REF!</definedName>
    <definedName name="XRefPaste129" localSheetId="24" hidden="1">#REF!</definedName>
    <definedName name="XRefPaste129" hidden="1">#REF!</definedName>
    <definedName name="XRefPaste12Row" localSheetId="28" hidden="1">#REF!</definedName>
    <definedName name="XRefPaste12Row" hidden="1">#REF!</definedName>
    <definedName name="XRefPaste13" localSheetId="28" hidden="1">#REF!</definedName>
    <definedName name="XRefPaste13" hidden="1">#REF!</definedName>
    <definedName name="XRefPaste130" localSheetId="24" hidden="1">#REF!</definedName>
    <definedName name="XRefPaste130" hidden="1">#REF!</definedName>
    <definedName name="XRefPaste134" localSheetId="24" hidden="1">#REF!</definedName>
    <definedName name="XRefPaste134" hidden="1">#REF!</definedName>
    <definedName name="XRefPaste135" localSheetId="24" hidden="1">#REF!</definedName>
    <definedName name="XRefPaste135" hidden="1">#REF!</definedName>
    <definedName name="XRefPaste136" localSheetId="24" hidden="1">#REF!</definedName>
    <definedName name="XRefPaste136" hidden="1">#REF!</definedName>
    <definedName name="XRefPaste138" localSheetId="24" hidden="1">#REF!</definedName>
    <definedName name="XRefPaste138" hidden="1">#REF!</definedName>
    <definedName name="XRefPaste13Row" localSheetId="28" hidden="1">#REF!</definedName>
    <definedName name="XRefPaste13Row" hidden="1">#REF!</definedName>
    <definedName name="XRefPaste14" localSheetId="28" hidden="1">#REF!</definedName>
    <definedName name="XRefPaste14" hidden="1">#REF!</definedName>
    <definedName name="XRefPaste140" localSheetId="24" hidden="1">#REF!</definedName>
    <definedName name="XRefPaste140" hidden="1">#REF!</definedName>
    <definedName name="XRefPaste143" localSheetId="24" hidden="1">#REF!</definedName>
    <definedName name="XRefPaste143" hidden="1">#REF!</definedName>
    <definedName name="XRefPaste144" localSheetId="24" hidden="1">#REF!</definedName>
    <definedName name="XRefPaste144" hidden="1">#REF!</definedName>
    <definedName name="XRefPaste145" localSheetId="24" hidden="1">#REF!</definedName>
    <definedName name="XRefPaste145" hidden="1">#REF!</definedName>
    <definedName name="XRefPaste146" localSheetId="24" hidden="1">#REF!</definedName>
    <definedName name="XRefPaste146" hidden="1">#REF!</definedName>
    <definedName name="XRefPaste146Row" localSheetId="24" hidden="1">#REF!</definedName>
    <definedName name="XRefPaste146Row" hidden="1">#REF!</definedName>
    <definedName name="XRefPaste147" localSheetId="24" hidden="1">#REF!</definedName>
    <definedName name="XRefPaste147" hidden="1">#REF!</definedName>
    <definedName name="XRefPaste147Row" localSheetId="24" hidden="1">#REF!</definedName>
    <definedName name="XRefPaste147Row" hidden="1">#REF!</definedName>
    <definedName name="XRefPaste148" localSheetId="28" hidden="1">#REF!</definedName>
    <definedName name="XRefPaste148" hidden="1">#REF!</definedName>
    <definedName name="XRefPaste148Row" localSheetId="28" hidden="1">#REF!</definedName>
    <definedName name="XRefPaste148Row" hidden="1">#REF!</definedName>
    <definedName name="XRefPaste149" localSheetId="28" hidden="1">#REF!</definedName>
    <definedName name="XRefPaste149" hidden="1">#REF!</definedName>
    <definedName name="XRefPaste149Row" localSheetId="28" hidden="1">#REF!</definedName>
    <definedName name="XRefPaste149Row" hidden="1">#REF!</definedName>
    <definedName name="XRefPaste14Row" localSheetId="28" hidden="1">#REF!</definedName>
    <definedName name="XRefPaste14Row" hidden="1">#REF!</definedName>
    <definedName name="XRefPaste15" localSheetId="28" hidden="1">#REF!</definedName>
    <definedName name="XRefPaste15" hidden="1">#REF!</definedName>
    <definedName name="XRefPaste150" localSheetId="28" hidden="1">#REF!</definedName>
    <definedName name="XRefPaste150" hidden="1">#REF!</definedName>
    <definedName name="XRefPaste150Row" localSheetId="28" hidden="1">#REF!</definedName>
    <definedName name="XRefPaste150Row" hidden="1">#REF!</definedName>
    <definedName name="XRefPaste151" localSheetId="28" hidden="1">#REF!</definedName>
    <definedName name="XRefPaste151" hidden="1">#REF!</definedName>
    <definedName name="XRefPaste151Row" localSheetId="28" hidden="1">#REF!</definedName>
    <definedName name="XRefPaste151Row" hidden="1">#REF!</definedName>
    <definedName name="XRefPaste152" localSheetId="28" hidden="1">#REF!</definedName>
    <definedName name="XRefPaste152" hidden="1">#REF!</definedName>
    <definedName name="XRefPaste152Row" localSheetId="28" hidden="1">#REF!</definedName>
    <definedName name="XRefPaste152Row" hidden="1">#REF!</definedName>
    <definedName name="XRefPaste153" localSheetId="28" hidden="1">#REF!</definedName>
    <definedName name="XRefPaste153" hidden="1">#REF!</definedName>
    <definedName name="XRefPaste153Row" localSheetId="28" hidden="1">#REF!</definedName>
    <definedName name="XRefPaste153Row" hidden="1">#REF!</definedName>
    <definedName name="XRefPaste154" localSheetId="28" hidden="1">#REF!</definedName>
    <definedName name="XRefPaste154" hidden="1">#REF!</definedName>
    <definedName name="XRefPaste154Row" localSheetId="28" hidden="1">#REF!</definedName>
    <definedName name="XRefPaste154Row" hidden="1">#REF!</definedName>
    <definedName name="XRefPaste155" localSheetId="28" hidden="1">#REF!</definedName>
    <definedName name="XRefPaste155" hidden="1">#REF!</definedName>
    <definedName name="XRefPaste155Row" localSheetId="28" hidden="1">#REF!</definedName>
    <definedName name="XRefPaste155Row" hidden="1">#REF!</definedName>
    <definedName name="XRefPaste156" localSheetId="28" hidden="1">#REF!</definedName>
    <definedName name="XRefPaste156" hidden="1">#REF!</definedName>
    <definedName name="XRefPaste156Row" localSheetId="28" hidden="1">#REF!</definedName>
    <definedName name="XRefPaste156Row" hidden="1">#REF!</definedName>
    <definedName name="XRefPaste157" localSheetId="28" hidden="1">#REF!</definedName>
    <definedName name="XRefPaste157" hidden="1">#REF!</definedName>
    <definedName name="XRefPaste157Row" localSheetId="28" hidden="1">#REF!</definedName>
    <definedName name="XRefPaste157Row" hidden="1">#REF!</definedName>
    <definedName name="XRefPaste158" localSheetId="28" hidden="1">#REF!</definedName>
    <definedName name="XRefPaste158" hidden="1">#REF!</definedName>
    <definedName name="XRefPaste158Row" localSheetId="28" hidden="1">#REF!</definedName>
    <definedName name="XRefPaste158Row" hidden="1">#REF!</definedName>
    <definedName name="XRefPaste159" localSheetId="28" hidden="1">#REF!</definedName>
    <definedName name="XRefPaste159" hidden="1">#REF!</definedName>
    <definedName name="XRefPaste159Row" localSheetId="28" hidden="1">#REF!</definedName>
    <definedName name="XRefPaste159Row" hidden="1">#REF!</definedName>
    <definedName name="XRefPaste15Row" localSheetId="28" hidden="1">#REF!</definedName>
    <definedName name="XRefPaste15Row" hidden="1">#REF!</definedName>
    <definedName name="XRefPaste16" localSheetId="28" hidden="1">#REF!</definedName>
    <definedName name="XRefPaste16" hidden="1">#REF!</definedName>
    <definedName name="XRefPaste160" localSheetId="28" hidden="1">#REF!</definedName>
    <definedName name="XRefPaste160" hidden="1">#REF!</definedName>
    <definedName name="XRefPaste160Row" localSheetId="28" hidden="1">#REF!</definedName>
    <definedName name="XRefPaste160Row" hidden="1">#REF!</definedName>
    <definedName name="XRefPaste161" localSheetId="28" hidden="1">#REF!</definedName>
    <definedName name="XRefPaste161" hidden="1">#REF!</definedName>
    <definedName name="XRefPaste161Row" localSheetId="28" hidden="1">#REF!</definedName>
    <definedName name="XRefPaste161Row" hidden="1">#REF!</definedName>
    <definedName name="XRefPaste162" localSheetId="28" hidden="1">#REF!</definedName>
    <definedName name="XRefPaste162" hidden="1">#REF!</definedName>
    <definedName name="XRefPaste162Row" localSheetId="28" hidden="1">#REF!</definedName>
    <definedName name="XRefPaste162Row" hidden="1">#REF!</definedName>
    <definedName name="XRefPaste163" localSheetId="28" hidden="1">#REF!</definedName>
    <definedName name="XRefPaste163" hidden="1">#REF!</definedName>
    <definedName name="XRefPaste163Row" localSheetId="28" hidden="1">#REF!</definedName>
    <definedName name="XRefPaste163Row" hidden="1">#REF!</definedName>
    <definedName name="XRefPaste164" localSheetId="28" hidden="1">#REF!</definedName>
    <definedName name="XRefPaste164" hidden="1">#REF!</definedName>
    <definedName name="XRefPaste164Row" localSheetId="28" hidden="1">#REF!</definedName>
    <definedName name="XRefPaste164Row" hidden="1">#REF!</definedName>
    <definedName name="XRefPaste165" localSheetId="28" hidden="1">#REF!</definedName>
    <definedName name="XRefPaste165" hidden="1">#REF!</definedName>
    <definedName name="XRefPaste165Row" localSheetId="28" hidden="1">#REF!</definedName>
    <definedName name="XRefPaste165Row" hidden="1">#REF!</definedName>
    <definedName name="XRefPaste166" localSheetId="28" hidden="1">#REF!</definedName>
    <definedName name="XRefPaste166" hidden="1">#REF!</definedName>
    <definedName name="XRefPaste166Row" localSheetId="28" hidden="1">#REF!</definedName>
    <definedName name="XRefPaste166Row" hidden="1">#REF!</definedName>
    <definedName name="XRefPaste167" localSheetId="28" hidden="1">#REF!</definedName>
    <definedName name="XRefPaste167" hidden="1">#REF!</definedName>
    <definedName name="XRefPaste167Row" localSheetId="28" hidden="1">#REF!</definedName>
    <definedName name="XRefPaste167Row" hidden="1">#REF!</definedName>
    <definedName name="XRefPaste168" localSheetId="28" hidden="1">#REF!</definedName>
    <definedName name="XRefPaste168" hidden="1">#REF!</definedName>
    <definedName name="XRefPaste168Row" localSheetId="28" hidden="1">#REF!</definedName>
    <definedName name="XRefPaste168Row" hidden="1">#REF!</definedName>
    <definedName name="XRefPaste169" localSheetId="28" hidden="1">#REF!</definedName>
    <definedName name="XRefPaste169" hidden="1">#REF!</definedName>
    <definedName name="XRefPaste169Row" localSheetId="28" hidden="1">#REF!</definedName>
    <definedName name="XRefPaste169Row" hidden="1">#REF!</definedName>
    <definedName name="XRefPaste16Row" localSheetId="28" hidden="1">#REF!</definedName>
    <definedName name="XRefPaste16Row" hidden="1">#REF!</definedName>
    <definedName name="XRefPaste17" localSheetId="28" hidden="1">#REF!</definedName>
    <definedName name="XRefPaste17" hidden="1">#REF!</definedName>
    <definedName name="XRefPaste170" localSheetId="28" hidden="1">#REF!</definedName>
    <definedName name="XRefPaste170" hidden="1">#REF!</definedName>
    <definedName name="XRefPaste170Row" localSheetId="28" hidden="1">#REF!</definedName>
    <definedName name="XRefPaste170Row" hidden="1">#REF!</definedName>
    <definedName name="XRefPaste171" localSheetId="28" hidden="1">#REF!</definedName>
    <definedName name="XRefPaste171" hidden="1">#REF!</definedName>
    <definedName name="XRefPaste171Row" localSheetId="28" hidden="1">#REF!</definedName>
    <definedName name="XRefPaste171Row" hidden="1">#REF!</definedName>
    <definedName name="XRefPaste172" localSheetId="28" hidden="1">#REF!</definedName>
    <definedName name="XRefPaste172" hidden="1">#REF!</definedName>
    <definedName name="XRefPaste172Row" localSheetId="28" hidden="1">#REF!</definedName>
    <definedName name="XRefPaste172Row" hidden="1">#REF!</definedName>
    <definedName name="XRefPaste173" localSheetId="28" hidden="1">#REF!</definedName>
    <definedName name="XRefPaste173" hidden="1">#REF!</definedName>
    <definedName name="XRefPaste173Row" localSheetId="28" hidden="1">#REF!</definedName>
    <definedName name="XRefPaste173Row" hidden="1">#REF!</definedName>
    <definedName name="XRefPaste174" localSheetId="28" hidden="1">#REF!</definedName>
    <definedName name="XRefPaste174" hidden="1">#REF!</definedName>
    <definedName name="XRefPaste174Row" localSheetId="28" hidden="1">#REF!</definedName>
    <definedName name="XRefPaste174Row" hidden="1">#REF!</definedName>
    <definedName name="XRefPaste175" localSheetId="28" hidden="1">#REF!</definedName>
    <definedName name="XRefPaste175" hidden="1">#REF!</definedName>
    <definedName name="XRefPaste175Row" localSheetId="28" hidden="1">#REF!</definedName>
    <definedName name="XRefPaste175Row" hidden="1">#REF!</definedName>
    <definedName name="XRefPaste176" localSheetId="28" hidden="1">#REF!</definedName>
    <definedName name="XRefPaste176" hidden="1">#REF!</definedName>
    <definedName name="XRefPaste176Row" localSheetId="28" hidden="1">#REF!</definedName>
    <definedName name="XRefPaste176Row" hidden="1">#REF!</definedName>
    <definedName name="XRefPaste177" localSheetId="28" hidden="1">#REF!</definedName>
    <definedName name="XRefPaste177" hidden="1">#REF!</definedName>
    <definedName name="XRefPaste177Row" localSheetId="28" hidden="1">#REF!</definedName>
    <definedName name="XRefPaste177Row" hidden="1">#REF!</definedName>
    <definedName name="XRefPaste178" localSheetId="28" hidden="1">#REF!</definedName>
    <definedName name="XRefPaste178" hidden="1">#REF!</definedName>
    <definedName name="XRefPaste178Row" localSheetId="28" hidden="1">#REF!</definedName>
    <definedName name="XRefPaste178Row" hidden="1">#REF!</definedName>
    <definedName name="XRefPaste179" localSheetId="28" hidden="1">#REF!</definedName>
    <definedName name="XRefPaste179" hidden="1">#REF!</definedName>
    <definedName name="XRefPaste179Row" localSheetId="28" hidden="1">#REF!</definedName>
    <definedName name="XRefPaste179Row" hidden="1">#REF!</definedName>
    <definedName name="XRefPaste17Row" localSheetId="28" hidden="1">#REF!</definedName>
    <definedName name="XRefPaste17Row" hidden="1">#REF!</definedName>
    <definedName name="XRefPaste18" localSheetId="28" hidden="1">#REF!</definedName>
    <definedName name="XRefPaste18" hidden="1">#REF!</definedName>
    <definedName name="XRefPaste180" localSheetId="28" hidden="1">#REF!</definedName>
    <definedName name="XRefPaste180" hidden="1">#REF!</definedName>
    <definedName name="XRefPaste180Row" localSheetId="28" hidden="1">#REF!</definedName>
    <definedName name="XRefPaste180Row" hidden="1">#REF!</definedName>
    <definedName name="XRefPaste181" localSheetId="28" hidden="1">#REF!</definedName>
    <definedName name="XRefPaste181" hidden="1">#REF!</definedName>
    <definedName name="XRefPaste181Row" localSheetId="28" hidden="1">#REF!</definedName>
    <definedName name="XRefPaste181Row" hidden="1">#REF!</definedName>
    <definedName name="XRefPaste182" localSheetId="28" hidden="1">#REF!</definedName>
    <definedName name="XRefPaste182" hidden="1">#REF!</definedName>
    <definedName name="XRefPaste182Row" localSheetId="28" hidden="1">#REF!</definedName>
    <definedName name="XRefPaste182Row" hidden="1">#REF!</definedName>
    <definedName name="XRefPaste183" localSheetId="28" hidden="1">#REF!</definedName>
    <definedName name="XRefPaste183" hidden="1">#REF!</definedName>
    <definedName name="XRefPaste183Row" localSheetId="28" hidden="1">#REF!</definedName>
    <definedName name="XRefPaste183Row" hidden="1">#REF!</definedName>
    <definedName name="XRefPaste184" localSheetId="28" hidden="1">#REF!</definedName>
    <definedName name="XRefPaste184" hidden="1">#REF!</definedName>
    <definedName name="XRefPaste184Row" localSheetId="28" hidden="1">#REF!</definedName>
    <definedName name="XRefPaste184Row" hidden="1">#REF!</definedName>
    <definedName name="XRefPaste185" localSheetId="28" hidden="1">#REF!</definedName>
    <definedName name="XRefPaste185" hidden="1">#REF!</definedName>
    <definedName name="XRefPaste185Row" localSheetId="28" hidden="1">#REF!</definedName>
    <definedName name="XRefPaste185Row" hidden="1">#REF!</definedName>
    <definedName name="XRefPaste186" localSheetId="28" hidden="1">#REF!</definedName>
    <definedName name="XRefPaste186" hidden="1">#REF!</definedName>
    <definedName name="XRefPaste186Row" localSheetId="28" hidden="1">#REF!</definedName>
    <definedName name="XRefPaste186Row" hidden="1">#REF!</definedName>
    <definedName name="XRefPaste187" localSheetId="28" hidden="1">#REF!</definedName>
    <definedName name="XRefPaste187" hidden="1">#REF!</definedName>
    <definedName name="XRefPaste187Row" localSheetId="28" hidden="1">#REF!</definedName>
    <definedName name="XRefPaste187Row" hidden="1">#REF!</definedName>
    <definedName name="XRefPaste188" localSheetId="28" hidden="1">#REF!</definedName>
    <definedName name="XRefPaste188" hidden="1">#REF!</definedName>
    <definedName name="XRefPaste188Row" localSheetId="28" hidden="1">#REF!</definedName>
    <definedName name="XRefPaste188Row" hidden="1">#REF!</definedName>
    <definedName name="XRefPaste189" localSheetId="28" hidden="1">#REF!</definedName>
    <definedName name="XRefPaste189" hidden="1">#REF!</definedName>
    <definedName name="XRefPaste189Row" localSheetId="28" hidden="1">#REF!</definedName>
    <definedName name="XRefPaste189Row" hidden="1">#REF!</definedName>
    <definedName name="XRefPaste18Row" localSheetId="28" hidden="1">#REF!</definedName>
    <definedName name="XRefPaste18Row" hidden="1">#REF!</definedName>
    <definedName name="XRefPaste19" localSheetId="28" hidden="1">#REF!</definedName>
    <definedName name="XRefPaste19" hidden="1">#REF!</definedName>
    <definedName name="XRefPaste190" localSheetId="28" hidden="1">#REF!</definedName>
    <definedName name="XRefPaste190" hidden="1">#REF!</definedName>
    <definedName name="XRefPaste190Row" localSheetId="28" hidden="1">#REF!</definedName>
    <definedName name="XRefPaste190Row" hidden="1">#REF!</definedName>
    <definedName name="XRefPaste191" localSheetId="28" hidden="1">#REF!</definedName>
    <definedName name="XRefPaste191" hidden="1">#REF!</definedName>
    <definedName name="XRefPaste191Row" localSheetId="28" hidden="1">#REF!</definedName>
    <definedName name="XRefPaste191Row" hidden="1">#REF!</definedName>
    <definedName name="XRefPaste192" localSheetId="28" hidden="1">#REF!</definedName>
    <definedName name="XRefPaste192" hidden="1">#REF!</definedName>
    <definedName name="XRefPaste192Row" localSheetId="28" hidden="1">#REF!</definedName>
    <definedName name="XRefPaste192Row" hidden="1">#REF!</definedName>
    <definedName name="XRefPaste193" localSheetId="28" hidden="1">#REF!</definedName>
    <definedName name="XRefPaste193" hidden="1">#REF!</definedName>
    <definedName name="XRefPaste193Row" localSheetId="28" hidden="1">#REF!</definedName>
    <definedName name="XRefPaste193Row" hidden="1">#REF!</definedName>
    <definedName name="XRefPaste194" localSheetId="28" hidden="1">#REF!</definedName>
    <definedName name="XRefPaste194" hidden="1">#REF!</definedName>
    <definedName name="XRefPaste194Row" localSheetId="28" hidden="1">#REF!</definedName>
    <definedName name="XRefPaste194Row" hidden="1">#REF!</definedName>
    <definedName name="XRefPaste195" localSheetId="28" hidden="1">#REF!</definedName>
    <definedName name="XRefPaste195" hidden="1">#REF!</definedName>
    <definedName name="XRefPaste195Row" localSheetId="28" hidden="1">#REF!</definedName>
    <definedName name="XRefPaste195Row" hidden="1">#REF!</definedName>
    <definedName name="XRefPaste196" localSheetId="28" hidden="1">#REF!</definedName>
    <definedName name="XRefPaste196" hidden="1">#REF!</definedName>
    <definedName name="XRefPaste196Row" localSheetId="28" hidden="1">#REF!</definedName>
    <definedName name="XRefPaste196Row" hidden="1">#REF!</definedName>
    <definedName name="XRefPaste197" localSheetId="28" hidden="1">#REF!</definedName>
    <definedName name="XRefPaste197" hidden="1">#REF!</definedName>
    <definedName name="XRefPaste197Row" localSheetId="28" hidden="1">#REF!</definedName>
    <definedName name="XRefPaste197Row" hidden="1">#REF!</definedName>
    <definedName name="XRefPaste198" localSheetId="28" hidden="1">#REF!</definedName>
    <definedName name="XRefPaste198" hidden="1">#REF!</definedName>
    <definedName name="XRefPaste198Row" localSheetId="28" hidden="1">#REF!</definedName>
    <definedName name="XRefPaste198Row" hidden="1">#REF!</definedName>
    <definedName name="XRefPaste199" localSheetId="28" hidden="1">#REF!</definedName>
    <definedName name="XRefPaste199" hidden="1">#REF!</definedName>
    <definedName name="XRefPaste199Row" localSheetId="28" hidden="1">#REF!</definedName>
    <definedName name="XRefPaste199Row" hidden="1">#REF!</definedName>
    <definedName name="XRefPaste19Row" localSheetId="28" hidden="1">#REF!</definedName>
    <definedName name="XRefPaste19Row" hidden="1">#REF!</definedName>
    <definedName name="XRefPaste1Row" localSheetId="28" hidden="1">#REF!</definedName>
    <definedName name="XRefPaste1Row" hidden="1">#REF!</definedName>
    <definedName name="XRefPaste2" localSheetId="28" hidden="1">#REF!</definedName>
    <definedName name="XRefPaste2" hidden="1">#REF!</definedName>
    <definedName name="XRefPaste20" localSheetId="28" hidden="1">#REF!</definedName>
    <definedName name="XRefPaste20" hidden="1">#REF!</definedName>
    <definedName name="XRefPaste200" localSheetId="28" hidden="1">#REF!</definedName>
    <definedName name="XRefPaste200" hidden="1">#REF!</definedName>
    <definedName name="XRefPaste200Row" localSheetId="28" hidden="1">#REF!</definedName>
    <definedName name="XRefPaste200Row" hidden="1">#REF!</definedName>
    <definedName name="XRefPaste201" localSheetId="28" hidden="1">#REF!</definedName>
    <definedName name="XRefPaste201" hidden="1">#REF!</definedName>
    <definedName name="XRefPaste201Row" localSheetId="28" hidden="1">#REF!</definedName>
    <definedName name="XRefPaste201Row" hidden="1">#REF!</definedName>
    <definedName name="XRefPaste202" localSheetId="28" hidden="1">#REF!</definedName>
    <definedName name="XRefPaste202" hidden="1">#REF!</definedName>
    <definedName name="XRefPaste202Row" localSheetId="28" hidden="1">#REF!</definedName>
    <definedName name="XRefPaste202Row" hidden="1">#REF!</definedName>
    <definedName name="XRefPaste203" localSheetId="28" hidden="1">#REF!</definedName>
    <definedName name="XRefPaste203" hidden="1">#REF!</definedName>
    <definedName name="XRefPaste203Row" localSheetId="28" hidden="1">#REF!</definedName>
    <definedName name="XRefPaste203Row" hidden="1">#REF!</definedName>
    <definedName name="XRefPaste204" localSheetId="28" hidden="1">#REF!</definedName>
    <definedName name="XRefPaste204" hidden="1">#REF!</definedName>
    <definedName name="XRefPaste204Row" localSheetId="28" hidden="1">#REF!</definedName>
    <definedName name="XRefPaste204Row" hidden="1">#REF!</definedName>
    <definedName name="XRefPaste205" localSheetId="28" hidden="1">#REF!</definedName>
    <definedName name="XRefPaste205" hidden="1">#REF!</definedName>
    <definedName name="XRefPaste205Row" localSheetId="28" hidden="1">#REF!</definedName>
    <definedName name="XRefPaste205Row" hidden="1">#REF!</definedName>
    <definedName name="XRefPaste206" localSheetId="28" hidden="1">#REF!</definedName>
    <definedName name="XRefPaste206" hidden="1">#REF!</definedName>
    <definedName name="XRefPaste206Row" localSheetId="28" hidden="1">#REF!</definedName>
    <definedName name="XRefPaste206Row" hidden="1">#REF!</definedName>
    <definedName name="XRefPaste207" localSheetId="28" hidden="1">#REF!</definedName>
    <definedName name="XRefPaste207" hidden="1">#REF!</definedName>
    <definedName name="XRefPaste207Row" localSheetId="28" hidden="1">#REF!</definedName>
    <definedName name="XRefPaste207Row" hidden="1">#REF!</definedName>
    <definedName name="XRefPaste208" localSheetId="28" hidden="1">#REF!</definedName>
    <definedName name="XRefPaste208" hidden="1">#REF!</definedName>
    <definedName name="XRefPaste208Row" localSheetId="28" hidden="1">#REF!</definedName>
    <definedName name="XRefPaste208Row" hidden="1">#REF!</definedName>
    <definedName name="XRefPaste209" localSheetId="28" hidden="1">#REF!</definedName>
    <definedName name="XRefPaste209" hidden="1">#REF!</definedName>
    <definedName name="XRefPaste209Row" localSheetId="28" hidden="1">#REF!</definedName>
    <definedName name="XRefPaste209Row" hidden="1">#REF!</definedName>
    <definedName name="XRefPaste20Row" localSheetId="28" hidden="1">#REF!</definedName>
    <definedName name="XRefPaste20Row" hidden="1">#REF!</definedName>
    <definedName name="XRefPaste21" localSheetId="28" hidden="1">#REF!</definedName>
    <definedName name="XRefPaste21" hidden="1">#REF!</definedName>
    <definedName name="XRefPaste210" localSheetId="28" hidden="1">#REF!</definedName>
    <definedName name="XRefPaste210" hidden="1">#REF!</definedName>
    <definedName name="XRefPaste210Row" localSheetId="28" hidden="1">#REF!</definedName>
    <definedName name="XRefPaste210Row" hidden="1">#REF!</definedName>
    <definedName name="XRefPaste211" localSheetId="24" hidden="1">#REF!</definedName>
    <definedName name="XRefPaste211" hidden="1">#REF!</definedName>
    <definedName name="XRefPaste211Row" localSheetId="24" hidden="1">#REF!</definedName>
    <definedName name="XRefPaste211Row" hidden="1">#REF!</definedName>
    <definedName name="XRefPaste212" localSheetId="28" hidden="1">#REF!</definedName>
    <definedName name="XRefPaste212" hidden="1">#REF!</definedName>
    <definedName name="XRefPaste212Row" localSheetId="28" hidden="1">#REF!</definedName>
    <definedName name="XRefPaste212Row" hidden="1">#REF!</definedName>
    <definedName name="XRefPaste213" localSheetId="28" hidden="1">#REF!</definedName>
    <definedName name="XRefPaste213" hidden="1">#REF!</definedName>
    <definedName name="XRefPaste213Row" localSheetId="28" hidden="1">#REF!</definedName>
    <definedName name="XRefPaste213Row" hidden="1">#REF!</definedName>
    <definedName name="XRefPaste214" localSheetId="28" hidden="1">#REF!</definedName>
    <definedName name="XRefPaste214" hidden="1">#REF!</definedName>
    <definedName name="XRefPaste214Row" localSheetId="28" hidden="1">#REF!</definedName>
    <definedName name="XRefPaste214Row" hidden="1">#REF!</definedName>
    <definedName name="XRefPaste215" localSheetId="28" hidden="1">#REF!</definedName>
    <definedName name="XRefPaste215" hidden="1">#REF!</definedName>
    <definedName name="XRefPaste215Row" localSheetId="28" hidden="1">#REF!</definedName>
    <definedName name="XRefPaste215Row" hidden="1">#REF!</definedName>
    <definedName name="XRefPaste216" localSheetId="28" hidden="1">#REF!</definedName>
    <definedName name="XRefPaste216" hidden="1">#REF!</definedName>
    <definedName name="XRefPaste216Row" localSheetId="28" hidden="1">#REF!</definedName>
    <definedName name="XRefPaste216Row" hidden="1">#REF!</definedName>
    <definedName name="XRefPaste217" localSheetId="28" hidden="1">#REF!</definedName>
    <definedName name="XRefPaste217" hidden="1">#REF!</definedName>
    <definedName name="XRefPaste217Row" localSheetId="28" hidden="1">#REF!</definedName>
    <definedName name="XRefPaste217Row" hidden="1">#REF!</definedName>
    <definedName name="XRefPaste218" localSheetId="28" hidden="1">#REF!</definedName>
    <definedName name="XRefPaste218" hidden="1">#REF!</definedName>
    <definedName name="XRefPaste218Row" localSheetId="28" hidden="1">#REF!</definedName>
    <definedName name="XRefPaste218Row" hidden="1">#REF!</definedName>
    <definedName name="XRefPaste219" localSheetId="28" hidden="1">#REF!</definedName>
    <definedName name="XRefPaste219" hidden="1">#REF!</definedName>
    <definedName name="XRefPaste219Row" localSheetId="28" hidden="1">#REF!</definedName>
    <definedName name="XRefPaste219Row" hidden="1">#REF!</definedName>
    <definedName name="XRefPaste21Row" localSheetId="28" hidden="1">#REF!</definedName>
    <definedName name="XRefPaste21Row" hidden="1">#REF!</definedName>
    <definedName name="XRefPaste22" localSheetId="28" hidden="1">#REF!</definedName>
    <definedName name="XRefPaste22" hidden="1">#REF!</definedName>
    <definedName name="XRefPaste220" localSheetId="28" hidden="1">#REF!</definedName>
    <definedName name="XRefPaste220" hidden="1">#REF!</definedName>
    <definedName name="XRefPaste220Row" localSheetId="28" hidden="1">#REF!</definedName>
    <definedName name="XRefPaste220Row" hidden="1">#REF!</definedName>
    <definedName name="XRefPaste221" localSheetId="28" hidden="1">#REF!</definedName>
    <definedName name="XRefPaste221" hidden="1">#REF!</definedName>
    <definedName name="XRefPaste221Row" localSheetId="28" hidden="1">#REF!</definedName>
    <definedName name="XRefPaste221Row" hidden="1">#REF!</definedName>
    <definedName name="XRefPaste222" localSheetId="28" hidden="1">#REF!</definedName>
    <definedName name="XRefPaste222" hidden="1">#REF!</definedName>
    <definedName name="XRefPaste222Row" localSheetId="28" hidden="1">#REF!</definedName>
    <definedName name="XRefPaste222Row" hidden="1">#REF!</definedName>
    <definedName name="XRefPaste223" localSheetId="28" hidden="1">#REF!</definedName>
    <definedName name="XRefPaste223" hidden="1">#REF!</definedName>
    <definedName name="XRefPaste223Row" localSheetId="28" hidden="1">#REF!</definedName>
    <definedName name="XRefPaste223Row" hidden="1">#REF!</definedName>
    <definedName name="XRefPaste224" localSheetId="28" hidden="1">#REF!</definedName>
    <definedName name="XRefPaste224" hidden="1">#REF!</definedName>
    <definedName name="XRefPaste224Row" localSheetId="28" hidden="1">#REF!</definedName>
    <definedName name="XRefPaste224Row" hidden="1">#REF!</definedName>
    <definedName name="XRefPaste225" localSheetId="28" hidden="1">#REF!</definedName>
    <definedName name="XRefPaste225" hidden="1">#REF!</definedName>
    <definedName name="XRefPaste225Row" localSheetId="28" hidden="1">#REF!</definedName>
    <definedName name="XRefPaste225Row" hidden="1">#REF!</definedName>
    <definedName name="XRefPaste226" localSheetId="28" hidden="1">#REF!</definedName>
    <definedName name="XRefPaste226" hidden="1">#REF!</definedName>
    <definedName name="XRefPaste226Row" localSheetId="28" hidden="1">#REF!</definedName>
    <definedName name="XRefPaste226Row" hidden="1">#REF!</definedName>
    <definedName name="XRefPaste227" localSheetId="28" hidden="1">#REF!</definedName>
    <definedName name="XRefPaste227" hidden="1">#REF!</definedName>
    <definedName name="XRefPaste227Row" localSheetId="28" hidden="1">#REF!</definedName>
    <definedName name="XRefPaste227Row" hidden="1">#REF!</definedName>
    <definedName name="XRefPaste228" localSheetId="28" hidden="1">#REF!</definedName>
    <definedName name="XRefPaste228" hidden="1">#REF!</definedName>
    <definedName name="XRefPaste228Row" localSheetId="28" hidden="1">#REF!</definedName>
    <definedName name="XRefPaste228Row" hidden="1">#REF!</definedName>
    <definedName name="XRefPaste229" localSheetId="28" hidden="1">#REF!</definedName>
    <definedName name="XRefPaste229" hidden="1">#REF!</definedName>
    <definedName name="XRefPaste229Row" localSheetId="28" hidden="1">#REF!</definedName>
    <definedName name="XRefPaste229Row" hidden="1">#REF!</definedName>
    <definedName name="XRefPaste22Row" localSheetId="28" hidden="1">#REF!</definedName>
    <definedName name="XRefPaste22Row" hidden="1">#REF!</definedName>
    <definedName name="XRefPaste23" localSheetId="28" hidden="1">#REF!</definedName>
    <definedName name="XRefPaste23" hidden="1">#REF!</definedName>
    <definedName name="XRefPaste230" localSheetId="28" hidden="1">#REF!</definedName>
    <definedName name="XRefPaste230" hidden="1">#REF!</definedName>
    <definedName name="XRefPaste230Row" localSheetId="28" hidden="1">#REF!</definedName>
    <definedName name="XRefPaste230Row" hidden="1">#REF!</definedName>
    <definedName name="XRefPaste231" localSheetId="28" hidden="1">#REF!</definedName>
    <definedName name="XRefPaste231" hidden="1">#REF!</definedName>
    <definedName name="XRefPaste231Row" localSheetId="28" hidden="1">#REF!</definedName>
    <definedName name="XRefPaste231Row" hidden="1">#REF!</definedName>
    <definedName name="XRefPaste232" localSheetId="28" hidden="1">#REF!</definedName>
    <definedName name="XRefPaste232" hidden="1">#REF!</definedName>
    <definedName name="XRefPaste232Row" localSheetId="28" hidden="1">#REF!</definedName>
    <definedName name="XRefPaste232Row" hidden="1">#REF!</definedName>
    <definedName name="XRefPaste233" localSheetId="28" hidden="1">#REF!</definedName>
    <definedName name="XRefPaste233" hidden="1">#REF!</definedName>
    <definedName name="XRefPaste233Row" localSheetId="28" hidden="1">#REF!</definedName>
    <definedName name="XRefPaste233Row" hidden="1">#REF!</definedName>
    <definedName name="XRefPaste234" localSheetId="28" hidden="1">#REF!</definedName>
    <definedName name="XRefPaste234" hidden="1">#REF!</definedName>
    <definedName name="XRefPaste234Row" localSheetId="28" hidden="1">#REF!</definedName>
    <definedName name="XRefPaste234Row" hidden="1">#REF!</definedName>
    <definedName name="XRefPaste235" localSheetId="28" hidden="1">#REF!</definedName>
    <definedName name="XRefPaste235" hidden="1">#REF!</definedName>
    <definedName name="XRefPaste235Row" localSheetId="28" hidden="1">#REF!</definedName>
    <definedName name="XRefPaste235Row" hidden="1">#REF!</definedName>
    <definedName name="XRefPaste236" localSheetId="28" hidden="1">#REF!</definedName>
    <definedName name="XRefPaste236" hidden="1">#REF!</definedName>
    <definedName name="XRefPaste236Row" localSheetId="28" hidden="1">#REF!</definedName>
    <definedName name="XRefPaste236Row" hidden="1">#REF!</definedName>
    <definedName name="XRefPaste237" localSheetId="28" hidden="1">#REF!</definedName>
    <definedName name="XRefPaste237" hidden="1">#REF!</definedName>
    <definedName name="XRefPaste237Row" localSheetId="28" hidden="1">#REF!</definedName>
    <definedName name="XRefPaste237Row" hidden="1">#REF!</definedName>
    <definedName name="XRefPaste238" localSheetId="28" hidden="1">#REF!</definedName>
    <definedName name="XRefPaste238" hidden="1">#REF!</definedName>
    <definedName name="XRefPaste238Row" localSheetId="28" hidden="1">#REF!</definedName>
    <definedName name="XRefPaste238Row" hidden="1">#REF!</definedName>
    <definedName name="XRefPaste239" localSheetId="28" hidden="1">#REF!</definedName>
    <definedName name="XRefPaste239" hidden="1">#REF!</definedName>
    <definedName name="XRefPaste239Row" localSheetId="28" hidden="1">#REF!</definedName>
    <definedName name="XRefPaste239Row" hidden="1">#REF!</definedName>
    <definedName name="XRefPaste23Row" localSheetId="28" hidden="1">#REF!</definedName>
    <definedName name="XRefPaste23Row" hidden="1">#REF!</definedName>
    <definedName name="XRefPaste24" localSheetId="28" hidden="1">#REF!</definedName>
    <definedName name="XRefPaste24" hidden="1">#REF!</definedName>
    <definedName name="XRefPaste240" localSheetId="28" hidden="1">#REF!</definedName>
    <definedName name="XRefPaste240" hidden="1">#REF!</definedName>
    <definedName name="XRefPaste240Row" localSheetId="28" hidden="1">#REF!</definedName>
    <definedName name="XRefPaste240Row" hidden="1">#REF!</definedName>
    <definedName name="XRefPaste241" localSheetId="28" hidden="1">#REF!</definedName>
    <definedName name="XRefPaste241" hidden="1">#REF!</definedName>
    <definedName name="XRefPaste241Row" localSheetId="28" hidden="1">#REF!</definedName>
    <definedName name="XRefPaste241Row" hidden="1">#REF!</definedName>
    <definedName name="XRefPaste242" localSheetId="28" hidden="1">#REF!</definedName>
    <definedName name="XRefPaste242" hidden="1">#REF!</definedName>
    <definedName name="XRefPaste242Row" localSheetId="28" hidden="1">#REF!</definedName>
    <definedName name="XRefPaste242Row" hidden="1">#REF!</definedName>
    <definedName name="XRefPaste243" localSheetId="28" hidden="1">#REF!</definedName>
    <definedName name="XRefPaste243" hidden="1">#REF!</definedName>
    <definedName name="XRefPaste243Row" localSheetId="28" hidden="1">#REF!</definedName>
    <definedName name="XRefPaste243Row" hidden="1">#REF!</definedName>
    <definedName name="XRefPaste244" localSheetId="28" hidden="1">#REF!</definedName>
    <definedName name="XRefPaste244" hidden="1">#REF!</definedName>
    <definedName name="XRefPaste244Row" localSheetId="28" hidden="1">#REF!</definedName>
    <definedName name="XRefPaste244Row" hidden="1">#REF!</definedName>
    <definedName name="XRefPaste245" localSheetId="28" hidden="1">#REF!</definedName>
    <definedName name="XRefPaste245" hidden="1">#REF!</definedName>
    <definedName name="XRefPaste245Row" localSheetId="28" hidden="1">#REF!</definedName>
    <definedName name="XRefPaste245Row" hidden="1">#REF!</definedName>
    <definedName name="XRefPaste246" localSheetId="28" hidden="1">#REF!</definedName>
    <definedName name="XRefPaste246" hidden="1">#REF!</definedName>
    <definedName name="XRefPaste246Row" localSheetId="28" hidden="1">#REF!</definedName>
    <definedName name="XRefPaste246Row" hidden="1">#REF!</definedName>
    <definedName name="XRefPaste247" localSheetId="28" hidden="1">#REF!</definedName>
    <definedName name="XRefPaste247" hidden="1">#REF!</definedName>
    <definedName name="XRefPaste247Row" localSheetId="28" hidden="1">#REF!</definedName>
    <definedName name="XRefPaste247Row" hidden="1">#REF!</definedName>
    <definedName name="XRefPaste248" localSheetId="28" hidden="1">#REF!</definedName>
    <definedName name="XRefPaste248" hidden="1">#REF!</definedName>
    <definedName name="XRefPaste248Row" localSheetId="28" hidden="1">#REF!</definedName>
    <definedName name="XRefPaste248Row" hidden="1">#REF!</definedName>
    <definedName name="XRefPaste249" localSheetId="28" hidden="1">#REF!</definedName>
    <definedName name="XRefPaste249" hidden="1">#REF!</definedName>
    <definedName name="XRefPaste249Row" localSheetId="28" hidden="1">#REF!</definedName>
    <definedName name="XRefPaste249Row" hidden="1">#REF!</definedName>
    <definedName name="XRefPaste24Row" localSheetId="28" hidden="1">#REF!</definedName>
    <definedName name="XRefPaste24Row" hidden="1">#REF!</definedName>
    <definedName name="XRefPaste25" localSheetId="28" hidden="1">#REF!</definedName>
    <definedName name="XRefPaste25" hidden="1">#REF!</definedName>
    <definedName name="XRefPaste250" localSheetId="28" hidden="1">#REF!</definedName>
    <definedName name="XRefPaste250" hidden="1">#REF!</definedName>
    <definedName name="XRefPaste250Row" localSheetId="28" hidden="1">#REF!</definedName>
    <definedName name="XRefPaste250Row" hidden="1">#REF!</definedName>
    <definedName name="XRefPaste251" localSheetId="28" hidden="1">#REF!</definedName>
    <definedName name="XRefPaste251" hidden="1">#REF!</definedName>
    <definedName name="XRefPaste251Row" localSheetId="28" hidden="1">#REF!</definedName>
    <definedName name="XRefPaste251Row" hidden="1">#REF!</definedName>
    <definedName name="XRefPaste252" localSheetId="28" hidden="1">#REF!</definedName>
    <definedName name="XRefPaste252" hidden="1">#REF!</definedName>
    <definedName name="XRefPaste254" localSheetId="28" hidden="1">#REF!</definedName>
    <definedName name="XRefPaste254" hidden="1">#REF!</definedName>
    <definedName name="XRefPaste255" localSheetId="28" hidden="1">#REF!</definedName>
    <definedName name="XRefPaste255" hidden="1">#REF!</definedName>
    <definedName name="XRefPaste256" localSheetId="28" hidden="1">#REF!</definedName>
    <definedName name="XRefPaste256" hidden="1">#REF!</definedName>
    <definedName name="XRefPaste257" localSheetId="28" hidden="1">#REF!</definedName>
    <definedName name="XRefPaste257" hidden="1">#REF!</definedName>
    <definedName name="XRefPaste258" localSheetId="28" hidden="1">#REF!</definedName>
    <definedName name="XRefPaste258" hidden="1">#REF!</definedName>
    <definedName name="XRefPaste259" localSheetId="28" hidden="1">#REF!</definedName>
    <definedName name="XRefPaste259" hidden="1">#REF!</definedName>
    <definedName name="XRefPaste25Row" localSheetId="28" hidden="1">#REF!</definedName>
    <definedName name="XRefPaste25Row" hidden="1">#REF!</definedName>
    <definedName name="XRefPaste26" localSheetId="28" hidden="1">#REF!</definedName>
    <definedName name="XRefPaste26" hidden="1">#REF!</definedName>
    <definedName name="XRefPaste260" localSheetId="28" hidden="1">#REF!</definedName>
    <definedName name="XRefPaste260" hidden="1">#REF!</definedName>
    <definedName name="XRefPaste261" localSheetId="28" hidden="1">#REF!</definedName>
    <definedName name="XRefPaste261" hidden="1">#REF!</definedName>
    <definedName name="XRefPaste262" localSheetId="28" hidden="1">#REF!</definedName>
    <definedName name="XRefPaste262" hidden="1">#REF!</definedName>
    <definedName name="XRefPaste263" localSheetId="28" hidden="1">#REF!</definedName>
    <definedName name="XRefPaste263" hidden="1">#REF!</definedName>
    <definedName name="XRefPaste264" localSheetId="28" hidden="1">#REF!</definedName>
    <definedName name="XRefPaste264" hidden="1">#REF!</definedName>
    <definedName name="XRefPaste265" localSheetId="28" hidden="1">#REF!</definedName>
    <definedName name="XRefPaste265" hidden="1">#REF!</definedName>
    <definedName name="XRefPaste266" localSheetId="28" hidden="1">#REF!</definedName>
    <definedName name="XRefPaste266" hidden="1">#REF!</definedName>
    <definedName name="XRefPaste267" localSheetId="28" hidden="1">#REF!</definedName>
    <definedName name="XRefPaste267" hidden="1">#REF!</definedName>
    <definedName name="XRefPaste269" localSheetId="28" hidden="1">#REF!</definedName>
    <definedName name="XRefPaste269" hidden="1">#REF!</definedName>
    <definedName name="XRefPaste26Row" localSheetId="28" hidden="1">#REF!</definedName>
    <definedName name="XRefPaste26Row" hidden="1">#REF!</definedName>
    <definedName name="XRefPaste27" localSheetId="28" hidden="1">#REF!</definedName>
    <definedName name="XRefPaste27" hidden="1">#REF!</definedName>
    <definedName name="XRefPaste27Row" localSheetId="28" hidden="1">#REF!</definedName>
    <definedName name="XRefPaste27Row" hidden="1">#REF!</definedName>
    <definedName name="XRefPaste28" localSheetId="28" hidden="1">#REF!</definedName>
    <definedName name="XRefPaste28" hidden="1">#REF!</definedName>
    <definedName name="XRefPaste289" localSheetId="28" hidden="1">#REF!</definedName>
    <definedName name="XRefPaste289" hidden="1">#REF!</definedName>
    <definedName name="XRefPaste28Row" localSheetId="28" hidden="1">#REF!</definedName>
    <definedName name="XRefPaste28Row" hidden="1">#REF!</definedName>
    <definedName name="XRefPaste29" localSheetId="28" hidden="1">#REF!</definedName>
    <definedName name="XRefPaste29" hidden="1">#REF!</definedName>
    <definedName name="XRefPaste290" localSheetId="28" hidden="1">#REF!</definedName>
    <definedName name="XRefPaste290" hidden="1">#REF!</definedName>
    <definedName name="XRefPaste291" localSheetId="28" hidden="1">#REF!</definedName>
    <definedName name="XRefPaste291" hidden="1">#REF!</definedName>
    <definedName name="XRefPaste292" localSheetId="28" hidden="1">#REF!</definedName>
    <definedName name="XRefPaste292" hidden="1">#REF!</definedName>
    <definedName name="XRefPaste293" localSheetId="28" hidden="1">#REF!</definedName>
    <definedName name="XRefPaste293" hidden="1">#REF!</definedName>
    <definedName name="XRefPaste29Row" localSheetId="28" hidden="1">#REF!</definedName>
    <definedName name="XRefPaste29Row" hidden="1">#REF!</definedName>
    <definedName name="XRefPaste2Row" localSheetId="28" hidden="1">#REF!</definedName>
    <definedName name="XRefPaste2Row" hidden="1">#REF!</definedName>
    <definedName name="XRefPaste3" localSheetId="28" hidden="1">#REF!</definedName>
    <definedName name="XRefPaste3" hidden="1">#REF!</definedName>
    <definedName name="XRefPaste30" localSheetId="28" hidden="1">#REF!</definedName>
    <definedName name="XRefPaste30" hidden="1">#REF!</definedName>
    <definedName name="XRefPaste302" localSheetId="28" hidden="1">#REF!</definedName>
    <definedName name="XRefPaste302" hidden="1">#REF!</definedName>
    <definedName name="XRefPaste305" localSheetId="28" hidden="1">#REF!</definedName>
    <definedName name="XRefPaste305" hidden="1">#REF!</definedName>
    <definedName name="XRefPaste30Row" localSheetId="28" hidden="1">#REF!</definedName>
    <definedName name="XRefPaste30Row" hidden="1">#REF!</definedName>
    <definedName name="XRefPaste31" localSheetId="28" hidden="1">#REF!</definedName>
    <definedName name="XRefPaste31" hidden="1">#REF!</definedName>
    <definedName name="XRefPaste31Row" localSheetId="28" hidden="1">#REF!</definedName>
    <definedName name="XRefPaste31Row" hidden="1">#REF!</definedName>
    <definedName name="XRefPaste32" localSheetId="28" hidden="1">#REF!</definedName>
    <definedName name="XRefPaste32" hidden="1">#REF!</definedName>
    <definedName name="XRefPaste32Row" localSheetId="28" hidden="1">#REF!</definedName>
    <definedName name="XRefPaste32Row" hidden="1">#REF!</definedName>
    <definedName name="XRefPaste33" localSheetId="28" hidden="1">#REF!</definedName>
    <definedName name="XRefPaste33" hidden="1">#REF!</definedName>
    <definedName name="XRefPaste33Row" localSheetId="28" hidden="1">#REF!</definedName>
    <definedName name="XRefPaste33Row" hidden="1">#REF!</definedName>
    <definedName name="XRefPaste34" localSheetId="28" hidden="1">#REF!</definedName>
    <definedName name="XRefPaste34" hidden="1">#REF!</definedName>
    <definedName name="XRefPaste344" localSheetId="28" hidden="1">#REF!</definedName>
    <definedName name="XRefPaste344" hidden="1">#REF!</definedName>
    <definedName name="XRefPaste345" localSheetId="28" hidden="1">#REF!</definedName>
    <definedName name="XRefPaste345" hidden="1">#REF!</definedName>
    <definedName name="XRefPaste34Row" localSheetId="28" hidden="1">#REF!</definedName>
    <definedName name="XRefPaste34Row" hidden="1">#REF!</definedName>
    <definedName name="XRefPaste35" localSheetId="28" hidden="1">#REF!</definedName>
    <definedName name="XRefPaste35" hidden="1">#REF!</definedName>
    <definedName name="XRefPaste350" localSheetId="28" hidden="1">#REF!</definedName>
    <definedName name="XRefPaste350" hidden="1">#REF!</definedName>
    <definedName name="XRefPaste35Row" localSheetId="28" hidden="1">#REF!</definedName>
    <definedName name="XRefPaste35Row" hidden="1">#REF!</definedName>
    <definedName name="XRefPaste36" localSheetId="28" hidden="1">#REF!</definedName>
    <definedName name="XRefPaste36" hidden="1">#REF!</definedName>
    <definedName name="XRefPaste36Row" localSheetId="28" hidden="1">#REF!</definedName>
    <definedName name="XRefPaste36Row" hidden="1">#REF!</definedName>
    <definedName name="XRefPaste37" localSheetId="28" hidden="1">#REF!</definedName>
    <definedName name="XRefPaste37" hidden="1">#REF!</definedName>
    <definedName name="XRefPaste37Row" localSheetId="28" hidden="1">#REF!</definedName>
    <definedName name="XRefPaste37Row" hidden="1">#REF!</definedName>
    <definedName name="XRefPaste38" localSheetId="28" hidden="1">#REF!</definedName>
    <definedName name="XRefPaste38" hidden="1">#REF!</definedName>
    <definedName name="XRefPaste38Row" localSheetId="28" hidden="1">#REF!</definedName>
    <definedName name="XRefPaste38Row" hidden="1">#REF!</definedName>
    <definedName name="XRefPaste39" localSheetId="28" hidden="1">#REF!</definedName>
    <definedName name="XRefPaste39" hidden="1">#REF!</definedName>
    <definedName name="XRefPaste39Row" localSheetId="28" hidden="1">#REF!</definedName>
    <definedName name="XRefPaste39Row" hidden="1">#REF!</definedName>
    <definedName name="XRefPaste3Row" localSheetId="28" hidden="1">#REF!</definedName>
    <definedName name="XRefPaste3Row" hidden="1">#REF!</definedName>
    <definedName name="XRefPaste4" localSheetId="28" hidden="1">#REF!</definedName>
    <definedName name="XRefPaste4" hidden="1">#REF!</definedName>
    <definedName name="XRefPaste40" localSheetId="28" hidden="1">#REF!</definedName>
    <definedName name="XRefPaste40" hidden="1">#REF!</definedName>
    <definedName name="XRefPaste40Row" localSheetId="28" hidden="1">#REF!</definedName>
    <definedName name="XRefPaste40Row" hidden="1">#REF!</definedName>
    <definedName name="XRefPaste41" localSheetId="28" hidden="1">#REF!</definedName>
    <definedName name="XRefPaste41" hidden="1">#REF!</definedName>
    <definedName name="XRefPaste41Row" localSheetId="28" hidden="1">#REF!</definedName>
    <definedName name="XRefPaste41Row" hidden="1">#REF!</definedName>
    <definedName name="XRefPaste42" localSheetId="28" hidden="1">#REF!</definedName>
    <definedName name="XRefPaste42" hidden="1">#REF!</definedName>
    <definedName name="XRefPaste42Row" localSheetId="28" hidden="1">#REF!</definedName>
    <definedName name="XRefPaste42Row" hidden="1">#REF!</definedName>
    <definedName name="XRefPaste43" localSheetId="28" hidden="1">#REF!</definedName>
    <definedName name="XRefPaste43" hidden="1">#REF!</definedName>
    <definedName name="XRefPaste43Row" localSheetId="28" hidden="1">#REF!</definedName>
    <definedName name="XRefPaste43Row" hidden="1">#REF!</definedName>
    <definedName name="XRefPaste44" localSheetId="28" hidden="1">#REF!</definedName>
    <definedName name="XRefPaste44" hidden="1">#REF!</definedName>
    <definedName name="XRefPaste44Row" localSheetId="28" hidden="1">#REF!</definedName>
    <definedName name="XRefPaste44Row" hidden="1">#REF!</definedName>
    <definedName name="XRefPaste45" localSheetId="28" hidden="1">#REF!</definedName>
    <definedName name="XRefPaste45" hidden="1">#REF!</definedName>
    <definedName name="XRefPaste45Row" localSheetId="28" hidden="1">#REF!</definedName>
    <definedName name="XRefPaste45Row" hidden="1">#REF!</definedName>
    <definedName name="XRefPaste46" localSheetId="28" hidden="1">#REF!</definedName>
    <definedName name="XRefPaste46" hidden="1">#REF!</definedName>
    <definedName name="XRefPaste46Row" localSheetId="28" hidden="1">#REF!</definedName>
    <definedName name="XRefPaste46Row" hidden="1">#REF!</definedName>
    <definedName name="XRefPaste47" localSheetId="28" hidden="1">#REF!</definedName>
    <definedName name="XRefPaste47" hidden="1">#REF!</definedName>
    <definedName name="XRefPaste47Row" localSheetId="28" hidden="1">#REF!</definedName>
    <definedName name="XRefPaste47Row" hidden="1">#REF!</definedName>
    <definedName name="XRefPaste48" localSheetId="28" hidden="1">#REF!</definedName>
    <definedName name="XRefPaste48" hidden="1">#REF!</definedName>
    <definedName name="XRefPaste48Row" localSheetId="28" hidden="1">#REF!</definedName>
    <definedName name="XRefPaste48Row" hidden="1">#REF!</definedName>
    <definedName name="XRefPaste49" localSheetId="28" hidden="1">#REF!</definedName>
    <definedName name="XRefPaste49" hidden="1">#REF!</definedName>
    <definedName name="XRefPaste49Row" localSheetId="28" hidden="1">#REF!</definedName>
    <definedName name="XRefPaste49Row" hidden="1">#REF!</definedName>
    <definedName name="XRefPaste4Row" localSheetId="28" hidden="1">#REF!</definedName>
    <definedName name="XRefPaste4Row" hidden="1">#REF!</definedName>
    <definedName name="XRefPaste5" localSheetId="28" hidden="1">#REF!</definedName>
    <definedName name="XRefPaste5" hidden="1">#REF!</definedName>
    <definedName name="XRefPaste50" localSheetId="28" hidden="1">#REF!</definedName>
    <definedName name="XRefPaste50" hidden="1">#REF!</definedName>
    <definedName name="XRefPaste50Row" localSheetId="28" hidden="1">#REF!</definedName>
    <definedName name="XRefPaste50Row" hidden="1">#REF!</definedName>
    <definedName name="XRefPaste51" localSheetId="28" hidden="1">#REF!</definedName>
    <definedName name="XRefPaste51" hidden="1">#REF!</definedName>
    <definedName name="XRefPaste51Row" localSheetId="28" hidden="1">#REF!</definedName>
    <definedName name="XRefPaste51Row" hidden="1">#REF!</definedName>
    <definedName name="XRefPaste52" localSheetId="28" hidden="1">#REF!</definedName>
    <definedName name="XRefPaste52" hidden="1">#REF!</definedName>
    <definedName name="XRefPaste52Row" localSheetId="28" hidden="1">#REF!</definedName>
    <definedName name="XRefPaste52Row" hidden="1">#REF!</definedName>
    <definedName name="XRefPaste53" localSheetId="28" hidden="1">#REF!</definedName>
    <definedName name="XRefPaste53" hidden="1">#REF!</definedName>
    <definedName name="XRefPaste53Row" localSheetId="28" hidden="1">#REF!</definedName>
    <definedName name="XRefPaste53Row" hidden="1">#REF!</definedName>
    <definedName name="XRefPaste54" localSheetId="28" hidden="1">#REF!</definedName>
    <definedName name="XRefPaste54" hidden="1">#REF!</definedName>
    <definedName name="XRefPaste54Row" localSheetId="28" hidden="1">#REF!</definedName>
    <definedName name="XRefPaste54Row" hidden="1">#REF!</definedName>
    <definedName name="XRefPaste55" localSheetId="28" hidden="1">#REF!</definedName>
    <definedName name="XRefPaste55" hidden="1">#REF!</definedName>
    <definedName name="XRefPaste56" localSheetId="28" hidden="1">#REF!</definedName>
    <definedName name="XRefPaste56" hidden="1">#REF!</definedName>
    <definedName name="XRefPaste56Row" localSheetId="28" hidden="1">#REF!</definedName>
    <definedName name="XRefPaste56Row" hidden="1">#REF!</definedName>
    <definedName name="XRefPaste57" localSheetId="28" hidden="1">#REF!</definedName>
    <definedName name="XRefPaste57" hidden="1">#REF!</definedName>
    <definedName name="XRefPaste57Row" localSheetId="28" hidden="1">#REF!</definedName>
    <definedName name="XRefPaste57Row" hidden="1">#REF!</definedName>
    <definedName name="XRefPaste58" localSheetId="28" hidden="1">#REF!</definedName>
    <definedName name="XRefPaste58" hidden="1">#REF!</definedName>
    <definedName name="XRefPaste58Row" localSheetId="28" hidden="1">#REF!</definedName>
    <definedName name="XRefPaste58Row" hidden="1">#REF!</definedName>
    <definedName name="XRefPaste59" localSheetId="28" hidden="1">#REF!</definedName>
    <definedName name="XRefPaste59" hidden="1">#REF!</definedName>
    <definedName name="XRefPaste59Row" localSheetId="28" hidden="1">#REF!</definedName>
    <definedName name="XRefPaste59Row" hidden="1">#REF!</definedName>
    <definedName name="XRefPaste5Row" localSheetId="28" hidden="1">#REF!</definedName>
    <definedName name="XRefPaste5Row" hidden="1">#REF!</definedName>
    <definedName name="XRefPaste6" localSheetId="28" hidden="1">#REF!</definedName>
    <definedName name="XRefPaste6" hidden="1">#REF!</definedName>
    <definedName name="XRefPaste60" localSheetId="28" hidden="1">#REF!</definedName>
    <definedName name="XRefPaste60" hidden="1">#REF!</definedName>
    <definedName name="XRefPaste60Row" localSheetId="28" hidden="1">#REF!</definedName>
    <definedName name="XRefPaste60Row" hidden="1">#REF!</definedName>
    <definedName name="XRefPaste61" localSheetId="28" hidden="1">#REF!</definedName>
    <definedName name="XRefPaste61" hidden="1">#REF!</definedName>
    <definedName name="XRefPaste61Row" localSheetId="28" hidden="1">#REF!</definedName>
    <definedName name="XRefPaste61Row" hidden="1">#REF!</definedName>
    <definedName name="XRefPaste62" localSheetId="28" hidden="1">#REF!</definedName>
    <definedName name="XRefPaste62" hidden="1">#REF!</definedName>
    <definedName name="XRefPaste62Row" localSheetId="28" hidden="1">#REF!</definedName>
    <definedName name="XRefPaste62Row" hidden="1">#REF!</definedName>
    <definedName name="XRefPaste64" localSheetId="24" hidden="1">#REF!</definedName>
    <definedName name="XRefPaste64" hidden="1">#REF!</definedName>
    <definedName name="XRefPaste65" localSheetId="24" hidden="1">#REF!</definedName>
    <definedName name="XRefPaste65" hidden="1">#REF!</definedName>
    <definedName name="XRefPaste66" localSheetId="24" hidden="1">#REF!</definedName>
    <definedName name="XRefPaste66" hidden="1">#REF!</definedName>
    <definedName name="XRefPaste68" localSheetId="24" hidden="1">#REF!</definedName>
    <definedName name="XRefPaste68" hidden="1">#REF!</definedName>
    <definedName name="XRefPaste69" localSheetId="24" hidden="1">#REF!</definedName>
    <definedName name="XRefPaste69" hidden="1">#REF!</definedName>
    <definedName name="XRefPaste6Row" localSheetId="28" hidden="1">#REF!</definedName>
    <definedName name="XRefPaste6Row" hidden="1">#REF!</definedName>
    <definedName name="XRefPaste7" localSheetId="28" hidden="1">#REF!</definedName>
    <definedName name="XRefPaste7" hidden="1">#REF!</definedName>
    <definedName name="XRefPaste70" localSheetId="24" hidden="1">#REF!</definedName>
    <definedName name="XRefPaste70" hidden="1">#REF!</definedName>
    <definedName name="XRefPaste71" localSheetId="24" hidden="1">#REF!</definedName>
    <definedName name="XRefPaste71" hidden="1">#REF!</definedName>
    <definedName name="XRefPaste72" localSheetId="24" hidden="1">#REF!</definedName>
    <definedName name="XRefPaste72" hidden="1">#REF!</definedName>
    <definedName name="XRefPaste73" localSheetId="24" hidden="1">#REF!</definedName>
    <definedName name="XRefPaste73" hidden="1">#REF!</definedName>
    <definedName name="XRefPaste74" localSheetId="24" hidden="1">#REF!</definedName>
    <definedName name="XRefPaste74" hidden="1">#REF!</definedName>
    <definedName name="XRefPaste75" localSheetId="24" hidden="1">#REF!</definedName>
    <definedName name="XRefPaste75" hidden="1">#REF!</definedName>
    <definedName name="XRefPaste76" localSheetId="24" hidden="1">#REF!</definedName>
    <definedName name="XRefPaste76" hidden="1">#REF!</definedName>
    <definedName name="XRefPaste77" localSheetId="24" hidden="1">#REF!</definedName>
    <definedName name="XRefPaste77" hidden="1">#REF!</definedName>
    <definedName name="XRefPaste78" localSheetId="24" hidden="1">#REF!</definedName>
    <definedName name="XRefPaste78" hidden="1">#REF!</definedName>
    <definedName name="XRefPaste79" localSheetId="24" hidden="1">#REF!</definedName>
    <definedName name="XRefPaste79" hidden="1">#REF!</definedName>
    <definedName name="XRefPaste7Row" localSheetId="28" hidden="1">#REF!</definedName>
    <definedName name="XRefPaste7Row" hidden="1">#REF!</definedName>
    <definedName name="XRefPaste8" localSheetId="28" hidden="1">#REF!</definedName>
    <definedName name="XRefPaste8" hidden="1">#REF!</definedName>
    <definedName name="XRefPaste80" localSheetId="24" hidden="1">#REF!</definedName>
    <definedName name="XRefPaste80" hidden="1">#REF!</definedName>
    <definedName name="XRefPaste81" localSheetId="24" hidden="1">#REF!</definedName>
    <definedName name="XRefPaste81" hidden="1">#REF!</definedName>
    <definedName name="XRefPaste82" localSheetId="24" hidden="1">#REF!</definedName>
    <definedName name="XRefPaste82" hidden="1">#REF!</definedName>
    <definedName name="XRefPaste83" localSheetId="24" hidden="1">#REF!</definedName>
    <definedName name="XRefPaste83" hidden="1">#REF!</definedName>
    <definedName name="XRefPaste84" localSheetId="24" hidden="1">#REF!</definedName>
    <definedName name="XRefPaste84" hidden="1">#REF!</definedName>
    <definedName name="XRefPaste85" localSheetId="24" hidden="1">#REF!</definedName>
    <definedName name="XRefPaste85" hidden="1">#REF!</definedName>
    <definedName name="XRefPaste86" localSheetId="24" hidden="1">#REF!</definedName>
    <definedName name="XRefPaste86" hidden="1">#REF!</definedName>
    <definedName name="XRefPaste87" localSheetId="24" hidden="1">#REF!</definedName>
    <definedName name="XRefPaste87" hidden="1">#REF!</definedName>
    <definedName name="XRefPaste88" localSheetId="24" hidden="1">#REF!</definedName>
    <definedName name="XRefPaste88" hidden="1">#REF!</definedName>
    <definedName name="XRefPaste89" localSheetId="24" hidden="1">#REF!</definedName>
    <definedName name="XRefPaste89" hidden="1">#REF!</definedName>
    <definedName name="XRefPaste89Row" localSheetId="24" hidden="1">#REF!</definedName>
    <definedName name="XRefPaste89Row" hidden="1">#REF!</definedName>
    <definedName name="XRefPaste8Row" localSheetId="28" hidden="1">#REF!</definedName>
    <definedName name="XRefPaste8Row" hidden="1">#REF!</definedName>
    <definedName name="XRefPaste9" localSheetId="28" hidden="1">#REF!</definedName>
    <definedName name="XRefPaste9" hidden="1">#REF!</definedName>
    <definedName name="XRefPaste90" localSheetId="24" hidden="1">#REF!</definedName>
    <definedName name="XRefPaste90" hidden="1">#REF!</definedName>
    <definedName name="XRefPaste90Row" localSheetId="24" hidden="1">#REF!</definedName>
    <definedName name="XRefPaste90Row" hidden="1">#REF!</definedName>
    <definedName name="XRefPaste91" localSheetId="24" hidden="1">#REF!</definedName>
    <definedName name="XRefPaste91" hidden="1">#REF!</definedName>
    <definedName name="XRefPaste91Row" localSheetId="24" hidden="1">#REF!</definedName>
    <definedName name="XRefPaste91Row" hidden="1">#REF!</definedName>
    <definedName name="XRefPaste92" localSheetId="24" hidden="1">#REF!</definedName>
    <definedName name="XRefPaste92" hidden="1">#REF!</definedName>
    <definedName name="XRefPaste92Row" localSheetId="24" hidden="1">#REF!</definedName>
    <definedName name="XRefPaste92Row" hidden="1">#REF!</definedName>
    <definedName name="XRefPaste93" localSheetId="24" hidden="1">#REF!</definedName>
    <definedName name="XRefPaste93" hidden="1">#REF!</definedName>
    <definedName name="XRefPaste93Row" localSheetId="24" hidden="1">#REF!</definedName>
    <definedName name="XRefPaste93Row" hidden="1">#REF!</definedName>
    <definedName name="XRefPaste94Row" localSheetId="24" hidden="1">#REF!</definedName>
    <definedName name="XRefPaste94Row" hidden="1">#REF!</definedName>
    <definedName name="XRefPaste95Row" localSheetId="24" hidden="1">#REF!</definedName>
    <definedName name="XRefPaste95Row" hidden="1">#REF!</definedName>
    <definedName name="XRefPaste96" localSheetId="24" hidden="1">#REF!</definedName>
    <definedName name="XRefPaste96" hidden="1">#REF!</definedName>
    <definedName name="XRefPaste96Row" localSheetId="24" hidden="1">#REF!</definedName>
    <definedName name="XRefPaste96Row" hidden="1">#REF!</definedName>
    <definedName name="XRefPaste97" localSheetId="24" hidden="1">#REF!</definedName>
    <definedName name="XRefPaste97" hidden="1">#REF!</definedName>
    <definedName name="XRefPaste97Row" localSheetId="24" hidden="1">#REF!</definedName>
    <definedName name="XRefPaste97Row" hidden="1">#REF!</definedName>
    <definedName name="XRefPaste98" localSheetId="24" hidden="1">#REF!</definedName>
    <definedName name="XRefPaste98" hidden="1">#REF!</definedName>
    <definedName name="XRefPaste98Row" localSheetId="24" hidden="1">#REF!</definedName>
    <definedName name="XRefPaste98Row" hidden="1">#REF!</definedName>
    <definedName name="XRefPaste99" localSheetId="24" hidden="1">#REF!</definedName>
    <definedName name="XRefPaste99" hidden="1">#REF!</definedName>
    <definedName name="XRefPaste99Row" localSheetId="24" hidden="1">#REF!</definedName>
    <definedName name="XRefPaste99Row" hidden="1">#REF!</definedName>
    <definedName name="XRefPaste9Row" localSheetId="28" hidden="1">#REF!</definedName>
    <definedName name="XRefPaste9Row" hidden="1">#REF!</definedName>
    <definedName name="XRefPasteRangeCount">2</definedName>
    <definedName name="XS" localSheetId="24" hidden="1">{#N/A,#N/A,FALSE,"을지 (4)";#N/A,#N/A,FALSE,"을지 (5)";#N/A,#N/A,FALSE,"을지 (6)"}</definedName>
    <definedName name="XS" localSheetId="8" hidden="1">{#N/A,#N/A,FALSE,"을지 (4)";#N/A,#N/A,FALSE,"을지 (5)";#N/A,#N/A,FALSE,"을지 (6)"}</definedName>
    <definedName name="XS" localSheetId="25" hidden="1">{#N/A,#N/A,FALSE,"을지 (4)";#N/A,#N/A,FALSE,"을지 (5)";#N/A,#N/A,FALSE,"을지 (6)"}</definedName>
    <definedName name="XS" localSheetId="2" hidden="1">{#N/A,#N/A,FALSE,"을지 (4)";#N/A,#N/A,FALSE,"을지 (5)";#N/A,#N/A,FALSE,"을지 (6)"}</definedName>
    <definedName name="XS" localSheetId="28" hidden="1">{#N/A,#N/A,FALSE,"을지 (4)";#N/A,#N/A,FALSE,"을지 (5)";#N/A,#N/A,FALSE,"을지 (6)"}</definedName>
    <definedName name="XS" localSheetId="5" hidden="1">{#N/A,#N/A,FALSE,"을지 (4)";#N/A,#N/A,FALSE,"을지 (5)";#N/A,#N/A,FALSE,"을지 (6)"}</definedName>
    <definedName name="XS" hidden="1">{#N/A,#N/A,FALSE,"을지 (4)";#N/A,#N/A,FALSE,"을지 (5)";#N/A,#N/A,FALSE,"을지 (6)"}</definedName>
    <definedName name="xta92경전.서TBr23c13r23c36TBr13" localSheetId="24">#REF!</definedName>
    <definedName name="xta92경전.서TBr23c13r23c36TBr13">#REF!</definedName>
    <definedName name="xta경영계92.서TBr13c7r41c30TBr1" localSheetId="24">#REF!</definedName>
    <definedName name="xta경영계92.서TBr13c7r41c30TBr1">#REF!</definedName>
    <definedName name="xx" localSheetId="24" hidden="1">#REF!</definedName>
    <definedName name="xx" localSheetId="28" hidden="1">#REF!</definedName>
    <definedName name="xx" hidden="1">#REF!</definedName>
    <definedName name="xxx" localSheetId="24" hidden="1">{"FTEAOB 90",#N/A,FALSE,"FTEAOB - 5.0 Format - Input"}</definedName>
    <definedName name="xxx" localSheetId="8" hidden="1">{"FTEAOB 90",#N/A,FALSE,"FTEAOB - 5.0 Format - Input"}</definedName>
    <definedName name="xxx" localSheetId="25" hidden="1">{"FTEAOB 90",#N/A,FALSE,"FTEAOB - 5.0 Format - Input"}</definedName>
    <definedName name="xxx" localSheetId="2" hidden="1">{"FTEAOB 90",#N/A,FALSE,"FTEAOB - 5.0 Format - Input"}</definedName>
    <definedName name="xxx" localSheetId="28" hidden="1">{"FTEAOB 90",#N/A,FALSE,"FTEAOB - 5.0 Format - Input"}</definedName>
    <definedName name="xxx" localSheetId="5" hidden="1">{"FTEAOB 90",#N/A,FALSE,"FTEAOB - 5.0 Format - Input"}</definedName>
    <definedName name="xxx" hidden="1">{"FTEAOB 90",#N/A,FALSE,"FTEAOB - 5.0 Format - Input"}</definedName>
    <definedName name="xxxxx" localSheetId="24" hidden="1">{#N/A,#N/A,FALSE,"Che-Ga";#N/A,#N/A,FALSE,"Iv-Sm";#N/A,#N/A,FALSE,"So-We";#N/A,#N/A,FALSE,"Me-Po";#N/A,#N/A,FALSE,"Be-Bo";#N/A,#N/A,FALSE,"Cha-Ki";#N/A,#N/A,FALSE,"In";#N/A,#N/A,FALSE,"Schedule 23";#N/A,#N/A,FALSE,"Schedule 22";#N/A,#N/A,FALSE,"WACC"}</definedName>
    <definedName name="xxxxx" localSheetId="8" hidden="1">{#N/A,#N/A,FALSE,"Che-Ga";#N/A,#N/A,FALSE,"Iv-Sm";#N/A,#N/A,FALSE,"So-We";#N/A,#N/A,FALSE,"Me-Po";#N/A,#N/A,FALSE,"Be-Bo";#N/A,#N/A,FALSE,"Cha-Ki";#N/A,#N/A,FALSE,"In";#N/A,#N/A,FALSE,"Schedule 23";#N/A,#N/A,FALSE,"Schedule 22";#N/A,#N/A,FALSE,"WACC"}</definedName>
    <definedName name="xxxxx" localSheetId="25" hidden="1">{#N/A,#N/A,FALSE,"Che-Ga";#N/A,#N/A,FALSE,"Iv-Sm";#N/A,#N/A,FALSE,"So-We";#N/A,#N/A,FALSE,"Me-Po";#N/A,#N/A,FALSE,"Be-Bo";#N/A,#N/A,FALSE,"Cha-Ki";#N/A,#N/A,FALSE,"In";#N/A,#N/A,FALSE,"Schedule 23";#N/A,#N/A,FALSE,"Schedule 22";#N/A,#N/A,FALSE,"WACC"}</definedName>
    <definedName name="xxxxx" localSheetId="2" hidden="1">{#N/A,#N/A,FALSE,"Che-Ga";#N/A,#N/A,FALSE,"Iv-Sm";#N/A,#N/A,FALSE,"So-We";#N/A,#N/A,FALSE,"Me-Po";#N/A,#N/A,FALSE,"Be-Bo";#N/A,#N/A,FALSE,"Cha-Ki";#N/A,#N/A,FALSE,"In";#N/A,#N/A,FALSE,"Schedule 23";#N/A,#N/A,FALSE,"Schedule 22";#N/A,#N/A,FALSE,"WACC"}</definedName>
    <definedName name="xxxxx" localSheetId="28" hidden="1">{#N/A,#N/A,FALSE,"Che-Ga";#N/A,#N/A,FALSE,"Iv-Sm";#N/A,#N/A,FALSE,"So-We";#N/A,#N/A,FALSE,"Me-Po";#N/A,#N/A,FALSE,"Be-Bo";#N/A,#N/A,FALSE,"Cha-Ki";#N/A,#N/A,FALSE,"In";#N/A,#N/A,FALSE,"Schedule 23";#N/A,#N/A,FALSE,"Schedule 22";#N/A,#N/A,FALSE,"WACC"}</definedName>
    <definedName name="xxxxx" localSheetId="5" hidden="1">{#N/A,#N/A,FALSE,"Che-Ga";#N/A,#N/A,FALSE,"Iv-Sm";#N/A,#N/A,FALSE,"So-We";#N/A,#N/A,FALSE,"Me-Po";#N/A,#N/A,FALSE,"Be-Bo";#N/A,#N/A,FALSE,"Cha-Ki";#N/A,#N/A,FALSE,"In";#N/A,#N/A,FALSE,"Schedule 23";#N/A,#N/A,FALSE,"Schedule 22";#N/A,#N/A,FALSE,"WACC"}</definedName>
    <definedName name="xxxxx" hidden="1">{#N/A,#N/A,FALSE,"Che-Ga";#N/A,#N/A,FALSE,"Iv-Sm";#N/A,#N/A,FALSE,"So-We";#N/A,#N/A,FALSE,"Me-Po";#N/A,#N/A,FALSE,"Be-Bo";#N/A,#N/A,FALSE,"Cha-Ki";#N/A,#N/A,FALSE,"In";#N/A,#N/A,FALSE,"Schedule 23";#N/A,#N/A,FALSE,"Schedule 22";#N/A,#N/A,FALSE,"WACC"}</definedName>
    <definedName name="xxxxxxxxxxxxxxxx">#N/A</definedName>
    <definedName name="X행" localSheetId="24">#REF!</definedName>
    <definedName name="X행">#REF!</definedName>
    <definedName name="y" localSheetId="24" hidden="1">{#N/A,#N/A,FALSE,"손익표지";#N/A,#N/A,FALSE,"손익계산";#N/A,#N/A,FALSE,"일반관리비";#N/A,#N/A,FALSE,"영업외수익";#N/A,#N/A,FALSE,"영업외비용";#N/A,#N/A,FALSE,"매출액";#N/A,#N/A,FALSE,"요약손익";#N/A,#N/A,FALSE,"요약대차";#N/A,#N/A,FALSE,"매출채권현황";#N/A,#N/A,FALSE,"매출채권명세"}</definedName>
    <definedName name="y" localSheetId="8" hidden="1">{#N/A,#N/A,FALSE,"손익표지";#N/A,#N/A,FALSE,"손익계산";#N/A,#N/A,FALSE,"일반관리비";#N/A,#N/A,FALSE,"영업외수익";#N/A,#N/A,FALSE,"영업외비용";#N/A,#N/A,FALSE,"매출액";#N/A,#N/A,FALSE,"요약손익";#N/A,#N/A,FALSE,"요약대차";#N/A,#N/A,FALSE,"매출채권현황";#N/A,#N/A,FALSE,"매출채권명세"}</definedName>
    <definedName name="y" localSheetId="25" hidden="1">{#N/A,#N/A,FALSE,"손익표지";#N/A,#N/A,FALSE,"손익계산";#N/A,#N/A,FALSE,"일반관리비";#N/A,#N/A,FALSE,"영업외수익";#N/A,#N/A,FALSE,"영업외비용";#N/A,#N/A,FALSE,"매출액";#N/A,#N/A,FALSE,"요약손익";#N/A,#N/A,FALSE,"요약대차";#N/A,#N/A,FALSE,"매출채권현황";#N/A,#N/A,FALSE,"매출채권명세"}</definedName>
    <definedName nam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y" localSheetId="28" hidden="1">{#N/A,#N/A,FALSE,"손익표지";#N/A,#N/A,FALSE,"손익계산";#N/A,#N/A,FALSE,"일반관리비";#N/A,#N/A,FALSE,"영업외수익";#N/A,#N/A,FALSE,"영업외비용";#N/A,#N/A,FALSE,"매출액";#N/A,#N/A,FALSE,"요약손익";#N/A,#N/A,FALSE,"요약대차";#N/A,#N/A,FALSE,"매출채권현황";#N/A,#N/A,FALSE,"매출채권명세"}</definedName>
    <definedName name="y" localSheetId="5"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localSheetId="24" hidden="1">{#N/A,#N/A,FALSE,"Inc. St.";#N/A,#N/A,FALSE,"FYear";#N/A,#N/A,FALSE,"Revs.";#N/A,#N/A,FALSE,"RevsYear";#N/A,#N/A,FALSE,"Balance";#N/A,#N/A,FALSE,"CompVal";#N/A,#N/A,FALSE,"Val.";#N/A,#N/A,FALSE,"DCFval"}</definedName>
    <definedName name="Yahoo" localSheetId="8" hidden="1">{#N/A,#N/A,FALSE,"Inc. St.";#N/A,#N/A,FALSE,"FYear";#N/A,#N/A,FALSE,"Revs.";#N/A,#N/A,FALSE,"RevsYear";#N/A,#N/A,FALSE,"Balance";#N/A,#N/A,FALSE,"CompVal";#N/A,#N/A,FALSE,"Val.";#N/A,#N/A,FALSE,"DCFval"}</definedName>
    <definedName name="Yahoo" localSheetId="25" hidden="1">{#N/A,#N/A,FALSE,"Inc. St.";#N/A,#N/A,FALSE,"FYear";#N/A,#N/A,FALSE,"Revs.";#N/A,#N/A,FALSE,"RevsYear";#N/A,#N/A,FALSE,"Balance";#N/A,#N/A,FALSE,"CompVal";#N/A,#N/A,FALSE,"Val.";#N/A,#N/A,FALSE,"DCFval"}</definedName>
    <definedName name="Yahoo" localSheetId="2" hidden="1">{#N/A,#N/A,FALSE,"Inc. St.";#N/A,#N/A,FALSE,"FYear";#N/A,#N/A,FALSE,"Revs.";#N/A,#N/A,FALSE,"RevsYear";#N/A,#N/A,FALSE,"Balance";#N/A,#N/A,FALSE,"CompVal";#N/A,#N/A,FALSE,"Val.";#N/A,#N/A,FALSE,"DCFval"}</definedName>
    <definedName name="Yahoo" localSheetId="28" hidden="1">{#N/A,#N/A,FALSE,"Inc. St.";#N/A,#N/A,FALSE,"FYear";#N/A,#N/A,FALSE,"Revs.";#N/A,#N/A,FALSE,"RevsYear";#N/A,#N/A,FALSE,"Balance";#N/A,#N/A,FALSE,"CompVal";#N/A,#N/A,FALSE,"Val.";#N/A,#N/A,FALSE,"DCFval"}</definedName>
    <definedName name="Yahoo" localSheetId="5"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sh"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 localSheetId="24">#REF!</definedName>
    <definedName name="YEAR" localSheetId="14">#REF!</definedName>
    <definedName name="YEAR" localSheetId="13">#REF!</definedName>
    <definedName name="YEAR">#REF!</definedName>
    <definedName name="YEAREND" localSheetId="24">#REF!</definedName>
    <definedName name="YEAREND">#REF!</definedName>
    <definedName name="YEKA">#N/A</definedName>
    <definedName name="YEN1" localSheetId="24">#REF!</definedName>
    <definedName name="YEN1">#REF!</definedName>
    <definedName name="YEN2" localSheetId="24">#REF!</definedName>
    <definedName name="YEN2">#REF!</definedName>
    <definedName name="YEN3" localSheetId="24">#REF!</definedName>
    <definedName name="YEN3">#REF!</definedName>
    <definedName name="YEN4" localSheetId="24">#REF!</definedName>
    <definedName name="YEN4">#REF!</definedName>
    <definedName name="YFU" localSheetId="24" hidden="1">{"'용역비'!$A$4:$C$8"}</definedName>
    <definedName name="YFU" localSheetId="8" hidden="1">{"'용역비'!$A$4:$C$8"}</definedName>
    <definedName name="YFU" localSheetId="25" hidden="1">{"'용역비'!$A$4:$C$8"}</definedName>
    <definedName name="YFU" localSheetId="2" hidden="1">{"'용역비'!$A$4:$C$8"}</definedName>
    <definedName name="YFU" localSheetId="28" hidden="1">{"'용역비'!$A$4:$C$8"}</definedName>
    <definedName name="YFU" localSheetId="5" hidden="1">{"'용역비'!$A$4:$C$8"}</definedName>
    <definedName name="YFU" hidden="1">{"'용역비'!$A$4:$C$8"}</definedName>
    <definedName name="yhg" hidden="1">2</definedName>
    <definedName name="Yield" localSheetId="24">#REF!</definedName>
    <definedName name="Yield">#REF!</definedName>
    <definedName name="YJN" localSheetId="24">BlankMacro1</definedName>
    <definedName name="YJN" localSheetId="8">BlankMacro1</definedName>
    <definedName name="YJN" localSheetId="25">BlankMacro1</definedName>
    <definedName name="YJN" localSheetId="2">BlankMacro1</definedName>
    <definedName name="YJN" localSheetId="28">BlankMacro1</definedName>
    <definedName name="YJN" localSheetId="26">BlankMacro1</definedName>
    <definedName name="YJN" localSheetId="27">BlankMacro1</definedName>
    <definedName name="YJN" localSheetId="6">BlankMacro1</definedName>
    <definedName name="YJN" localSheetId="5">BlankMacro1</definedName>
    <definedName name="YJN">BlankMacro1</definedName>
    <definedName name="yjyg" localSheetId="24">#REF!</definedName>
    <definedName name="yjyg">#REF!</definedName>
    <definedName name="YMMA" localSheetId="24">#REF!</definedName>
    <definedName name="YMMA">#REF!</definedName>
    <definedName name="yrdtytyt" localSheetId="24" hidden="1">{#N/A,#N/A,FALSE,"CCTV"}</definedName>
    <definedName name="yrdtytyt" localSheetId="8" hidden="1">{#N/A,#N/A,FALSE,"CCTV"}</definedName>
    <definedName name="yrdtytyt" localSheetId="25" hidden="1">{#N/A,#N/A,FALSE,"CCTV"}</definedName>
    <definedName name="yrdtytyt" localSheetId="2" hidden="1">{#N/A,#N/A,FALSE,"CCTV"}</definedName>
    <definedName name="yrdtytyt" localSheetId="14" hidden="1">{#N/A,#N/A,FALSE,"CCTV"}</definedName>
    <definedName name="yrdtytyt" localSheetId="28" hidden="1">{#N/A,#N/A,FALSE,"CCTV"}</definedName>
    <definedName name="yrdtytyt" localSheetId="5" hidden="1">{#N/A,#N/A,FALSE,"CCTV"}</definedName>
    <definedName name="yrdtytyt" localSheetId="13" hidden="1">{#N/A,#N/A,FALSE,"CCTV"}</definedName>
    <definedName name="yrdtytyt" hidden="1">{#N/A,#N/A,FALSE,"CCTV"}</definedName>
    <definedName name="yre" localSheetId="24"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8"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25"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28"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5"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4" hidden="1">{#N/A,#N/A,FALSE,"손익표지";#N/A,#N/A,FALSE,"손익계산";#N/A,#N/A,FALSE,"일반관리비";#N/A,#N/A,FALSE,"영업외수익";#N/A,#N/A,FALSE,"영업외비용";#N/A,#N/A,FALSE,"매출액";#N/A,#N/A,FALSE,"요약손익";#N/A,#N/A,FALSE,"요약대차";#N/A,#N/A,FALSE,"매출채권현황";#N/A,#N/A,FALSE,"매출채권명세"}</definedName>
    <definedName name="yt" localSheetId="8"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5"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8" hidden="1">{#N/A,#N/A,FALSE,"손익표지";#N/A,#N/A,FALSE,"손익계산";#N/A,#N/A,FALSE,"일반관리비";#N/A,#N/A,FALSE,"영업외수익";#N/A,#N/A,FALSE,"영업외비용";#N/A,#N/A,FALSE,"매출액";#N/A,#N/A,FALSE,"요약손익";#N/A,#N/A,FALSE,"요약대차";#N/A,#N/A,FALSE,"매출채권현황";#N/A,#N/A,FALSE,"매출채권명세"}</definedName>
    <definedName name="yt" localSheetId="5"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 localSheetId="24">#REF!</definedName>
    <definedName name="YTM">#REF!</definedName>
    <definedName name="ytty">#N/A</definedName>
    <definedName name="YTUJYTU" localSheetId="24" hidden="1">{#N/A,#N/A,FALSE,"단축1";#N/A,#N/A,FALSE,"단축2";#N/A,#N/A,FALSE,"단축3";#N/A,#N/A,FALSE,"장축";#N/A,#N/A,FALSE,"4WD"}</definedName>
    <definedName name="YTUJYTU" localSheetId="8" hidden="1">{#N/A,#N/A,FALSE,"단축1";#N/A,#N/A,FALSE,"단축2";#N/A,#N/A,FALSE,"단축3";#N/A,#N/A,FALSE,"장축";#N/A,#N/A,FALSE,"4WD"}</definedName>
    <definedName name="YTUJYTU" localSheetId="25" hidden="1">{#N/A,#N/A,FALSE,"단축1";#N/A,#N/A,FALSE,"단축2";#N/A,#N/A,FALSE,"단축3";#N/A,#N/A,FALSE,"장축";#N/A,#N/A,FALSE,"4WD"}</definedName>
    <definedName name="YTUJYTU" localSheetId="2" hidden="1">{#N/A,#N/A,FALSE,"단축1";#N/A,#N/A,FALSE,"단축2";#N/A,#N/A,FALSE,"단축3";#N/A,#N/A,FALSE,"장축";#N/A,#N/A,FALSE,"4WD"}</definedName>
    <definedName name="YTUJYTU" localSheetId="28" hidden="1">{#N/A,#N/A,FALSE,"단축1";#N/A,#N/A,FALSE,"단축2";#N/A,#N/A,FALSE,"단축3";#N/A,#N/A,FALSE,"장축";#N/A,#N/A,FALSE,"4WD"}</definedName>
    <definedName name="YTUJYTU" localSheetId="5" hidden="1">{#N/A,#N/A,FALSE,"단축1";#N/A,#N/A,FALSE,"단축2";#N/A,#N/A,FALSE,"단축3";#N/A,#N/A,FALSE,"장축";#N/A,#N/A,FALSE,"4WD"}</definedName>
    <definedName name="YTUJYTU" hidden="1">{#N/A,#N/A,FALSE,"단축1";#N/A,#N/A,FALSE,"단축2";#N/A,#N/A,FALSE,"단축3";#N/A,#N/A,FALSE,"장축";#N/A,#N/A,FALSE,"4WD"}</definedName>
    <definedName name="ytutyu" localSheetId="24">#REF!</definedName>
    <definedName name="ytutyu">#REF!</definedName>
    <definedName name="YU"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24" hidden="1">{"'용역비'!$A$4:$C$8"}</definedName>
    <definedName name="YUK" localSheetId="8" hidden="1">{"'용역비'!$A$4:$C$8"}</definedName>
    <definedName name="YUK" localSheetId="25" hidden="1">{"'용역비'!$A$4:$C$8"}</definedName>
    <definedName name="YUK" localSheetId="2" hidden="1">{"'용역비'!$A$4:$C$8"}</definedName>
    <definedName name="YUK" localSheetId="28" hidden="1">{"'용역비'!$A$4:$C$8"}</definedName>
    <definedName name="YUK" localSheetId="5" hidden="1">{"'용역비'!$A$4:$C$8"}</definedName>
    <definedName name="YUK" hidden="1">{"'용역비'!$A$4:$C$8"}</definedName>
    <definedName name="YUTY" localSheetId="24" hidden="1">{#N/A,#N/A,FALSE,"Sheet6"}</definedName>
    <definedName name="YUTY" localSheetId="8" hidden="1">{#N/A,#N/A,FALSE,"Sheet6"}</definedName>
    <definedName name="YUTY" localSheetId="25" hidden="1">{#N/A,#N/A,FALSE,"Sheet6"}</definedName>
    <definedName name="YUTY" localSheetId="2" hidden="1">{#N/A,#N/A,FALSE,"Sheet6"}</definedName>
    <definedName name="YUTY" localSheetId="28" hidden="1">{#N/A,#N/A,FALSE,"Sheet6"}</definedName>
    <definedName name="YUTY" localSheetId="5" hidden="1">{#N/A,#N/A,FALSE,"Sheet6"}</definedName>
    <definedName name="YUTY" hidden="1">{#N/A,#N/A,FALSE,"Sheet6"}</definedName>
    <definedName name="yy" localSheetId="24" hidden="1">{#N/A,#N/A,FALSE,"Hip.Bas";#N/A,#N/A,FALSE,"ventas";#N/A,#N/A,FALSE,"ingre-Año";#N/A,#N/A,FALSE,"ventas-Año";#N/A,#N/A,FALSE,"Costepro";#N/A,#N/A,FALSE,"inversion";#N/A,#N/A,FALSE,"personal";#N/A,#N/A,FALSE,"Gastos-V";#N/A,#N/A,FALSE,"Circulante";#N/A,#N/A,FALSE,"CONSOLI";#N/A,#N/A,FALSE,"Es-Fin";#N/A,#N/A,FALSE,"Margen-P"}</definedName>
    <definedName name="yy" localSheetId="8" hidden="1">{#N/A,#N/A,FALSE,"Hip.Bas";#N/A,#N/A,FALSE,"ventas";#N/A,#N/A,FALSE,"ingre-Año";#N/A,#N/A,FALSE,"ventas-Año";#N/A,#N/A,FALSE,"Costepro";#N/A,#N/A,FALSE,"inversion";#N/A,#N/A,FALSE,"personal";#N/A,#N/A,FALSE,"Gastos-V";#N/A,#N/A,FALSE,"Circulante";#N/A,#N/A,FALSE,"CONSOLI";#N/A,#N/A,FALSE,"Es-Fin";#N/A,#N/A,FALSE,"Margen-P"}</definedName>
    <definedName name="yy" localSheetId="25" hidden="1">{#N/A,#N/A,FALSE,"Hip.Bas";#N/A,#N/A,FALSE,"ventas";#N/A,#N/A,FALSE,"ingre-Año";#N/A,#N/A,FALSE,"ventas-Año";#N/A,#N/A,FALSE,"Costepro";#N/A,#N/A,FALSE,"inversion";#N/A,#N/A,FALSE,"personal";#N/A,#N/A,FALSE,"Gastos-V";#N/A,#N/A,FALSE,"Circulante";#N/A,#N/A,FALSE,"CONSOLI";#N/A,#N/A,FALSE,"Es-Fin";#N/A,#N/A,FALSE,"Margen-P"}</definedName>
    <definedName name="yy" localSheetId="2" hidden="1">{#N/A,#N/A,FALSE,"Hip.Bas";#N/A,#N/A,FALSE,"ventas";#N/A,#N/A,FALSE,"ingre-Año";#N/A,#N/A,FALSE,"ventas-Año";#N/A,#N/A,FALSE,"Costepro";#N/A,#N/A,FALSE,"inversion";#N/A,#N/A,FALSE,"personal";#N/A,#N/A,FALSE,"Gastos-V";#N/A,#N/A,FALSE,"Circulante";#N/A,#N/A,FALSE,"CONSOLI";#N/A,#N/A,FALSE,"Es-Fin";#N/A,#N/A,FALSE,"Margen-P"}</definedName>
    <definedName name="yy" localSheetId="28" hidden="1">{#N/A,#N/A,FALSE,"Hip.Bas";#N/A,#N/A,FALSE,"ventas";#N/A,#N/A,FALSE,"ingre-Año";#N/A,#N/A,FALSE,"ventas-Año";#N/A,#N/A,FALSE,"Costepro";#N/A,#N/A,FALSE,"inversion";#N/A,#N/A,FALSE,"personal";#N/A,#N/A,FALSE,"Gastos-V";#N/A,#N/A,FALSE,"Circulante";#N/A,#N/A,FALSE,"CONSOLI";#N/A,#N/A,FALSE,"Es-Fin";#N/A,#N/A,FALSE,"Margen-P"}</definedName>
    <definedName name="yy" localSheetId="5" hidden="1">{#N/A,#N/A,FALSE,"Hip.Bas";#N/A,#N/A,FALSE,"ventas";#N/A,#N/A,FALSE,"ingre-Año";#N/A,#N/A,FALSE,"ventas-Año";#N/A,#N/A,FALSE,"Costepro";#N/A,#N/A,FALSE,"inversion";#N/A,#N/A,FALSE,"personal";#N/A,#N/A,FALSE,"Gastos-V";#N/A,#N/A,FALSE,"Circulante";#N/A,#N/A,FALSE,"CONSOLI";#N/A,#N/A,FALSE,"Es-Fin";#N/A,#N/A,FALSE,"Margen-P"}</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24" hidden="1">{#N/A,#N/A,FALSE,"지침";#N/A,#N/A,FALSE,"환경분석";#N/A,#N/A,FALSE,"Sheet16"}</definedName>
    <definedName name="yyy" localSheetId="8" hidden="1">{#N/A,#N/A,FALSE,"지침";#N/A,#N/A,FALSE,"환경분석";#N/A,#N/A,FALSE,"Sheet16"}</definedName>
    <definedName name="yyy" localSheetId="25" hidden="1">{#N/A,#N/A,FALSE,"지침";#N/A,#N/A,FALSE,"환경분석";#N/A,#N/A,FALSE,"Sheet16"}</definedName>
    <definedName name="yyy" localSheetId="2" hidden="1">{#N/A,#N/A,FALSE,"지침";#N/A,#N/A,FALSE,"환경분석";#N/A,#N/A,FALSE,"Sheet16"}</definedName>
    <definedName name="yyy" localSheetId="28" hidden="1">{#N/A,#N/A,FALSE,"지침";#N/A,#N/A,FALSE,"환경분석";#N/A,#N/A,FALSE,"Sheet16"}</definedName>
    <definedName name="yyy" localSheetId="5" hidden="1">{#N/A,#N/A,FALSE,"지침";#N/A,#N/A,FALSE,"환경분석";#N/A,#N/A,FALSE,"Sheet16"}</definedName>
    <definedName name="yyy" hidden="1">{#N/A,#N/A,FALSE,"지침";#N/A,#N/A,FALSE,"환경분석";#N/A,#N/A,FALSE,"Sheet16"}</definedName>
    <definedName name="YYYYYYYYY" localSheetId="8">[1]!BlankMacro1</definedName>
    <definedName name="YYYYYYYYY" localSheetId="28">[2]!BlankMacro1</definedName>
    <definedName name="YYYYYYYYY" localSheetId="26">[2]!BlankMacro1</definedName>
    <definedName name="YYYYYYYYY" localSheetId="27">[2]!BlankMacro1</definedName>
    <definedName name="YYYYYYYYY" localSheetId="6">[2]!BlankMacro1</definedName>
    <definedName name="YYYYYYYYY" localSheetId="5">#REF!</definedName>
    <definedName name="YYYYYYYYY">[2]!BlankMacro1</definedName>
    <definedName name="Z" localSheetId="24">#REF!</definedName>
    <definedName name="Z" localSheetId="14">#REF!</definedName>
    <definedName name="Z" localSheetId="13">#REF!</definedName>
    <definedName name="Z">#REF!</definedName>
    <definedName name="Z_1BE16F68_9D44_11D3_8909_0000834298E4_.wvu.PrintArea" localSheetId="24" hidden="1">#REF!</definedName>
    <definedName name="Z_1BE16F68_9D44_11D3_8909_0000834298E4_.wvu.PrintArea" localSheetId="28" hidden="1">#REF!</definedName>
    <definedName name="Z_1BE16F68_9D44_11D3_8909_0000834298E4_.wvu.PrintArea" hidden="1">#REF!</definedName>
    <definedName name="Z_1BE16F68_9D44_11D3_8909_0000834298E4_.wvu.PrintTitles" localSheetId="24" hidden="1">#REF!,#REF!</definedName>
    <definedName name="Z_1BE16F68_9D44_11D3_8909_0000834298E4_.wvu.PrintTitles" localSheetId="28" hidden="1">#REF!,#REF!</definedName>
    <definedName name="Z_1BE16F68_9D44_11D3_8909_0000834298E4_.wvu.PrintTitles" hidden="1">#REF!,#REF!</definedName>
    <definedName name="Z_1BE16F69_9D44_11D3_8909_0000834298E4_.wvu.PrintArea" localSheetId="24" hidden="1">#REF!</definedName>
    <definedName name="Z_1BE16F69_9D44_11D3_8909_0000834298E4_.wvu.PrintArea" localSheetId="28" hidden="1">#REF!</definedName>
    <definedName name="Z_1BE16F69_9D44_11D3_8909_0000834298E4_.wvu.PrintArea" hidden="1">#REF!</definedName>
    <definedName name="Z_1BE16F69_9D44_11D3_8909_0000834298E4_.wvu.PrintTitles" localSheetId="24" hidden="1">#REF!,#REF!</definedName>
    <definedName name="Z_1BE16F69_9D44_11D3_8909_0000834298E4_.wvu.PrintTitles" localSheetId="28" hidden="1">#REF!,#REF!</definedName>
    <definedName name="Z_1BE16F69_9D44_11D3_8909_0000834298E4_.wvu.PrintTitles" hidden="1">#REF!,#REF!</definedName>
    <definedName name="Z_1BE16F6A_9D44_11D3_8909_0000834298E4_.wvu.PrintArea" localSheetId="24" hidden="1">#REF!</definedName>
    <definedName name="Z_1BE16F6A_9D44_11D3_8909_0000834298E4_.wvu.PrintArea" localSheetId="28" hidden="1">#REF!</definedName>
    <definedName name="Z_1BE16F6A_9D44_11D3_8909_0000834298E4_.wvu.PrintArea" hidden="1">#REF!</definedName>
    <definedName name="Z_1BE16F6A_9D44_11D3_8909_0000834298E4_.wvu.PrintTitles" localSheetId="24" hidden="1">#REF!,#REF!</definedName>
    <definedName name="Z_1BE16F6A_9D44_11D3_8909_0000834298E4_.wvu.PrintTitles" localSheetId="28" hidden="1">#REF!,#REF!</definedName>
    <definedName name="Z_1BE16F6A_9D44_11D3_8909_0000834298E4_.wvu.PrintTitles" hidden="1">#REF!,#REF!</definedName>
    <definedName name="Z_1BE16F6B_9D44_11D3_8909_0000834298E4_.wvu.PrintArea" localSheetId="24" hidden="1">#REF!</definedName>
    <definedName name="Z_1BE16F6B_9D44_11D3_8909_0000834298E4_.wvu.PrintArea" localSheetId="28" hidden="1">#REF!</definedName>
    <definedName name="Z_1BE16F6B_9D44_11D3_8909_0000834298E4_.wvu.PrintArea" hidden="1">#REF!</definedName>
    <definedName name="Z_1BE16F6B_9D44_11D3_8909_0000834298E4_.wvu.PrintTitles" localSheetId="24" hidden="1">#REF!,#REF!</definedName>
    <definedName name="Z_1BE16F6B_9D44_11D3_8909_0000834298E4_.wvu.PrintTitles" localSheetId="28" hidden="1">#REF!,#REF!</definedName>
    <definedName name="Z_1BE16F6B_9D44_11D3_8909_0000834298E4_.wvu.PrintTitles" hidden="1">#REF!,#REF!</definedName>
    <definedName name="Z_1BE16F6C_9D44_11D3_8909_0000834298E4_.wvu.PrintArea" localSheetId="24" hidden="1">#REF!</definedName>
    <definedName name="Z_1BE16F6C_9D44_11D3_8909_0000834298E4_.wvu.PrintArea" localSheetId="28" hidden="1">#REF!</definedName>
    <definedName name="Z_1BE16F6C_9D44_11D3_8909_0000834298E4_.wvu.PrintArea" hidden="1">#REF!</definedName>
    <definedName name="Z_1BE16F6C_9D44_11D3_8909_0000834298E4_.wvu.PrintTitles" localSheetId="24" hidden="1">#REF!,#REF!</definedName>
    <definedName name="Z_1BE16F6C_9D44_11D3_8909_0000834298E4_.wvu.PrintTitles" localSheetId="28" hidden="1">#REF!,#REF!</definedName>
    <definedName name="Z_1BE16F6C_9D44_11D3_8909_0000834298E4_.wvu.PrintTitles" hidden="1">#REF!,#REF!</definedName>
    <definedName name="Z_1D36A23A_A1C1_11D3_890B_0000834298E4_.wvu.PrintArea" localSheetId="24" hidden="1">#REF!</definedName>
    <definedName name="Z_1D36A23A_A1C1_11D3_890B_0000834298E4_.wvu.PrintArea" localSheetId="28" hidden="1">#REF!</definedName>
    <definedName name="Z_1D36A23A_A1C1_11D3_890B_0000834298E4_.wvu.PrintArea" hidden="1">#REF!</definedName>
    <definedName name="Z_1D36A23A_A1C1_11D3_890B_0000834298E4_.wvu.PrintTitles" localSheetId="24" hidden="1">#REF!,#REF!</definedName>
    <definedName name="Z_1D36A23A_A1C1_11D3_890B_0000834298E4_.wvu.PrintTitles" localSheetId="28" hidden="1">#REF!,#REF!</definedName>
    <definedName name="Z_1D36A23A_A1C1_11D3_890B_0000834298E4_.wvu.PrintTitles" hidden="1">#REF!,#REF!</definedName>
    <definedName name="Z_1D36A23B_A1C1_11D3_890B_0000834298E4_.wvu.PrintArea" localSheetId="24" hidden="1">#REF!</definedName>
    <definedName name="Z_1D36A23B_A1C1_11D3_890B_0000834298E4_.wvu.PrintArea" localSheetId="28" hidden="1">#REF!</definedName>
    <definedName name="Z_1D36A23B_A1C1_11D3_890B_0000834298E4_.wvu.PrintArea" hidden="1">#REF!</definedName>
    <definedName name="Z_1D36A23B_A1C1_11D3_890B_0000834298E4_.wvu.PrintTitles" localSheetId="24" hidden="1">#REF!,#REF!</definedName>
    <definedName name="Z_1D36A23B_A1C1_11D3_890B_0000834298E4_.wvu.PrintTitles" localSheetId="28" hidden="1">#REF!,#REF!</definedName>
    <definedName name="Z_1D36A23B_A1C1_11D3_890B_0000834298E4_.wvu.PrintTitles" hidden="1">#REF!,#REF!</definedName>
    <definedName name="Z_1D36A23C_A1C1_11D3_890B_0000834298E4_.wvu.PrintArea" localSheetId="24" hidden="1">#REF!</definedName>
    <definedName name="Z_1D36A23C_A1C1_11D3_890B_0000834298E4_.wvu.PrintArea" localSheetId="28" hidden="1">#REF!</definedName>
    <definedName name="Z_1D36A23C_A1C1_11D3_890B_0000834298E4_.wvu.PrintArea" hidden="1">#REF!</definedName>
    <definedName name="Z_1D36A23C_A1C1_11D3_890B_0000834298E4_.wvu.PrintTitles" localSheetId="24" hidden="1">#REF!,#REF!</definedName>
    <definedName name="Z_1D36A23C_A1C1_11D3_890B_0000834298E4_.wvu.PrintTitles" localSheetId="28" hidden="1">#REF!,#REF!</definedName>
    <definedName name="Z_1D36A23C_A1C1_11D3_890B_0000834298E4_.wvu.PrintTitles" hidden="1">#REF!,#REF!</definedName>
    <definedName name="Z_1D36A23D_A1C1_11D3_890B_0000834298E4_.wvu.PrintArea" localSheetId="24" hidden="1">#REF!</definedName>
    <definedName name="Z_1D36A23D_A1C1_11D3_890B_0000834298E4_.wvu.PrintArea" localSheetId="28" hidden="1">#REF!</definedName>
    <definedName name="Z_1D36A23D_A1C1_11D3_890B_0000834298E4_.wvu.PrintArea" hidden="1">#REF!</definedName>
    <definedName name="Z_1D36A23D_A1C1_11D3_890B_0000834298E4_.wvu.PrintTitles" localSheetId="24" hidden="1">#REF!,#REF!</definedName>
    <definedName name="Z_1D36A23D_A1C1_11D3_890B_0000834298E4_.wvu.PrintTitles" localSheetId="28" hidden="1">#REF!,#REF!</definedName>
    <definedName name="Z_1D36A23D_A1C1_11D3_890B_0000834298E4_.wvu.PrintTitles" hidden="1">#REF!,#REF!</definedName>
    <definedName name="Z_1D36A23E_A1C1_11D3_890B_0000834298E4_.wvu.PrintArea" localSheetId="24" hidden="1">#REF!</definedName>
    <definedName name="Z_1D36A23E_A1C1_11D3_890B_0000834298E4_.wvu.PrintArea" localSheetId="28" hidden="1">#REF!</definedName>
    <definedName name="Z_1D36A23E_A1C1_11D3_890B_0000834298E4_.wvu.PrintArea" hidden="1">#REF!</definedName>
    <definedName name="Z_1D36A23E_A1C1_11D3_890B_0000834298E4_.wvu.PrintTitles" localSheetId="24" hidden="1">#REF!,#REF!</definedName>
    <definedName name="Z_1D36A23E_A1C1_11D3_890B_0000834298E4_.wvu.PrintTitles" localSheetId="28" hidden="1">#REF!,#REF!</definedName>
    <definedName name="Z_1D36A23E_A1C1_11D3_890B_0000834298E4_.wvu.PrintTitles" hidden="1">#REF!,#REF!</definedName>
    <definedName name="Z_1F455A30_7293_11D3_8901_0000834298E4_.wvu.PrintArea" localSheetId="24" hidden="1">#REF!</definedName>
    <definedName name="Z_1F455A30_7293_11D3_8901_0000834298E4_.wvu.PrintArea" localSheetId="28" hidden="1">#REF!</definedName>
    <definedName name="Z_1F455A30_7293_11D3_8901_0000834298E4_.wvu.PrintArea" hidden="1">#REF!</definedName>
    <definedName name="Z_1F455A30_7293_11D3_8901_0000834298E4_.wvu.PrintTitles" localSheetId="24" hidden="1">#REF!,#REF!</definedName>
    <definedName name="Z_1F455A30_7293_11D3_8901_0000834298E4_.wvu.PrintTitles" localSheetId="28" hidden="1">#REF!,#REF!</definedName>
    <definedName name="Z_1F455A30_7293_11D3_8901_0000834298E4_.wvu.PrintTitles" hidden="1">#REF!,#REF!</definedName>
    <definedName name="Z_1F455A31_7293_11D3_8901_0000834298E4_.wvu.PrintArea" localSheetId="24" hidden="1">#REF!</definedName>
    <definedName name="Z_1F455A31_7293_11D3_8901_0000834298E4_.wvu.PrintArea" localSheetId="28" hidden="1">#REF!</definedName>
    <definedName name="Z_1F455A31_7293_11D3_8901_0000834298E4_.wvu.PrintArea" hidden="1">#REF!</definedName>
    <definedName name="Z_1F455A31_7293_11D3_8901_0000834298E4_.wvu.PrintTitles" localSheetId="24" hidden="1">#REF!,#REF!</definedName>
    <definedName name="Z_1F455A31_7293_11D3_8901_0000834298E4_.wvu.PrintTitles" localSheetId="28" hidden="1">#REF!,#REF!</definedName>
    <definedName name="Z_1F455A31_7293_11D3_8901_0000834298E4_.wvu.PrintTitles" hidden="1">#REF!,#REF!</definedName>
    <definedName name="Z_1F455A32_7293_11D3_8901_0000834298E4_.wvu.PrintArea" localSheetId="24" hidden="1">#REF!</definedName>
    <definedName name="Z_1F455A32_7293_11D3_8901_0000834298E4_.wvu.PrintArea" localSheetId="28" hidden="1">#REF!</definedName>
    <definedName name="Z_1F455A32_7293_11D3_8901_0000834298E4_.wvu.PrintArea" hidden="1">#REF!</definedName>
    <definedName name="Z_1F455A32_7293_11D3_8901_0000834298E4_.wvu.PrintTitles" localSheetId="24" hidden="1">#REF!,#REF!</definedName>
    <definedName name="Z_1F455A32_7293_11D3_8901_0000834298E4_.wvu.PrintTitles" localSheetId="28" hidden="1">#REF!,#REF!</definedName>
    <definedName name="Z_1F455A32_7293_11D3_8901_0000834298E4_.wvu.PrintTitles" hidden="1">#REF!,#REF!</definedName>
    <definedName name="Z_1F455A33_7293_11D3_8901_0000834298E4_.wvu.PrintArea" localSheetId="24" hidden="1">#REF!</definedName>
    <definedName name="Z_1F455A33_7293_11D3_8901_0000834298E4_.wvu.PrintArea" localSheetId="28" hidden="1">#REF!</definedName>
    <definedName name="Z_1F455A33_7293_11D3_8901_0000834298E4_.wvu.PrintArea" hidden="1">#REF!</definedName>
    <definedName name="Z_1F455A33_7293_11D3_8901_0000834298E4_.wvu.PrintTitles" localSheetId="24" hidden="1">#REF!,#REF!</definedName>
    <definedName name="Z_1F455A33_7293_11D3_8901_0000834298E4_.wvu.PrintTitles" localSheetId="28" hidden="1">#REF!,#REF!</definedName>
    <definedName name="Z_1F455A33_7293_11D3_8901_0000834298E4_.wvu.PrintTitles" hidden="1">#REF!,#REF!</definedName>
    <definedName name="Z_1F455A34_7293_11D3_8901_0000834298E4_.wvu.PrintArea" localSheetId="24" hidden="1">#REF!</definedName>
    <definedName name="Z_1F455A34_7293_11D3_8901_0000834298E4_.wvu.PrintArea" localSheetId="28" hidden="1">#REF!</definedName>
    <definedName name="Z_1F455A34_7293_11D3_8901_0000834298E4_.wvu.PrintArea" hidden="1">#REF!</definedName>
    <definedName name="Z_1F455A34_7293_11D3_8901_0000834298E4_.wvu.PrintTitles" localSheetId="24" hidden="1">#REF!,#REF!</definedName>
    <definedName name="Z_1F455A34_7293_11D3_8901_0000834298E4_.wvu.PrintTitles" localSheetId="28" hidden="1">#REF!,#REF!</definedName>
    <definedName name="Z_1F455A34_7293_11D3_8901_0000834298E4_.wvu.PrintTitles" hidden="1">#REF!,#REF!</definedName>
    <definedName name="Z_1F455B2A_7293_11D3_8901_0000834298E4_.wvu.PrintArea" localSheetId="24" hidden="1">#REF!</definedName>
    <definedName name="Z_1F455B2A_7293_11D3_8901_0000834298E4_.wvu.PrintArea" localSheetId="28" hidden="1">#REF!</definedName>
    <definedName name="Z_1F455B2A_7293_11D3_8901_0000834298E4_.wvu.PrintArea" hidden="1">#REF!</definedName>
    <definedName name="Z_1F455B2A_7293_11D3_8901_0000834298E4_.wvu.PrintTitles" localSheetId="24" hidden="1">#REF!,#REF!</definedName>
    <definedName name="Z_1F455B2A_7293_11D3_8901_0000834298E4_.wvu.PrintTitles" localSheetId="28" hidden="1">#REF!,#REF!</definedName>
    <definedName name="Z_1F455B2A_7293_11D3_8901_0000834298E4_.wvu.PrintTitles" hidden="1">#REF!,#REF!</definedName>
    <definedName name="Z_1F455B2B_7293_11D3_8901_0000834298E4_.wvu.PrintArea" localSheetId="24" hidden="1">#REF!</definedName>
    <definedName name="Z_1F455B2B_7293_11D3_8901_0000834298E4_.wvu.PrintArea" localSheetId="28" hidden="1">#REF!</definedName>
    <definedName name="Z_1F455B2B_7293_11D3_8901_0000834298E4_.wvu.PrintArea" hidden="1">#REF!</definedName>
    <definedName name="Z_1F455B2B_7293_11D3_8901_0000834298E4_.wvu.PrintTitles" localSheetId="24" hidden="1">#REF!,#REF!</definedName>
    <definedName name="Z_1F455B2B_7293_11D3_8901_0000834298E4_.wvu.PrintTitles" localSheetId="28" hidden="1">#REF!,#REF!</definedName>
    <definedName name="Z_1F455B2B_7293_11D3_8901_0000834298E4_.wvu.PrintTitles" hidden="1">#REF!,#REF!</definedName>
    <definedName name="Z_1F455B2C_7293_11D3_8901_0000834298E4_.wvu.PrintArea" localSheetId="24" hidden="1">#REF!</definedName>
    <definedName name="Z_1F455B2C_7293_11D3_8901_0000834298E4_.wvu.PrintArea" localSheetId="28" hidden="1">#REF!</definedName>
    <definedName name="Z_1F455B2C_7293_11D3_8901_0000834298E4_.wvu.PrintArea" hidden="1">#REF!</definedName>
    <definedName name="Z_1F455B2C_7293_11D3_8901_0000834298E4_.wvu.PrintTitles" localSheetId="24" hidden="1">#REF!,#REF!</definedName>
    <definedName name="Z_1F455B2C_7293_11D3_8901_0000834298E4_.wvu.PrintTitles" localSheetId="28" hidden="1">#REF!,#REF!</definedName>
    <definedName name="Z_1F455B2C_7293_11D3_8901_0000834298E4_.wvu.PrintTitles" hidden="1">#REF!,#REF!</definedName>
    <definedName name="Z_1F455B2D_7293_11D3_8901_0000834298E4_.wvu.PrintArea" localSheetId="24" hidden="1">#REF!</definedName>
    <definedName name="Z_1F455B2D_7293_11D3_8901_0000834298E4_.wvu.PrintArea" localSheetId="28" hidden="1">#REF!</definedName>
    <definedName name="Z_1F455B2D_7293_11D3_8901_0000834298E4_.wvu.PrintArea" hidden="1">#REF!</definedName>
    <definedName name="Z_1F455B2D_7293_11D3_8901_0000834298E4_.wvu.PrintTitles" localSheetId="24" hidden="1">#REF!,#REF!</definedName>
    <definedName name="Z_1F455B2D_7293_11D3_8901_0000834298E4_.wvu.PrintTitles" localSheetId="28" hidden="1">#REF!,#REF!</definedName>
    <definedName name="Z_1F455B2D_7293_11D3_8901_0000834298E4_.wvu.PrintTitles" hidden="1">#REF!,#REF!</definedName>
    <definedName name="Z_1F455B2E_7293_11D3_8901_0000834298E4_.wvu.PrintArea" localSheetId="24" hidden="1">#REF!</definedName>
    <definedName name="Z_1F455B2E_7293_11D3_8901_0000834298E4_.wvu.PrintArea" localSheetId="28" hidden="1">#REF!</definedName>
    <definedName name="Z_1F455B2E_7293_11D3_8901_0000834298E4_.wvu.PrintArea" hidden="1">#REF!</definedName>
    <definedName name="Z_1F455B2E_7293_11D3_8901_0000834298E4_.wvu.PrintTitles" localSheetId="24" hidden="1">#REF!,#REF!</definedName>
    <definedName name="Z_1F455B2E_7293_11D3_8901_0000834298E4_.wvu.PrintTitles" localSheetId="28" hidden="1">#REF!,#REF!</definedName>
    <definedName name="Z_1F455B2E_7293_11D3_8901_0000834298E4_.wvu.PrintTitles" hidden="1">#REF!,#REF!</definedName>
    <definedName name="Z_1F455C7F_7293_11D3_8901_0000834298E4_.wvu.PrintArea" localSheetId="24" hidden="1">#REF!</definedName>
    <definedName name="Z_1F455C7F_7293_11D3_8901_0000834298E4_.wvu.PrintArea" localSheetId="28" hidden="1">#REF!</definedName>
    <definedName name="Z_1F455C7F_7293_11D3_8901_0000834298E4_.wvu.PrintArea" hidden="1">#REF!</definedName>
    <definedName name="Z_1F455C7F_7293_11D3_8901_0000834298E4_.wvu.PrintTitles" localSheetId="24" hidden="1">#REF!,#REF!</definedName>
    <definedName name="Z_1F455C7F_7293_11D3_8901_0000834298E4_.wvu.PrintTitles" localSheetId="28" hidden="1">#REF!,#REF!</definedName>
    <definedName name="Z_1F455C7F_7293_11D3_8901_0000834298E4_.wvu.PrintTitles" hidden="1">#REF!,#REF!</definedName>
    <definedName name="Z_1F455C80_7293_11D3_8901_0000834298E4_.wvu.PrintArea" localSheetId="24" hidden="1">#REF!</definedName>
    <definedName name="Z_1F455C80_7293_11D3_8901_0000834298E4_.wvu.PrintArea" localSheetId="28" hidden="1">#REF!</definedName>
    <definedName name="Z_1F455C80_7293_11D3_8901_0000834298E4_.wvu.PrintArea" hidden="1">#REF!</definedName>
    <definedName name="Z_1F455C80_7293_11D3_8901_0000834298E4_.wvu.PrintTitles" localSheetId="24" hidden="1">#REF!,#REF!</definedName>
    <definedName name="Z_1F455C80_7293_11D3_8901_0000834298E4_.wvu.PrintTitles" localSheetId="28" hidden="1">#REF!,#REF!</definedName>
    <definedName name="Z_1F455C80_7293_11D3_8901_0000834298E4_.wvu.PrintTitles" hidden="1">#REF!,#REF!</definedName>
    <definedName name="Z_1F455C81_7293_11D3_8901_0000834298E4_.wvu.PrintArea" localSheetId="24" hidden="1">#REF!</definedName>
    <definedName name="Z_1F455C81_7293_11D3_8901_0000834298E4_.wvu.PrintArea" localSheetId="28" hidden="1">#REF!</definedName>
    <definedName name="Z_1F455C81_7293_11D3_8901_0000834298E4_.wvu.PrintArea" hidden="1">#REF!</definedName>
    <definedName name="Z_1F455C81_7293_11D3_8901_0000834298E4_.wvu.PrintTitles" localSheetId="24" hidden="1">#REF!,#REF!</definedName>
    <definedName name="Z_1F455C81_7293_11D3_8901_0000834298E4_.wvu.PrintTitles" localSheetId="28" hidden="1">#REF!,#REF!</definedName>
    <definedName name="Z_1F455C81_7293_11D3_8901_0000834298E4_.wvu.PrintTitles" hidden="1">#REF!,#REF!</definedName>
    <definedName name="Z_1F455C82_7293_11D3_8901_0000834298E4_.wvu.PrintArea" localSheetId="24" hidden="1">#REF!</definedName>
    <definedName name="Z_1F455C82_7293_11D3_8901_0000834298E4_.wvu.PrintArea" localSheetId="28" hidden="1">#REF!</definedName>
    <definedName name="Z_1F455C82_7293_11D3_8901_0000834298E4_.wvu.PrintArea" hidden="1">#REF!</definedName>
    <definedName name="Z_1F455C82_7293_11D3_8901_0000834298E4_.wvu.PrintTitles" localSheetId="24" hidden="1">#REF!,#REF!</definedName>
    <definedName name="Z_1F455C82_7293_11D3_8901_0000834298E4_.wvu.PrintTitles" localSheetId="28" hidden="1">#REF!,#REF!</definedName>
    <definedName name="Z_1F455C82_7293_11D3_8901_0000834298E4_.wvu.PrintTitles" hidden="1">#REF!,#REF!</definedName>
    <definedName name="Z_1F455C83_7293_11D3_8901_0000834298E4_.wvu.PrintArea" localSheetId="24" hidden="1">#REF!</definedName>
    <definedName name="Z_1F455C83_7293_11D3_8901_0000834298E4_.wvu.PrintArea" localSheetId="28" hidden="1">#REF!</definedName>
    <definedName name="Z_1F455C83_7293_11D3_8901_0000834298E4_.wvu.PrintArea" hidden="1">#REF!</definedName>
    <definedName name="Z_1F455C83_7293_11D3_8901_0000834298E4_.wvu.PrintTitles" localSheetId="24" hidden="1">#REF!,#REF!</definedName>
    <definedName name="Z_1F455C83_7293_11D3_8901_0000834298E4_.wvu.PrintTitles" localSheetId="28" hidden="1">#REF!,#REF!</definedName>
    <definedName name="Z_1F455C83_7293_11D3_8901_0000834298E4_.wvu.PrintTitles" hidden="1">#REF!,#REF!</definedName>
    <definedName name="Z_1F455D42_7293_11D3_8901_0000834298E4_.wvu.PrintArea" localSheetId="24" hidden="1">#REF!</definedName>
    <definedName name="Z_1F455D42_7293_11D3_8901_0000834298E4_.wvu.PrintArea" localSheetId="28" hidden="1">#REF!</definedName>
    <definedName name="Z_1F455D42_7293_11D3_8901_0000834298E4_.wvu.PrintArea" hidden="1">#REF!</definedName>
    <definedName name="Z_1F455D42_7293_11D3_8901_0000834298E4_.wvu.PrintTitles" localSheetId="24" hidden="1">#REF!,#REF!</definedName>
    <definedName name="Z_1F455D42_7293_11D3_8901_0000834298E4_.wvu.PrintTitles" localSheetId="28" hidden="1">#REF!,#REF!</definedName>
    <definedName name="Z_1F455D42_7293_11D3_8901_0000834298E4_.wvu.PrintTitles" hidden="1">#REF!,#REF!</definedName>
    <definedName name="Z_1F455D43_7293_11D3_8901_0000834298E4_.wvu.PrintArea" localSheetId="24" hidden="1">#REF!</definedName>
    <definedName name="Z_1F455D43_7293_11D3_8901_0000834298E4_.wvu.PrintArea" localSheetId="28" hidden="1">#REF!</definedName>
    <definedName name="Z_1F455D43_7293_11D3_8901_0000834298E4_.wvu.PrintArea" hidden="1">#REF!</definedName>
    <definedName name="Z_1F455D43_7293_11D3_8901_0000834298E4_.wvu.PrintTitles" localSheetId="24" hidden="1">#REF!,#REF!</definedName>
    <definedName name="Z_1F455D43_7293_11D3_8901_0000834298E4_.wvu.PrintTitles" localSheetId="28" hidden="1">#REF!,#REF!</definedName>
    <definedName name="Z_1F455D43_7293_11D3_8901_0000834298E4_.wvu.PrintTitles" hidden="1">#REF!,#REF!</definedName>
    <definedName name="Z_1F455D44_7293_11D3_8901_0000834298E4_.wvu.PrintArea" localSheetId="24" hidden="1">#REF!</definedName>
    <definedName name="Z_1F455D44_7293_11D3_8901_0000834298E4_.wvu.PrintArea" localSheetId="28" hidden="1">#REF!</definedName>
    <definedName name="Z_1F455D44_7293_11D3_8901_0000834298E4_.wvu.PrintArea" hidden="1">#REF!</definedName>
    <definedName name="Z_1F455D44_7293_11D3_8901_0000834298E4_.wvu.PrintTitles" localSheetId="24" hidden="1">#REF!,#REF!</definedName>
    <definedName name="Z_1F455D44_7293_11D3_8901_0000834298E4_.wvu.PrintTitles" localSheetId="28" hidden="1">#REF!,#REF!</definedName>
    <definedName name="Z_1F455D44_7293_11D3_8901_0000834298E4_.wvu.PrintTitles" hidden="1">#REF!,#REF!</definedName>
    <definedName name="Z_1F455D45_7293_11D3_8901_0000834298E4_.wvu.PrintArea" localSheetId="24" hidden="1">#REF!</definedName>
    <definedName name="Z_1F455D45_7293_11D3_8901_0000834298E4_.wvu.PrintArea" localSheetId="28" hidden="1">#REF!</definedName>
    <definedName name="Z_1F455D45_7293_11D3_8901_0000834298E4_.wvu.PrintArea" hidden="1">#REF!</definedName>
    <definedName name="Z_1F455D45_7293_11D3_8901_0000834298E4_.wvu.PrintTitles" localSheetId="24" hidden="1">#REF!,#REF!</definedName>
    <definedName name="Z_1F455D45_7293_11D3_8901_0000834298E4_.wvu.PrintTitles" localSheetId="28" hidden="1">#REF!,#REF!</definedName>
    <definedName name="Z_1F455D45_7293_11D3_8901_0000834298E4_.wvu.PrintTitles" hidden="1">#REF!,#REF!</definedName>
    <definedName name="Z_1F455D46_7293_11D3_8901_0000834298E4_.wvu.PrintArea" localSheetId="24" hidden="1">#REF!</definedName>
    <definedName name="Z_1F455D46_7293_11D3_8901_0000834298E4_.wvu.PrintArea" localSheetId="28" hidden="1">#REF!</definedName>
    <definedName name="Z_1F455D46_7293_11D3_8901_0000834298E4_.wvu.PrintArea" hidden="1">#REF!</definedName>
    <definedName name="Z_1F455D46_7293_11D3_8901_0000834298E4_.wvu.PrintTitles" localSheetId="24" hidden="1">#REF!,#REF!</definedName>
    <definedName name="Z_1F455D46_7293_11D3_8901_0000834298E4_.wvu.PrintTitles" localSheetId="28" hidden="1">#REF!,#REF!</definedName>
    <definedName name="Z_1F455D46_7293_11D3_8901_0000834298E4_.wvu.PrintTitles" hidden="1">#REF!,#REF!</definedName>
    <definedName name="Z_20CC9B39_69FE_11D3_88F7_0000834298E4_.wvu.Cols" localSheetId="24" hidden="1">#REF!</definedName>
    <definedName name="Z_20CC9B39_69FE_11D3_88F7_0000834298E4_.wvu.Cols" localSheetId="28" hidden="1">#REF!</definedName>
    <definedName name="Z_20CC9B39_69FE_11D3_88F7_0000834298E4_.wvu.Cols" hidden="1">#REF!</definedName>
    <definedName name="Z_20CC9B39_69FE_11D3_88F7_0000834298E4_.wvu.PrintArea" localSheetId="24" hidden="1">#REF!</definedName>
    <definedName name="Z_20CC9B39_69FE_11D3_88F7_0000834298E4_.wvu.PrintArea" localSheetId="28" hidden="1">#REF!</definedName>
    <definedName name="Z_20CC9B39_69FE_11D3_88F7_0000834298E4_.wvu.PrintArea" hidden="1">#REF!</definedName>
    <definedName name="Z_20CC9B39_69FE_11D3_88F7_0000834298E4_.wvu.PrintTitles" localSheetId="24" hidden="1">#REF!</definedName>
    <definedName name="Z_20CC9B39_69FE_11D3_88F7_0000834298E4_.wvu.PrintTitles" localSheetId="28" hidden="1">#REF!</definedName>
    <definedName name="Z_20CC9B39_69FE_11D3_88F7_0000834298E4_.wvu.PrintTitles" hidden="1">#REF!</definedName>
    <definedName name="Z_20CC9B39_69FE_11D3_88F7_0000834298E4_.wvu.Rows" localSheetId="28" hidden="1">#REF!</definedName>
    <definedName name="Z_20CC9B39_69FE_11D3_88F7_0000834298E4_.wvu.Rows" hidden="1">#REF!</definedName>
    <definedName name="Z_20CC9B3B_69FE_11D3_88F7_0000834298E4_.wvu.Cols" localSheetId="28" hidden="1">#REF!</definedName>
    <definedName name="Z_20CC9B3B_69FE_11D3_88F7_0000834298E4_.wvu.Cols" hidden="1">#REF!</definedName>
    <definedName name="Z_20CC9B3B_69FE_11D3_88F7_0000834298E4_.wvu.PrintArea" localSheetId="28" hidden="1">#REF!</definedName>
    <definedName name="Z_20CC9B3B_69FE_11D3_88F7_0000834298E4_.wvu.PrintArea" hidden="1">#REF!</definedName>
    <definedName name="Z_20CC9B3B_69FE_11D3_88F7_0000834298E4_.wvu.PrintTitles" localSheetId="28" hidden="1">#REF!</definedName>
    <definedName name="Z_20CC9B3B_69FE_11D3_88F7_0000834298E4_.wvu.PrintTitles" hidden="1">#REF!</definedName>
    <definedName name="Z_20CC9B3B_69FE_11D3_88F7_0000834298E4_.wvu.Rows" localSheetId="28" hidden="1">#REF!</definedName>
    <definedName name="Z_20CC9B3B_69FE_11D3_88F7_0000834298E4_.wvu.Rows" hidden="1">#REF!</definedName>
    <definedName name="Z_20CC9B3D_69FE_11D3_88F7_0000834298E4_.wvu.Cols" localSheetId="28" hidden="1">#REF!</definedName>
    <definedName name="Z_20CC9B3D_69FE_11D3_88F7_0000834298E4_.wvu.Cols" hidden="1">#REF!</definedName>
    <definedName name="Z_20CC9B3D_69FE_11D3_88F7_0000834298E4_.wvu.PrintArea" localSheetId="28" hidden="1">#REF!</definedName>
    <definedName name="Z_20CC9B3D_69FE_11D3_88F7_0000834298E4_.wvu.PrintArea" hidden="1">#REF!</definedName>
    <definedName name="Z_20CC9B3D_69FE_11D3_88F7_0000834298E4_.wvu.PrintTitles" localSheetId="28" hidden="1">#REF!</definedName>
    <definedName name="Z_20CC9B3D_69FE_11D3_88F7_0000834298E4_.wvu.PrintTitles" hidden="1">#REF!</definedName>
    <definedName name="Z_20CC9B3D_69FE_11D3_88F7_0000834298E4_.wvu.Rows" localSheetId="28" hidden="1">#REF!</definedName>
    <definedName name="Z_20CC9B3D_69FE_11D3_88F7_0000834298E4_.wvu.Rows" hidden="1">#REF!</definedName>
    <definedName name="Z_20CC9BCC_69FE_11D3_88F7_0000834298E4_.wvu.Cols" localSheetId="28" hidden="1">#REF!</definedName>
    <definedName name="Z_20CC9BCC_69FE_11D3_88F7_0000834298E4_.wvu.Cols" hidden="1">#REF!</definedName>
    <definedName name="Z_20CC9BCC_69FE_11D3_88F7_0000834298E4_.wvu.PrintArea" localSheetId="28" hidden="1">#REF!</definedName>
    <definedName name="Z_20CC9BCC_69FE_11D3_88F7_0000834298E4_.wvu.PrintArea" hidden="1">#REF!</definedName>
    <definedName name="Z_20CC9BCC_69FE_11D3_88F7_0000834298E4_.wvu.PrintTitles" localSheetId="28" hidden="1">#REF!</definedName>
    <definedName name="Z_20CC9BCC_69FE_11D3_88F7_0000834298E4_.wvu.PrintTitles" hidden="1">#REF!</definedName>
    <definedName name="Z_20CC9BCC_69FE_11D3_88F7_0000834298E4_.wvu.Rows" localSheetId="28" hidden="1">#REF!</definedName>
    <definedName name="Z_20CC9BCC_69FE_11D3_88F7_0000834298E4_.wvu.Rows" hidden="1">#REF!</definedName>
    <definedName name="Z_20CC9BCE_69FE_11D3_88F7_0000834298E4_.wvu.Cols" localSheetId="28" hidden="1">#REF!</definedName>
    <definedName name="Z_20CC9BCE_69FE_11D3_88F7_0000834298E4_.wvu.Cols" hidden="1">#REF!</definedName>
    <definedName name="Z_20CC9BCE_69FE_11D3_88F7_0000834298E4_.wvu.PrintArea" localSheetId="28" hidden="1">#REF!</definedName>
    <definedName name="Z_20CC9BCE_69FE_11D3_88F7_0000834298E4_.wvu.PrintArea" hidden="1">#REF!</definedName>
    <definedName name="Z_20CC9BCE_69FE_11D3_88F7_0000834298E4_.wvu.PrintTitles" localSheetId="28" hidden="1">#REF!</definedName>
    <definedName name="Z_20CC9BCE_69FE_11D3_88F7_0000834298E4_.wvu.PrintTitles" hidden="1">#REF!</definedName>
    <definedName name="Z_20CC9BCE_69FE_11D3_88F7_0000834298E4_.wvu.Rows" localSheetId="28" hidden="1">#REF!</definedName>
    <definedName name="Z_20CC9BCE_69FE_11D3_88F7_0000834298E4_.wvu.Rows" hidden="1">#REF!</definedName>
    <definedName name="Z_20CC9C23_69FE_11D3_88F7_0000834298E4_.wvu.Cols" localSheetId="28" hidden="1">#REF!</definedName>
    <definedName name="Z_20CC9C23_69FE_11D3_88F7_0000834298E4_.wvu.Cols" hidden="1">#REF!</definedName>
    <definedName name="Z_31BD4071_6607_11D3_88F3_0000834298E4_.wvu.Cols" localSheetId="28" hidden="1">#REF!</definedName>
    <definedName name="Z_31BD4071_6607_11D3_88F3_0000834298E4_.wvu.Cols" hidden="1">#REF!</definedName>
    <definedName name="Z_31BD4071_6607_11D3_88F3_0000834298E4_.wvu.PrintArea" localSheetId="28" hidden="1">#REF!</definedName>
    <definedName name="Z_31BD4071_6607_11D3_88F3_0000834298E4_.wvu.PrintArea" hidden="1">#REF!</definedName>
    <definedName name="Z_31BD4071_6607_11D3_88F3_0000834298E4_.wvu.PrintTitles" localSheetId="28" hidden="1">#REF!</definedName>
    <definedName name="Z_31BD4071_6607_11D3_88F3_0000834298E4_.wvu.PrintTitles" hidden="1">#REF!</definedName>
    <definedName name="Z_31BD4071_6607_11D3_88F3_0000834298E4_.wvu.Rows" localSheetId="28" hidden="1">#REF!</definedName>
    <definedName name="Z_31BD4071_6607_11D3_88F3_0000834298E4_.wvu.Rows" hidden="1">#REF!</definedName>
    <definedName name="Z_31BD4073_6607_11D3_88F3_0000834298E4_.wvu.Cols" localSheetId="28" hidden="1">#REF!</definedName>
    <definedName name="Z_31BD4073_6607_11D3_88F3_0000834298E4_.wvu.Cols" hidden="1">#REF!</definedName>
    <definedName name="Z_31BD4073_6607_11D3_88F3_0000834298E4_.wvu.PrintArea" localSheetId="28" hidden="1">#REF!</definedName>
    <definedName name="Z_31BD4073_6607_11D3_88F3_0000834298E4_.wvu.PrintArea" hidden="1">#REF!</definedName>
    <definedName name="Z_31BD4073_6607_11D3_88F3_0000834298E4_.wvu.PrintTitles" localSheetId="28" hidden="1">#REF!</definedName>
    <definedName name="Z_31BD4073_6607_11D3_88F3_0000834298E4_.wvu.PrintTitles" hidden="1">#REF!</definedName>
    <definedName name="Z_31BD4073_6607_11D3_88F3_0000834298E4_.wvu.Rows" localSheetId="28" hidden="1">#REF!</definedName>
    <definedName name="Z_31BD4073_6607_11D3_88F3_0000834298E4_.wvu.Rows" hidden="1">#REF!</definedName>
    <definedName name="Z_31BD4075_6607_11D3_88F3_0000834298E4_.wvu.Cols" localSheetId="28" hidden="1">#REF!</definedName>
    <definedName name="Z_31BD4075_6607_11D3_88F3_0000834298E4_.wvu.Cols" hidden="1">#REF!</definedName>
    <definedName name="Z_31BD4075_6607_11D3_88F3_0000834298E4_.wvu.PrintArea" localSheetId="28" hidden="1">#REF!</definedName>
    <definedName name="Z_31BD4075_6607_11D3_88F3_0000834298E4_.wvu.PrintArea" hidden="1">#REF!</definedName>
    <definedName name="Z_31BD4075_6607_11D3_88F3_0000834298E4_.wvu.PrintTitles" localSheetId="28" hidden="1">#REF!</definedName>
    <definedName name="Z_31BD4075_6607_11D3_88F3_0000834298E4_.wvu.PrintTitles" hidden="1">#REF!</definedName>
    <definedName name="Z_31BD4075_6607_11D3_88F3_0000834298E4_.wvu.Rows" localSheetId="28" hidden="1">#REF!</definedName>
    <definedName name="Z_31BD4075_6607_11D3_88F3_0000834298E4_.wvu.Rows" hidden="1">#REF!</definedName>
    <definedName name="Z_31BD40E5_6607_11D3_88F3_0000834298E4_.wvu.PrintArea" localSheetId="28" hidden="1">#REF!</definedName>
    <definedName name="Z_31BD40E5_6607_11D3_88F3_0000834298E4_.wvu.PrintArea" hidden="1">#REF!</definedName>
    <definedName name="Z_31BD40E5_6607_11D3_88F3_0000834298E4_.wvu.PrintTitles" localSheetId="24" hidden="1">#REF!,#REF!</definedName>
    <definedName name="Z_31BD40E5_6607_11D3_88F3_0000834298E4_.wvu.PrintTitles" localSheetId="28" hidden="1">#REF!,#REF!</definedName>
    <definedName name="Z_31BD40E5_6607_11D3_88F3_0000834298E4_.wvu.PrintTitles" hidden="1">#REF!,#REF!</definedName>
    <definedName name="Z_31BD40E6_6607_11D3_88F3_0000834298E4_.wvu.PrintArea" localSheetId="24" hidden="1">#REF!</definedName>
    <definedName name="Z_31BD40E6_6607_11D3_88F3_0000834298E4_.wvu.PrintArea" localSheetId="28" hidden="1">#REF!</definedName>
    <definedName name="Z_31BD40E6_6607_11D3_88F3_0000834298E4_.wvu.PrintArea" hidden="1">#REF!</definedName>
    <definedName name="Z_31BD40E6_6607_11D3_88F3_0000834298E4_.wvu.PrintTitles" localSheetId="24" hidden="1">#REF!,#REF!</definedName>
    <definedName name="Z_31BD40E6_6607_11D3_88F3_0000834298E4_.wvu.PrintTitles" localSheetId="28" hidden="1">#REF!,#REF!</definedName>
    <definedName name="Z_31BD40E6_6607_11D3_88F3_0000834298E4_.wvu.PrintTitles" hidden="1">#REF!,#REF!</definedName>
    <definedName name="Z_31BD40E7_6607_11D3_88F3_0000834298E4_.wvu.PrintArea" localSheetId="24" hidden="1">#REF!</definedName>
    <definedName name="Z_31BD40E7_6607_11D3_88F3_0000834298E4_.wvu.PrintArea" localSheetId="28" hidden="1">#REF!</definedName>
    <definedName name="Z_31BD40E7_6607_11D3_88F3_0000834298E4_.wvu.PrintArea" hidden="1">#REF!</definedName>
    <definedName name="Z_31BD40E7_6607_11D3_88F3_0000834298E4_.wvu.PrintTitles" localSheetId="24" hidden="1">#REF!,#REF!</definedName>
    <definedName name="Z_31BD40E7_6607_11D3_88F3_0000834298E4_.wvu.PrintTitles" localSheetId="28" hidden="1">#REF!,#REF!</definedName>
    <definedName name="Z_31BD40E7_6607_11D3_88F3_0000834298E4_.wvu.PrintTitles" hidden="1">#REF!,#REF!</definedName>
    <definedName name="Z_31BD40E8_6607_11D3_88F3_0000834298E4_.wvu.PrintArea" localSheetId="24" hidden="1">#REF!</definedName>
    <definedName name="Z_31BD40E8_6607_11D3_88F3_0000834298E4_.wvu.PrintArea" localSheetId="28" hidden="1">#REF!</definedName>
    <definedName name="Z_31BD40E8_6607_11D3_88F3_0000834298E4_.wvu.PrintArea" hidden="1">#REF!</definedName>
    <definedName name="Z_31BD40E8_6607_11D3_88F3_0000834298E4_.wvu.PrintTitles" localSheetId="24" hidden="1">#REF!,#REF!</definedName>
    <definedName name="Z_31BD40E8_6607_11D3_88F3_0000834298E4_.wvu.PrintTitles" localSheetId="28" hidden="1">#REF!,#REF!</definedName>
    <definedName name="Z_31BD40E8_6607_11D3_88F3_0000834298E4_.wvu.PrintTitles" hidden="1">#REF!,#REF!</definedName>
    <definedName name="Z_31BD40E9_6607_11D3_88F3_0000834298E4_.wvu.PrintArea" localSheetId="24" hidden="1">#REF!</definedName>
    <definedName name="Z_31BD40E9_6607_11D3_88F3_0000834298E4_.wvu.PrintArea" localSheetId="28" hidden="1">#REF!</definedName>
    <definedName name="Z_31BD40E9_6607_11D3_88F3_0000834298E4_.wvu.PrintArea" hidden="1">#REF!</definedName>
    <definedName name="Z_31BD40E9_6607_11D3_88F3_0000834298E4_.wvu.PrintTitles" localSheetId="24" hidden="1">#REF!,#REF!</definedName>
    <definedName name="Z_31BD40E9_6607_11D3_88F3_0000834298E4_.wvu.PrintTitles" localSheetId="28" hidden="1">#REF!,#REF!</definedName>
    <definedName name="Z_31BD40E9_6607_11D3_88F3_0000834298E4_.wvu.PrintTitles" hidden="1">#REF!,#REF!</definedName>
    <definedName name="Z_31BD4177_6607_11D3_88F3_0000834298E4_.wvu.Cols" localSheetId="24" hidden="1">#REF!</definedName>
    <definedName name="Z_31BD4177_6607_11D3_88F3_0000834298E4_.wvu.Cols" localSheetId="28" hidden="1">#REF!</definedName>
    <definedName name="Z_31BD4177_6607_11D3_88F3_0000834298E4_.wvu.Cols" hidden="1">#REF!</definedName>
    <definedName name="Z_31BD4177_6607_11D3_88F3_0000834298E4_.wvu.PrintArea" localSheetId="24" hidden="1">#REF!</definedName>
    <definedName name="Z_31BD4177_6607_11D3_88F3_0000834298E4_.wvu.PrintArea" localSheetId="28" hidden="1">#REF!</definedName>
    <definedName name="Z_31BD4177_6607_11D3_88F3_0000834298E4_.wvu.PrintArea" hidden="1">#REF!</definedName>
    <definedName name="Z_31BD4177_6607_11D3_88F3_0000834298E4_.wvu.PrintTitles" localSheetId="24" hidden="1">#REF!</definedName>
    <definedName name="Z_31BD4177_6607_11D3_88F3_0000834298E4_.wvu.PrintTitles" localSheetId="28" hidden="1">#REF!</definedName>
    <definedName name="Z_31BD4177_6607_11D3_88F3_0000834298E4_.wvu.PrintTitles" hidden="1">#REF!</definedName>
    <definedName name="Z_31BD4177_6607_11D3_88F3_0000834298E4_.wvu.Rows" localSheetId="28" hidden="1">#REF!</definedName>
    <definedName name="Z_31BD4177_6607_11D3_88F3_0000834298E4_.wvu.Rows" hidden="1">#REF!</definedName>
    <definedName name="Z_31BD4179_6607_11D3_88F3_0000834298E4_.wvu.Cols" localSheetId="28" hidden="1">#REF!</definedName>
    <definedName name="Z_31BD4179_6607_11D3_88F3_0000834298E4_.wvu.Cols" hidden="1">#REF!</definedName>
    <definedName name="Z_31BD4179_6607_11D3_88F3_0000834298E4_.wvu.PrintArea" localSheetId="28" hidden="1">#REF!</definedName>
    <definedName name="Z_31BD4179_6607_11D3_88F3_0000834298E4_.wvu.PrintArea" hidden="1">#REF!</definedName>
    <definedName name="Z_31BD4179_6607_11D3_88F3_0000834298E4_.wvu.PrintTitles" localSheetId="28" hidden="1">#REF!</definedName>
    <definedName name="Z_31BD4179_6607_11D3_88F3_0000834298E4_.wvu.PrintTitles" hidden="1">#REF!</definedName>
    <definedName name="Z_31BD4179_6607_11D3_88F3_0000834298E4_.wvu.Rows" localSheetId="28" hidden="1">#REF!</definedName>
    <definedName name="Z_31BD4179_6607_11D3_88F3_0000834298E4_.wvu.Rows" hidden="1">#REF!</definedName>
    <definedName name="Z_31BD417B_6607_11D3_88F3_0000834298E4_.wvu.Cols" localSheetId="28" hidden="1">#REF!</definedName>
    <definedName name="Z_31BD417B_6607_11D3_88F3_0000834298E4_.wvu.Cols" hidden="1">#REF!</definedName>
    <definedName name="Z_31BD417B_6607_11D3_88F3_0000834298E4_.wvu.PrintArea" localSheetId="28" hidden="1">#REF!</definedName>
    <definedName name="Z_31BD417B_6607_11D3_88F3_0000834298E4_.wvu.PrintArea" hidden="1">#REF!</definedName>
    <definedName name="Z_31BD417B_6607_11D3_88F3_0000834298E4_.wvu.PrintTitles" localSheetId="28" hidden="1">#REF!</definedName>
    <definedName name="Z_31BD417B_6607_11D3_88F3_0000834298E4_.wvu.PrintTitles" hidden="1">#REF!</definedName>
    <definedName name="Z_31BD417B_6607_11D3_88F3_0000834298E4_.wvu.Rows" localSheetId="28" hidden="1">#REF!</definedName>
    <definedName name="Z_31BD417B_6607_11D3_88F3_0000834298E4_.wvu.Rows" hidden="1">#REF!</definedName>
    <definedName name="Z_31C0CC66_A0FA_11D3_890A_0000834298E4_.wvu.PrintArea" localSheetId="28" hidden="1">#REF!</definedName>
    <definedName name="Z_31C0CC66_A0FA_11D3_890A_0000834298E4_.wvu.PrintArea" hidden="1">#REF!</definedName>
    <definedName name="Z_31C0CC66_A0FA_11D3_890A_0000834298E4_.wvu.PrintTitles" localSheetId="24" hidden="1">#REF!,#REF!</definedName>
    <definedName name="Z_31C0CC66_A0FA_11D3_890A_0000834298E4_.wvu.PrintTitles" localSheetId="28" hidden="1">#REF!,#REF!</definedName>
    <definedName name="Z_31C0CC66_A0FA_11D3_890A_0000834298E4_.wvu.PrintTitles" hidden="1">#REF!,#REF!</definedName>
    <definedName name="Z_31C0CC67_A0FA_11D3_890A_0000834298E4_.wvu.PrintArea" localSheetId="24" hidden="1">#REF!</definedName>
    <definedName name="Z_31C0CC67_A0FA_11D3_890A_0000834298E4_.wvu.PrintArea" localSheetId="28" hidden="1">#REF!</definedName>
    <definedName name="Z_31C0CC67_A0FA_11D3_890A_0000834298E4_.wvu.PrintArea" hidden="1">#REF!</definedName>
    <definedName name="Z_31C0CC67_A0FA_11D3_890A_0000834298E4_.wvu.PrintTitles" localSheetId="24" hidden="1">#REF!,#REF!</definedName>
    <definedName name="Z_31C0CC67_A0FA_11D3_890A_0000834298E4_.wvu.PrintTitles" localSheetId="28" hidden="1">#REF!,#REF!</definedName>
    <definedName name="Z_31C0CC67_A0FA_11D3_890A_0000834298E4_.wvu.PrintTitles" hidden="1">#REF!,#REF!</definedName>
    <definedName name="Z_31C0CC68_A0FA_11D3_890A_0000834298E4_.wvu.PrintArea" localSheetId="24" hidden="1">#REF!</definedName>
    <definedName name="Z_31C0CC68_A0FA_11D3_890A_0000834298E4_.wvu.PrintArea" localSheetId="28" hidden="1">#REF!</definedName>
    <definedName name="Z_31C0CC68_A0FA_11D3_890A_0000834298E4_.wvu.PrintArea" hidden="1">#REF!</definedName>
    <definedName name="Z_31C0CC68_A0FA_11D3_890A_0000834298E4_.wvu.PrintTitles" localSheetId="24" hidden="1">#REF!,#REF!</definedName>
    <definedName name="Z_31C0CC68_A0FA_11D3_890A_0000834298E4_.wvu.PrintTitles" localSheetId="28" hidden="1">#REF!,#REF!</definedName>
    <definedName name="Z_31C0CC68_A0FA_11D3_890A_0000834298E4_.wvu.PrintTitles" hidden="1">#REF!,#REF!</definedName>
    <definedName name="Z_31C0CC69_A0FA_11D3_890A_0000834298E4_.wvu.PrintArea" localSheetId="24" hidden="1">#REF!</definedName>
    <definedName name="Z_31C0CC69_A0FA_11D3_890A_0000834298E4_.wvu.PrintArea" localSheetId="28" hidden="1">#REF!</definedName>
    <definedName name="Z_31C0CC69_A0FA_11D3_890A_0000834298E4_.wvu.PrintArea" hidden="1">#REF!</definedName>
    <definedName name="Z_31C0CC69_A0FA_11D3_890A_0000834298E4_.wvu.PrintTitles" localSheetId="24" hidden="1">#REF!,#REF!</definedName>
    <definedName name="Z_31C0CC69_A0FA_11D3_890A_0000834298E4_.wvu.PrintTitles" localSheetId="28" hidden="1">#REF!,#REF!</definedName>
    <definedName name="Z_31C0CC69_A0FA_11D3_890A_0000834298E4_.wvu.PrintTitles" hidden="1">#REF!,#REF!</definedName>
    <definedName name="Z_31C0CC6A_A0FA_11D3_890A_0000834298E4_.wvu.PrintArea" localSheetId="24" hidden="1">#REF!</definedName>
    <definedName name="Z_31C0CC6A_A0FA_11D3_890A_0000834298E4_.wvu.PrintArea" localSheetId="28" hidden="1">#REF!</definedName>
    <definedName name="Z_31C0CC6A_A0FA_11D3_890A_0000834298E4_.wvu.PrintArea" hidden="1">#REF!</definedName>
    <definedName name="Z_31C0CC6A_A0FA_11D3_890A_0000834298E4_.wvu.PrintTitles" localSheetId="24" hidden="1">#REF!,#REF!</definedName>
    <definedName name="Z_31C0CC6A_A0FA_11D3_890A_0000834298E4_.wvu.PrintTitles" localSheetId="28" hidden="1">#REF!,#REF!</definedName>
    <definedName name="Z_31C0CC6A_A0FA_11D3_890A_0000834298E4_.wvu.PrintTitles" hidden="1">#REF!,#REF!</definedName>
    <definedName name="Z_33E04360_9D15_11D3_8909_0000834298E4_.wvu.PrintArea" localSheetId="24" hidden="1">#REF!</definedName>
    <definedName name="Z_33E04360_9D15_11D3_8909_0000834298E4_.wvu.PrintArea" localSheetId="28" hidden="1">#REF!</definedName>
    <definedName name="Z_33E04360_9D15_11D3_8909_0000834298E4_.wvu.PrintArea" hidden="1">#REF!</definedName>
    <definedName name="Z_33E04360_9D15_11D3_8909_0000834298E4_.wvu.PrintTitles" localSheetId="24" hidden="1">#REF!,#REF!</definedName>
    <definedName name="Z_33E04360_9D15_11D3_8909_0000834298E4_.wvu.PrintTitles" localSheetId="28" hidden="1">#REF!,#REF!</definedName>
    <definedName name="Z_33E04360_9D15_11D3_8909_0000834298E4_.wvu.PrintTitles" hidden="1">#REF!,#REF!</definedName>
    <definedName name="Z_33E04361_9D15_11D3_8909_0000834298E4_.wvu.PrintArea" localSheetId="24" hidden="1">#REF!</definedName>
    <definedName name="Z_33E04361_9D15_11D3_8909_0000834298E4_.wvu.PrintArea" localSheetId="28" hidden="1">#REF!</definedName>
    <definedName name="Z_33E04361_9D15_11D3_8909_0000834298E4_.wvu.PrintArea" hidden="1">#REF!</definedName>
    <definedName name="Z_33E04361_9D15_11D3_8909_0000834298E4_.wvu.PrintTitles" localSheetId="24" hidden="1">#REF!,#REF!</definedName>
    <definedName name="Z_33E04361_9D15_11D3_8909_0000834298E4_.wvu.PrintTitles" localSheetId="28" hidden="1">#REF!,#REF!</definedName>
    <definedName name="Z_33E04361_9D15_11D3_8909_0000834298E4_.wvu.PrintTitles" hidden="1">#REF!,#REF!</definedName>
    <definedName name="Z_33E04362_9D15_11D3_8909_0000834298E4_.wvu.PrintArea" localSheetId="24" hidden="1">#REF!</definedName>
    <definedName name="Z_33E04362_9D15_11D3_8909_0000834298E4_.wvu.PrintArea" localSheetId="28" hidden="1">#REF!</definedName>
    <definedName name="Z_33E04362_9D15_11D3_8909_0000834298E4_.wvu.PrintArea" hidden="1">#REF!</definedName>
    <definedName name="Z_33E04362_9D15_11D3_8909_0000834298E4_.wvu.PrintTitles" localSheetId="24" hidden="1">#REF!,#REF!</definedName>
    <definedName name="Z_33E04362_9D15_11D3_8909_0000834298E4_.wvu.PrintTitles" localSheetId="28" hidden="1">#REF!,#REF!</definedName>
    <definedName name="Z_33E04362_9D15_11D3_8909_0000834298E4_.wvu.PrintTitles" hidden="1">#REF!,#REF!</definedName>
    <definedName name="Z_33E04363_9D15_11D3_8909_0000834298E4_.wvu.PrintArea" localSheetId="24" hidden="1">#REF!</definedName>
    <definedName name="Z_33E04363_9D15_11D3_8909_0000834298E4_.wvu.PrintArea" localSheetId="28" hidden="1">#REF!</definedName>
    <definedName name="Z_33E04363_9D15_11D3_8909_0000834298E4_.wvu.PrintArea" hidden="1">#REF!</definedName>
    <definedName name="Z_33E04363_9D15_11D3_8909_0000834298E4_.wvu.PrintTitles" localSheetId="24" hidden="1">#REF!,#REF!</definedName>
    <definedName name="Z_33E04363_9D15_11D3_8909_0000834298E4_.wvu.PrintTitles" localSheetId="28" hidden="1">#REF!,#REF!</definedName>
    <definedName name="Z_33E04363_9D15_11D3_8909_0000834298E4_.wvu.PrintTitles" hidden="1">#REF!,#REF!</definedName>
    <definedName name="Z_33E04364_9D15_11D3_8909_0000834298E4_.wvu.PrintArea" localSheetId="24" hidden="1">#REF!</definedName>
    <definedName name="Z_33E04364_9D15_11D3_8909_0000834298E4_.wvu.PrintArea" localSheetId="28" hidden="1">#REF!</definedName>
    <definedName name="Z_33E04364_9D15_11D3_8909_0000834298E4_.wvu.PrintArea" hidden="1">#REF!</definedName>
    <definedName name="Z_33E04364_9D15_11D3_8909_0000834298E4_.wvu.PrintTitles" localSheetId="24" hidden="1">#REF!,#REF!</definedName>
    <definedName name="Z_33E04364_9D15_11D3_8909_0000834298E4_.wvu.PrintTitles" localSheetId="28" hidden="1">#REF!,#REF!</definedName>
    <definedName name="Z_33E04364_9D15_11D3_8909_0000834298E4_.wvu.PrintTitles" hidden="1">#REF!,#REF!</definedName>
    <definedName name="Z_372AD0D0_7071_11D3_88FD_0000834298E4_.wvu.PrintArea" localSheetId="24" hidden="1">#REF!</definedName>
    <definedName name="Z_372AD0D0_7071_11D3_88FD_0000834298E4_.wvu.PrintArea" localSheetId="28" hidden="1">#REF!</definedName>
    <definedName name="Z_372AD0D0_7071_11D3_88FD_0000834298E4_.wvu.PrintArea" hidden="1">#REF!</definedName>
    <definedName name="Z_372AD0D0_7071_11D3_88FD_0000834298E4_.wvu.PrintTitles" localSheetId="24" hidden="1">#REF!,#REF!</definedName>
    <definedName name="Z_372AD0D0_7071_11D3_88FD_0000834298E4_.wvu.PrintTitles" localSheetId="28" hidden="1">#REF!,#REF!</definedName>
    <definedName name="Z_372AD0D0_7071_11D3_88FD_0000834298E4_.wvu.PrintTitles" hidden="1">#REF!,#REF!</definedName>
    <definedName name="Z_372AD0D1_7071_11D3_88FD_0000834298E4_.wvu.PrintArea" localSheetId="24" hidden="1">#REF!</definedName>
    <definedName name="Z_372AD0D1_7071_11D3_88FD_0000834298E4_.wvu.PrintArea" localSheetId="28" hidden="1">#REF!</definedName>
    <definedName name="Z_372AD0D1_7071_11D3_88FD_0000834298E4_.wvu.PrintArea" hidden="1">#REF!</definedName>
    <definedName name="Z_372AD0D1_7071_11D3_88FD_0000834298E4_.wvu.PrintTitles" localSheetId="24" hidden="1">#REF!,#REF!</definedName>
    <definedName name="Z_372AD0D1_7071_11D3_88FD_0000834298E4_.wvu.PrintTitles" localSheetId="28" hidden="1">#REF!,#REF!</definedName>
    <definedName name="Z_372AD0D1_7071_11D3_88FD_0000834298E4_.wvu.PrintTitles" hidden="1">#REF!,#REF!</definedName>
    <definedName name="Z_372AD0D2_7071_11D3_88FD_0000834298E4_.wvu.PrintArea" localSheetId="24" hidden="1">#REF!</definedName>
    <definedName name="Z_372AD0D2_7071_11D3_88FD_0000834298E4_.wvu.PrintArea" localSheetId="28" hidden="1">#REF!</definedName>
    <definedName name="Z_372AD0D2_7071_11D3_88FD_0000834298E4_.wvu.PrintArea" hidden="1">#REF!</definedName>
    <definedName name="Z_372AD0D2_7071_11D3_88FD_0000834298E4_.wvu.PrintTitles" localSheetId="24" hidden="1">#REF!,#REF!</definedName>
    <definedName name="Z_372AD0D2_7071_11D3_88FD_0000834298E4_.wvu.PrintTitles" localSheetId="28" hidden="1">#REF!,#REF!</definedName>
    <definedName name="Z_372AD0D2_7071_11D3_88FD_0000834298E4_.wvu.PrintTitles" hidden="1">#REF!,#REF!</definedName>
    <definedName name="Z_372AD0D3_7071_11D3_88FD_0000834298E4_.wvu.PrintArea" localSheetId="24" hidden="1">#REF!</definedName>
    <definedName name="Z_372AD0D3_7071_11D3_88FD_0000834298E4_.wvu.PrintArea" localSheetId="28" hidden="1">#REF!</definedName>
    <definedName name="Z_372AD0D3_7071_11D3_88FD_0000834298E4_.wvu.PrintArea" hidden="1">#REF!</definedName>
    <definedName name="Z_372AD0D3_7071_11D3_88FD_0000834298E4_.wvu.PrintTitles" localSheetId="24" hidden="1">#REF!,#REF!</definedName>
    <definedName name="Z_372AD0D3_7071_11D3_88FD_0000834298E4_.wvu.PrintTitles" localSheetId="28" hidden="1">#REF!,#REF!</definedName>
    <definedName name="Z_372AD0D3_7071_11D3_88FD_0000834298E4_.wvu.PrintTitles" hidden="1">#REF!,#REF!</definedName>
    <definedName name="Z_372AD0D4_7071_11D3_88FD_0000834298E4_.wvu.PrintArea" localSheetId="24" hidden="1">#REF!</definedName>
    <definedName name="Z_372AD0D4_7071_11D3_88FD_0000834298E4_.wvu.PrintArea" localSheetId="28" hidden="1">#REF!</definedName>
    <definedName name="Z_372AD0D4_7071_11D3_88FD_0000834298E4_.wvu.PrintArea" hidden="1">#REF!</definedName>
    <definedName name="Z_372AD0D4_7071_11D3_88FD_0000834298E4_.wvu.PrintTitles" localSheetId="24" hidden="1">#REF!,#REF!</definedName>
    <definedName name="Z_372AD0D4_7071_11D3_88FD_0000834298E4_.wvu.PrintTitles" localSheetId="28" hidden="1">#REF!,#REF!</definedName>
    <definedName name="Z_372AD0D4_7071_11D3_88FD_0000834298E4_.wvu.PrintTitles" hidden="1">#REF!,#REF!</definedName>
    <definedName name="Z_3FDE5923_907D_11D3_88FB_0000834298E4_.wvu.PrintArea" localSheetId="24" hidden="1">#REF!</definedName>
    <definedName name="Z_3FDE5923_907D_11D3_88FB_0000834298E4_.wvu.PrintArea" localSheetId="28" hidden="1">#REF!</definedName>
    <definedName name="Z_3FDE5923_907D_11D3_88FB_0000834298E4_.wvu.PrintArea" hidden="1">#REF!</definedName>
    <definedName name="Z_3FDE5923_907D_11D3_88FB_0000834298E4_.wvu.PrintTitles" localSheetId="24" hidden="1">#REF!,#REF!</definedName>
    <definedName name="Z_3FDE5923_907D_11D3_88FB_0000834298E4_.wvu.PrintTitles" localSheetId="28" hidden="1">#REF!,#REF!</definedName>
    <definedName name="Z_3FDE5923_907D_11D3_88FB_0000834298E4_.wvu.PrintTitles" hidden="1">#REF!,#REF!</definedName>
    <definedName name="Z_3FDE5924_907D_11D3_88FB_0000834298E4_.wvu.PrintArea" localSheetId="24" hidden="1">#REF!</definedName>
    <definedName name="Z_3FDE5924_907D_11D3_88FB_0000834298E4_.wvu.PrintArea" localSheetId="28" hidden="1">#REF!</definedName>
    <definedName name="Z_3FDE5924_907D_11D3_88FB_0000834298E4_.wvu.PrintArea" hidden="1">#REF!</definedName>
    <definedName name="Z_3FDE5924_907D_11D3_88FB_0000834298E4_.wvu.PrintTitles" localSheetId="24" hidden="1">#REF!,#REF!</definedName>
    <definedName name="Z_3FDE5924_907D_11D3_88FB_0000834298E4_.wvu.PrintTitles" localSheetId="28" hidden="1">#REF!,#REF!</definedName>
    <definedName name="Z_3FDE5924_907D_11D3_88FB_0000834298E4_.wvu.PrintTitles" hidden="1">#REF!,#REF!</definedName>
    <definedName name="Z_3FDE5925_907D_11D3_88FB_0000834298E4_.wvu.PrintArea" localSheetId="24" hidden="1">#REF!</definedName>
    <definedName name="Z_3FDE5925_907D_11D3_88FB_0000834298E4_.wvu.PrintArea" localSheetId="28" hidden="1">#REF!</definedName>
    <definedName name="Z_3FDE5925_907D_11D3_88FB_0000834298E4_.wvu.PrintArea" hidden="1">#REF!</definedName>
    <definedName name="Z_3FDE5925_907D_11D3_88FB_0000834298E4_.wvu.PrintTitles" localSheetId="24" hidden="1">#REF!,#REF!</definedName>
    <definedName name="Z_3FDE5925_907D_11D3_88FB_0000834298E4_.wvu.PrintTitles" localSheetId="28" hidden="1">#REF!,#REF!</definedName>
    <definedName name="Z_3FDE5925_907D_11D3_88FB_0000834298E4_.wvu.PrintTitles" hidden="1">#REF!,#REF!</definedName>
    <definedName name="Z_3FDE5926_907D_11D3_88FB_0000834298E4_.wvu.PrintArea" localSheetId="24" hidden="1">#REF!</definedName>
    <definedName name="Z_3FDE5926_907D_11D3_88FB_0000834298E4_.wvu.PrintArea" localSheetId="28" hidden="1">#REF!</definedName>
    <definedName name="Z_3FDE5926_907D_11D3_88FB_0000834298E4_.wvu.PrintArea" hidden="1">#REF!</definedName>
    <definedName name="Z_3FDE5926_907D_11D3_88FB_0000834298E4_.wvu.PrintTitles" localSheetId="24" hidden="1">#REF!,#REF!</definedName>
    <definedName name="Z_3FDE5926_907D_11D3_88FB_0000834298E4_.wvu.PrintTitles" localSheetId="28" hidden="1">#REF!,#REF!</definedName>
    <definedName name="Z_3FDE5926_907D_11D3_88FB_0000834298E4_.wvu.PrintTitles" hidden="1">#REF!,#REF!</definedName>
    <definedName name="Z_3FDE5927_907D_11D3_88FB_0000834298E4_.wvu.PrintArea" localSheetId="24" hidden="1">#REF!</definedName>
    <definedName name="Z_3FDE5927_907D_11D3_88FB_0000834298E4_.wvu.PrintArea" localSheetId="28" hidden="1">#REF!</definedName>
    <definedName name="Z_3FDE5927_907D_11D3_88FB_0000834298E4_.wvu.PrintArea" hidden="1">#REF!</definedName>
    <definedName name="Z_3FDE5927_907D_11D3_88FB_0000834298E4_.wvu.PrintTitles" localSheetId="24" hidden="1">#REF!,#REF!</definedName>
    <definedName name="Z_3FDE5927_907D_11D3_88FB_0000834298E4_.wvu.PrintTitles" localSheetId="28" hidden="1">#REF!,#REF!</definedName>
    <definedName name="Z_3FDE5927_907D_11D3_88FB_0000834298E4_.wvu.PrintTitles" hidden="1">#REF!,#REF!</definedName>
    <definedName name="Z_52599C1A_5BCA_11D3_88E6_0000834298E4_.wvu.Cols" localSheetId="24" hidden="1">#REF!</definedName>
    <definedName name="Z_52599C1A_5BCA_11D3_88E6_0000834298E4_.wvu.Cols" localSheetId="28" hidden="1">#REF!</definedName>
    <definedName name="Z_52599C1A_5BCA_11D3_88E6_0000834298E4_.wvu.Cols" hidden="1">#REF!</definedName>
    <definedName name="Z_52599C1A_5BCA_11D3_88E6_0000834298E4_.wvu.PrintArea" localSheetId="24" hidden="1">#REF!</definedName>
    <definedName name="Z_52599C1A_5BCA_11D3_88E6_0000834298E4_.wvu.PrintArea" localSheetId="28" hidden="1">#REF!</definedName>
    <definedName name="Z_52599C1A_5BCA_11D3_88E6_0000834298E4_.wvu.PrintArea" hidden="1">#REF!</definedName>
    <definedName name="Z_52599C1A_5BCA_11D3_88E6_0000834298E4_.wvu.PrintTitles" localSheetId="24" hidden="1">#REF!</definedName>
    <definedName name="Z_52599C1A_5BCA_11D3_88E6_0000834298E4_.wvu.PrintTitles" localSheetId="28" hidden="1">#REF!</definedName>
    <definedName name="Z_52599C1A_5BCA_11D3_88E6_0000834298E4_.wvu.PrintTitles" hidden="1">#REF!</definedName>
    <definedName name="Z_52599C1C_5BCA_11D3_88E6_0000834298E4_.wvu.Cols" localSheetId="28" hidden="1">#REF!</definedName>
    <definedName name="Z_52599C1C_5BCA_11D3_88E6_0000834298E4_.wvu.Cols" hidden="1">#REF!</definedName>
    <definedName name="Z_52599C1C_5BCA_11D3_88E6_0000834298E4_.wvu.PrintArea" localSheetId="28" hidden="1">#REF!</definedName>
    <definedName name="Z_52599C1C_5BCA_11D3_88E6_0000834298E4_.wvu.PrintArea" hidden="1">#REF!</definedName>
    <definedName name="Z_52599C1C_5BCA_11D3_88E6_0000834298E4_.wvu.PrintTitles" localSheetId="28" hidden="1">#REF!</definedName>
    <definedName name="Z_52599C1C_5BCA_11D3_88E6_0000834298E4_.wvu.PrintTitles" hidden="1">#REF!</definedName>
    <definedName name="Z_52599C1E_5BCA_11D3_88E6_0000834298E4_.wvu.Cols" localSheetId="28" hidden="1">#REF!</definedName>
    <definedName name="Z_52599C1E_5BCA_11D3_88E6_0000834298E4_.wvu.Cols" hidden="1">#REF!</definedName>
    <definedName name="Z_52599C1E_5BCA_11D3_88E6_0000834298E4_.wvu.PrintArea" localSheetId="28" hidden="1">#REF!</definedName>
    <definedName name="Z_52599C1E_5BCA_11D3_88E6_0000834298E4_.wvu.PrintArea" hidden="1">#REF!</definedName>
    <definedName name="Z_52599C1E_5BCA_11D3_88E6_0000834298E4_.wvu.PrintTitles" localSheetId="28" hidden="1">#REF!</definedName>
    <definedName name="Z_52599C1E_5BCA_11D3_88E6_0000834298E4_.wvu.PrintTitles" hidden="1">#REF!</definedName>
    <definedName name="Z_52599EEC_5BCA_11D3_88E6_0000834298E4_.wvu.Cols" localSheetId="28" hidden="1">#REF!</definedName>
    <definedName name="Z_52599EEC_5BCA_11D3_88E6_0000834298E4_.wvu.Cols" hidden="1">#REF!</definedName>
    <definedName name="Z_52599EEC_5BCA_11D3_88E6_0000834298E4_.wvu.PrintArea" localSheetId="28" hidden="1">#REF!</definedName>
    <definedName name="Z_52599EEC_5BCA_11D3_88E6_0000834298E4_.wvu.PrintArea" hidden="1">#REF!</definedName>
    <definedName name="Z_52599EEC_5BCA_11D3_88E6_0000834298E4_.wvu.PrintTitles" localSheetId="28" hidden="1">#REF!</definedName>
    <definedName name="Z_52599EEC_5BCA_11D3_88E6_0000834298E4_.wvu.PrintTitles" hidden="1">#REF!</definedName>
    <definedName name="Z_52599EEE_5BCA_11D3_88E6_0000834298E4_.wvu.Cols" localSheetId="28" hidden="1">#REF!</definedName>
    <definedName name="Z_52599EEE_5BCA_11D3_88E6_0000834298E4_.wvu.Cols" hidden="1">#REF!</definedName>
    <definedName name="Z_52599EEE_5BCA_11D3_88E6_0000834298E4_.wvu.PrintArea" localSheetId="28" hidden="1">#REF!</definedName>
    <definedName name="Z_52599EEE_5BCA_11D3_88E6_0000834298E4_.wvu.PrintArea" hidden="1">#REF!</definedName>
    <definedName name="Z_52599EEE_5BCA_11D3_88E6_0000834298E4_.wvu.PrintTitles" localSheetId="28" hidden="1">#REF!</definedName>
    <definedName name="Z_52599EEE_5BCA_11D3_88E6_0000834298E4_.wvu.PrintTitles" hidden="1">#REF!</definedName>
    <definedName name="Z_52599EF0_5BCA_11D3_88E6_0000834298E4_.wvu.Cols" localSheetId="28" hidden="1">#REF!</definedName>
    <definedName name="Z_52599EF0_5BCA_11D3_88E6_0000834298E4_.wvu.Cols" hidden="1">#REF!</definedName>
    <definedName name="Z_52599EF0_5BCA_11D3_88E6_0000834298E4_.wvu.PrintArea" localSheetId="28" hidden="1">#REF!</definedName>
    <definedName name="Z_52599EF0_5BCA_11D3_88E6_0000834298E4_.wvu.PrintArea" hidden="1">#REF!</definedName>
    <definedName name="Z_52599EF0_5BCA_11D3_88E6_0000834298E4_.wvu.PrintTitles" localSheetId="28" hidden="1">#REF!</definedName>
    <definedName name="Z_52599EF0_5BCA_11D3_88E6_0000834298E4_.wvu.PrintTitles" hidden="1">#REF!</definedName>
    <definedName name="Z_5259A2CD_5BCA_11D3_88E6_0000834298E4_.wvu.Cols" localSheetId="28" hidden="1">#REF!</definedName>
    <definedName name="Z_5259A2CD_5BCA_11D3_88E6_0000834298E4_.wvu.Cols" hidden="1">#REF!</definedName>
    <definedName name="Z_5259A2CD_5BCA_11D3_88E6_0000834298E4_.wvu.PrintArea" localSheetId="28" hidden="1">#REF!</definedName>
    <definedName name="Z_5259A2CD_5BCA_11D3_88E6_0000834298E4_.wvu.PrintArea" hidden="1">#REF!</definedName>
    <definedName name="Z_5259A2CD_5BCA_11D3_88E6_0000834298E4_.wvu.PrintTitles" localSheetId="28" hidden="1">#REF!</definedName>
    <definedName name="Z_5259A2CD_5BCA_11D3_88E6_0000834298E4_.wvu.PrintTitles" hidden="1">#REF!</definedName>
    <definedName name="Z_5259A2CF_5BCA_11D3_88E6_0000834298E4_.wvu.Cols" localSheetId="28" hidden="1">#REF!</definedName>
    <definedName name="Z_5259A2CF_5BCA_11D3_88E6_0000834298E4_.wvu.Cols" hidden="1">#REF!</definedName>
    <definedName name="Z_5259A2CF_5BCA_11D3_88E6_0000834298E4_.wvu.PrintArea" localSheetId="28" hidden="1">#REF!</definedName>
    <definedName name="Z_5259A2CF_5BCA_11D3_88E6_0000834298E4_.wvu.PrintArea" hidden="1">#REF!</definedName>
    <definedName name="Z_5259A2CF_5BCA_11D3_88E6_0000834298E4_.wvu.PrintTitles" localSheetId="28" hidden="1">#REF!</definedName>
    <definedName name="Z_5259A2CF_5BCA_11D3_88E6_0000834298E4_.wvu.PrintTitles" hidden="1">#REF!</definedName>
    <definedName name="Z_5259A2D1_5BCA_11D3_88E6_0000834298E4_.wvu.Cols" localSheetId="28" hidden="1">#REF!</definedName>
    <definedName name="Z_5259A2D1_5BCA_11D3_88E6_0000834298E4_.wvu.Cols" hidden="1">#REF!</definedName>
    <definedName name="Z_5259A2D1_5BCA_11D3_88E6_0000834298E4_.wvu.PrintArea" localSheetId="28" hidden="1">#REF!</definedName>
    <definedName name="Z_5259A2D1_5BCA_11D3_88E6_0000834298E4_.wvu.PrintArea" hidden="1">#REF!</definedName>
    <definedName name="Z_5259A2D1_5BCA_11D3_88E6_0000834298E4_.wvu.PrintTitles" localSheetId="28" hidden="1">#REF!</definedName>
    <definedName name="Z_5259A2D1_5BCA_11D3_88E6_0000834298E4_.wvu.PrintTitles" hidden="1">#REF!</definedName>
    <definedName name="Z_5259A4C0_5BCA_11D3_88E6_0000834298E4_.wvu.Cols" localSheetId="28" hidden="1">#REF!</definedName>
    <definedName name="Z_5259A4C0_5BCA_11D3_88E6_0000834298E4_.wvu.Cols" hidden="1">#REF!</definedName>
    <definedName name="Z_5259A4C0_5BCA_11D3_88E6_0000834298E4_.wvu.PrintArea" localSheetId="28" hidden="1">#REF!</definedName>
    <definedName name="Z_5259A4C0_5BCA_11D3_88E6_0000834298E4_.wvu.PrintArea" hidden="1">#REF!</definedName>
    <definedName name="Z_5259A4C0_5BCA_11D3_88E6_0000834298E4_.wvu.PrintTitles" localSheetId="28" hidden="1">#REF!</definedName>
    <definedName name="Z_5259A4C0_5BCA_11D3_88E6_0000834298E4_.wvu.PrintTitles" hidden="1">#REF!</definedName>
    <definedName name="Z_5259A4C2_5BCA_11D3_88E6_0000834298E4_.wvu.Cols" localSheetId="28" hidden="1">#REF!</definedName>
    <definedName name="Z_5259A4C2_5BCA_11D3_88E6_0000834298E4_.wvu.Cols" hidden="1">#REF!</definedName>
    <definedName name="Z_5259A4C2_5BCA_11D3_88E6_0000834298E4_.wvu.PrintArea" localSheetId="28" hidden="1">#REF!</definedName>
    <definedName name="Z_5259A4C2_5BCA_11D3_88E6_0000834298E4_.wvu.PrintArea" hidden="1">#REF!</definedName>
    <definedName name="Z_5259A4C2_5BCA_11D3_88E6_0000834298E4_.wvu.PrintTitles" localSheetId="28" hidden="1">#REF!</definedName>
    <definedName name="Z_5259A4C2_5BCA_11D3_88E6_0000834298E4_.wvu.PrintTitles" hidden="1">#REF!</definedName>
    <definedName name="Z_5259A4C4_5BCA_11D3_88E6_0000834298E4_.wvu.Cols" localSheetId="28" hidden="1">#REF!</definedName>
    <definedName name="Z_5259A4C4_5BCA_11D3_88E6_0000834298E4_.wvu.Cols" hidden="1">#REF!</definedName>
    <definedName name="Z_5259A4C4_5BCA_11D3_88E6_0000834298E4_.wvu.PrintArea" localSheetId="28" hidden="1">#REF!</definedName>
    <definedName name="Z_5259A4C4_5BCA_11D3_88E6_0000834298E4_.wvu.PrintArea" hidden="1">#REF!</definedName>
    <definedName name="Z_5259A4C4_5BCA_11D3_88E6_0000834298E4_.wvu.PrintTitles" localSheetId="28" hidden="1">#REF!</definedName>
    <definedName name="Z_5259A4C4_5BCA_11D3_88E6_0000834298E4_.wvu.PrintTitles" hidden="1">#REF!</definedName>
    <definedName name="Z_575FE831_9D22_11D3_8909_0000834298E4_.wvu.PrintArea" localSheetId="28" hidden="1">#REF!</definedName>
    <definedName name="Z_575FE831_9D22_11D3_8909_0000834298E4_.wvu.PrintArea" hidden="1">#REF!</definedName>
    <definedName name="Z_575FE831_9D22_11D3_8909_0000834298E4_.wvu.PrintTitles" localSheetId="24" hidden="1">#REF!,#REF!</definedName>
    <definedName name="Z_575FE831_9D22_11D3_8909_0000834298E4_.wvu.PrintTitles" localSheetId="28" hidden="1">#REF!,#REF!</definedName>
    <definedName name="Z_575FE831_9D22_11D3_8909_0000834298E4_.wvu.PrintTitles" hidden="1">#REF!,#REF!</definedName>
    <definedName name="Z_575FE832_9D22_11D3_8909_0000834298E4_.wvu.PrintArea" localSheetId="24" hidden="1">#REF!</definedName>
    <definedName name="Z_575FE832_9D22_11D3_8909_0000834298E4_.wvu.PrintArea" localSheetId="28" hidden="1">#REF!</definedName>
    <definedName name="Z_575FE832_9D22_11D3_8909_0000834298E4_.wvu.PrintArea" hidden="1">#REF!</definedName>
    <definedName name="Z_575FE832_9D22_11D3_8909_0000834298E4_.wvu.PrintTitles" localSheetId="24" hidden="1">#REF!,#REF!</definedName>
    <definedName name="Z_575FE832_9D22_11D3_8909_0000834298E4_.wvu.PrintTitles" localSheetId="28" hidden="1">#REF!,#REF!</definedName>
    <definedName name="Z_575FE832_9D22_11D3_8909_0000834298E4_.wvu.PrintTitles" hidden="1">#REF!,#REF!</definedName>
    <definedName name="Z_575FE833_9D22_11D3_8909_0000834298E4_.wvu.PrintArea" localSheetId="24" hidden="1">#REF!</definedName>
    <definedName name="Z_575FE833_9D22_11D3_8909_0000834298E4_.wvu.PrintArea" localSheetId="28" hidden="1">#REF!</definedName>
    <definedName name="Z_575FE833_9D22_11D3_8909_0000834298E4_.wvu.PrintArea" hidden="1">#REF!</definedName>
    <definedName name="Z_575FE833_9D22_11D3_8909_0000834298E4_.wvu.PrintTitles" localSheetId="24" hidden="1">#REF!,#REF!</definedName>
    <definedName name="Z_575FE833_9D22_11D3_8909_0000834298E4_.wvu.PrintTitles" localSheetId="28" hidden="1">#REF!,#REF!</definedName>
    <definedName name="Z_575FE833_9D22_11D3_8909_0000834298E4_.wvu.PrintTitles" hidden="1">#REF!,#REF!</definedName>
    <definedName name="Z_575FE834_9D22_11D3_8909_0000834298E4_.wvu.PrintArea" localSheetId="24" hidden="1">#REF!</definedName>
    <definedName name="Z_575FE834_9D22_11D3_8909_0000834298E4_.wvu.PrintArea" localSheetId="28" hidden="1">#REF!</definedName>
    <definedName name="Z_575FE834_9D22_11D3_8909_0000834298E4_.wvu.PrintArea" hidden="1">#REF!</definedName>
    <definedName name="Z_575FE834_9D22_11D3_8909_0000834298E4_.wvu.PrintTitles" localSheetId="24" hidden="1">#REF!,#REF!</definedName>
    <definedName name="Z_575FE834_9D22_11D3_8909_0000834298E4_.wvu.PrintTitles" localSheetId="28" hidden="1">#REF!,#REF!</definedName>
    <definedName name="Z_575FE834_9D22_11D3_8909_0000834298E4_.wvu.PrintTitles" hidden="1">#REF!,#REF!</definedName>
    <definedName name="Z_575FE835_9D22_11D3_8909_0000834298E4_.wvu.PrintArea" localSheetId="24" hidden="1">#REF!</definedName>
    <definedName name="Z_575FE835_9D22_11D3_8909_0000834298E4_.wvu.PrintArea" localSheetId="28" hidden="1">#REF!</definedName>
    <definedName name="Z_575FE835_9D22_11D3_8909_0000834298E4_.wvu.PrintArea" hidden="1">#REF!</definedName>
    <definedName name="Z_575FE835_9D22_11D3_8909_0000834298E4_.wvu.PrintTitles" localSheetId="24" hidden="1">#REF!,#REF!</definedName>
    <definedName name="Z_575FE835_9D22_11D3_8909_0000834298E4_.wvu.PrintTitles" localSheetId="28" hidden="1">#REF!,#REF!</definedName>
    <definedName name="Z_575FE835_9D22_11D3_8909_0000834298E4_.wvu.PrintTitles" hidden="1">#REF!,#REF!</definedName>
    <definedName name="Z_58811516_5B2E_11D3_88E5_0000834298E4_.wvu.Cols" localSheetId="24" hidden="1">#REF!</definedName>
    <definedName name="Z_58811516_5B2E_11D3_88E5_0000834298E4_.wvu.Cols" localSheetId="28" hidden="1">#REF!</definedName>
    <definedName name="Z_58811516_5B2E_11D3_88E5_0000834298E4_.wvu.Cols" hidden="1">#REF!</definedName>
    <definedName name="Z_58811516_5B2E_11D3_88E5_0000834298E4_.wvu.PrintArea" localSheetId="24" hidden="1">#REF!</definedName>
    <definedName name="Z_58811516_5B2E_11D3_88E5_0000834298E4_.wvu.PrintArea" localSheetId="28" hidden="1">#REF!</definedName>
    <definedName name="Z_58811516_5B2E_11D3_88E5_0000834298E4_.wvu.PrintArea" hidden="1">#REF!</definedName>
    <definedName name="Z_58811516_5B2E_11D3_88E5_0000834298E4_.wvu.PrintTitles" localSheetId="24" hidden="1">#REF!</definedName>
    <definedName name="Z_58811516_5B2E_11D3_88E5_0000834298E4_.wvu.PrintTitles" localSheetId="28" hidden="1">#REF!</definedName>
    <definedName name="Z_58811516_5B2E_11D3_88E5_0000834298E4_.wvu.PrintTitles" hidden="1">#REF!</definedName>
    <definedName name="Z_58811518_5B2E_11D3_88E5_0000834298E4_.wvu.Cols" localSheetId="28" hidden="1">#REF!</definedName>
    <definedName name="Z_58811518_5B2E_11D3_88E5_0000834298E4_.wvu.Cols" hidden="1">#REF!</definedName>
    <definedName name="Z_58811518_5B2E_11D3_88E5_0000834298E4_.wvu.PrintArea" localSheetId="28" hidden="1">#REF!</definedName>
    <definedName name="Z_58811518_5B2E_11D3_88E5_0000834298E4_.wvu.PrintArea" hidden="1">#REF!</definedName>
    <definedName name="Z_58811518_5B2E_11D3_88E5_0000834298E4_.wvu.PrintTitles" localSheetId="28" hidden="1">#REF!</definedName>
    <definedName name="Z_58811518_5B2E_11D3_88E5_0000834298E4_.wvu.PrintTitles" hidden="1">#REF!</definedName>
    <definedName name="Z_5881151A_5B2E_11D3_88E5_0000834298E4_.wvu.Cols" localSheetId="28" hidden="1">#REF!</definedName>
    <definedName name="Z_5881151A_5B2E_11D3_88E5_0000834298E4_.wvu.Cols" hidden="1">#REF!</definedName>
    <definedName name="Z_5881151A_5B2E_11D3_88E5_0000834298E4_.wvu.PrintArea" localSheetId="28" hidden="1">#REF!</definedName>
    <definedName name="Z_5881151A_5B2E_11D3_88E5_0000834298E4_.wvu.PrintArea" hidden="1">#REF!</definedName>
    <definedName name="Z_5881151A_5B2E_11D3_88E5_0000834298E4_.wvu.PrintTitles" localSheetId="28" hidden="1">#REF!</definedName>
    <definedName name="Z_5881151A_5B2E_11D3_88E5_0000834298E4_.wvu.PrintTitles" hidden="1">#REF!</definedName>
    <definedName name="Z_806DABE2_654D_11D3_88F1_0000834298E4_.wvu.PrintArea" localSheetId="28" hidden="1">#REF!</definedName>
    <definedName name="Z_806DABE2_654D_11D3_88F1_0000834298E4_.wvu.PrintArea" hidden="1">#REF!</definedName>
    <definedName name="Z_806DABE2_654D_11D3_88F1_0000834298E4_.wvu.PrintTitles" localSheetId="24" hidden="1">#REF!,#REF!</definedName>
    <definedName name="Z_806DABE2_654D_11D3_88F1_0000834298E4_.wvu.PrintTitles" localSheetId="28" hidden="1">#REF!,#REF!</definedName>
    <definedName name="Z_806DABE2_654D_11D3_88F1_0000834298E4_.wvu.PrintTitles" hidden="1">#REF!,#REF!</definedName>
    <definedName name="Z_806DABE3_654D_11D3_88F1_0000834298E4_.wvu.PrintArea" localSheetId="24" hidden="1">#REF!</definedName>
    <definedName name="Z_806DABE3_654D_11D3_88F1_0000834298E4_.wvu.PrintArea" localSheetId="28" hidden="1">#REF!</definedName>
    <definedName name="Z_806DABE3_654D_11D3_88F1_0000834298E4_.wvu.PrintArea" hidden="1">#REF!</definedName>
    <definedName name="Z_806DABE3_654D_11D3_88F1_0000834298E4_.wvu.PrintTitles" localSheetId="24" hidden="1">#REF!,#REF!</definedName>
    <definedName name="Z_806DABE3_654D_11D3_88F1_0000834298E4_.wvu.PrintTitles" localSheetId="28" hidden="1">#REF!,#REF!</definedName>
    <definedName name="Z_806DABE3_654D_11D3_88F1_0000834298E4_.wvu.PrintTitles" hidden="1">#REF!,#REF!</definedName>
    <definedName name="Z_806DABE4_654D_11D3_88F1_0000834298E4_.wvu.PrintArea" localSheetId="24" hidden="1">#REF!</definedName>
    <definedName name="Z_806DABE4_654D_11D3_88F1_0000834298E4_.wvu.PrintArea" localSheetId="28" hidden="1">#REF!</definedName>
    <definedName name="Z_806DABE4_654D_11D3_88F1_0000834298E4_.wvu.PrintArea" hidden="1">#REF!</definedName>
    <definedName name="Z_806DABE4_654D_11D3_88F1_0000834298E4_.wvu.PrintTitles" localSheetId="24" hidden="1">#REF!,#REF!</definedName>
    <definedName name="Z_806DABE4_654D_11D3_88F1_0000834298E4_.wvu.PrintTitles" localSheetId="28" hidden="1">#REF!,#REF!</definedName>
    <definedName name="Z_806DABE4_654D_11D3_88F1_0000834298E4_.wvu.PrintTitles" hidden="1">#REF!,#REF!</definedName>
    <definedName name="Z_806DABE5_654D_11D3_88F1_0000834298E4_.wvu.PrintArea" localSheetId="24" hidden="1">#REF!</definedName>
    <definedName name="Z_806DABE5_654D_11D3_88F1_0000834298E4_.wvu.PrintArea" localSheetId="28" hidden="1">#REF!</definedName>
    <definedName name="Z_806DABE5_654D_11D3_88F1_0000834298E4_.wvu.PrintArea" hidden="1">#REF!</definedName>
    <definedName name="Z_806DABE5_654D_11D3_88F1_0000834298E4_.wvu.PrintTitles" localSheetId="24" hidden="1">#REF!,#REF!</definedName>
    <definedName name="Z_806DABE5_654D_11D3_88F1_0000834298E4_.wvu.PrintTitles" localSheetId="28" hidden="1">#REF!,#REF!</definedName>
    <definedName name="Z_806DABE5_654D_11D3_88F1_0000834298E4_.wvu.PrintTitles" hidden="1">#REF!,#REF!</definedName>
    <definedName name="Z_806DABE6_654D_11D3_88F1_0000834298E4_.wvu.PrintArea" localSheetId="24" hidden="1">#REF!</definedName>
    <definedName name="Z_806DABE6_654D_11D3_88F1_0000834298E4_.wvu.PrintArea" localSheetId="28" hidden="1">#REF!</definedName>
    <definedName name="Z_806DABE6_654D_11D3_88F1_0000834298E4_.wvu.PrintArea" hidden="1">#REF!</definedName>
    <definedName name="Z_806DABE6_654D_11D3_88F1_0000834298E4_.wvu.PrintTitles" localSheetId="24" hidden="1">#REF!,#REF!</definedName>
    <definedName name="Z_806DABE6_654D_11D3_88F1_0000834298E4_.wvu.PrintTitles" localSheetId="28" hidden="1">#REF!,#REF!</definedName>
    <definedName name="Z_806DABE6_654D_11D3_88F1_0000834298E4_.wvu.PrintTitles" hidden="1">#REF!,#REF!</definedName>
    <definedName name="Z_806DAC53_654D_11D3_88F1_0000834298E4_.wvu.PrintArea" localSheetId="24" hidden="1">#REF!</definedName>
    <definedName name="Z_806DAC53_654D_11D3_88F1_0000834298E4_.wvu.PrintArea" localSheetId="28" hidden="1">#REF!</definedName>
    <definedName name="Z_806DAC53_654D_11D3_88F1_0000834298E4_.wvu.PrintArea" hidden="1">#REF!</definedName>
    <definedName name="Z_806DAC53_654D_11D3_88F1_0000834298E4_.wvu.PrintTitles" localSheetId="24" hidden="1">#REF!,#REF!</definedName>
    <definedName name="Z_806DAC53_654D_11D3_88F1_0000834298E4_.wvu.PrintTitles" localSheetId="28" hidden="1">#REF!,#REF!</definedName>
    <definedName name="Z_806DAC53_654D_11D3_88F1_0000834298E4_.wvu.PrintTitles" hidden="1">#REF!,#REF!</definedName>
    <definedName name="Z_806DAC54_654D_11D3_88F1_0000834298E4_.wvu.PrintArea" localSheetId="24" hidden="1">#REF!</definedName>
    <definedName name="Z_806DAC54_654D_11D3_88F1_0000834298E4_.wvu.PrintArea" localSheetId="28" hidden="1">#REF!</definedName>
    <definedName name="Z_806DAC54_654D_11D3_88F1_0000834298E4_.wvu.PrintArea" hidden="1">#REF!</definedName>
    <definedName name="Z_806DAC54_654D_11D3_88F1_0000834298E4_.wvu.PrintTitles" localSheetId="24" hidden="1">#REF!,#REF!</definedName>
    <definedName name="Z_806DAC54_654D_11D3_88F1_0000834298E4_.wvu.PrintTitles" localSheetId="28" hidden="1">#REF!,#REF!</definedName>
    <definedName name="Z_806DAC54_654D_11D3_88F1_0000834298E4_.wvu.PrintTitles" hidden="1">#REF!,#REF!</definedName>
    <definedName name="Z_806DAC55_654D_11D3_88F1_0000834298E4_.wvu.PrintArea" localSheetId="24" hidden="1">#REF!</definedName>
    <definedName name="Z_806DAC55_654D_11D3_88F1_0000834298E4_.wvu.PrintArea" localSheetId="28" hidden="1">#REF!</definedName>
    <definedName name="Z_806DAC55_654D_11D3_88F1_0000834298E4_.wvu.PrintArea" hidden="1">#REF!</definedName>
    <definedName name="Z_806DAC55_654D_11D3_88F1_0000834298E4_.wvu.PrintTitles" localSheetId="24" hidden="1">#REF!,#REF!</definedName>
    <definedName name="Z_806DAC55_654D_11D3_88F1_0000834298E4_.wvu.PrintTitles" localSheetId="28" hidden="1">#REF!,#REF!</definedName>
    <definedName name="Z_806DAC55_654D_11D3_88F1_0000834298E4_.wvu.PrintTitles" hidden="1">#REF!,#REF!</definedName>
    <definedName name="Z_806DAC56_654D_11D3_88F1_0000834298E4_.wvu.PrintArea" localSheetId="24" hidden="1">#REF!</definedName>
    <definedName name="Z_806DAC56_654D_11D3_88F1_0000834298E4_.wvu.PrintArea" localSheetId="28" hidden="1">#REF!</definedName>
    <definedName name="Z_806DAC56_654D_11D3_88F1_0000834298E4_.wvu.PrintArea" hidden="1">#REF!</definedName>
    <definedName name="Z_806DAC56_654D_11D3_88F1_0000834298E4_.wvu.PrintTitles" localSheetId="24" hidden="1">#REF!,#REF!</definedName>
    <definedName name="Z_806DAC56_654D_11D3_88F1_0000834298E4_.wvu.PrintTitles" localSheetId="28" hidden="1">#REF!,#REF!</definedName>
    <definedName name="Z_806DAC56_654D_11D3_88F1_0000834298E4_.wvu.PrintTitles" hidden="1">#REF!,#REF!</definedName>
    <definedName name="Z_806DAC57_654D_11D3_88F1_0000834298E4_.wvu.PrintArea" localSheetId="24" hidden="1">#REF!</definedName>
    <definedName name="Z_806DAC57_654D_11D3_88F1_0000834298E4_.wvu.PrintArea" localSheetId="28" hidden="1">#REF!</definedName>
    <definedName name="Z_806DAC57_654D_11D3_88F1_0000834298E4_.wvu.PrintArea" hidden="1">#REF!</definedName>
    <definedName name="Z_806DAC57_654D_11D3_88F1_0000834298E4_.wvu.PrintTitles" localSheetId="24" hidden="1">#REF!,#REF!</definedName>
    <definedName name="Z_806DAC57_654D_11D3_88F1_0000834298E4_.wvu.PrintTitles" localSheetId="28" hidden="1">#REF!,#REF!</definedName>
    <definedName name="Z_806DAC57_654D_11D3_88F1_0000834298E4_.wvu.PrintTitles" hidden="1">#REF!,#REF!</definedName>
    <definedName name="Z_806DACFE_654D_11D3_88F1_0000834298E4_.wvu.PrintArea" localSheetId="24" hidden="1">#REF!</definedName>
    <definedName name="Z_806DACFE_654D_11D3_88F1_0000834298E4_.wvu.PrintArea" localSheetId="28" hidden="1">#REF!</definedName>
    <definedName name="Z_806DACFE_654D_11D3_88F1_0000834298E4_.wvu.PrintArea" hidden="1">#REF!</definedName>
    <definedName name="Z_806DACFE_654D_11D3_88F1_0000834298E4_.wvu.PrintTitles" localSheetId="24" hidden="1">#REF!,#REF!</definedName>
    <definedName name="Z_806DACFE_654D_11D3_88F1_0000834298E4_.wvu.PrintTitles" localSheetId="28" hidden="1">#REF!,#REF!</definedName>
    <definedName name="Z_806DACFE_654D_11D3_88F1_0000834298E4_.wvu.PrintTitles" hidden="1">#REF!,#REF!</definedName>
    <definedName name="Z_806DACFF_654D_11D3_88F1_0000834298E4_.wvu.PrintArea" localSheetId="24" hidden="1">#REF!</definedName>
    <definedName name="Z_806DACFF_654D_11D3_88F1_0000834298E4_.wvu.PrintArea" localSheetId="28" hidden="1">#REF!</definedName>
    <definedName name="Z_806DACFF_654D_11D3_88F1_0000834298E4_.wvu.PrintArea" hidden="1">#REF!</definedName>
    <definedName name="Z_806DACFF_654D_11D3_88F1_0000834298E4_.wvu.PrintTitles" localSheetId="24" hidden="1">#REF!,#REF!</definedName>
    <definedName name="Z_806DACFF_654D_11D3_88F1_0000834298E4_.wvu.PrintTitles" localSheetId="28" hidden="1">#REF!,#REF!</definedName>
    <definedName name="Z_806DACFF_654D_11D3_88F1_0000834298E4_.wvu.PrintTitles" hidden="1">#REF!,#REF!</definedName>
    <definedName name="Z_806DAD00_654D_11D3_88F1_0000834298E4_.wvu.PrintArea" localSheetId="24" hidden="1">#REF!</definedName>
    <definedName name="Z_806DAD00_654D_11D3_88F1_0000834298E4_.wvu.PrintArea" localSheetId="28" hidden="1">#REF!</definedName>
    <definedName name="Z_806DAD00_654D_11D3_88F1_0000834298E4_.wvu.PrintArea" hidden="1">#REF!</definedName>
    <definedName name="Z_806DAD00_654D_11D3_88F1_0000834298E4_.wvu.PrintTitles" localSheetId="24" hidden="1">#REF!,#REF!</definedName>
    <definedName name="Z_806DAD00_654D_11D3_88F1_0000834298E4_.wvu.PrintTitles" localSheetId="28" hidden="1">#REF!,#REF!</definedName>
    <definedName name="Z_806DAD00_654D_11D3_88F1_0000834298E4_.wvu.PrintTitles" hidden="1">#REF!,#REF!</definedName>
    <definedName name="Z_806DAD01_654D_11D3_88F1_0000834298E4_.wvu.PrintArea" localSheetId="24" hidden="1">#REF!</definedName>
    <definedName name="Z_806DAD01_654D_11D3_88F1_0000834298E4_.wvu.PrintArea" localSheetId="28" hidden="1">#REF!</definedName>
    <definedName name="Z_806DAD01_654D_11D3_88F1_0000834298E4_.wvu.PrintArea" hidden="1">#REF!</definedName>
    <definedName name="Z_806DAD01_654D_11D3_88F1_0000834298E4_.wvu.PrintTitles" localSheetId="24" hidden="1">#REF!,#REF!</definedName>
    <definedName name="Z_806DAD01_654D_11D3_88F1_0000834298E4_.wvu.PrintTitles" localSheetId="28" hidden="1">#REF!,#REF!</definedName>
    <definedName name="Z_806DAD01_654D_11D3_88F1_0000834298E4_.wvu.PrintTitles" hidden="1">#REF!,#REF!</definedName>
    <definedName name="Z_806DAD02_654D_11D3_88F1_0000834298E4_.wvu.PrintArea" localSheetId="24" hidden="1">#REF!</definedName>
    <definedName name="Z_806DAD02_654D_11D3_88F1_0000834298E4_.wvu.PrintArea" localSheetId="28" hidden="1">#REF!</definedName>
    <definedName name="Z_806DAD02_654D_11D3_88F1_0000834298E4_.wvu.PrintArea" hidden="1">#REF!</definedName>
    <definedName name="Z_806DAD02_654D_11D3_88F1_0000834298E4_.wvu.PrintTitles" localSheetId="24" hidden="1">#REF!,#REF!</definedName>
    <definedName name="Z_806DAD02_654D_11D3_88F1_0000834298E4_.wvu.PrintTitles" localSheetId="28" hidden="1">#REF!,#REF!</definedName>
    <definedName name="Z_806DAD02_654D_11D3_88F1_0000834298E4_.wvu.PrintTitles" hidden="1">#REF!,#REF!</definedName>
    <definedName name="Z_87D90C58_8651_11D3_88F0_0000834298E4_.wvu.PrintArea" localSheetId="24" hidden="1">#REF!</definedName>
    <definedName name="Z_87D90C58_8651_11D3_88F0_0000834298E4_.wvu.PrintArea" localSheetId="28" hidden="1">#REF!</definedName>
    <definedName name="Z_87D90C58_8651_11D3_88F0_0000834298E4_.wvu.PrintArea" hidden="1">#REF!</definedName>
    <definedName name="Z_87D90C58_8651_11D3_88F0_0000834298E4_.wvu.PrintTitles" localSheetId="24" hidden="1">#REF!,#REF!</definedName>
    <definedName name="Z_87D90C58_8651_11D3_88F0_0000834298E4_.wvu.PrintTitles" localSheetId="28" hidden="1">#REF!,#REF!</definedName>
    <definedName name="Z_87D90C58_8651_11D3_88F0_0000834298E4_.wvu.PrintTitles" hidden="1">#REF!,#REF!</definedName>
    <definedName name="Z_87D90C59_8651_11D3_88F0_0000834298E4_.wvu.PrintArea" localSheetId="24" hidden="1">#REF!</definedName>
    <definedName name="Z_87D90C59_8651_11D3_88F0_0000834298E4_.wvu.PrintArea" localSheetId="28" hidden="1">#REF!</definedName>
    <definedName name="Z_87D90C59_8651_11D3_88F0_0000834298E4_.wvu.PrintArea" hidden="1">#REF!</definedName>
    <definedName name="Z_87D90C59_8651_11D3_88F0_0000834298E4_.wvu.PrintTitles" localSheetId="24" hidden="1">#REF!,#REF!</definedName>
    <definedName name="Z_87D90C59_8651_11D3_88F0_0000834298E4_.wvu.PrintTitles" localSheetId="28" hidden="1">#REF!,#REF!</definedName>
    <definedName name="Z_87D90C59_8651_11D3_88F0_0000834298E4_.wvu.PrintTitles" hidden="1">#REF!,#REF!</definedName>
    <definedName name="Z_87D90C5A_8651_11D3_88F0_0000834298E4_.wvu.PrintArea" localSheetId="24" hidden="1">#REF!</definedName>
    <definedName name="Z_87D90C5A_8651_11D3_88F0_0000834298E4_.wvu.PrintArea" localSheetId="28" hidden="1">#REF!</definedName>
    <definedName name="Z_87D90C5A_8651_11D3_88F0_0000834298E4_.wvu.PrintArea" hidden="1">#REF!</definedName>
    <definedName name="Z_87D90C5A_8651_11D3_88F0_0000834298E4_.wvu.PrintTitles" localSheetId="24" hidden="1">#REF!,#REF!</definedName>
    <definedName name="Z_87D90C5A_8651_11D3_88F0_0000834298E4_.wvu.PrintTitles" localSheetId="28" hidden="1">#REF!,#REF!</definedName>
    <definedName name="Z_87D90C5A_8651_11D3_88F0_0000834298E4_.wvu.PrintTitles" hidden="1">#REF!,#REF!</definedName>
    <definedName name="Z_87D90C5B_8651_11D3_88F0_0000834298E4_.wvu.PrintArea" localSheetId="24" hidden="1">#REF!</definedName>
    <definedName name="Z_87D90C5B_8651_11D3_88F0_0000834298E4_.wvu.PrintArea" localSheetId="28" hidden="1">#REF!</definedName>
    <definedName name="Z_87D90C5B_8651_11D3_88F0_0000834298E4_.wvu.PrintArea" hidden="1">#REF!</definedName>
    <definedName name="Z_87D90C5B_8651_11D3_88F0_0000834298E4_.wvu.PrintTitles" localSheetId="24" hidden="1">#REF!,#REF!</definedName>
    <definedName name="Z_87D90C5B_8651_11D3_88F0_0000834298E4_.wvu.PrintTitles" localSheetId="28" hidden="1">#REF!,#REF!</definedName>
    <definedName name="Z_87D90C5B_8651_11D3_88F0_0000834298E4_.wvu.PrintTitles" hidden="1">#REF!,#REF!</definedName>
    <definedName name="Z_87D90C5C_8651_11D3_88F0_0000834298E4_.wvu.PrintArea" localSheetId="24" hidden="1">#REF!</definedName>
    <definedName name="Z_87D90C5C_8651_11D3_88F0_0000834298E4_.wvu.PrintArea" localSheetId="28" hidden="1">#REF!</definedName>
    <definedName name="Z_87D90C5C_8651_11D3_88F0_0000834298E4_.wvu.PrintArea" hidden="1">#REF!</definedName>
    <definedName name="Z_87D90C5C_8651_11D3_88F0_0000834298E4_.wvu.PrintTitles" localSheetId="24" hidden="1">#REF!,#REF!</definedName>
    <definedName name="Z_87D90C5C_8651_11D3_88F0_0000834298E4_.wvu.PrintTitles" localSheetId="28" hidden="1">#REF!,#REF!</definedName>
    <definedName name="Z_87D90C5C_8651_11D3_88F0_0000834298E4_.wvu.PrintTitles" hidden="1">#REF!,#REF!</definedName>
    <definedName name="Z_92008C7C_75E1_11D3_8904_0000834298E4_.wvu.PrintArea" localSheetId="24" hidden="1">#REF!</definedName>
    <definedName name="Z_92008C7C_75E1_11D3_8904_0000834298E4_.wvu.PrintArea" localSheetId="28" hidden="1">#REF!</definedName>
    <definedName name="Z_92008C7C_75E1_11D3_8904_0000834298E4_.wvu.PrintArea" hidden="1">#REF!</definedName>
    <definedName name="Z_92008C7C_75E1_11D3_8904_0000834298E4_.wvu.PrintTitles" localSheetId="24" hidden="1">#REF!,#REF!</definedName>
    <definedName name="Z_92008C7C_75E1_11D3_8904_0000834298E4_.wvu.PrintTitles" localSheetId="28" hidden="1">#REF!,#REF!</definedName>
    <definedName name="Z_92008C7C_75E1_11D3_8904_0000834298E4_.wvu.PrintTitles" hidden="1">#REF!,#REF!</definedName>
    <definedName name="Z_92008C7D_75E1_11D3_8904_0000834298E4_.wvu.PrintArea" localSheetId="24" hidden="1">#REF!</definedName>
    <definedName name="Z_92008C7D_75E1_11D3_8904_0000834298E4_.wvu.PrintArea" localSheetId="28" hidden="1">#REF!</definedName>
    <definedName name="Z_92008C7D_75E1_11D3_8904_0000834298E4_.wvu.PrintArea" hidden="1">#REF!</definedName>
    <definedName name="Z_92008C7D_75E1_11D3_8904_0000834298E4_.wvu.PrintTitles" localSheetId="24" hidden="1">#REF!,#REF!</definedName>
    <definedName name="Z_92008C7D_75E1_11D3_8904_0000834298E4_.wvu.PrintTitles" localSheetId="28" hidden="1">#REF!,#REF!</definedName>
    <definedName name="Z_92008C7D_75E1_11D3_8904_0000834298E4_.wvu.PrintTitles" hidden="1">#REF!,#REF!</definedName>
    <definedName name="Z_92008C7E_75E1_11D3_8904_0000834298E4_.wvu.PrintArea" localSheetId="24" hidden="1">#REF!</definedName>
    <definedName name="Z_92008C7E_75E1_11D3_8904_0000834298E4_.wvu.PrintArea" localSheetId="28" hidden="1">#REF!</definedName>
    <definedName name="Z_92008C7E_75E1_11D3_8904_0000834298E4_.wvu.PrintArea" hidden="1">#REF!</definedName>
    <definedName name="Z_92008C7E_75E1_11D3_8904_0000834298E4_.wvu.PrintTitles" localSheetId="24" hidden="1">#REF!,#REF!</definedName>
    <definedName name="Z_92008C7E_75E1_11D3_8904_0000834298E4_.wvu.PrintTitles" localSheetId="28" hidden="1">#REF!,#REF!</definedName>
    <definedName name="Z_92008C7E_75E1_11D3_8904_0000834298E4_.wvu.PrintTitles" hidden="1">#REF!,#REF!</definedName>
    <definedName name="Z_92008C7F_75E1_11D3_8904_0000834298E4_.wvu.PrintArea" localSheetId="24" hidden="1">#REF!</definedName>
    <definedName name="Z_92008C7F_75E1_11D3_8904_0000834298E4_.wvu.PrintArea" localSheetId="28" hidden="1">#REF!</definedName>
    <definedName name="Z_92008C7F_75E1_11D3_8904_0000834298E4_.wvu.PrintArea" hidden="1">#REF!</definedName>
    <definedName name="Z_92008C7F_75E1_11D3_8904_0000834298E4_.wvu.PrintTitles" localSheetId="24" hidden="1">#REF!,#REF!</definedName>
    <definedName name="Z_92008C7F_75E1_11D3_8904_0000834298E4_.wvu.PrintTitles" localSheetId="28" hidden="1">#REF!,#REF!</definedName>
    <definedName name="Z_92008C7F_75E1_11D3_8904_0000834298E4_.wvu.PrintTitles" hidden="1">#REF!,#REF!</definedName>
    <definedName name="Z_92008C80_75E1_11D3_8904_0000834298E4_.wvu.PrintArea" localSheetId="24" hidden="1">#REF!</definedName>
    <definedName name="Z_92008C80_75E1_11D3_8904_0000834298E4_.wvu.PrintArea" localSheetId="28" hidden="1">#REF!</definedName>
    <definedName name="Z_92008C80_75E1_11D3_8904_0000834298E4_.wvu.PrintArea" hidden="1">#REF!</definedName>
    <definedName name="Z_92008C80_75E1_11D3_8904_0000834298E4_.wvu.PrintTitles" localSheetId="24" hidden="1">#REF!,#REF!</definedName>
    <definedName name="Z_92008C80_75E1_11D3_8904_0000834298E4_.wvu.PrintTitles" localSheetId="28" hidden="1">#REF!,#REF!</definedName>
    <definedName name="Z_92008C80_75E1_11D3_8904_0000834298E4_.wvu.PrintTitles" hidden="1">#REF!,#REF!</definedName>
    <definedName name="Z_96F242F7_9792_11D3_8905_0000834298E4_.wvu.PrintArea" localSheetId="24" hidden="1">#REF!</definedName>
    <definedName name="Z_96F242F7_9792_11D3_8905_0000834298E4_.wvu.PrintArea" localSheetId="28" hidden="1">#REF!</definedName>
    <definedName name="Z_96F242F7_9792_11D3_8905_0000834298E4_.wvu.PrintArea" hidden="1">#REF!</definedName>
    <definedName name="Z_96F242F7_9792_11D3_8905_0000834298E4_.wvu.PrintTitles" localSheetId="24" hidden="1">#REF!,#REF!</definedName>
    <definedName name="Z_96F242F7_9792_11D3_8905_0000834298E4_.wvu.PrintTitles" localSheetId="28" hidden="1">#REF!,#REF!</definedName>
    <definedName name="Z_96F242F7_9792_11D3_8905_0000834298E4_.wvu.PrintTitles" hidden="1">#REF!,#REF!</definedName>
    <definedName name="Z_96F242F8_9792_11D3_8905_0000834298E4_.wvu.PrintArea" localSheetId="24" hidden="1">#REF!</definedName>
    <definedName name="Z_96F242F8_9792_11D3_8905_0000834298E4_.wvu.PrintArea" localSheetId="28" hidden="1">#REF!</definedName>
    <definedName name="Z_96F242F8_9792_11D3_8905_0000834298E4_.wvu.PrintArea" hidden="1">#REF!</definedName>
    <definedName name="Z_96F242F8_9792_11D3_8905_0000834298E4_.wvu.PrintTitles" localSheetId="24" hidden="1">#REF!,#REF!</definedName>
    <definedName name="Z_96F242F8_9792_11D3_8905_0000834298E4_.wvu.PrintTitles" localSheetId="28" hidden="1">#REF!,#REF!</definedName>
    <definedName name="Z_96F242F8_9792_11D3_8905_0000834298E4_.wvu.PrintTitles" hidden="1">#REF!,#REF!</definedName>
    <definedName name="Z_96F242F9_9792_11D3_8905_0000834298E4_.wvu.PrintArea" localSheetId="24" hidden="1">#REF!</definedName>
    <definedName name="Z_96F242F9_9792_11D3_8905_0000834298E4_.wvu.PrintArea" localSheetId="28" hidden="1">#REF!</definedName>
    <definedName name="Z_96F242F9_9792_11D3_8905_0000834298E4_.wvu.PrintArea" hidden="1">#REF!</definedName>
    <definedName name="Z_96F242F9_9792_11D3_8905_0000834298E4_.wvu.PrintTitles" localSheetId="24" hidden="1">#REF!,#REF!</definedName>
    <definedName name="Z_96F242F9_9792_11D3_8905_0000834298E4_.wvu.PrintTitles" localSheetId="28" hidden="1">#REF!,#REF!</definedName>
    <definedName name="Z_96F242F9_9792_11D3_8905_0000834298E4_.wvu.PrintTitles" hidden="1">#REF!,#REF!</definedName>
    <definedName name="Z_96F242FA_9792_11D3_8905_0000834298E4_.wvu.PrintArea" localSheetId="24" hidden="1">#REF!</definedName>
    <definedName name="Z_96F242FA_9792_11D3_8905_0000834298E4_.wvu.PrintArea" localSheetId="28" hidden="1">#REF!</definedName>
    <definedName name="Z_96F242FA_9792_11D3_8905_0000834298E4_.wvu.PrintArea" hidden="1">#REF!</definedName>
    <definedName name="Z_96F242FA_9792_11D3_8905_0000834298E4_.wvu.PrintTitles" localSheetId="24" hidden="1">#REF!,#REF!</definedName>
    <definedName name="Z_96F242FA_9792_11D3_8905_0000834298E4_.wvu.PrintTitles" localSheetId="28" hidden="1">#REF!,#REF!</definedName>
    <definedName name="Z_96F242FA_9792_11D3_8905_0000834298E4_.wvu.PrintTitles" hidden="1">#REF!,#REF!</definedName>
    <definedName name="Z_96F242FB_9792_11D3_8905_0000834298E4_.wvu.PrintArea" localSheetId="24" hidden="1">#REF!</definedName>
    <definedName name="Z_96F242FB_9792_11D3_8905_0000834298E4_.wvu.PrintArea" localSheetId="28" hidden="1">#REF!</definedName>
    <definedName name="Z_96F242FB_9792_11D3_8905_0000834298E4_.wvu.PrintArea" hidden="1">#REF!</definedName>
    <definedName name="Z_96F242FB_9792_11D3_8905_0000834298E4_.wvu.PrintTitles" localSheetId="24" hidden="1">#REF!,#REF!</definedName>
    <definedName name="Z_96F242FB_9792_11D3_8905_0000834298E4_.wvu.PrintTitles" localSheetId="28" hidden="1">#REF!,#REF!</definedName>
    <definedName name="Z_96F242FB_9792_11D3_8905_0000834298E4_.wvu.PrintTitles" hidden="1">#REF!,#REF!</definedName>
    <definedName name="Z_9E133267_5193_11D3_9C74_0020352B7F13_.wvu.Cols" localSheetId="24" hidden="1">#REF!</definedName>
    <definedName name="Z_9E133267_5193_11D3_9C74_0020352B7F13_.wvu.Cols" localSheetId="28" hidden="1">#REF!</definedName>
    <definedName name="Z_9E133267_5193_11D3_9C74_0020352B7F13_.wvu.Cols" hidden="1">#REF!</definedName>
    <definedName name="Z_9E133267_5193_11D3_9C74_0020352B7F13_.wvu.PrintArea" localSheetId="24" hidden="1">#REF!</definedName>
    <definedName name="Z_9E133267_5193_11D3_9C74_0020352B7F13_.wvu.PrintArea" localSheetId="28" hidden="1">#REF!</definedName>
    <definedName name="Z_9E133267_5193_11D3_9C74_0020352B7F13_.wvu.PrintArea" hidden="1">#REF!</definedName>
    <definedName name="Z_9E133267_5193_11D3_9C74_0020352B7F13_.wvu.PrintTitles" localSheetId="24" hidden="1">#REF!</definedName>
    <definedName name="Z_9E133267_5193_11D3_9C74_0020352B7F13_.wvu.PrintTitles" localSheetId="28" hidden="1">#REF!</definedName>
    <definedName name="Z_9E133267_5193_11D3_9C74_0020352B7F13_.wvu.PrintTitles" hidden="1">#REF!</definedName>
    <definedName name="Z_9E133268_5193_11D3_9C74_0020352B7F13_.wvu.Cols" localSheetId="28" hidden="1">#REF!</definedName>
    <definedName name="Z_9E133268_5193_11D3_9C74_0020352B7F13_.wvu.Cols" hidden="1">#REF!</definedName>
    <definedName name="Z_9E133268_5193_11D3_9C74_0020352B7F13_.wvu.PrintArea" localSheetId="28" hidden="1">#REF!</definedName>
    <definedName name="Z_9E133268_5193_11D3_9C74_0020352B7F13_.wvu.PrintArea" hidden="1">#REF!</definedName>
    <definedName name="Z_9E133268_5193_11D3_9C74_0020352B7F13_.wvu.PrintTitles" localSheetId="28" hidden="1">#REF!</definedName>
    <definedName name="Z_9E133268_5193_11D3_9C74_0020352B7F13_.wvu.PrintTitles" hidden="1">#REF!</definedName>
    <definedName name="Z_9E133269_5193_11D3_9C74_0020352B7F13_.wvu.Cols" localSheetId="28" hidden="1">#REF!</definedName>
    <definedName name="Z_9E133269_5193_11D3_9C74_0020352B7F13_.wvu.Cols" hidden="1">#REF!</definedName>
    <definedName name="Z_9E133269_5193_11D3_9C74_0020352B7F13_.wvu.PrintArea" localSheetId="28" hidden="1">#REF!</definedName>
    <definedName name="Z_9E133269_5193_11D3_9C74_0020352B7F13_.wvu.PrintArea" hidden="1">#REF!</definedName>
    <definedName name="Z_9E133269_5193_11D3_9C74_0020352B7F13_.wvu.PrintTitles" localSheetId="28" hidden="1">#REF!</definedName>
    <definedName name="Z_9E133269_5193_11D3_9C74_0020352B7F13_.wvu.PrintTitles" hidden="1">#REF!</definedName>
    <definedName name="Z_9E133318_5193_11D3_9C74_0020352B7F13_.wvu.PrintArea" localSheetId="28" hidden="1">#REF!</definedName>
    <definedName name="Z_9E133318_5193_11D3_9C74_0020352B7F13_.wvu.PrintArea" hidden="1">#REF!</definedName>
    <definedName name="Z_9E133318_5193_11D3_9C74_0020352B7F13_.wvu.PrintTitles" localSheetId="28" hidden="1">#REF!</definedName>
    <definedName name="Z_9E133318_5193_11D3_9C74_0020352B7F13_.wvu.PrintTitles" hidden="1">#REF!</definedName>
    <definedName name="Z_9E133319_5193_11D3_9C74_0020352B7F13_.wvu.PrintArea" localSheetId="28" hidden="1">#REF!</definedName>
    <definedName name="Z_9E133319_5193_11D3_9C74_0020352B7F13_.wvu.PrintArea" hidden="1">#REF!</definedName>
    <definedName name="Z_9E133319_5193_11D3_9C74_0020352B7F13_.wvu.PrintTitles" localSheetId="28" hidden="1">#REF!</definedName>
    <definedName name="Z_9E133319_5193_11D3_9C74_0020352B7F13_.wvu.PrintTitles" hidden="1">#REF!</definedName>
    <definedName name="Z_9E13331A_5193_11D3_9C74_0020352B7F13_.wvu.PrintArea" localSheetId="28" hidden="1">#REF!</definedName>
    <definedName name="Z_9E13331A_5193_11D3_9C74_0020352B7F13_.wvu.PrintArea" hidden="1">#REF!</definedName>
    <definedName name="Z_9E13331A_5193_11D3_9C74_0020352B7F13_.wvu.PrintTitles" localSheetId="28" hidden="1">#REF!</definedName>
    <definedName name="Z_9E13331A_5193_11D3_9C74_0020352B7F13_.wvu.PrintTitles" hidden="1">#REF!</definedName>
    <definedName name="Z_AC271C04_66FD_11D3_88F4_0000834298E4_.wvu.Cols" localSheetId="28" hidden="1">#REF!</definedName>
    <definedName name="Z_AC271C04_66FD_11D3_88F4_0000834298E4_.wvu.Cols" hidden="1">#REF!</definedName>
    <definedName name="Z_AC271C04_66FD_11D3_88F4_0000834298E4_.wvu.PrintArea" localSheetId="28" hidden="1">#REF!</definedName>
    <definedName name="Z_AC271C04_66FD_11D3_88F4_0000834298E4_.wvu.PrintArea" hidden="1">#REF!</definedName>
    <definedName name="Z_AC271C04_66FD_11D3_88F4_0000834298E4_.wvu.PrintTitles" localSheetId="28" hidden="1">#REF!</definedName>
    <definedName name="Z_AC271C04_66FD_11D3_88F4_0000834298E4_.wvu.PrintTitles" hidden="1">#REF!</definedName>
    <definedName name="Z_AC271C04_66FD_11D3_88F4_0000834298E4_.wvu.Rows" localSheetId="28" hidden="1">#REF!</definedName>
    <definedName name="Z_AC271C04_66FD_11D3_88F4_0000834298E4_.wvu.Rows" hidden="1">#REF!</definedName>
    <definedName name="Z_AC271C06_66FD_11D3_88F4_0000834298E4_.wvu.Cols" localSheetId="28" hidden="1">#REF!</definedName>
    <definedName name="Z_AC271C06_66FD_11D3_88F4_0000834298E4_.wvu.Cols" hidden="1">#REF!</definedName>
    <definedName name="Z_AC271C06_66FD_11D3_88F4_0000834298E4_.wvu.PrintArea" localSheetId="28" hidden="1">#REF!</definedName>
    <definedName name="Z_AC271C06_66FD_11D3_88F4_0000834298E4_.wvu.PrintArea" hidden="1">#REF!</definedName>
    <definedName name="Z_AC271C06_66FD_11D3_88F4_0000834298E4_.wvu.PrintTitles" localSheetId="28" hidden="1">#REF!</definedName>
    <definedName name="Z_AC271C06_66FD_11D3_88F4_0000834298E4_.wvu.PrintTitles" hidden="1">#REF!</definedName>
    <definedName name="Z_AC271C06_66FD_11D3_88F4_0000834298E4_.wvu.Rows" localSheetId="28" hidden="1">#REF!</definedName>
    <definedName name="Z_AC271C06_66FD_11D3_88F4_0000834298E4_.wvu.Rows" hidden="1">#REF!</definedName>
    <definedName name="Z_AC271C08_66FD_11D3_88F4_0000834298E4_.wvu.Cols" localSheetId="28" hidden="1">#REF!</definedName>
    <definedName name="Z_AC271C08_66FD_11D3_88F4_0000834298E4_.wvu.Cols" hidden="1">#REF!</definedName>
    <definedName name="Z_AC271C08_66FD_11D3_88F4_0000834298E4_.wvu.PrintArea" localSheetId="28" hidden="1">#REF!</definedName>
    <definedName name="Z_AC271C08_66FD_11D3_88F4_0000834298E4_.wvu.PrintArea" hidden="1">#REF!</definedName>
    <definedName name="Z_AC271C08_66FD_11D3_88F4_0000834298E4_.wvu.PrintTitles" localSheetId="28" hidden="1">#REF!</definedName>
    <definedName name="Z_AC271C08_66FD_11D3_88F4_0000834298E4_.wvu.PrintTitles" hidden="1">#REF!</definedName>
    <definedName name="Z_AC271C08_66FD_11D3_88F4_0000834298E4_.wvu.Rows" localSheetId="28" hidden="1">#REF!</definedName>
    <definedName name="Z_AC271C08_66FD_11D3_88F4_0000834298E4_.wvu.Rows" hidden="1">#REF!</definedName>
    <definedName name="Z_B2172A22_A087_11D6_A4E5_008013D50C77_.wvu.PrintArea" localSheetId="24" hidden="1">#REF!</definedName>
    <definedName name="Z_B2172A22_A087_11D6_A4E5_008013D50C77_.wvu.PrintArea" hidden="1">#REF!</definedName>
    <definedName name="Z_B46E469D_A288_11D3_890C_0000834298E4_.wvu.PrintArea" localSheetId="28" hidden="1">#REF!</definedName>
    <definedName name="Z_B46E469D_A288_11D3_890C_0000834298E4_.wvu.PrintArea" hidden="1">#REF!</definedName>
    <definedName name="Z_B46E469D_A288_11D3_890C_0000834298E4_.wvu.PrintTitles" localSheetId="24" hidden="1">#REF!,#REF!</definedName>
    <definedName name="Z_B46E469D_A288_11D3_890C_0000834298E4_.wvu.PrintTitles" localSheetId="28" hidden="1">#REF!,#REF!</definedName>
    <definedName name="Z_B46E469D_A288_11D3_890C_0000834298E4_.wvu.PrintTitles" hidden="1">#REF!,#REF!</definedName>
    <definedName name="Z_B46E469E_A288_11D3_890C_0000834298E4_.wvu.PrintArea" localSheetId="24" hidden="1">#REF!</definedName>
    <definedName name="Z_B46E469E_A288_11D3_890C_0000834298E4_.wvu.PrintArea" localSheetId="28" hidden="1">#REF!</definedName>
    <definedName name="Z_B46E469E_A288_11D3_890C_0000834298E4_.wvu.PrintArea" hidden="1">#REF!</definedName>
    <definedName name="Z_B46E469E_A288_11D3_890C_0000834298E4_.wvu.PrintTitles" localSheetId="24" hidden="1">#REF!,#REF!</definedName>
    <definedName name="Z_B46E469E_A288_11D3_890C_0000834298E4_.wvu.PrintTitles" localSheetId="28" hidden="1">#REF!,#REF!</definedName>
    <definedName name="Z_B46E469E_A288_11D3_890C_0000834298E4_.wvu.PrintTitles" hidden="1">#REF!,#REF!</definedName>
    <definedName name="Z_B46E469F_A288_11D3_890C_0000834298E4_.wvu.PrintArea" localSheetId="24" hidden="1">#REF!</definedName>
    <definedName name="Z_B46E469F_A288_11D3_890C_0000834298E4_.wvu.PrintArea" localSheetId="28" hidden="1">#REF!</definedName>
    <definedName name="Z_B46E469F_A288_11D3_890C_0000834298E4_.wvu.PrintArea" hidden="1">#REF!</definedName>
    <definedName name="Z_B46E469F_A288_11D3_890C_0000834298E4_.wvu.PrintTitles" localSheetId="24" hidden="1">#REF!,#REF!</definedName>
    <definedName name="Z_B46E469F_A288_11D3_890C_0000834298E4_.wvu.PrintTitles" localSheetId="28" hidden="1">#REF!,#REF!</definedName>
    <definedName name="Z_B46E469F_A288_11D3_890C_0000834298E4_.wvu.PrintTitles" hidden="1">#REF!,#REF!</definedName>
    <definedName name="Z_B46E46A0_A288_11D3_890C_0000834298E4_.wvu.PrintArea" localSheetId="24" hidden="1">#REF!</definedName>
    <definedName name="Z_B46E46A0_A288_11D3_890C_0000834298E4_.wvu.PrintArea" localSheetId="28" hidden="1">#REF!</definedName>
    <definedName name="Z_B46E46A0_A288_11D3_890C_0000834298E4_.wvu.PrintArea" hidden="1">#REF!</definedName>
    <definedName name="Z_B46E46A0_A288_11D3_890C_0000834298E4_.wvu.PrintTitles" localSheetId="24" hidden="1">#REF!,#REF!</definedName>
    <definedName name="Z_B46E46A0_A288_11D3_890C_0000834298E4_.wvu.PrintTitles" localSheetId="28" hidden="1">#REF!,#REF!</definedName>
    <definedName name="Z_B46E46A0_A288_11D3_890C_0000834298E4_.wvu.PrintTitles" hidden="1">#REF!,#REF!</definedName>
    <definedName name="Z_B46E46A1_A288_11D3_890C_0000834298E4_.wvu.PrintArea" localSheetId="24" hidden="1">#REF!</definedName>
    <definedName name="Z_B46E46A1_A288_11D3_890C_0000834298E4_.wvu.PrintArea" localSheetId="28" hidden="1">#REF!</definedName>
    <definedName name="Z_B46E46A1_A288_11D3_890C_0000834298E4_.wvu.PrintArea" hidden="1">#REF!</definedName>
    <definedName name="Z_B46E46A1_A288_11D3_890C_0000834298E4_.wvu.PrintTitles" localSheetId="24" hidden="1">#REF!,#REF!</definedName>
    <definedName name="Z_B46E46A1_A288_11D3_890C_0000834298E4_.wvu.PrintTitles" localSheetId="28" hidden="1">#REF!,#REF!</definedName>
    <definedName name="Z_B46E46A1_A288_11D3_890C_0000834298E4_.wvu.PrintTitles" hidden="1">#REF!,#REF!</definedName>
    <definedName name="Z_B46E4950_A288_11D3_890C_0000834298E4_.wvu.PrintArea" localSheetId="24" hidden="1">#REF!</definedName>
    <definedName name="Z_B46E4950_A288_11D3_890C_0000834298E4_.wvu.PrintArea" localSheetId="28" hidden="1">#REF!</definedName>
    <definedName name="Z_B46E4950_A288_11D3_890C_0000834298E4_.wvu.PrintArea" hidden="1">#REF!</definedName>
    <definedName name="Z_B46E4950_A288_11D3_890C_0000834298E4_.wvu.PrintTitles" localSheetId="24" hidden="1">#REF!,#REF!</definedName>
    <definedName name="Z_B46E4950_A288_11D3_890C_0000834298E4_.wvu.PrintTitles" localSheetId="28" hidden="1">#REF!,#REF!</definedName>
    <definedName name="Z_B46E4950_A288_11D3_890C_0000834298E4_.wvu.PrintTitles" hidden="1">#REF!,#REF!</definedName>
    <definedName name="Z_B46E4951_A288_11D3_890C_0000834298E4_.wvu.PrintArea" localSheetId="24" hidden="1">#REF!</definedName>
    <definedName name="Z_B46E4951_A288_11D3_890C_0000834298E4_.wvu.PrintArea" localSheetId="28" hidden="1">#REF!</definedName>
    <definedName name="Z_B46E4951_A288_11D3_890C_0000834298E4_.wvu.PrintArea" hidden="1">#REF!</definedName>
    <definedName name="Z_B46E4951_A288_11D3_890C_0000834298E4_.wvu.PrintTitles" localSheetId="24" hidden="1">#REF!,#REF!</definedName>
    <definedName name="Z_B46E4951_A288_11D3_890C_0000834298E4_.wvu.PrintTitles" localSheetId="28" hidden="1">#REF!,#REF!</definedName>
    <definedName name="Z_B46E4951_A288_11D3_890C_0000834298E4_.wvu.PrintTitles" hidden="1">#REF!,#REF!</definedName>
    <definedName name="Z_B46E4952_A288_11D3_890C_0000834298E4_.wvu.PrintArea" localSheetId="24" hidden="1">#REF!</definedName>
    <definedName name="Z_B46E4952_A288_11D3_890C_0000834298E4_.wvu.PrintArea" localSheetId="28" hidden="1">#REF!</definedName>
    <definedName name="Z_B46E4952_A288_11D3_890C_0000834298E4_.wvu.PrintArea" hidden="1">#REF!</definedName>
    <definedName name="Z_B46E4952_A288_11D3_890C_0000834298E4_.wvu.PrintTitles" localSheetId="24" hidden="1">#REF!,#REF!</definedName>
    <definedName name="Z_B46E4952_A288_11D3_890C_0000834298E4_.wvu.PrintTitles" localSheetId="28" hidden="1">#REF!,#REF!</definedName>
    <definedName name="Z_B46E4952_A288_11D3_890C_0000834298E4_.wvu.PrintTitles" hidden="1">#REF!,#REF!</definedName>
    <definedName name="Z_B46E4953_A288_11D3_890C_0000834298E4_.wvu.PrintArea" localSheetId="24" hidden="1">#REF!</definedName>
    <definedName name="Z_B46E4953_A288_11D3_890C_0000834298E4_.wvu.PrintArea" localSheetId="28" hidden="1">#REF!</definedName>
    <definedName name="Z_B46E4953_A288_11D3_890C_0000834298E4_.wvu.PrintArea" hidden="1">#REF!</definedName>
    <definedName name="Z_B46E4953_A288_11D3_890C_0000834298E4_.wvu.PrintTitles" localSheetId="24" hidden="1">#REF!,#REF!</definedName>
    <definedName name="Z_B46E4953_A288_11D3_890C_0000834298E4_.wvu.PrintTitles" localSheetId="28" hidden="1">#REF!,#REF!</definedName>
    <definedName name="Z_B46E4953_A288_11D3_890C_0000834298E4_.wvu.PrintTitles" hidden="1">#REF!,#REF!</definedName>
    <definedName name="Z_B46E4954_A288_11D3_890C_0000834298E4_.wvu.PrintArea" localSheetId="24" hidden="1">#REF!</definedName>
    <definedName name="Z_B46E4954_A288_11D3_890C_0000834298E4_.wvu.PrintArea" localSheetId="28" hidden="1">#REF!</definedName>
    <definedName name="Z_B46E4954_A288_11D3_890C_0000834298E4_.wvu.PrintArea" hidden="1">#REF!</definedName>
    <definedName name="Z_B46E4954_A288_11D3_890C_0000834298E4_.wvu.PrintTitles" localSheetId="24" hidden="1">#REF!,#REF!</definedName>
    <definedName name="Z_B46E4954_A288_11D3_890C_0000834298E4_.wvu.PrintTitles" localSheetId="28" hidden="1">#REF!,#REF!</definedName>
    <definedName name="Z_B46E4954_A288_11D3_890C_0000834298E4_.wvu.PrintTitles" hidden="1">#REF!,#REF!</definedName>
    <definedName name="Z_B4964D6E_51D3_11D3_9C74_0020352B7F13_.wvu.PrintArea" localSheetId="24" hidden="1">#REF!</definedName>
    <definedName name="Z_B4964D6E_51D3_11D3_9C74_0020352B7F13_.wvu.PrintArea" localSheetId="28" hidden="1">#REF!</definedName>
    <definedName name="Z_B4964D6E_51D3_11D3_9C74_0020352B7F13_.wvu.PrintArea" hidden="1">#REF!</definedName>
    <definedName name="Z_B4964D6E_51D3_11D3_9C74_0020352B7F13_.wvu.PrintTitles" localSheetId="24" hidden="1">#REF!</definedName>
    <definedName name="Z_B4964D6E_51D3_11D3_9C74_0020352B7F13_.wvu.PrintTitles" localSheetId="28" hidden="1">#REF!</definedName>
    <definedName name="Z_B4964D6E_51D3_11D3_9C74_0020352B7F13_.wvu.PrintTitles" hidden="1">#REF!</definedName>
    <definedName name="Z_B4964D6F_51D3_11D3_9C74_0020352B7F13_.wvu.PrintArea" localSheetId="24" hidden="1">#REF!</definedName>
    <definedName name="Z_B4964D6F_51D3_11D3_9C74_0020352B7F13_.wvu.PrintArea" localSheetId="28" hidden="1">#REF!</definedName>
    <definedName name="Z_B4964D6F_51D3_11D3_9C74_0020352B7F13_.wvu.PrintArea" hidden="1">#REF!</definedName>
    <definedName name="Z_B4964D6F_51D3_11D3_9C74_0020352B7F13_.wvu.PrintTitles" localSheetId="28" hidden="1">#REF!</definedName>
    <definedName name="Z_B4964D6F_51D3_11D3_9C74_0020352B7F13_.wvu.PrintTitles" hidden="1">#REF!</definedName>
    <definedName name="Z_B4964D70_51D3_11D3_9C74_0020352B7F13_.wvu.PrintArea" localSheetId="28" hidden="1">#REF!</definedName>
    <definedName name="Z_B4964D70_51D3_11D3_9C74_0020352B7F13_.wvu.PrintArea" hidden="1">#REF!</definedName>
    <definedName name="Z_B4964D70_51D3_11D3_9C74_0020352B7F13_.wvu.PrintTitles" localSheetId="28" hidden="1">#REF!</definedName>
    <definedName name="Z_B4964D70_51D3_11D3_9C74_0020352B7F13_.wvu.PrintTitles" hidden="1">#REF!</definedName>
    <definedName name="Z_E8FEE9A5_163A_11D2_AED0_0000E81DA68C_.wvu.Rows" localSheetId="24" hidden="1">#REF!</definedName>
    <definedName name="Z_E8FEE9A5_163A_11D2_AED0_0000E81DA68C_.wvu.Rows" hidden="1">#REF!</definedName>
    <definedName name="Z_F1A2AD24_5C94_11D3_88E8_0000834298E4_.wvu.Cols" localSheetId="28" hidden="1">#REF!</definedName>
    <definedName name="Z_F1A2AD24_5C94_11D3_88E8_0000834298E4_.wvu.Cols" hidden="1">#REF!</definedName>
    <definedName name="Z_F1A2AD24_5C94_11D3_88E8_0000834298E4_.wvu.PrintArea" localSheetId="28" hidden="1">#REF!</definedName>
    <definedName name="Z_F1A2AD24_5C94_11D3_88E8_0000834298E4_.wvu.PrintArea" hidden="1">#REF!</definedName>
    <definedName name="Z_F1A2AD24_5C94_11D3_88E8_0000834298E4_.wvu.PrintTitles" localSheetId="28" hidden="1">#REF!</definedName>
    <definedName name="Z_F1A2AD24_5C94_11D3_88E8_0000834298E4_.wvu.PrintTitles" hidden="1">#REF!</definedName>
    <definedName name="Z_F1A2AD26_5C94_11D3_88E8_0000834298E4_.wvu.Cols" localSheetId="28" hidden="1">#REF!</definedName>
    <definedName name="Z_F1A2AD26_5C94_11D3_88E8_0000834298E4_.wvu.Cols" hidden="1">#REF!</definedName>
    <definedName name="Z_F1A2AD26_5C94_11D3_88E8_0000834298E4_.wvu.PrintArea" localSheetId="28" hidden="1">#REF!</definedName>
    <definedName name="Z_F1A2AD26_5C94_11D3_88E8_0000834298E4_.wvu.PrintArea" hidden="1">#REF!</definedName>
    <definedName name="Z_F1A2AD26_5C94_11D3_88E8_0000834298E4_.wvu.PrintTitles" localSheetId="28" hidden="1">#REF!</definedName>
    <definedName name="Z_F1A2AD26_5C94_11D3_88E8_0000834298E4_.wvu.PrintTitles" hidden="1">#REF!</definedName>
    <definedName name="Z_F1A2AD28_5C94_11D3_88E8_0000834298E4_.wvu.Cols" localSheetId="28" hidden="1">#REF!</definedName>
    <definedName name="Z_F1A2AD28_5C94_11D3_88E8_0000834298E4_.wvu.Cols" hidden="1">#REF!</definedName>
    <definedName name="Z_F1A2AD28_5C94_11D3_88E8_0000834298E4_.wvu.PrintArea" localSheetId="28" hidden="1">#REF!</definedName>
    <definedName name="Z_F1A2AD28_5C94_11D3_88E8_0000834298E4_.wvu.PrintArea" hidden="1">#REF!</definedName>
    <definedName name="Z_F1A2AD28_5C94_11D3_88E8_0000834298E4_.wvu.PrintTitles" localSheetId="28" hidden="1">#REF!</definedName>
    <definedName name="Z_F1A2AD28_5C94_11D3_88E8_0000834298E4_.wvu.PrintTitles" hidden="1">#REF!</definedName>
    <definedName name="Z_F4B4FE18_7101_11D3_88FE_0000834298E4_.wvu.PrintArea" localSheetId="28" hidden="1">#REF!</definedName>
    <definedName name="Z_F4B4FE18_7101_11D3_88FE_0000834298E4_.wvu.PrintArea" hidden="1">#REF!</definedName>
    <definedName name="Z_F4B4FE18_7101_11D3_88FE_0000834298E4_.wvu.PrintTitles" localSheetId="24" hidden="1">#REF!,#REF!</definedName>
    <definedName name="Z_F4B4FE18_7101_11D3_88FE_0000834298E4_.wvu.PrintTitles" localSheetId="28" hidden="1">#REF!,#REF!</definedName>
    <definedName name="Z_F4B4FE18_7101_11D3_88FE_0000834298E4_.wvu.PrintTitles" hidden="1">#REF!,#REF!</definedName>
    <definedName name="Z_F4B4FE19_7101_11D3_88FE_0000834298E4_.wvu.PrintArea" localSheetId="24" hidden="1">#REF!</definedName>
    <definedName name="Z_F4B4FE19_7101_11D3_88FE_0000834298E4_.wvu.PrintArea" localSheetId="28" hidden="1">#REF!</definedName>
    <definedName name="Z_F4B4FE19_7101_11D3_88FE_0000834298E4_.wvu.PrintArea" hidden="1">#REF!</definedName>
    <definedName name="Z_F4B4FE19_7101_11D3_88FE_0000834298E4_.wvu.PrintTitles" localSheetId="24" hidden="1">#REF!,#REF!</definedName>
    <definedName name="Z_F4B4FE19_7101_11D3_88FE_0000834298E4_.wvu.PrintTitles" localSheetId="28" hidden="1">#REF!,#REF!</definedName>
    <definedName name="Z_F4B4FE19_7101_11D3_88FE_0000834298E4_.wvu.PrintTitles" hidden="1">#REF!,#REF!</definedName>
    <definedName name="Z_F4B4FE1A_7101_11D3_88FE_0000834298E4_.wvu.PrintArea" localSheetId="24" hidden="1">#REF!</definedName>
    <definedName name="Z_F4B4FE1A_7101_11D3_88FE_0000834298E4_.wvu.PrintArea" localSheetId="28" hidden="1">#REF!</definedName>
    <definedName name="Z_F4B4FE1A_7101_11D3_88FE_0000834298E4_.wvu.PrintArea" hidden="1">#REF!</definedName>
    <definedName name="Z_F4B4FE1A_7101_11D3_88FE_0000834298E4_.wvu.PrintTitles" localSheetId="24" hidden="1">#REF!,#REF!</definedName>
    <definedName name="Z_F4B4FE1A_7101_11D3_88FE_0000834298E4_.wvu.PrintTitles" localSheetId="28" hidden="1">#REF!,#REF!</definedName>
    <definedName name="Z_F4B4FE1A_7101_11D3_88FE_0000834298E4_.wvu.PrintTitles" hidden="1">#REF!,#REF!</definedName>
    <definedName name="Z_F4B4FE1B_7101_11D3_88FE_0000834298E4_.wvu.PrintArea" localSheetId="24" hidden="1">#REF!</definedName>
    <definedName name="Z_F4B4FE1B_7101_11D3_88FE_0000834298E4_.wvu.PrintArea" localSheetId="28" hidden="1">#REF!</definedName>
    <definedName name="Z_F4B4FE1B_7101_11D3_88FE_0000834298E4_.wvu.PrintArea" hidden="1">#REF!</definedName>
    <definedName name="Z_F4B4FE1B_7101_11D3_88FE_0000834298E4_.wvu.PrintTitles" localSheetId="24" hidden="1">#REF!,#REF!</definedName>
    <definedName name="Z_F4B4FE1B_7101_11D3_88FE_0000834298E4_.wvu.PrintTitles" localSheetId="28" hidden="1">#REF!,#REF!</definedName>
    <definedName name="Z_F4B4FE1B_7101_11D3_88FE_0000834298E4_.wvu.PrintTitles" hidden="1">#REF!,#REF!</definedName>
    <definedName name="Z_F4B4FE1C_7101_11D3_88FE_0000834298E4_.wvu.PrintArea" localSheetId="24" hidden="1">#REF!</definedName>
    <definedName name="Z_F4B4FE1C_7101_11D3_88FE_0000834298E4_.wvu.PrintArea" localSheetId="28" hidden="1">#REF!</definedName>
    <definedName name="Z_F4B4FE1C_7101_11D3_88FE_0000834298E4_.wvu.PrintArea" hidden="1">#REF!</definedName>
    <definedName name="Z_F4B4FE1C_7101_11D3_88FE_0000834298E4_.wvu.PrintTitles" localSheetId="24" hidden="1">#REF!,#REF!</definedName>
    <definedName name="Z_F4B4FE1C_7101_11D3_88FE_0000834298E4_.wvu.PrintTitles" localSheetId="28" hidden="1">#REF!,#REF!</definedName>
    <definedName name="Z_F4B4FE1C_7101_11D3_88FE_0000834298E4_.wvu.PrintTitles" hidden="1">#REF!,#REF!</definedName>
    <definedName name="Z_F4B5003C_7101_11D3_88FE_0000834298E4_.wvu.PrintArea" localSheetId="24" hidden="1">#REF!</definedName>
    <definedName name="Z_F4B5003C_7101_11D3_88FE_0000834298E4_.wvu.PrintArea" localSheetId="28" hidden="1">#REF!</definedName>
    <definedName name="Z_F4B5003C_7101_11D3_88FE_0000834298E4_.wvu.PrintArea" hidden="1">#REF!</definedName>
    <definedName name="Z_F4B5003C_7101_11D3_88FE_0000834298E4_.wvu.PrintTitles" localSheetId="24" hidden="1">#REF!,#REF!</definedName>
    <definedName name="Z_F4B5003C_7101_11D3_88FE_0000834298E4_.wvu.PrintTitles" localSheetId="28" hidden="1">#REF!,#REF!</definedName>
    <definedName name="Z_F4B5003C_7101_11D3_88FE_0000834298E4_.wvu.PrintTitles" hidden="1">#REF!,#REF!</definedName>
    <definedName name="Z_F4B5003D_7101_11D3_88FE_0000834298E4_.wvu.PrintArea" localSheetId="24" hidden="1">#REF!</definedName>
    <definedName name="Z_F4B5003D_7101_11D3_88FE_0000834298E4_.wvu.PrintArea" localSheetId="28" hidden="1">#REF!</definedName>
    <definedName name="Z_F4B5003D_7101_11D3_88FE_0000834298E4_.wvu.PrintArea" hidden="1">#REF!</definedName>
    <definedName name="Z_F4B5003D_7101_11D3_88FE_0000834298E4_.wvu.PrintTitles" localSheetId="24" hidden="1">#REF!,#REF!</definedName>
    <definedName name="Z_F4B5003D_7101_11D3_88FE_0000834298E4_.wvu.PrintTitles" localSheetId="28" hidden="1">#REF!,#REF!</definedName>
    <definedName name="Z_F4B5003D_7101_11D3_88FE_0000834298E4_.wvu.PrintTitles" hidden="1">#REF!,#REF!</definedName>
    <definedName name="Z_F4B5003E_7101_11D3_88FE_0000834298E4_.wvu.PrintArea" localSheetId="24" hidden="1">#REF!</definedName>
    <definedName name="Z_F4B5003E_7101_11D3_88FE_0000834298E4_.wvu.PrintArea" localSheetId="28" hidden="1">#REF!</definedName>
    <definedName name="Z_F4B5003E_7101_11D3_88FE_0000834298E4_.wvu.PrintArea" hidden="1">#REF!</definedName>
    <definedName name="Z_F4B5003E_7101_11D3_88FE_0000834298E4_.wvu.PrintTitles" localSheetId="24" hidden="1">#REF!,#REF!</definedName>
    <definedName name="Z_F4B5003E_7101_11D3_88FE_0000834298E4_.wvu.PrintTitles" localSheetId="28" hidden="1">#REF!,#REF!</definedName>
    <definedName name="Z_F4B5003E_7101_11D3_88FE_0000834298E4_.wvu.PrintTitles" hidden="1">#REF!,#REF!</definedName>
    <definedName name="Z_F4B5003F_7101_11D3_88FE_0000834298E4_.wvu.PrintArea" localSheetId="24" hidden="1">#REF!</definedName>
    <definedName name="Z_F4B5003F_7101_11D3_88FE_0000834298E4_.wvu.PrintArea" localSheetId="28" hidden="1">#REF!</definedName>
    <definedName name="Z_F4B5003F_7101_11D3_88FE_0000834298E4_.wvu.PrintArea" hidden="1">#REF!</definedName>
    <definedName name="Z_F4B5003F_7101_11D3_88FE_0000834298E4_.wvu.PrintTitles" localSheetId="24" hidden="1">#REF!,#REF!</definedName>
    <definedName name="Z_F4B5003F_7101_11D3_88FE_0000834298E4_.wvu.PrintTitles" localSheetId="28" hidden="1">#REF!,#REF!</definedName>
    <definedName name="Z_F4B5003F_7101_11D3_88FE_0000834298E4_.wvu.PrintTitles" hidden="1">#REF!,#REF!</definedName>
    <definedName name="Z_F4B50040_7101_11D3_88FE_0000834298E4_.wvu.PrintArea" localSheetId="24" hidden="1">#REF!</definedName>
    <definedName name="Z_F4B50040_7101_11D3_88FE_0000834298E4_.wvu.PrintArea" localSheetId="28" hidden="1">#REF!</definedName>
    <definedName name="Z_F4B50040_7101_11D3_88FE_0000834298E4_.wvu.PrintArea" hidden="1">#REF!</definedName>
    <definedName name="Z_F4B50040_7101_11D3_88FE_0000834298E4_.wvu.PrintTitles" localSheetId="24" hidden="1">#REF!,#REF!</definedName>
    <definedName name="Z_F4B50040_7101_11D3_88FE_0000834298E4_.wvu.PrintTitles" localSheetId="28" hidden="1">#REF!,#REF!</definedName>
    <definedName name="Z_F4B50040_7101_11D3_88FE_0000834298E4_.wvu.PrintTitles" hidden="1">#REF!,#REF!</definedName>
    <definedName name="Z_F4B500EF_7101_11D3_88FE_0000834298E4_.wvu.PrintArea" localSheetId="24" hidden="1">#REF!</definedName>
    <definedName name="Z_F4B500EF_7101_11D3_88FE_0000834298E4_.wvu.PrintArea" localSheetId="28" hidden="1">#REF!</definedName>
    <definedName name="Z_F4B500EF_7101_11D3_88FE_0000834298E4_.wvu.PrintArea" hidden="1">#REF!</definedName>
    <definedName name="Z_F4B500EF_7101_11D3_88FE_0000834298E4_.wvu.PrintTitles" localSheetId="24" hidden="1">#REF!,#REF!</definedName>
    <definedName name="Z_F4B500EF_7101_11D3_88FE_0000834298E4_.wvu.PrintTitles" localSheetId="28" hidden="1">#REF!,#REF!</definedName>
    <definedName name="Z_F4B500EF_7101_11D3_88FE_0000834298E4_.wvu.PrintTitles" hidden="1">#REF!,#REF!</definedName>
    <definedName name="Z_F4B500F0_7101_11D3_88FE_0000834298E4_.wvu.PrintArea" localSheetId="24" hidden="1">#REF!</definedName>
    <definedName name="Z_F4B500F0_7101_11D3_88FE_0000834298E4_.wvu.PrintArea" localSheetId="28" hidden="1">#REF!</definedName>
    <definedName name="Z_F4B500F0_7101_11D3_88FE_0000834298E4_.wvu.PrintArea" hidden="1">#REF!</definedName>
    <definedName name="Z_F4B500F0_7101_11D3_88FE_0000834298E4_.wvu.PrintTitles" localSheetId="24" hidden="1">#REF!,#REF!</definedName>
    <definedName name="Z_F4B500F0_7101_11D3_88FE_0000834298E4_.wvu.PrintTitles" localSheetId="28" hidden="1">#REF!,#REF!</definedName>
    <definedName name="Z_F4B500F0_7101_11D3_88FE_0000834298E4_.wvu.PrintTitles" hidden="1">#REF!,#REF!</definedName>
    <definedName name="Z_F4B500F1_7101_11D3_88FE_0000834298E4_.wvu.PrintArea" localSheetId="24" hidden="1">#REF!</definedName>
    <definedName name="Z_F4B500F1_7101_11D3_88FE_0000834298E4_.wvu.PrintArea" localSheetId="28" hidden="1">#REF!</definedName>
    <definedName name="Z_F4B500F1_7101_11D3_88FE_0000834298E4_.wvu.PrintArea" hidden="1">#REF!</definedName>
    <definedName name="Z_F4B500F1_7101_11D3_88FE_0000834298E4_.wvu.PrintTitles" localSheetId="24" hidden="1">#REF!,#REF!</definedName>
    <definedName name="Z_F4B500F1_7101_11D3_88FE_0000834298E4_.wvu.PrintTitles" localSheetId="28" hidden="1">#REF!,#REF!</definedName>
    <definedName name="Z_F4B500F1_7101_11D3_88FE_0000834298E4_.wvu.PrintTitles" hidden="1">#REF!,#REF!</definedName>
    <definedName name="Z_F4B500F2_7101_11D3_88FE_0000834298E4_.wvu.PrintArea" localSheetId="24" hidden="1">#REF!</definedName>
    <definedName name="Z_F4B500F2_7101_11D3_88FE_0000834298E4_.wvu.PrintArea" localSheetId="28" hidden="1">#REF!</definedName>
    <definedName name="Z_F4B500F2_7101_11D3_88FE_0000834298E4_.wvu.PrintArea" hidden="1">#REF!</definedName>
    <definedName name="Z_F4B500F2_7101_11D3_88FE_0000834298E4_.wvu.PrintTitles" localSheetId="24" hidden="1">#REF!,#REF!</definedName>
    <definedName name="Z_F4B500F2_7101_11D3_88FE_0000834298E4_.wvu.PrintTitles" localSheetId="28" hidden="1">#REF!,#REF!</definedName>
    <definedName name="Z_F4B500F2_7101_11D3_88FE_0000834298E4_.wvu.PrintTitles" hidden="1">#REF!,#REF!</definedName>
    <definedName name="Z_F4B500F3_7101_11D3_88FE_0000834298E4_.wvu.PrintArea" localSheetId="24" hidden="1">#REF!</definedName>
    <definedName name="Z_F4B500F3_7101_11D3_88FE_0000834298E4_.wvu.PrintArea" localSheetId="28" hidden="1">#REF!</definedName>
    <definedName name="Z_F4B500F3_7101_11D3_88FE_0000834298E4_.wvu.PrintArea" hidden="1">#REF!</definedName>
    <definedName name="Z_F4B500F3_7101_11D3_88FE_0000834298E4_.wvu.PrintTitles" localSheetId="24" hidden="1">#REF!,#REF!</definedName>
    <definedName name="Z_F4B500F3_7101_11D3_88FE_0000834298E4_.wvu.PrintTitles" localSheetId="28" hidden="1">#REF!,#REF!</definedName>
    <definedName name="Z_F4B500F3_7101_11D3_88FE_0000834298E4_.wvu.PrintTitles" hidden="1">#REF!,#REF!</definedName>
    <definedName name="Z_FA5DF41B_71D7_11D3_88FF_0000834298E4_.wvu.PrintArea" localSheetId="24" hidden="1">#REF!</definedName>
    <definedName name="Z_FA5DF41B_71D7_11D3_88FF_0000834298E4_.wvu.PrintArea" localSheetId="28" hidden="1">#REF!</definedName>
    <definedName name="Z_FA5DF41B_71D7_11D3_88FF_0000834298E4_.wvu.PrintArea" hidden="1">#REF!</definedName>
    <definedName name="Z_FA5DF41B_71D7_11D3_88FF_0000834298E4_.wvu.PrintTitles" localSheetId="24" hidden="1">#REF!</definedName>
    <definedName name="Z_FA5DF41B_71D7_11D3_88FF_0000834298E4_.wvu.PrintTitles" localSheetId="28" hidden="1">#REF!</definedName>
    <definedName name="Z_FA5DF41B_71D7_11D3_88FF_0000834298E4_.wvu.PrintTitles" hidden="1">#REF!</definedName>
    <definedName name="Z_FA5DF41B_71D7_11D3_88FF_0000834298E4_.wvu.Rows" localSheetId="24" hidden="1">#REF!</definedName>
    <definedName name="Z_FA5DF41B_71D7_11D3_88FF_0000834298E4_.wvu.Rows" localSheetId="28" hidden="1">#REF!</definedName>
    <definedName name="Z_FA5DF41B_71D7_11D3_88FF_0000834298E4_.wvu.Rows" hidden="1">#REF!</definedName>
    <definedName name="Z_FA5DF41D_71D7_11D3_88FF_0000834298E4_.wvu.PrintArea" localSheetId="28" hidden="1">#REF!</definedName>
    <definedName name="Z_FA5DF41D_71D7_11D3_88FF_0000834298E4_.wvu.PrintArea" hidden="1">#REF!</definedName>
    <definedName name="Z_FA5DF41D_71D7_11D3_88FF_0000834298E4_.wvu.PrintTitles" localSheetId="28" hidden="1">#REF!</definedName>
    <definedName name="Z_FA5DF41D_71D7_11D3_88FF_0000834298E4_.wvu.PrintTitles" hidden="1">#REF!</definedName>
    <definedName name="Z_FA5DF41D_71D7_11D3_88FF_0000834298E4_.wvu.Rows" localSheetId="28" hidden="1">#REF!</definedName>
    <definedName name="Z_FA5DF41D_71D7_11D3_88FF_0000834298E4_.wvu.Rows" hidden="1">#REF!</definedName>
    <definedName name="Z_FA5DF41F_71D7_11D3_88FF_0000834298E4_.wvu.PrintArea" localSheetId="28" hidden="1">#REF!</definedName>
    <definedName name="Z_FA5DF41F_71D7_11D3_88FF_0000834298E4_.wvu.PrintArea" hidden="1">#REF!</definedName>
    <definedName name="Z_FA5DF41F_71D7_11D3_88FF_0000834298E4_.wvu.PrintTitles" localSheetId="28" hidden="1">#REF!</definedName>
    <definedName name="Z_FA5DF41F_71D7_11D3_88FF_0000834298E4_.wvu.PrintTitles" hidden="1">#REF!</definedName>
    <definedName name="Z_FA5DF41F_71D7_11D3_88FF_0000834298E4_.wvu.Rows" localSheetId="28" hidden="1">#REF!</definedName>
    <definedName name="Z_FA5DF41F_71D7_11D3_88FF_0000834298E4_.wvu.Rows" hidden="1">#REF!</definedName>
    <definedName name="z\" localSheetId="24">#REF!</definedName>
    <definedName name="z\">#REF!</definedName>
    <definedName name="ZAZB">#N/A</definedName>
    <definedName name="zero" localSheetId="24" hidden="1">#REF!,#REF!,#REF!</definedName>
    <definedName name="zero" localSheetId="28" hidden="1">#REF!,#REF!,#REF!</definedName>
    <definedName name="zero" hidden="1">#REF!,#REF!,#REF!</definedName>
    <definedName name="Zest_EUR_PL" localSheetId="24">#REF!</definedName>
    <definedName name="Zest_EUR_PL" localSheetId="14">#REF!</definedName>
    <definedName name="Zest_EUR_PL" localSheetId="13">#REF!</definedName>
    <definedName name="Zest_EUR_PL">#REF!</definedName>
    <definedName name="Zest_EXJAP_PL" localSheetId="24">#REF!</definedName>
    <definedName name="Zest_EXJAP_PL" localSheetId="14">#REF!</definedName>
    <definedName name="Zest_EXJAP_PL" localSheetId="13">#REF!</definedName>
    <definedName name="Zest_EXJAP_PL">#REF!</definedName>
    <definedName name="Zest_Summ" localSheetId="24">#REF!</definedName>
    <definedName name="Zest_Summ">#REF!</definedName>
    <definedName name="Zest_US_PL" localSheetId="24">#REF!</definedName>
    <definedName name="Zest_US_PL">#REF!</definedName>
    <definedName name="Zest_WW_PL" localSheetId="24">#REF!</definedName>
    <definedName name="Zest_WW_PL">#REF!</definedName>
    <definedName name="zgafkhakf" localSheetId="24" hidden="1">{"'Jibu9811 (3)'!$B$1:$J$433"}</definedName>
    <definedName name="zgafkhakf" localSheetId="8" hidden="1">{"'Jibu9811 (3)'!$B$1:$J$433"}</definedName>
    <definedName name="zgafkhakf" localSheetId="25" hidden="1">{"'Jibu9811 (3)'!$B$1:$J$433"}</definedName>
    <definedName name="zgafkhakf" localSheetId="2" hidden="1">{"'Jibu9811 (3)'!$B$1:$J$433"}</definedName>
    <definedName name="zgafkhakf" localSheetId="14" hidden="1">{"'Jibu9811 (3)'!$B$1:$J$433"}</definedName>
    <definedName name="zgafkhakf" localSheetId="28" hidden="1">{"'Jibu9811 (3)'!$B$1:$J$433"}</definedName>
    <definedName name="zgafkhakf" localSheetId="5" hidden="1">{"'Jibu9811 (3)'!$B$1:$J$433"}</definedName>
    <definedName name="zgafkhakf" localSheetId="13" hidden="1">{"'Jibu9811 (3)'!$B$1:$J$433"}</definedName>
    <definedName name="zgafkhakf" hidden="1">{"'Jibu9811 (3)'!$B$1:$J$433"}</definedName>
    <definedName name="zip" localSheetId="23">{"Book1"}</definedName>
    <definedName name="zip" localSheetId="24">{"Book1"}</definedName>
    <definedName name="zip" localSheetId="8">{"Book1"}</definedName>
    <definedName name="zip" localSheetId="25">{"Book1"}</definedName>
    <definedName name="zip" localSheetId="2">{"Book1"}</definedName>
    <definedName name="zip" localSheetId="14">{"Book1"}</definedName>
    <definedName name="zip" localSheetId="28">{"Book1"}</definedName>
    <definedName name="zip" localSheetId="26">{"Book1"}</definedName>
    <definedName name="zip" localSheetId="27">{"Book1"}</definedName>
    <definedName name="zip" localSheetId="5">{"Book1"}</definedName>
    <definedName name="zip" localSheetId="13">{"Book1"}</definedName>
    <definedName name="zip">{"Book1"}</definedName>
    <definedName name="ZNZN">#N/A</definedName>
    <definedName name="ZP" localSheetId="24">#REF!</definedName>
    <definedName name="ZP">#REF!</definedName>
    <definedName name="Zpp" localSheetId="24">#REF!</definedName>
    <definedName name="Zpp">#REF!</definedName>
    <definedName name="ZPPX" localSheetId="24">#REF!</definedName>
    <definedName name="ZPPX">#REF!</definedName>
    <definedName name="ZPPY" localSheetId="24">#REF!</definedName>
    <definedName name="ZPPY">#REF!</definedName>
    <definedName name="ZX" localSheetId="24"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25"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localSheetId="28"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4" hidden="1">{#N/A,#N/A,FALSE,"이태원철근"}</definedName>
    <definedName name="ZXC" localSheetId="8" hidden="1">{#N/A,#N/A,FALSE,"이태원철근"}</definedName>
    <definedName name="ZXC" localSheetId="25" hidden="1">{#N/A,#N/A,FALSE,"이태원철근"}</definedName>
    <definedName name="ZXC" localSheetId="2" hidden="1">{#N/A,#N/A,FALSE,"이태원철근"}</definedName>
    <definedName name="ZXC" localSheetId="28" hidden="1">{#N/A,#N/A,FALSE,"이태원철근"}</definedName>
    <definedName name="ZXC" localSheetId="5" hidden="1">{#N/A,#N/A,FALSE,"이태원철근"}</definedName>
    <definedName name="ZXC" hidden="1">{#N/A,#N/A,FALSE,"이태원철근"}</definedName>
    <definedName name="zxcv">#N/A</definedName>
    <definedName name="Zy" localSheetId="24">#REF!</definedName>
    <definedName name="Zy">#REF!</definedName>
    <definedName name="ZZ" localSheetId="24">#REF!</definedName>
    <definedName name="ZZ">#REF!</definedName>
    <definedName name="ZZZ" localSheetId="24"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8"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25"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28"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5"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 localSheetId="24">#REF!</definedName>
    <definedName name="γc">#REF!</definedName>
    <definedName name="γs" localSheetId="24">#REF!</definedName>
    <definedName name="γs">#REF!</definedName>
    <definedName name="τv" localSheetId="24">#REF!</definedName>
    <definedName name="τv">#REF!</definedName>
    <definedName name="ппп" localSheetId="28" hidden="1">#REF!</definedName>
    <definedName name="ппп" hidden="1">#REF!</definedName>
    <definedName name="あああ" localSheetId="24" hidden="1">{"'買掛金'!$J$6"}</definedName>
    <definedName name="あああ" localSheetId="8" hidden="1">{"'買掛金'!$J$6"}</definedName>
    <definedName name="あああ" localSheetId="25" hidden="1">{"'買掛金'!$J$6"}</definedName>
    <definedName name="あああ" localSheetId="2" hidden="1">{"'買掛金'!$J$6"}</definedName>
    <definedName name="あああ" localSheetId="28" hidden="1">{"'買掛金'!$J$6"}</definedName>
    <definedName name="あああ" localSheetId="5" hidden="1">{"'買掛金'!$J$6"}</definedName>
    <definedName name="あああ" hidden="1">{"'買掛金'!$J$6"}</definedName>
    <definedName name="その他の投資" localSheetId="24" hidden="1">{"'買掛金'!$J$6"}</definedName>
    <definedName name="その他の投資" localSheetId="8" hidden="1">{"'買掛金'!$J$6"}</definedName>
    <definedName name="その他の投資" localSheetId="25" hidden="1">{"'買掛金'!$J$6"}</definedName>
    <definedName name="その他の投資" localSheetId="2" hidden="1">{"'買掛金'!$J$6"}</definedName>
    <definedName name="その他の投資" localSheetId="28" hidden="1">{"'買掛金'!$J$6"}</definedName>
    <definedName name="その他の投資" localSheetId="5" hidden="1">{"'買掛金'!$J$6"}</definedName>
    <definedName name="その他の投資" hidden="1">{"'買掛金'!$J$6"}</definedName>
    <definedName name="っっｂ" localSheetId="24" hidden="1">{"'買掛金'!$J$6"}</definedName>
    <definedName name="っっｂ" localSheetId="8" hidden="1">{"'買掛金'!$J$6"}</definedName>
    <definedName name="っっｂ" localSheetId="25" hidden="1">{"'買掛金'!$J$6"}</definedName>
    <definedName name="っっｂ" localSheetId="2" hidden="1">{"'買掛金'!$J$6"}</definedName>
    <definedName name="っっｂ" localSheetId="28" hidden="1">{"'買掛金'!$J$6"}</definedName>
    <definedName name="っっｂ" localSheetId="5" hidden="1">{"'買掛金'!$J$6"}</definedName>
    <definedName name="っっｂ" hidden="1">{"'買掛金'!$J$6"}</definedName>
    <definedName name="テスト" localSheetId="24" hidden="1">{"'買掛金'!$J$6"}</definedName>
    <definedName name="テスト" localSheetId="8" hidden="1">{"'買掛金'!$J$6"}</definedName>
    <definedName name="テスト" localSheetId="25" hidden="1">{"'買掛金'!$J$6"}</definedName>
    <definedName name="テスト" localSheetId="2" hidden="1">{"'買掛金'!$J$6"}</definedName>
    <definedName name="テスト" localSheetId="28" hidden="1">{"'買掛金'!$J$6"}</definedName>
    <definedName name="テスト" localSheetId="5" hidden="1">{"'買掛金'!$J$6"}</definedName>
    <definedName name="テスト" hidden="1">{"'買掛金'!$J$6"}</definedName>
    <definedName name="ㄱ" localSheetId="24" hidden="1">{#N/A,#N/A,FALSE,"BS";#N/A,#N/A,FALSE,"PL";#N/A,#N/A,FALSE,"처분";#N/A,#N/A,FALSE,"현금";#N/A,#N/A,FALSE,"매출";#N/A,#N/A,FALSE,"원가";#N/A,#N/A,FALSE,"경영"}</definedName>
    <definedName name="ㄱ" localSheetId="8" hidden="1">{#N/A,#N/A,FALSE,"BS";#N/A,#N/A,FALSE,"PL";#N/A,#N/A,FALSE,"처분";#N/A,#N/A,FALSE,"현금";#N/A,#N/A,FALSE,"매출";#N/A,#N/A,FALSE,"원가";#N/A,#N/A,FALSE,"경영"}</definedName>
    <definedName name="ㄱ" localSheetId="25"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localSheetId="14" hidden="1">{#N/A,#N/A,FALSE,"BS";#N/A,#N/A,FALSE,"PL";#N/A,#N/A,FALSE,"처분";#N/A,#N/A,FALSE,"현금";#N/A,#N/A,FALSE,"매출";#N/A,#N/A,FALSE,"원가";#N/A,#N/A,FALSE,"경영"}</definedName>
    <definedName name="ㄱ" localSheetId="28" hidden="1">{#N/A,#N/A,FALSE,"BS";#N/A,#N/A,FALSE,"PL";#N/A,#N/A,FALSE,"처분";#N/A,#N/A,FALSE,"현금";#N/A,#N/A,FALSE,"매출";#N/A,#N/A,FALSE,"원가";#N/A,#N/A,FALSE,"경영"}</definedName>
    <definedName name="ㄱ" localSheetId="5" hidden="1">{#N/A,#N/A,FALSE,"BS";#N/A,#N/A,FALSE,"PL";#N/A,#N/A,FALSE,"처분";#N/A,#N/A,FALSE,"현금";#N/A,#N/A,FALSE,"매출";#N/A,#N/A,FALSE,"원가";#N/A,#N/A,FALSE,"경영"}</definedName>
    <definedName name="ㄱ" localSheetId="13"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24" hidden="1">{#N/A,#N/A,FALSE,"UNIT";#N/A,#N/A,FALSE,"UNIT";#N/A,#N/A,FALSE,"계정"}</definedName>
    <definedName name="ㄱㄱ" localSheetId="8" hidden="1">{#N/A,#N/A,FALSE,"UNIT";#N/A,#N/A,FALSE,"UNIT";#N/A,#N/A,FALSE,"계정"}</definedName>
    <definedName name="ㄱㄱ" localSheetId="25" hidden="1">{#N/A,#N/A,FALSE,"UNIT";#N/A,#N/A,FALSE,"UNIT";#N/A,#N/A,FALSE,"계정"}</definedName>
    <definedName name="ㄱㄱ" localSheetId="2" hidden="1">{#N/A,#N/A,FALSE,"UNIT";#N/A,#N/A,FALSE,"UNIT";#N/A,#N/A,FALSE,"계정"}</definedName>
    <definedName name="ㄱㄱ" localSheetId="28" hidden="1">{#N/A,#N/A,FALSE,"UNIT";#N/A,#N/A,FALSE,"UNIT";#N/A,#N/A,FALSE,"계정"}</definedName>
    <definedName name="ㄱㄱ" localSheetId="5" hidden="1">{#N/A,#N/A,FALSE,"UNIT";#N/A,#N/A,FALSE,"UNIT";#N/A,#N/A,FALSE,"계정"}</definedName>
    <definedName name="ㄱㄱ" hidden="1">{#N/A,#N/A,FALSE,"UNIT";#N/A,#N/A,FALSE,"UNIT";#N/A,#N/A,FALSE,"계정"}</definedName>
    <definedName name="ㄱㄱ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24" hidden="1">{#N/A,#N/A,FALSE,"지침";#N/A,#N/A,FALSE,"환경분석";#N/A,#N/A,FALSE,"Sheet16"}</definedName>
    <definedName name="ㄱㄱㄱㄱ" localSheetId="8" hidden="1">{#N/A,#N/A,FALSE,"지침";#N/A,#N/A,FALSE,"환경분석";#N/A,#N/A,FALSE,"Sheet16"}</definedName>
    <definedName name="ㄱㄱㄱㄱ" localSheetId="25" hidden="1">{#N/A,#N/A,FALSE,"지침";#N/A,#N/A,FALSE,"환경분석";#N/A,#N/A,FALSE,"Sheet16"}</definedName>
    <definedName name="ㄱㄱㄱㄱ" localSheetId="2" hidden="1">{#N/A,#N/A,FALSE,"지침";#N/A,#N/A,FALSE,"환경분석";#N/A,#N/A,FALSE,"Sheet16"}</definedName>
    <definedName name="ㄱㄱㄱㄱ" localSheetId="28" hidden="1">{#N/A,#N/A,FALSE,"지침";#N/A,#N/A,FALSE,"환경분석";#N/A,#N/A,FALSE,"Sheet16"}</definedName>
    <definedName name="ㄱㄱㄱㄱ" localSheetId="5" hidden="1">{#N/A,#N/A,FALSE,"지침";#N/A,#N/A,FALSE,"환경분석";#N/A,#N/A,FALSE,"Sheet16"}</definedName>
    <definedName name="ㄱㄱㄱㄱ" hidden="1">{#N/A,#N/A,FALSE,"지침";#N/A,#N/A,FALSE,"환경분석";#N/A,#N/A,FALSE,"Sheet16"}</definedName>
    <definedName name="ㄱㄱㄱㄱㄱ" localSheetId="24" hidden="1">{#N/A,#N/A,FALSE,"UNIT";#N/A,#N/A,FALSE,"UNIT";#N/A,#N/A,FALSE,"계정"}</definedName>
    <definedName name="ㄱㄱㄱㄱㄱ" localSheetId="8" hidden="1">{#N/A,#N/A,FALSE,"UNIT";#N/A,#N/A,FALSE,"UNIT";#N/A,#N/A,FALSE,"계정"}</definedName>
    <definedName name="ㄱㄱㄱㄱㄱ" localSheetId="25" hidden="1">{#N/A,#N/A,FALSE,"UNIT";#N/A,#N/A,FALSE,"UNIT";#N/A,#N/A,FALSE,"계정"}</definedName>
    <definedName name="ㄱㄱㄱㄱㄱ" localSheetId="2" hidden="1">{#N/A,#N/A,FALSE,"UNIT";#N/A,#N/A,FALSE,"UNIT";#N/A,#N/A,FALSE,"계정"}</definedName>
    <definedName name="ㄱㄱㄱㄱㄱ" localSheetId="28" hidden="1">{#N/A,#N/A,FALSE,"UNIT";#N/A,#N/A,FALSE,"UNIT";#N/A,#N/A,FALSE,"계정"}</definedName>
    <definedName name="ㄱㄱㄱㄱㄱ" localSheetId="5" hidden="1">{#N/A,#N/A,FALSE,"UNIT";#N/A,#N/A,FALSE,"UNIT";#N/A,#N/A,FALSE,"계정"}</definedName>
    <definedName name="ㄱㄱㄱㄱㄱ" hidden="1">{#N/A,#N/A,FALSE,"UNIT";#N/A,#N/A,FALSE,"UNIT";#N/A,#N/A,FALSE,"계정"}</definedName>
    <definedName name="ㄱㄱㄱㄱㄱㄱㄱ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localSheetId="24" hidden="1">{#N/A,#N/A,FALSE,"단축1";#N/A,#N/A,FALSE,"단축2";#N/A,#N/A,FALSE,"단축3";#N/A,#N/A,FALSE,"장축";#N/A,#N/A,FALSE,"4WD"}</definedName>
    <definedName name="ㄱㄱㄱㄱㄱㄱㄱㄱㄱㄱㄱㄱㄱㄱㄱㄱㄱㄱ" localSheetId="8" hidden="1">{#N/A,#N/A,FALSE,"단축1";#N/A,#N/A,FALSE,"단축2";#N/A,#N/A,FALSE,"단축3";#N/A,#N/A,FALSE,"장축";#N/A,#N/A,FALSE,"4WD"}</definedName>
    <definedName name="ㄱㄱㄱㄱㄱㄱㄱㄱㄱㄱㄱㄱㄱㄱㄱㄱㄱㄱ" localSheetId="25" hidden="1">{#N/A,#N/A,FALSE,"단축1";#N/A,#N/A,FALSE,"단축2";#N/A,#N/A,FALSE,"단축3";#N/A,#N/A,FALSE,"장축";#N/A,#N/A,FALSE,"4WD"}</definedName>
    <definedName name="ㄱㄱㄱㄱㄱㄱㄱㄱㄱㄱㄱㄱㄱㄱㄱㄱㄱㄱ" localSheetId="2" hidden="1">{#N/A,#N/A,FALSE,"단축1";#N/A,#N/A,FALSE,"단축2";#N/A,#N/A,FALSE,"단축3";#N/A,#N/A,FALSE,"장축";#N/A,#N/A,FALSE,"4WD"}</definedName>
    <definedName name="ㄱㄱㄱㄱㄱㄱㄱㄱㄱㄱㄱㄱㄱㄱㄱㄱㄱㄱ" localSheetId="28" hidden="1">{#N/A,#N/A,FALSE,"단축1";#N/A,#N/A,FALSE,"단축2";#N/A,#N/A,FALSE,"단축3";#N/A,#N/A,FALSE,"장축";#N/A,#N/A,FALSE,"4WD"}</definedName>
    <definedName name="ㄱㄱㄱㄱㄱㄱㄱㄱㄱㄱㄱㄱㄱㄱㄱㄱㄱㄱ" localSheetId="5"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24" hidden="1">{#N/A,#N/A,FALSE,"단축1";#N/A,#N/A,FALSE,"단축2";#N/A,#N/A,FALSE,"단축3";#N/A,#N/A,FALSE,"장축";#N/A,#N/A,FALSE,"4WD"}</definedName>
    <definedName name="ㄱㄱㄱㄱㄱㄱㄱㄱㄱㄱㄱㄱㄱㄱㄱㄱㄱㄱㄱㄱㄱㄱㄱㄱㄱㄱㄱㄱㄱㄱㄱ" localSheetId="8" hidden="1">{#N/A,#N/A,FALSE,"단축1";#N/A,#N/A,FALSE,"단축2";#N/A,#N/A,FALSE,"단축3";#N/A,#N/A,FALSE,"장축";#N/A,#N/A,FALSE,"4WD"}</definedName>
    <definedName name="ㄱㄱㄱㄱㄱㄱㄱㄱㄱㄱㄱㄱㄱㄱㄱㄱㄱㄱㄱㄱㄱㄱㄱㄱㄱㄱㄱㄱㄱㄱㄱ" localSheetId="25" hidden="1">{#N/A,#N/A,FALSE,"단축1";#N/A,#N/A,FALSE,"단축2";#N/A,#N/A,FALSE,"단축3";#N/A,#N/A,FALSE,"장축";#N/A,#N/A,FALSE,"4WD"}</definedName>
    <definedName name="ㄱㄱㄱㄱㄱㄱㄱㄱㄱㄱㄱㄱㄱㄱㄱㄱㄱㄱㄱㄱㄱㄱㄱㄱㄱㄱㄱㄱㄱㄱㄱ" localSheetId="2" hidden="1">{#N/A,#N/A,FALSE,"단축1";#N/A,#N/A,FALSE,"단축2";#N/A,#N/A,FALSE,"단축3";#N/A,#N/A,FALSE,"장축";#N/A,#N/A,FALSE,"4WD"}</definedName>
    <definedName name="ㄱㄱㄱㄱㄱㄱㄱㄱㄱㄱㄱㄱㄱㄱㄱㄱㄱㄱㄱㄱㄱㄱㄱㄱㄱㄱㄱㄱㄱㄱㄱ" localSheetId="28" hidden="1">{#N/A,#N/A,FALSE,"단축1";#N/A,#N/A,FALSE,"단축2";#N/A,#N/A,FALSE,"단축3";#N/A,#N/A,FALSE,"장축";#N/A,#N/A,FALSE,"4WD"}</definedName>
    <definedName name="ㄱㄱㄱㄱㄱㄱㄱㄱㄱㄱㄱㄱㄱㄱㄱㄱㄱㄱㄱㄱㄱㄱㄱㄱㄱㄱㄱㄱㄱㄱㄱ" localSheetId="5"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24" hidden="1">{"'Jibu9811 (3)'!$B$1:$J$433"}</definedName>
    <definedName name="ㄱㄱㄱㅎㄱ" localSheetId="8" hidden="1">{"'Jibu9811 (3)'!$B$1:$J$433"}</definedName>
    <definedName name="ㄱㄱㄱㅎㄱ" localSheetId="25" hidden="1">{"'Jibu9811 (3)'!$B$1:$J$433"}</definedName>
    <definedName name="ㄱㄱㄱㅎㄱ" localSheetId="2" hidden="1">{"'Jibu9811 (3)'!$B$1:$J$433"}</definedName>
    <definedName name="ㄱㄱㄱㅎㄱ" localSheetId="14" hidden="1">{"'Jibu9811 (3)'!$B$1:$J$433"}</definedName>
    <definedName name="ㄱㄱㄱㅎㄱ" localSheetId="28" hidden="1">{"'Jibu9811 (3)'!$B$1:$J$433"}</definedName>
    <definedName name="ㄱㄱㄱㅎㄱ" localSheetId="5" hidden="1">{"'Jibu9811 (3)'!$B$1:$J$433"}</definedName>
    <definedName name="ㄱㄱㄱㅎㄱ" localSheetId="13" hidden="1">{"'Jibu9811 (3)'!$B$1:$J$433"}</definedName>
    <definedName name="ㄱㄱㄱㅎㄱ" hidden="1">{"'Jibu9811 (3)'!$B$1:$J$433"}</definedName>
    <definedName name="ㄱㄴㄷㅎ" localSheetId="24" hidden="1">{"'Jibu9811 (3)'!$B$1:$J$433"}</definedName>
    <definedName name="ㄱㄴㄷㅎ" localSheetId="8" hidden="1">{"'Jibu9811 (3)'!$B$1:$J$433"}</definedName>
    <definedName name="ㄱㄴㄷㅎ" localSheetId="25" hidden="1">{"'Jibu9811 (3)'!$B$1:$J$433"}</definedName>
    <definedName name="ㄱㄴㄷㅎ" localSheetId="2" hidden="1">{"'Jibu9811 (3)'!$B$1:$J$433"}</definedName>
    <definedName name="ㄱㄴㄷㅎ" localSheetId="14" hidden="1">{"'Jibu9811 (3)'!$B$1:$J$433"}</definedName>
    <definedName name="ㄱㄴㄷㅎ" localSheetId="28" hidden="1">{"'Jibu9811 (3)'!$B$1:$J$433"}</definedName>
    <definedName name="ㄱㄴㄷㅎ" localSheetId="5" hidden="1">{"'Jibu9811 (3)'!$B$1:$J$433"}</definedName>
    <definedName name="ㄱㄴㄷㅎ" localSheetId="13" hidden="1">{"'Jibu9811 (3)'!$B$1:$J$433"}</definedName>
    <definedName name="ㄱㄴㄷㅎ" hidden="1">{"'Jibu9811 (3)'!$B$1:$J$433"}</definedName>
    <definedName name="ㄱ노">#N/A</definedName>
    <definedName name="ㄱ녹ㄴ소">#N/A</definedName>
    <definedName name="ㄱㄷㄱ" localSheetId="24" hidden="1">{#N/A,#N/A,FALSE,"Sheet6"}</definedName>
    <definedName name="ㄱㄷㄱ" localSheetId="8" hidden="1">{#N/A,#N/A,FALSE,"Sheet6"}</definedName>
    <definedName name="ㄱㄷㄱ" localSheetId="25" hidden="1">{#N/A,#N/A,FALSE,"Sheet6"}</definedName>
    <definedName name="ㄱㄷㄱ" localSheetId="2" hidden="1">{#N/A,#N/A,FALSE,"Sheet6"}</definedName>
    <definedName name="ㄱㄷㄱ" localSheetId="28" hidden="1">{#N/A,#N/A,FALSE,"Sheet6"}</definedName>
    <definedName name="ㄱㄷㄱ" localSheetId="5" hidden="1">{#N/A,#N/A,FALSE,"Sheet6"}</definedName>
    <definedName name="ㄱㄷㄱ" hidden="1">{#N/A,#N/A,FALSE,"Sheet6"}</definedName>
    <definedName name="ㄱㄷㅅ" localSheetId="24" hidden="1">{#N/A,#N/A,FALSE,"Sheet6"}</definedName>
    <definedName name="ㄱㄷㅅ" localSheetId="8" hidden="1">{#N/A,#N/A,FALSE,"Sheet6"}</definedName>
    <definedName name="ㄱㄷㅅ" localSheetId="25" hidden="1">{#N/A,#N/A,FALSE,"Sheet6"}</definedName>
    <definedName name="ㄱㄷㅅ" localSheetId="2" hidden="1">{#N/A,#N/A,FALSE,"Sheet6"}</definedName>
    <definedName name="ㄱㄷㅅ" localSheetId="28" hidden="1">{#N/A,#N/A,FALSE,"Sheet6"}</definedName>
    <definedName name="ㄱㄷㅅ" localSheetId="5" hidden="1">{#N/A,#N/A,FALSE,"Sheet6"}</definedName>
    <definedName name="ㄱㄷㅅ" hidden="1">{#N/A,#N/A,FALSE,"Sheet6"}</definedName>
    <definedName name="ㄱㄷㅈ" localSheetId="24">BlankMacro1</definedName>
    <definedName name="ㄱㄷㅈ" localSheetId="8">BlankMacro1</definedName>
    <definedName name="ㄱㄷㅈ" localSheetId="25">BlankMacro1</definedName>
    <definedName name="ㄱㄷㅈ" localSheetId="2">BlankMacro1</definedName>
    <definedName name="ㄱㄷㅈ" localSheetId="28">BlankMacro1</definedName>
    <definedName name="ㄱㄷㅈ" localSheetId="26">BlankMacro1</definedName>
    <definedName name="ㄱㄷㅈ" localSheetId="27">BlankMacro1</definedName>
    <definedName name="ㄱㄷㅈ" localSheetId="6">BlankMacro1</definedName>
    <definedName name="ㄱㄷㅈ" localSheetId="5">BlankMacro1</definedName>
    <definedName name="ㄱㄷㅈ">BlankMacro1</definedName>
    <definedName name="ㄱㄷㅈ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24" hidden="1">{"'Jibu9811 (3)'!$B$1:$J$433"}</definedName>
    <definedName name="ㄱㄷㅎ" localSheetId="8" hidden="1">{"'Jibu9811 (3)'!$B$1:$J$433"}</definedName>
    <definedName name="ㄱㄷㅎ" localSheetId="25" hidden="1">{"'Jibu9811 (3)'!$B$1:$J$433"}</definedName>
    <definedName name="ㄱㄷㅎ" localSheetId="2" hidden="1">{"'Jibu9811 (3)'!$B$1:$J$433"}</definedName>
    <definedName name="ㄱㄷㅎ" localSheetId="14" hidden="1">{"'Jibu9811 (3)'!$B$1:$J$433"}</definedName>
    <definedName name="ㄱㄷㅎ" localSheetId="28" hidden="1">{"'Jibu9811 (3)'!$B$1:$J$433"}</definedName>
    <definedName name="ㄱㄷㅎ" localSheetId="5" hidden="1">{"'Jibu9811 (3)'!$B$1:$J$433"}</definedName>
    <definedName name="ㄱㄷㅎ" localSheetId="13" hidden="1">{"'Jibu9811 (3)'!$B$1:$J$433"}</definedName>
    <definedName name="ㄱㄷㅎ" hidden="1">{"'Jibu9811 (3)'!$B$1:$J$433"}</definedName>
    <definedName name="ㄱㄷㅎㄷㄱㅎㄱㅎㄱ" localSheetId="24" hidden="1">{"'Jibu9811 (3)'!$B$1:$J$433"}</definedName>
    <definedName name="ㄱㄷㅎㄷㄱㅎㄱㅎㄱ" localSheetId="8" hidden="1">{"'Jibu9811 (3)'!$B$1:$J$433"}</definedName>
    <definedName name="ㄱㄷㅎㄷㄱㅎㄱㅎㄱ" localSheetId="25" hidden="1">{"'Jibu9811 (3)'!$B$1:$J$433"}</definedName>
    <definedName name="ㄱㄷㅎㄷㄱㅎㄱㅎㄱ" localSheetId="2" hidden="1">{"'Jibu9811 (3)'!$B$1:$J$433"}</definedName>
    <definedName name="ㄱㄷㅎㄷㄱㅎㄱㅎㄱ" localSheetId="14" hidden="1">{"'Jibu9811 (3)'!$B$1:$J$433"}</definedName>
    <definedName name="ㄱㄷㅎㄷㄱㅎㄱㅎㄱ" localSheetId="28" hidden="1">{"'Jibu9811 (3)'!$B$1:$J$433"}</definedName>
    <definedName name="ㄱㄷㅎㄷㄱㅎㄱㅎㄱ" localSheetId="5" hidden="1">{"'Jibu9811 (3)'!$B$1:$J$433"}</definedName>
    <definedName name="ㄱㄷㅎㄷㄱㅎㄱㅎㄱ" localSheetId="13" hidden="1">{"'Jibu9811 (3)'!$B$1:$J$433"}</definedName>
    <definedName name="ㄱㄷㅎㄷㄱㅎㄱㅎㄱ" hidden="1">{"'Jibu9811 (3)'!$B$1:$J$433"}</definedName>
    <definedName name="ㄱ돗ㄱ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 localSheetId="24">BlankMacro1</definedName>
    <definedName name="ㄱㄹ" localSheetId="8">BlankMacro1</definedName>
    <definedName name="ㄱㄹ" localSheetId="25">BlankMacro1</definedName>
    <definedName name="ㄱㄹ" localSheetId="2">BlankMacro1</definedName>
    <definedName name="ㄱㄹ" localSheetId="28">BlankMacro1</definedName>
    <definedName name="ㄱㄹ" localSheetId="26">BlankMacro1</definedName>
    <definedName name="ㄱㄹ" localSheetId="27">BlankMacro1</definedName>
    <definedName name="ㄱㄹ" localSheetId="6">BlankMacro1</definedName>
    <definedName name="ㄱㄹ" localSheetId="5">BlankMacro1</definedName>
    <definedName name="ㄱㄹ">BlankMacro1</definedName>
    <definedName name="ㄱㄹ홍ㄱ호" localSheetId="24" hidden="1">{#N/A,#N/A,FALSE,"Sheet6"}</definedName>
    <definedName name="ㄱㄹ홍ㄱ호" localSheetId="8" hidden="1">{#N/A,#N/A,FALSE,"Sheet6"}</definedName>
    <definedName name="ㄱㄹ홍ㄱ호" localSheetId="25" hidden="1">{#N/A,#N/A,FALSE,"Sheet6"}</definedName>
    <definedName name="ㄱㄹ홍ㄱ호" localSheetId="2" hidden="1">{#N/A,#N/A,FALSE,"Sheet6"}</definedName>
    <definedName name="ㄱㄹ홍ㄱ호" localSheetId="28" hidden="1">{#N/A,#N/A,FALSE,"Sheet6"}</definedName>
    <definedName name="ㄱㄹ홍ㄱ호" localSheetId="5" hidden="1">{#N/A,#N/A,FALSE,"Sheet6"}</definedName>
    <definedName name="ㄱㄹ홍ㄱ호" hidden="1">{#N/A,#N/A,FALSE,"Sheet6"}</definedName>
    <definedName name="ㄱ리" localSheetId="24">BlankMacro1</definedName>
    <definedName name="ㄱ리" localSheetId="8">BlankMacro1</definedName>
    <definedName name="ㄱ리" localSheetId="25">BlankMacro1</definedName>
    <definedName name="ㄱ리" localSheetId="2">BlankMacro1</definedName>
    <definedName name="ㄱ리" localSheetId="28">BlankMacro1</definedName>
    <definedName name="ㄱ리" localSheetId="26">BlankMacro1</definedName>
    <definedName name="ㄱ리" localSheetId="27">BlankMacro1</definedName>
    <definedName name="ㄱ리" localSheetId="6">BlankMacro1</definedName>
    <definedName name="ㄱ리" localSheetId="5">BlankMacro1</definedName>
    <definedName name="ㄱ리">BlankMacro1</definedName>
    <definedName name="ㄱㄿ" localSheetId="24" hidden="1">{#N/A,#N/A,FALSE,"Sheet1"}</definedName>
    <definedName name="ㄱㄿ" localSheetId="8" hidden="1">{#N/A,#N/A,FALSE,"Sheet1"}</definedName>
    <definedName name="ㄱㄿ" localSheetId="25" hidden="1">{#N/A,#N/A,FALSE,"Sheet1"}</definedName>
    <definedName name="ㄱㄿ" localSheetId="2" hidden="1">{#N/A,#N/A,FALSE,"Sheet1"}</definedName>
    <definedName name="ㄱㄿ" localSheetId="28" hidden="1">{#N/A,#N/A,FALSE,"Sheet1"}</definedName>
    <definedName name="ㄱㄿ" localSheetId="5" hidden="1">{#N/A,#N/A,FALSE,"Sheet1"}</definedName>
    <definedName name="ㄱㄿ" hidden="1">{#N/A,#N/A,FALSE,"Sheet1"}</definedName>
    <definedName name="ㄱㅁㅇ리허ㅏㅣ" localSheetId="24" hidden="1">{"'Jibu9811 (3)'!$B$1:$J$433"}</definedName>
    <definedName name="ㄱㅁㅇ리허ㅏㅣ" localSheetId="8" hidden="1">{"'Jibu9811 (3)'!$B$1:$J$433"}</definedName>
    <definedName name="ㄱㅁㅇ리허ㅏㅣ" localSheetId="25" hidden="1">{"'Jibu9811 (3)'!$B$1:$J$433"}</definedName>
    <definedName name="ㄱㅁㅇ리허ㅏㅣ" localSheetId="2" hidden="1">{"'Jibu9811 (3)'!$B$1:$J$433"}</definedName>
    <definedName name="ㄱㅁㅇ리허ㅏㅣ" localSheetId="14" hidden="1">{"'Jibu9811 (3)'!$B$1:$J$433"}</definedName>
    <definedName name="ㄱㅁㅇ리허ㅏㅣ" localSheetId="28" hidden="1">{"'Jibu9811 (3)'!$B$1:$J$433"}</definedName>
    <definedName name="ㄱㅁㅇ리허ㅏㅣ" localSheetId="5" hidden="1">{"'Jibu9811 (3)'!$B$1:$J$433"}</definedName>
    <definedName name="ㄱㅁㅇ리허ㅏㅣ" localSheetId="13" hidden="1">{"'Jibu9811 (3)'!$B$1:$J$433"}</definedName>
    <definedName name="ㄱㅁㅇ리허ㅏㅣ" hidden="1">{"'Jibu9811 (3)'!$B$1:$J$433"}</definedName>
    <definedName name="ㄱㅂㅊ" localSheetId="24">BlankMacro1</definedName>
    <definedName name="ㄱㅂㅊ" localSheetId="8">BlankMacro1</definedName>
    <definedName name="ㄱㅂㅊ" localSheetId="25">BlankMacro1</definedName>
    <definedName name="ㄱㅂㅊ" localSheetId="2">BlankMacro1</definedName>
    <definedName name="ㄱㅂㅊ" localSheetId="28">BlankMacro1</definedName>
    <definedName name="ㄱㅂㅊ" localSheetId="26">BlankMacro1</definedName>
    <definedName name="ㄱㅂㅊ" localSheetId="27">BlankMacro1</definedName>
    <definedName name="ㄱㅂㅊ" localSheetId="6">BlankMacro1</definedName>
    <definedName name="ㄱㅂㅊ" localSheetId="5">BlankMacro1</definedName>
    <definedName name="ㄱㅂㅊ">BlankMacro1</definedName>
    <definedName name="ㄱ보" localSheetId="24">BlankMacro1</definedName>
    <definedName name="ㄱ보" localSheetId="8">BlankMacro1</definedName>
    <definedName name="ㄱ보" localSheetId="25">BlankMacro1</definedName>
    <definedName name="ㄱ보" localSheetId="2">BlankMacro1</definedName>
    <definedName name="ㄱ보" localSheetId="28">BlankMacro1</definedName>
    <definedName name="ㄱ보" localSheetId="26">BlankMacro1</definedName>
    <definedName name="ㄱ보" localSheetId="27">BlankMacro1</definedName>
    <definedName name="ㄱ보" localSheetId="6">BlankMacro1</definedName>
    <definedName name="ㄱ보" localSheetId="5">BlankMacro1</definedName>
    <definedName name="ㄱ보">BlankMacro1</definedName>
    <definedName name="ㄱ셕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localSheetId="24" hidden="1">{#N/A,#N/A,FALSE,"Sheet6"}</definedName>
    <definedName name="ㄱ쇽" localSheetId="8" hidden="1">{#N/A,#N/A,FALSE,"Sheet6"}</definedName>
    <definedName name="ㄱ쇽" localSheetId="25" hidden="1">{#N/A,#N/A,FALSE,"Sheet6"}</definedName>
    <definedName name="ㄱ쇽" localSheetId="2" hidden="1">{#N/A,#N/A,FALSE,"Sheet6"}</definedName>
    <definedName name="ㄱ쇽" localSheetId="28" hidden="1">{#N/A,#N/A,FALSE,"Sheet6"}</definedName>
    <definedName name="ㄱ쇽" localSheetId="5" hidden="1">{#N/A,#N/A,FALSE,"Sheet6"}</definedName>
    <definedName name="ㄱ쇽" hidden="1">{#N/A,#N/A,FALSE,"Sheet6"}</definedName>
    <definedName name="ㄱ슈곡ㄴ">#N/A</definedName>
    <definedName name="ㄱㅇ" localSheetId="24" hidden="1">{#N/A,#N/A,FALSE,"단축1";#N/A,#N/A,FALSE,"단축2";#N/A,#N/A,FALSE,"단축3";#N/A,#N/A,FALSE,"장축";#N/A,#N/A,FALSE,"4WD"}</definedName>
    <definedName name="ㄱㅇ" localSheetId="8" hidden="1">{#N/A,#N/A,FALSE,"단축1";#N/A,#N/A,FALSE,"단축2";#N/A,#N/A,FALSE,"단축3";#N/A,#N/A,FALSE,"장축";#N/A,#N/A,FALSE,"4WD"}</definedName>
    <definedName name="ㄱㅇ" localSheetId="25" hidden="1">{#N/A,#N/A,FALSE,"단축1";#N/A,#N/A,FALSE,"단축2";#N/A,#N/A,FALSE,"단축3";#N/A,#N/A,FALSE,"장축";#N/A,#N/A,FALSE,"4WD"}</definedName>
    <definedName name="ㄱㅇ" localSheetId="2" hidden="1">{#N/A,#N/A,FALSE,"단축1";#N/A,#N/A,FALSE,"단축2";#N/A,#N/A,FALSE,"단축3";#N/A,#N/A,FALSE,"장축";#N/A,#N/A,FALSE,"4WD"}</definedName>
    <definedName name="ㄱㅇ" localSheetId="14" hidden="1">{#N/A,#N/A,FALSE,"단축1";#N/A,#N/A,FALSE,"단축2";#N/A,#N/A,FALSE,"단축3";#N/A,#N/A,FALSE,"장축";#N/A,#N/A,FALSE,"4WD"}</definedName>
    <definedName name="ㄱㅇ" localSheetId="28" hidden="1">{#N/A,#N/A,FALSE,"단축1";#N/A,#N/A,FALSE,"단축2";#N/A,#N/A,FALSE,"단축3";#N/A,#N/A,FALSE,"장축";#N/A,#N/A,FALSE,"4WD"}</definedName>
    <definedName name="ㄱㅇ" localSheetId="5" hidden="1">{#N/A,#N/A,FALSE,"단축1";#N/A,#N/A,FALSE,"단축2";#N/A,#N/A,FALSE,"단축3";#N/A,#N/A,FALSE,"장축";#N/A,#N/A,FALSE,"4WD"}</definedName>
    <definedName name="ㄱㅇ" localSheetId="13" hidden="1">{#N/A,#N/A,FALSE,"단축1";#N/A,#N/A,FALSE,"단축2";#N/A,#N/A,FALSE,"단축3";#N/A,#N/A,FALSE,"장축";#N/A,#N/A,FALSE,"4WD"}</definedName>
    <definedName name="ㄱㅇ" hidden="1">{#N/A,#N/A,FALSE,"단축1";#N/A,#N/A,FALSE,"단축2";#N/A,#N/A,FALSE,"단축3";#N/A,#N/A,FALSE,"장축";#N/A,#N/A,FALSE,"4WD"}</definedName>
    <definedName name="ㄱㅇ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24" hidden="1">{#N/A,#N/A,FALSE,"기안지";#N/A,#N/A,FALSE,"통신지"}</definedName>
    <definedName name="ㄱㅈ" localSheetId="8" hidden="1">{#N/A,#N/A,FALSE,"기안지";#N/A,#N/A,FALSE,"통신지"}</definedName>
    <definedName name="ㄱㅈ" localSheetId="25" hidden="1">{#N/A,#N/A,FALSE,"기안지";#N/A,#N/A,FALSE,"통신지"}</definedName>
    <definedName name="ㄱㅈ" localSheetId="2" hidden="1">{#N/A,#N/A,FALSE,"기안지";#N/A,#N/A,FALSE,"통신지"}</definedName>
    <definedName name="ㄱㅈ" localSheetId="14" hidden="1">{#N/A,#N/A,FALSE,"기안지";#N/A,#N/A,FALSE,"통신지"}</definedName>
    <definedName name="ㄱㅈ" localSheetId="28" hidden="1">{#N/A,#N/A,FALSE,"기안지";#N/A,#N/A,FALSE,"통신지"}</definedName>
    <definedName name="ㄱㅈ" localSheetId="5" hidden="1">{#N/A,#N/A,FALSE,"기안지";#N/A,#N/A,FALSE,"통신지"}</definedName>
    <definedName name="ㄱㅈ" localSheetId="13" hidden="1">{#N/A,#N/A,FALSE,"기안지";#N/A,#N/A,FALSE,"통신지"}</definedName>
    <definedName name="ㄱㅈ" hidden="1">{#N/A,#N/A,FALSE,"기안지";#N/A,#N/A,FALSE,"통신지"}</definedName>
    <definedName name="ㄱㅈ새새ㅐ재파ㅣㅍㄹ" localSheetId="24" hidden="1">{"'Jibu9811 (3)'!$B$1:$J$433"}</definedName>
    <definedName name="ㄱㅈ새새ㅐ재파ㅣㅍㄹ" localSheetId="8" hidden="1">{"'Jibu9811 (3)'!$B$1:$J$433"}</definedName>
    <definedName name="ㄱㅈ새새ㅐ재파ㅣㅍㄹ" localSheetId="25" hidden="1">{"'Jibu9811 (3)'!$B$1:$J$433"}</definedName>
    <definedName name="ㄱㅈ새새ㅐ재파ㅣㅍㄹ" localSheetId="2" hidden="1">{"'Jibu9811 (3)'!$B$1:$J$433"}</definedName>
    <definedName name="ㄱㅈ새새ㅐ재파ㅣㅍㄹ" localSheetId="14" hidden="1">{"'Jibu9811 (3)'!$B$1:$J$433"}</definedName>
    <definedName name="ㄱㅈ새새ㅐ재파ㅣㅍㄹ" localSheetId="28" hidden="1">{"'Jibu9811 (3)'!$B$1:$J$433"}</definedName>
    <definedName name="ㄱㅈ새새ㅐ재파ㅣㅍㄹ" localSheetId="5" hidden="1">{"'Jibu9811 (3)'!$B$1:$J$433"}</definedName>
    <definedName name="ㄱㅈ새새ㅐ재파ㅣㅍㄹ" localSheetId="13" hidden="1">{"'Jibu9811 (3)'!$B$1:$J$433"}</definedName>
    <definedName name="ㄱㅈ새새ㅐ재파ㅣㅍㄹ" hidden="1">{"'Jibu9811 (3)'!$B$1:$J$433"}</definedName>
    <definedName name="ㄱ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24" hidden="1">{"'Jibu9811 (3)'!$B$1:$J$433"}</definedName>
    <definedName name="ㄱㅎㄱㄷ" localSheetId="8" hidden="1">{"'Jibu9811 (3)'!$B$1:$J$433"}</definedName>
    <definedName name="ㄱㅎㄱㄷ" localSheetId="25" hidden="1">{"'Jibu9811 (3)'!$B$1:$J$433"}</definedName>
    <definedName name="ㄱㅎㄱㄷ" localSheetId="2" hidden="1">{"'Jibu9811 (3)'!$B$1:$J$433"}</definedName>
    <definedName name="ㄱㅎㄱㄷ" localSheetId="14" hidden="1">{"'Jibu9811 (3)'!$B$1:$J$433"}</definedName>
    <definedName name="ㄱㅎㄱㄷ" localSheetId="28" hidden="1">{"'Jibu9811 (3)'!$B$1:$J$433"}</definedName>
    <definedName name="ㄱㅎㄱㄷ" localSheetId="5" hidden="1">{"'Jibu9811 (3)'!$B$1:$J$433"}</definedName>
    <definedName name="ㄱㅎㄱㄷ" localSheetId="13" hidden="1">{"'Jibu9811 (3)'!$B$1:$J$433"}</definedName>
    <definedName name="ㄱㅎㄱㄷ" hidden="1">{"'Jibu9811 (3)'!$B$1:$J$433"}</definedName>
    <definedName name="ㄱㅎㄳ" localSheetId="28" hidden="1">#REF!</definedName>
    <definedName name="ㄱㅎㄳ" hidden="1">#REF!</definedName>
    <definedName name="ㄱㅎㄷㄱㅎㄱㄷ" localSheetId="28" hidden="1">#REF!</definedName>
    <definedName name="ㄱㅎㄷㄱㅎㄱㄷ" hidden="1">#REF!</definedName>
    <definedName name="ㄱ호ㅗㄱㄱㄱ" localSheetId="24" hidden="1">{#N/A,#N/A,TRUE,"경전'96(1)";#N/A,#N/A,TRUE,"경전'96 (2)"}</definedName>
    <definedName name="ㄱ호ㅗㄱㄱㄱ" localSheetId="8" hidden="1">{#N/A,#N/A,TRUE,"경전'96(1)";#N/A,#N/A,TRUE,"경전'96 (2)"}</definedName>
    <definedName name="ㄱ호ㅗㄱㄱㄱ" localSheetId="25" hidden="1">{#N/A,#N/A,TRUE,"경전'96(1)";#N/A,#N/A,TRUE,"경전'96 (2)"}</definedName>
    <definedName name="ㄱ호ㅗㄱㄱㄱ" localSheetId="2" hidden="1">{#N/A,#N/A,TRUE,"경전'96(1)";#N/A,#N/A,TRUE,"경전'96 (2)"}</definedName>
    <definedName name="ㄱ호ㅗㄱㄱㄱ" localSheetId="28" hidden="1">{#N/A,#N/A,TRUE,"경전'96(1)";#N/A,#N/A,TRUE,"경전'96 (2)"}</definedName>
    <definedName name="ㄱ호ㅗㄱㄱㄱ" localSheetId="5" hidden="1">{#N/A,#N/A,TRUE,"경전'96(1)";#N/A,#N/A,TRUE,"경전'96 (2)"}</definedName>
    <definedName name="ㄱ호ㅗㄱㄱㄱ" hidden="1">{#N/A,#N/A,TRUE,"경전'96(1)";#N/A,#N/A,TRUE,"경전'96 (2)"}</definedName>
    <definedName name="ㄱ히망ㅎ" localSheetId="24" hidden="1">{#N/A,#N/A,FALSE,"1.CRITERIA";#N/A,#N/A,FALSE,"2.IS";#N/A,#N/A,FALSE,"3.BS";#N/A,#N/A,FALSE,"4.PER PL";#N/A,#N/A,FALSE,"5.INVESTMENT";#N/A,#N/A,FALSE,"6.공문";#N/A,#N/A,FALSE,"7.netinvest"}</definedName>
    <definedName name="ㄱ히망ㅎ" localSheetId="8" hidden="1">{#N/A,#N/A,FALSE,"1.CRITERIA";#N/A,#N/A,FALSE,"2.IS";#N/A,#N/A,FALSE,"3.BS";#N/A,#N/A,FALSE,"4.PER PL";#N/A,#N/A,FALSE,"5.INVESTMENT";#N/A,#N/A,FALSE,"6.공문";#N/A,#N/A,FALSE,"7.netinvest"}</definedName>
    <definedName name="ㄱ히망ㅎ" localSheetId="25"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localSheetId="28" hidden="1">{#N/A,#N/A,FALSE,"1.CRITERIA";#N/A,#N/A,FALSE,"2.IS";#N/A,#N/A,FALSE,"3.BS";#N/A,#N/A,FALSE,"4.PER PL";#N/A,#N/A,FALSE,"5.INVESTMENT";#N/A,#N/A,FALSE,"6.공문";#N/A,#N/A,FALSE,"7.netinvest"}</definedName>
    <definedName name="ㄱ히망ㅎ" localSheetId="5"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24" hidden="1">{#N/A,#N/A,TRUE,"Y생산";#N/A,#N/A,TRUE,"Y판매";#N/A,#N/A,TRUE,"Y총물량";#N/A,#N/A,TRUE,"Y능력";#N/A,#N/A,TRUE,"YKD"}</definedName>
    <definedName name="가1" localSheetId="8" hidden="1">{#N/A,#N/A,TRUE,"Y생산";#N/A,#N/A,TRUE,"Y판매";#N/A,#N/A,TRUE,"Y총물량";#N/A,#N/A,TRUE,"Y능력";#N/A,#N/A,TRUE,"YKD"}</definedName>
    <definedName name="가1" localSheetId="25" hidden="1">{#N/A,#N/A,TRUE,"Y생산";#N/A,#N/A,TRUE,"Y판매";#N/A,#N/A,TRUE,"Y총물량";#N/A,#N/A,TRUE,"Y능력";#N/A,#N/A,TRUE,"YKD"}</definedName>
    <definedName name="가1" localSheetId="2" hidden="1">{#N/A,#N/A,TRUE,"Y생산";#N/A,#N/A,TRUE,"Y판매";#N/A,#N/A,TRUE,"Y총물량";#N/A,#N/A,TRUE,"Y능력";#N/A,#N/A,TRUE,"YKD"}</definedName>
    <definedName name="가1" localSheetId="14" hidden="1">{#N/A,#N/A,TRUE,"Y생산";#N/A,#N/A,TRUE,"Y판매";#N/A,#N/A,TRUE,"Y총물량";#N/A,#N/A,TRUE,"Y능력";#N/A,#N/A,TRUE,"YKD"}</definedName>
    <definedName name="가1" localSheetId="28" hidden="1">{#N/A,#N/A,TRUE,"Y생산";#N/A,#N/A,TRUE,"Y판매";#N/A,#N/A,TRUE,"Y총물량";#N/A,#N/A,TRUE,"Y능력";#N/A,#N/A,TRUE,"YKD"}</definedName>
    <definedName name="가1" localSheetId="5" hidden="1">{#N/A,#N/A,TRUE,"Y생산";#N/A,#N/A,TRUE,"Y판매";#N/A,#N/A,TRUE,"Y총물량";#N/A,#N/A,TRUE,"Y능력";#N/A,#N/A,TRUE,"YKD"}</definedName>
    <definedName name="가1" localSheetId="13" hidden="1">{#N/A,#N/A,TRUE,"Y생산";#N/A,#N/A,TRUE,"Y판매";#N/A,#N/A,TRUE,"Y총물량";#N/A,#N/A,TRUE,"Y능력";#N/A,#N/A,TRUE,"YKD"}</definedName>
    <definedName name="가1" hidden="1">{#N/A,#N/A,TRUE,"Y생산";#N/A,#N/A,TRUE,"Y판매";#N/A,#N/A,TRUE,"Y총물량";#N/A,#N/A,TRUE,"Y능력";#N/A,#N/A,TRUE,"YKD"}</definedName>
    <definedName name="가가" localSheetId="24" hidden="1">{#N/A,#N/A,FALSE,"UNIT";#N/A,#N/A,FALSE,"UNIT";#N/A,#N/A,FALSE,"계정"}</definedName>
    <definedName name="가가" localSheetId="8" hidden="1">{#N/A,#N/A,FALSE,"UNIT";#N/A,#N/A,FALSE,"UNIT";#N/A,#N/A,FALSE,"계정"}</definedName>
    <definedName name="가가" localSheetId="25" hidden="1">{#N/A,#N/A,FALSE,"UNIT";#N/A,#N/A,FALSE,"UNIT";#N/A,#N/A,FALSE,"계정"}</definedName>
    <definedName name="가가" localSheetId="2" hidden="1">{#N/A,#N/A,FALSE,"UNIT";#N/A,#N/A,FALSE,"UNIT";#N/A,#N/A,FALSE,"계정"}</definedName>
    <definedName name="가가" localSheetId="28" hidden="1">{#N/A,#N/A,FALSE,"UNIT";#N/A,#N/A,FALSE,"UNIT";#N/A,#N/A,FALSE,"계정"}</definedName>
    <definedName name="가가" localSheetId="5" hidden="1">{#N/A,#N/A,FALSE,"UNIT";#N/A,#N/A,FALSE,"UNIT";#N/A,#N/A,FALSE,"계정"}</definedName>
    <definedName name="가가" hidden="1">{#N/A,#N/A,FALSE,"UNIT";#N/A,#N/A,FALSE,"UNIT";#N/A,#N/A,FALSE,"계정"}</definedName>
    <definedName name="가가가"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24" hidden="1">{"'미착금액'!$A$4:$G$14"}</definedName>
    <definedName name="가기긱" localSheetId="8" hidden="1">{"'미착금액'!$A$4:$G$14"}</definedName>
    <definedName name="가기긱" localSheetId="25" hidden="1">{"'미착금액'!$A$4:$G$14"}</definedName>
    <definedName name="가기긱" localSheetId="2" hidden="1">{"'미착금액'!$A$4:$G$14"}</definedName>
    <definedName name="가기긱" localSheetId="28" hidden="1">{"'미착금액'!$A$4:$G$14"}</definedName>
    <definedName name="가기긱" localSheetId="5" hidden="1">{"'미착금액'!$A$4:$G$14"}</definedName>
    <definedName name="가기긱" hidden="1">{"'미착금액'!$A$4:$G$14"}</definedName>
    <definedName name="가나" localSheetId="8">[1]!BlankMacro1</definedName>
    <definedName name="가나" localSheetId="28">[2]!BlankMacro1</definedName>
    <definedName name="가나" localSheetId="26">[2]!BlankMacro1</definedName>
    <definedName name="가나" localSheetId="27">[2]!BlankMacro1</definedName>
    <definedName name="가나" localSheetId="6">[2]!BlankMacro1</definedName>
    <definedName name="가나" localSheetId="5">#REF!</definedName>
    <definedName name="가나">[2]!BlankMacro1</definedName>
    <definedName name="가나다" localSheetId="24" hidden="1">{"'Jibu9811 (3)'!$B$1:$J$433"}</definedName>
    <definedName name="가나다" localSheetId="8" hidden="1">{"'Jibu9811 (3)'!$B$1:$J$433"}</definedName>
    <definedName name="가나다" localSheetId="25" hidden="1">{"'Jibu9811 (3)'!$B$1:$J$433"}</definedName>
    <definedName name="가나다" localSheetId="2" hidden="1">{"'Jibu9811 (3)'!$B$1:$J$433"}</definedName>
    <definedName name="가나다" localSheetId="14" hidden="1">{"'Jibu9811 (3)'!$B$1:$J$433"}</definedName>
    <definedName name="가나다" localSheetId="28" hidden="1">{"'Jibu9811 (3)'!$B$1:$J$433"}</definedName>
    <definedName name="가나다" localSheetId="5" hidden="1">{"'Jibu9811 (3)'!$B$1:$J$433"}</definedName>
    <definedName name="가나다" localSheetId="13" hidden="1">{"'Jibu9811 (3)'!$B$1:$J$433"}</definedName>
    <definedName name="가나다" hidden="1">{"'Jibu9811 (3)'!$B$1:$J$433"}</definedName>
    <definedName name="가나다11" localSheetId="24">#REF!</definedName>
    <definedName name="가나다11">#REF!</definedName>
    <definedName name="가나다라"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localSheetId="24" hidden="1">{#N/A,#N/A,FALSE,"정공"}</definedName>
    <definedName name="가나다오" localSheetId="8" hidden="1">{#N/A,#N/A,FALSE,"정공"}</definedName>
    <definedName name="가나다오" localSheetId="25" hidden="1">{#N/A,#N/A,FALSE,"정공"}</definedName>
    <definedName name="가나다오" localSheetId="2" hidden="1">{#N/A,#N/A,FALSE,"정공"}</definedName>
    <definedName name="가나다오" localSheetId="28" hidden="1">{#N/A,#N/A,FALSE,"정공"}</definedName>
    <definedName name="가나다오" localSheetId="5" hidden="1">{#N/A,#N/A,FALSE,"정공"}</definedName>
    <definedName name="가나다오" hidden="1">{#N/A,#N/A,FALSE,"정공"}</definedName>
    <definedName name="가나라" localSheetId="24" hidden="1">{#N/A,#N/A,FALSE,"1.CRITERIA";#N/A,#N/A,FALSE,"2.IS";#N/A,#N/A,FALSE,"3.BS";#N/A,#N/A,FALSE,"4.PER PL";#N/A,#N/A,FALSE,"5.INVESTMENT";#N/A,#N/A,FALSE,"6.공문";#N/A,#N/A,FALSE,"7.netinvest"}</definedName>
    <definedName name="가나라" localSheetId="8" hidden="1">{#N/A,#N/A,FALSE,"1.CRITERIA";#N/A,#N/A,FALSE,"2.IS";#N/A,#N/A,FALSE,"3.BS";#N/A,#N/A,FALSE,"4.PER PL";#N/A,#N/A,FALSE,"5.INVESTMENT";#N/A,#N/A,FALSE,"6.공문";#N/A,#N/A,FALSE,"7.netinvest"}</definedName>
    <definedName name="가나라" localSheetId="25"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localSheetId="28" hidden="1">{#N/A,#N/A,FALSE,"1.CRITERIA";#N/A,#N/A,FALSE,"2.IS";#N/A,#N/A,FALSE,"3.BS";#N/A,#N/A,FALSE,"4.PER PL";#N/A,#N/A,FALSE,"5.INVESTMENT";#N/A,#N/A,FALSE,"6.공문";#N/A,#N/A,FALSE,"7.netinvest"}</definedName>
    <definedName name="가나라" localSheetId="5"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 localSheetId="24">#REF!</definedName>
    <definedName name="가나ㅏ">#REF!</definedName>
    <definedName name="가다" localSheetId="24" hidden="1">{#N/A,#N/A,FALSE,"1.CRITERIA";#N/A,#N/A,FALSE,"2.IS";#N/A,#N/A,FALSE,"3.BS";#N/A,#N/A,FALSE,"4.PER PL";#N/A,#N/A,FALSE,"5.INVESTMENT";#N/A,#N/A,FALSE,"6.공문";#N/A,#N/A,FALSE,"7.netinvest"}</definedName>
    <definedName name="가다" localSheetId="8" hidden="1">{#N/A,#N/A,FALSE,"1.CRITERIA";#N/A,#N/A,FALSE,"2.IS";#N/A,#N/A,FALSE,"3.BS";#N/A,#N/A,FALSE,"4.PER PL";#N/A,#N/A,FALSE,"5.INVESTMENT";#N/A,#N/A,FALSE,"6.공문";#N/A,#N/A,FALSE,"7.netinvest"}</definedName>
    <definedName name="가다" localSheetId="25"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localSheetId="28" hidden="1">{#N/A,#N/A,FALSE,"1.CRITERIA";#N/A,#N/A,FALSE,"2.IS";#N/A,#N/A,FALSE,"3.BS";#N/A,#N/A,FALSE,"4.PER PL";#N/A,#N/A,FALSE,"5.INVESTMENT";#N/A,#N/A,FALSE,"6.공문";#N/A,#N/A,FALSE,"7.netinvest"}</definedName>
    <definedName name="가다" localSheetId="5"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 localSheetId="24">BlankMacro1</definedName>
    <definedName name="가대" localSheetId="8">BlankMacro1</definedName>
    <definedName name="가대" localSheetId="25">BlankMacro1</definedName>
    <definedName name="가대" localSheetId="2">BlankMacro1</definedName>
    <definedName name="가대" localSheetId="28">BlankMacro1</definedName>
    <definedName name="가대" localSheetId="26">BlankMacro1</definedName>
    <definedName name="가대" localSheetId="27">BlankMacro1</definedName>
    <definedName name="가대" localSheetId="6">BlankMacro1</definedName>
    <definedName name="가대" localSheetId="5">BlankMacro1</definedName>
    <definedName name="가대">BlankMacro1</definedName>
    <definedName name="가라" localSheetId="24" hidden="1">{#N/A,#N/A,FALSE,"1.CRITERIA";#N/A,#N/A,FALSE,"2.IS";#N/A,#N/A,FALSE,"3.BS";#N/A,#N/A,FALSE,"4.PER PL";#N/A,#N/A,FALSE,"5.INVESTMENT";#N/A,#N/A,FALSE,"6.공문";#N/A,#N/A,FALSE,"7.netinvest"}</definedName>
    <definedName name="가라" localSheetId="8" hidden="1">{#N/A,#N/A,FALSE,"1.CRITERIA";#N/A,#N/A,FALSE,"2.IS";#N/A,#N/A,FALSE,"3.BS";#N/A,#N/A,FALSE,"4.PER PL";#N/A,#N/A,FALSE,"5.INVESTMENT";#N/A,#N/A,FALSE,"6.공문";#N/A,#N/A,FALSE,"7.netinvest"}</definedName>
    <definedName name="가라" localSheetId="25"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localSheetId="28" hidden="1">{#N/A,#N/A,FALSE,"1.CRITERIA";#N/A,#N/A,FALSE,"2.IS";#N/A,#N/A,FALSE,"3.BS";#N/A,#N/A,FALSE,"4.PER PL";#N/A,#N/A,FALSE,"5.INVESTMENT";#N/A,#N/A,FALSE,"6.공문";#N/A,#N/A,FALSE,"7.netinvest"}</definedName>
    <definedName name="가라" localSheetId="5"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 localSheetId="24">#REF!,#REF!</definedName>
    <definedName name="가로등부표2">#REF!,#REF!</definedName>
    <definedName name="가명" localSheetId="24">#REF!</definedName>
    <definedName name="가명">#REF!</definedName>
    <definedName name="가명2" localSheetId="24">#REF!</definedName>
    <definedName name="가명2">#REF!</definedName>
    <definedName name="가명3" localSheetId="24">#REF!</definedName>
    <definedName name="가명3">#REF!</definedName>
    <definedName name="가사" localSheetId="24">#REF!</definedName>
    <definedName name="가사">#REF!</definedName>
    <definedName name="가설" localSheetId="24">#REF!</definedName>
    <definedName name="가설">#REF!</definedName>
    <definedName name="가설사무실" localSheetId="24">#REF!</definedName>
    <definedName name="가설사무실">#REF!</definedName>
    <definedName name="가설재총괄">#N/A</definedName>
    <definedName name="가스" localSheetId="24">#REF!</definedName>
    <definedName name="가스">#REF!</definedName>
    <definedName name="가시설" localSheetId="24">#REF!</definedName>
    <definedName name="가시설">#REF!</definedName>
    <definedName name="가아" localSheetId="24" hidden="1">{#N/A,#N/A,FALSE,"1.CRITERIA";#N/A,#N/A,FALSE,"2.IS";#N/A,#N/A,FALSE,"3.BS";#N/A,#N/A,FALSE,"4.PER PL";#N/A,#N/A,FALSE,"5.INVESTMENT";#N/A,#N/A,FALSE,"6.공문";#N/A,#N/A,FALSE,"7.netinvest"}</definedName>
    <definedName name="가아" localSheetId="8" hidden="1">{#N/A,#N/A,FALSE,"1.CRITERIA";#N/A,#N/A,FALSE,"2.IS";#N/A,#N/A,FALSE,"3.BS";#N/A,#N/A,FALSE,"4.PER PL";#N/A,#N/A,FALSE,"5.INVESTMENT";#N/A,#N/A,FALSE,"6.공문";#N/A,#N/A,FALSE,"7.netinvest"}</definedName>
    <definedName name="가아" localSheetId="25"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localSheetId="28" hidden="1">{#N/A,#N/A,FALSE,"1.CRITERIA";#N/A,#N/A,FALSE,"2.IS";#N/A,#N/A,FALSE,"3.BS";#N/A,#N/A,FALSE,"4.PER PL";#N/A,#N/A,FALSE,"5.INVESTMENT";#N/A,#N/A,FALSE,"6.공문";#N/A,#N/A,FALSE,"7.netinvest"}</definedName>
    <definedName name="가아" localSheetId="5"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24" hidden="1">{#N/A,#N/A,TRUE,"Y생산";#N/A,#N/A,TRUE,"Y판매";#N/A,#N/A,TRUE,"Y총물량";#N/A,#N/A,TRUE,"Y능력";#N/A,#N/A,TRUE,"YKD"}</definedName>
    <definedName name="가아나" localSheetId="8" hidden="1">{#N/A,#N/A,TRUE,"Y생산";#N/A,#N/A,TRUE,"Y판매";#N/A,#N/A,TRUE,"Y총물량";#N/A,#N/A,TRUE,"Y능력";#N/A,#N/A,TRUE,"YKD"}</definedName>
    <definedName name="가아나" localSheetId="25" hidden="1">{#N/A,#N/A,TRUE,"Y생산";#N/A,#N/A,TRUE,"Y판매";#N/A,#N/A,TRUE,"Y총물량";#N/A,#N/A,TRUE,"Y능력";#N/A,#N/A,TRUE,"YKD"}</definedName>
    <definedName name="가아나" localSheetId="2" hidden="1">{#N/A,#N/A,TRUE,"Y생산";#N/A,#N/A,TRUE,"Y판매";#N/A,#N/A,TRUE,"Y총물량";#N/A,#N/A,TRUE,"Y능력";#N/A,#N/A,TRUE,"YKD"}</definedName>
    <definedName name="가아나" localSheetId="14" hidden="1">{#N/A,#N/A,TRUE,"Y생산";#N/A,#N/A,TRUE,"Y판매";#N/A,#N/A,TRUE,"Y총물량";#N/A,#N/A,TRUE,"Y능력";#N/A,#N/A,TRUE,"YKD"}</definedName>
    <definedName name="가아나" localSheetId="28" hidden="1">{#N/A,#N/A,TRUE,"Y생산";#N/A,#N/A,TRUE,"Y판매";#N/A,#N/A,TRUE,"Y총물량";#N/A,#N/A,TRUE,"Y능력";#N/A,#N/A,TRUE,"YKD"}</definedName>
    <definedName name="가아나" localSheetId="5" hidden="1">{#N/A,#N/A,TRUE,"Y생산";#N/A,#N/A,TRUE,"Y판매";#N/A,#N/A,TRUE,"Y총물량";#N/A,#N/A,TRUE,"Y능력";#N/A,#N/A,TRUE,"YKD"}</definedName>
    <definedName name="가아나" localSheetId="13" hidden="1">{#N/A,#N/A,TRUE,"Y생산";#N/A,#N/A,TRUE,"Y판매";#N/A,#N/A,TRUE,"Y총물량";#N/A,#N/A,TRUE,"Y능력";#N/A,#N/A,TRUE,"YKD"}</definedName>
    <definedName name="가아나" hidden="1">{#N/A,#N/A,TRUE,"Y생산";#N/A,#N/A,TRUE,"Y판매";#N/A,#N/A,TRUE,"Y총물량";#N/A,#N/A,TRUE,"Y능력";#N/A,#N/A,TRUE,"YKD"}</definedName>
    <definedName name="가아노" localSheetId="24" hidden="1">{#N/A,#N/A,FALSE,"1.CRITERIA";#N/A,#N/A,FALSE,"2.IS";#N/A,#N/A,FALSE,"3.BS";#N/A,#N/A,FALSE,"4.PER PL";#N/A,#N/A,FALSE,"5.INVESTMENT";#N/A,#N/A,FALSE,"6.공문";#N/A,#N/A,FALSE,"7.netinvest"}</definedName>
    <definedName name="가아노" localSheetId="8" hidden="1">{#N/A,#N/A,FALSE,"1.CRITERIA";#N/A,#N/A,FALSE,"2.IS";#N/A,#N/A,FALSE,"3.BS";#N/A,#N/A,FALSE,"4.PER PL";#N/A,#N/A,FALSE,"5.INVESTMENT";#N/A,#N/A,FALSE,"6.공문";#N/A,#N/A,FALSE,"7.netinvest"}</definedName>
    <definedName name="가아노" localSheetId="25"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localSheetId="28" hidden="1">{#N/A,#N/A,FALSE,"1.CRITERIA";#N/A,#N/A,FALSE,"2.IS";#N/A,#N/A,FALSE,"3.BS";#N/A,#N/A,FALSE,"4.PER PL";#N/A,#N/A,FALSE,"5.INVESTMENT";#N/A,#N/A,FALSE,"6.공문";#N/A,#N/A,FALSE,"7.netinvest"}</definedName>
    <definedName name="가아노" localSheetId="5"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4" hidden="1">{#N/A,#N/A,FALSE,"1.CRITERIA";#N/A,#N/A,FALSE,"2.IS";#N/A,#N/A,FALSE,"3.BS";#N/A,#N/A,FALSE,"4.PER PL";#N/A,#N/A,FALSE,"5.INVESTMENT";#N/A,#N/A,FALSE,"6.공문";#N/A,#N/A,FALSE,"7.netinvest"}</definedName>
    <definedName name="가아다" localSheetId="8" hidden="1">{#N/A,#N/A,FALSE,"1.CRITERIA";#N/A,#N/A,FALSE,"2.IS";#N/A,#N/A,FALSE,"3.BS";#N/A,#N/A,FALSE,"4.PER PL";#N/A,#N/A,FALSE,"5.INVESTMENT";#N/A,#N/A,FALSE,"6.공문";#N/A,#N/A,FALSE,"7.netinvest"}</definedName>
    <definedName name="가아다" localSheetId="25"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localSheetId="28" hidden="1">{#N/A,#N/A,FALSE,"1.CRITERIA";#N/A,#N/A,FALSE,"2.IS";#N/A,#N/A,FALSE,"3.BS";#N/A,#N/A,FALSE,"4.PER PL";#N/A,#N/A,FALSE,"5.INVESTMENT";#N/A,#N/A,FALSE,"6.공문";#N/A,#N/A,FALSE,"7.netinvest"}</definedName>
    <definedName name="가아다" localSheetId="5"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4" hidden="1">{#N/A,#N/A,FALSE,"1.CRITERIA";#N/A,#N/A,FALSE,"2.IS";#N/A,#N/A,FALSE,"3.BS";#N/A,#N/A,FALSE,"4.PER PL";#N/A,#N/A,FALSE,"5.INVESTMENT";#N/A,#N/A,FALSE,"6.공문";#N/A,#N/A,FALSE,"7.netinvest"}</definedName>
    <definedName name="가아차" localSheetId="8" hidden="1">{#N/A,#N/A,FALSE,"1.CRITERIA";#N/A,#N/A,FALSE,"2.IS";#N/A,#N/A,FALSE,"3.BS";#N/A,#N/A,FALSE,"4.PER PL";#N/A,#N/A,FALSE,"5.INVESTMENT";#N/A,#N/A,FALSE,"6.공문";#N/A,#N/A,FALSE,"7.netinvest"}</definedName>
    <definedName name="가아차" localSheetId="25"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localSheetId="28" hidden="1">{#N/A,#N/A,FALSE,"1.CRITERIA";#N/A,#N/A,FALSE,"2.IS";#N/A,#N/A,FALSE,"3.BS";#N/A,#N/A,FALSE,"4.PER PL";#N/A,#N/A,FALSE,"5.INVESTMENT";#N/A,#N/A,FALSE,"6.공문";#N/A,#N/A,FALSE,"7.netinvest"}</definedName>
    <definedName name="가아차" localSheetId="5"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24" hidden="1">{#N/A,#N/A,FALSE,"초도품";#N/A,#N/A,FALSE,"초도품 (2)";#N/A,#N/A,FALSE,"초도품 (3)";#N/A,#N/A,FALSE,"초도품 (4)";#N/A,#N/A,FALSE,"초도품 (5)";#N/A,#N/A,FALSE,"초도품 (6)"}</definedName>
    <definedName name="가아ㅓ라어" localSheetId="8" hidden="1">{#N/A,#N/A,FALSE,"초도품";#N/A,#N/A,FALSE,"초도품 (2)";#N/A,#N/A,FALSE,"초도품 (3)";#N/A,#N/A,FALSE,"초도품 (4)";#N/A,#N/A,FALSE,"초도품 (5)";#N/A,#N/A,FALSE,"초도품 (6)"}</definedName>
    <definedName name="가아ㅓ라어" localSheetId="25"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localSheetId="28" hidden="1">{#N/A,#N/A,FALSE,"초도품";#N/A,#N/A,FALSE,"초도품 (2)";#N/A,#N/A,FALSE,"초도품 (3)";#N/A,#N/A,FALSE,"초도품 (4)";#N/A,#N/A,FALSE,"초도품 (5)";#N/A,#N/A,FALSE,"초도품 (6)"}</definedName>
    <definedName name="가아ㅓ라어" localSheetId="5"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24" hidden="1">{#N/A,#N/A,FALSE,"1.CRITERIA";#N/A,#N/A,FALSE,"2.IS";#N/A,#N/A,FALSE,"3.BS";#N/A,#N/A,FALSE,"4.PER PL";#N/A,#N/A,FALSE,"5.INVESTMENT";#N/A,#N/A,FALSE,"6.공문";#N/A,#N/A,FALSE,"7.netinvest"}</definedName>
    <definedName name="가오" localSheetId="8" hidden="1">{#N/A,#N/A,FALSE,"1.CRITERIA";#N/A,#N/A,FALSE,"2.IS";#N/A,#N/A,FALSE,"3.BS";#N/A,#N/A,FALSE,"4.PER PL";#N/A,#N/A,FALSE,"5.INVESTMENT";#N/A,#N/A,FALSE,"6.공문";#N/A,#N/A,FALSE,"7.netinvest"}</definedName>
    <definedName name="가오" localSheetId="25"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localSheetId="28" hidden="1">{#N/A,#N/A,FALSE,"1.CRITERIA";#N/A,#N/A,FALSE,"2.IS";#N/A,#N/A,FALSE,"3.BS";#N/A,#N/A,FALSE,"4.PER PL";#N/A,#N/A,FALSE,"5.INVESTMENT";#N/A,#N/A,FALSE,"6.공문";#N/A,#N/A,FALSE,"7.netinvest"}</definedName>
    <definedName name="가오" localSheetId="5"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4" hidden="1">{#N/A,#N/A,FALSE,"1.CRITERIA";#N/A,#N/A,FALSE,"2.IS";#N/A,#N/A,FALSE,"3.BS";#N/A,#N/A,FALSE,"4.PER PL";#N/A,#N/A,FALSE,"5.INVESTMENT";#N/A,#N/A,FALSE,"6.공문";#N/A,#N/A,FALSE,"7.netinvest"}</definedName>
    <definedName name="가오나" localSheetId="8" hidden="1">{#N/A,#N/A,FALSE,"1.CRITERIA";#N/A,#N/A,FALSE,"2.IS";#N/A,#N/A,FALSE,"3.BS";#N/A,#N/A,FALSE,"4.PER PL";#N/A,#N/A,FALSE,"5.INVESTMENT";#N/A,#N/A,FALSE,"6.공문";#N/A,#N/A,FALSE,"7.netinvest"}</definedName>
    <definedName name="가오나" localSheetId="25"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localSheetId="28" hidden="1">{#N/A,#N/A,FALSE,"1.CRITERIA";#N/A,#N/A,FALSE,"2.IS";#N/A,#N/A,FALSE,"3.BS";#N/A,#N/A,FALSE,"4.PER PL";#N/A,#N/A,FALSE,"5.INVESTMENT";#N/A,#N/A,FALSE,"6.공문";#N/A,#N/A,FALSE,"7.netinvest"}</definedName>
    <definedName name="가오나" localSheetId="5"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4" hidden="1">{#N/A,#N/A,FALSE,"1.CRITERIA";#N/A,#N/A,FALSE,"2.IS";#N/A,#N/A,FALSE,"3.BS";#N/A,#N/A,FALSE,"4.PER PL";#N/A,#N/A,FALSE,"5.INVESTMENT";#N/A,#N/A,FALSE,"6.공문";#N/A,#N/A,FALSE,"7.netinvest"}</definedName>
    <definedName name="가오아" localSheetId="8" hidden="1">{#N/A,#N/A,FALSE,"1.CRITERIA";#N/A,#N/A,FALSE,"2.IS";#N/A,#N/A,FALSE,"3.BS";#N/A,#N/A,FALSE,"4.PER PL";#N/A,#N/A,FALSE,"5.INVESTMENT";#N/A,#N/A,FALSE,"6.공문";#N/A,#N/A,FALSE,"7.netinvest"}</definedName>
    <definedName name="가오아" localSheetId="25"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localSheetId="28" hidden="1">{#N/A,#N/A,FALSE,"1.CRITERIA";#N/A,#N/A,FALSE,"2.IS";#N/A,#N/A,FALSE,"3.BS";#N/A,#N/A,FALSE,"4.PER PL";#N/A,#N/A,FALSE,"5.INVESTMENT";#N/A,#N/A,FALSE,"6.공문";#N/A,#N/A,FALSE,"7.netinvest"}</definedName>
    <definedName name="가오아" localSheetId="5"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용재고2Q" localSheetId="23">#REF!</definedName>
    <definedName name="가용재고2Q" localSheetId="24">#REF!</definedName>
    <definedName name="가용재고2Q" localSheetId="25">#REF!</definedName>
    <definedName name="가용재고2Q" localSheetId="28">#REF!</definedName>
    <definedName name="가용재고2Q" localSheetId="26">#REF!</definedName>
    <definedName name="가용재고2Q" localSheetId="27">#REF!</definedName>
    <definedName name="가용재고2Q">#REF!</definedName>
    <definedName name="가용재고2Q2013" localSheetId="23">#REF!</definedName>
    <definedName name="가용재고2Q2013" localSheetId="24">#REF!</definedName>
    <definedName name="가용재고2Q2013" localSheetId="25">#REF!</definedName>
    <definedName name="가용재고2Q2013" localSheetId="28">#REF!</definedName>
    <definedName name="가용재고2Q2013" localSheetId="26">#REF!</definedName>
    <definedName name="가용재고2Q2013" localSheetId="27">#REF!</definedName>
    <definedName name="가용재고2Q2013">#REF!</definedName>
    <definedName name="가자" localSheetId="24" hidden="1">#REF!</definedName>
    <definedName name="가자" localSheetId="28" hidden="1">#REF!</definedName>
    <definedName name="가자" hidden="1">#REF!</definedName>
    <definedName name="가족수" localSheetId="24">#REF!</definedName>
    <definedName name="가족수">#REF!</definedName>
    <definedName name="가짜" localSheetId="24" hidden="1">{"'Jibu9811 (3)'!$B$1:$J$433"}</definedName>
    <definedName name="가짜" localSheetId="8" hidden="1">{"'Jibu9811 (3)'!$B$1:$J$433"}</definedName>
    <definedName name="가짜" localSheetId="25" hidden="1">{"'Jibu9811 (3)'!$B$1:$J$433"}</definedName>
    <definedName name="가짜" localSheetId="2" hidden="1">{"'Jibu9811 (3)'!$B$1:$J$433"}</definedName>
    <definedName name="가짜" localSheetId="14" hidden="1">{"'Jibu9811 (3)'!$B$1:$J$433"}</definedName>
    <definedName name="가짜" localSheetId="28" hidden="1">{"'Jibu9811 (3)'!$B$1:$J$433"}</definedName>
    <definedName name="가짜" localSheetId="5" hidden="1">{"'Jibu9811 (3)'!$B$1:$J$433"}</definedName>
    <definedName name="가짜" localSheetId="13" hidden="1">{"'Jibu9811 (3)'!$B$1:$J$433"}</definedName>
    <definedName name="가짜" hidden="1">{"'Jibu9811 (3)'!$B$1:$J$433"}</definedName>
    <definedName name="가짜2" localSheetId="24" hidden="1">{"'Jibu9811 (3)'!$B$1:$J$433"}</definedName>
    <definedName name="가짜2" localSheetId="8" hidden="1">{"'Jibu9811 (3)'!$B$1:$J$433"}</definedName>
    <definedName name="가짜2" localSheetId="25" hidden="1">{"'Jibu9811 (3)'!$B$1:$J$433"}</definedName>
    <definedName name="가짜2" localSheetId="2" hidden="1">{"'Jibu9811 (3)'!$B$1:$J$433"}</definedName>
    <definedName name="가짜2" localSheetId="14" hidden="1">{"'Jibu9811 (3)'!$B$1:$J$433"}</definedName>
    <definedName name="가짜2" localSheetId="28" hidden="1">{"'Jibu9811 (3)'!$B$1:$J$433"}</definedName>
    <definedName name="가짜2" localSheetId="5" hidden="1">{"'Jibu9811 (3)'!$B$1:$J$433"}</definedName>
    <definedName name="가짜2" localSheetId="13" hidden="1">{"'Jibu9811 (3)'!$B$1:$J$433"}</definedName>
    <definedName name="가짜2" hidden="1">{"'Jibu9811 (3)'!$B$1:$J$433"}</definedName>
    <definedName name="가카" localSheetId="24" hidden="1">{#N/A,#N/A,FALSE,"1.CRITERIA";#N/A,#N/A,FALSE,"2.IS";#N/A,#N/A,FALSE,"3.BS";#N/A,#N/A,FALSE,"4.PER PL";#N/A,#N/A,FALSE,"5.INVESTMENT";#N/A,#N/A,FALSE,"6.공문";#N/A,#N/A,FALSE,"7.netinvest"}</definedName>
    <definedName name="가카" localSheetId="8" hidden="1">{#N/A,#N/A,FALSE,"1.CRITERIA";#N/A,#N/A,FALSE,"2.IS";#N/A,#N/A,FALSE,"3.BS";#N/A,#N/A,FALSE,"4.PER PL";#N/A,#N/A,FALSE,"5.INVESTMENT";#N/A,#N/A,FALSE,"6.공문";#N/A,#N/A,FALSE,"7.netinvest"}</definedName>
    <definedName name="가카" localSheetId="25"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localSheetId="28" hidden="1">{#N/A,#N/A,FALSE,"1.CRITERIA";#N/A,#N/A,FALSE,"2.IS";#N/A,#N/A,FALSE,"3.BS";#N/A,#N/A,FALSE,"4.PER PL";#N/A,#N/A,FALSE,"5.INVESTMENT";#N/A,#N/A,FALSE,"6.공문";#N/A,#N/A,FALSE,"7.netinvest"}</definedName>
    <definedName name="가카" localSheetId="5"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4" hidden="1">{#N/A,#N/A,FALSE,"1.CRITERIA";#N/A,#N/A,FALSE,"2.IS";#N/A,#N/A,FALSE,"3.BS";#N/A,#N/A,FALSE,"4.PER PL";#N/A,#N/A,FALSE,"5.INVESTMENT";#N/A,#N/A,FALSE,"6.공문";#N/A,#N/A,FALSE,"7.netinvest"}</definedName>
    <definedName name="가타" localSheetId="8" hidden="1">{#N/A,#N/A,FALSE,"1.CRITERIA";#N/A,#N/A,FALSE,"2.IS";#N/A,#N/A,FALSE,"3.BS";#N/A,#N/A,FALSE,"4.PER PL";#N/A,#N/A,FALSE,"5.INVESTMENT";#N/A,#N/A,FALSE,"6.공문";#N/A,#N/A,FALSE,"7.netinvest"}</definedName>
    <definedName name="가타" localSheetId="25"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localSheetId="28" hidden="1">{#N/A,#N/A,FALSE,"1.CRITERIA";#N/A,#N/A,FALSE,"2.IS";#N/A,#N/A,FALSE,"3.BS";#N/A,#N/A,FALSE,"4.PER PL";#N/A,#N/A,FALSE,"5.INVESTMENT";#N/A,#N/A,FALSE,"6.공문";#N/A,#N/A,FALSE,"7.netinvest"}</definedName>
    <definedName name="가타" localSheetId="5"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24" hidden="1">{"'매출이익'!$A$24:$K$45"}</definedName>
    <definedName name="가ㅏ" localSheetId="8" hidden="1">{"'매출이익'!$A$24:$K$45"}</definedName>
    <definedName name="가ㅏ" localSheetId="25" hidden="1">{"'매출이익'!$A$24:$K$45"}</definedName>
    <definedName name="가ㅏ" localSheetId="2" hidden="1">{"'매출이익'!$A$24:$K$45"}</definedName>
    <definedName name="가ㅏ" localSheetId="28" hidden="1">{"'매출이익'!$A$24:$K$45"}</definedName>
    <definedName name="가ㅏ" localSheetId="5" hidden="1">{"'매출이익'!$A$24:$K$45"}</definedName>
    <definedName name="가ㅏ" hidden="1">{"'매출이익'!$A$24:$K$45"}</definedName>
    <definedName name="가ㅏㅏㅏㅓ갸">#N/A</definedName>
    <definedName name="각방안" localSheetId="24" hidden="1">{#N/A,#N/A,FALSE,"단축1";#N/A,#N/A,FALSE,"단축2";#N/A,#N/A,FALSE,"단축3";#N/A,#N/A,FALSE,"장축";#N/A,#N/A,FALSE,"4WD"}</definedName>
    <definedName name="각방안" localSheetId="8" hidden="1">{#N/A,#N/A,FALSE,"단축1";#N/A,#N/A,FALSE,"단축2";#N/A,#N/A,FALSE,"단축3";#N/A,#N/A,FALSE,"장축";#N/A,#N/A,FALSE,"4WD"}</definedName>
    <definedName name="각방안" localSheetId="25" hidden="1">{#N/A,#N/A,FALSE,"단축1";#N/A,#N/A,FALSE,"단축2";#N/A,#N/A,FALSE,"단축3";#N/A,#N/A,FALSE,"장축";#N/A,#N/A,FALSE,"4WD"}</definedName>
    <definedName name="각방안" localSheetId="2" hidden="1">{#N/A,#N/A,FALSE,"단축1";#N/A,#N/A,FALSE,"단축2";#N/A,#N/A,FALSE,"단축3";#N/A,#N/A,FALSE,"장축";#N/A,#N/A,FALSE,"4WD"}</definedName>
    <definedName name="각방안" localSheetId="28" hidden="1">{#N/A,#N/A,FALSE,"단축1";#N/A,#N/A,FALSE,"단축2";#N/A,#N/A,FALSE,"단축3";#N/A,#N/A,FALSE,"장축";#N/A,#N/A,FALSE,"4WD"}</definedName>
    <definedName name="각방안" localSheetId="5" hidden="1">{#N/A,#N/A,FALSE,"단축1";#N/A,#N/A,FALSE,"단축2";#N/A,#N/A,FALSE,"단축3";#N/A,#N/A,FALSE,"장축";#N/A,#N/A,FALSE,"4WD"}</definedName>
    <definedName name="각방안" hidden="1">{#N/A,#N/A,FALSE,"단축1";#N/A,#N/A,FALSE,"단축2";#N/A,#N/A,FALSE,"단축3";#N/A,#N/A,FALSE,"장축";#N/A,#N/A,FALSE,"4WD"}</definedName>
    <definedName name="간" localSheetId="24" hidden="1">{#N/A,#N/A,FALSE,"UNIT";#N/A,#N/A,FALSE,"UNIT";#N/A,#N/A,FALSE,"계정"}</definedName>
    <definedName name="간" localSheetId="8" hidden="1">{#N/A,#N/A,FALSE,"UNIT";#N/A,#N/A,FALSE,"UNIT";#N/A,#N/A,FALSE,"계정"}</definedName>
    <definedName name="간" localSheetId="25" hidden="1">{#N/A,#N/A,FALSE,"UNIT";#N/A,#N/A,FALSE,"UNIT";#N/A,#N/A,FALSE,"계정"}</definedName>
    <definedName name="간" localSheetId="2" hidden="1">{#N/A,#N/A,FALSE,"UNIT";#N/A,#N/A,FALSE,"UNIT";#N/A,#N/A,FALSE,"계정"}</definedName>
    <definedName name="간" localSheetId="28" hidden="1">{#N/A,#N/A,FALSE,"UNIT";#N/A,#N/A,FALSE,"UNIT";#N/A,#N/A,FALSE,"계정"}</definedName>
    <definedName name="간" localSheetId="5" hidden="1">{#N/A,#N/A,FALSE,"UNIT";#N/A,#N/A,FALSE,"UNIT";#N/A,#N/A,FALSE,"계정"}</definedName>
    <definedName name="간" hidden="1">{#N/A,#N/A,FALSE,"UNIT";#N/A,#N/A,FALSE,"UNIT";#N/A,#N/A,FALSE,"계정"}</definedName>
    <definedName name="간공" localSheetId="24">#REF!</definedName>
    <definedName name="간공">#REF!</definedName>
    <definedName name="간단한세무조정계산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24" hidden="1">{"'Jibu9811 (3)'!$B$1:$J$433"}</definedName>
    <definedName name="간서ㅣ랄" localSheetId="8" hidden="1">{"'Jibu9811 (3)'!$B$1:$J$433"}</definedName>
    <definedName name="간서ㅣ랄" localSheetId="25" hidden="1">{"'Jibu9811 (3)'!$B$1:$J$433"}</definedName>
    <definedName name="간서ㅣ랄" localSheetId="2" hidden="1">{"'Jibu9811 (3)'!$B$1:$J$433"}</definedName>
    <definedName name="간서ㅣ랄" localSheetId="14" hidden="1">{"'Jibu9811 (3)'!$B$1:$J$433"}</definedName>
    <definedName name="간서ㅣ랄" localSheetId="28" hidden="1">{"'Jibu9811 (3)'!$B$1:$J$433"}</definedName>
    <definedName name="간서ㅣ랄" localSheetId="5" hidden="1">{"'Jibu9811 (3)'!$B$1:$J$433"}</definedName>
    <definedName name="간서ㅣ랄" localSheetId="13" hidden="1">{"'Jibu9811 (3)'!$B$1:$J$433"}</definedName>
    <definedName name="간서ㅣ랄" hidden="1">{"'Jibu9811 (3)'!$B$1:$J$433"}</definedName>
    <definedName name="간접공사비" localSheetId="24">#REF!</definedName>
    <definedName name="간접공사비">#REF!</definedName>
    <definedName name="간접노무비" localSheetId="24">#REF!</definedName>
    <definedName name="간접노무비">#REF!</definedName>
    <definedName name="간접노무비율" localSheetId="24">#REF!</definedName>
    <definedName name="간접노무비율">#REF!</definedName>
    <definedName name="간지" localSheetId="24">#REF!</definedName>
    <definedName name="간지">#REF!</definedName>
    <definedName name="갇" localSheetId="24">BlankMacro1</definedName>
    <definedName name="갇" localSheetId="8">BlankMacro1</definedName>
    <definedName name="갇" localSheetId="25">BlankMacro1</definedName>
    <definedName name="갇" localSheetId="2">BlankMacro1</definedName>
    <definedName name="갇" localSheetId="28">BlankMacro1</definedName>
    <definedName name="갇" localSheetId="26">BlankMacro1</definedName>
    <definedName name="갇" localSheetId="27">BlankMacro1</definedName>
    <definedName name="갇" localSheetId="6">BlankMacro1</definedName>
    <definedName name="갇" localSheetId="5">BlankMacro1</definedName>
    <definedName name="갇">BlankMacro1</definedName>
    <definedName name="갈" localSheetId="24" hidden="1">{#N/A,#N/A,FALSE,"1.CRITERIA";#N/A,#N/A,FALSE,"2.IS";#N/A,#N/A,FALSE,"3.BS";#N/A,#N/A,FALSE,"4.PER PL";#N/A,#N/A,FALSE,"5.INVESTMENT";#N/A,#N/A,FALSE,"6.공문";#N/A,#N/A,FALSE,"7.netinvest"}</definedName>
    <definedName name="갈" localSheetId="8" hidden="1">{#N/A,#N/A,FALSE,"1.CRITERIA";#N/A,#N/A,FALSE,"2.IS";#N/A,#N/A,FALSE,"3.BS";#N/A,#N/A,FALSE,"4.PER PL";#N/A,#N/A,FALSE,"5.INVESTMENT";#N/A,#N/A,FALSE,"6.공문";#N/A,#N/A,FALSE,"7.netinvest"}</definedName>
    <definedName name="갈" localSheetId="25"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localSheetId="28" hidden="1">{#N/A,#N/A,FALSE,"1.CRITERIA";#N/A,#N/A,FALSE,"2.IS";#N/A,#N/A,FALSE,"3.BS";#N/A,#N/A,FALSE,"4.PER PL";#N/A,#N/A,FALSE,"5.INVESTMENT";#N/A,#N/A,FALSE,"6.공문";#N/A,#N/A,FALSE,"7.netinvest"}</definedName>
    <definedName name="갈" localSheetId="5"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24" hidden="1">{"'Jibu9811 (3)'!$B$1:$J$433"}</definedName>
    <definedName name="갈레닉" localSheetId="8" hidden="1">{"'Jibu9811 (3)'!$B$1:$J$433"}</definedName>
    <definedName name="갈레닉" localSheetId="25" hidden="1">{"'Jibu9811 (3)'!$B$1:$J$433"}</definedName>
    <definedName name="갈레닉" localSheetId="2" hidden="1">{"'Jibu9811 (3)'!$B$1:$J$433"}</definedName>
    <definedName name="갈레닉" localSheetId="14" hidden="1">{"'Jibu9811 (3)'!$B$1:$J$433"}</definedName>
    <definedName name="갈레닉" localSheetId="28" hidden="1">{"'Jibu9811 (3)'!$B$1:$J$433"}</definedName>
    <definedName name="갈레닉" localSheetId="5" hidden="1">{"'Jibu9811 (3)'!$B$1:$J$433"}</definedName>
    <definedName name="갈레닉" localSheetId="13" hidden="1">{"'Jibu9811 (3)'!$B$1:$J$433"}</definedName>
    <definedName name="갈레닉" hidden="1">{"'Jibu9811 (3)'!$B$1:$J$433"}</definedName>
    <definedName name="갈레닉2" localSheetId="24" hidden="1">{"'Jibu9811 (3)'!$B$1:$J$433"}</definedName>
    <definedName name="갈레닉2" localSheetId="8" hidden="1">{"'Jibu9811 (3)'!$B$1:$J$433"}</definedName>
    <definedName name="갈레닉2" localSheetId="25" hidden="1">{"'Jibu9811 (3)'!$B$1:$J$433"}</definedName>
    <definedName name="갈레닉2" localSheetId="2" hidden="1">{"'Jibu9811 (3)'!$B$1:$J$433"}</definedName>
    <definedName name="갈레닉2" localSheetId="14" hidden="1">{"'Jibu9811 (3)'!$B$1:$J$433"}</definedName>
    <definedName name="갈레닉2" localSheetId="28" hidden="1">{"'Jibu9811 (3)'!$B$1:$J$433"}</definedName>
    <definedName name="갈레닉2" localSheetId="5" hidden="1">{"'Jibu9811 (3)'!$B$1:$J$433"}</definedName>
    <definedName name="갈레닉2" localSheetId="13" hidden="1">{"'Jibu9811 (3)'!$B$1:$J$433"}</definedName>
    <definedName name="갈레닉2" hidden="1">{"'Jibu9811 (3)'!$B$1:$J$433"}</definedName>
    <definedName name="감"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localSheetId="24" hidden="1">#REF!</definedName>
    <definedName name="감가" localSheetId="28" hidden="1">#REF!</definedName>
    <definedName name="감가" localSheetId="13" hidden="1">#REF!</definedName>
    <definedName name="감가" hidden="1">#REF!</definedName>
    <definedName name="감가뿐각붇" localSheetId="24">#REF!</definedName>
    <definedName name="감가뿐각붇">#REF!</definedName>
    <definedName name="감가상" localSheetId="24">#REF!</definedName>
    <definedName name="감가상">#REF!</definedName>
    <definedName name="감가상각" localSheetId="24" hidden="1">{#N/A,#N/A,FALSE,"9612"}</definedName>
    <definedName name="감가상각" localSheetId="8" hidden="1">{#N/A,#N/A,FALSE,"9612"}</definedName>
    <definedName name="감가상각" localSheetId="25" hidden="1">{#N/A,#N/A,FALSE,"9612"}</definedName>
    <definedName name="감가상각" localSheetId="2" hidden="1">{#N/A,#N/A,FALSE,"9612"}</definedName>
    <definedName name="감가상각" localSheetId="28" hidden="1">{#N/A,#N/A,FALSE,"9612"}</definedName>
    <definedName name="감가상각" localSheetId="5" hidden="1">{#N/A,#N/A,FALSE,"9612"}</definedName>
    <definedName name="감가상각" hidden="1">{#N/A,#N/A,FALSE,"9612"}</definedName>
    <definedName name="감가상각2003" localSheetId="24" hidden="1">{"FORM17",#N/A,FALSE,"Commission1";"FORM17.1",#N/A,FALSE,"Commission2"}</definedName>
    <definedName name="감가상각2003" localSheetId="8" hidden="1">{"FORM17",#N/A,FALSE,"Commission1";"FORM17.1",#N/A,FALSE,"Commission2"}</definedName>
    <definedName name="감가상각2003" localSheetId="25" hidden="1">{"FORM17",#N/A,FALSE,"Commission1";"FORM17.1",#N/A,FALSE,"Commission2"}</definedName>
    <definedName name="감가상각2003" localSheetId="2" hidden="1">{"FORM17",#N/A,FALSE,"Commission1";"FORM17.1",#N/A,FALSE,"Commission2"}</definedName>
    <definedName name="감가상각2003" localSheetId="28" hidden="1">{"FORM17",#N/A,FALSE,"Commission1";"FORM17.1",#N/A,FALSE,"Commission2"}</definedName>
    <definedName name="감가상각2003" localSheetId="5" hidden="1">{"FORM17",#N/A,FALSE,"Commission1";"FORM17.1",#N/A,FALSE,"Commission2"}</definedName>
    <definedName name="감가상각2003" hidden="1">{"FORM17",#N/A,FALSE,"Commission1";"FORM17.1",#N/A,FALSE,"Commission2"}</definedName>
    <definedName name="감가상각비" localSheetId="24" hidden="1">{#N/A,#N/A,FALSE,"1.CRITERIA";#N/A,#N/A,FALSE,"2.IS";#N/A,#N/A,FALSE,"3.BS";#N/A,#N/A,FALSE,"4.PER PL";#N/A,#N/A,FALSE,"5.INVESTMENT";#N/A,#N/A,FALSE,"6.공문";#N/A,#N/A,FALSE,"7.netinvest"}</definedName>
    <definedName name="감가상각비" localSheetId="8" hidden="1">{#N/A,#N/A,FALSE,"1.CRITERIA";#N/A,#N/A,FALSE,"2.IS";#N/A,#N/A,FALSE,"3.BS";#N/A,#N/A,FALSE,"4.PER PL";#N/A,#N/A,FALSE,"5.INVESTMENT";#N/A,#N/A,FALSE,"6.공문";#N/A,#N/A,FALSE,"7.netinvest"}</definedName>
    <definedName name="감가상각비" localSheetId="25" hidden="1">{#N/A,#N/A,FALSE,"1.CRITERIA";#N/A,#N/A,FALSE,"2.IS";#N/A,#N/A,FALSE,"3.BS";#N/A,#N/A,FALSE,"4.PER PL";#N/A,#N/A,FALSE,"5.INVESTMENT";#N/A,#N/A,FALSE,"6.공문";#N/A,#N/A,FALSE,"7.netinvest"}</definedName>
    <definedName name="감가상각비" localSheetId="2" hidden="1">{#N/A,#N/A,FALSE,"1.CRITERIA";#N/A,#N/A,FALSE,"2.IS";#N/A,#N/A,FALSE,"3.BS";#N/A,#N/A,FALSE,"4.PER PL";#N/A,#N/A,FALSE,"5.INVESTMENT";#N/A,#N/A,FALSE,"6.공문";#N/A,#N/A,FALSE,"7.netinvest"}</definedName>
    <definedName name="감가상각비" localSheetId="28" hidden="1">{#N/A,#N/A,FALSE,"1.CRITERIA";#N/A,#N/A,FALSE,"2.IS";#N/A,#N/A,FALSE,"3.BS";#N/A,#N/A,FALSE,"4.PER PL";#N/A,#N/A,FALSE,"5.INVESTMENT";#N/A,#N/A,FALSE,"6.공문";#N/A,#N/A,FALSE,"7.netinvest"}</definedName>
    <definedName name="감가상각비" localSheetId="5"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localSheetId="24" hidden="1">{#N/A,#N/A,FALSE,"BS";#N/A,#N/A,FALSE,"PL";#N/A,#N/A,FALSE,"처분";#N/A,#N/A,FALSE,"현금";#N/A,#N/A,FALSE,"매출";#N/A,#N/A,FALSE,"원가";#N/A,#N/A,FALSE,"경영"}</definedName>
    <definedName name="감가상각표" localSheetId="8" hidden="1">{#N/A,#N/A,FALSE,"BS";#N/A,#N/A,FALSE,"PL";#N/A,#N/A,FALSE,"처분";#N/A,#N/A,FALSE,"현금";#N/A,#N/A,FALSE,"매출";#N/A,#N/A,FALSE,"원가";#N/A,#N/A,FALSE,"경영"}</definedName>
    <definedName name="감가상각표" localSheetId="25" hidden="1">{#N/A,#N/A,FALSE,"BS";#N/A,#N/A,FALSE,"PL";#N/A,#N/A,FALSE,"처분";#N/A,#N/A,FALSE,"현금";#N/A,#N/A,FALSE,"매출";#N/A,#N/A,FALSE,"원가";#N/A,#N/A,FALSE,"경영"}</definedName>
    <definedName name="감가상각표" localSheetId="2" hidden="1">{#N/A,#N/A,FALSE,"BS";#N/A,#N/A,FALSE,"PL";#N/A,#N/A,FALSE,"처분";#N/A,#N/A,FALSE,"현금";#N/A,#N/A,FALSE,"매출";#N/A,#N/A,FALSE,"원가";#N/A,#N/A,FALSE,"경영"}</definedName>
    <definedName name="감가상각표" localSheetId="28" hidden="1">{#N/A,#N/A,FALSE,"BS";#N/A,#N/A,FALSE,"PL";#N/A,#N/A,FALSE,"처분";#N/A,#N/A,FALSE,"현금";#N/A,#N/A,FALSE,"매출";#N/A,#N/A,FALSE,"원가";#N/A,#N/A,FALSE,"경영"}</definedName>
    <definedName name="감가상각표" localSheetId="5"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 localSheetId="24">#REF!</definedName>
    <definedName name="감나무">#REF!</definedName>
    <definedName name="감누" localSheetId="24" hidden="1">{#N/A,#N/A,FALSE,"BS";#N/A,#N/A,FALSE,"PL";#N/A,#N/A,FALSE,"A";#N/A,#N/A,FALSE,"B";#N/A,#N/A,FALSE,"B1";#N/A,#N/A,FALSE,"C";#N/A,#N/A,FALSE,"C1";#N/A,#N/A,FALSE,"C2";#N/A,#N/A,FALSE,"D";#N/A,#N/A,FALSE,"E";#N/A,#N/A,FALSE,"F";#N/A,#N/A,FALSE,"AA";#N/A,#N/A,FALSE,"BB";#N/A,#N/A,FALSE,"CC";#N/A,#N/A,FALSE,"DD";#N/A,#N/A,FALSE,"EE";#N/A,#N/A,FALSE,"FF";#N/A,#N/A,FALSE,"PL10";#N/A,#N/A,FALSE,"PL20";#N/A,#N/A,FALSE,"PL30"}</definedName>
    <definedName name="감누" localSheetId="8" hidden="1">{#N/A,#N/A,FALSE,"BS";#N/A,#N/A,FALSE,"PL";#N/A,#N/A,FALSE,"A";#N/A,#N/A,FALSE,"B";#N/A,#N/A,FALSE,"B1";#N/A,#N/A,FALSE,"C";#N/A,#N/A,FALSE,"C1";#N/A,#N/A,FALSE,"C2";#N/A,#N/A,FALSE,"D";#N/A,#N/A,FALSE,"E";#N/A,#N/A,FALSE,"F";#N/A,#N/A,FALSE,"AA";#N/A,#N/A,FALSE,"BB";#N/A,#N/A,FALSE,"CC";#N/A,#N/A,FALSE,"DD";#N/A,#N/A,FALSE,"EE";#N/A,#N/A,FALSE,"FF";#N/A,#N/A,FALSE,"PL10";#N/A,#N/A,FALSE,"PL20";#N/A,#N/A,FALSE,"PL30"}</definedName>
    <definedName name="감누" localSheetId="25" hidden="1">{#N/A,#N/A,FALSE,"BS";#N/A,#N/A,FALSE,"PL";#N/A,#N/A,FALSE,"A";#N/A,#N/A,FALSE,"B";#N/A,#N/A,FALSE,"B1";#N/A,#N/A,FALSE,"C";#N/A,#N/A,FALSE,"C1";#N/A,#N/A,FALSE,"C2";#N/A,#N/A,FALSE,"D";#N/A,#N/A,FALSE,"E";#N/A,#N/A,FALSE,"F";#N/A,#N/A,FALSE,"AA";#N/A,#N/A,FALSE,"BB";#N/A,#N/A,FALSE,"CC";#N/A,#N/A,FALSE,"DD";#N/A,#N/A,FALSE,"EE";#N/A,#N/A,FALSE,"FF";#N/A,#N/A,FALSE,"PL10";#N/A,#N/A,FALSE,"PL20";#N/A,#N/A,FALSE,"PL30"}</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localSheetId="28" hidden="1">{#N/A,#N/A,FALSE,"BS";#N/A,#N/A,FALSE,"PL";#N/A,#N/A,FALSE,"A";#N/A,#N/A,FALSE,"B";#N/A,#N/A,FALSE,"B1";#N/A,#N/A,FALSE,"C";#N/A,#N/A,FALSE,"C1";#N/A,#N/A,FALSE,"C2";#N/A,#N/A,FALSE,"D";#N/A,#N/A,FALSE,"E";#N/A,#N/A,FALSE,"F";#N/A,#N/A,FALSE,"AA";#N/A,#N/A,FALSE,"BB";#N/A,#N/A,FALSE,"CC";#N/A,#N/A,FALSE,"DD";#N/A,#N/A,FALSE,"EE";#N/A,#N/A,FALSE,"FF";#N/A,#N/A,FALSE,"PL10";#N/A,#N/A,FALSE,"PL20";#N/A,#N/A,FALSE,"PL30"}</definedName>
    <definedName name="감누" localSheetId="5"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 localSheetId="24">BLCH</definedName>
    <definedName name="감리조서2" localSheetId="8">BLCH</definedName>
    <definedName name="감리조서2" localSheetId="25">BLCH</definedName>
    <definedName name="감리조서2" localSheetId="2">BLCH</definedName>
    <definedName name="감리조서2" localSheetId="28">BLCH</definedName>
    <definedName name="감리조서2" localSheetId="26">BLCH</definedName>
    <definedName name="감리조서2" localSheetId="27">BLCH</definedName>
    <definedName name="감리조서2" localSheetId="6">BLCH</definedName>
    <definedName name="감리조서2" localSheetId="5">BLCH</definedName>
    <definedName name="감리조서2">BLCH</definedName>
    <definedName name="감사"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24" hidden="1">{"'Jibu9811 (3)'!$B$1:$J$433"}</definedName>
    <definedName name="감치미" localSheetId="8" hidden="1">{"'Jibu9811 (3)'!$B$1:$J$433"}</definedName>
    <definedName name="감치미" localSheetId="25" hidden="1">{"'Jibu9811 (3)'!$B$1:$J$433"}</definedName>
    <definedName name="감치미" localSheetId="2" hidden="1">{"'Jibu9811 (3)'!$B$1:$J$433"}</definedName>
    <definedName name="감치미" localSheetId="14" hidden="1">{"'Jibu9811 (3)'!$B$1:$J$433"}</definedName>
    <definedName name="감치미" localSheetId="28" hidden="1">{"'Jibu9811 (3)'!$B$1:$J$433"}</definedName>
    <definedName name="감치미" localSheetId="5" hidden="1">{"'Jibu9811 (3)'!$B$1:$J$433"}</definedName>
    <definedName name="감치미" localSheetId="13" hidden="1">{"'Jibu9811 (3)'!$B$1:$J$433"}</definedName>
    <definedName name="감치미" hidden="1">{"'Jibu9811 (3)'!$B$1:$J$433"}</definedName>
    <definedName name="갑" localSheetId="24">#REF!</definedName>
    <definedName name="갑">#REF!</definedName>
    <definedName name="갑근세" localSheetId="24">#REF!</definedName>
    <definedName name="갑근세">#REF!</definedName>
    <definedName name="갑지" localSheetId="24">#REF!</definedName>
    <definedName name="갑지">#REF!</definedName>
    <definedName name="갑지2" localSheetId="24" hidden="1">{#N/A,#N/A,FALSE,"CCTV"}</definedName>
    <definedName name="갑지2" localSheetId="8" hidden="1">{#N/A,#N/A,FALSE,"CCTV"}</definedName>
    <definedName name="갑지2" localSheetId="25" hidden="1">{#N/A,#N/A,FALSE,"CCTV"}</definedName>
    <definedName name="갑지2" localSheetId="2" hidden="1">{#N/A,#N/A,FALSE,"CCTV"}</definedName>
    <definedName name="갑지2" localSheetId="14" hidden="1">{#N/A,#N/A,FALSE,"CCTV"}</definedName>
    <definedName name="갑지2" localSheetId="28" hidden="1">{#N/A,#N/A,FALSE,"CCTV"}</definedName>
    <definedName name="갑지2" localSheetId="5" hidden="1">{#N/A,#N/A,FALSE,"CCTV"}</definedName>
    <definedName name="갑지2" localSheetId="13" hidden="1">{#N/A,#N/A,FALSE,"CCTV"}</definedName>
    <definedName name="갑지2" hidden="1">{#N/A,#N/A,FALSE,"CCTV"}</definedName>
    <definedName name="값" localSheetId="24">#REF!</definedName>
    <definedName name="값">#REF!</definedName>
    <definedName name="값2" localSheetId="24">#REF!</definedName>
    <definedName name="값2">#REF!</definedName>
    <definedName name="강" localSheetId="24">BlankMacro1</definedName>
    <definedName name="강" localSheetId="8">BlankMacro1</definedName>
    <definedName name="강" localSheetId="25">BlankMacro1</definedName>
    <definedName name="강" localSheetId="2">BlankMacro1</definedName>
    <definedName name="강" localSheetId="28">BlankMacro1</definedName>
    <definedName name="강" localSheetId="26">BlankMacro1</definedName>
    <definedName name="강" localSheetId="27">BlankMacro1</definedName>
    <definedName name="강" localSheetId="6">BlankMacro1</definedName>
    <definedName name="강" localSheetId="5">BlankMacro1</definedName>
    <definedName name="강">BlankMacro1</definedName>
    <definedName name="강강농" localSheetId="24" hidden="1">{#N/A,#N/A,FALSE,"단축1";#N/A,#N/A,FALSE,"단축2";#N/A,#N/A,FALSE,"단축3";#N/A,#N/A,FALSE,"장축";#N/A,#N/A,FALSE,"4WD"}</definedName>
    <definedName name="강강농" localSheetId="8" hidden="1">{#N/A,#N/A,FALSE,"단축1";#N/A,#N/A,FALSE,"단축2";#N/A,#N/A,FALSE,"단축3";#N/A,#N/A,FALSE,"장축";#N/A,#N/A,FALSE,"4WD"}</definedName>
    <definedName name="강강농" localSheetId="25" hidden="1">{#N/A,#N/A,FALSE,"단축1";#N/A,#N/A,FALSE,"단축2";#N/A,#N/A,FALSE,"단축3";#N/A,#N/A,FALSE,"장축";#N/A,#N/A,FALSE,"4WD"}</definedName>
    <definedName name="강강농" localSheetId="2" hidden="1">{#N/A,#N/A,FALSE,"단축1";#N/A,#N/A,FALSE,"단축2";#N/A,#N/A,FALSE,"단축3";#N/A,#N/A,FALSE,"장축";#N/A,#N/A,FALSE,"4WD"}</definedName>
    <definedName name="강강농" localSheetId="28" hidden="1">{#N/A,#N/A,FALSE,"단축1";#N/A,#N/A,FALSE,"단축2";#N/A,#N/A,FALSE,"단축3";#N/A,#N/A,FALSE,"장축";#N/A,#N/A,FALSE,"4WD"}</definedName>
    <definedName name="강강농" localSheetId="5" hidden="1">{#N/A,#N/A,FALSE,"단축1";#N/A,#N/A,FALSE,"단축2";#N/A,#N/A,FALSE,"단축3";#N/A,#N/A,FALSE,"장축";#N/A,#N/A,FALSE,"4WD"}</definedName>
    <definedName name="강강농" hidden="1">{#N/A,#N/A,FALSE,"단축1";#N/A,#N/A,FALSE,"단축2";#N/A,#N/A,FALSE,"단축3";#N/A,#N/A,FALSE,"장축";#N/A,#N/A,FALSE,"4WD"}</definedName>
    <definedName name="강남" localSheetId="24">#REF!</definedName>
    <definedName name="강남">#REF!</definedName>
    <definedName name="강남Count" localSheetId="24">#REF!</definedName>
    <definedName name="강남Count">#REF!</definedName>
    <definedName name="강남Pattern" localSheetId="24">#REF!</definedName>
    <definedName name="강남Pattern">#REF!</definedName>
    <definedName name="강남Start" localSheetId="24">#REF!</definedName>
    <definedName name="강남Start">#REF!</definedName>
    <definedName name="강동" localSheetId="24">#REF!</definedName>
    <definedName name="강동">#REF!</definedName>
    <definedName name="강릉" localSheetId="24" hidden="1">{"'Jibu9811 (3)'!$B$1:$J$433"}</definedName>
    <definedName name="강릉" localSheetId="8" hidden="1">{"'Jibu9811 (3)'!$B$1:$J$433"}</definedName>
    <definedName name="강릉" localSheetId="25" hidden="1">{"'Jibu9811 (3)'!$B$1:$J$433"}</definedName>
    <definedName name="강릉" localSheetId="2" hidden="1">{"'Jibu9811 (3)'!$B$1:$J$433"}</definedName>
    <definedName name="강릉" localSheetId="14" hidden="1">{"'Jibu9811 (3)'!$B$1:$J$433"}</definedName>
    <definedName name="강릉" localSheetId="28" hidden="1">{"'Jibu9811 (3)'!$B$1:$J$433"}</definedName>
    <definedName name="강릉" localSheetId="5" hidden="1">{"'Jibu9811 (3)'!$B$1:$J$433"}</definedName>
    <definedName name="강릉" localSheetId="13" hidden="1">{"'Jibu9811 (3)'!$B$1:$J$433"}</definedName>
    <definedName name="강릉" hidden="1">{"'Jibu9811 (3)'!$B$1:$J$433"}</definedName>
    <definedName name="강릉교동" localSheetId="28" hidden="1">#REF!</definedName>
    <definedName name="강릉교동" hidden="1">#REF!</definedName>
    <definedName name="강릉교동터파기" localSheetId="28" hidden="1">#REF!</definedName>
    <definedName name="강릉교동터파기" hidden="1">#REF!</definedName>
    <definedName name="강릉교동토목" localSheetId="28" hidden="1">#REF!</definedName>
    <definedName name="강릉교동토목" hidden="1">#REF!</definedName>
    <definedName name="강릉교동흙막이" localSheetId="28" hidden="1">#REF!</definedName>
    <definedName name="강릉교동흙막이" hidden="1">#REF!</definedName>
    <definedName name="강릉토공사" localSheetId="28" hidden="1">#REF!</definedName>
    <definedName name="강릉토공사" hidden="1">#REF!</definedName>
    <definedName name="강릉토목공사" localSheetId="28" hidden="1">#REF!</definedName>
    <definedName name="강릉토목공사" hidden="1">#REF!</definedName>
    <definedName name="강릉토목임" localSheetId="28" hidden="1">#REF!</definedName>
    <definedName name="강릉토목임" hidden="1">#REF!</definedName>
    <definedName name="강북" localSheetId="24">#REF!</definedName>
    <definedName name="강북">#REF!</definedName>
    <definedName name="강북신설" localSheetId="24">#REF!</definedName>
    <definedName name="강북신설">#REF!</definedName>
    <definedName name="강서" localSheetId="24">#REF!</definedName>
    <definedName name="강서">#REF!</definedName>
    <definedName name="강선희"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localSheetId="24" hidden="1">{#N/A,#N/A,FALSE,"변경관리예산";#N/A,#N/A,FALSE,"변경장비예산";#N/A,#N/A,FALSE,"변경준설예산";#N/A,#N/A,FALSE,"변경철구예산"}</definedName>
    <definedName name="강재호" localSheetId="8" hidden="1">{#N/A,#N/A,FALSE,"변경관리예산";#N/A,#N/A,FALSE,"변경장비예산";#N/A,#N/A,FALSE,"변경준설예산";#N/A,#N/A,FALSE,"변경철구예산"}</definedName>
    <definedName name="강재호" localSheetId="25" hidden="1">{#N/A,#N/A,FALSE,"변경관리예산";#N/A,#N/A,FALSE,"변경장비예산";#N/A,#N/A,FALSE,"변경준설예산";#N/A,#N/A,FALSE,"변경철구예산"}</definedName>
    <definedName name="강재호" localSheetId="2" hidden="1">{#N/A,#N/A,FALSE,"변경관리예산";#N/A,#N/A,FALSE,"변경장비예산";#N/A,#N/A,FALSE,"변경준설예산";#N/A,#N/A,FALSE,"변경철구예산"}</definedName>
    <definedName name="강재호" localSheetId="28" hidden="1">{#N/A,#N/A,FALSE,"변경관리예산";#N/A,#N/A,FALSE,"변경장비예산";#N/A,#N/A,FALSE,"변경준설예산";#N/A,#N/A,FALSE,"변경철구예산"}</definedName>
    <definedName name="강재호" localSheetId="5"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강종옥" localSheetId="24" hidden="1">{#N/A,#N/A,FALSE,"단축1";#N/A,#N/A,FALSE,"단축2";#N/A,#N/A,FALSE,"단축3";#N/A,#N/A,FALSE,"장축";#N/A,#N/A,FALSE,"4WD"}</definedName>
    <definedName name="강종옥" localSheetId="8" hidden="1">{#N/A,#N/A,FALSE,"단축1";#N/A,#N/A,FALSE,"단축2";#N/A,#N/A,FALSE,"단축3";#N/A,#N/A,FALSE,"장축";#N/A,#N/A,FALSE,"4WD"}</definedName>
    <definedName name="강종옥" localSheetId="25" hidden="1">{#N/A,#N/A,FALSE,"단축1";#N/A,#N/A,FALSE,"단축2";#N/A,#N/A,FALSE,"단축3";#N/A,#N/A,FALSE,"장축";#N/A,#N/A,FALSE,"4WD"}</definedName>
    <definedName name="강종옥" localSheetId="2" hidden="1">{#N/A,#N/A,FALSE,"단축1";#N/A,#N/A,FALSE,"단축2";#N/A,#N/A,FALSE,"단축3";#N/A,#N/A,FALSE,"장축";#N/A,#N/A,FALSE,"4WD"}</definedName>
    <definedName name="강종옥" localSheetId="14" hidden="1">{#N/A,#N/A,FALSE,"단축1";#N/A,#N/A,FALSE,"단축2";#N/A,#N/A,FALSE,"단축3";#N/A,#N/A,FALSE,"장축";#N/A,#N/A,FALSE,"4WD"}</definedName>
    <definedName name="강종옥" localSheetId="28" hidden="1">{#N/A,#N/A,FALSE,"단축1";#N/A,#N/A,FALSE,"단축2";#N/A,#N/A,FALSE,"단축3";#N/A,#N/A,FALSE,"장축";#N/A,#N/A,FALSE,"4WD"}</definedName>
    <definedName name="강종옥" localSheetId="5" hidden="1">{#N/A,#N/A,FALSE,"단축1";#N/A,#N/A,FALSE,"단축2";#N/A,#N/A,FALSE,"단축3";#N/A,#N/A,FALSE,"장축";#N/A,#N/A,FALSE,"4WD"}</definedName>
    <definedName name="강종옥" localSheetId="13" hidden="1">{#N/A,#N/A,FALSE,"단축1";#N/A,#N/A,FALSE,"단축2";#N/A,#N/A,FALSE,"단축3";#N/A,#N/A,FALSE,"장축";#N/A,#N/A,FALSE,"4WD"}</definedName>
    <definedName name="강종옥" hidden="1">{#N/A,#N/A,FALSE,"단축1";#N/A,#N/A,FALSE,"단축2";#N/A,#N/A,FALSE,"단축3";#N/A,#N/A,FALSE,"장축";#N/A,#N/A,FALSE,"4WD"}</definedName>
    <definedName name="개가ㅠㅡ" localSheetId="24" hidden="1">{#N/A,#N/A,FALSE,"부대2"}</definedName>
    <definedName name="개가ㅠㅡ" localSheetId="8" hidden="1">{#N/A,#N/A,FALSE,"부대2"}</definedName>
    <definedName name="개가ㅠㅡ" localSheetId="25" hidden="1">{#N/A,#N/A,FALSE,"부대2"}</definedName>
    <definedName name="개가ㅠㅡ" localSheetId="2" hidden="1">{#N/A,#N/A,FALSE,"부대2"}</definedName>
    <definedName name="개가ㅠㅡ" localSheetId="14" hidden="1">{#N/A,#N/A,FALSE,"부대2"}</definedName>
    <definedName name="개가ㅠㅡ" localSheetId="28" hidden="1">{#N/A,#N/A,FALSE,"부대2"}</definedName>
    <definedName name="개가ㅠㅡ" localSheetId="5" hidden="1">{#N/A,#N/A,FALSE,"부대2"}</definedName>
    <definedName name="개가ㅠㅡ" localSheetId="13" hidden="1">{#N/A,#N/A,FALSE,"부대2"}</definedName>
    <definedName name="개가ㅠㅡ" hidden="1">{#N/A,#N/A,FALSE,"부대2"}</definedName>
    <definedName name="개나리" localSheetId="24">#REF!</definedName>
    <definedName name="개나리">#REF!</definedName>
    <definedName name="개덯" localSheetId="24">BlankMacro1</definedName>
    <definedName name="개덯" localSheetId="8">BlankMacro1</definedName>
    <definedName name="개덯" localSheetId="25">BlankMacro1</definedName>
    <definedName name="개덯" localSheetId="2">BlankMacro1</definedName>
    <definedName name="개덯" localSheetId="28">BlankMacro1</definedName>
    <definedName name="개덯" localSheetId="26">BlankMacro1</definedName>
    <definedName name="개덯" localSheetId="27">BlankMacro1</definedName>
    <definedName name="개덯" localSheetId="6">BlankMacro1</definedName>
    <definedName name="개덯" localSheetId="5">BlankMacro1</definedName>
    <definedName name="개덯">BlankMacro1</definedName>
    <definedName name="개똥"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 localSheetId="24">#REF!</definedName>
    <definedName name="개똥이">#REF!</definedName>
    <definedName name="개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24" hidden="1">{"FORM1",#N/A,FALSE,"Revenue";"FORMTR",#N/A,FALSE,"Revenue";"FORM3.1",#N/A,FALSE,"Revenue"}</definedName>
    <definedName name="개발비2003" localSheetId="8" hidden="1">{"FORM1",#N/A,FALSE,"Revenue";"FORMTR",#N/A,FALSE,"Revenue";"FORM3.1",#N/A,FALSE,"Revenue"}</definedName>
    <definedName name="개발비2003" localSheetId="25" hidden="1">{"FORM1",#N/A,FALSE,"Revenue";"FORMTR",#N/A,FALSE,"Revenue";"FORM3.1",#N/A,FALSE,"Revenue"}</definedName>
    <definedName name="개발비2003" localSheetId="2" hidden="1">{"FORM1",#N/A,FALSE,"Revenue";"FORMTR",#N/A,FALSE,"Revenue";"FORM3.1",#N/A,FALSE,"Revenue"}</definedName>
    <definedName name="개발비2003" localSheetId="28" hidden="1">{"FORM1",#N/A,FALSE,"Revenue";"FORMTR",#N/A,FALSE,"Revenue";"FORM3.1",#N/A,FALSE,"Revenue"}</definedName>
    <definedName name="개발비2003" localSheetId="5" hidden="1">{"FORM1",#N/A,FALSE,"Revenue";"FORMTR",#N/A,FALSE,"Revenue";"FORM3.1",#N/A,FALSE,"Revenue"}</definedName>
    <definedName name="개발비2003" hidden="1">{"FORM1",#N/A,FALSE,"Revenue";"FORMTR",#N/A,FALSE,"Revenue";"FORM3.1",#N/A,FALSE,"Revenue"}</definedName>
    <definedName name="개발시험종합" localSheetId="24" hidden="1">#REF!</definedName>
    <definedName name="개발시험종합" localSheetId="28" hidden="1">#REF!</definedName>
    <definedName name="개발시험종합" hidden="1">#REF!</definedName>
    <definedName name="개발일정수정" localSheetId="24" hidden="1">{#N/A,#N/A,FALSE,"단축1";#N/A,#N/A,FALSE,"단축2";#N/A,#N/A,FALSE,"단축3";#N/A,#N/A,FALSE,"장축";#N/A,#N/A,FALSE,"4WD"}</definedName>
    <definedName name="개발일정수정" localSheetId="8" hidden="1">{#N/A,#N/A,FALSE,"단축1";#N/A,#N/A,FALSE,"단축2";#N/A,#N/A,FALSE,"단축3";#N/A,#N/A,FALSE,"장축";#N/A,#N/A,FALSE,"4WD"}</definedName>
    <definedName name="개발일정수정" localSheetId="25" hidden="1">{#N/A,#N/A,FALSE,"단축1";#N/A,#N/A,FALSE,"단축2";#N/A,#N/A,FALSE,"단축3";#N/A,#N/A,FALSE,"장축";#N/A,#N/A,FALSE,"4WD"}</definedName>
    <definedName name="개발일정수정" localSheetId="2" hidden="1">{#N/A,#N/A,FALSE,"단축1";#N/A,#N/A,FALSE,"단축2";#N/A,#N/A,FALSE,"단축3";#N/A,#N/A,FALSE,"장축";#N/A,#N/A,FALSE,"4WD"}</definedName>
    <definedName name="개발일정수정" localSheetId="28" hidden="1">{#N/A,#N/A,FALSE,"단축1";#N/A,#N/A,FALSE,"단축2";#N/A,#N/A,FALSE,"단축3";#N/A,#N/A,FALSE,"장축";#N/A,#N/A,FALSE,"4WD"}</definedName>
    <definedName name="개발일정수정" localSheetId="5" hidden="1">{#N/A,#N/A,FALSE,"단축1";#N/A,#N/A,FALSE,"단축2";#N/A,#N/A,FALSE,"단축3";#N/A,#N/A,FALSE,"장축";#N/A,#N/A,FALSE,"4WD"}</definedName>
    <definedName name="개발일정수정" hidden="1">{#N/A,#N/A,FALSE,"단축1";#N/A,#N/A,FALSE,"단축2";#N/A,#N/A,FALSE,"단축3";#N/A,#N/A,FALSE,"장축";#N/A,#N/A,FALSE,"4WD"}</definedName>
    <definedName name="개발화학피앤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 localSheetId="24">#REF!</definedName>
    <definedName name="개산분">#REF!</definedName>
    <definedName name="개선" localSheetId="24" hidden="1">{#N/A,#N/A,FALSE,"단축1";#N/A,#N/A,FALSE,"단축2";#N/A,#N/A,FALSE,"단축3";#N/A,#N/A,FALSE,"장축";#N/A,#N/A,FALSE,"4WD"}</definedName>
    <definedName name="개선" localSheetId="8" hidden="1">{#N/A,#N/A,FALSE,"단축1";#N/A,#N/A,FALSE,"단축2";#N/A,#N/A,FALSE,"단축3";#N/A,#N/A,FALSE,"장축";#N/A,#N/A,FALSE,"4WD"}</definedName>
    <definedName name="개선" localSheetId="25" hidden="1">{#N/A,#N/A,FALSE,"단축1";#N/A,#N/A,FALSE,"단축2";#N/A,#N/A,FALSE,"단축3";#N/A,#N/A,FALSE,"장축";#N/A,#N/A,FALSE,"4WD"}</definedName>
    <definedName name="개선" localSheetId="2" hidden="1">{#N/A,#N/A,FALSE,"단축1";#N/A,#N/A,FALSE,"단축2";#N/A,#N/A,FALSE,"단축3";#N/A,#N/A,FALSE,"장축";#N/A,#N/A,FALSE,"4WD"}</definedName>
    <definedName name="개선" localSheetId="28" hidden="1">{#N/A,#N/A,FALSE,"단축1";#N/A,#N/A,FALSE,"단축2";#N/A,#N/A,FALSE,"단축3";#N/A,#N/A,FALSE,"장축";#N/A,#N/A,FALSE,"4WD"}</definedName>
    <definedName name="개선" localSheetId="5" hidden="1">{#N/A,#N/A,FALSE,"단축1";#N/A,#N/A,FALSE,"단축2";#N/A,#N/A,FALSE,"단축3";#N/A,#N/A,FALSE,"장축";#N/A,#N/A,FALSE,"4WD"}</definedName>
    <definedName name="개선" hidden="1">{#N/A,#N/A,FALSE,"단축1";#N/A,#N/A,FALSE,"단축2";#N/A,#N/A,FALSE,"단축3";#N/A,#N/A,FALSE,"장축";#N/A,#N/A,FALSE,"4WD"}</definedName>
    <definedName name="개선과장1" localSheetId="24" hidden="1">{#N/A,#N/A,FALSE,"단축1";#N/A,#N/A,FALSE,"단축2";#N/A,#N/A,FALSE,"단축3";#N/A,#N/A,FALSE,"장축";#N/A,#N/A,FALSE,"4WD"}</definedName>
    <definedName name="개선과장1" localSheetId="8" hidden="1">{#N/A,#N/A,FALSE,"단축1";#N/A,#N/A,FALSE,"단축2";#N/A,#N/A,FALSE,"단축3";#N/A,#N/A,FALSE,"장축";#N/A,#N/A,FALSE,"4WD"}</definedName>
    <definedName name="개선과장1" localSheetId="25" hidden="1">{#N/A,#N/A,FALSE,"단축1";#N/A,#N/A,FALSE,"단축2";#N/A,#N/A,FALSE,"단축3";#N/A,#N/A,FALSE,"장축";#N/A,#N/A,FALSE,"4WD"}</definedName>
    <definedName name="개선과장1" localSheetId="2" hidden="1">{#N/A,#N/A,FALSE,"단축1";#N/A,#N/A,FALSE,"단축2";#N/A,#N/A,FALSE,"단축3";#N/A,#N/A,FALSE,"장축";#N/A,#N/A,FALSE,"4WD"}</definedName>
    <definedName name="개선과장1" localSheetId="28" hidden="1">{#N/A,#N/A,FALSE,"단축1";#N/A,#N/A,FALSE,"단축2";#N/A,#N/A,FALSE,"단축3";#N/A,#N/A,FALSE,"장축";#N/A,#N/A,FALSE,"4WD"}</definedName>
    <definedName name="개선과장1" localSheetId="5" hidden="1">{#N/A,#N/A,FALSE,"단축1";#N/A,#N/A,FALSE,"단축2";#N/A,#N/A,FALSE,"단축3";#N/A,#N/A,FALSE,"장축";#N/A,#N/A,FALSE,"4WD"}</definedName>
    <definedName name="개선과장1" hidden="1">{#N/A,#N/A,FALSE,"단축1";#N/A,#N/A,FALSE,"단축2";#N/A,#N/A,FALSE,"단축3";#N/A,#N/A,FALSE,"장축";#N/A,#N/A,FALSE,"4WD"}</definedName>
    <definedName name="개선과정" localSheetId="24" hidden="1">{#N/A,#N/A,FALSE,"단축1";#N/A,#N/A,FALSE,"단축2";#N/A,#N/A,FALSE,"단축3";#N/A,#N/A,FALSE,"장축";#N/A,#N/A,FALSE,"4WD"}</definedName>
    <definedName name="개선과정" localSheetId="8" hidden="1">{#N/A,#N/A,FALSE,"단축1";#N/A,#N/A,FALSE,"단축2";#N/A,#N/A,FALSE,"단축3";#N/A,#N/A,FALSE,"장축";#N/A,#N/A,FALSE,"4WD"}</definedName>
    <definedName name="개선과정" localSheetId="25" hidden="1">{#N/A,#N/A,FALSE,"단축1";#N/A,#N/A,FALSE,"단축2";#N/A,#N/A,FALSE,"단축3";#N/A,#N/A,FALSE,"장축";#N/A,#N/A,FALSE,"4WD"}</definedName>
    <definedName name="개선과정" localSheetId="2" hidden="1">{#N/A,#N/A,FALSE,"단축1";#N/A,#N/A,FALSE,"단축2";#N/A,#N/A,FALSE,"단축3";#N/A,#N/A,FALSE,"장축";#N/A,#N/A,FALSE,"4WD"}</definedName>
    <definedName name="개선과정" localSheetId="28" hidden="1">{#N/A,#N/A,FALSE,"단축1";#N/A,#N/A,FALSE,"단축2";#N/A,#N/A,FALSE,"단축3";#N/A,#N/A,FALSE,"장축";#N/A,#N/A,FALSE,"4WD"}</definedName>
    <definedName name="개선과정" localSheetId="5" hidden="1">{#N/A,#N/A,FALSE,"단축1";#N/A,#N/A,FALSE,"단축2";#N/A,#N/A,FALSE,"단축3";#N/A,#N/A,FALSE,"장축";#N/A,#N/A,FALSE,"4WD"}</definedName>
    <definedName name="개선과정" hidden="1">{#N/A,#N/A,FALSE,"단축1";#N/A,#N/A,FALSE,"단축2";#N/A,#N/A,FALSE,"단축3";#N/A,#N/A,FALSE,"장축";#N/A,#N/A,FALSE,"4WD"}</definedName>
    <definedName name="개선과제1" localSheetId="24" hidden="1">{#N/A,#N/A,FALSE,"단축1";#N/A,#N/A,FALSE,"단축2";#N/A,#N/A,FALSE,"단축3";#N/A,#N/A,FALSE,"장축";#N/A,#N/A,FALSE,"4WD"}</definedName>
    <definedName name="개선과제1" localSheetId="8" hidden="1">{#N/A,#N/A,FALSE,"단축1";#N/A,#N/A,FALSE,"단축2";#N/A,#N/A,FALSE,"단축3";#N/A,#N/A,FALSE,"장축";#N/A,#N/A,FALSE,"4WD"}</definedName>
    <definedName name="개선과제1" localSheetId="25" hidden="1">{#N/A,#N/A,FALSE,"단축1";#N/A,#N/A,FALSE,"단축2";#N/A,#N/A,FALSE,"단축3";#N/A,#N/A,FALSE,"장축";#N/A,#N/A,FALSE,"4WD"}</definedName>
    <definedName name="개선과제1" localSheetId="2" hidden="1">{#N/A,#N/A,FALSE,"단축1";#N/A,#N/A,FALSE,"단축2";#N/A,#N/A,FALSE,"단축3";#N/A,#N/A,FALSE,"장축";#N/A,#N/A,FALSE,"4WD"}</definedName>
    <definedName name="개선과제1" localSheetId="28" hidden="1">{#N/A,#N/A,FALSE,"단축1";#N/A,#N/A,FALSE,"단축2";#N/A,#N/A,FALSE,"단축3";#N/A,#N/A,FALSE,"장축";#N/A,#N/A,FALSE,"4WD"}</definedName>
    <definedName name="개선과제1" localSheetId="5" hidden="1">{#N/A,#N/A,FALSE,"단축1";#N/A,#N/A,FALSE,"단축2";#N/A,#N/A,FALSE,"단축3";#N/A,#N/A,FALSE,"장축";#N/A,#N/A,FALSE,"4WD"}</definedName>
    <definedName name="개선과제1" hidden="1">{#N/A,#N/A,FALSE,"단축1";#N/A,#N/A,FALSE,"단축2";#N/A,#N/A,FALSE,"단축3";#N/A,#N/A,FALSE,"장축";#N/A,#N/A,FALSE,"4WD"}</definedName>
    <definedName name="개선내용" localSheetId="24" hidden="1">{#N/A,#N/A,TRUE,"Y생산";#N/A,#N/A,TRUE,"Y판매";#N/A,#N/A,TRUE,"Y총물량";#N/A,#N/A,TRUE,"Y능력";#N/A,#N/A,TRUE,"YKD"}</definedName>
    <definedName name="개선내용" localSheetId="8" hidden="1">{#N/A,#N/A,TRUE,"Y생산";#N/A,#N/A,TRUE,"Y판매";#N/A,#N/A,TRUE,"Y총물량";#N/A,#N/A,TRUE,"Y능력";#N/A,#N/A,TRUE,"YKD"}</definedName>
    <definedName name="개선내용" localSheetId="25" hidden="1">{#N/A,#N/A,TRUE,"Y생산";#N/A,#N/A,TRUE,"Y판매";#N/A,#N/A,TRUE,"Y총물량";#N/A,#N/A,TRUE,"Y능력";#N/A,#N/A,TRUE,"YKD"}</definedName>
    <definedName name="개선내용" localSheetId="2" hidden="1">{#N/A,#N/A,TRUE,"Y생산";#N/A,#N/A,TRUE,"Y판매";#N/A,#N/A,TRUE,"Y총물량";#N/A,#N/A,TRUE,"Y능력";#N/A,#N/A,TRUE,"YKD"}</definedName>
    <definedName name="개선내용" localSheetId="14" hidden="1">{#N/A,#N/A,TRUE,"Y생산";#N/A,#N/A,TRUE,"Y판매";#N/A,#N/A,TRUE,"Y총물량";#N/A,#N/A,TRUE,"Y능력";#N/A,#N/A,TRUE,"YKD"}</definedName>
    <definedName name="개선내용" localSheetId="28" hidden="1">{#N/A,#N/A,TRUE,"Y생산";#N/A,#N/A,TRUE,"Y판매";#N/A,#N/A,TRUE,"Y총물량";#N/A,#N/A,TRUE,"Y능력";#N/A,#N/A,TRUE,"YKD"}</definedName>
    <definedName name="개선내용" localSheetId="5" hidden="1">{#N/A,#N/A,TRUE,"Y생산";#N/A,#N/A,TRUE,"Y판매";#N/A,#N/A,TRUE,"Y총물량";#N/A,#N/A,TRUE,"Y능력";#N/A,#N/A,TRUE,"YKD"}</definedName>
    <definedName name="개선내용" localSheetId="13" hidden="1">{#N/A,#N/A,TRUE,"Y생산";#N/A,#N/A,TRUE,"Y판매";#N/A,#N/A,TRUE,"Y총물량";#N/A,#N/A,TRUE,"Y능력";#N/A,#N/A,TRUE,"YKD"}</definedName>
    <definedName name="개선내용" hidden="1">{#N/A,#N/A,TRUE,"Y생산";#N/A,#N/A,TRUE,"Y판매";#N/A,#N/A,TRUE,"Y총물량";#N/A,#N/A,TRUE,"Y능력";#N/A,#N/A,TRUE,"YKD"}</definedName>
    <definedName name="개선실적" localSheetId="24" hidden="1">{#N/A,#N/A,TRUE,"Y생산";#N/A,#N/A,TRUE,"Y판매";#N/A,#N/A,TRUE,"Y총물량";#N/A,#N/A,TRUE,"Y능력";#N/A,#N/A,TRUE,"YKD"}</definedName>
    <definedName name="개선실적" localSheetId="8" hidden="1">{#N/A,#N/A,TRUE,"Y생산";#N/A,#N/A,TRUE,"Y판매";#N/A,#N/A,TRUE,"Y총물량";#N/A,#N/A,TRUE,"Y능력";#N/A,#N/A,TRUE,"YKD"}</definedName>
    <definedName name="개선실적" localSheetId="25" hidden="1">{#N/A,#N/A,TRUE,"Y생산";#N/A,#N/A,TRUE,"Y판매";#N/A,#N/A,TRUE,"Y총물량";#N/A,#N/A,TRUE,"Y능력";#N/A,#N/A,TRUE,"YKD"}</definedName>
    <definedName name="개선실적" localSheetId="2" hidden="1">{#N/A,#N/A,TRUE,"Y생산";#N/A,#N/A,TRUE,"Y판매";#N/A,#N/A,TRUE,"Y총물량";#N/A,#N/A,TRUE,"Y능력";#N/A,#N/A,TRUE,"YKD"}</definedName>
    <definedName name="개선실적" localSheetId="14" hidden="1">{#N/A,#N/A,TRUE,"Y생산";#N/A,#N/A,TRUE,"Y판매";#N/A,#N/A,TRUE,"Y총물량";#N/A,#N/A,TRUE,"Y능력";#N/A,#N/A,TRUE,"YKD"}</definedName>
    <definedName name="개선실적" localSheetId="28" hidden="1">{#N/A,#N/A,TRUE,"Y생산";#N/A,#N/A,TRUE,"Y판매";#N/A,#N/A,TRUE,"Y총물량";#N/A,#N/A,TRUE,"Y능력";#N/A,#N/A,TRUE,"YKD"}</definedName>
    <definedName name="개선실적" localSheetId="5" hidden="1">{#N/A,#N/A,TRUE,"Y생산";#N/A,#N/A,TRUE,"Y판매";#N/A,#N/A,TRUE,"Y총물량";#N/A,#N/A,TRUE,"Y능력";#N/A,#N/A,TRUE,"YKD"}</definedName>
    <definedName name="개선실적" localSheetId="13" hidden="1">{#N/A,#N/A,TRUE,"Y생산";#N/A,#N/A,TRUE,"Y판매";#N/A,#N/A,TRUE,"Y총물량";#N/A,#N/A,TRUE,"Y능력";#N/A,#N/A,TRUE,"YKD"}</definedName>
    <definedName name="개선실적" hidden="1">{#N/A,#N/A,TRUE,"Y생산";#N/A,#N/A,TRUE,"Y판매";#N/A,#N/A,TRUE,"Y총물량";#N/A,#N/A,TRUE,"Y능력";#N/A,#N/A,TRUE,"YKD"}</definedName>
    <definedName name="개선안" localSheetId="24" hidden="1">#REF!</definedName>
    <definedName name="개선안" localSheetId="14" hidden="1">#REF!</definedName>
    <definedName name="개선안" localSheetId="28" hidden="1">#REF!</definedName>
    <definedName name="개선안" localSheetId="13" hidden="1">#REF!</definedName>
    <definedName name="개선안" hidden="1">#REF!</definedName>
    <definedName name="개선안2" localSheetId="24" hidden="1">#REF!</definedName>
    <definedName name="개선안2" localSheetId="14" hidden="1">#REF!</definedName>
    <definedName name="개선안2" localSheetId="28" hidden="1">#REF!</definedName>
    <definedName name="개선안2" localSheetId="13" hidden="1">#REF!</definedName>
    <definedName name="개선안2" hidden="1">#REF!</definedName>
    <definedName name="개선안3" localSheetId="24" hidden="1">#REF!</definedName>
    <definedName name="개선안3" localSheetId="14" hidden="1">#REF!</definedName>
    <definedName name="개선안3" localSheetId="28" hidden="1">#REF!</definedName>
    <definedName name="개선안3" localSheetId="13" hidden="1">#REF!</definedName>
    <definedName name="개선안3" hidden="1">#REF!</definedName>
    <definedName name="개요" localSheetId="28" hidden="1">#REF!</definedName>
    <definedName name="개요" hidden="1">#REF!</definedName>
    <definedName name="개요1" localSheetId="28" hidden="1">#REF!</definedName>
    <definedName name="개요1" hidden="1">#REF!</definedName>
    <definedName name="개요2" localSheetId="28" hidden="1">#REF!</definedName>
    <definedName name="개요2" hidden="1">#REF!</definedName>
    <definedName name="개인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8"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5"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24" hidden="1">{#N/A,#N/A,FALSE,"초중조사서식 "}</definedName>
    <definedName name="개인관리" localSheetId="8" hidden="1">{#N/A,#N/A,FALSE,"초중조사서식 "}</definedName>
    <definedName name="개인관리" localSheetId="25" hidden="1">{#N/A,#N/A,FALSE,"초중조사서식 "}</definedName>
    <definedName name="개인관리" localSheetId="2" hidden="1">{#N/A,#N/A,FALSE,"초중조사서식 "}</definedName>
    <definedName name="개인관리" localSheetId="28" hidden="1">{#N/A,#N/A,FALSE,"초중조사서식 "}</definedName>
    <definedName name="개인관리" localSheetId="5" hidden="1">{#N/A,#N/A,FALSE,"초중조사서식 "}</definedName>
    <definedName name="개인관리" hidden="1">{#N/A,#N/A,FALSE,"초중조사서식 "}</definedName>
    <definedName name="개정세율" localSheetId="24">#REF!</definedName>
    <definedName name="개정세율">#REF!</definedName>
    <definedName name="개정세율2002" localSheetId="24">#REF!</definedName>
    <definedName name="개정세율2002">#REF!</definedName>
    <definedName name="개정세율2003" localSheetId="24">#REF!</definedName>
    <definedName name="개정세율2003">#REF!</definedName>
    <definedName name="개정세율2004" localSheetId="24">#REF!</definedName>
    <definedName name="개정세율2004">#REF!</definedName>
    <definedName name="개정세율2005" localSheetId="24">#REF!</definedName>
    <definedName name="개정세율2005">#REF!</definedName>
    <definedName name="개정세율2006" localSheetId="24">#REF!</definedName>
    <definedName name="개정세율2006">#REF!</definedName>
    <definedName name="개정세율2007" localSheetId="24">#REF!</definedName>
    <definedName name="개정세율2007">#REF!</definedName>
    <definedName name="갤로" localSheetId="24" hidden="1">{#N/A,#N/A,FALSE,"정공"}</definedName>
    <definedName name="갤로" localSheetId="8" hidden="1">{#N/A,#N/A,FALSE,"정공"}</definedName>
    <definedName name="갤로" localSheetId="25" hidden="1">{#N/A,#N/A,FALSE,"정공"}</definedName>
    <definedName name="갤로" localSheetId="2" hidden="1">{#N/A,#N/A,FALSE,"정공"}</definedName>
    <definedName name="갤로" localSheetId="14" hidden="1">{#N/A,#N/A,FALSE,"정공"}</definedName>
    <definedName name="갤로" localSheetId="28" hidden="1">{#N/A,#N/A,FALSE,"정공"}</definedName>
    <definedName name="갤로" localSheetId="5" hidden="1">{#N/A,#N/A,FALSE,"정공"}</definedName>
    <definedName name="갤로" localSheetId="13" hidden="1">{#N/A,#N/A,FALSE,"정공"}</definedName>
    <definedName name="갤로" hidden="1">{#N/A,#N/A,FALSE,"정공"}</definedName>
    <definedName name="갸허" localSheetId="24">BlankMacro1</definedName>
    <definedName name="갸허" localSheetId="8">BlankMacro1</definedName>
    <definedName name="갸허" localSheetId="25">BlankMacro1</definedName>
    <definedName name="갸허" localSheetId="2">BlankMacro1</definedName>
    <definedName name="갸허" localSheetId="28">BlankMacro1</definedName>
    <definedName name="갸허" localSheetId="26">BlankMacro1</definedName>
    <definedName name="갸허" localSheetId="27">BlankMacro1</definedName>
    <definedName name="갸허" localSheetId="6">BlankMacro1</definedName>
    <definedName name="갸허" localSheetId="5">BlankMacro1</definedName>
    <definedName name="갸허">BlankMacro1</definedName>
    <definedName name="갸ㅑㅐㅗㅡ" localSheetId="24" hidden="1">{#N/A,#N/A,FALSE,"기안지";#N/A,#N/A,FALSE,"통신지"}</definedName>
    <definedName name="갸ㅑㅐㅗㅡ" localSheetId="8" hidden="1">{#N/A,#N/A,FALSE,"기안지";#N/A,#N/A,FALSE,"통신지"}</definedName>
    <definedName name="갸ㅑㅐㅗㅡ" localSheetId="25" hidden="1">{#N/A,#N/A,FALSE,"기안지";#N/A,#N/A,FALSE,"통신지"}</definedName>
    <definedName name="갸ㅑㅐㅗㅡ" localSheetId="2" hidden="1">{#N/A,#N/A,FALSE,"기안지";#N/A,#N/A,FALSE,"통신지"}</definedName>
    <definedName name="갸ㅑㅐㅗㅡ" localSheetId="14" hidden="1">{#N/A,#N/A,FALSE,"기안지";#N/A,#N/A,FALSE,"통신지"}</definedName>
    <definedName name="갸ㅑㅐㅗㅡ" localSheetId="28" hidden="1">{#N/A,#N/A,FALSE,"기안지";#N/A,#N/A,FALSE,"통신지"}</definedName>
    <definedName name="갸ㅑㅐㅗㅡ" localSheetId="5" hidden="1">{#N/A,#N/A,FALSE,"기안지";#N/A,#N/A,FALSE,"통신지"}</definedName>
    <definedName name="갸ㅑㅐㅗㅡ" localSheetId="13" hidden="1">{#N/A,#N/A,FALSE,"기안지";#N/A,#N/A,FALSE,"통신지"}</definedName>
    <definedName name="갸ㅑㅐㅗㅡ" hidden="1">{#N/A,#N/A,FALSE,"기안지";#N/A,#N/A,FALSE,"통신지"}</definedName>
    <definedName name="갸ㅗㅓ허ㅏ" localSheetId="24" hidden="1">{#N/A,#N/A,FALSE,"토공2"}</definedName>
    <definedName name="갸ㅗㅓ허ㅏ" localSheetId="8" hidden="1">{#N/A,#N/A,FALSE,"토공2"}</definedName>
    <definedName name="갸ㅗㅓ허ㅏ" localSheetId="25" hidden="1">{#N/A,#N/A,FALSE,"토공2"}</definedName>
    <definedName name="갸ㅗㅓ허ㅏ" localSheetId="2" hidden="1">{#N/A,#N/A,FALSE,"토공2"}</definedName>
    <definedName name="갸ㅗㅓ허ㅏ" localSheetId="14" hidden="1">{#N/A,#N/A,FALSE,"토공2"}</definedName>
    <definedName name="갸ㅗㅓ허ㅏ" localSheetId="28" hidden="1">{#N/A,#N/A,FALSE,"토공2"}</definedName>
    <definedName name="갸ㅗㅓ허ㅏ" localSheetId="5" hidden="1">{#N/A,#N/A,FALSE,"토공2"}</definedName>
    <definedName name="갸ㅗㅓ허ㅏ" localSheetId="13" hidden="1">{#N/A,#N/A,FALSE,"토공2"}</definedName>
    <definedName name="갸ㅗㅓ허ㅏ" hidden="1">{#N/A,#N/A,FALSE,"토공2"}</definedName>
    <definedName name="거" localSheetId="24">#REF!</definedName>
    <definedName name="거">#REF!</definedName>
    <definedName name="거너" localSheetId="24" hidden="1">{#N/A,#N/A,FALSE,"단축1";#N/A,#N/A,FALSE,"단축2";#N/A,#N/A,FALSE,"단축3";#N/A,#N/A,FALSE,"장축";#N/A,#N/A,FALSE,"4WD"}</definedName>
    <definedName name="거너" localSheetId="8" hidden="1">{#N/A,#N/A,FALSE,"단축1";#N/A,#N/A,FALSE,"단축2";#N/A,#N/A,FALSE,"단축3";#N/A,#N/A,FALSE,"장축";#N/A,#N/A,FALSE,"4WD"}</definedName>
    <definedName name="거너" localSheetId="25" hidden="1">{#N/A,#N/A,FALSE,"단축1";#N/A,#N/A,FALSE,"단축2";#N/A,#N/A,FALSE,"단축3";#N/A,#N/A,FALSE,"장축";#N/A,#N/A,FALSE,"4WD"}</definedName>
    <definedName name="거너" localSheetId="2" hidden="1">{#N/A,#N/A,FALSE,"단축1";#N/A,#N/A,FALSE,"단축2";#N/A,#N/A,FALSE,"단축3";#N/A,#N/A,FALSE,"장축";#N/A,#N/A,FALSE,"4WD"}</definedName>
    <definedName name="거너" localSheetId="28" hidden="1">{#N/A,#N/A,FALSE,"단축1";#N/A,#N/A,FALSE,"단축2";#N/A,#N/A,FALSE,"단축3";#N/A,#N/A,FALSE,"장축";#N/A,#N/A,FALSE,"4WD"}</definedName>
    <definedName name="거너" localSheetId="5" hidden="1">{#N/A,#N/A,FALSE,"단축1";#N/A,#N/A,FALSE,"단축2";#N/A,#N/A,FALSE,"단축3";#N/A,#N/A,FALSE,"장축";#N/A,#N/A,FALSE,"4WD"}</definedName>
    <definedName name="거너" hidden="1">{#N/A,#N/A,FALSE,"단축1";#N/A,#N/A,FALSE,"단축2";#N/A,#N/A,FALSE,"단축3";#N/A,#N/A,FALSE,"장축";#N/A,#N/A,FALSE,"4WD"}</definedName>
    <definedName name="거래선번호" localSheetId="24">#REF!</definedName>
    <definedName name="거래선번호">#REF!</definedName>
    <definedName name="거래유형" localSheetId="24">#REF!</definedName>
    <definedName name="거래유형">#REF!</definedName>
    <definedName name="거래처" localSheetId="24">#REF!</definedName>
    <definedName name="거래처">#REF!</definedName>
    <definedName name="거리도모" localSheetId="24" hidden="1">{#N/A,#N/A,FALSE,"BS";#N/A,#N/A,FALSE,"PL";#N/A,#N/A,FALSE,"처분";#N/A,#N/A,FALSE,"현금";#N/A,#N/A,FALSE,"매출";#N/A,#N/A,FALSE,"원가";#N/A,#N/A,FALSE,"경영"}</definedName>
    <definedName name="거리도모" localSheetId="8" hidden="1">{#N/A,#N/A,FALSE,"BS";#N/A,#N/A,FALSE,"PL";#N/A,#N/A,FALSE,"처분";#N/A,#N/A,FALSE,"현금";#N/A,#N/A,FALSE,"매출";#N/A,#N/A,FALSE,"원가";#N/A,#N/A,FALSE,"경영"}</definedName>
    <definedName name="거리도모" localSheetId="25"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localSheetId="28" hidden="1">{#N/A,#N/A,FALSE,"BS";#N/A,#N/A,FALSE,"PL";#N/A,#N/A,FALSE,"처분";#N/A,#N/A,FALSE,"현금";#N/A,#N/A,FALSE,"매출";#N/A,#N/A,FALSE,"원가";#N/A,#N/A,FALSE,"경영"}</definedName>
    <definedName name="거리도모" localSheetId="5"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8"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5"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24" hidden="1">{#N/A,#N/A,FALSE,"1.CRITERIA";#N/A,#N/A,FALSE,"2.IS";#N/A,#N/A,FALSE,"3.BS";#N/A,#N/A,FALSE,"4.PER PL";#N/A,#N/A,FALSE,"5.INVESTMENT";#N/A,#N/A,FALSE,"6.공문";#N/A,#N/A,FALSE,"7.netinvest"}</definedName>
    <definedName name="거이" localSheetId="8" hidden="1">{#N/A,#N/A,FALSE,"1.CRITERIA";#N/A,#N/A,FALSE,"2.IS";#N/A,#N/A,FALSE,"3.BS";#N/A,#N/A,FALSE,"4.PER PL";#N/A,#N/A,FALSE,"5.INVESTMENT";#N/A,#N/A,FALSE,"6.공문";#N/A,#N/A,FALSE,"7.netinvest"}</definedName>
    <definedName name="거이" localSheetId="25"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localSheetId="28" hidden="1">{#N/A,#N/A,FALSE,"1.CRITERIA";#N/A,#N/A,FALSE,"2.IS";#N/A,#N/A,FALSE,"3.BS";#N/A,#N/A,FALSE,"4.PER PL";#N/A,#N/A,FALSE,"5.INVESTMENT";#N/A,#N/A,FALSE,"6.공문";#N/A,#N/A,FALSE,"7.netinvest"}</definedName>
    <definedName name="거이" localSheetId="5"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 localSheetId="24">BlankMacro1</definedName>
    <definedName name="거ㅓㄷㅂ" localSheetId="8">BlankMacro1</definedName>
    <definedName name="거ㅓㄷㅂ" localSheetId="25">BlankMacro1</definedName>
    <definedName name="거ㅓㄷㅂ" localSheetId="2">BlankMacro1</definedName>
    <definedName name="거ㅓㄷㅂ" localSheetId="28">BlankMacro1</definedName>
    <definedName name="거ㅓㄷㅂ" localSheetId="26">BlankMacro1</definedName>
    <definedName name="거ㅓㄷㅂ" localSheetId="27">BlankMacro1</definedName>
    <definedName name="거ㅓㄷㅂ" localSheetId="6">BlankMacro1</definedName>
    <definedName name="거ㅓㄷㅂ" localSheetId="5">BlankMacro1</definedName>
    <definedName name="거ㅓㄷㅂ">BlankMacro1</definedName>
    <definedName name="건" localSheetId="24">#REF!</definedName>
    <definedName name="건">#REF!</definedName>
    <definedName name="건강보험료" localSheetId="24">#REF!</definedName>
    <definedName name="건강보험료">#REF!</definedName>
    <definedName name="건기" localSheetId="24" hidden="1">{#N/A,#N/A,FALSE,"사업총괄";#N/A,#N/A,FALSE,"장비사업";#N/A,#N/A,FALSE,"철구사업";#N/A,#N/A,FALSE,"준설사업"}</definedName>
    <definedName name="건기" localSheetId="8" hidden="1">{#N/A,#N/A,FALSE,"사업총괄";#N/A,#N/A,FALSE,"장비사업";#N/A,#N/A,FALSE,"철구사업";#N/A,#N/A,FALSE,"준설사업"}</definedName>
    <definedName name="건기" localSheetId="25" hidden="1">{#N/A,#N/A,FALSE,"사업총괄";#N/A,#N/A,FALSE,"장비사업";#N/A,#N/A,FALSE,"철구사업";#N/A,#N/A,FALSE,"준설사업"}</definedName>
    <definedName name="건기" localSheetId="2" hidden="1">{#N/A,#N/A,FALSE,"사업총괄";#N/A,#N/A,FALSE,"장비사업";#N/A,#N/A,FALSE,"철구사업";#N/A,#N/A,FALSE,"준설사업"}</definedName>
    <definedName name="건기" localSheetId="28" hidden="1">{#N/A,#N/A,FALSE,"사업총괄";#N/A,#N/A,FALSE,"장비사업";#N/A,#N/A,FALSE,"철구사업";#N/A,#N/A,FALSE,"준설사업"}</definedName>
    <definedName name="건기" localSheetId="5" hidden="1">{#N/A,#N/A,FALSE,"사업총괄";#N/A,#N/A,FALSE,"장비사업";#N/A,#N/A,FALSE,"철구사업";#N/A,#N/A,FALSE,"준설사업"}</definedName>
    <definedName name="건기" hidden="1">{#N/A,#N/A,FALSE,"사업총괄";#N/A,#N/A,FALSE,"장비사업";#N/A,#N/A,FALSE,"철구사업";#N/A,#N/A,FALSE,"준설사업"}</definedName>
    <definedName name="건기2" localSheetId="24" hidden="1">{#N/A,#N/A,FALSE,"사업총괄";#N/A,#N/A,FALSE,"장비사업";#N/A,#N/A,FALSE,"철구사업";#N/A,#N/A,FALSE,"준설사업"}</definedName>
    <definedName name="건기2" localSheetId="8" hidden="1">{#N/A,#N/A,FALSE,"사업총괄";#N/A,#N/A,FALSE,"장비사업";#N/A,#N/A,FALSE,"철구사업";#N/A,#N/A,FALSE,"준설사업"}</definedName>
    <definedName name="건기2" localSheetId="25" hidden="1">{#N/A,#N/A,FALSE,"사업총괄";#N/A,#N/A,FALSE,"장비사업";#N/A,#N/A,FALSE,"철구사업";#N/A,#N/A,FALSE,"준설사업"}</definedName>
    <definedName name="건기2" localSheetId="2" hidden="1">{#N/A,#N/A,FALSE,"사업총괄";#N/A,#N/A,FALSE,"장비사업";#N/A,#N/A,FALSE,"철구사업";#N/A,#N/A,FALSE,"준설사업"}</definedName>
    <definedName name="건기2" localSheetId="28" hidden="1">{#N/A,#N/A,FALSE,"사업총괄";#N/A,#N/A,FALSE,"장비사업";#N/A,#N/A,FALSE,"철구사업";#N/A,#N/A,FALSE,"준설사업"}</definedName>
    <definedName name="건기2" localSheetId="5" hidden="1">{#N/A,#N/A,FALSE,"사업총괄";#N/A,#N/A,FALSE,"장비사업";#N/A,#N/A,FALSE,"철구사업";#N/A,#N/A,FALSE,"준설사업"}</definedName>
    <definedName name="건기2" hidden="1">{#N/A,#N/A,FALSE,"사업총괄";#N/A,#N/A,FALSE,"장비사업";#N/A,#N/A,FALSE,"철구사업";#N/A,#N/A,FALSE,"준설사업"}</definedName>
    <definedName name="건물" localSheetId="24" hidden="1">{"'손익현황'!$A$1:$J$29"}</definedName>
    <definedName name="건물" localSheetId="8" hidden="1">{"'손익현황'!$A$1:$J$29"}</definedName>
    <definedName name="건물" localSheetId="25" hidden="1">{"'손익현황'!$A$1:$J$29"}</definedName>
    <definedName name="건물" localSheetId="2" hidden="1">{"'손익현황'!$A$1:$J$29"}</definedName>
    <definedName name="건물" localSheetId="28" hidden="1">{"'손익현황'!$A$1:$J$29"}</definedName>
    <definedName name="건물" localSheetId="5" hidden="1">{"'손익현황'!$A$1:$J$29"}</definedName>
    <definedName name="건물" hidden="1">{"'손익현황'!$A$1:$J$29"}</definedName>
    <definedName name="건물관리비" localSheetId="24" hidden="1">#REF!</definedName>
    <definedName name="건물관리비" hidden="1">#REF!</definedName>
    <definedName name="건물시부인" localSheetId="24">#REF!</definedName>
    <definedName name="건물시부인">#REF!</definedName>
    <definedName name="건물임." localSheetId="23" hidden="1">{"'손익현황'!$A$1:$J$29"}</definedName>
    <definedName name="건물임." localSheetId="24" hidden="1">{"'손익현황'!$A$1:$J$29"}</definedName>
    <definedName name="건물임." localSheetId="8">{"'손익현황'!$A$1:$J$29"}</definedName>
    <definedName name="건물임." localSheetId="25" hidden="1">{"'손익현황'!$A$1:$J$29"}</definedName>
    <definedName name="건물임." localSheetId="2">{"'손익현황'!$A$1:$J$29"}</definedName>
    <definedName name="건물임." localSheetId="14" hidden="1">{"'손익현황'!$A$1:$J$29"}</definedName>
    <definedName name="건물임." localSheetId="28" hidden="1">{"'손익현황'!$A$1:$J$29"}</definedName>
    <definedName name="건물임." localSheetId="26" hidden="1">{"'손익현황'!$A$1:$J$29"}</definedName>
    <definedName name="건물임." localSheetId="27" hidden="1">{"'손익현황'!$A$1:$J$29"}</definedName>
    <definedName name="건물임." localSheetId="5" hidden="1">{"'손익현황'!$A$1:$J$29"}</definedName>
    <definedName name="건물임." localSheetId="13" hidden="1">{"'손익현황'!$A$1:$J$29"}</definedName>
    <definedName name="건물임.">{"'손익현황'!$A$1:$J$29"}</definedName>
    <definedName name="건물임._1" localSheetId="24" hidden="1">{"'손익현황'!$A$1:$J$29"}</definedName>
    <definedName name="건물임._1" localSheetId="8" hidden="1">{"'손익현황'!$A$1:$J$29"}</definedName>
    <definedName name="건물임._1" localSheetId="25" hidden="1">{"'손익현황'!$A$1:$J$29"}</definedName>
    <definedName name="건물임._1" localSheetId="2" hidden="1">{"'손익현황'!$A$1:$J$29"}</definedName>
    <definedName name="건물임._1" localSheetId="14" hidden="1">{"'손익현황'!$A$1:$J$29"}</definedName>
    <definedName name="건물임._1" localSheetId="28" hidden="1">{"'손익현황'!$A$1:$J$29"}</definedName>
    <definedName name="건물임._1" localSheetId="5" hidden="1">{"'손익현황'!$A$1:$J$29"}</definedName>
    <definedName name="건물임._1" localSheetId="13" hidden="1">{"'손익현황'!$A$1:$J$29"}</definedName>
    <definedName name="건물임._1" hidden="1">{"'손익현황'!$A$1:$J$29"}</definedName>
    <definedName name="건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8"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5"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localSheetId="24" hidden="1">{#VALUE!,#N/A,FALSE,0;#N/A,#N/A,FALSE,0;#N/A,#N/A,FALSE,0;#N/A,#N/A,FALSE,0}</definedName>
    <definedName name="건설기계새로움" localSheetId="8" hidden="1">{#VALUE!,#N/A,FALSE,0;#N/A,#N/A,FALSE,0;#N/A,#N/A,FALSE,0;#N/A,#N/A,FALSE,0}</definedName>
    <definedName name="건설기계새로움" localSheetId="25" hidden="1">{#VALUE!,#N/A,FALSE,0;#N/A,#N/A,FALSE,0;#N/A,#N/A,FALSE,0;#N/A,#N/A,FALSE,0}</definedName>
    <definedName name="건설기계새로움" localSheetId="2" hidden="1">{#VALUE!,#N/A,FALSE,0;#N/A,#N/A,FALSE,0;#N/A,#N/A,FALSE,0;#N/A,#N/A,FALSE,0}</definedName>
    <definedName name="건설기계새로움" localSheetId="28" hidden="1">{#VALUE!,#N/A,FALSE,0;#N/A,#N/A,FALSE,0;#N/A,#N/A,FALSE,0;#N/A,#N/A,FALSE,0}</definedName>
    <definedName name="건설기계새로움" localSheetId="5" hidden="1">{#VALUE!,#N/A,FALSE,0;#N/A,#N/A,FALSE,0;#N/A,#N/A,FALSE,0;#N/A,#N/A,FALSE,0}</definedName>
    <definedName name="건설기계새로움" hidden="1">{#VALUE!,#N/A,FALSE,0;#N/A,#N/A,FALSE,0;#N/A,#N/A,FALSE,0;#N/A,#N/A,FALSE,0}</definedName>
    <definedName name="건설중인자산1" localSheetId="24">BlankMacro1</definedName>
    <definedName name="건설중인자산1" localSheetId="8">BlankMacro1</definedName>
    <definedName name="건설중인자산1" localSheetId="25">BlankMacro1</definedName>
    <definedName name="건설중인자산1" localSheetId="2">BlankMacro1</definedName>
    <definedName name="건설중인자산1" localSheetId="28">BlankMacro1</definedName>
    <definedName name="건설중인자산1" localSheetId="26">BlankMacro1</definedName>
    <definedName name="건설중인자산1" localSheetId="27">BlankMacro1</definedName>
    <definedName name="건설중인자산1" localSheetId="6">BlankMacro1</definedName>
    <definedName name="건설중인자산1" localSheetId="5">BlankMacro1</definedName>
    <definedName name="건설중인자산1">BlankMacro1</definedName>
    <definedName name="건설중인자산2" localSheetId="24">BlankMacro1</definedName>
    <definedName name="건설중인자산2" localSheetId="8">BlankMacro1</definedName>
    <definedName name="건설중인자산2" localSheetId="25">BlankMacro1</definedName>
    <definedName name="건설중인자산2" localSheetId="2">BlankMacro1</definedName>
    <definedName name="건설중인자산2" localSheetId="28">BlankMacro1</definedName>
    <definedName name="건설중인자산2" localSheetId="26">BlankMacro1</definedName>
    <definedName name="건설중인자산2" localSheetId="27">BlankMacro1</definedName>
    <definedName name="건설중인자산2" localSheetId="6">BlankMacro1</definedName>
    <definedName name="건설중인자산2" localSheetId="5">BlankMacro1</definedName>
    <definedName name="건설중인자산2">BlankMacro1</definedName>
    <definedName name="건설중자산3" localSheetId="24">BlankMacro1</definedName>
    <definedName name="건설중자산3" localSheetId="8">BlankMacro1</definedName>
    <definedName name="건설중자산3" localSheetId="25">BlankMacro1</definedName>
    <definedName name="건설중자산3" localSheetId="2">BlankMacro1</definedName>
    <definedName name="건설중자산3" localSheetId="28">BlankMacro1</definedName>
    <definedName name="건설중자산3" localSheetId="26">BlankMacro1</definedName>
    <definedName name="건설중자산3" localSheetId="27">BlankMacro1</definedName>
    <definedName name="건설중자산3" localSheetId="6">BlankMacro1</definedName>
    <definedName name="건설중자산3" localSheetId="5">BlankMacro1</definedName>
    <definedName name="건설중자산3">BlankMacro1</definedName>
    <definedName name="건설팀" localSheetId="24" hidden="1">{#N/A,#N/A,TRUE,"Y생산";#N/A,#N/A,TRUE,"Y판매";#N/A,#N/A,TRUE,"Y총물량";#N/A,#N/A,TRUE,"Y능력";#N/A,#N/A,TRUE,"YKD"}</definedName>
    <definedName name="건설팀" localSheetId="8" hidden="1">{#N/A,#N/A,TRUE,"Y생산";#N/A,#N/A,TRUE,"Y판매";#N/A,#N/A,TRUE,"Y총물량";#N/A,#N/A,TRUE,"Y능력";#N/A,#N/A,TRUE,"YKD"}</definedName>
    <definedName name="건설팀" localSheetId="25" hidden="1">{#N/A,#N/A,TRUE,"Y생산";#N/A,#N/A,TRUE,"Y판매";#N/A,#N/A,TRUE,"Y총물량";#N/A,#N/A,TRUE,"Y능력";#N/A,#N/A,TRUE,"YKD"}</definedName>
    <definedName name="건설팀" localSheetId="2" hidden="1">{#N/A,#N/A,TRUE,"Y생산";#N/A,#N/A,TRUE,"Y판매";#N/A,#N/A,TRUE,"Y총물량";#N/A,#N/A,TRUE,"Y능력";#N/A,#N/A,TRUE,"YKD"}</definedName>
    <definedName name="건설팀" localSheetId="28" hidden="1">{#N/A,#N/A,TRUE,"Y생산";#N/A,#N/A,TRUE,"Y판매";#N/A,#N/A,TRUE,"Y총물량";#N/A,#N/A,TRUE,"Y능력";#N/A,#N/A,TRUE,"YKD"}</definedName>
    <definedName name="건설팀" localSheetId="5" hidden="1">{#N/A,#N/A,TRUE,"Y생산";#N/A,#N/A,TRUE,"Y판매";#N/A,#N/A,TRUE,"Y총물량";#N/A,#N/A,TRUE,"Y능력";#N/A,#N/A,TRUE,"YKD"}</definedName>
    <definedName name="건설팀" hidden="1">{#N/A,#N/A,TRUE,"Y생산";#N/A,#N/A,TRUE,"Y판매";#N/A,#N/A,TRUE,"Y총물량";#N/A,#N/A,TRUE,"Y능력";#N/A,#N/A,TRUE,"YKD"}</definedName>
    <definedName name="건원가" localSheetId="24">BlankMacro1</definedName>
    <definedName name="건원가" localSheetId="8">BlankMacro1</definedName>
    <definedName name="건원가" localSheetId="25">BlankMacro1</definedName>
    <definedName name="건원가" localSheetId="2">BlankMacro1</definedName>
    <definedName name="건원가" localSheetId="28">BlankMacro1</definedName>
    <definedName name="건원가" localSheetId="26">BlankMacro1</definedName>
    <definedName name="건원가" localSheetId="27">BlankMacro1</definedName>
    <definedName name="건원가" localSheetId="6">BlankMacro1</definedName>
    <definedName name="건원가" localSheetId="5">BlankMacro1</definedName>
    <definedName name="건원가">BlankMacro1</definedName>
    <definedName name="건축" localSheetId="24">BlankMacro1</definedName>
    <definedName name="건축" localSheetId="8">BlankMacro1</definedName>
    <definedName name="건축" localSheetId="25">BlankMacro1</definedName>
    <definedName name="건축" localSheetId="2">BlankMacro1</definedName>
    <definedName name="건축" localSheetId="28">BlankMacro1</definedName>
    <definedName name="건축" localSheetId="26">BlankMacro1</definedName>
    <definedName name="건축" localSheetId="27">BlankMacro1</definedName>
    <definedName name="건축" localSheetId="6">BlankMacro1</definedName>
    <definedName name="건축" localSheetId="5">BlankMacro1</definedName>
    <definedName name="건축">BlankMacro1</definedName>
    <definedName name="건축내역1" localSheetId="24">BlankMacro1</definedName>
    <definedName name="건축내역1" localSheetId="8">BlankMacro1</definedName>
    <definedName name="건축내역1" localSheetId="25">BlankMacro1</definedName>
    <definedName name="건축내역1" localSheetId="2">BlankMacro1</definedName>
    <definedName name="건축내역1" localSheetId="28">BlankMacro1</definedName>
    <definedName name="건축내역1" localSheetId="26">BlankMacro1</definedName>
    <definedName name="건축내역1" localSheetId="27">BlankMacro1</definedName>
    <definedName name="건축내역1" localSheetId="6">BlankMacro1</definedName>
    <definedName name="건축내역1" localSheetId="5">BlankMacro1</definedName>
    <definedName name="건축내역1">BlankMacro1</definedName>
    <definedName name="건축내역2" localSheetId="24">BlankMacro1</definedName>
    <definedName name="건축내역2" localSheetId="8">BlankMacro1</definedName>
    <definedName name="건축내역2" localSheetId="25">BlankMacro1</definedName>
    <definedName name="건축내역2" localSheetId="2">BlankMacro1</definedName>
    <definedName name="건축내역2" localSheetId="28">BlankMacro1</definedName>
    <definedName name="건축내역2" localSheetId="26">BlankMacro1</definedName>
    <definedName name="건축내역2" localSheetId="27">BlankMacro1</definedName>
    <definedName name="건축내역2" localSheetId="6">BlankMacro1</definedName>
    <definedName name="건축내역2" localSheetId="5">BlankMacro1</definedName>
    <definedName name="건축내역2">BlankMacro1</definedName>
    <definedName name="건축도급" localSheetId="24">BlankMacro1</definedName>
    <definedName name="건축도급" localSheetId="8">BlankMacro1</definedName>
    <definedName name="건축도급" localSheetId="25">BlankMacro1</definedName>
    <definedName name="건축도급" localSheetId="2">BlankMacro1</definedName>
    <definedName name="건축도급" localSheetId="28">BlankMacro1</definedName>
    <definedName name="건축도급" localSheetId="26">BlankMacro1</definedName>
    <definedName name="건축도급" localSheetId="27">BlankMacro1</definedName>
    <definedName name="건축도급" localSheetId="6">BlankMacro1</definedName>
    <definedName name="건축도급" localSheetId="5">BlankMacro1</definedName>
    <definedName name="건축도급">BlankMacro1</definedName>
    <definedName name="건축목공" localSheetId="24">#REF!</definedName>
    <definedName name="건축목공">#REF!</definedName>
    <definedName name="건축원가" localSheetId="24" hidden="1">{#N/A,#N/A,FALSE,"토공2"}</definedName>
    <definedName name="건축원가" localSheetId="8" hidden="1">{#N/A,#N/A,FALSE,"토공2"}</definedName>
    <definedName name="건축원가" localSheetId="25" hidden="1">{#N/A,#N/A,FALSE,"토공2"}</definedName>
    <definedName name="건축원가" localSheetId="2" hidden="1">{#N/A,#N/A,FALSE,"토공2"}</definedName>
    <definedName name="건축원가" localSheetId="14" hidden="1">{#N/A,#N/A,FALSE,"토공2"}</definedName>
    <definedName name="건축원가" localSheetId="28" hidden="1">{#N/A,#N/A,FALSE,"토공2"}</definedName>
    <definedName name="건축원가" localSheetId="5" hidden="1">{#N/A,#N/A,FALSE,"토공2"}</definedName>
    <definedName name="건축원가" localSheetId="13" hidden="1">{#N/A,#N/A,FALSE,"토공2"}</definedName>
    <definedName name="건축원가" hidden="1">{#N/A,#N/A,FALSE,"토공2"}</definedName>
    <definedName name="건축집계분임" localSheetId="24">#REF!</definedName>
    <definedName name="건축집계분임">#REF!</definedName>
    <definedName name="건축토공" localSheetId="24" hidden="1">{#N/A,#N/A,FALSE,"기안지";#N/A,#N/A,FALSE,"통신지"}</definedName>
    <definedName name="건축토공" localSheetId="8" hidden="1">{#N/A,#N/A,FALSE,"기안지";#N/A,#N/A,FALSE,"통신지"}</definedName>
    <definedName name="건축토공" localSheetId="25" hidden="1">{#N/A,#N/A,FALSE,"기안지";#N/A,#N/A,FALSE,"통신지"}</definedName>
    <definedName name="건축토공" localSheetId="2" hidden="1">{#N/A,#N/A,FALSE,"기안지";#N/A,#N/A,FALSE,"통신지"}</definedName>
    <definedName name="건축토공" localSheetId="14" hidden="1">{#N/A,#N/A,FALSE,"기안지";#N/A,#N/A,FALSE,"통신지"}</definedName>
    <definedName name="건축토공" localSheetId="28" hidden="1">{#N/A,#N/A,FALSE,"기안지";#N/A,#N/A,FALSE,"통신지"}</definedName>
    <definedName name="건축토공" localSheetId="5" hidden="1">{#N/A,#N/A,FALSE,"기안지";#N/A,#N/A,FALSE,"통신지"}</definedName>
    <definedName name="건축토공" localSheetId="13" hidden="1">{#N/A,#N/A,FALSE,"기안지";#N/A,#N/A,FALSE,"통신지"}</definedName>
    <definedName name="건축토공" hidden="1">{#N/A,#N/A,FALSE,"기안지";#N/A,#N/A,FALSE,"통신지"}</definedName>
    <definedName name="건축플랜트"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localSheetId="24" hidden="1">{#N/A,#N/A,FALSE,"단축1";#N/A,#N/A,FALSE,"단축2";#N/A,#N/A,FALSE,"단축3";#N/A,#N/A,FALSE,"장축";#N/A,#N/A,FALSE,"4WD"}</definedName>
    <definedName name="걸" localSheetId="8" hidden="1">{#N/A,#N/A,FALSE,"단축1";#N/A,#N/A,FALSE,"단축2";#N/A,#N/A,FALSE,"단축3";#N/A,#N/A,FALSE,"장축";#N/A,#N/A,FALSE,"4WD"}</definedName>
    <definedName name="걸" localSheetId="25" hidden="1">{#N/A,#N/A,FALSE,"단축1";#N/A,#N/A,FALSE,"단축2";#N/A,#N/A,FALSE,"단축3";#N/A,#N/A,FALSE,"장축";#N/A,#N/A,FALSE,"4WD"}</definedName>
    <definedName name="걸" localSheetId="2" hidden="1">{#N/A,#N/A,FALSE,"단축1";#N/A,#N/A,FALSE,"단축2";#N/A,#N/A,FALSE,"단축3";#N/A,#N/A,FALSE,"장축";#N/A,#N/A,FALSE,"4WD"}</definedName>
    <definedName name="걸" localSheetId="28" hidden="1">{#N/A,#N/A,FALSE,"단축1";#N/A,#N/A,FALSE,"단축2";#N/A,#N/A,FALSE,"단축3";#N/A,#N/A,FALSE,"장축";#N/A,#N/A,FALSE,"4WD"}</definedName>
    <definedName name="걸" localSheetId="5" hidden="1">{#N/A,#N/A,FALSE,"단축1";#N/A,#N/A,FALSE,"단축2";#N/A,#N/A,FALSE,"단축3";#N/A,#N/A,FALSE,"장축";#N/A,#N/A,FALSE,"4WD"}</definedName>
    <definedName name="걸" hidden="1">{#N/A,#N/A,FALSE,"단축1";#N/A,#N/A,FALSE,"단축2";#N/A,#N/A,FALSE,"단축3";#N/A,#N/A,FALSE,"장축";#N/A,#N/A,FALSE,"4WD"}</definedName>
    <definedName name="검사공정" localSheetId="24">#REF!</definedName>
    <definedName name="검사공정">#REF!</definedName>
    <definedName name="검색결과" localSheetId="24">#REF!</definedName>
    <definedName name="검색결과">#REF!</definedName>
    <definedName name="검색기준" localSheetId="24">#REF!</definedName>
    <definedName name="검색기준">#REF!</definedName>
    <definedName name="검증" localSheetId="24">#REF!</definedName>
    <definedName name="검증">#REF!</definedName>
    <definedName name="검증start" localSheetId="24">#REF!</definedName>
    <definedName name="검증start">#REF!</definedName>
    <definedName name="검증순서" localSheetId="24">#REF!</definedName>
    <definedName name="검증순서">#REF!</definedName>
    <definedName name="검증제외" localSheetId="24">#REF!</definedName>
    <definedName name="검증제외">#REF!</definedName>
    <definedName name="견적" localSheetId="24">#REF!</definedName>
    <definedName name="견적">#REF!</definedName>
    <definedName name="견적1" localSheetId="24">Dlog_Show</definedName>
    <definedName name="견적1" localSheetId="8">Dlog_Show</definedName>
    <definedName name="견적1" localSheetId="25">Dlog_Show</definedName>
    <definedName name="견적1" localSheetId="2">Dlog_Show</definedName>
    <definedName name="견적1" localSheetId="28">Dlog_Show</definedName>
    <definedName name="견적1" localSheetId="26">Dlog_Show</definedName>
    <definedName name="견적1" localSheetId="27">Dlog_Show</definedName>
    <definedName name="견적1" localSheetId="6">Dlog_Show</definedName>
    <definedName name="견적1" localSheetId="5">Dlog_Show</definedName>
    <definedName name="견적1">Dlog_Show</definedName>
    <definedName name="견적list3" localSheetId="24" hidden="1">{#N/A,#N/A,FALSE,"단축1";#N/A,#N/A,FALSE,"단축2";#N/A,#N/A,FALSE,"단축3";#N/A,#N/A,FALSE,"장축";#N/A,#N/A,FALSE,"4WD"}</definedName>
    <definedName name="견적list3" localSheetId="8" hidden="1">{#N/A,#N/A,FALSE,"단축1";#N/A,#N/A,FALSE,"단축2";#N/A,#N/A,FALSE,"단축3";#N/A,#N/A,FALSE,"장축";#N/A,#N/A,FALSE,"4WD"}</definedName>
    <definedName name="견적list3" localSheetId="25" hidden="1">{#N/A,#N/A,FALSE,"단축1";#N/A,#N/A,FALSE,"단축2";#N/A,#N/A,FALSE,"단축3";#N/A,#N/A,FALSE,"장축";#N/A,#N/A,FALSE,"4WD"}</definedName>
    <definedName name="견적list3" localSheetId="2" hidden="1">{#N/A,#N/A,FALSE,"단축1";#N/A,#N/A,FALSE,"단축2";#N/A,#N/A,FALSE,"단축3";#N/A,#N/A,FALSE,"장축";#N/A,#N/A,FALSE,"4WD"}</definedName>
    <definedName name="견적list3" localSheetId="28" hidden="1">{#N/A,#N/A,FALSE,"단축1";#N/A,#N/A,FALSE,"단축2";#N/A,#N/A,FALSE,"단축3";#N/A,#N/A,FALSE,"장축";#N/A,#N/A,FALSE,"4WD"}</definedName>
    <definedName name="견적list3" localSheetId="5" hidden="1">{#N/A,#N/A,FALSE,"단축1";#N/A,#N/A,FALSE,"단축2";#N/A,#N/A,FALSE,"단축3";#N/A,#N/A,FALSE,"장축";#N/A,#N/A,FALSE,"4WD"}</definedName>
    <definedName name="견적list3" hidden="1">{#N/A,#N/A,FALSE,"단축1";#N/A,#N/A,FALSE,"단축2";#N/A,#N/A,FALSE,"단축3";#N/A,#N/A,FALSE,"장축";#N/A,#N/A,FALSE,"4WD"}</definedName>
    <definedName name="견적비교" localSheetId="24">#REF!</definedName>
    <definedName name="견적비교">#REF!</definedName>
    <definedName name="견적서" localSheetId="24">#REF!</definedName>
    <definedName name="견적서">#REF!</definedName>
    <definedName name="견적소" localSheetId="24">BlankMacro1</definedName>
    <definedName name="견적소" localSheetId="8">BlankMacro1</definedName>
    <definedName name="견적소" localSheetId="25">BlankMacro1</definedName>
    <definedName name="견적소" localSheetId="2">BlankMacro1</definedName>
    <definedName name="견적소" localSheetId="28">BlankMacro1</definedName>
    <definedName name="견적소" localSheetId="26">BlankMacro1</definedName>
    <definedName name="견적소" localSheetId="27">BlankMacro1</definedName>
    <definedName name="견적소" localSheetId="6">BlankMacro1</definedName>
    <definedName name="견적소" localSheetId="5">BlankMacro1</definedName>
    <definedName name="견적소">BlankMacro1</definedName>
    <definedName name="견적조건" localSheetId="24">#REF!</definedName>
    <definedName name="견적조건">#REF!</definedName>
    <definedName name="견적탱크" localSheetId="24">#REF!</definedName>
    <definedName name="견적탱크">#REF!</definedName>
    <definedName name="견질어음수표1" localSheetId="24">#REF!</definedName>
    <definedName name="견질어음수표1">#REF!</definedName>
    <definedName name="결사명세" localSheetId="24">#REF!</definedName>
    <definedName name="결사명세">#REF!</definedName>
    <definedName name="결산년월" localSheetId="24">#REF!</definedName>
    <definedName name="결산년월">#REF!</definedName>
    <definedName name="결산성과"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 localSheetId="24">#REF!</definedName>
    <definedName name="결산일">#REF!</definedName>
    <definedName name="결손금" localSheetId="24" hidden="1">{#N/A,#N/A,FALSE,"Aging Summary";#N/A,#N/A,FALSE,"Ratio Analysis";#N/A,#N/A,FALSE,"Test 120 Day Accts";#N/A,#N/A,FALSE,"Tickmarks"}</definedName>
    <definedName name="결손금" localSheetId="8" hidden="1">{#N/A,#N/A,FALSE,"Aging Summary";#N/A,#N/A,FALSE,"Ratio Analysis";#N/A,#N/A,FALSE,"Test 120 Day Accts";#N/A,#N/A,FALSE,"Tickmarks"}</definedName>
    <definedName name="결손금" localSheetId="25" hidden="1">{#N/A,#N/A,FALSE,"Aging Summary";#N/A,#N/A,FALSE,"Ratio Analysis";#N/A,#N/A,FALSE,"Test 120 Day Accts";#N/A,#N/A,FALSE,"Tickmarks"}</definedName>
    <definedName name="결손금" localSheetId="2" hidden="1">{#N/A,#N/A,FALSE,"Aging Summary";#N/A,#N/A,FALSE,"Ratio Analysis";#N/A,#N/A,FALSE,"Test 120 Day Accts";#N/A,#N/A,FALSE,"Tickmarks"}</definedName>
    <definedName name="결손금" localSheetId="28" hidden="1">{#N/A,#N/A,FALSE,"Aging Summary";#N/A,#N/A,FALSE,"Ratio Analysis";#N/A,#N/A,FALSE,"Test 120 Day Accts";#N/A,#N/A,FALSE,"Tickmarks"}</definedName>
    <definedName name="결손금" localSheetId="5" hidden="1">{#N/A,#N/A,FALSE,"Aging Summary";#N/A,#N/A,FALSE,"Ratio Analysis";#N/A,#N/A,FALSE,"Test 120 Day Accts";#N/A,#N/A,FALSE,"Tickmarks"}</definedName>
    <definedName name="결손금" hidden="1">{#N/A,#N/A,FALSE,"Aging Summary";#N/A,#N/A,FALSE,"Ratio Analysis";#N/A,#N/A,FALSE,"Test 120 Day Accts";#N/A,#N/A,FALSE,"Tickmarks"}</definedName>
    <definedName name="결영" localSheetId="24" hidden="1">{#N/A,#N/A,FALSE,"P.C.B"}</definedName>
    <definedName name="결영" localSheetId="8" hidden="1">{#N/A,#N/A,FALSE,"P.C.B"}</definedName>
    <definedName name="결영" localSheetId="25" hidden="1">{#N/A,#N/A,FALSE,"P.C.B"}</definedName>
    <definedName name="결영" localSheetId="2" hidden="1">{#N/A,#N/A,FALSE,"P.C.B"}</definedName>
    <definedName name="결영" localSheetId="14" hidden="1">{#N/A,#N/A,FALSE,"P.C.B"}</definedName>
    <definedName name="결영" localSheetId="28" hidden="1">{#N/A,#N/A,FALSE,"P.C.B"}</definedName>
    <definedName name="결영" localSheetId="5" hidden="1">{#N/A,#N/A,FALSE,"P.C.B"}</definedName>
    <definedName name="결영" localSheetId="13" hidden="1">{#N/A,#N/A,FALSE,"P.C.B"}</definedName>
    <definedName name="결영" hidden="1">{#N/A,#N/A,FALSE,"P.C.B"}</definedName>
    <definedName name="결정세액03" localSheetId="24">#REF!</definedName>
    <definedName name="결정세액03">#REF!</definedName>
    <definedName name="결정세액04" localSheetId="24">#REF!</definedName>
    <definedName name="결정세액04">#REF!</definedName>
    <definedName name="결품" localSheetId="24" hidden="1">{#N/A,#N/A,FALSE,"단축1";#N/A,#N/A,FALSE,"단축2";#N/A,#N/A,FALSE,"단축3";#N/A,#N/A,FALSE,"장축";#N/A,#N/A,FALSE,"4WD"}</definedName>
    <definedName name="결품" localSheetId="8" hidden="1">{#N/A,#N/A,FALSE,"단축1";#N/A,#N/A,FALSE,"단축2";#N/A,#N/A,FALSE,"단축3";#N/A,#N/A,FALSE,"장축";#N/A,#N/A,FALSE,"4WD"}</definedName>
    <definedName name="결품" localSheetId="25" hidden="1">{#N/A,#N/A,FALSE,"단축1";#N/A,#N/A,FALSE,"단축2";#N/A,#N/A,FALSE,"단축3";#N/A,#N/A,FALSE,"장축";#N/A,#N/A,FALSE,"4WD"}</definedName>
    <definedName name="결품" localSheetId="2" hidden="1">{#N/A,#N/A,FALSE,"단축1";#N/A,#N/A,FALSE,"단축2";#N/A,#N/A,FALSE,"단축3";#N/A,#N/A,FALSE,"장축";#N/A,#N/A,FALSE,"4WD"}</definedName>
    <definedName name="결품" localSheetId="28" hidden="1">{#N/A,#N/A,FALSE,"단축1";#N/A,#N/A,FALSE,"단축2";#N/A,#N/A,FALSE,"단축3";#N/A,#N/A,FALSE,"장축";#N/A,#N/A,FALSE,"4WD"}</definedName>
    <definedName name="결품" localSheetId="5" hidden="1">{#N/A,#N/A,FALSE,"단축1";#N/A,#N/A,FALSE,"단축2";#N/A,#N/A,FALSE,"단축3";#N/A,#N/A,FALSE,"장축";#N/A,#N/A,FALSE,"4WD"}</definedName>
    <definedName name="결품" hidden="1">{#N/A,#N/A,FALSE,"단축1";#N/A,#N/A,FALSE,"단축2";#N/A,#N/A,FALSE,"단축3";#N/A,#N/A,FALSE,"장축";#N/A,#N/A,FALSE,"4WD"}</definedName>
    <definedName name="경" localSheetId="24" hidden="1">{#N/A,#N/A,TRUE,"경전'96(1)";#N/A,#N/A,TRUE,"경전'96 (2)"}</definedName>
    <definedName name="경" localSheetId="8" hidden="1">{#N/A,#N/A,TRUE,"경전'96(1)";#N/A,#N/A,TRUE,"경전'96 (2)"}</definedName>
    <definedName name="경" localSheetId="25" hidden="1">{#N/A,#N/A,TRUE,"경전'96(1)";#N/A,#N/A,TRUE,"경전'96 (2)"}</definedName>
    <definedName name="경" localSheetId="2" hidden="1">{#N/A,#N/A,TRUE,"경전'96(1)";#N/A,#N/A,TRUE,"경전'96 (2)"}</definedName>
    <definedName name="경" localSheetId="28" hidden="1">{#N/A,#N/A,TRUE,"경전'96(1)";#N/A,#N/A,TRUE,"경전'96 (2)"}</definedName>
    <definedName name="경" localSheetId="5" hidden="1">{#N/A,#N/A,TRUE,"경전'96(1)";#N/A,#N/A,TRUE,"경전'96 (2)"}</definedName>
    <definedName name="경" hidden="1">{#N/A,#N/A,TRUE,"경전'96(1)";#N/A,#N/A,TRUE,"경전'96 (2)"}</definedName>
    <definedName name="경001" localSheetId="24" hidden="1">{#N/A,#N/A,TRUE,"경전'96(1)";#N/A,#N/A,TRUE,"경전'96 (2)"}</definedName>
    <definedName name="경001" localSheetId="8" hidden="1">{#N/A,#N/A,TRUE,"경전'96(1)";#N/A,#N/A,TRUE,"경전'96 (2)"}</definedName>
    <definedName name="경001" localSheetId="25" hidden="1">{#N/A,#N/A,TRUE,"경전'96(1)";#N/A,#N/A,TRUE,"경전'96 (2)"}</definedName>
    <definedName name="경001" localSheetId="2" hidden="1">{#N/A,#N/A,TRUE,"경전'96(1)";#N/A,#N/A,TRUE,"경전'96 (2)"}</definedName>
    <definedName name="경001" localSheetId="28" hidden="1">{#N/A,#N/A,TRUE,"경전'96(1)";#N/A,#N/A,TRUE,"경전'96 (2)"}</definedName>
    <definedName name="경001" localSheetId="5" hidden="1">{#N/A,#N/A,TRUE,"경전'96(1)";#N/A,#N/A,TRUE,"경전'96 (2)"}</definedName>
    <definedName name="경001" hidden="1">{#N/A,#N/A,TRUE,"경전'96(1)";#N/A,#N/A,TRUE,"경전'96 (2)"}</definedName>
    <definedName name="경1" localSheetId="24" hidden="1">{#N/A,#N/A,TRUE,"경전'96(1)";#N/A,#N/A,TRUE,"경전'96 (2)"}</definedName>
    <definedName name="경1" localSheetId="8" hidden="1">{#N/A,#N/A,TRUE,"경전'96(1)";#N/A,#N/A,TRUE,"경전'96 (2)"}</definedName>
    <definedName name="경1" localSheetId="25" hidden="1">{#N/A,#N/A,TRUE,"경전'96(1)";#N/A,#N/A,TRUE,"경전'96 (2)"}</definedName>
    <definedName name="경1" localSheetId="2" hidden="1">{#N/A,#N/A,TRUE,"경전'96(1)";#N/A,#N/A,TRUE,"경전'96 (2)"}</definedName>
    <definedName name="경1" localSheetId="28" hidden="1">{#N/A,#N/A,TRUE,"경전'96(1)";#N/A,#N/A,TRUE,"경전'96 (2)"}</definedName>
    <definedName name="경1" localSheetId="5" hidden="1">{#N/A,#N/A,TRUE,"경전'96(1)";#N/A,#N/A,TRUE,"경전'96 (2)"}</definedName>
    <definedName name="경1" hidden="1">{#N/A,#N/A,TRUE,"경전'96(1)";#N/A,#N/A,TRUE,"경전'96 (2)"}</definedName>
    <definedName name="경남"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 localSheetId="24">#REF!</definedName>
    <definedName name="경남은행">#REF!</definedName>
    <definedName name="경남지분">#N/A</definedName>
    <definedName name="경남지분법">#N/A</definedName>
    <definedName name="경력연봉" localSheetId="24">#REF!</definedName>
    <definedName name="경력연봉">#REF!</definedName>
    <definedName name="경리" localSheetId="24" hidden="1">{#N/A,#N/A,FALSE,"P.C.B"}</definedName>
    <definedName name="경리" localSheetId="8" hidden="1">{#N/A,#N/A,FALSE,"P.C.B"}</definedName>
    <definedName name="경리" localSheetId="25" hidden="1">{#N/A,#N/A,FALSE,"P.C.B"}</definedName>
    <definedName name="경리" localSheetId="2" hidden="1">{#N/A,#N/A,FALSE,"P.C.B"}</definedName>
    <definedName name="경리" localSheetId="14" hidden="1">{#N/A,#N/A,FALSE,"P.C.B"}</definedName>
    <definedName name="경리" localSheetId="28" hidden="1">{#N/A,#N/A,FALSE,"P.C.B"}</definedName>
    <definedName name="경리" localSheetId="5" hidden="1">{#N/A,#N/A,FALSE,"P.C.B"}</definedName>
    <definedName name="경리" localSheetId="13" hidden="1">{#N/A,#N/A,FALSE,"P.C.B"}</definedName>
    <definedName name="경리" hidden="1">{#N/A,#N/A,FALSE,"P.C.B"}</definedName>
    <definedName name="경리손익" localSheetId="24" hidden="1">{#N/A,#N/A,FALSE,"정공"}</definedName>
    <definedName name="경리손익" localSheetId="8" hidden="1">{#N/A,#N/A,FALSE,"정공"}</definedName>
    <definedName name="경리손익" localSheetId="25" hidden="1">{#N/A,#N/A,FALSE,"정공"}</definedName>
    <definedName name="경리손익" localSheetId="2" hidden="1">{#N/A,#N/A,FALSE,"정공"}</definedName>
    <definedName name="경리손익" localSheetId="28" hidden="1">{#N/A,#N/A,FALSE,"정공"}</definedName>
    <definedName name="경리손익" localSheetId="5" hidden="1">{#N/A,#N/A,FALSE,"정공"}</definedName>
    <definedName name="경리손익" hidden="1">{#N/A,#N/A,FALSE,"정공"}</definedName>
    <definedName name="경리일보_지출예정_List" localSheetId="24">#REF!</definedName>
    <definedName name="경리일보_지출예정_List">#REF!</definedName>
    <definedName name="경비" localSheetId="24">#REF!</definedName>
    <definedName name="경비">#REF!</definedName>
    <definedName name="경비1" localSheetId="24" hidden="1">#REF!</definedName>
    <definedName name="경비1" localSheetId="28" hidden="1">#REF!</definedName>
    <definedName name="경비1" hidden="1">#REF!</definedName>
    <definedName name="경비실적" localSheetId="24" hidden="1">{#N/A,#N/A,FALSE,"정공"}</definedName>
    <definedName name="경비실적" localSheetId="8" hidden="1">{#N/A,#N/A,FALSE,"정공"}</definedName>
    <definedName name="경비실적" localSheetId="25" hidden="1">{#N/A,#N/A,FALSE,"정공"}</definedName>
    <definedName name="경비실적" localSheetId="2" hidden="1">{#N/A,#N/A,FALSE,"정공"}</definedName>
    <definedName name="경비실적" localSheetId="14" hidden="1">{#N/A,#N/A,FALSE,"정공"}</definedName>
    <definedName name="경비실적" localSheetId="28" hidden="1">{#N/A,#N/A,FALSE,"정공"}</definedName>
    <definedName name="경비실적" localSheetId="5" hidden="1">{#N/A,#N/A,FALSE,"정공"}</definedName>
    <definedName name="경비실적" localSheetId="13" hidden="1">{#N/A,#N/A,FALSE,"정공"}</definedName>
    <definedName name="경비실적" hidden="1">{#N/A,#N/A,FALSE,"정공"}</definedName>
    <definedName name="경비예산" localSheetId="24">#REF!,#REF!</definedName>
    <definedName name="경비예산">#REF!,#REF!</definedName>
    <definedName name="경비율" localSheetId="24">#REF!</definedName>
    <definedName name="경비율">#REF!</definedName>
    <definedName name="경상비8월" localSheetId="24" hidden="1">{#N/A,#N/A,FALSE,"단축1";#N/A,#N/A,FALSE,"단축2";#N/A,#N/A,FALSE,"단축3";#N/A,#N/A,FALSE,"장축";#N/A,#N/A,FALSE,"4WD"}</definedName>
    <definedName name="경상비8월" localSheetId="8" hidden="1">{#N/A,#N/A,FALSE,"단축1";#N/A,#N/A,FALSE,"단축2";#N/A,#N/A,FALSE,"단축3";#N/A,#N/A,FALSE,"장축";#N/A,#N/A,FALSE,"4WD"}</definedName>
    <definedName name="경상비8월" localSheetId="25" hidden="1">{#N/A,#N/A,FALSE,"단축1";#N/A,#N/A,FALSE,"단축2";#N/A,#N/A,FALSE,"단축3";#N/A,#N/A,FALSE,"장축";#N/A,#N/A,FALSE,"4WD"}</definedName>
    <definedName name="경상비8월" localSheetId="2" hidden="1">{#N/A,#N/A,FALSE,"단축1";#N/A,#N/A,FALSE,"단축2";#N/A,#N/A,FALSE,"단축3";#N/A,#N/A,FALSE,"장축";#N/A,#N/A,FALSE,"4WD"}</definedName>
    <definedName name="경상비8월" localSheetId="28" hidden="1">{#N/A,#N/A,FALSE,"단축1";#N/A,#N/A,FALSE,"단축2";#N/A,#N/A,FALSE,"단축3";#N/A,#N/A,FALSE,"장축";#N/A,#N/A,FALSE,"4WD"}</definedName>
    <definedName name="경상비8월" localSheetId="5" hidden="1">{#N/A,#N/A,FALSE,"단축1";#N/A,#N/A,FALSE,"단축2";#N/A,#N/A,FALSE,"단축3";#N/A,#N/A,FALSE,"장축";#N/A,#N/A,FALSE,"4WD"}</definedName>
    <definedName name="경상비8월" hidden="1">{#N/A,#N/A,FALSE,"단축1";#N/A,#N/A,FALSE,"단축2";#N/A,#N/A,FALSE,"단축3";#N/A,#N/A,FALSE,"장축";#N/A,#N/A,FALSE,"4WD"}</definedName>
    <definedName name="경상재무제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 localSheetId="24">BlankMacro1</definedName>
    <definedName name="경순" localSheetId="8">BlankMacro1</definedName>
    <definedName name="경순" localSheetId="25">BlankMacro1</definedName>
    <definedName name="경순" localSheetId="2">BlankMacro1</definedName>
    <definedName name="경순" localSheetId="28">BlankMacro1</definedName>
    <definedName name="경순" localSheetId="26">BlankMacro1</definedName>
    <definedName name="경순" localSheetId="27">BlankMacro1</definedName>
    <definedName name="경순" localSheetId="6">BlankMacro1</definedName>
    <definedName name="경순" localSheetId="5">BlankMacro1</definedName>
    <definedName name="경순">BlankMacro1</definedName>
    <definedName name="경영" localSheetId="24" hidden="1">{#N/A,#N/A,FALSE,"P.C.B"}</definedName>
    <definedName name="경영" localSheetId="8" hidden="1">{#N/A,#N/A,FALSE,"P.C.B"}</definedName>
    <definedName name="경영" localSheetId="25" hidden="1">{#N/A,#N/A,FALSE,"P.C.B"}</definedName>
    <definedName name="경영" localSheetId="2" hidden="1">{#N/A,#N/A,FALSE,"P.C.B"}</definedName>
    <definedName name="경영" localSheetId="14" hidden="1">{#N/A,#N/A,FALSE,"P.C.B"}</definedName>
    <definedName name="경영" localSheetId="28" hidden="1">{#N/A,#N/A,FALSE,"P.C.B"}</definedName>
    <definedName name="경영" localSheetId="5" hidden="1">{#N/A,#N/A,FALSE,"P.C.B"}</definedName>
    <definedName name="경영" localSheetId="13" hidden="1">{#N/A,#N/A,FALSE,"P.C.B"}</definedName>
    <definedName name="경영" hidden="1">{#N/A,#N/A,FALSE,"P.C.B"}</definedName>
    <definedName name="경영2" localSheetId="24" hidden="1">#REF!</definedName>
    <definedName name="경영2" localSheetId="14" hidden="1">#REF!</definedName>
    <definedName name="경영2" localSheetId="28" hidden="1">#REF!</definedName>
    <definedName name="경영2" localSheetId="13" hidden="1">#REF!</definedName>
    <definedName name="경영2" hidden="1">#REF!</definedName>
    <definedName name="경영방침"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8"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5"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 localSheetId="24">#REF!</definedName>
    <definedName name="경영실적">#REF!</definedName>
    <definedName name="경영실적1" localSheetId="24">#REF!</definedName>
    <definedName name="경영실적1">#REF!</definedName>
    <definedName name="경영전망" hidden="1">0</definedName>
    <definedName name="경영지표" localSheetId="24" hidden="1">{#N/A,#N/A,FALSE,"BS";#N/A,#N/A,FALSE,"PL";#N/A,#N/A,FALSE,"처분";#N/A,#N/A,FALSE,"현금";#N/A,#N/A,FALSE,"매출";#N/A,#N/A,FALSE,"원가";#N/A,#N/A,FALSE,"경영"}</definedName>
    <definedName name="경영지표" localSheetId="8" hidden="1">{#N/A,#N/A,FALSE,"BS";#N/A,#N/A,FALSE,"PL";#N/A,#N/A,FALSE,"처분";#N/A,#N/A,FALSE,"현금";#N/A,#N/A,FALSE,"매출";#N/A,#N/A,FALSE,"원가";#N/A,#N/A,FALSE,"경영"}</definedName>
    <definedName name="경영지표" localSheetId="25"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localSheetId="14" hidden="1">{#N/A,#N/A,FALSE,"BS";#N/A,#N/A,FALSE,"PL";#N/A,#N/A,FALSE,"처분";#N/A,#N/A,FALSE,"현금";#N/A,#N/A,FALSE,"매출";#N/A,#N/A,FALSE,"원가";#N/A,#N/A,FALSE,"경영"}</definedName>
    <definedName name="경영지표" localSheetId="28" hidden="1">{#N/A,#N/A,FALSE,"BS";#N/A,#N/A,FALSE,"PL";#N/A,#N/A,FALSE,"처분";#N/A,#N/A,FALSE,"현금";#N/A,#N/A,FALSE,"매출";#N/A,#N/A,FALSE,"원가";#N/A,#N/A,FALSE,"경영"}</definedName>
    <definedName name="경영지표" localSheetId="5" hidden="1">{#N/A,#N/A,FALSE,"BS";#N/A,#N/A,FALSE,"PL";#N/A,#N/A,FALSE,"처분";#N/A,#N/A,FALSE,"현금";#N/A,#N/A,FALSE,"매출";#N/A,#N/A,FALSE,"원가";#N/A,#N/A,FALSE,"경영"}</definedName>
    <definedName name="경영지표" localSheetId="13"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localSheetId="24" hidden="1">#REF!</definedName>
    <definedName name="경영지표2" hidden="1">#REF!</definedName>
    <definedName name="경영진보고" localSheetId="24" hidden="1">{"'Sheet1'!$A$1:$H$36"}</definedName>
    <definedName name="경영진보고" localSheetId="8" hidden="1">{"'Sheet1'!$A$1:$H$36"}</definedName>
    <definedName name="경영진보고" localSheetId="25" hidden="1">{"'Sheet1'!$A$1:$H$36"}</definedName>
    <definedName name="경영진보고" localSheetId="2" hidden="1">{"'Sheet1'!$A$1:$H$36"}</definedName>
    <definedName name="경영진보고" localSheetId="14" hidden="1">{"'Sheet1'!$A$1:$H$36"}</definedName>
    <definedName name="경영진보고" localSheetId="28" hidden="1">{"'Sheet1'!$A$1:$H$36"}</definedName>
    <definedName name="경영진보고" localSheetId="5" hidden="1">{"'Sheet1'!$A$1:$H$36"}</definedName>
    <definedName name="경영진보고" localSheetId="13" hidden="1">{"'Sheet1'!$A$1:$H$36"}</definedName>
    <definedName name="경영진보고" hidden="1">{"'Sheet1'!$A$1:$H$36"}</definedName>
    <definedName name="경인" localSheetId="24" hidden="1">{"'Jibu9811 (3)'!$B$1:$J$433"}</definedName>
    <definedName name="경인" localSheetId="8" hidden="1">{"'Jibu9811 (3)'!$B$1:$J$433"}</definedName>
    <definedName name="경인" localSheetId="25" hidden="1">{"'Jibu9811 (3)'!$B$1:$J$433"}</definedName>
    <definedName name="경인" localSheetId="2" hidden="1">{"'Jibu9811 (3)'!$B$1:$J$433"}</definedName>
    <definedName name="경인" localSheetId="14" hidden="1">{"'Jibu9811 (3)'!$B$1:$J$433"}</definedName>
    <definedName name="경인" localSheetId="28" hidden="1">{"'Jibu9811 (3)'!$B$1:$J$433"}</definedName>
    <definedName name="경인" localSheetId="5" hidden="1">{"'Jibu9811 (3)'!$B$1:$J$433"}</definedName>
    <definedName name="경인" localSheetId="13" hidden="1">{"'Jibu9811 (3)'!$B$1:$J$433"}</definedName>
    <definedName name="경인" hidden="1">{"'Jibu9811 (3)'!$B$1:$J$433"}</definedName>
    <definedName name="경자" localSheetId="28" hidden="1">#REF!</definedName>
    <definedName name="경자" hidden="1">#REF!</definedName>
    <definedName name="경쟁사동향" localSheetId="24" hidden="1">{#N/A,#N/A,FALSE,"97년 투자계획 세부내역 "}</definedName>
    <definedName name="경쟁사동향" localSheetId="8" hidden="1">{#N/A,#N/A,FALSE,"97년 투자계획 세부내역 "}</definedName>
    <definedName name="경쟁사동향" localSheetId="25" hidden="1">{#N/A,#N/A,FALSE,"97년 투자계획 세부내역 "}</definedName>
    <definedName name="경쟁사동향" localSheetId="2" hidden="1">{#N/A,#N/A,FALSE,"97년 투자계획 세부내역 "}</definedName>
    <definedName name="경쟁사동향" localSheetId="28" hidden="1">{#N/A,#N/A,FALSE,"97년 투자계획 세부내역 "}</definedName>
    <definedName name="경쟁사동향" localSheetId="5" hidden="1">{#N/A,#N/A,FALSE,"97년 투자계획 세부내역 "}</definedName>
    <definedName name="경쟁사동향" hidden="1">{#N/A,#N/A,FALSE,"97년 투자계획 세부내역 "}</definedName>
    <definedName name="경전요약" localSheetId="24" hidden="1">{#N/A,#N/A,TRUE,"경전'96(1)";#N/A,#N/A,TRUE,"경전'96 (2)"}</definedName>
    <definedName name="경전요약" localSheetId="8" hidden="1">{#N/A,#N/A,TRUE,"경전'96(1)";#N/A,#N/A,TRUE,"경전'96 (2)"}</definedName>
    <definedName name="경전요약" localSheetId="25" hidden="1">{#N/A,#N/A,TRUE,"경전'96(1)";#N/A,#N/A,TRUE,"경전'96 (2)"}</definedName>
    <definedName name="경전요약" localSheetId="2" hidden="1">{#N/A,#N/A,TRUE,"경전'96(1)";#N/A,#N/A,TRUE,"경전'96 (2)"}</definedName>
    <definedName name="경전요약" localSheetId="28" hidden="1">{#N/A,#N/A,TRUE,"경전'96(1)";#N/A,#N/A,TRUE,"경전'96 (2)"}</definedName>
    <definedName name="경전요약" localSheetId="5" hidden="1">{#N/A,#N/A,TRUE,"경전'96(1)";#N/A,#N/A,TRUE,"경전'96 (2)"}</definedName>
    <definedName name="경전요약" hidden="1">{#N/A,#N/A,TRUE,"경전'96(1)";#N/A,#N/A,TRUE,"경전'96 (2)"}</definedName>
    <definedName name="경주" localSheetId="24">#REF!</definedName>
    <definedName name="경주">#REF!</definedName>
    <definedName name="경합금2과운연계획" localSheetId="24"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localSheetId="2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28"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hidden="1">{#N/A,#N/A,TRUE,"Y생산";#N/A,#N/A,TRUE,"Y판매";#N/A,#N/A,TRUE,"Y총물량";#N/A,#N/A,TRUE,"Y능력";#N/A,#N/A,TRUE,"YKD"}</definedName>
    <definedName name="계" localSheetId="24">#REF!</definedName>
    <definedName name="계">#REF!</definedName>
    <definedName name="계량기재료비분석" localSheetId="24" hidden="1">{#N/A,#N/A,FALSE,"UNIT";#N/A,#N/A,FALSE,"UNIT";#N/A,#N/A,FALSE,"계정"}</definedName>
    <definedName name="계량기재료비분석" localSheetId="8" hidden="1">{#N/A,#N/A,FALSE,"UNIT";#N/A,#N/A,FALSE,"UNIT";#N/A,#N/A,FALSE,"계정"}</definedName>
    <definedName name="계량기재료비분석" localSheetId="25" hidden="1">{#N/A,#N/A,FALSE,"UNIT";#N/A,#N/A,FALSE,"UNIT";#N/A,#N/A,FALSE,"계정"}</definedName>
    <definedName name="계량기재료비분석" localSheetId="2" hidden="1">{#N/A,#N/A,FALSE,"UNIT";#N/A,#N/A,FALSE,"UNIT";#N/A,#N/A,FALSE,"계정"}</definedName>
    <definedName name="계량기재료비분석" localSheetId="28" hidden="1">{#N/A,#N/A,FALSE,"UNIT";#N/A,#N/A,FALSE,"UNIT";#N/A,#N/A,FALSE,"계정"}</definedName>
    <definedName name="계량기재료비분석" localSheetId="5" hidden="1">{#N/A,#N/A,FALSE,"UNIT";#N/A,#N/A,FALSE,"UNIT";#N/A,#N/A,FALSE,"계정"}</definedName>
    <definedName name="계량기재료비분석" hidden="1">{#N/A,#N/A,FALSE,"UNIT";#N/A,#N/A,FALSE,"UNIT";#N/A,#N/A,FALSE,"계정"}</definedName>
    <definedName name="계산" localSheetId="24" hidden="1">{#N/A,#N/A,FALSE,"1.CRITERIA";#N/A,#N/A,FALSE,"2.IS";#N/A,#N/A,FALSE,"3.BS";#N/A,#N/A,FALSE,"4.PER PL";#N/A,#N/A,FALSE,"5.INVESTMENT";#N/A,#N/A,FALSE,"6.공문";#N/A,#N/A,FALSE,"7.netinvest"}</definedName>
    <definedName name="계산" localSheetId="8" hidden="1">{#N/A,#N/A,FALSE,"1.CRITERIA";#N/A,#N/A,FALSE,"2.IS";#N/A,#N/A,FALSE,"3.BS";#N/A,#N/A,FALSE,"4.PER PL";#N/A,#N/A,FALSE,"5.INVESTMENT";#N/A,#N/A,FALSE,"6.공문";#N/A,#N/A,FALSE,"7.netinvest"}</definedName>
    <definedName name="계산" localSheetId="25"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localSheetId="28" hidden="1">{#N/A,#N/A,FALSE,"1.CRITERIA";#N/A,#N/A,FALSE,"2.IS";#N/A,#N/A,FALSE,"3.BS";#N/A,#N/A,FALSE,"4.PER PL";#N/A,#N/A,FALSE,"5.INVESTMENT";#N/A,#N/A,FALSE,"6.공문";#N/A,#N/A,FALSE,"7.netinvest"}</definedName>
    <definedName name="계산" localSheetId="5"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24" hidden="1">{#N/A,#N/A,FALSE,"지침";#N/A,#N/A,FALSE,"환경분석";#N/A,#N/A,FALSE,"Sheet16"}</definedName>
    <definedName name="계수" localSheetId="8" hidden="1">{#N/A,#N/A,FALSE,"지침";#N/A,#N/A,FALSE,"환경분석";#N/A,#N/A,FALSE,"Sheet16"}</definedName>
    <definedName name="계수" localSheetId="25" hidden="1">{#N/A,#N/A,FALSE,"지침";#N/A,#N/A,FALSE,"환경분석";#N/A,#N/A,FALSE,"Sheet16"}</definedName>
    <definedName name="계수" localSheetId="2" hidden="1">{#N/A,#N/A,FALSE,"지침";#N/A,#N/A,FALSE,"환경분석";#N/A,#N/A,FALSE,"Sheet16"}</definedName>
    <definedName name="계수" localSheetId="28" hidden="1">{#N/A,#N/A,FALSE,"지침";#N/A,#N/A,FALSE,"환경분석";#N/A,#N/A,FALSE,"Sheet16"}</definedName>
    <definedName name="계수" localSheetId="5" hidden="1">{#N/A,#N/A,FALSE,"지침";#N/A,#N/A,FALSE,"환경분석";#N/A,#N/A,FALSE,"Sheet16"}</definedName>
    <definedName name="계수" hidden="1">{#N/A,#N/A,FALSE,"지침";#N/A,#N/A,FALSE,"환경분석";#N/A,#N/A,FALSE,"Sheet16"}</definedName>
    <definedName name="계약" localSheetId="24">#REF!</definedName>
    <definedName name="계약">#REF!</definedName>
    <definedName name="계약유형" localSheetId="24">#REF!</definedName>
    <definedName name="계약유형">#REF!</definedName>
    <definedName name="계약일" localSheetId="24">#REF!</definedName>
    <definedName name="계약일">#REF!</definedName>
    <definedName name="계약직월" localSheetId="24">OFFSET(#REF!,0,0,COUNTA(#REF!))</definedName>
    <definedName name="계약직월">OFFSET(#REF!,0,0,COUNTA(#REF!))</definedName>
    <definedName name="계약직위" localSheetId="24">#REF!</definedName>
    <definedName name="계약직위">#REF!</definedName>
    <definedName name="계약직인원" localSheetId="24">OFFSET(#REF!,0,0,COUNT(#REF!))</definedName>
    <definedName name="계약직인원">OFFSET(#REF!,0,0,COUNT(#REF!))</definedName>
    <definedName name="계열a" localSheetId="24">#REF!</definedName>
    <definedName name="계열a">#REF!</definedName>
    <definedName name="계장">56122</definedName>
    <definedName name="계장공">#N/A</definedName>
    <definedName name="계정" localSheetId="24">#REF!</definedName>
    <definedName name="계정">#REF!</definedName>
    <definedName name="계정과목" localSheetId="24">#REF!</definedName>
    <definedName name="계정과목">#REF!</definedName>
    <definedName name="計定明細.書2.A" localSheetId="24">#REF!</definedName>
    <definedName name="計定明細.書2.A">#REF!</definedName>
    <definedName name="計定明細.書2.B" localSheetId="24">#REF!</definedName>
    <definedName name="計定明細.書2.B">#REF!</definedName>
    <definedName name="計定明細.書2.D" localSheetId="24">#REF!</definedName>
    <definedName name="計定明細.書2.D">#REF!</definedName>
    <definedName name="계정코드" localSheetId="24">#REF!</definedName>
    <definedName name="계정코드">#REF!</definedName>
    <definedName name="계측" localSheetId="24">#REF!</definedName>
    <definedName name="계측">#REF!</definedName>
    <definedName name="계획" localSheetId="24" hidden="1">{#N/A,#N/A,FALSE,"정공"}</definedName>
    <definedName name="계획" localSheetId="8" hidden="1">{#N/A,#N/A,FALSE,"정공"}</definedName>
    <definedName name="계획" localSheetId="25" hidden="1">{#N/A,#N/A,FALSE,"정공"}</definedName>
    <definedName name="계획" localSheetId="2" hidden="1">{#N/A,#N/A,FALSE,"정공"}</definedName>
    <definedName name="계획" localSheetId="28" hidden="1">{#N/A,#N/A,FALSE,"정공"}</definedName>
    <definedName name="계획" localSheetId="5" hidden="1">{#N/A,#N/A,FALSE,"정공"}</definedName>
    <definedName name="계획" hidden="1">{#N/A,#N/A,FALSE,"정공"}</definedName>
    <definedName name="계획.1" localSheetId="24" hidden="1">{#N/A,#N/A,FALSE,"단축1";#N/A,#N/A,FALSE,"단축2";#N/A,#N/A,FALSE,"단축3";#N/A,#N/A,FALSE,"장축";#N/A,#N/A,FALSE,"4WD"}</definedName>
    <definedName name="계획.1" localSheetId="8" hidden="1">{#N/A,#N/A,FALSE,"단축1";#N/A,#N/A,FALSE,"단축2";#N/A,#N/A,FALSE,"단축3";#N/A,#N/A,FALSE,"장축";#N/A,#N/A,FALSE,"4WD"}</definedName>
    <definedName name="계획.1" localSheetId="25" hidden="1">{#N/A,#N/A,FALSE,"단축1";#N/A,#N/A,FALSE,"단축2";#N/A,#N/A,FALSE,"단축3";#N/A,#N/A,FALSE,"장축";#N/A,#N/A,FALSE,"4WD"}</definedName>
    <definedName name="계획.1" localSheetId="2" hidden="1">{#N/A,#N/A,FALSE,"단축1";#N/A,#N/A,FALSE,"단축2";#N/A,#N/A,FALSE,"단축3";#N/A,#N/A,FALSE,"장축";#N/A,#N/A,FALSE,"4WD"}</definedName>
    <definedName name="계획.1" localSheetId="28" hidden="1">{#N/A,#N/A,FALSE,"단축1";#N/A,#N/A,FALSE,"단축2";#N/A,#N/A,FALSE,"단축3";#N/A,#N/A,FALSE,"장축";#N/A,#N/A,FALSE,"4WD"}</definedName>
    <definedName name="계획.1" localSheetId="5" hidden="1">{#N/A,#N/A,FALSE,"단축1";#N/A,#N/A,FALSE,"단축2";#N/A,#N/A,FALSE,"단축3";#N/A,#N/A,FALSE,"장축";#N/A,#N/A,FALSE,"4WD"}</definedName>
    <definedName name="계획.1" hidden="1">{#N/A,#N/A,FALSE,"단축1";#N/A,#N/A,FALSE,"단축2";#N/A,#N/A,FALSE,"단축3";#N/A,#N/A,FALSE,"장축";#N/A,#N/A,FALSE,"4WD"}</definedName>
    <definedName name="계획1" localSheetId="24" hidden="1">{#N/A,#N/A,FALSE,"단축1";#N/A,#N/A,FALSE,"단축2";#N/A,#N/A,FALSE,"단축3";#N/A,#N/A,FALSE,"장축";#N/A,#N/A,FALSE,"4WD"}</definedName>
    <definedName name="계획1" localSheetId="8" hidden="1">{#N/A,#N/A,FALSE,"단축1";#N/A,#N/A,FALSE,"단축2";#N/A,#N/A,FALSE,"단축3";#N/A,#N/A,FALSE,"장축";#N/A,#N/A,FALSE,"4WD"}</definedName>
    <definedName name="계획1" localSheetId="25" hidden="1">{#N/A,#N/A,FALSE,"단축1";#N/A,#N/A,FALSE,"단축2";#N/A,#N/A,FALSE,"단축3";#N/A,#N/A,FALSE,"장축";#N/A,#N/A,FALSE,"4WD"}</definedName>
    <definedName name="계획1" localSheetId="2" hidden="1">{#N/A,#N/A,FALSE,"단축1";#N/A,#N/A,FALSE,"단축2";#N/A,#N/A,FALSE,"단축3";#N/A,#N/A,FALSE,"장축";#N/A,#N/A,FALSE,"4WD"}</definedName>
    <definedName name="계획1" localSheetId="28" hidden="1">{#N/A,#N/A,FALSE,"단축1";#N/A,#N/A,FALSE,"단축2";#N/A,#N/A,FALSE,"단축3";#N/A,#N/A,FALSE,"장축";#N/A,#N/A,FALSE,"4WD"}</definedName>
    <definedName name="계획1" localSheetId="5" hidden="1">{#N/A,#N/A,FALSE,"단축1";#N/A,#N/A,FALSE,"단축2";#N/A,#N/A,FALSE,"단축3";#N/A,#N/A,FALSE,"장축";#N/A,#N/A,FALSE,"4WD"}</definedName>
    <definedName name="계획1" hidden="1">{#N/A,#N/A,FALSE,"단축1";#N/A,#N/A,FALSE,"단축2";#N/A,#N/A,FALSE,"단축3";#N/A,#N/A,FALSE,"장축";#N/A,#N/A,FALSE,"4WD"}</definedName>
    <definedName name="계획2" localSheetId="24" hidden="1">{#N/A,#N/A,FALSE,"정공"}</definedName>
    <definedName name="계획2" localSheetId="8" hidden="1">{#N/A,#N/A,FALSE,"정공"}</definedName>
    <definedName name="계획2" localSheetId="25" hidden="1">{#N/A,#N/A,FALSE,"정공"}</definedName>
    <definedName name="계획2" localSheetId="2" hidden="1">{#N/A,#N/A,FALSE,"정공"}</definedName>
    <definedName name="계획2" localSheetId="14" hidden="1">{#N/A,#N/A,FALSE,"정공"}</definedName>
    <definedName name="계획2" localSheetId="28" hidden="1">{#N/A,#N/A,FALSE,"정공"}</definedName>
    <definedName name="계획2" localSheetId="5" hidden="1">{#N/A,#N/A,FALSE,"정공"}</definedName>
    <definedName name="계획2" localSheetId="13" hidden="1">{#N/A,#N/A,FALSE,"정공"}</definedName>
    <definedName name="계획2" hidden="1">{#N/A,#N/A,FALSE,"정공"}</definedName>
    <definedName name="계획표" localSheetId="24">#REF!</definedName>
    <definedName name="계획표">#REF!</definedName>
    <definedName name="계획표지" localSheetId="24" hidden="1">{#N/A,#N/A,FALSE,"단축1";#N/A,#N/A,FALSE,"단축2";#N/A,#N/A,FALSE,"단축3";#N/A,#N/A,FALSE,"장축";#N/A,#N/A,FALSE,"4WD"}</definedName>
    <definedName name="계획표지" localSheetId="8" hidden="1">{#N/A,#N/A,FALSE,"단축1";#N/A,#N/A,FALSE,"단축2";#N/A,#N/A,FALSE,"단축3";#N/A,#N/A,FALSE,"장축";#N/A,#N/A,FALSE,"4WD"}</definedName>
    <definedName name="계획표지" localSheetId="25" hidden="1">{#N/A,#N/A,FALSE,"단축1";#N/A,#N/A,FALSE,"단축2";#N/A,#N/A,FALSE,"단축3";#N/A,#N/A,FALSE,"장축";#N/A,#N/A,FALSE,"4WD"}</definedName>
    <definedName name="계획표지" localSheetId="2" hidden="1">{#N/A,#N/A,FALSE,"단축1";#N/A,#N/A,FALSE,"단축2";#N/A,#N/A,FALSE,"단축3";#N/A,#N/A,FALSE,"장축";#N/A,#N/A,FALSE,"4WD"}</definedName>
    <definedName name="계획표지" localSheetId="28" hidden="1">{#N/A,#N/A,FALSE,"단축1";#N/A,#N/A,FALSE,"단축2";#N/A,#N/A,FALSE,"단축3";#N/A,#N/A,FALSE,"장축";#N/A,#N/A,FALSE,"4WD"}</definedName>
    <definedName name="계획표지" localSheetId="5" hidden="1">{#N/A,#N/A,FALSE,"단축1";#N/A,#N/A,FALSE,"단축2";#N/A,#N/A,FALSE,"단축3";#N/A,#N/A,FALSE,"장축";#N/A,#N/A,FALSE,"4WD"}</definedName>
    <definedName name="계획표지" hidden="1">{#N/A,#N/A,FALSE,"단축1";#N/A,#N/A,FALSE,"단축2";#N/A,#N/A,FALSE,"단축3";#N/A,#N/A,FALSE,"장축";#N/A,#N/A,FALSE,"4WD"}</definedName>
    <definedName name="고" localSheetId="24" hidden="1">#REF!</definedName>
    <definedName name="고" localSheetId="14" hidden="1">#REF!</definedName>
    <definedName name="고" localSheetId="28" hidden="1">#REF!</definedName>
    <definedName name="고" localSheetId="13" hidden="1">#REF!</definedName>
    <definedName name="고" hidden="1">#REF!</definedName>
    <definedName name="고사" localSheetId="24" hidden="1">{#N/A,#N/A,FALSE,"CCTV"}</definedName>
    <definedName name="고사" localSheetId="8" hidden="1">{#N/A,#N/A,FALSE,"CCTV"}</definedName>
    <definedName name="고사" localSheetId="25" hidden="1">{#N/A,#N/A,FALSE,"CCTV"}</definedName>
    <definedName name="고사" localSheetId="2" hidden="1">{#N/A,#N/A,FALSE,"CCTV"}</definedName>
    <definedName name="고사" localSheetId="28" hidden="1">{#N/A,#N/A,FALSE,"CCTV"}</definedName>
    <definedName name="고사" localSheetId="5" hidden="1">{#N/A,#N/A,FALSE,"CCTV"}</definedName>
    <definedName name="고사" hidden="1">{#N/A,#N/A,FALSE,"CCTV"}</definedName>
    <definedName name="고압케이블전공" localSheetId="24">#REF!</definedName>
    <definedName name="고압케이블전공">#REF!</definedName>
    <definedName name="고양" localSheetId="24">#REF!</definedName>
    <definedName name="고양">#REF!</definedName>
    <definedName name="고용보험료" localSheetId="24">#REF!</definedName>
    <definedName name="고용보험료">#REF!</definedName>
    <definedName name="고용보험료율" localSheetId="24">#REF!</definedName>
    <definedName name="고용보험료율">#REF!</definedName>
    <definedName name="고용산재" localSheetId="24" hidden="1">{"FORM1",#N/A,FALSE,"Revenue";"FORMTR",#N/A,FALSE,"Revenue";"FORM3.1",#N/A,FALSE,"Revenue"}</definedName>
    <definedName name="고용산재" localSheetId="8" hidden="1">{"FORM1",#N/A,FALSE,"Revenue";"FORMTR",#N/A,FALSE,"Revenue";"FORM3.1",#N/A,FALSE,"Revenue"}</definedName>
    <definedName name="고용산재" localSheetId="25" hidden="1">{"FORM1",#N/A,FALSE,"Revenue";"FORMTR",#N/A,FALSE,"Revenue";"FORM3.1",#N/A,FALSE,"Revenue"}</definedName>
    <definedName name="고용산재" localSheetId="2" hidden="1">{"FORM1",#N/A,FALSE,"Revenue";"FORMTR",#N/A,FALSE,"Revenue";"FORM3.1",#N/A,FALSE,"Revenue"}</definedName>
    <definedName name="고용산재" localSheetId="28" hidden="1">{"FORM1",#N/A,FALSE,"Revenue";"FORMTR",#N/A,FALSE,"Revenue";"FORM3.1",#N/A,FALSE,"Revenue"}</definedName>
    <definedName name="고용산재" localSheetId="5" hidden="1">{"FORM1",#N/A,FALSE,"Revenue";"FORMTR",#N/A,FALSE,"Revenue";"FORM3.1",#N/A,FALSE,"Revenue"}</definedName>
    <definedName name="고용산재" hidden="1">{"FORM1",#N/A,FALSE,"Revenue";"FORMTR",#N/A,FALSE,"Revenue";"FORM3.1",#N/A,FALSE,"Revenue"}</definedName>
    <definedName name="고재" localSheetId="24">#REF!</definedName>
    <definedName name="고재">#REF!</definedName>
    <definedName name="고정" localSheetId="24">#REF!</definedName>
    <definedName name="고정">#REF!</definedName>
    <definedName name="고정부채" localSheetId="24">#REF!</definedName>
    <definedName name="고정부채">#REF!</definedName>
    <definedName name="고정자산" localSheetId="24" hidden="1">{"FORM17",#N/A,FALSE,"Commission1";"FORM17.1",#N/A,FALSE,"Commission2"}</definedName>
    <definedName name="고정자산" localSheetId="8" hidden="1">{"FORM17",#N/A,FALSE,"Commission1";"FORM17.1",#N/A,FALSE,"Commission2"}</definedName>
    <definedName name="고정자산" localSheetId="25" hidden="1">{"FORM17",#N/A,FALSE,"Commission1";"FORM17.1",#N/A,FALSE,"Commission2"}</definedName>
    <definedName name="고정자산" localSheetId="2" hidden="1">{"FORM17",#N/A,FALSE,"Commission1";"FORM17.1",#N/A,FALSE,"Commission2"}</definedName>
    <definedName name="고정자산" localSheetId="28" hidden="1">{"FORM17",#N/A,FALSE,"Commission1";"FORM17.1",#N/A,FALSE,"Commission2"}</definedName>
    <definedName name="고정자산" localSheetId="5" hidden="1">{"FORM17",#N/A,FALSE,"Commission1";"FORM17.1",#N/A,FALSE,"Commission2"}</definedName>
    <definedName name="고정자산" hidden="1">{"FORM17",#N/A,FALSE,"Commission1";"FORM17.1",#N/A,FALSE,"Commission2"}</definedName>
    <definedName name="고정자산2" localSheetId="24" hidden="1">{"FORM1",#N/A,TRUE,"Revenue";"FORM1.1",#N/A,TRUE,"Revenue";"FORM1.2",#N/A,TRUE,"Revenue";"FORM2",#N/A,TRUE,"Revenue";"FORM2.1",#N/A,TRUE,"Revenue"}</definedName>
    <definedName name="고정자산2" localSheetId="8" hidden="1">{"FORM1",#N/A,TRUE,"Revenue";"FORM1.1",#N/A,TRUE,"Revenue";"FORM1.2",#N/A,TRUE,"Revenue";"FORM2",#N/A,TRUE,"Revenue";"FORM2.1",#N/A,TRUE,"Revenue"}</definedName>
    <definedName name="고정자산2" localSheetId="25" hidden="1">{"FORM1",#N/A,TRUE,"Revenue";"FORM1.1",#N/A,TRUE,"Revenue";"FORM1.2",#N/A,TRUE,"Revenue";"FORM2",#N/A,TRUE,"Revenue";"FORM2.1",#N/A,TRUE,"Revenue"}</definedName>
    <definedName name="고정자산2" localSheetId="2" hidden="1">{"FORM1",#N/A,TRUE,"Revenue";"FORM1.1",#N/A,TRUE,"Revenue";"FORM1.2",#N/A,TRUE,"Revenue";"FORM2",#N/A,TRUE,"Revenue";"FORM2.1",#N/A,TRUE,"Revenue"}</definedName>
    <definedName name="고정자산2" localSheetId="28" hidden="1">{"FORM1",#N/A,TRUE,"Revenue";"FORM1.1",#N/A,TRUE,"Revenue";"FORM1.2",#N/A,TRUE,"Revenue";"FORM2",#N/A,TRUE,"Revenue";"FORM2.1",#N/A,TRUE,"Revenue"}</definedName>
    <definedName name="고정자산2" localSheetId="5"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24" hidden="1">{#N/A,#N/A,FALSE,"1.CRITERIA";#N/A,#N/A,FALSE,"2.IS";#N/A,#N/A,FALSE,"3.BS";#N/A,#N/A,FALSE,"4.PER PL";#N/A,#N/A,FALSE,"5.INVESTMENT";#N/A,#N/A,FALSE,"6.공문";#N/A,#N/A,FALSE,"7.netinvest"}</definedName>
    <definedName name="고종택" localSheetId="8" hidden="1">{#N/A,#N/A,FALSE,"1.CRITERIA";#N/A,#N/A,FALSE,"2.IS";#N/A,#N/A,FALSE,"3.BS";#N/A,#N/A,FALSE,"4.PER PL";#N/A,#N/A,FALSE,"5.INVESTMENT";#N/A,#N/A,FALSE,"6.공문";#N/A,#N/A,FALSE,"7.netinvest"}</definedName>
    <definedName name="고종택" localSheetId="25" hidden="1">{#N/A,#N/A,FALSE,"1.CRITERIA";#N/A,#N/A,FALSE,"2.IS";#N/A,#N/A,FALSE,"3.BS";#N/A,#N/A,FALSE,"4.PER PL";#N/A,#N/A,FALSE,"5.INVESTMENT";#N/A,#N/A,FALSE,"6.공문";#N/A,#N/A,FALSE,"7.netinvest"}</definedName>
    <definedName name="고종택" localSheetId="2" hidden="1">{#N/A,#N/A,FALSE,"1.CRITERIA";#N/A,#N/A,FALSE,"2.IS";#N/A,#N/A,FALSE,"3.BS";#N/A,#N/A,FALSE,"4.PER PL";#N/A,#N/A,FALSE,"5.INVESTMENT";#N/A,#N/A,FALSE,"6.공문";#N/A,#N/A,FALSE,"7.netinvest"}</definedName>
    <definedName name="고종택" localSheetId="28" hidden="1">{#N/A,#N/A,FALSE,"1.CRITERIA";#N/A,#N/A,FALSE,"2.IS";#N/A,#N/A,FALSE,"3.BS";#N/A,#N/A,FALSE,"4.PER PL";#N/A,#N/A,FALSE,"5.INVESTMENT";#N/A,#N/A,FALSE,"6.공문";#N/A,#N/A,FALSE,"7.netinvest"}</definedName>
    <definedName name="고종택" localSheetId="5"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 localSheetId="24">#REF!</definedName>
    <definedName name="고처분">#REF!</definedName>
    <definedName name="고케" localSheetId="24">#REF!</definedName>
    <definedName name="고케">#REF!</definedName>
    <definedName name="곡사명" localSheetId="24">#REF!</definedName>
    <definedName name="곡사명">#REF!</definedName>
    <definedName name="곣논">#N/A</definedName>
    <definedName name="곣놈ㄴㅋ">#N/A</definedName>
    <definedName name="곤ㄱㄴ속ㄴ">#N/A</definedName>
    <definedName name="곧ㄱ" localSheetId="24" hidden="1">{#N/A,#N/A,FALSE,"Sheet6"}</definedName>
    <definedName name="곧ㄱ" localSheetId="8" hidden="1">{#N/A,#N/A,FALSE,"Sheet6"}</definedName>
    <definedName name="곧ㄱ" localSheetId="25" hidden="1">{#N/A,#N/A,FALSE,"Sheet6"}</definedName>
    <definedName name="곧ㄱ" localSheetId="2" hidden="1">{#N/A,#N/A,FALSE,"Sheet6"}</definedName>
    <definedName name="곧ㄱ" localSheetId="28" hidden="1">{#N/A,#N/A,FALSE,"Sheet6"}</definedName>
    <definedName name="곧ㄱ" localSheetId="5" hidden="1">{#N/A,#N/A,FALSE,"Sheet6"}</definedName>
    <definedName name="곧ㄱ" hidden="1">{#N/A,#N/A,FALSE,"Sheet6"}</definedName>
    <definedName name="골" localSheetId="24" hidden="1">{#N/A,#N/A,FALSE,"단축1";#N/A,#N/A,FALSE,"단축2";#N/A,#N/A,FALSE,"단축3";#N/A,#N/A,FALSE,"장축";#N/A,#N/A,FALSE,"4WD"}</definedName>
    <definedName name="골" localSheetId="8" hidden="1">{#N/A,#N/A,FALSE,"단축1";#N/A,#N/A,FALSE,"단축2";#N/A,#N/A,FALSE,"단축3";#N/A,#N/A,FALSE,"장축";#N/A,#N/A,FALSE,"4WD"}</definedName>
    <definedName name="골" localSheetId="25" hidden="1">{#N/A,#N/A,FALSE,"단축1";#N/A,#N/A,FALSE,"단축2";#N/A,#N/A,FALSE,"단축3";#N/A,#N/A,FALSE,"장축";#N/A,#N/A,FALSE,"4WD"}</definedName>
    <definedName name="골" localSheetId="2" hidden="1">{#N/A,#N/A,FALSE,"단축1";#N/A,#N/A,FALSE,"단축2";#N/A,#N/A,FALSE,"단축3";#N/A,#N/A,FALSE,"장축";#N/A,#N/A,FALSE,"4WD"}</definedName>
    <definedName name="골" localSheetId="28" hidden="1">{#N/A,#N/A,FALSE,"단축1";#N/A,#N/A,FALSE,"단축2";#N/A,#N/A,FALSE,"단축3";#N/A,#N/A,FALSE,"장축";#N/A,#N/A,FALSE,"4WD"}</definedName>
    <definedName name="골" localSheetId="5" hidden="1">{#N/A,#N/A,FALSE,"단축1";#N/A,#N/A,FALSE,"단축2";#N/A,#N/A,FALSE,"단축3";#N/A,#N/A,FALSE,"장축";#N/A,#N/A,FALSE,"4WD"}</definedName>
    <definedName name="골" hidden="1">{#N/A,#N/A,FALSE,"단축1";#N/A,#N/A,FALSE,"단축2";#N/A,#N/A,FALSE,"단축3";#N/A,#N/A,FALSE,"장축";#N/A,#N/A,FALSE,"4WD"}</definedName>
    <definedName name="골라인쇄" localSheetId="24">#REF!</definedName>
    <definedName name="골라인쇄">#REF!</definedName>
    <definedName name="공" localSheetId="23" hidden="1">{"'손익현황'!$A$1:$J$29"}</definedName>
    <definedName name="공" localSheetId="24" hidden="1">{"'손익현황'!$A$1:$J$29"}</definedName>
    <definedName name="공" localSheetId="8">{"'손익현황'!$A$1:$J$29"}</definedName>
    <definedName name="공" localSheetId="25" hidden="1">{"'손익현황'!$A$1:$J$29"}</definedName>
    <definedName name="공" localSheetId="2">{"'손익현황'!$A$1:$J$29"}</definedName>
    <definedName name="공" localSheetId="14" hidden="1">{"'손익현황'!$A$1:$J$29"}</definedName>
    <definedName name="공" localSheetId="28" hidden="1">{"'손익현황'!$A$1:$J$29"}</definedName>
    <definedName name="공" localSheetId="26" hidden="1">{"'손익현황'!$A$1:$J$29"}</definedName>
    <definedName name="공" localSheetId="27" hidden="1">{"'손익현황'!$A$1:$J$29"}</definedName>
    <definedName name="공" localSheetId="5" hidden="1">{"'손익현황'!$A$1:$J$29"}</definedName>
    <definedName name="공" localSheetId="13" hidden="1">{"'손익현황'!$A$1:$J$29"}</definedName>
    <definedName name="공">{"'손익현황'!$A$1:$J$29"}</definedName>
    <definedName name="공___종" localSheetId="24">#REF!</definedName>
    <definedName name="공___종">#REF!</definedName>
    <definedName name="공_1" localSheetId="24" hidden="1">{"'손익현황'!$A$1:$J$29"}</definedName>
    <definedName name="공_1" localSheetId="8" hidden="1">{"'손익현황'!$A$1:$J$29"}</definedName>
    <definedName name="공_1" localSheetId="25" hidden="1">{"'손익현황'!$A$1:$J$29"}</definedName>
    <definedName name="공_1" localSheetId="2" hidden="1">{"'손익현황'!$A$1:$J$29"}</definedName>
    <definedName name="공_1" localSheetId="14" hidden="1">{"'손익현황'!$A$1:$J$29"}</definedName>
    <definedName name="공_1" localSheetId="28" hidden="1">{"'손익현황'!$A$1:$J$29"}</definedName>
    <definedName name="공_1" localSheetId="5" hidden="1">{"'손익현황'!$A$1:$J$29"}</definedName>
    <definedName name="공_1" localSheetId="13" hidden="1">{"'손익현황'!$A$1:$J$29"}</definedName>
    <definedName name="공_1" hidden="1">{"'손익현황'!$A$1:$J$29"}</definedName>
    <definedName name="공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8"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5"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3" hidden="1">{"'손익현황'!$A$1:$J$29"}</definedName>
    <definedName name="공구" localSheetId="24" hidden="1">{"'손익현황'!$A$1:$J$29"}</definedName>
    <definedName name="공구" localSheetId="8">{"'손익현황'!$A$1:$J$29"}</definedName>
    <definedName name="공구" localSheetId="25" hidden="1">{"'손익현황'!$A$1:$J$29"}</definedName>
    <definedName name="공구" localSheetId="2">{"'손익현황'!$A$1:$J$29"}</definedName>
    <definedName name="공구" localSheetId="14" hidden="1">{"'손익현황'!$A$1:$J$29"}</definedName>
    <definedName name="공구" localSheetId="28" hidden="1">{"'손익현황'!$A$1:$J$29"}</definedName>
    <definedName name="공구" localSheetId="26" hidden="1">{"'손익현황'!$A$1:$J$29"}</definedName>
    <definedName name="공구" localSheetId="27" hidden="1">{"'손익현황'!$A$1:$J$29"}</definedName>
    <definedName name="공구" localSheetId="5" hidden="1">{"'손익현황'!$A$1:$J$29"}</definedName>
    <definedName name="공구" localSheetId="13" hidden="1">{"'손익현황'!$A$1:$J$29"}</definedName>
    <definedName name="공구">{"'손익현황'!$A$1:$J$29"}</definedName>
    <definedName name="공구_1" localSheetId="24" hidden="1">{"'손익현황'!$A$1:$J$29"}</definedName>
    <definedName name="공구_1" localSheetId="8" hidden="1">{"'손익현황'!$A$1:$J$29"}</definedName>
    <definedName name="공구_1" localSheetId="25" hidden="1">{"'손익현황'!$A$1:$J$29"}</definedName>
    <definedName name="공구_1" localSheetId="2" hidden="1">{"'손익현황'!$A$1:$J$29"}</definedName>
    <definedName name="공구_1" localSheetId="14" hidden="1">{"'손익현황'!$A$1:$J$29"}</definedName>
    <definedName name="공구_1" localSheetId="28" hidden="1">{"'손익현황'!$A$1:$J$29"}</definedName>
    <definedName name="공구_1" localSheetId="5" hidden="1">{"'손익현황'!$A$1:$J$29"}</definedName>
    <definedName name="공구_1" localSheetId="13" hidden="1">{"'손익현황'!$A$1:$J$29"}</definedName>
    <definedName name="공구_1" hidden="1">{"'손익현황'!$A$1:$J$29"}</definedName>
    <definedName name="공구기구" localSheetId="23" hidden="1">{"'손익현황'!$A$1:$J$29"}</definedName>
    <definedName name="공구기구" localSheetId="24" hidden="1">{"'손익현황'!$A$1:$J$29"}</definedName>
    <definedName name="공구기구" localSheetId="8">{"'손익현황'!$A$1:$J$29"}</definedName>
    <definedName name="공구기구" localSheetId="25" hidden="1">{"'손익현황'!$A$1:$J$29"}</definedName>
    <definedName name="공구기구" localSheetId="2">{"'손익현황'!$A$1:$J$29"}</definedName>
    <definedName name="공구기구" localSheetId="14" hidden="1">{"'손익현황'!$A$1:$J$29"}</definedName>
    <definedName name="공구기구" localSheetId="28" hidden="1">{"'손익현황'!$A$1:$J$29"}</definedName>
    <definedName name="공구기구" localSheetId="26" hidden="1">{"'손익현황'!$A$1:$J$29"}</definedName>
    <definedName name="공구기구" localSheetId="27" hidden="1">{"'손익현황'!$A$1:$J$29"}</definedName>
    <definedName name="공구기구" localSheetId="5" hidden="1">{"'손익현황'!$A$1:$J$29"}</definedName>
    <definedName name="공구기구" localSheetId="13" hidden="1">{"'손익현황'!$A$1:$J$29"}</definedName>
    <definedName name="공구기구">{"'손익현황'!$A$1:$J$29"}</definedName>
    <definedName name="공구기구_1" localSheetId="24" hidden="1">{"'손익현황'!$A$1:$J$29"}</definedName>
    <definedName name="공구기구_1" localSheetId="8" hidden="1">{"'손익현황'!$A$1:$J$29"}</definedName>
    <definedName name="공구기구_1" localSheetId="25" hidden="1">{"'손익현황'!$A$1:$J$29"}</definedName>
    <definedName name="공구기구_1" localSheetId="2" hidden="1">{"'손익현황'!$A$1:$J$29"}</definedName>
    <definedName name="공구기구_1" localSheetId="14" hidden="1">{"'손익현황'!$A$1:$J$29"}</definedName>
    <definedName name="공구기구_1" localSheetId="28" hidden="1">{"'손익현황'!$A$1:$J$29"}</definedName>
    <definedName name="공구기구_1" localSheetId="5" hidden="1">{"'손익현황'!$A$1:$J$29"}</definedName>
    <definedName name="공구기구_1" localSheetId="13" hidden="1">{"'손익현황'!$A$1:$J$29"}</definedName>
    <definedName name="공구기구_1" hidden="1">{"'손익현황'!$A$1:$J$29"}</definedName>
    <definedName name="공구비품" localSheetId="24">#REF!</definedName>
    <definedName name="공구비품">#REF!</definedName>
    <definedName name="공구와비품" localSheetId="24">#REF!</definedName>
    <definedName name="공구와비품">#REF!</definedName>
    <definedName name="공구와비품1" localSheetId="24">#REF!</definedName>
    <definedName name="공구와비품1">#REF!</definedName>
    <definedName name="공급가액" localSheetId="24">#REF!</definedName>
    <definedName name="공급가액">#REF!</definedName>
    <definedName name="공급가액1" localSheetId="24">#REF!</definedName>
    <definedName name="공급가액1">#REF!</definedName>
    <definedName name="공급가액10" localSheetId="24">#REF!</definedName>
    <definedName name="공급가액10">#REF!</definedName>
    <definedName name="공급가액11" localSheetId="24">#REF!</definedName>
    <definedName name="공급가액11">#REF!</definedName>
    <definedName name="공급가액12" localSheetId="24">#REF!</definedName>
    <definedName name="공급가액12">#REF!</definedName>
    <definedName name="공급가액13" localSheetId="24">#REF!</definedName>
    <definedName name="공급가액13">#REF!</definedName>
    <definedName name="공급가액2" localSheetId="24">#REF!</definedName>
    <definedName name="공급가액2">#REF!</definedName>
    <definedName name="공급가액3" localSheetId="24">#REF!</definedName>
    <definedName name="공급가액3">#REF!</definedName>
    <definedName name="공급가액4" localSheetId="24">#REF!</definedName>
    <definedName name="공급가액4">#REF!</definedName>
    <definedName name="공급가액5" localSheetId="24">#REF!</definedName>
    <definedName name="공급가액5">#REF!</definedName>
    <definedName name="공급가액6" localSheetId="24">#REF!</definedName>
    <definedName name="공급가액6">#REF!</definedName>
    <definedName name="공급가액7" localSheetId="24">#REF!</definedName>
    <definedName name="공급가액7">#REF!</definedName>
    <definedName name="공급가액8" localSheetId="24">#REF!</definedName>
    <definedName name="공급가액8">#REF!</definedName>
    <definedName name="공급가액9" localSheetId="24">#REF!</definedName>
    <definedName name="공급가액9">#REF!</definedName>
    <definedName name="공급면적" localSheetId="24">#REF!</definedName>
    <definedName name="공급면적">#REF!</definedName>
    <definedName name="공기">#N/A</definedName>
    <definedName name="공기구시부인" localSheetId="24">#REF!</definedName>
    <definedName name="공기구시부인">#REF!</definedName>
    <definedName name="공기산출">#N/A</definedName>
    <definedName name="공내역서2" localSheetId="24">#REF!</definedName>
    <definedName name="공내역서2">#REF!</definedName>
    <definedName name="공동구토공" localSheetId="24" hidden="1">{#N/A,#N/A,FALSE,"기안지";#N/A,#N/A,FALSE,"통신지"}</definedName>
    <definedName name="공동구토공" localSheetId="8" hidden="1">{#N/A,#N/A,FALSE,"기안지";#N/A,#N/A,FALSE,"통신지"}</definedName>
    <definedName name="공동구토공" localSheetId="25" hidden="1">{#N/A,#N/A,FALSE,"기안지";#N/A,#N/A,FALSE,"통신지"}</definedName>
    <definedName name="공동구토공" localSheetId="2" hidden="1">{#N/A,#N/A,FALSE,"기안지";#N/A,#N/A,FALSE,"통신지"}</definedName>
    <definedName name="공동구토공" localSheetId="14" hidden="1">{#N/A,#N/A,FALSE,"기안지";#N/A,#N/A,FALSE,"통신지"}</definedName>
    <definedName name="공동구토공" localSheetId="28" hidden="1">{#N/A,#N/A,FALSE,"기안지";#N/A,#N/A,FALSE,"통신지"}</definedName>
    <definedName name="공동구토공" localSheetId="5" hidden="1">{#N/A,#N/A,FALSE,"기안지";#N/A,#N/A,FALSE,"통신지"}</definedName>
    <definedName name="공동구토공" localSheetId="13" hidden="1">{#N/A,#N/A,FALSE,"기안지";#N/A,#N/A,FALSE,"통신지"}</definedName>
    <definedName name="공동구토공" hidden="1">{#N/A,#N/A,FALSE,"기안지";#N/A,#N/A,FALSE,"통신지"}</definedName>
    <definedName name="공모23" localSheetId="24" hidden="1">{#N/A,#N/A,FALSE,"현장 NCR 분석";#N/A,#N/A,FALSE,"현장품질감사";#N/A,#N/A,FALSE,"현장품질감사"}</definedName>
    <definedName name="공모23" localSheetId="8" hidden="1">{#N/A,#N/A,FALSE,"현장 NCR 분석";#N/A,#N/A,FALSE,"현장품질감사";#N/A,#N/A,FALSE,"현장품질감사"}</definedName>
    <definedName name="공모23" localSheetId="25" hidden="1">{#N/A,#N/A,FALSE,"현장 NCR 분석";#N/A,#N/A,FALSE,"현장품질감사";#N/A,#N/A,FALSE,"현장품질감사"}</definedName>
    <definedName name="공모23" localSheetId="2" hidden="1">{#N/A,#N/A,FALSE,"현장 NCR 분석";#N/A,#N/A,FALSE,"현장품질감사";#N/A,#N/A,FALSE,"현장품질감사"}</definedName>
    <definedName name="공모23" localSheetId="14" hidden="1">{#N/A,#N/A,FALSE,"현장 NCR 분석";#N/A,#N/A,FALSE,"현장품질감사";#N/A,#N/A,FALSE,"현장품질감사"}</definedName>
    <definedName name="공모23" localSheetId="28" hidden="1">{#N/A,#N/A,FALSE,"현장 NCR 분석";#N/A,#N/A,FALSE,"현장품질감사";#N/A,#N/A,FALSE,"현장품질감사"}</definedName>
    <definedName name="공모23" localSheetId="5" hidden="1">{#N/A,#N/A,FALSE,"현장 NCR 분석";#N/A,#N/A,FALSE,"현장품질감사";#N/A,#N/A,FALSE,"현장품질감사"}</definedName>
    <definedName name="공모23" localSheetId="13" hidden="1">{#N/A,#N/A,FALSE,"현장 NCR 분석";#N/A,#N/A,FALSE,"현장품질감사";#N/A,#N/A,FALSE,"현장품질감사"}</definedName>
    <definedName name="공모23" hidden="1">{#N/A,#N/A,FALSE,"현장 NCR 분석";#N/A,#N/A,FALSE,"현장품질감사";#N/A,#N/A,FALSE,"현장품질감사"}</definedName>
    <definedName name="공모23_1" localSheetId="24" hidden="1">{#N/A,#N/A,FALSE,"현장 NCR 분석";#N/A,#N/A,FALSE,"현장품질감사";#N/A,#N/A,FALSE,"현장품질감사"}</definedName>
    <definedName name="공모23_1" localSheetId="8" hidden="1">{#N/A,#N/A,FALSE,"현장 NCR 분석";#N/A,#N/A,FALSE,"현장품질감사";#N/A,#N/A,FALSE,"현장품질감사"}</definedName>
    <definedName name="공모23_1" localSheetId="25" hidden="1">{#N/A,#N/A,FALSE,"현장 NCR 분석";#N/A,#N/A,FALSE,"현장품질감사";#N/A,#N/A,FALSE,"현장품질감사"}</definedName>
    <definedName name="공모23_1" localSheetId="2" hidden="1">{#N/A,#N/A,FALSE,"현장 NCR 분석";#N/A,#N/A,FALSE,"현장품질감사";#N/A,#N/A,FALSE,"현장품질감사"}</definedName>
    <definedName name="공모23_1" localSheetId="14" hidden="1">{#N/A,#N/A,FALSE,"현장 NCR 분석";#N/A,#N/A,FALSE,"현장품질감사";#N/A,#N/A,FALSE,"현장품질감사"}</definedName>
    <definedName name="공모23_1" localSheetId="28" hidden="1">{#N/A,#N/A,FALSE,"현장 NCR 분석";#N/A,#N/A,FALSE,"현장품질감사";#N/A,#N/A,FALSE,"현장품질감사"}</definedName>
    <definedName name="공모23_1" localSheetId="5" hidden="1">{#N/A,#N/A,FALSE,"현장 NCR 분석";#N/A,#N/A,FALSE,"현장품질감사";#N/A,#N/A,FALSE,"현장품질감사"}</definedName>
    <definedName name="공모23_1" localSheetId="13" hidden="1">{#N/A,#N/A,FALSE,"현장 NCR 분석";#N/A,#N/A,FALSE,"현장품질감사";#N/A,#N/A,FALSE,"현장품질감사"}</definedName>
    <definedName name="공모23_1" hidden="1">{#N/A,#N/A,FALSE,"현장 NCR 분석";#N/A,#N/A,FALSE,"현장품질감사";#N/A,#N/A,FALSE,"현장품질감사"}</definedName>
    <definedName name="공모24" localSheetId="24" hidden="1">{#N/A,#N/A,FALSE,"현장 NCR 분석";#N/A,#N/A,FALSE,"현장품질감사";#N/A,#N/A,FALSE,"현장품질감사"}</definedName>
    <definedName name="공모24" localSheetId="8" hidden="1">{#N/A,#N/A,FALSE,"현장 NCR 분석";#N/A,#N/A,FALSE,"현장품질감사";#N/A,#N/A,FALSE,"현장품질감사"}</definedName>
    <definedName name="공모24" localSheetId="25" hidden="1">{#N/A,#N/A,FALSE,"현장 NCR 분석";#N/A,#N/A,FALSE,"현장품질감사";#N/A,#N/A,FALSE,"현장품질감사"}</definedName>
    <definedName name="공모24" localSheetId="2" hidden="1">{#N/A,#N/A,FALSE,"현장 NCR 분석";#N/A,#N/A,FALSE,"현장품질감사";#N/A,#N/A,FALSE,"현장품질감사"}</definedName>
    <definedName name="공모24" localSheetId="14" hidden="1">{#N/A,#N/A,FALSE,"현장 NCR 분석";#N/A,#N/A,FALSE,"현장품질감사";#N/A,#N/A,FALSE,"현장품질감사"}</definedName>
    <definedName name="공모24" localSheetId="28" hidden="1">{#N/A,#N/A,FALSE,"현장 NCR 분석";#N/A,#N/A,FALSE,"현장품질감사";#N/A,#N/A,FALSE,"현장품질감사"}</definedName>
    <definedName name="공모24" localSheetId="5" hidden="1">{#N/A,#N/A,FALSE,"현장 NCR 분석";#N/A,#N/A,FALSE,"현장품질감사";#N/A,#N/A,FALSE,"현장품질감사"}</definedName>
    <definedName name="공모24" localSheetId="13" hidden="1">{#N/A,#N/A,FALSE,"현장 NCR 분석";#N/A,#N/A,FALSE,"현장품질감사";#N/A,#N/A,FALSE,"현장품질감사"}</definedName>
    <definedName name="공모24" hidden="1">{#N/A,#N/A,FALSE,"현장 NCR 분석";#N/A,#N/A,FALSE,"현장품질감사";#N/A,#N/A,FALSE,"현장품질감사"}</definedName>
    <definedName name="공모24_1" localSheetId="24" hidden="1">{#N/A,#N/A,FALSE,"현장 NCR 분석";#N/A,#N/A,FALSE,"현장품질감사";#N/A,#N/A,FALSE,"현장품질감사"}</definedName>
    <definedName name="공모24_1" localSheetId="8" hidden="1">{#N/A,#N/A,FALSE,"현장 NCR 분석";#N/A,#N/A,FALSE,"현장품질감사";#N/A,#N/A,FALSE,"현장품질감사"}</definedName>
    <definedName name="공모24_1" localSheetId="25" hidden="1">{#N/A,#N/A,FALSE,"현장 NCR 분석";#N/A,#N/A,FALSE,"현장품질감사";#N/A,#N/A,FALSE,"현장품질감사"}</definedName>
    <definedName name="공모24_1" localSheetId="2" hidden="1">{#N/A,#N/A,FALSE,"현장 NCR 분석";#N/A,#N/A,FALSE,"현장품질감사";#N/A,#N/A,FALSE,"현장품질감사"}</definedName>
    <definedName name="공모24_1" localSheetId="14" hidden="1">{#N/A,#N/A,FALSE,"현장 NCR 분석";#N/A,#N/A,FALSE,"현장품질감사";#N/A,#N/A,FALSE,"현장품질감사"}</definedName>
    <definedName name="공모24_1" localSheetId="28" hidden="1">{#N/A,#N/A,FALSE,"현장 NCR 분석";#N/A,#N/A,FALSE,"현장품질감사";#N/A,#N/A,FALSE,"현장품질감사"}</definedName>
    <definedName name="공모24_1" localSheetId="5" hidden="1">{#N/A,#N/A,FALSE,"현장 NCR 분석";#N/A,#N/A,FALSE,"현장품질감사";#N/A,#N/A,FALSE,"현장품질감사"}</definedName>
    <definedName name="공모24_1" localSheetId="13" hidden="1">{#N/A,#N/A,FALSE,"현장 NCR 분석";#N/A,#N/A,FALSE,"현장품질감사";#N/A,#N/A,FALSE,"현장품질감사"}</definedName>
    <definedName name="공모24_1" hidden="1">{#N/A,#N/A,FALSE,"현장 NCR 분석";#N/A,#N/A,FALSE,"현장품질감사";#N/A,#N/A,FALSE,"현장품질감사"}</definedName>
    <definedName name="공무" localSheetId="24">#REF!</definedName>
    <definedName name="공무">#REF!</definedName>
    <definedName name="공사" localSheetId="24">#REF!</definedName>
    <definedName name="공사">#REF!</definedName>
    <definedName name="공사개요1" localSheetId="24">#REF!</definedName>
    <definedName name="공사개요1">#REF!</definedName>
    <definedName name="공사개요2" localSheetId="24">#REF!</definedName>
    <definedName name="공사개요2">#REF!</definedName>
    <definedName name="공사개요3" localSheetId="24">#REF!</definedName>
    <definedName name="공사개요3">#REF!</definedName>
    <definedName name="공사개요4" localSheetId="24">#REF!</definedName>
    <definedName name="공사개요4">#REF!</definedName>
    <definedName name="공사내용1" localSheetId="24">#REF!</definedName>
    <definedName name="공사내용1">#REF!</definedName>
    <definedName name="공사내용10" localSheetId="24">#REF!</definedName>
    <definedName name="공사내용10">#REF!</definedName>
    <definedName name="공사내용11" localSheetId="24">#REF!</definedName>
    <definedName name="공사내용11">#REF!</definedName>
    <definedName name="공사내용12" localSheetId="24">#REF!</definedName>
    <definedName name="공사내용12">#REF!</definedName>
    <definedName name="공사내용13" localSheetId="24">#REF!</definedName>
    <definedName name="공사내용13">#REF!</definedName>
    <definedName name="공사내용2" localSheetId="24">#REF!</definedName>
    <definedName name="공사내용2">#REF!</definedName>
    <definedName name="공사내용3" localSheetId="24">#REF!</definedName>
    <definedName name="공사내용3">#REF!</definedName>
    <definedName name="공사내용4" localSheetId="24">#REF!</definedName>
    <definedName name="공사내용4">#REF!</definedName>
    <definedName name="공사내용5" localSheetId="24">#REF!</definedName>
    <definedName name="공사내용5">#REF!</definedName>
    <definedName name="공사내용6" localSheetId="24">#REF!</definedName>
    <definedName name="공사내용6">#REF!</definedName>
    <definedName name="공사내용7" localSheetId="24">#REF!</definedName>
    <definedName name="공사내용7">#REF!</definedName>
    <definedName name="공사내용8" localSheetId="24">#REF!</definedName>
    <definedName name="공사내용8">#REF!</definedName>
    <definedName name="공사내용9" localSheetId="24">#REF!</definedName>
    <definedName name="공사내용9">#REF!</definedName>
    <definedName name="공사명" localSheetId="24">#REF!</definedName>
    <definedName name="공사명">#REF!</definedName>
    <definedName name="공사수입"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 localSheetId="24">#REF!</definedName>
    <definedName name="공사원가">#REF!</definedName>
    <definedName name="공사원가5" localSheetId="24" hidden="1">#REF!</definedName>
    <definedName name="공사원가5" localSheetId="28" hidden="1">#REF!</definedName>
    <definedName name="공사원가5" hidden="1">#REF!</definedName>
    <definedName name="공사원가계산서" localSheetId="24" hidden="1">{#N/A,#N/A,TRUE,"토적및재료집계";#N/A,#N/A,TRUE,"토적및재료집계";#N/A,#N/A,TRUE,"단위량"}</definedName>
    <definedName name="공사원가계산서" localSheetId="8" hidden="1">{#N/A,#N/A,TRUE,"토적및재료집계";#N/A,#N/A,TRUE,"토적및재료집계";#N/A,#N/A,TRUE,"단위량"}</definedName>
    <definedName name="공사원가계산서" localSheetId="25" hidden="1">{#N/A,#N/A,TRUE,"토적및재료집계";#N/A,#N/A,TRUE,"토적및재료집계";#N/A,#N/A,TRUE,"단위량"}</definedName>
    <definedName name="공사원가계산서" localSheetId="2" hidden="1">{#N/A,#N/A,TRUE,"토적및재료집계";#N/A,#N/A,TRUE,"토적및재료집계";#N/A,#N/A,TRUE,"단위량"}</definedName>
    <definedName name="공사원가계산서" localSheetId="14" hidden="1">{#N/A,#N/A,TRUE,"토적및재료집계";#N/A,#N/A,TRUE,"토적및재료집계";#N/A,#N/A,TRUE,"단위량"}</definedName>
    <definedName name="공사원가계산서" localSheetId="28" hidden="1">{#N/A,#N/A,TRUE,"토적및재료집계";#N/A,#N/A,TRUE,"토적및재료집계";#N/A,#N/A,TRUE,"단위량"}</definedName>
    <definedName name="공사원가계산서" localSheetId="5" hidden="1">{#N/A,#N/A,TRUE,"토적및재료집계";#N/A,#N/A,TRUE,"토적및재료집계";#N/A,#N/A,TRUE,"단위량"}</definedName>
    <definedName name="공사원가계산서" localSheetId="13" hidden="1">{#N/A,#N/A,TRUE,"토적및재료집계";#N/A,#N/A,TRUE,"토적및재료집계";#N/A,#N/A,TRUE,"단위량"}</definedName>
    <definedName name="공사원가계산서" hidden="1">{#N/A,#N/A,TRUE,"토적및재료집계";#N/A,#N/A,TRUE,"토적및재료집계";#N/A,#N/A,TRUE,"단위량"}</definedName>
    <definedName name="공사위치" localSheetId="24">#REF!</definedName>
    <definedName name="공사위치">#REF!</definedName>
    <definedName name="공사합계" localSheetId="24">#REF!</definedName>
    <definedName name="공사합계">#REF!</definedName>
    <definedName name="공성환" localSheetId="24" hidden="1">{#N/A,#N/A,FALSE,"단축1";#N/A,#N/A,FALSE,"단축2";#N/A,#N/A,FALSE,"단축3";#N/A,#N/A,FALSE,"장축";#N/A,#N/A,FALSE,"4WD"}</definedName>
    <definedName name="공성환" localSheetId="8" hidden="1">{#N/A,#N/A,FALSE,"단축1";#N/A,#N/A,FALSE,"단축2";#N/A,#N/A,FALSE,"단축3";#N/A,#N/A,FALSE,"장축";#N/A,#N/A,FALSE,"4WD"}</definedName>
    <definedName name="공성환" localSheetId="25" hidden="1">{#N/A,#N/A,FALSE,"단축1";#N/A,#N/A,FALSE,"단축2";#N/A,#N/A,FALSE,"단축3";#N/A,#N/A,FALSE,"장축";#N/A,#N/A,FALSE,"4WD"}</definedName>
    <definedName name="공성환" localSheetId="2" hidden="1">{#N/A,#N/A,FALSE,"단축1";#N/A,#N/A,FALSE,"단축2";#N/A,#N/A,FALSE,"단축3";#N/A,#N/A,FALSE,"장축";#N/A,#N/A,FALSE,"4WD"}</definedName>
    <definedName name="공성환" localSheetId="28" hidden="1">{#N/A,#N/A,FALSE,"단축1";#N/A,#N/A,FALSE,"단축2";#N/A,#N/A,FALSE,"단축3";#N/A,#N/A,FALSE,"장축";#N/A,#N/A,FALSE,"4WD"}</definedName>
    <definedName name="공성환" localSheetId="5" hidden="1">{#N/A,#N/A,FALSE,"단축1";#N/A,#N/A,FALSE,"단축2";#N/A,#N/A,FALSE,"단축3";#N/A,#N/A,FALSE,"장축";#N/A,#N/A,FALSE,"4WD"}</definedName>
    <definedName name="공성환" hidden="1">{#N/A,#N/A,FALSE,"단축1";#N/A,#N/A,FALSE,"단축2";#N/A,#N/A,FALSE,"단축3";#N/A,#N/A,FALSE,"장축";#N/A,#N/A,FALSE,"4WD"}</definedName>
    <definedName name="공수투입" localSheetId="24" hidden="1">{#N/A,#N/A,FALSE,"정공"}</definedName>
    <definedName name="공수투입" localSheetId="8" hidden="1">{#N/A,#N/A,FALSE,"정공"}</definedName>
    <definedName name="공수투입" localSheetId="25" hidden="1">{#N/A,#N/A,FALSE,"정공"}</definedName>
    <definedName name="공수투입" localSheetId="2" hidden="1">{#N/A,#N/A,FALSE,"정공"}</definedName>
    <definedName name="공수투입" localSheetId="14" hidden="1">{#N/A,#N/A,FALSE,"정공"}</definedName>
    <definedName name="공수투입" localSheetId="28" hidden="1">{#N/A,#N/A,FALSE,"정공"}</definedName>
    <definedName name="공수투입" localSheetId="5" hidden="1">{#N/A,#N/A,FALSE,"정공"}</definedName>
    <definedName name="공수투입" localSheetId="13" hidden="1">{#N/A,#N/A,FALSE,"정공"}</definedName>
    <definedName name="공수투입" hidden="1">{#N/A,#N/A,FALSE,"정공"}</definedName>
    <definedName name="공용" localSheetId="24">#REF!</definedName>
    <definedName name="공용">#REF!</definedName>
    <definedName name="공용데이타" localSheetId="24">#REF!</definedName>
    <definedName name="공용데이타">#REF!</definedName>
    <definedName name="공일" localSheetId="24">#REF!</definedName>
    <definedName name="공일">#REF!</definedName>
    <definedName name="공장" localSheetId="24">#REF!</definedName>
    <definedName name="공장">#REF!</definedName>
    <definedName name="공장별" localSheetId="24">#REF!,#REF!,#REF!,#REF!</definedName>
    <definedName name="공장별">#REF!,#REF!,#REF!,#REF!</definedName>
    <definedName name="공장지원" localSheetId="24" hidden="1">#REF!</definedName>
    <definedName name="공장지원" localSheetId="14" hidden="1">#REF!</definedName>
    <definedName name="공장지원" localSheetId="28" hidden="1">#REF!</definedName>
    <definedName name="공장지원" localSheetId="13" hidden="1">#REF!</definedName>
    <definedName name="공장지원" hidden="1">#REF!</definedName>
    <definedName name="공장지원팀" localSheetId="14" hidden="1">#REF!</definedName>
    <definedName name="공장지원팀" localSheetId="28" hidden="1">#REF!</definedName>
    <definedName name="공장지원팀" localSheetId="13" hidden="1">#REF!</definedName>
    <definedName name="공장지원팀" hidden="1">#REF!</definedName>
    <definedName name="공장현황" localSheetId="24" hidden="1">{#N/A,#N/A,TRUE,"Y생산";#N/A,#N/A,TRUE,"Y판매";#N/A,#N/A,TRUE,"Y총물량";#N/A,#N/A,TRUE,"Y능력";#N/A,#N/A,TRUE,"YKD"}</definedName>
    <definedName name="공장현황" localSheetId="8" hidden="1">{#N/A,#N/A,TRUE,"Y생산";#N/A,#N/A,TRUE,"Y판매";#N/A,#N/A,TRUE,"Y총물량";#N/A,#N/A,TRUE,"Y능력";#N/A,#N/A,TRUE,"YKD"}</definedName>
    <definedName name="공장현황" localSheetId="25" hidden="1">{#N/A,#N/A,TRUE,"Y생산";#N/A,#N/A,TRUE,"Y판매";#N/A,#N/A,TRUE,"Y총물량";#N/A,#N/A,TRUE,"Y능력";#N/A,#N/A,TRUE,"YKD"}</definedName>
    <definedName name="공장현황" localSheetId="2" hidden="1">{#N/A,#N/A,TRUE,"Y생산";#N/A,#N/A,TRUE,"Y판매";#N/A,#N/A,TRUE,"Y총물량";#N/A,#N/A,TRUE,"Y능력";#N/A,#N/A,TRUE,"YKD"}</definedName>
    <definedName name="공장현황" localSheetId="28" hidden="1">{#N/A,#N/A,TRUE,"Y생산";#N/A,#N/A,TRUE,"Y판매";#N/A,#N/A,TRUE,"Y총물량";#N/A,#N/A,TRUE,"Y능력";#N/A,#N/A,TRUE,"YKD"}</definedName>
    <definedName name="공장현황" localSheetId="5" hidden="1">{#N/A,#N/A,TRUE,"Y생산";#N/A,#N/A,TRUE,"Y판매";#N/A,#N/A,TRUE,"Y총물량";#N/A,#N/A,TRUE,"Y능력";#N/A,#N/A,TRUE,"YKD"}</definedName>
    <definedName name="공장현황" hidden="1">{#N/A,#N/A,TRUE,"Y생산";#N/A,#N/A,TRUE,"Y판매";#N/A,#N/A,TRUE,"Y총물량";#N/A,#N/A,TRUE,"Y능력";#N/A,#N/A,TRUE,"YKD"}</definedName>
    <definedName name="공정" localSheetId="24" hidden="1">#REF!</definedName>
    <definedName name="공정" localSheetId="28" hidden="1">#REF!</definedName>
    <definedName name="공정" hidden="1">#REF!</definedName>
    <definedName name="공정계획" localSheetId="24" hidden="1">{#N/A,#N/A,FALSE,"단축1";#N/A,#N/A,FALSE,"단축2";#N/A,#N/A,FALSE,"단축3";#N/A,#N/A,FALSE,"장축";#N/A,#N/A,FALSE,"4WD"}</definedName>
    <definedName name="공정계획" localSheetId="8" hidden="1">{#N/A,#N/A,FALSE,"단축1";#N/A,#N/A,FALSE,"단축2";#N/A,#N/A,FALSE,"단축3";#N/A,#N/A,FALSE,"장축";#N/A,#N/A,FALSE,"4WD"}</definedName>
    <definedName name="공정계획" localSheetId="25" hidden="1">{#N/A,#N/A,FALSE,"단축1";#N/A,#N/A,FALSE,"단축2";#N/A,#N/A,FALSE,"단축3";#N/A,#N/A,FALSE,"장축";#N/A,#N/A,FALSE,"4WD"}</definedName>
    <definedName name="공정계획" localSheetId="2" hidden="1">{#N/A,#N/A,FALSE,"단축1";#N/A,#N/A,FALSE,"단축2";#N/A,#N/A,FALSE,"단축3";#N/A,#N/A,FALSE,"장축";#N/A,#N/A,FALSE,"4WD"}</definedName>
    <definedName name="공정계획" localSheetId="28" hidden="1">{#N/A,#N/A,FALSE,"단축1";#N/A,#N/A,FALSE,"단축2";#N/A,#N/A,FALSE,"단축3";#N/A,#N/A,FALSE,"장축";#N/A,#N/A,FALSE,"4WD"}</definedName>
    <definedName name="공정계획" localSheetId="5" hidden="1">{#N/A,#N/A,FALSE,"단축1";#N/A,#N/A,FALSE,"단축2";#N/A,#N/A,FALSE,"단축3";#N/A,#N/A,FALSE,"장축";#N/A,#N/A,FALSE,"4WD"}</definedName>
    <definedName name="공정계획" hidden="1">{#N/A,#N/A,FALSE,"단축1";#N/A,#N/A,FALSE,"단축2";#N/A,#N/A,FALSE,"단축3";#N/A,#N/A,FALSE,"장축";#N/A,#N/A,FALSE,"4WD"}</definedName>
    <definedName name="공정량" localSheetId="24">#REF!</definedName>
    <definedName name="공정량">#REF!</definedName>
    <definedName name="공정시간" localSheetId="24" hidden="1">{"'Sheet1'!$A$1:$H$36"}</definedName>
    <definedName name="공정시간" localSheetId="8" hidden="1">{"'Sheet1'!$A$1:$H$36"}</definedName>
    <definedName name="공정시간" localSheetId="25" hidden="1">{"'Sheet1'!$A$1:$H$36"}</definedName>
    <definedName name="공정시간" localSheetId="2" hidden="1">{"'Sheet1'!$A$1:$H$36"}</definedName>
    <definedName name="공정시간" localSheetId="28" hidden="1">{"'Sheet1'!$A$1:$H$36"}</definedName>
    <definedName name="공정시간" localSheetId="5" hidden="1">{"'Sheet1'!$A$1:$H$36"}</definedName>
    <definedName name="공정시간" hidden="1">{"'Sheet1'!$A$1:$H$36"}</definedName>
    <definedName name="공정표11122" localSheetId="24">#REF!</definedName>
    <definedName name="공정표11122">#REF!</definedName>
    <definedName name="공제내역" localSheetId="24">#REF!</definedName>
    <definedName name="공제내역">#REF!</definedName>
    <definedName name="공제수량" localSheetId="24">#REF!</definedName>
    <definedName name="공제수량">#REF!</definedName>
    <definedName name="공종별수량합산_qry" localSheetId="24">#REF!</definedName>
    <definedName name="공종별수량합산_qry">#REF!</definedName>
    <definedName name="공주" localSheetId="24">#REF!</definedName>
    <definedName name="공주">#REF!</definedName>
    <definedName name="공지사항" localSheetId="24" hidden="1">{"'Jibu9811 (3)'!$B$1:$J$433"}</definedName>
    <definedName name="공지사항" localSheetId="8" hidden="1">{"'Jibu9811 (3)'!$B$1:$J$433"}</definedName>
    <definedName name="공지사항" localSheetId="25" hidden="1">{"'Jibu9811 (3)'!$B$1:$J$433"}</definedName>
    <definedName name="공지사항" localSheetId="2" hidden="1">{"'Jibu9811 (3)'!$B$1:$J$433"}</definedName>
    <definedName name="공지사항" localSheetId="14" hidden="1">{"'Jibu9811 (3)'!$B$1:$J$433"}</definedName>
    <definedName name="공지사항" localSheetId="28" hidden="1">{"'Jibu9811 (3)'!$B$1:$J$433"}</definedName>
    <definedName name="공지사항" localSheetId="5" hidden="1">{"'Jibu9811 (3)'!$B$1:$J$433"}</definedName>
    <definedName name="공지사항" localSheetId="13" hidden="1">{"'Jibu9811 (3)'!$B$1:$J$433"}</definedName>
    <definedName name="공지사항" hidden="1">{"'Jibu9811 (3)'!$B$1:$J$433"}</definedName>
    <definedName name="공통" localSheetId="24" hidden="1">#REF!</definedName>
    <definedName name="공통" hidden="1">#REF!</definedName>
    <definedName name="공통가설공사" localSheetId="24" hidden="1">#REF!</definedName>
    <definedName name="공통가설공사" hidden="1">#REF!</definedName>
    <definedName name="공통가설공사1" localSheetId="24" hidden="1">#REF!</definedName>
    <definedName name="공통가설공사1" hidden="1">#REF!</definedName>
    <definedName name="공통부대" localSheetId="24">#REF!</definedName>
    <definedName name="공통부대">#REF!</definedName>
    <definedName name="공통비" localSheetId="28" hidden="1">#REF!</definedName>
    <definedName name="공통비" hidden="1">#REF!</definedName>
    <definedName name="공헌이익기준손익계산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 localSheetId="24">#REF!</definedName>
    <definedName name="공휴일">#REF!</definedName>
    <definedName name="공휴일임" localSheetId="24">#REF!</definedName>
    <definedName name="공휴일임">#REF!</definedName>
    <definedName name="과거실적" localSheetId="24" hidden="1">{#N/A,#N/A,FALSE,"단축1";#N/A,#N/A,FALSE,"단축2";#N/A,#N/A,FALSE,"단축3";#N/A,#N/A,FALSE,"장축";#N/A,#N/A,FALSE,"4WD"}</definedName>
    <definedName name="과거실적" localSheetId="8" hidden="1">{#N/A,#N/A,FALSE,"단축1";#N/A,#N/A,FALSE,"단축2";#N/A,#N/A,FALSE,"단축3";#N/A,#N/A,FALSE,"장축";#N/A,#N/A,FALSE,"4WD"}</definedName>
    <definedName name="과거실적" localSheetId="25" hidden="1">{#N/A,#N/A,FALSE,"단축1";#N/A,#N/A,FALSE,"단축2";#N/A,#N/A,FALSE,"단축3";#N/A,#N/A,FALSE,"장축";#N/A,#N/A,FALSE,"4WD"}</definedName>
    <definedName name="과거실적" localSheetId="2" hidden="1">{#N/A,#N/A,FALSE,"단축1";#N/A,#N/A,FALSE,"단축2";#N/A,#N/A,FALSE,"단축3";#N/A,#N/A,FALSE,"장축";#N/A,#N/A,FALSE,"4WD"}</definedName>
    <definedName name="과거실적" localSheetId="28" hidden="1">{#N/A,#N/A,FALSE,"단축1";#N/A,#N/A,FALSE,"단축2";#N/A,#N/A,FALSE,"단축3";#N/A,#N/A,FALSE,"장축";#N/A,#N/A,FALSE,"4WD"}</definedName>
    <definedName name="과거실적" localSheetId="5" hidden="1">{#N/A,#N/A,FALSE,"단축1";#N/A,#N/A,FALSE,"단축2";#N/A,#N/A,FALSE,"단축3";#N/A,#N/A,FALSE,"장축";#N/A,#N/A,FALSE,"4WD"}</definedName>
    <definedName name="과거실적" hidden="1">{#N/A,#N/A,FALSE,"단축1";#N/A,#N/A,FALSE,"단축2";#N/A,#N/A,FALSE,"단축3";#N/A,#N/A,FALSE,"장축";#N/A,#N/A,FALSE,"4WD"}</definedName>
    <definedName name="과학" localSheetId="24">#REF!</definedName>
    <definedName name="과학">#REF!</definedName>
    <definedName name="과학실" localSheetId="24">#REF!</definedName>
    <definedName name="과학실">#REF!</definedName>
    <definedName name="과ㅣ"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과ㅣ" localSheetId="8" hidden="1">{#N/A,#N/A,FALSE,"손익표지";#N/A,#N/A,FALSE,"손익계산";#N/A,#N/A,FALSE,"일반관리비";#N/A,#N/A,FALSE,"영업외수익";#N/A,#N/A,FALSE,"영업외비용";#N/A,#N/A,FALSE,"매출액";#N/A,#N/A,FALSE,"요약손익";#N/A,#N/A,FALSE,"요약대차";#N/A,#N/A,FALSE,"매출채권현황";#N/A,#N/A,FALSE,"매출채권명세"}</definedName>
    <definedName name="과ㅣ"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과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과ㅣ"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과ㅣ" localSheetId="5" hidden="1">{#N/A,#N/A,FALSE,"손익표지";#N/A,#N/A,FALSE,"손익계산";#N/A,#N/A,FALSE,"일반관리비";#N/A,#N/A,FALSE,"영업외수익";#N/A,#N/A,FALSE,"영업외비용";#N/A,#N/A,FALSE,"매출액";#N/A,#N/A,FALSE,"요약손익";#N/A,#N/A,FALSE,"요약대차";#N/A,#N/A,FALSE,"매출채권현황";#N/A,#N/A,FALSE,"매출채권명세"}</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 localSheetId="24">#REF!</definedName>
    <definedName name="곽">#REF!</definedName>
    <definedName name="관급" localSheetId="24">#REF!,#REF!,#REF!</definedName>
    <definedName name="관급">#REF!,#REF!,#REF!</definedName>
    <definedName name="관급자재대" localSheetId="24">#REF!</definedName>
    <definedName name="관급자재대">#REF!</definedName>
    <definedName name="관로총괄" localSheetId="24">#REF!</definedName>
    <definedName name="관로총괄">#REF!</definedName>
    <definedName name="관리" localSheetId="24">#REF!</definedName>
    <definedName name="관리">#REF!</definedName>
    <definedName name="관리비작성기준" localSheetId="28" hidden="1">#REF!</definedName>
    <definedName name="관리비작성기준" hidden="1">#REF!</definedName>
    <definedName name="관목계" localSheetId="24">#REF!</definedName>
    <definedName name="관목계">#REF!</definedName>
    <definedName name="관세" localSheetId="24">#REF!</definedName>
    <definedName name="관세">#REF!</definedName>
    <definedName name="관실적"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 localSheetId="24">CommonDB.xls</definedName>
    <definedName name="관정" localSheetId="8">CommonDB.xls</definedName>
    <definedName name="관정" localSheetId="25">CommonDB.xls</definedName>
    <definedName name="관정" localSheetId="2">CommonDB.xls</definedName>
    <definedName name="관정" localSheetId="28">CommonDB.xls</definedName>
    <definedName name="관정" localSheetId="26">CommonDB.xls</definedName>
    <definedName name="관정" localSheetId="27">CommonDB.xls</definedName>
    <definedName name="관정" localSheetId="6">CommonDB.xls</definedName>
    <definedName name="관정" localSheetId="5">CommonDB.xls</definedName>
    <definedName name="관정">CommonDB.xls</definedName>
    <definedName name="관할세무서지" localSheetId="24">#REF!</definedName>
    <definedName name="관할세무서지">#REF!</definedName>
    <definedName name="광" localSheetId="24">#REF!</definedName>
    <definedName name="광">#REF!</definedName>
    <definedName name="광명" localSheetId="24">#REF!</definedName>
    <definedName name="광명">#REF!</definedName>
    <definedName name="광주" localSheetId="24" hidden="1">{"'Jibu9811 (3)'!$B$1:$J$433"}</definedName>
    <definedName name="광주" localSheetId="8" hidden="1">{"'Jibu9811 (3)'!$B$1:$J$433"}</definedName>
    <definedName name="광주" localSheetId="25" hidden="1">{"'Jibu9811 (3)'!$B$1:$J$433"}</definedName>
    <definedName name="광주" localSheetId="2" hidden="1">{"'Jibu9811 (3)'!$B$1:$J$433"}</definedName>
    <definedName name="광주" localSheetId="14" hidden="1">{"'Jibu9811 (3)'!$B$1:$J$433"}</definedName>
    <definedName name="광주" localSheetId="28" hidden="1">{"'Jibu9811 (3)'!$B$1:$J$433"}</definedName>
    <definedName name="광주" localSheetId="5" hidden="1">{"'Jibu9811 (3)'!$B$1:$J$433"}</definedName>
    <definedName name="광주" localSheetId="13" hidden="1">{"'Jibu9811 (3)'!$B$1:$J$433"}</definedName>
    <definedName name="광주" hidden="1">{"'Jibu9811 (3)'!$B$1:$J$433"}</definedName>
    <definedName name="광주2" localSheetId="24" hidden="1">{"'Jibu9811 (3)'!$B$1:$J$433"}</definedName>
    <definedName name="광주2" localSheetId="8" hidden="1">{"'Jibu9811 (3)'!$B$1:$J$433"}</definedName>
    <definedName name="광주2" localSheetId="25" hidden="1">{"'Jibu9811 (3)'!$B$1:$J$433"}</definedName>
    <definedName name="광주2" localSheetId="2" hidden="1">{"'Jibu9811 (3)'!$B$1:$J$433"}</definedName>
    <definedName name="광주2" localSheetId="14" hidden="1">{"'Jibu9811 (3)'!$B$1:$J$433"}</definedName>
    <definedName name="광주2" localSheetId="28" hidden="1">{"'Jibu9811 (3)'!$B$1:$J$433"}</definedName>
    <definedName name="광주2" localSheetId="5" hidden="1">{"'Jibu9811 (3)'!$B$1:$J$433"}</definedName>
    <definedName name="광주2" localSheetId="13" hidden="1">{"'Jibu9811 (3)'!$B$1:$J$433"}</definedName>
    <definedName name="광주2" hidden="1">{"'Jibu9811 (3)'!$B$1:$J$433"}</definedName>
    <definedName name="광주3" localSheetId="24" hidden="1">{"'Jibu9811 (3)'!$B$1:$J$433"}</definedName>
    <definedName name="광주3" localSheetId="8" hidden="1">{"'Jibu9811 (3)'!$B$1:$J$433"}</definedName>
    <definedName name="광주3" localSheetId="25" hidden="1">{"'Jibu9811 (3)'!$B$1:$J$433"}</definedName>
    <definedName name="광주3" localSheetId="2" hidden="1">{"'Jibu9811 (3)'!$B$1:$J$433"}</definedName>
    <definedName name="광주3" localSheetId="14" hidden="1">{"'Jibu9811 (3)'!$B$1:$J$433"}</definedName>
    <definedName name="광주3" localSheetId="28" hidden="1">{"'Jibu9811 (3)'!$B$1:$J$433"}</definedName>
    <definedName name="광주3" localSheetId="5" hidden="1">{"'Jibu9811 (3)'!$B$1:$J$433"}</definedName>
    <definedName name="광주3" localSheetId="13" hidden="1">{"'Jibu9811 (3)'!$B$1:$J$433"}</definedName>
    <definedName name="광주3" hidden="1">{"'Jibu9811 (3)'!$B$1:$J$433"}</definedName>
    <definedName name="광주공장" localSheetId="28" hidden="1">#REF!</definedName>
    <definedName name="광주공장" hidden="1">#REF!</definedName>
    <definedName name="광주지역미수현황.xlx" localSheetId="24" hidden="1">{"'Jibu9811 (3)'!$B$1:$J$433"}</definedName>
    <definedName name="광주지역미수현황.xlx" localSheetId="8" hidden="1">{"'Jibu9811 (3)'!$B$1:$J$433"}</definedName>
    <definedName name="광주지역미수현황.xlx" localSheetId="25" hidden="1">{"'Jibu9811 (3)'!$B$1:$J$433"}</definedName>
    <definedName name="광주지역미수현황.xlx" localSheetId="2" hidden="1">{"'Jibu9811 (3)'!$B$1:$J$433"}</definedName>
    <definedName name="광주지역미수현황.xlx" localSheetId="14" hidden="1">{"'Jibu9811 (3)'!$B$1:$J$433"}</definedName>
    <definedName name="광주지역미수현황.xlx" localSheetId="28" hidden="1">{"'Jibu9811 (3)'!$B$1:$J$433"}</definedName>
    <definedName name="광주지역미수현황.xlx" localSheetId="5" hidden="1">{"'Jibu9811 (3)'!$B$1:$J$433"}</definedName>
    <definedName name="광주지역미수현황.xlx" localSheetId="13" hidden="1">{"'Jibu9811 (3)'!$B$1:$J$433"}</definedName>
    <definedName name="광주지역미수현황.xlx" hidden="1">{"'Jibu9811 (3)'!$B$1:$J$433"}</definedName>
    <definedName name="광주지점사무실" localSheetId="24" hidden="1">{"'Jibu9811 (3)'!$B$1:$J$433"}</definedName>
    <definedName name="광주지점사무실" localSheetId="8" hidden="1">{"'Jibu9811 (3)'!$B$1:$J$433"}</definedName>
    <definedName name="광주지점사무실" localSheetId="25" hidden="1">{"'Jibu9811 (3)'!$B$1:$J$433"}</definedName>
    <definedName name="광주지점사무실" localSheetId="2" hidden="1">{"'Jibu9811 (3)'!$B$1:$J$433"}</definedName>
    <definedName name="광주지점사무실" localSheetId="14" hidden="1">{"'Jibu9811 (3)'!$B$1:$J$433"}</definedName>
    <definedName name="광주지점사무실" localSheetId="28" hidden="1">{"'Jibu9811 (3)'!$B$1:$J$433"}</definedName>
    <definedName name="광주지점사무실" localSheetId="5" hidden="1">{"'Jibu9811 (3)'!$B$1:$J$433"}</definedName>
    <definedName name="광주지점사무실" localSheetId="13" hidden="1">{"'Jibu9811 (3)'!$B$1:$J$433"}</definedName>
    <definedName name="광주지점사무실" hidden="1">{"'Jibu9811 (3)'!$B$1:$J$433"}</definedName>
    <definedName name="광중계기" localSheetId="24">#REF!</definedName>
    <definedName name="광중계기">#REF!</definedName>
    <definedName name="광학필름" localSheetId="24">#REF!</definedName>
    <definedName name="광학필름">#REF!</definedName>
    <definedName name="교과" localSheetId="24">#REF!</definedName>
    <definedName name="교과">#REF!</definedName>
    <definedName name="교너더ㅛ">#N/A</definedName>
    <definedName name="교동토" localSheetId="24" hidden="1">#REF!</definedName>
    <definedName name="교동토" localSheetId="28" hidden="1">#REF!</definedName>
    <definedName name="교동토" localSheetId="13" hidden="1">#REF!</definedName>
    <definedName name="교동토" hidden="1">#REF!</definedName>
    <definedName name="교동토목공사" localSheetId="24" hidden="1">{#N/A,#N/A,FALSE,"이태원철근"}</definedName>
    <definedName name="교동토목공사" localSheetId="8" hidden="1">{#N/A,#N/A,FALSE,"이태원철근"}</definedName>
    <definedName name="교동토목공사" localSheetId="25" hidden="1">{#N/A,#N/A,FALSE,"이태원철근"}</definedName>
    <definedName name="교동토목공사" localSheetId="2" hidden="1">{#N/A,#N/A,FALSE,"이태원철근"}</definedName>
    <definedName name="교동토목공사" localSheetId="28" hidden="1">{#N/A,#N/A,FALSE,"이태원철근"}</definedName>
    <definedName name="교동토목공사" localSheetId="5" hidden="1">{#N/A,#N/A,FALSE,"이태원철근"}</definedName>
    <definedName name="교동토목공사" hidden="1">{#N/A,#N/A,FALSE,"이태원철근"}</definedName>
    <definedName name="교목계" localSheetId="24">#REF!</definedName>
    <definedName name="교목계">#REF!</definedName>
    <definedName name="교무" localSheetId="24">#REF!</definedName>
    <definedName name="교무">#REF!</definedName>
    <definedName name="교사" localSheetId="24">#REF!</definedName>
    <definedName name="교사">#REF!</definedName>
    <definedName name="교육"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24" hidden="1">{#N/A,#N/A,FALSE,"단축1";#N/A,#N/A,FALSE,"단축2";#N/A,#N/A,FALSE,"단축3";#N/A,#N/A,FALSE,"장축";#N/A,#N/A,FALSE,"4WD"}</definedName>
    <definedName name="교육계획" localSheetId="8" hidden="1">{#N/A,#N/A,FALSE,"단축1";#N/A,#N/A,FALSE,"단축2";#N/A,#N/A,FALSE,"단축3";#N/A,#N/A,FALSE,"장축";#N/A,#N/A,FALSE,"4WD"}</definedName>
    <definedName name="교육계획" localSheetId="25" hidden="1">{#N/A,#N/A,FALSE,"단축1";#N/A,#N/A,FALSE,"단축2";#N/A,#N/A,FALSE,"단축3";#N/A,#N/A,FALSE,"장축";#N/A,#N/A,FALSE,"4WD"}</definedName>
    <definedName name="교육계획" localSheetId="2" hidden="1">{#N/A,#N/A,FALSE,"단축1";#N/A,#N/A,FALSE,"단축2";#N/A,#N/A,FALSE,"단축3";#N/A,#N/A,FALSE,"장축";#N/A,#N/A,FALSE,"4WD"}</definedName>
    <definedName name="교육계획" localSheetId="14" hidden="1">{#N/A,#N/A,FALSE,"단축1";#N/A,#N/A,FALSE,"단축2";#N/A,#N/A,FALSE,"단축3";#N/A,#N/A,FALSE,"장축";#N/A,#N/A,FALSE,"4WD"}</definedName>
    <definedName name="교육계획" localSheetId="28" hidden="1">{#N/A,#N/A,FALSE,"단축1";#N/A,#N/A,FALSE,"단축2";#N/A,#N/A,FALSE,"단축3";#N/A,#N/A,FALSE,"장축";#N/A,#N/A,FALSE,"4WD"}</definedName>
    <definedName name="교육계획" localSheetId="5" hidden="1">{#N/A,#N/A,FALSE,"단축1";#N/A,#N/A,FALSE,"단축2";#N/A,#N/A,FALSE,"단축3";#N/A,#N/A,FALSE,"장축";#N/A,#N/A,FALSE,"4WD"}</definedName>
    <definedName name="교육계획" localSheetId="13" hidden="1">{#N/A,#N/A,FALSE,"단축1";#N/A,#N/A,FALSE,"단축2";#N/A,#N/A,FALSE,"단축3";#N/A,#N/A,FALSE,"장축";#N/A,#N/A,FALSE,"4WD"}</definedName>
    <definedName name="교육계획" hidden="1">{#N/A,#N/A,FALSE,"단축1";#N/A,#N/A,FALSE,"단축2";#N/A,#N/A,FALSE,"단축3";#N/A,#N/A,FALSE,"장축";#N/A,#N/A,FALSE,"4WD"}</definedName>
    <definedName name="교장" localSheetId="24">#REF!</definedName>
    <definedName name="교장">#REF!</definedName>
    <definedName name="교환" localSheetId="24">#REF!</definedName>
    <definedName name="교환">#REF!</definedName>
    <definedName name="교환미정산2000" localSheetId="24">#REF!</definedName>
    <definedName name="교환미정산2000">#REF!</definedName>
    <definedName name="교환정산2000" localSheetId="24">#REF!</definedName>
    <definedName name="교환정산2000">#REF!</definedName>
    <definedName name="교환투자2000" localSheetId="24">#REF!</definedName>
    <definedName name="교환투자2000">#REF!</definedName>
    <definedName name="교ㅓㄳ넌">#N/A</definedName>
    <definedName name="교ㅓ허">#N/A</definedName>
    <definedName name="굗ㄱ" localSheetId="24" hidden="1">{#N/A,#N/A,FALSE,"Sheet6"}</definedName>
    <definedName name="굗ㄱ" localSheetId="8" hidden="1">{#N/A,#N/A,FALSE,"Sheet6"}</definedName>
    <definedName name="굗ㄱ" localSheetId="25" hidden="1">{#N/A,#N/A,FALSE,"Sheet6"}</definedName>
    <definedName name="굗ㄱ" localSheetId="2" hidden="1">{#N/A,#N/A,FALSE,"Sheet6"}</definedName>
    <definedName name="굗ㄱ" localSheetId="28" hidden="1">{#N/A,#N/A,FALSE,"Sheet6"}</definedName>
    <definedName name="굗ㄱ" localSheetId="5" hidden="1">{#N/A,#N/A,FALSE,"Sheet6"}</definedName>
    <definedName name="굗ㄱ" hidden="1">{#N/A,#N/A,FALSE,"Sheet6"}</definedName>
    <definedName name="구" localSheetId="23" hidden="1">{"'손익현황'!$A$1:$J$29"}</definedName>
    <definedName name="구" localSheetId="24" hidden="1">{"'손익현황'!$A$1:$J$29"}</definedName>
    <definedName name="구" localSheetId="8">{"'손익현황'!$A$1:$J$29"}</definedName>
    <definedName name="구" localSheetId="25" hidden="1">{"'손익현황'!$A$1:$J$29"}</definedName>
    <definedName name="구" localSheetId="2">{"'손익현황'!$A$1:$J$29"}</definedName>
    <definedName name="구" localSheetId="14" hidden="1">{"'손익현황'!$A$1:$J$29"}</definedName>
    <definedName name="구" localSheetId="28" hidden="1">{"'손익현황'!$A$1:$J$29"}</definedName>
    <definedName name="구" localSheetId="26" hidden="1">{"'손익현황'!$A$1:$J$29"}</definedName>
    <definedName name="구" localSheetId="27" hidden="1">{"'손익현황'!$A$1:$J$29"}</definedName>
    <definedName name="구" localSheetId="5" hidden="1">{"'손익현황'!$A$1:$J$29"}</definedName>
    <definedName name="구" localSheetId="13" hidden="1">{"'손익현황'!$A$1:$J$29"}</definedName>
    <definedName name="구">{"'손익현황'!$A$1:$J$29"}</definedName>
    <definedName name="구_1" localSheetId="24" hidden="1">{"'손익현황'!$A$1:$J$29"}</definedName>
    <definedName name="구_1" localSheetId="8" hidden="1">{"'손익현황'!$A$1:$J$29"}</definedName>
    <definedName name="구_1" localSheetId="25" hidden="1">{"'손익현황'!$A$1:$J$29"}</definedName>
    <definedName name="구_1" localSheetId="2" hidden="1">{"'손익현황'!$A$1:$J$29"}</definedName>
    <definedName name="구_1" localSheetId="14" hidden="1">{"'손익현황'!$A$1:$J$29"}</definedName>
    <definedName name="구_1" localSheetId="28" hidden="1">{"'손익현황'!$A$1:$J$29"}</definedName>
    <definedName name="구_1" localSheetId="5" hidden="1">{"'손익현황'!$A$1:$J$29"}</definedName>
    <definedName name="구_1" localSheetId="13" hidden="1">{"'손익현황'!$A$1:$J$29"}</definedName>
    <definedName name="구_1" hidden="1">{"'손익현황'!$A$1:$J$29"}</definedName>
    <definedName name="구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 localSheetId="24">#REF!</definedName>
    <definedName name="구리">#REF!</definedName>
    <definedName name="구매" localSheetId="24" hidden="1">{#N/A,#N/A,TRUE,"Y생산";#N/A,#N/A,TRUE,"Y판매";#N/A,#N/A,TRUE,"Y총물량";#N/A,#N/A,TRUE,"Y능력";#N/A,#N/A,TRUE,"YKD"}</definedName>
    <definedName name="구매" localSheetId="8" hidden="1">{#N/A,#N/A,TRUE,"Y생산";#N/A,#N/A,TRUE,"Y판매";#N/A,#N/A,TRUE,"Y총물량";#N/A,#N/A,TRUE,"Y능력";#N/A,#N/A,TRUE,"YKD"}</definedName>
    <definedName name="구매" localSheetId="25" hidden="1">{#N/A,#N/A,TRUE,"Y생산";#N/A,#N/A,TRUE,"Y판매";#N/A,#N/A,TRUE,"Y총물량";#N/A,#N/A,TRUE,"Y능력";#N/A,#N/A,TRUE,"YKD"}</definedName>
    <definedName name="구매" localSheetId="2" hidden="1">{#N/A,#N/A,TRUE,"Y생산";#N/A,#N/A,TRUE,"Y판매";#N/A,#N/A,TRUE,"Y총물량";#N/A,#N/A,TRUE,"Y능력";#N/A,#N/A,TRUE,"YKD"}</definedName>
    <definedName name="구매" localSheetId="28" hidden="1">{#N/A,#N/A,TRUE,"Y생산";#N/A,#N/A,TRUE,"Y판매";#N/A,#N/A,TRUE,"Y총물량";#N/A,#N/A,TRUE,"Y능력";#N/A,#N/A,TRUE,"YKD"}</definedName>
    <definedName name="구매" localSheetId="5" hidden="1">{#N/A,#N/A,TRUE,"Y생산";#N/A,#N/A,TRUE,"Y판매";#N/A,#N/A,TRUE,"Y총물량";#N/A,#N/A,TRUE,"Y능력";#N/A,#N/A,TRUE,"YKD"}</definedName>
    <definedName name="구매" hidden="1">{#N/A,#N/A,TRUE,"Y생산";#N/A,#N/A,TRUE,"Y판매";#N/A,#N/A,TRUE,"Y총물량";#N/A,#N/A,TRUE,"Y능력";#N/A,#N/A,TRUE,"YKD"}</definedName>
    <definedName name="구매부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 localSheetId="24">#REF!</definedName>
    <definedName name="구매자금">#REF!</definedName>
    <definedName name="구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24" hidden="1">{#N/A,#N/A,FALSE,"Sheet6"}</definedName>
    <definedName name="구본" localSheetId="8" hidden="1">{#N/A,#N/A,FALSE,"Sheet6"}</definedName>
    <definedName name="구본" localSheetId="25" hidden="1">{#N/A,#N/A,FALSE,"Sheet6"}</definedName>
    <definedName name="구본" localSheetId="2" hidden="1">{#N/A,#N/A,FALSE,"Sheet6"}</definedName>
    <definedName name="구본" localSheetId="28" hidden="1">{#N/A,#N/A,FALSE,"Sheet6"}</definedName>
    <definedName name="구본" localSheetId="5" hidden="1">{#N/A,#N/A,FALSE,"Sheet6"}</definedName>
    <definedName name="구본" hidden="1">{#N/A,#N/A,FALSE,"Sheet6"}</definedName>
    <definedName name="구분" localSheetId="24">#REF!</definedName>
    <definedName name="구분">#REF!</definedName>
    <definedName name="구분1" localSheetId="24">#REF!</definedName>
    <definedName name="구분1">#REF!</definedName>
    <definedName name="구분10" localSheetId="24">#REF!</definedName>
    <definedName name="구분10">#REF!</definedName>
    <definedName name="구분11" localSheetId="24">#REF!</definedName>
    <definedName name="구분11">#REF!</definedName>
    <definedName name="구분12" localSheetId="24">#REF!</definedName>
    <definedName name="구분12">#REF!</definedName>
    <definedName name="구분13" localSheetId="24">#REF!</definedName>
    <definedName name="구분13">#REF!</definedName>
    <definedName name="구분2" localSheetId="24">#REF!</definedName>
    <definedName name="구분2">#REF!</definedName>
    <definedName name="구분3" localSheetId="24">#REF!</definedName>
    <definedName name="구분3">#REF!</definedName>
    <definedName name="구분4" localSheetId="24">#REF!</definedName>
    <definedName name="구분4">#REF!</definedName>
    <definedName name="구분5" localSheetId="24">#REF!</definedName>
    <definedName name="구분5">#REF!</definedName>
    <definedName name="구분6" localSheetId="24">#REF!</definedName>
    <definedName name="구분6">#REF!</definedName>
    <definedName name="구분7" localSheetId="24">#REF!</definedName>
    <definedName name="구분7">#REF!</definedName>
    <definedName name="구분8" localSheetId="24">#REF!</definedName>
    <definedName name="구분8">#REF!</definedName>
    <definedName name="구분9" localSheetId="24">#REF!</definedName>
    <definedName name="구분9">#REF!</definedName>
    <definedName name="구분손익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분손익2"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localSheetId="24" hidden="1">#REF!</definedName>
    <definedName name="구산갑지" localSheetId="14" hidden="1">#REF!</definedName>
    <definedName name="구산갑지" localSheetId="28" hidden="1">#REF!</definedName>
    <definedName name="구산갑지" localSheetId="13" hidden="1">#REF!</definedName>
    <definedName name="구산갑지" hidden="1">#REF!</definedName>
    <definedName name="구조물공" localSheetId="24" hidden="1">{#N/A,#N/A,FALSE,"이정표"}</definedName>
    <definedName name="구조물공" localSheetId="8" hidden="1">{#N/A,#N/A,FALSE,"이정표"}</definedName>
    <definedName name="구조물공" localSheetId="25" hidden="1">{#N/A,#N/A,FALSE,"이정표"}</definedName>
    <definedName name="구조물공" localSheetId="2" hidden="1">{#N/A,#N/A,FALSE,"이정표"}</definedName>
    <definedName name="구조물공" localSheetId="14" hidden="1">{#N/A,#N/A,FALSE,"이정표"}</definedName>
    <definedName name="구조물공" localSheetId="28" hidden="1">{#N/A,#N/A,FALSE,"이정표"}</definedName>
    <definedName name="구조물공" localSheetId="5" hidden="1">{#N/A,#N/A,FALSE,"이정표"}</definedName>
    <definedName name="구조물공" localSheetId="13" hidden="1">{#N/A,#N/A,FALSE,"이정표"}</definedName>
    <definedName name="구조물공" hidden="1">{#N/A,#N/A,FALSE,"이정표"}</definedName>
    <definedName name="구조물공사" localSheetId="24" hidden="1">{#N/A,#N/A,TRUE,"토적및재료집계";#N/A,#N/A,TRUE,"토적및재료집계";#N/A,#N/A,TRUE,"단위량"}</definedName>
    <definedName name="구조물공사" localSheetId="8" hidden="1">{#N/A,#N/A,TRUE,"토적및재료집계";#N/A,#N/A,TRUE,"토적및재료집계";#N/A,#N/A,TRUE,"단위량"}</definedName>
    <definedName name="구조물공사" localSheetId="25" hidden="1">{#N/A,#N/A,TRUE,"토적및재료집계";#N/A,#N/A,TRUE,"토적및재료집계";#N/A,#N/A,TRUE,"단위량"}</definedName>
    <definedName name="구조물공사" localSheetId="2" hidden="1">{#N/A,#N/A,TRUE,"토적및재료집계";#N/A,#N/A,TRUE,"토적및재료집계";#N/A,#N/A,TRUE,"단위량"}</definedName>
    <definedName name="구조물공사" localSheetId="28" hidden="1">{#N/A,#N/A,TRUE,"토적및재료집계";#N/A,#N/A,TRUE,"토적및재료집계";#N/A,#N/A,TRUE,"단위량"}</definedName>
    <definedName name="구조물공사" localSheetId="5" hidden="1">{#N/A,#N/A,TRUE,"토적및재료집계";#N/A,#N/A,TRUE,"토적및재료집계";#N/A,#N/A,TRUE,"단위량"}</definedName>
    <definedName name="구조물공사" hidden="1">{#N/A,#N/A,TRUE,"토적및재료집계";#N/A,#N/A,TRUE,"토적및재료집계";#N/A,#N/A,TRUE,"단위량"}</definedName>
    <definedName name="구축물" localSheetId="24" hidden="1">{"'손익현황'!$A$1:$J$29"}</definedName>
    <definedName name="구축물" localSheetId="8" hidden="1">{"'손익현황'!$A$1:$J$29"}</definedName>
    <definedName name="구축물" localSheetId="25" hidden="1">{"'손익현황'!$A$1:$J$29"}</definedName>
    <definedName name="구축물" localSheetId="2" hidden="1">{"'손익현황'!$A$1:$J$29"}</definedName>
    <definedName name="구축물" localSheetId="28" hidden="1">{"'손익현황'!$A$1:$J$29"}</definedName>
    <definedName name="구축물" localSheetId="5" hidden="1">{"'손익현황'!$A$1:$J$29"}</definedName>
    <definedName name="구축물" hidden="1">{"'손익현황'!$A$1:$J$29"}</definedName>
    <definedName name="구축물시부인" localSheetId="24">#REF!</definedName>
    <definedName name="구축물시부인">#REF!</definedName>
    <definedName name="구축물임" localSheetId="23" hidden="1">{"'손익현황'!$A$1:$J$29"}</definedName>
    <definedName name="구축물임" localSheetId="24" hidden="1">{"'손익현황'!$A$1:$J$29"}</definedName>
    <definedName name="구축물임" localSheetId="8">{"'손익현황'!$A$1:$J$29"}</definedName>
    <definedName name="구축물임" localSheetId="25" hidden="1">{"'손익현황'!$A$1:$J$29"}</definedName>
    <definedName name="구축물임" localSheetId="2">{"'손익현황'!$A$1:$J$29"}</definedName>
    <definedName name="구축물임" localSheetId="14" hidden="1">{"'손익현황'!$A$1:$J$29"}</definedName>
    <definedName name="구축물임" localSheetId="28" hidden="1">{"'손익현황'!$A$1:$J$29"}</definedName>
    <definedName name="구축물임" localSheetId="26" hidden="1">{"'손익현황'!$A$1:$J$29"}</definedName>
    <definedName name="구축물임" localSheetId="27" hidden="1">{"'손익현황'!$A$1:$J$29"}</definedName>
    <definedName name="구축물임" localSheetId="5" hidden="1">{"'손익현황'!$A$1:$J$29"}</definedName>
    <definedName name="구축물임" localSheetId="13" hidden="1">{"'손익현황'!$A$1:$J$29"}</definedName>
    <definedName name="구축물임">{"'손익현황'!$A$1:$J$29"}</definedName>
    <definedName name="구축물임_1" localSheetId="24" hidden="1">{"'손익현황'!$A$1:$J$29"}</definedName>
    <definedName name="구축물임_1" localSheetId="8" hidden="1">{"'손익현황'!$A$1:$J$29"}</definedName>
    <definedName name="구축물임_1" localSheetId="25" hidden="1">{"'손익현황'!$A$1:$J$29"}</definedName>
    <definedName name="구축물임_1" localSheetId="2" hidden="1">{"'손익현황'!$A$1:$J$29"}</definedName>
    <definedName name="구축물임_1" localSheetId="14" hidden="1">{"'손익현황'!$A$1:$J$29"}</definedName>
    <definedName name="구축물임_1" localSheetId="28" hidden="1">{"'손익현황'!$A$1:$J$29"}</definedName>
    <definedName name="구축물임_1" localSheetId="5" hidden="1">{"'손익현황'!$A$1:$J$29"}</definedName>
    <definedName name="구축물임_1" localSheetId="13" hidden="1">{"'손익현황'!$A$1:$J$29"}</definedName>
    <definedName name="구축물임_1" hidden="1">{"'손익현황'!$A$1:$J$29"}</definedName>
    <definedName name="국_내_매_출" localSheetId="24">#REF!</definedName>
    <definedName name="국_내_매_출">#REF!</definedName>
    <definedName name="국가별일반현황" localSheetId="24" hidden="1">{#N/A,#N/A,FALSE,"단축1";#N/A,#N/A,FALSE,"단축2";#N/A,#N/A,FALSE,"단축3";#N/A,#N/A,FALSE,"장축";#N/A,#N/A,FALSE,"4WD"}</definedName>
    <definedName name="국가별일반현황" localSheetId="8" hidden="1">{#N/A,#N/A,FALSE,"단축1";#N/A,#N/A,FALSE,"단축2";#N/A,#N/A,FALSE,"단축3";#N/A,#N/A,FALSE,"장축";#N/A,#N/A,FALSE,"4WD"}</definedName>
    <definedName name="국가별일반현황" localSheetId="25" hidden="1">{#N/A,#N/A,FALSE,"단축1";#N/A,#N/A,FALSE,"단축2";#N/A,#N/A,FALSE,"단축3";#N/A,#N/A,FALSE,"장축";#N/A,#N/A,FALSE,"4WD"}</definedName>
    <definedName name="국가별일반현황" localSheetId="2" hidden="1">{#N/A,#N/A,FALSE,"단축1";#N/A,#N/A,FALSE,"단축2";#N/A,#N/A,FALSE,"단축3";#N/A,#N/A,FALSE,"장축";#N/A,#N/A,FALSE,"4WD"}</definedName>
    <definedName name="국가별일반현황" localSheetId="28" hidden="1">{#N/A,#N/A,FALSE,"단축1";#N/A,#N/A,FALSE,"단축2";#N/A,#N/A,FALSE,"단축3";#N/A,#N/A,FALSE,"장축";#N/A,#N/A,FALSE,"4WD"}</definedName>
    <definedName name="국가별일반현황" localSheetId="5" hidden="1">{#N/A,#N/A,FALSE,"단축1";#N/A,#N/A,FALSE,"단축2";#N/A,#N/A,FALSE,"단축3";#N/A,#N/A,FALSE,"장축";#N/A,#N/A,FALSE,"4WD"}</definedName>
    <definedName name="국가별일반현황" hidden="1">{#N/A,#N/A,FALSE,"단축1";#N/A,#N/A,FALSE,"단축2";#N/A,#N/A,FALSE,"단축3";#N/A,#N/A,FALSE,"장축";#N/A,#N/A,FALSE,"4WD"}</definedName>
    <definedName name="국공채미수이자" localSheetId="24" hidden="1">{#N/A,#N/A,FALSE,"Aging Summary";#N/A,#N/A,FALSE,"Ratio Analysis";#N/A,#N/A,FALSE,"Test 120 Day Accts";#N/A,#N/A,FALSE,"Tickmarks"}</definedName>
    <definedName name="국공채미수이자" localSheetId="8" hidden="1">{#N/A,#N/A,FALSE,"Aging Summary";#N/A,#N/A,FALSE,"Ratio Analysis";#N/A,#N/A,FALSE,"Test 120 Day Accts";#N/A,#N/A,FALSE,"Tickmarks"}</definedName>
    <definedName name="국공채미수이자" localSheetId="25" hidden="1">{#N/A,#N/A,FALSE,"Aging Summary";#N/A,#N/A,FALSE,"Ratio Analysis";#N/A,#N/A,FALSE,"Test 120 Day Accts";#N/A,#N/A,FALSE,"Tickmarks"}</definedName>
    <definedName name="국공채미수이자" localSheetId="2" hidden="1">{#N/A,#N/A,FALSE,"Aging Summary";#N/A,#N/A,FALSE,"Ratio Analysis";#N/A,#N/A,FALSE,"Test 120 Day Accts";#N/A,#N/A,FALSE,"Tickmarks"}</definedName>
    <definedName name="국공채미수이자" localSheetId="14" hidden="1">{#N/A,#N/A,FALSE,"Aging Summary";#N/A,#N/A,FALSE,"Ratio Analysis";#N/A,#N/A,FALSE,"Test 120 Day Accts";#N/A,#N/A,FALSE,"Tickmarks"}</definedName>
    <definedName name="국공채미수이자" localSheetId="28" hidden="1">{#N/A,#N/A,FALSE,"Aging Summary";#N/A,#N/A,FALSE,"Ratio Analysis";#N/A,#N/A,FALSE,"Test 120 Day Accts";#N/A,#N/A,FALSE,"Tickmarks"}</definedName>
    <definedName name="국공채미수이자" localSheetId="5" hidden="1">{#N/A,#N/A,FALSE,"Aging Summary";#N/A,#N/A,FALSE,"Ratio Analysis";#N/A,#N/A,FALSE,"Test 120 Day Accts";#N/A,#N/A,FALSE,"Tickmarks"}</definedName>
    <definedName name="국공채미수이자" localSheetId="13"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24" hidden="1">{#N/A,#N/A,FALSE,"Aging Summary";#N/A,#N/A,FALSE,"Ratio Analysis";#N/A,#N/A,FALSE,"Test 120 Day Accts";#N/A,#N/A,FALSE,"Tickmarks"}</definedName>
    <definedName name="국공채미수이자_1" localSheetId="8" hidden="1">{#N/A,#N/A,FALSE,"Aging Summary";#N/A,#N/A,FALSE,"Ratio Analysis";#N/A,#N/A,FALSE,"Test 120 Day Accts";#N/A,#N/A,FALSE,"Tickmarks"}</definedName>
    <definedName name="국공채미수이자_1" localSheetId="25"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localSheetId="14" hidden="1">{#N/A,#N/A,FALSE,"Aging Summary";#N/A,#N/A,FALSE,"Ratio Analysis";#N/A,#N/A,FALSE,"Test 120 Day Accts";#N/A,#N/A,FALSE,"Tickmarks"}</definedName>
    <definedName name="국공채미수이자_1" localSheetId="28" hidden="1">{#N/A,#N/A,FALSE,"Aging Summary";#N/A,#N/A,FALSE,"Ratio Analysis";#N/A,#N/A,FALSE,"Test 120 Day Accts";#N/A,#N/A,FALSE,"Tickmarks"}</definedName>
    <definedName name="국공채미수이자_1" localSheetId="5" hidden="1">{#N/A,#N/A,FALSE,"Aging Summary";#N/A,#N/A,FALSE,"Ratio Analysis";#N/A,#N/A,FALSE,"Test 120 Day Accts";#N/A,#N/A,FALSE,"Tickmarks"}</definedName>
    <definedName name="국공채미수이자_1" localSheetId="13"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localSheetId="24" hidden="1">{#N/A,#N/A,FALSE,"단축1";#N/A,#N/A,FALSE,"단축2";#N/A,#N/A,FALSE,"단축3";#N/A,#N/A,FALSE,"장축";#N/A,#N/A,FALSE,"4WD"}</definedName>
    <definedName name="국구구" localSheetId="8" hidden="1">{#N/A,#N/A,FALSE,"단축1";#N/A,#N/A,FALSE,"단축2";#N/A,#N/A,FALSE,"단축3";#N/A,#N/A,FALSE,"장축";#N/A,#N/A,FALSE,"4WD"}</definedName>
    <definedName name="국구구" localSheetId="25" hidden="1">{#N/A,#N/A,FALSE,"단축1";#N/A,#N/A,FALSE,"단축2";#N/A,#N/A,FALSE,"단축3";#N/A,#N/A,FALSE,"장축";#N/A,#N/A,FALSE,"4WD"}</definedName>
    <definedName name="국구구" localSheetId="2" hidden="1">{#N/A,#N/A,FALSE,"단축1";#N/A,#N/A,FALSE,"단축2";#N/A,#N/A,FALSE,"단축3";#N/A,#N/A,FALSE,"장축";#N/A,#N/A,FALSE,"4WD"}</definedName>
    <definedName name="국구구" localSheetId="28" hidden="1">{#N/A,#N/A,FALSE,"단축1";#N/A,#N/A,FALSE,"단축2";#N/A,#N/A,FALSE,"단축3";#N/A,#N/A,FALSE,"장축";#N/A,#N/A,FALSE,"4WD"}</definedName>
    <definedName name="국구구" localSheetId="5" hidden="1">{#N/A,#N/A,FALSE,"단축1";#N/A,#N/A,FALSE,"단축2";#N/A,#N/A,FALSE,"단축3";#N/A,#N/A,FALSE,"장축";#N/A,#N/A,FALSE,"4WD"}</definedName>
    <definedName name="국구구" hidden="1">{#N/A,#N/A,FALSE,"단축1";#N/A,#N/A,FALSE,"단축2";#N/A,#N/A,FALSE,"단축3";#N/A,#N/A,FALSE,"장축";#N/A,#N/A,FALSE,"4WD"}</definedName>
    <definedName name="국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localSheetId="24" hidden="1">#REF!</definedName>
    <definedName name="국민연금" localSheetId="14" hidden="1">#REF!</definedName>
    <definedName name="국민연금" localSheetId="28" hidden="1">#REF!</definedName>
    <definedName name="국민연금" localSheetId="13" hidden="1">#REF!</definedName>
    <definedName name="국민연금" hidden="1">#REF!</definedName>
    <definedName name="국민연금전환금" localSheetId="24" hidden="1">#REF!</definedName>
    <definedName name="국민연금전환금" localSheetId="28" hidden="1">#REF!</definedName>
    <definedName name="국민연금전환금" hidden="1">#REF!</definedName>
    <definedName name="국민연금전환금_0906" localSheetId="24" hidden="1">#REF!</definedName>
    <definedName name="국민연금전환금_0906" localSheetId="28" hidden="1">#REF!</definedName>
    <definedName name="국민연금전환금_0906" hidden="1">#REF!</definedName>
    <definedName name="국민연금표준소득월액표" localSheetId="24">#REF!</definedName>
    <definedName name="국민연금표준소득월액표">#REF!</definedName>
    <definedName name="국산화" localSheetId="24">#REF!,#REF!</definedName>
    <definedName name="국산화">#REF!,#REF!</definedName>
    <definedName name="국소카운팅" localSheetId="24">#REF!</definedName>
    <definedName name="국소카운팅">#REF!</definedName>
    <definedName name="국어" localSheetId="24">#REF!</definedName>
    <definedName name="국어">#REF!</definedName>
    <definedName name="국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 localSheetId="24">#REF!</definedName>
    <definedName name="국퇴전">#REF!</definedName>
    <definedName name="군" localSheetId="24">#REF!</definedName>
    <definedName name="군">#REF!</definedName>
    <definedName name="군매출" localSheetId="24">#REF!</definedName>
    <definedName name="군매출">#REF!</definedName>
    <definedName name="군산" localSheetId="24">#REF!</definedName>
    <definedName name="군산">#REF!</definedName>
    <definedName name="군이자" localSheetId="24">#REF!</definedName>
    <definedName name="군이자">#REF!</definedName>
    <definedName name="군인원" localSheetId="24">#REF!</definedName>
    <definedName name="군인원">#REF!</definedName>
    <definedName name="군포감가" localSheetId="24">#REF!</definedName>
    <definedName name="군포감가">#REF!</definedName>
    <definedName name="군포매출" localSheetId="24">#REF!</definedName>
    <definedName name="군포매출">#REF!</definedName>
    <definedName name="군포배부" localSheetId="24">#REF!</definedName>
    <definedName name="군포배부">#REF!</definedName>
    <definedName name="군포부품이자" localSheetId="24">#REF!</definedName>
    <definedName name="군포부품이자">#REF!</definedName>
    <definedName name="군포인원" localSheetId="24">#REF!</definedName>
    <definedName name="군포인원">#REF!</definedName>
    <definedName name="권역">[3]기준정보!$AG$5:$AG$1001</definedName>
    <definedName name="권영덕" localSheetId="24">#REF!</definedName>
    <definedName name="권영덕">#REF!</definedName>
    <definedName name="귀중" localSheetId="24">#REF!</definedName>
    <definedName name="귀중">#REF!</definedName>
    <definedName name="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 localSheetId="24">#REF!</definedName>
    <definedName name="규격">#REF!</definedName>
    <definedName name="규남이"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 localSheetId="24">#REF!</definedName>
    <definedName name="그">#REF!</definedName>
    <definedName name="그래도모도소" localSheetId="24" hidden="1">{#N/A,#N/A,FALSE,"BS";#N/A,#N/A,FALSE,"PL";#N/A,#N/A,FALSE,"처분";#N/A,#N/A,FALSE,"현금";#N/A,#N/A,FALSE,"매출";#N/A,#N/A,FALSE,"원가";#N/A,#N/A,FALSE,"경영"}</definedName>
    <definedName name="그래도모도소" localSheetId="8" hidden="1">{#N/A,#N/A,FALSE,"BS";#N/A,#N/A,FALSE,"PL";#N/A,#N/A,FALSE,"처분";#N/A,#N/A,FALSE,"현금";#N/A,#N/A,FALSE,"매출";#N/A,#N/A,FALSE,"원가";#N/A,#N/A,FALSE,"경영"}</definedName>
    <definedName name="그래도모도소" localSheetId="25"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localSheetId="28" hidden="1">{#N/A,#N/A,FALSE,"BS";#N/A,#N/A,FALSE,"PL";#N/A,#N/A,FALSE,"처분";#N/A,#N/A,FALSE,"현금";#N/A,#N/A,FALSE,"매출";#N/A,#N/A,FALSE,"원가";#N/A,#N/A,FALSE,"경영"}</definedName>
    <definedName name="그래도모도소" localSheetId="5"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4" hidden="1">{#N/A,#N/A,FALSE,"BS";#N/A,#N/A,FALSE,"PL";#N/A,#N/A,FALSE,"처분";#N/A,#N/A,FALSE,"현금";#N/A,#N/A,FALSE,"매출";#N/A,#N/A,FALSE,"원가";#N/A,#N/A,FALSE,"경영"}</definedName>
    <definedName name="그래도뭐" localSheetId="8" hidden="1">{#N/A,#N/A,FALSE,"BS";#N/A,#N/A,FALSE,"PL";#N/A,#N/A,FALSE,"처분";#N/A,#N/A,FALSE,"현금";#N/A,#N/A,FALSE,"매출";#N/A,#N/A,FALSE,"원가";#N/A,#N/A,FALSE,"경영"}</definedName>
    <definedName name="그래도뭐" localSheetId="25"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localSheetId="28" hidden="1">{#N/A,#N/A,FALSE,"BS";#N/A,#N/A,FALSE,"PL";#N/A,#N/A,FALSE,"처분";#N/A,#N/A,FALSE,"현금";#N/A,#N/A,FALSE,"매출";#N/A,#N/A,FALSE,"원가";#N/A,#N/A,FALSE,"경영"}</definedName>
    <definedName name="그래도뭐" localSheetId="5"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4" hidden="1">{#N/A,#N/A,FALSE,"BS";#N/A,#N/A,FALSE,"PL";#N/A,#N/A,FALSE,"처분";#N/A,#N/A,FALSE,"현금";#N/A,#N/A,FALSE,"매출";#N/A,#N/A,FALSE,"원가";#N/A,#N/A,FALSE,"경영"}</definedName>
    <definedName name="그래도요" localSheetId="8" hidden="1">{#N/A,#N/A,FALSE,"BS";#N/A,#N/A,FALSE,"PL";#N/A,#N/A,FALSE,"처분";#N/A,#N/A,FALSE,"현금";#N/A,#N/A,FALSE,"매출";#N/A,#N/A,FALSE,"원가";#N/A,#N/A,FALSE,"경영"}</definedName>
    <definedName name="그래도요" localSheetId="25"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localSheetId="28" hidden="1">{#N/A,#N/A,FALSE,"BS";#N/A,#N/A,FALSE,"PL";#N/A,#N/A,FALSE,"처분";#N/A,#N/A,FALSE,"현금";#N/A,#N/A,FALSE,"매출";#N/A,#N/A,FALSE,"원가";#N/A,#N/A,FALSE,"경영"}</definedName>
    <definedName name="그래도요" localSheetId="5"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 localSheetId="24">#REF!</definedName>
    <definedName name="그로스업03">#REF!</definedName>
    <definedName name="그로스업04" localSheetId="24">#REF!</definedName>
    <definedName name="그로스업04">#REF!</definedName>
    <definedName name="그로스업율03" localSheetId="24">#REF!</definedName>
    <definedName name="그로스업율03">#REF!</definedName>
    <definedName name="그로스업율04" localSheetId="24">#REF!</definedName>
    <definedName name="그로스업율04">#REF!</definedName>
    <definedName name="그로스업포함배당소득금액03" localSheetId="24">#REF!</definedName>
    <definedName name="그로스업포함배당소득금액03">#REF!</definedName>
    <definedName name="그로스업포함배당소득금액04" localSheetId="24">#REF!</definedName>
    <definedName name="그로스업포함배당소득금액04">#REF!</definedName>
    <definedName name="그룹경영전략종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8"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localSheetId="5"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8"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5"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8"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5"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24" hidden="1">{#N/A,#N/A,FALSE,"BS";#N/A,#N/A,FALSE,"PL";#N/A,#N/A,FALSE,"처분";#N/A,#N/A,FALSE,"현금";#N/A,#N/A,FALSE,"매출";#N/A,#N/A,FALSE,"원가";#N/A,#N/A,FALSE,"경영"}</definedName>
    <definedName name="그리도무지" localSheetId="8" hidden="1">{#N/A,#N/A,FALSE,"BS";#N/A,#N/A,FALSE,"PL";#N/A,#N/A,FALSE,"처분";#N/A,#N/A,FALSE,"현금";#N/A,#N/A,FALSE,"매출";#N/A,#N/A,FALSE,"원가";#N/A,#N/A,FALSE,"경영"}</definedName>
    <definedName name="그리도무지" localSheetId="25"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localSheetId="28" hidden="1">{#N/A,#N/A,FALSE,"BS";#N/A,#N/A,FALSE,"PL";#N/A,#N/A,FALSE,"처분";#N/A,#N/A,FALSE,"현금";#N/A,#N/A,FALSE,"매출";#N/A,#N/A,FALSE,"원가";#N/A,#N/A,FALSE,"경영"}</definedName>
    <definedName name="그리도무지" localSheetId="5"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 localSheetId="24">#REF!</definedName>
    <definedName name="그림">#REF!</definedName>
    <definedName name="그밀" localSheetId="24">#REF!</definedName>
    <definedName name="그밀">#REF!</definedName>
    <definedName name="근거1" localSheetId="24" hidden="1">{#N/A,#N/A,FALSE,"단축1";#N/A,#N/A,FALSE,"단축2";#N/A,#N/A,FALSE,"단축3";#N/A,#N/A,FALSE,"장축";#N/A,#N/A,FALSE,"4WD"}</definedName>
    <definedName name="근거1" localSheetId="8" hidden="1">{#N/A,#N/A,FALSE,"단축1";#N/A,#N/A,FALSE,"단축2";#N/A,#N/A,FALSE,"단축3";#N/A,#N/A,FALSE,"장축";#N/A,#N/A,FALSE,"4WD"}</definedName>
    <definedName name="근거1" localSheetId="25" hidden="1">{#N/A,#N/A,FALSE,"단축1";#N/A,#N/A,FALSE,"단축2";#N/A,#N/A,FALSE,"단축3";#N/A,#N/A,FALSE,"장축";#N/A,#N/A,FALSE,"4WD"}</definedName>
    <definedName name="근거1" localSheetId="2" hidden="1">{#N/A,#N/A,FALSE,"단축1";#N/A,#N/A,FALSE,"단축2";#N/A,#N/A,FALSE,"단축3";#N/A,#N/A,FALSE,"장축";#N/A,#N/A,FALSE,"4WD"}</definedName>
    <definedName name="근거1" localSheetId="28" hidden="1">{#N/A,#N/A,FALSE,"단축1";#N/A,#N/A,FALSE,"단축2";#N/A,#N/A,FALSE,"단축3";#N/A,#N/A,FALSE,"장축";#N/A,#N/A,FALSE,"4WD"}</definedName>
    <definedName name="근거1" localSheetId="5" hidden="1">{#N/A,#N/A,FALSE,"단축1";#N/A,#N/A,FALSE,"단축2";#N/A,#N/A,FALSE,"단축3";#N/A,#N/A,FALSE,"장축";#N/A,#N/A,FALSE,"4WD"}</definedName>
    <definedName name="근거1" hidden="1">{#N/A,#N/A,FALSE,"단축1";#N/A,#N/A,FALSE,"단축2";#N/A,#N/A,FALSE,"단축3";#N/A,#N/A,FALSE,"장축";#N/A,#N/A,FALSE,"4WD"}</definedName>
    <definedName name="근거2" localSheetId="24" hidden="1">{#N/A,#N/A,FALSE,"단축1";#N/A,#N/A,FALSE,"단축2";#N/A,#N/A,FALSE,"단축3";#N/A,#N/A,FALSE,"장축";#N/A,#N/A,FALSE,"4WD"}</definedName>
    <definedName name="근거2" localSheetId="8" hidden="1">{#N/A,#N/A,FALSE,"단축1";#N/A,#N/A,FALSE,"단축2";#N/A,#N/A,FALSE,"단축3";#N/A,#N/A,FALSE,"장축";#N/A,#N/A,FALSE,"4WD"}</definedName>
    <definedName name="근거2" localSheetId="25" hidden="1">{#N/A,#N/A,FALSE,"단축1";#N/A,#N/A,FALSE,"단축2";#N/A,#N/A,FALSE,"단축3";#N/A,#N/A,FALSE,"장축";#N/A,#N/A,FALSE,"4WD"}</definedName>
    <definedName name="근거2" localSheetId="2" hidden="1">{#N/A,#N/A,FALSE,"단축1";#N/A,#N/A,FALSE,"단축2";#N/A,#N/A,FALSE,"단축3";#N/A,#N/A,FALSE,"장축";#N/A,#N/A,FALSE,"4WD"}</definedName>
    <definedName name="근거2" localSheetId="14" hidden="1">{#N/A,#N/A,FALSE,"단축1";#N/A,#N/A,FALSE,"단축2";#N/A,#N/A,FALSE,"단축3";#N/A,#N/A,FALSE,"장축";#N/A,#N/A,FALSE,"4WD"}</definedName>
    <definedName name="근거2" localSheetId="28" hidden="1">{#N/A,#N/A,FALSE,"단축1";#N/A,#N/A,FALSE,"단축2";#N/A,#N/A,FALSE,"단축3";#N/A,#N/A,FALSE,"장축";#N/A,#N/A,FALSE,"4WD"}</definedName>
    <definedName name="근거2" localSheetId="5" hidden="1">{#N/A,#N/A,FALSE,"단축1";#N/A,#N/A,FALSE,"단축2";#N/A,#N/A,FALSE,"단축3";#N/A,#N/A,FALSE,"장축";#N/A,#N/A,FALSE,"4WD"}</definedName>
    <definedName name="근거2" localSheetId="13" hidden="1">{#N/A,#N/A,FALSE,"단축1";#N/A,#N/A,FALSE,"단축2";#N/A,#N/A,FALSE,"단축3";#N/A,#N/A,FALSE,"장축";#N/A,#N/A,FALSE,"4WD"}</definedName>
    <definedName name="근거2" hidden="1">{#N/A,#N/A,FALSE,"단축1";#N/A,#N/A,FALSE,"단축2";#N/A,#N/A,FALSE,"단축3";#N/A,#N/A,FALSE,"장축";#N/A,#N/A,FALSE,"4WD"}</definedName>
    <definedName name="근로계약서" localSheetId="24">#REF!</definedName>
    <definedName name="근로계약서">#REF!</definedName>
    <definedName name="근로소득간이세액표" localSheetId="24">#REF!</definedName>
    <definedName name="근로소득간이세액표">#REF!</definedName>
    <definedName name="근소공제2" localSheetId="24">#REF!</definedName>
    <definedName name="근소공제2">#REF!</definedName>
    <definedName name="근소공제2001" localSheetId="24">#REF!</definedName>
    <definedName name="근소공제2001">#REF!</definedName>
    <definedName name="근소공제2002" localSheetId="24">#REF!</definedName>
    <definedName name="근소공제2002">#REF!</definedName>
    <definedName name="근소공제2003" localSheetId="24">#REF!</definedName>
    <definedName name="근소공제2003">#REF!</definedName>
    <definedName name="근소공제2004" localSheetId="24">#REF!</definedName>
    <definedName name="근소공제2004">#REF!</definedName>
    <definedName name="근소공제2005" localSheetId="24">#REF!</definedName>
    <definedName name="근소공제2005">#REF!</definedName>
    <definedName name="근소공제2006" localSheetId="24">#REF!</definedName>
    <definedName name="근소공제2006">#REF!</definedName>
    <definedName name="근소공제변경" localSheetId="24">#REF!</definedName>
    <definedName name="근소공제변경">#REF!</definedName>
    <definedName name="글쎄" localSheetId="24" hidden="1">{#N/A,#N/A,FALSE,"97년 투자계획 세부내역 "}</definedName>
    <definedName name="글쎄" localSheetId="8" hidden="1">{#N/A,#N/A,FALSE,"97년 투자계획 세부내역 "}</definedName>
    <definedName name="글쎄" localSheetId="25" hidden="1">{#N/A,#N/A,FALSE,"97년 투자계획 세부내역 "}</definedName>
    <definedName name="글쎄" localSheetId="2" hidden="1">{#N/A,#N/A,FALSE,"97년 투자계획 세부내역 "}</definedName>
    <definedName name="글쎄" localSheetId="28" hidden="1">{#N/A,#N/A,FALSE,"97년 투자계획 세부내역 "}</definedName>
    <definedName name="글쎄" localSheetId="5" hidden="1">{#N/A,#N/A,FALSE,"97년 투자계획 세부내역 "}</definedName>
    <definedName name="글쎄" hidden="1">{#N/A,#N/A,FALSE,"97년 투자계획 세부내역 "}</definedName>
    <definedName name="금마타리" localSheetId="24">#REF!</definedName>
    <definedName name="금마타리">#REF!</definedName>
    <definedName name="금변금간접노무비" localSheetId="24">#REF!</definedName>
    <definedName name="금변금간접노무비">#REF!</definedName>
    <definedName name="금변금고용보험료" localSheetId="24">#REF!</definedName>
    <definedName name="금변금고용보험료">#REF!</definedName>
    <definedName name="금변금공급가액" localSheetId="24">#REF!</definedName>
    <definedName name="금변금공급가액">#REF!</definedName>
    <definedName name="금변금공사원가" localSheetId="24">#REF!</definedName>
    <definedName name="금변금공사원가">#REF!</definedName>
    <definedName name="금변금기타경비" localSheetId="24">#REF!</definedName>
    <definedName name="금변금기타경비">#REF!</definedName>
    <definedName name="금변금도급액" localSheetId="24">#REF!</definedName>
    <definedName name="금변금도급액">#REF!</definedName>
    <definedName name="금변금부가가치세" localSheetId="24">#REF!</definedName>
    <definedName name="금변금부가가치세">#REF!</definedName>
    <definedName name="금변금산재보험료" localSheetId="24">#REF!</definedName>
    <definedName name="금변금산재보험료">#REF!</definedName>
    <definedName name="금변금순공사원가" localSheetId="24">#REF!</definedName>
    <definedName name="금변금순공사원가">#REF!</definedName>
    <definedName name="금변금안전관리비" localSheetId="24">#REF!</definedName>
    <definedName name="금변금안전관리비">#REF!</definedName>
    <definedName name="금변금이윤" localSheetId="24">#REF!</definedName>
    <definedName name="금변금이윤">#REF!</definedName>
    <definedName name="금변금일반관리비" localSheetId="24">#REF!</definedName>
    <definedName name="금변금일반관리비">#REF!</definedName>
    <definedName name="금변금폐기물처리비" localSheetId="24">#REF!</definedName>
    <definedName name="금변금폐기물처리비">#REF!</definedName>
    <definedName name="금변전간접노무비" localSheetId="24">#REF!</definedName>
    <definedName name="금변전간접노무비">#REF!</definedName>
    <definedName name="금변전고용보험료" localSheetId="24">#REF!</definedName>
    <definedName name="금변전고용보험료">#REF!</definedName>
    <definedName name="금변전공급가액" localSheetId="24">#REF!</definedName>
    <definedName name="금변전공급가액">#REF!</definedName>
    <definedName name="금변전공사원가" localSheetId="24">#REF!</definedName>
    <definedName name="금변전공사원가">#REF!</definedName>
    <definedName name="금변전기타경비" localSheetId="24">#REF!</definedName>
    <definedName name="금변전기타경비">#REF!</definedName>
    <definedName name="금변전도급액" localSheetId="24">#REF!</definedName>
    <definedName name="금변전도급액">#REF!</definedName>
    <definedName name="금변전부가가치세" localSheetId="24">#REF!</definedName>
    <definedName name="금변전부가가치세">#REF!</definedName>
    <definedName name="금변전산재보험료" localSheetId="24">#REF!</definedName>
    <definedName name="금변전산재보험료">#REF!</definedName>
    <definedName name="금변전순공사원가" localSheetId="24">#REF!</definedName>
    <definedName name="금변전순공사원가">#REF!</definedName>
    <definedName name="금변전안전관리비" localSheetId="24">#REF!</definedName>
    <definedName name="금변전안전관리비">#REF!</definedName>
    <definedName name="금변전이윤" localSheetId="24">#REF!</definedName>
    <definedName name="금변전이윤">#REF!</definedName>
    <definedName name="금변전일반관리비" localSheetId="24">#REF!</definedName>
    <definedName name="금변전일반관리비">#REF!</definedName>
    <definedName name="금변전폐기물처리비" localSheetId="24">#REF!</definedName>
    <definedName name="금변전폐기물처리비">#REF!</definedName>
    <definedName name="금액" localSheetId="24" hidden="1">{"'Jibu9811 (3)'!$B$1:$J$433"}</definedName>
    <definedName name="금액" localSheetId="8" hidden="1">{"'Jibu9811 (3)'!$B$1:$J$433"}</definedName>
    <definedName name="금액" localSheetId="25" hidden="1">{"'Jibu9811 (3)'!$B$1:$J$433"}</definedName>
    <definedName name="금액" localSheetId="2" hidden="1">{"'Jibu9811 (3)'!$B$1:$J$433"}</definedName>
    <definedName name="금액" localSheetId="14" hidden="1">{"'Jibu9811 (3)'!$B$1:$J$433"}</definedName>
    <definedName name="금액" localSheetId="28" hidden="1">{"'Jibu9811 (3)'!$B$1:$J$433"}</definedName>
    <definedName name="금액" localSheetId="5" hidden="1">{"'Jibu9811 (3)'!$B$1:$J$433"}</definedName>
    <definedName name="금액" localSheetId="13" hidden="1">{"'Jibu9811 (3)'!$B$1:$J$433"}</definedName>
    <definedName name="금액" hidden="1">{"'Jibu9811 (3)'!$B$1:$J$433"}</definedName>
    <definedName name="금액1" localSheetId="24">#REF!</definedName>
    <definedName name="금액1">#REF!</definedName>
    <definedName name="금액2" localSheetId="24">#REF!</definedName>
    <definedName name="금액2">#REF!</definedName>
    <definedName name="금액3" localSheetId="24">#REF!</definedName>
    <definedName name="금액3">#REF!</definedName>
    <definedName name="금액4" localSheetId="24">#REF!</definedName>
    <definedName name="금액4">#REF!</definedName>
    <definedName name="금액5" localSheetId="24">#REF!</definedName>
    <definedName name="금액5">#REF!</definedName>
    <definedName name="금액6" localSheetId="24">#REF!</definedName>
    <definedName name="금액6">#REF!</definedName>
    <definedName name="금액테이블" localSheetId="24">#REF!</definedName>
    <definedName name="금액테이블">#REF!</definedName>
    <definedName name="금월" localSheetId="24" hidden="1">{#N/A,#N/A,TRUE,"Y생산";#N/A,#N/A,TRUE,"Y판매";#N/A,#N/A,TRUE,"Y총물량";#N/A,#N/A,TRUE,"Y능력";#N/A,#N/A,TRUE,"YKD"}</definedName>
    <definedName name="금월" localSheetId="8" hidden="1">{#N/A,#N/A,TRUE,"Y생산";#N/A,#N/A,TRUE,"Y판매";#N/A,#N/A,TRUE,"Y총물량";#N/A,#N/A,TRUE,"Y능력";#N/A,#N/A,TRUE,"YKD"}</definedName>
    <definedName name="금월" localSheetId="25" hidden="1">{#N/A,#N/A,TRUE,"Y생산";#N/A,#N/A,TRUE,"Y판매";#N/A,#N/A,TRUE,"Y총물량";#N/A,#N/A,TRUE,"Y능력";#N/A,#N/A,TRUE,"YKD"}</definedName>
    <definedName name="금월" localSheetId="2" hidden="1">{#N/A,#N/A,TRUE,"Y생산";#N/A,#N/A,TRUE,"Y판매";#N/A,#N/A,TRUE,"Y총물량";#N/A,#N/A,TRUE,"Y능력";#N/A,#N/A,TRUE,"YKD"}</definedName>
    <definedName name="금월" localSheetId="14" hidden="1">{#N/A,#N/A,TRUE,"Y생산";#N/A,#N/A,TRUE,"Y판매";#N/A,#N/A,TRUE,"Y총물량";#N/A,#N/A,TRUE,"Y능력";#N/A,#N/A,TRUE,"YKD"}</definedName>
    <definedName name="금월" localSheetId="28" hidden="1">{#N/A,#N/A,TRUE,"Y생산";#N/A,#N/A,TRUE,"Y판매";#N/A,#N/A,TRUE,"Y총물량";#N/A,#N/A,TRUE,"Y능력";#N/A,#N/A,TRUE,"YKD"}</definedName>
    <definedName name="금월" localSheetId="5" hidden="1">{#N/A,#N/A,TRUE,"Y생산";#N/A,#N/A,TRUE,"Y판매";#N/A,#N/A,TRUE,"Y총물량";#N/A,#N/A,TRUE,"Y능력";#N/A,#N/A,TRUE,"YKD"}</definedName>
    <definedName name="금월" localSheetId="13" hidden="1">{#N/A,#N/A,TRUE,"Y생산";#N/A,#N/A,TRUE,"Y판매";#N/A,#N/A,TRUE,"Y총물량";#N/A,#N/A,TRUE,"Y능력";#N/A,#N/A,TRUE,"YKD"}</definedName>
    <definedName name="금월" hidden="1">{#N/A,#N/A,TRUE,"Y생산";#N/A,#N/A,TRUE,"Y판매";#N/A,#N/A,TRUE,"Y총물량";#N/A,#N/A,TRUE,"Y능력";#N/A,#N/A,TRUE,"YKD"}</definedName>
    <definedName name="금월수량" localSheetId="24">#REF!</definedName>
    <definedName name="금월수량">#REF!</definedName>
    <definedName name="금융기관" localSheetId="24">#REF!</definedName>
    <definedName name="금융기관">#REF!</definedName>
    <definedName name="금융비용최종" localSheetId="24">BlankMacro1</definedName>
    <definedName name="금융비용최종" localSheetId="8">BlankMacro1</definedName>
    <definedName name="금융비용최종" localSheetId="25">BlankMacro1</definedName>
    <definedName name="금융비용최종" localSheetId="2">BlankMacro1</definedName>
    <definedName name="금융비용최종" localSheetId="28">BlankMacro1</definedName>
    <definedName name="금융비용최종" localSheetId="26">BlankMacro1</definedName>
    <definedName name="금융비용최종" localSheetId="27">BlankMacro1</definedName>
    <definedName name="금융비용최종" localSheetId="6">BlankMacro1</definedName>
    <definedName name="금융비용최종" localSheetId="5">BlankMacro1</definedName>
    <definedName name="금융비용최종">BlankMacro1</definedName>
    <definedName name="금융소득계03" localSheetId="24">#REF!</definedName>
    <definedName name="금융소득계03">#REF!</definedName>
    <definedName name="금융소득계04" localSheetId="24">#REF!</definedName>
    <definedName name="금융소득계04">#REF!</definedName>
    <definedName name="금융소득비교과세산출세액03" localSheetId="24">#REF!</definedName>
    <definedName name="금융소득비교과세산출세액03">#REF!</definedName>
    <definedName name="금융소득비교과세산출세액04" localSheetId="24">#REF!</definedName>
    <definedName name="금융소득비교과세산출세액04">#REF!</definedName>
    <definedName name="금융소득원천징수세율03" localSheetId="24">#REF!</definedName>
    <definedName name="금융소득원천징수세율03">#REF!</definedName>
    <definedName name="금융소득원천징수세율04" localSheetId="24">#REF!</definedName>
    <definedName name="금융소득원천징수세율04">#REF!</definedName>
    <definedName name="금융소득종합과세기준03" localSheetId="24">#REF!</definedName>
    <definedName name="금융소득종합과세기준03">#REF!</definedName>
    <definedName name="금융소득종합과세기준04" localSheetId="24">#REF!</definedName>
    <definedName name="금융소득종합과세기준04">#REF!</definedName>
    <definedName name="금융조회기준년" localSheetId="24">#REF!,#REF!,#REF!,#REF!</definedName>
    <definedName name="금융조회기준년">#REF!,#REF!,#REF!,#REF!</definedName>
    <definedName name="금융조회기준월" localSheetId="24">#REF!,#REF!,#REF!,#REF!</definedName>
    <definedName name="금융조회기준월">#REF!,#REF!,#REF!,#REF!</definedName>
    <definedName name="금융조회기준일" localSheetId="24">#REF!,#REF!,#REF!,#REF!</definedName>
    <definedName name="금융조회기준일">#REF!,#REF!,#REF!,#REF!</definedName>
    <definedName name="금융조회서번호" localSheetId="24">#REF!,#REF!,#REF!,#REF!,#REF!</definedName>
    <definedName name="금융조회서번호">#REF!,#REF!,#REF!,#REF!,#REF!</definedName>
    <definedName name="금융회사명" localSheetId="24">#REF!,#REF!</definedName>
    <definedName name="금융회사명">#REF!,#REF!</definedName>
    <definedName name="금형" localSheetId="24" hidden="1">{#N/A,#N/A,FALSE,"단축1";#N/A,#N/A,FALSE,"단축2";#N/A,#N/A,FALSE,"단축3";#N/A,#N/A,FALSE,"장축";#N/A,#N/A,FALSE,"4WD"}</definedName>
    <definedName name="금형" localSheetId="8" hidden="1">{#N/A,#N/A,FALSE,"단축1";#N/A,#N/A,FALSE,"단축2";#N/A,#N/A,FALSE,"단축3";#N/A,#N/A,FALSE,"장축";#N/A,#N/A,FALSE,"4WD"}</definedName>
    <definedName name="금형" localSheetId="25" hidden="1">{#N/A,#N/A,FALSE,"단축1";#N/A,#N/A,FALSE,"단축2";#N/A,#N/A,FALSE,"단축3";#N/A,#N/A,FALSE,"장축";#N/A,#N/A,FALSE,"4WD"}</definedName>
    <definedName name="금형" localSheetId="2" hidden="1">{#N/A,#N/A,FALSE,"단축1";#N/A,#N/A,FALSE,"단축2";#N/A,#N/A,FALSE,"단축3";#N/A,#N/A,FALSE,"장축";#N/A,#N/A,FALSE,"4WD"}</definedName>
    <definedName name="금형" localSheetId="14" hidden="1">{#N/A,#N/A,FALSE,"단축1";#N/A,#N/A,FALSE,"단축2";#N/A,#N/A,FALSE,"단축3";#N/A,#N/A,FALSE,"장축";#N/A,#N/A,FALSE,"4WD"}</definedName>
    <definedName name="금형" localSheetId="28" hidden="1">{#N/A,#N/A,FALSE,"단축1";#N/A,#N/A,FALSE,"단축2";#N/A,#N/A,FALSE,"단축3";#N/A,#N/A,FALSE,"장축";#N/A,#N/A,FALSE,"4WD"}</definedName>
    <definedName name="금형" localSheetId="5" hidden="1">{#N/A,#N/A,FALSE,"단축1";#N/A,#N/A,FALSE,"단축2";#N/A,#N/A,FALSE,"단축3";#N/A,#N/A,FALSE,"장축";#N/A,#N/A,FALSE,"4WD"}</definedName>
    <definedName name="금형" localSheetId="13" hidden="1">{#N/A,#N/A,FALSE,"단축1";#N/A,#N/A,FALSE,"단축2";#N/A,#N/A,FALSE,"단축3";#N/A,#N/A,FALSE,"장축";#N/A,#N/A,FALSE,"4WD"}</definedName>
    <definedName name="금형" hidden="1">{#N/A,#N/A,FALSE,"단축1";#N/A,#N/A,FALSE,"단축2";#N/A,#N/A,FALSE,"단축3";#N/A,#N/A,FALSE,"장축";#N/A,#N/A,FALSE,"4WD"}</definedName>
    <definedName name="금형편성표" localSheetId="24" hidden="1">{#N/A,#N/A,FALSE,"단축1";#N/A,#N/A,FALSE,"단축2";#N/A,#N/A,FALSE,"단축3";#N/A,#N/A,FALSE,"장축";#N/A,#N/A,FALSE,"4WD"}</definedName>
    <definedName name="금형편성표" localSheetId="8" hidden="1">{#N/A,#N/A,FALSE,"단축1";#N/A,#N/A,FALSE,"단축2";#N/A,#N/A,FALSE,"단축3";#N/A,#N/A,FALSE,"장축";#N/A,#N/A,FALSE,"4WD"}</definedName>
    <definedName name="금형편성표" localSheetId="25" hidden="1">{#N/A,#N/A,FALSE,"단축1";#N/A,#N/A,FALSE,"단축2";#N/A,#N/A,FALSE,"단축3";#N/A,#N/A,FALSE,"장축";#N/A,#N/A,FALSE,"4WD"}</definedName>
    <definedName name="금형편성표" localSheetId="2" hidden="1">{#N/A,#N/A,FALSE,"단축1";#N/A,#N/A,FALSE,"단축2";#N/A,#N/A,FALSE,"단축3";#N/A,#N/A,FALSE,"장축";#N/A,#N/A,FALSE,"4WD"}</definedName>
    <definedName name="금형편성표" localSheetId="14" hidden="1">{#N/A,#N/A,FALSE,"단축1";#N/A,#N/A,FALSE,"단축2";#N/A,#N/A,FALSE,"단축3";#N/A,#N/A,FALSE,"장축";#N/A,#N/A,FALSE,"4WD"}</definedName>
    <definedName name="금형편성표" localSheetId="28" hidden="1">{#N/A,#N/A,FALSE,"단축1";#N/A,#N/A,FALSE,"단축2";#N/A,#N/A,FALSE,"단축3";#N/A,#N/A,FALSE,"장축";#N/A,#N/A,FALSE,"4WD"}</definedName>
    <definedName name="금형편성표" localSheetId="5" hidden="1">{#N/A,#N/A,FALSE,"단축1";#N/A,#N/A,FALSE,"단축2";#N/A,#N/A,FALSE,"단축3";#N/A,#N/A,FALSE,"장축";#N/A,#N/A,FALSE,"4WD"}</definedName>
    <definedName name="금형편성표" localSheetId="13" hidden="1">{#N/A,#N/A,FALSE,"단축1";#N/A,#N/A,FALSE,"단축2";#N/A,#N/A,FALSE,"단축3";#N/A,#N/A,FALSE,"장축";#N/A,#N/A,FALSE,"4WD"}</definedName>
    <definedName name="금형편성표" hidden="1">{#N/A,#N/A,FALSE,"단축1";#N/A,#N/A,FALSE,"단축2";#N/A,#N/A,FALSE,"단축3";#N/A,#N/A,FALSE,"장축";#N/A,#N/A,FALSE,"4WD"}</definedName>
    <definedName name="금회공사원가금회" localSheetId="24">#REF!</definedName>
    <definedName name="금회공사원가금회">#REF!</definedName>
    <definedName name="금회공사원가기시행" localSheetId="24">#REF!</definedName>
    <definedName name="금회공사원가기시행">#REF!</definedName>
    <definedName name="금회공사원가전체" localSheetId="24">#REF!</definedName>
    <definedName name="금회공사원가전체">#REF!</definedName>
    <definedName name="금회금간접노무비" localSheetId="24">#REF!</definedName>
    <definedName name="금회금간접노무비">#REF!</definedName>
    <definedName name="금회금고용보험료" localSheetId="24">#REF!</definedName>
    <definedName name="금회금고용보험료">#REF!</definedName>
    <definedName name="금회금공사원가" localSheetId="24">#REF!</definedName>
    <definedName name="금회금공사원가">#REF!</definedName>
    <definedName name="금회금기타경비" localSheetId="24">#REF!</definedName>
    <definedName name="금회금기타경비">#REF!</definedName>
    <definedName name="금회금산재보험료" localSheetId="24">#REF!</definedName>
    <definedName name="금회금산재보험료">#REF!</definedName>
    <definedName name="금회금안전관리비" localSheetId="24">#REF!</definedName>
    <definedName name="금회금안전관리비">#REF!</definedName>
    <definedName name="금회금이윤" localSheetId="24">#REF!</definedName>
    <definedName name="금회금이윤">#REF!</definedName>
    <definedName name="금회금일반관리비" localSheetId="24">#REF!</definedName>
    <definedName name="금회금일반관리비">#REF!</definedName>
    <definedName name="금회금제이윤" localSheetId="24">#REF!</definedName>
    <definedName name="금회금제이윤">#REF!</definedName>
    <definedName name="금회금폐기물처리비" localSheetId="24">#REF!</definedName>
    <definedName name="금회금폐기물처리비">#REF!</definedName>
    <definedName name="금회기공사원가" localSheetId="24">#REF!</definedName>
    <definedName name="금회기공사원가">#REF!</definedName>
    <definedName name="금회장공사원가" localSheetId="24">#REF!</definedName>
    <definedName name="금회장공사원가">#REF!</definedName>
    <definedName name="금회전공사원가" localSheetId="24">#REF!</definedName>
    <definedName name="금회전공사원가">#REF!</definedName>
    <definedName name="급식" localSheetId="24">#REF!</definedName>
    <definedName name="급식">#REF!</definedName>
    <definedName name="급여" localSheetId="24" hidden="1">{#N/A,#N/A,FALSE,"계약직(여)"}</definedName>
    <definedName name="급여" localSheetId="8" hidden="1">{#N/A,#N/A,FALSE,"계약직(여)"}</definedName>
    <definedName name="급여" localSheetId="25" hidden="1">{#N/A,#N/A,FALSE,"계약직(여)"}</definedName>
    <definedName name="급여" localSheetId="2" hidden="1">{#N/A,#N/A,FALSE,"계약직(여)"}</definedName>
    <definedName name="급여" localSheetId="28" hidden="1">{#N/A,#N/A,FALSE,"계약직(여)"}</definedName>
    <definedName name="급여" localSheetId="5" hidden="1">{#N/A,#N/A,FALSE,"계약직(여)"}</definedName>
    <definedName name="급여" hidden="1">{#N/A,#N/A,FALSE,"계약직(여)"}</definedName>
    <definedName name="급여Query2" localSheetId="24">#REF!</definedName>
    <definedName name="급여Query2">#REF!</definedName>
    <definedName name="급여여부조정">"OFFSET(급여여부조정!$A$3,,,COUNTA(급여여부조정!$A$3:$A$999), COUNTA(급여여부조정!$A$3:$AK$3))"</definedName>
    <definedName name="급여인상안" localSheetId="24" hidden="1">{#N/A,#N/A,FALSE,"계약직(여)"}</definedName>
    <definedName name="급여인상안" localSheetId="8" hidden="1">{#N/A,#N/A,FALSE,"계약직(여)"}</definedName>
    <definedName name="급여인상안" localSheetId="25" hidden="1">{#N/A,#N/A,FALSE,"계약직(여)"}</definedName>
    <definedName name="급여인상안" localSheetId="2" hidden="1">{#N/A,#N/A,FALSE,"계약직(여)"}</definedName>
    <definedName name="급여인상안" localSheetId="28" hidden="1">{#N/A,#N/A,FALSE,"계약직(여)"}</definedName>
    <definedName name="급여인상안" localSheetId="5" hidden="1">{#N/A,#N/A,FALSE,"계약직(여)"}</definedName>
    <definedName name="급여인상안" hidden="1">{#N/A,#N/A,FALSE,"계약직(여)"}</definedName>
    <definedName name="기">#N/A</definedName>
    <definedName name="기_01" localSheetId="24">#REF!,#REF!</definedName>
    <definedName name="기_01">#REF!,#REF!</definedName>
    <definedName name="기_02" localSheetId="24">#REF!,#REF!</definedName>
    <definedName name="기_02">#REF!,#REF!</definedName>
    <definedName name="기_03" localSheetId="24">#REF!,#REF!</definedName>
    <definedName name="기_03">#REF!,#REF!</definedName>
    <definedName name="기_04" localSheetId="24">#REF!,#REF!</definedName>
    <definedName name="기_04">#REF!,#REF!</definedName>
    <definedName name="기_05" localSheetId="24">#REF!,#REF!</definedName>
    <definedName name="기_05">#REF!,#REF!</definedName>
    <definedName name="기_06" localSheetId="24">#REF!,#REF!</definedName>
    <definedName name="기_06">#REF!,#REF!</definedName>
    <definedName name="기_07" localSheetId="24">#REF!,#REF!</definedName>
    <definedName name="기_07">#REF!,#REF!</definedName>
    <definedName name="기_08" localSheetId="24">#REF!,#REF!</definedName>
    <definedName name="기_08">#REF!,#REF!</definedName>
    <definedName name="기_09" localSheetId="24">#REF!,#REF!</definedName>
    <definedName name="기_09">#REF!,#REF!</definedName>
    <definedName name="기_10" localSheetId="24">#REF!,#REF!</definedName>
    <definedName name="기_10">#REF!,#REF!</definedName>
    <definedName name="기_11" localSheetId="24">#REF!,#REF!</definedName>
    <definedName name="기_11">#REF!,#REF!</definedName>
    <definedName name="기_12" localSheetId="24">#REF!,#REF!</definedName>
    <definedName name="기_12">#REF!,#REF!</definedName>
    <definedName name="기_13" localSheetId="24">#REF!,#REF!</definedName>
    <definedName name="기_13">#REF!,#REF!</definedName>
    <definedName name="기_14" localSheetId="24">#REF!,#REF!</definedName>
    <definedName name="기_14">#REF!,#REF!</definedName>
    <definedName name="기_60" localSheetId="24">#REF!,#REF!</definedName>
    <definedName name="기_60">#REF!,#REF!</definedName>
    <definedName name="기_총" localSheetId="24">#REF!,#REF!</definedName>
    <definedName name="기_총">#REF!,#REF!</definedName>
    <definedName name="기97" localSheetId="24">#REF!</definedName>
    <definedName name="기97">#REF!</definedName>
    <definedName name="기972" localSheetId="24">#REF!</definedName>
    <definedName name="기972">#REF!</definedName>
    <definedName name="기간" localSheetId="24">#REF!</definedName>
    <definedName name="기간">#REF!</definedName>
    <definedName name="기계" localSheetId="24">#REF!</definedName>
    <definedName name="기계">#REF!</definedName>
    <definedName name="기계3" localSheetId="24">BlankMacro1</definedName>
    <definedName name="기계3" localSheetId="8">BlankMacro1</definedName>
    <definedName name="기계3" localSheetId="25">BlankMacro1</definedName>
    <definedName name="기계3" localSheetId="2">BlankMacro1</definedName>
    <definedName name="기계3" localSheetId="28">BlankMacro1</definedName>
    <definedName name="기계3" localSheetId="26">BlankMacro1</definedName>
    <definedName name="기계3" localSheetId="27">BlankMacro1</definedName>
    <definedName name="기계3" localSheetId="6">BlankMacro1</definedName>
    <definedName name="기계3" localSheetId="5">BlankMacro1</definedName>
    <definedName name="기계3">BlankMacro1</definedName>
    <definedName name="기계공" localSheetId="24">#REF!</definedName>
    <definedName name="기계공">#REF!</definedName>
    <definedName name="기계설치공" localSheetId="24">#REF!</definedName>
    <definedName name="기계설치공">#REF!</definedName>
    <definedName name="기계장치" localSheetId="24" hidden="1">{"'손익현황'!$A$1:$J$29"}</definedName>
    <definedName name="기계장치" localSheetId="8" hidden="1">{"'손익현황'!$A$1:$J$29"}</definedName>
    <definedName name="기계장치" localSheetId="25" hidden="1">{"'손익현황'!$A$1:$J$29"}</definedName>
    <definedName name="기계장치" localSheetId="2" hidden="1">{"'손익현황'!$A$1:$J$29"}</definedName>
    <definedName name="기계장치" localSheetId="28" hidden="1">{"'손익현황'!$A$1:$J$29"}</definedName>
    <definedName name="기계장치" localSheetId="5" hidden="1">{"'손익현황'!$A$1:$J$29"}</definedName>
    <definedName name="기계장치" hidden="1">{"'손익현황'!$A$1:$J$29"}</definedName>
    <definedName name="기계장치1" localSheetId="24">#REF!</definedName>
    <definedName name="기계장치1">#REF!</definedName>
    <definedName name="기계장치시부인" localSheetId="24">#REF!</definedName>
    <definedName name="기계장치시부인">#REF!</definedName>
    <definedName name="기관명" localSheetId="24">#REF!</definedName>
    <definedName name="기관명">#REF!</definedName>
    <definedName name="기구감가" localSheetId="24">#REF!</definedName>
    <definedName name="기구감가">#REF!</definedName>
    <definedName name="기기" localSheetId="24" hidden="1">{#N/A,#N/A,FALSE,"UNIT";#N/A,#N/A,FALSE,"UNIT";#N/A,#N/A,FALSE,"계정"}</definedName>
    <definedName name="기기" localSheetId="8" hidden="1">{#N/A,#N/A,FALSE,"UNIT";#N/A,#N/A,FALSE,"UNIT";#N/A,#N/A,FALSE,"계정"}</definedName>
    <definedName name="기기" localSheetId="25" hidden="1">{#N/A,#N/A,FALSE,"UNIT";#N/A,#N/A,FALSE,"UNIT";#N/A,#N/A,FALSE,"계정"}</definedName>
    <definedName name="기기" localSheetId="2" hidden="1">{#N/A,#N/A,FALSE,"UNIT";#N/A,#N/A,FALSE,"UNIT";#N/A,#N/A,FALSE,"계정"}</definedName>
    <definedName name="기기" localSheetId="28" hidden="1">{#N/A,#N/A,FALSE,"UNIT";#N/A,#N/A,FALSE,"UNIT";#N/A,#N/A,FALSE,"계정"}</definedName>
    <definedName name="기기" localSheetId="5" hidden="1">{#N/A,#N/A,FALSE,"UNIT";#N/A,#N/A,FALSE,"UNIT";#N/A,#N/A,FALSE,"계정"}</definedName>
    <definedName name="기기" hidden="1">{#N/A,#N/A,FALSE,"UNIT";#N/A,#N/A,FALSE,"UNIT";#N/A,#N/A,FALSE,"계정"}</definedName>
    <definedName name="기기마" localSheetId="24" hidden="1">#REF!</definedName>
    <definedName name="기기마" hidden="1">#REF!</definedName>
    <definedName name="기기투자리스트" localSheetId="24" hidden="1">{#N/A,#N/A,FALSE,"UNIT";#N/A,#N/A,FALSE,"UNIT";#N/A,#N/A,FALSE,"계정"}</definedName>
    <definedName name="기기투자리스트" localSheetId="8" hidden="1">{#N/A,#N/A,FALSE,"UNIT";#N/A,#N/A,FALSE,"UNIT";#N/A,#N/A,FALSE,"계정"}</definedName>
    <definedName name="기기투자리스트" localSheetId="25" hidden="1">{#N/A,#N/A,FALSE,"UNIT";#N/A,#N/A,FALSE,"UNIT";#N/A,#N/A,FALSE,"계정"}</definedName>
    <definedName name="기기투자리스트" localSheetId="2" hidden="1">{#N/A,#N/A,FALSE,"UNIT";#N/A,#N/A,FALSE,"UNIT";#N/A,#N/A,FALSE,"계정"}</definedName>
    <definedName name="기기투자리스트" localSheetId="28" hidden="1">{#N/A,#N/A,FALSE,"UNIT";#N/A,#N/A,FALSE,"UNIT";#N/A,#N/A,FALSE,"계정"}</definedName>
    <definedName name="기기투자리스트" localSheetId="5" hidden="1">{#N/A,#N/A,FALSE,"UNIT";#N/A,#N/A,FALSE,"UNIT";#N/A,#N/A,FALSE,"계정"}</definedName>
    <definedName name="기기투자리스트" hidden="1">{#N/A,#N/A,FALSE,"UNIT";#N/A,#N/A,FALSE,"UNIT";#N/A,#N/A,FALSE,"계정"}</definedName>
    <definedName name="기능" localSheetId="24" hidden="1">{#N/A,#N/A,FALSE,"단축1";#N/A,#N/A,FALSE,"단축2";#N/A,#N/A,FALSE,"단축3";#N/A,#N/A,FALSE,"장축";#N/A,#N/A,FALSE,"4WD"}</definedName>
    <definedName name="기능" localSheetId="8" hidden="1">{#N/A,#N/A,FALSE,"단축1";#N/A,#N/A,FALSE,"단축2";#N/A,#N/A,FALSE,"단축3";#N/A,#N/A,FALSE,"장축";#N/A,#N/A,FALSE,"4WD"}</definedName>
    <definedName name="기능" localSheetId="25" hidden="1">{#N/A,#N/A,FALSE,"단축1";#N/A,#N/A,FALSE,"단축2";#N/A,#N/A,FALSE,"단축3";#N/A,#N/A,FALSE,"장축";#N/A,#N/A,FALSE,"4WD"}</definedName>
    <definedName name="기능" localSheetId="2" hidden="1">{#N/A,#N/A,FALSE,"단축1";#N/A,#N/A,FALSE,"단축2";#N/A,#N/A,FALSE,"단축3";#N/A,#N/A,FALSE,"장축";#N/A,#N/A,FALSE,"4WD"}</definedName>
    <definedName name="기능" localSheetId="28" hidden="1">{#N/A,#N/A,FALSE,"단축1";#N/A,#N/A,FALSE,"단축2";#N/A,#N/A,FALSE,"단축3";#N/A,#N/A,FALSE,"장축";#N/A,#N/A,FALSE,"4WD"}</definedName>
    <definedName name="기능" localSheetId="5" hidden="1">{#N/A,#N/A,FALSE,"단축1";#N/A,#N/A,FALSE,"단축2";#N/A,#N/A,FALSE,"단축3";#N/A,#N/A,FALSE,"장축";#N/A,#N/A,FALSE,"4WD"}</definedName>
    <definedName name="기능" hidden="1">{#N/A,#N/A,FALSE,"단축1";#N/A,#N/A,FALSE,"단축2";#N/A,#N/A,FALSE,"단축3";#N/A,#N/A,FALSE,"장축";#N/A,#N/A,FALSE,"4WD"}</definedName>
    <definedName name="기능시험" localSheetId="24" hidden="1">{#N/A,#N/A,FALSE,"단축1";#N/A,#N/A,FALSE,"단축2";#N/A,#N/A,FALSE,"단축3";#N/A,#N/A,FALSE,"장축";#N/A,#N/A,FALSE,"4WD"}</definedName>
    <definedName name="기능시험" localSheetId="8" hidden="1">{#N/A,#N/A,FALSE,"단축1";#N/A,#N/A,FALSE,"단축2";#N/A,#N/A,FALSE,"단축3";#N/A,#N/A,FALSE,"장축";#N/A,#N/A,FALSE,"4WD"}</definedName>
    <definedName name="기능시험" localSheetId="25" hidden="1">{#N/A,#N/A,FALSE,"단축1";#N/A,#N/A,FALSE,"단축2";#N/A,#N/A,FALSE,"단축3";#N/A,#N/A,FALSE,"장축";#N/A,#N/A,FALSE,"4WD"}</definedName>
    <definedName name="기능시험" localSheetId="2" hidden="1">{#N/A,#N/A,FALSE,"단축1";#N/A,#N/A,FALSE,"단축2";#N/A,#N/A,FALSE,"단축3";#N/A,#N/A,FALSE,"장축";#N/A,#N/A,FALSE,"4WD"}</definedName>
    <definedName name="기능시험" localSheetId="28" hidden="1">{#N/A,#N/A,FALSE,"단축1";#N/A,#N/A,FALSE,"단축2";#N/A,#N/A,FALSE,"단축3";#N/A,#N/A,FALSE,"장축";#N/A,#N/A,FALSE,"4WD"}</definedName>
    <definedName name="기능시험" localSheetId="5" hidden="1">{#N/A,#N/A,FALSE,"단축1";#N/A,#N/A,FALSE,"단축2";#N/A,#N/A,FALSE,"단축3";#N/A,#N/A,FALSE,"장축";#N/A,#N/A,FALSE,"4WD"}</definedName>
    <definedName name="기능시험" hidden="1">{#N/A,#N/A,FALSE,"단축1";#N/A,#N/A,FALSE,"단축2";#N/A,#N/A,FALSE,"단축3";#N/A,#N/A,FALSE,"장축";#N/A,#N/A,FALSE,"4WD"}</definedName>
    <definedName name="기말" localSheetId="24">#REF!</definedName>
    <definedName name="기말">#REF!</definedName>
    <definedName name="기말가입자" localSheetId="24">#REF!</definedName>
    <definedName name="기말가입자">#REF!</definedName>
    <definedName name="기말고정부채" localSheetId="24">#REF!</definedName>
    <definedName name="기말고정부채">#REF!</definedName>
    <definedName name="기말당좌자산" localSheetId="24">#REF!</definedName>
    <definedName name="기말당좌자산">#REF!</definedName>
    <definedName name="기말매출채권" localSheetId="24">#REF!</definedName>
    <definedName name="기말매출채권">#REF!</definedName>
    <definedName name="기말부채총계" localSheetId="24">#REF!</definedName>
    <definedName name="기말부채총계">#REF!</definedName>
    <definedName name="기말유동부채" localSheetId="24">#REF!</definedName>
    <definedName name="기말유동부채">#REF!</definedName>
    <definedName name="기말유동자산" localSheetId="24">#REF!</definedName>
    <definedName name="기말유동자산">#REF!</definedName>
    <definedName name="기말자기자본" localSheetId="24">#REF!</definedName>
    <definedName name="기말자기자본">#REF!</definedName>
    <definedName name="기말자산총계" localSheetId="24">#REF!</definedName>
    <definedName name="기말자산총계">#REF!</definedName>
    <definedName name="기말재고자산" localSheetId="24">#REF!</definedName>
    <definedName name="기말재고자산">#REF!</definedName>
    <definedName name="기말중점검토" localSheetId="24" hidden="1">{#N/A,#N/A,FALSE,"BS";#N/A,#N/A,FALSE,"PL";#N/A,#N/A,FALSE,"처분";#N/A,#N/A,FALSE,"현금";#N/A,#N/A,FALSE,"매출";#N/A,#N/A,FALSE,"원가";#N/A,#N/A,FALSE,"경영"}</definedName>
    <definedName name="기말중점검토" localSheetId="8" hidden="1">{#N/A,#N/A,FALSE,"BS";#N/A,#N/A,FALSE,"PL";#N/A,#N/A,FALSE,"처분";#N/A,#N/A,FALSE,"현금";#N/A,#N/A,FALSE,"매출";#N/A,#N/A,FALSE,"원가";#N/A,#N/A,FALSE,"경영"}</definedName>
    <definedName name="기말중점검토" localSheetId="25" hidden="1">{#N/A,#N/A,FALSE,"BS";#N/A,#N/A,FALSE,"PL";#N/A,#N/A,FALSE,"처분";#N/A,#N/A,FALSE,"현금";#N/A,#N/A,FALSE,"매출";#N/A,#N/A,FALSE,"원가";#N/A,#N/A,FALSE,"경영"}</definedName>
    <definedName name="기말중점검토" localSheetId="2" hidden="1">{#N/A,#N/A,FALSE,"BS";#N/A,#N/A,FALSE,"PL";#N/A,#N/A,FALSE,"처분";#N/A,#N/A,FALSE,"현금";#N/A,#N/A,FALSE,"매출";#N/A,#N/A,FALSE,"원가";#N/A,#N/A,FALSE,"경영"}</definedName>
    <definedName name="기말중점검토" localSheetId="28" hidden="1">{#N/A,#N/A,FALSE,"BS";#N/A,#N/A,FALSE,"PL";#N/A,#N/A,FALSE,"처분";#N/A,#N/A,FALSE,"현금";#N/A,#N/A,FALSE,"매출";#N/A,#N/A,FALSE,"원가";#N/A,#N/A,FALSE,"경영"}</definedName>
    <definedName name="기말중점검토" localSheetId="5"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 localSheetId="24">#REF!</definedName>
    <definedName name="기명기">#REF!</definedName>
    <definedName name="기밈남"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밈남"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밈남"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밈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밈남"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밈남"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 localSheetId="24">#REF!</definedName>
    <definedName name="기본세율">#REF!</definedName>
    <definedName name="기본연봉" localSheetId="24">#REF!</definedName>
    <definedName name="기본연봉">#REF!</definedName>
    <definedName name="기부금" localSheetId="24">#REF!</definedName>
    <definedName name="기부금">#REF!</definedName>
    <definedName name="기생산배치100X" localSheetId="23">#REF!</definedName>
    <definedName name="기생산배치100X" localSheetId="24">#REF!</definedName>
    <definedName name="기생산배치100X" localSheetId="25">#REF!</definedName>
    <definedName name="기생산배치100X" localSheetId="28">#REF!</definedName>
    <definedName name="기생산배치100X" localSheetId="26">#REF!</definedName>
    <definedName name="기생산배치100X" localSheetId="27">#REF!</definedName>
    <definedName name="기생산배치100X">#REF!</definedName>
    <definedName name="기생산배치AlaGln" localSheetId="23">#REF!</definedName>
    <definedName name="기생산배치AlaGln" localSheetId="24">#REF!</definedName>
    <definedName name="기생산배치AlaGln" localSheetId="25">#REF!</definedName>
    <definedName name="기생산배치AlaGln" localSheetId="28">#REF!</definedName>
    <definedName name="기생산배치AlaGln" localSheetId="26">#REF!</definedName>
    <definedName name="기생산배치AlaGln" localSheetId="27">#REF!</definedName>
    <definedName name="기생산배치AlaGln">#REF!</definedName>
    <definedName name="기생산배치FMC002" localSheetId="23">#REF!</definedName>
    <definedName name="기생산배치FMC002" localSheetId="24">#REF!</definedName>
    <definedName name="기생산배치FMC002" localSheetId="25">#REF!</definedName>
    <definedName name="기생산배치FMC002" localSheetId="28">#REF!</definedName>
    <definedName name="기생산배치FMC002" localSheetId="26">#REF!</definedName>
    <definedName name="기생산배치FMC002" localSheetId="27">#REF!</definedName>
    <definedName name="기생산배치FMC002">#REF!</definedName>
    <definedName name="기생산배치Growth" localSheetId="23">#REF!</definedName>
    <definedName name="기생산배치Growth" localSheetId="24">#REF!</definedName>
    <definedName name="기생산배치Growth" localSheetId="25">#REF!</definedName>
    <definedName name="기생산배치Growth" localSheetId="28">#REF!</definedName>
    <definedName name="기생산배치Growth" localSheetId="26">#REF!</definedName>
    <definedName name="기생산배치Growth" localSheetId="27">#REF!</definedName>
    <definedName name="기생산배치Growth">#REF!</definedName>
    <definedName name="기생산배치Production" localSheetId="23">#REF!</definedName>
    <definedName name="기생산배치Production" localSheetId="24">#REF!</definedName>
    <definedName name="기생산배치Production" localSheetId="25">#REF!</definedName>
    <definedName name="기생산배치Production" localSheetId="28">#REF!</definedName>
    <definedName name="기생산배치Production" localSheetId="26">#REF!</definedName>
    <definedName name="기생산배치Production" localSheetId="27">#REF!</definedName>
    <definedName name="기생산배치Production">#REF!</definedName>
    <definedName name="기설" localSheetId="24">#REF!</definedName>
    <definedName name="기설">#REF!</definedName>
    <definedName name="기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 localSheetId="24">#REF!</definedName>
    <definedName name="기수">#REF!</definedName>
    <definedName name="기술" localSheetId="24">#REF!</definedName>
    <definedName name="기술">#REF!</definedName>
    <definedName name="기술사명단" localSheetId="24" hidden="1">{"'자격급추가지급자'!$A$1:$M$13"}</definedName>
    <definedName name="기술사명단" localSheetId="8" hidden="1">{"'자격급추가지급자'!$A$1:$M$13"}</definedName>
    <definedName name="기술사명단" localSheetId="25" hidden="1">{"'자격급추가지급자'!$A$1:$M$13"}</definedName>
    <definedName name="기술사명단" localSheetId="2" hidden="1">{"'자격급추가지급자'!$A$1:$M$13"}</definedName>
    <definedName name="기술사명단" localSheetId="28" hidden="1">{"'자격급추가지급자'!$A$1:$M$13"}</definedName>
    <definedName name="기술사명단" localSheetId="5" hidden="1">{"'자격급추가지급자'!$A$1:$M$13"}</definedName>
    <definedName name="기술사명단" hidden="1">{"'자격급추가지급자'!$A$1:$M$13"}</definedName>
    <definedName name="기술영업" localSheetId="28" hidden="1">#REF!</definedName>
    <definedName name="기술영업" hidden="1">#REF!</definedName>
    <definedName name="기아" localSheetId="24" hidden="1">{#N/A,#N/A,FALSE,"1.CRITERIA";#N/A,#N/A,FALSE,"2.IS";#N/A,#N/A,FALSE,"3.BS";#N/A,#N/A,FALSE,"4.PER PL";#N/A,#N/A,FALSE,"5.INVESTMENT";#N/A,#N/A,FALSE,"6.공문";#N/A,#N/A,FALSE,"7.netinvest"}</definedName>
    <definedName name="기아" localSheetId="8" hidden="1">{#N/A,#N/A,FALSE,"1.CRITERIA";#N/A,#N/A,FALSE,"2.IS";#N/A,#N/A,FALSE,"3.BS";#N/A,#N/A,FALSE,"4.PER PL";#N/A,#N/A,FALSE,"5.INVESTMENT";#N/A,#N/A,FALSE,"6.공문";#N/A,#N/A,FALSE,"7.netinvest"}</definedName>
    <definedName name="기아" localSheetId="25"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localSheetId="28" hidden="1">{#N/A,#N/A,FALSE,"1.CRITERIA";#N/A,#N/A,FALSE,"2.IS";#N/A,#N/A,FALSE,"3.BS";#N/A,#N/A,FALSE,"4.PER PL";#N/A,#N/A,FALSE,"5.INVESTMENT";#N/A,#N/A,FALSE,"6.공문";#N/A,#N/A,FALSE,"7.netinvest"}</definedName>
    <definedName name="기아" localSheetId="5"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4" hidden="1">{#N/A,#N/A,FALSE,"정공"}</definedName>
    <definedName name="기아모텍" localSheetId="8" hidden="1">{#N/A,#N/A,FALSE,"정공"}</definedName>
    <definedName name="기아모텍" localSheetId="25" hidden="1">{#N/A,#N/A,FALSE,"정공"}</definedName>
    <definedName name="기아모텍" localSheetId="2" hidden="1">{#N/A,#N/A,FALSE,"정공"}</definedName>
    <definedName name="기아모텍" localSheetId="14" hidden="1">{#N/A,#N/A,FALSE,"정공"}</definedName>
    <definedName name="기아모텍" localSheetId="28" hidden="1">{#N/A,#N/A,FALSE,"정공"}</definedName>
    <definedName name="기아모텍" localSheetId="5" hidden="1">{#N/A,#N/A,FALSE,"정공"}</definedName>
    <definedName name="기아모텍" localSheetId="13" hidden="1">{#N/A,#N/A,FALSE,"정공"}</definedName>
    <definedName name="기아모텍" hidden="1">{#N/A,#N/A,FALSE,"정공"}</definedName>
    <definedName name="기아전자" localSheetId="24" hidden="1">{#N/A,#N/A,FALSE,"정공"}</definedName>
    <definedName name="기아전자" localSheetId="8" hidden="1">{#N/A,#N/A,FALSE,"정공"}</definedName>
    <definedName name="기아전자" localSheetId="25" hidden="1">{#N/A,#N/A,FALSE,"정공"}</definedName>
    <definedName name="기아전자" localSheetId="2" hidden="1">{#N/A,#N/A,FALSE,"정공"}</definedName>
    <definedName name="기아전자" localSheetId="14" hidden="1">{#N/A,#N/A,FALSE,"정공"}</definedName>
    <definedName name="기아전자" localSheetId="28" hidden="1">{#N/A,#N/A,FALSE,"정공"}</definedName>
    <definedName name="기아전자" localSheetId="5" hidden="1">{#N/A,#N/A,FALSE,"정공"}</definedName>
    <definedName name="기아전자" localSheetId="13" hidden="1">{#N/A,#N/A,FALSE,"정공"}</definedName>
    <definedName name="기아전자" hidden="1">{#N/A,#N/A,FALSE,"정공"}</definedName>
    <definedName name="기아차" localSheetId="24" hidden="1">{#N/A,#N/A,FALSE,"1.CRITERIA";#N/A,#N/A,FALSE,"2.IS";#N/A,#N/A,FALSE,"3.BS";#N/A,#N/A,FALSE,"4.PER PL";#N/A,#N/A,FALSE,"5.INVESTMENT";#N/A,#N/A,FALSE,"6.공문";#N/A,#N/A,FALSE,"7.netinvest"}</definedName>
    <definedName name="기아차" localSheetId="8" hidden="1">{#N/A,#N/A,FALSE,"1.CRITERIA";#N/A,#N/A,FALSE,"2.IS";#N/A,#N/A,FALSE,"3.BS";#N/A,#N/A,FALSE,"4.PER PL";#N/A,#N/A,FALSE,"5.INVESTMENT";#N/A,#N/A,FALSE,"6.공문";#N/A,#N/A,FALSE,"7.netinvest"}</definedName>
    <definedName name="기아차" localSheetId="25"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localSheetId="28" hidden="1">{#N/A,#N/A,FALSE,"1.CRITERIA";#N/A,#N/A,FALSE,"2.IS";#N/A,#N/A,FALSE,"3.BS";#N/A,#N/A,FALSE,"4.PER PL";#N/A,#N/A,FALSE,"5.INVESTMENT";#N/A,#N/A,FALSE,"6.공문";#N/A,#N/A,FALSE,"7.netinvest"}</definedName>
    <definedName name="기아차" localSheetId="5"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 localSheetId="24">#REF!</definedName>
    <definedName name="기안">#REF!</definedName>
    <definedName name="기안갑" localSheetId="24">#REF!</definedName>
    <definedName name="기안갑">#REF!</definedName>
    <definedName name="기안서" localSheetId="24">#REF!</definedName>
    <definedName name="기안서">#REF!</definedName>
    <definedName name="기안을" localSheetId="24">#REF!</definedName>
    <definedName name="기안을">#REF!</definedName>
    <definedName name="기안일자" localSheetId="24">#REF!</definedName>
    <definedName name="기안일자">#REF!</definedName>
    <definedName name="기안평택" localSheetId="24">#REF!</definedName>
    <definedName name="기안평택">#REF!</definedName>
    <definedName name="기업자유_5103" localSheetId="24">#REF!</definedName>
    <definedName name="기업자유_5103">#REF!</definedName>
    <definedName name="기업투자" localSheetId="24">#REF!</definedName>
    <definedName name="기업투자">#REF!</definedName>
    <definedName name="기존" localSheetId="24" hidden="1">{#N/A,#N/A,FALSE,"UNIT";#N/A,#N/A,FALSE,"UNIT";#N/A,#N/A,FALSE,"계정"}</definedName>
    <definedName name="기존" localSheetId="8" hidden="1">{#N/A,#N/A,FALSE,"UNIT";#N/A,#N/A,FALSE,"UNIT";#N/A,#N/A,FALSE,"계정"}</definedName>
    <definedName name="기존" localSheetId="25" hidden="1">{#N/A,#N/A,FALSE,"UNIT";#N/A,#N/A,FALSE,"UNIT";#N/A,#N/A,FALSE,"계정"}</definedName>
    <definedName name="기존" localSheetId="2" hidden="1">{#N/A,#N/A,FALSE,"UNIT";#N/A,#N/A,FALSE,"UNIT";#N/A,#N/A,FALSE,"계정"}</definedName>
    <definedName name="기존" localSheetId="28" hidden="1">{#N/A,#N/A,FALSE,"UNIT";#N/A,#N/A,FALSE,"UNIT";#N/A,#N/A,FALSE,"계정"}</definedName>
    <definedName name="기존" localSheetId="5" hidden="1">{#N/A,#N/A,FALSE,"UNIT";#N/A,#N/A,FALSE,"UNIT";#N/A,#N/A,FALSE,"계정"}</definedName>
    <definedName name="기존" hidden="1">{#N/A,#N/A,FALSE,"UNIT";#N/A,#N/A,FALSE,"UNIT";#N/A,#N/A,FALSE,"계정"}</definedName>
    <definedName name="기존_서비스_제공_지역" localSheetId="24">#REF!</definedName>
    <definedName name="기존_서비스_제공_지역">#REF!</definedName>
    <definedName name="기존안비교" localSheetId="24" hidden="1">{#N/A,#N/A,FALSE,"단축1";#N/A,#N/A,FALSE,"단축2";#N/A,#N/A,FALSE,"단축3";#N/A,#N/A,FALSE,"장축";#N/A,#N/A,FALSE,"4WD"}</definedName>
    <definedName name="기존안비교" localSheetId="8" hidden="1">{#N/A,#N/A,FALSE,"단축1";#N/A,#N/A,FALSE,"단축2";#N/A,#N/A,FALSE,"단축3";#N/A,#N/A,FALSE,"장축";#N/A,#N/A,FALSE,"4WD"}</definedName>
    <definedName name="기존안비교" localSheetId="25" hidden="1">{#N/A,#N/A,FALSE,"단축1";#N/A,#N/A,FALSE,"단축2";#N/A,#N/A,FALSE,"단축3";#N/A,#N/A,FALSE,"장축";#N/A,#N/A,FALSE,"4WD"}</definedName>
    <definedName name="기존안비교" localSheetId="2" hidden="1">{#N/A,#N/A,FALSE,"단축1";#N/A,#N/A,FALSE,"단축2";#N/A,#N/A,FALSE,"단축3";#N/A,#N/A,FALSE,"장축";#N/A,#N/A,FALSE,"4WD"}</definedName>
    <definedName name="기존안비교" localSheetId="28" hidden="1">{#N/A,#N/A,FALSE,"단축1";#N/A,#N/A,FALSE,"단축2";#N/A,#N/A,FALSE,"단축3";#N/A,#N/A,FALSE,"장축";#N/A,#N/A,FALSE,"4WD"}</definedName>
    <definedName name="기존안비교" localSheetId="5" hidden="1">{#N/A,#N/A,FALSE,"단축1";#N/A,#N/A,FALSE,"단축2";#N/A,#N/A,FALSE,"단축3";#N/A,#N/A,FALSE,"장축";#N/A,#N/A,FALSE,"4WD"}</definedName>
    <definedName name="기존안비교" hidden="1">{#N/A,#N/A,FALSE,"단축1";#N/A,#N/A,FALSE,"단축2";#N/A,#N/A,FALSE,"단축3";#N/A,#N/A,FALSE,"장축";#N/A,#N/A,FALSE,"4WD"}</definedName>
    <definedName name="기준" localSheetId="24">#REF!</definedName>
    <definedName name="기준">#REF!</definedName>
    <definedName name="기준일" localSheetId="24">#REF!</definedName>
    <definedName name="기준일">#REF!</definedName>
    <definedName name="기준점" localSheetId="24">#REF!</definedName>
    <definedName name="기준점">#REF!</definedName>
    <definedName name="기준정보" localSheetId="24">#REF!</definedName>
    <definedName name="기준정보">#REF!</definedName>
    <definedName name="기준정보1" localSheetId="24">#REF!</definedName>
    <definedName name="기준정보1">#REF!</definedName>
    <definedName name="기지국" localSheetId="24">#REF!</definedName>
    <definedName name="기지국">#REF!</definedName>
    <definedName name="기지국명" localSheetId="24">#REF!</definedName>
    <definedName name="기지국명">#REF!</definedName>
    <definedName name="기지미정산2000" localSheetId="24">#REF!</definedName>
    <definedName name="기지미정산2000">#REF!</definedName>
    <definedName name="기지정산2000" localSheetId="24">#REF!</definedName>
    <definedName name="기지정산2000">#REF!</definedName>
    <definedName name="기지투자2000" localSheetId="24">#REF!</definedName>
    <definedName name="기지투자2000">#REF!</definedName>
    <definedName name="기초" localSheetId="24">#REF!</definedName>
    <definedName name="기초">#REF!</definedName>
    <definedName name="기초단가" localSheetId="24">#REF!</definedName>
    <definedName name="기초단가">#REF!</definedName>
    <definedName name="기초단가1" localSheetId="24">#REF!</definedName>
    <definedName name="기초단가1">#REF!</definedName>
    <definedName name="기초매출채권" localSheetId="24">#REF!</definedName>
    <definedName name="기초매출채권">#REF!</definedName>
    <definedName name="기초자기자본" localSheetId="24">#REF!</definedName>
    <definedName name="기초자기자본">#REF!</definedName>
    <definedName name="기초자산총계" localSheetId="24">#REF!</definedName>
    <definedName name="기초자산총계">#REF!</definedName>
    <definedName name="기초재고자산" localSheetId="24">#REF!</definedName>
    <definedName name="기초재고자산">#REF!</definedName>
    <definedName name="기층t" localSheetId="24">#REF!</definedName>
    <definedName name="기층t">#REF!</definedName>
    <definedName name="기타" localSheetId="24" hidden="1">{#N/A,#N/A,FALSE,"Sheet1"}</definedName>
    <definedName name="기타" localSheetId="8" hidden="1">{#N/A,#N/A,FALSE,"Sheet1"}</definedName>
    <definedName name="기타" localSheetId="25" hidden="1">{#N/A,#N/A,FALSE,"Sheet1"}</definedName>
    <definedName name="기타" localSheetId="2" hidden="1">{#N/A,#N/A,FALSE,"Sheet1"}</definedName>
    <definedName name="기타" localSheetId="28" hidden="1">{#N/A,#N/A,FALSE,"Sheet1"}</definedName>
    <definedName name="기타" localSheetId="5" hidden="1">{#N/A,#N/A,FALSE,"Sheet1"}</definedName>
    <definedName name="기타" hidden="1">{#N/A,#N/A,FALSE,"Sheet1"}</definedName>
    <definedName name="기타경비" localSheetId="24">#REF!</definedName>
    <definedName name="기타경비">#REF!</definedName>
    <definedName name="기타경비율" localSheetId="24">#REF!</definedName>
    <definedName name="기타경비율">#REF!</definedName>
    <definedName name="기타미정산2000" localSheetId="24">#REF!</definedName>
    <definedName name="기타미정산2000">#REF!</definedName>
    <definedName name="기타유동부채"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 localSheetId="24">#REF!</definedName>
    <definedName name="기타자산_종업원채권_Y_List">#REF!</definedName>
    <definedName name="기타정산2000" localSheetId="24">#REF!</definedName>
    <definedName name="기타정산2000">#REF!</definedName>
    <definedName name="기타차입금"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 localSheetId="24">#REF!</definedName>
    <definedName name="기타투자2000">#REF!</definedName>
    <definedName name="기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 localSheetId="24">#REF!</definedName>
    <definedName name="기획채권">#REF!</definedName>
    <definedName name="기흥미완성주택" localSheetId="24">#REF!</definedName>
    <definedName name="기흥미완성주택">#REF!</definedName>
    <definedName name="기흥분양원가" localSheetId="24">#REF!</definedName>
    <definedName name="기흥분양원가">#REF!</definedName>
    <definedName name="기흥상가" localSheetId="24">#REF!</definedName>
    <definedName name="기흥상가">#REF!</definedName>
    <definedName name="기흥아파트" localSheetId="24">#REF!</definedName>
    <definedName name="기흥아파트">#REF!</definedName>
    <definedName name="길이" localSheetId="24">#REF!</definedName>
    <definedName name="길이">#REF!</definedName>
    <definedName name="김" localSheetId="24" hidden="1">{#N/A,#N/A,FALSE,"Aging Summary";#N/A,#N/A,FALSE,"Ratio Analysis";#N/A,#N/A,FALSE,"Test 120 Day Accts";#N/A,#N/A,FALSE,"Tickmarks"}</definedName>
    <definedName name="김" localSheetId="8" hidden="1">{#N/A,#N/A,FALSE,"Aging Summary";#N/A,#N/A,FALSE,"Ratio Analysis";#N/A,#N/A,FALSE,"Test 120 Day Accts";#N/A,#N/A,FALSE,"Tickmarks"}</definedName>
    <definedName name="김" localSheetId="25" hidden="1">{#N/A,#N/A,FALSE,"Aging Summary";#N/A,#N/A,FALSE,"Ratio Analysis";#N/A,#N/A,FALSE,"Test 120 Day Accts";#N/A,#N/A,FALSE,"Tickmarks"}</definedName>
    <definedName name="김" localSheetId="2" hidden="1">{#N/A,#N/A,FALSE,"Aging Summary";#N/A,#N/A,FALSE,"Ratio Analysis";#N/A,#N/A,FALSE,"Test 120 Day Accts";#N/A,#N/A,FALSE,"Tickmarks"}</definedName>
    <definedName name="김" localSheetId="14" hidden="1">{#N/A,#N/A,FALSE,"Aging Summary";#N/A,#N/A,FALSE,"Ratio Analysis";#N/A,#N/A,FALSE,"Test 120 Day Accts";#N/A,#N/A,FALSE,"Tickmarks"}</definedName>
    <definedName name="김" localSheetId="28" hidden="1">{#N/A,#N/A,FALSE,"Aging Summary";#N/A,#N/A,FALSE,"Ratio Analysis";#N/A,#N/A,FALSE,"Test 120 Day Accts";#N/A,#N/A,FALSE,"Tickmarks"}</definedName>
    <definedName name="김" localSheetId="5" hidden="1">{#N/A,#N/A,FALSE,"Aging Summary";#N/A,#N/A,FALSE,"Ratio Analysis";#N/A,#N/A,FALSE,"Test 120 Day Accts";#N/A,#N/A,FALSE,"Tickmarks"}</definedName>
    <definedName name="김" localSheetId="13" hidden="1">{#N/A,#N/A,FALSE,"Aging Summary";#N/A,#N/A,FALSE,"Ratio Analysis";#N/A,#N/A,FALSE,"Test 120 Day Accts";#N/A,#N/A,FALSE,"Tickmarks"}</definedName>
    <definedName name="김" hidden="1">{#N/A,#N/A,FALSE,"Aging Summary";#N/A,#N/A,FALSE,"Ratio Analysis";#N/A,#N/A,FALSE,"Test 120 Day Accts";#N/A,#N/A,FALSE,"Tickmarks"}</definedName>
    <definedName name="김_1" localSheetId="24" hidden="1">{#N/A,#N/A,FALSE,"Aging Summary";#N/A,#N/A,FALSE,"Ratio Analysis";#N/A,#N/A,FALSE,"Test 120 Day Accts";#N/A,#N/A,FALSE,"Tickmarks"}</definedName>
    <definedName name="김_1" localSheetId="8" hidden="1">{#N/A,#N/A,FALSE,"Aging Summary";#N/A,#N/A,FALSE,"Ratio Analysis";#N/A,#N/A,FALSE,"Test 120 Day Accts";#N/A,#N/A,FALSE,"Tickmarks"}</definedName>
    <definedName name="김_1" localSheetId="25" hidden="1">{#N/A,#N/A,FALSE,"Aging Summary";#N/A,#N/A,FALSE,"Ratio Analysis";#N/A,#N/A,FALSE,"Test 120 Day Accts";#N/A,#N/A,FALSE,"Tickmarks"}</definedName>
    <definedName name="김_1" localSheetId="2" hidden="1">{#N/A,#N/A,FALSE,"Aging Summary";#N/A,#N/A,FALSE,"Ratio Analysis";#N/A,#N/A,FALSE,"Test 120 Day Accts";#N/A,#N/A,FALSE,"Tickmarks"}</definedName>
    <definedName name="김_1" localSheetId="14" hidden="1">{#N/A,#N/A,FALSE,"Aging Summary";#N/A,#N/A,FALSE,"Ratio Analysis";#N/A,#N/A,FALSE,"Test 120 Day Accts";#N/A,#N/A,FALSE,"Tickmarks"}</definedName>
    <definedName name="김_1" localSheetId="28" hidden="1">{#N/A,#N/A,FALSE,"Aging Summary";#N/A,#N/A,FALSE,"Ratio Analysis";#N/A,#N/A,FALSE,"Test 120 Day Accts";#N/A,#N/A,FALSE,"Tickmarks"}</definedName>
    <definedName name="김_1" localSheetId="5" hidden="1">{#N/A,#N/A,FALSE,"Aging Summary";#N/A,#N/A,FALSE,"Ratio Analysis";#N/A,#N/A,FALSE,"Test 120 Day Accts";#N/A,#N/A,FALSE,"Tickmarks"}</definedName>
    <definedName name="김_1" localSheetId="13" hidden="1">{#N/A,#N/A,FALSE,"Aging Summary";#N/A,#N/A,FALSE,"Ratio Analysis";#N/A,#N/A,FALSE,"Test 120 Day Accts";#N/A,#N/A,FALSE,"Tickmarks"}</definedName>
    <definedName name="김_1" hidden="1">{#N/A,#N/A,FALSE,"Aging Summary";#N/A,#N/A,FALSE,"Ratio Analysis";#N/A,#N/A,FALSE,"Test 120 Day Accts";#N/A,#N/A,FALSE,"Tickmarks"}</definedName>
    <definedName name="김기백" localSheetId="24" hidden="1">{"'Price List '!$A$1:$R$156"}</definedName>
    <definedName name="김기백" localSheetId="8" hidden="1">{"'Price List '!$A$1:$R$156"}</definedName>
    <definedName name="김기백" localSheetId="25" hidden="1">{"'Price List '!$A$1:$R$156"}</definedName>
    <definedName name="김기백" localSheetId="2" hidden="1">{"'Price List '!$A$1:$R$156"}</definedName>
    <definedName name="김기백" localSheetId="28" hidden="1">{"'Price List '!$A$1:$R$156"}</definedName>
    <definedName name="김기백" localSheetId="5" hidden="1">{"'Price List '!$A$1:$R$156"}</definedName>
    <definedName name="김기백" hidden="1">{"'Price List '!$A$1:$R$156"}</definedName>
    <definedName name="김김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24" hidden="1">{#N/A,#N/A,FALSE,"기술료 비교"}</definedName>
    <definedName name="김대업" localSheetId="8" hidden="1">{#N/A,#N/A,FALSE,"기술료 비교"}</definedName>
    <definedName name="김대업" localSheetId="25" hidden="1">{#N/A,#N/A,FALSE,"기술료 비교"}</definedName>
    <definedName name="김대업" localSheetId="2" hidden="1">{#N/A,#N/A,FALSE,"기술료 비교"}</definedName>
    <definedName name="김대업" localSheetId="28" hidden="1">{#N/A,#N/A,FALSE,"기술료 비교"}</definedName>
    <definedName name="김대업" localSheetId="5" hidden="1">{#N/A,#N/A,FALSE,"기술료 비교"}</definedName>
    <definedName name="김대업" hidden="1">{#N/A,#N/A,FALSE,"기술료 비교"}</definedName>
    <definedName name="김덕연" localSheetId="24" hidden="1">{"'Jibu9811 (3)'!$B$1:$J$433"}</definedName>
    <definedName name="김덕연" localSheetId="8" hidden="1">{"'Jibu9811 (3)'!$B$1:$J$433"}</definedName>
    <definedName name="김덕연" localSheetId="25" hidden="1">{"'Jibu9811 (3)'!$B$1:$J$433"}</definedName>
    <definedName name="김덕연" localSheetId="2" hidden="1">{"'Jibu9811 (3)'!$B$1:$J$433"}</definedName>
    <definedName name="김덕연" localSheetId="14" hidden="1">{"'Jibu9811 (3)'!$B$1:$J$433"}</definedName>
    <definedName name="김덕연" localSheetId="28" hidden="1">{"'Jibu9811 (3)'!$B$1:$J$433"}</definedName>
    <definedName name="김덕연" localSheetId="5" hidden="1">{"'Jibu9811 (3)'!$B$1:$J$433"}</definedName>
    <definedName name="김덕연" localSheetId="13" hidden="1">{"'Jibu9811 (3)'!$B$1:$J$433"}</definedName>
    <definedName name="김덕연" hidden="1">{"'Jibu9811 (3)'!$B$1:$J$433"}</definedName>
    <definedName name="김도윤" localSheetId="24" hidden="1">{#N/A,#N/A,TRUE,"Y생산";#N/A,#N/A,TRUE,"Y판매";#N/A,#N/A,TRUE,"Y총물량";#N/A,#N/A,TRUE,"Y능력";#N/A,#N/A,TRUE,"YKD"}</definedName>
    <definedName name="김도윤" localSheetId="8" hidden="1">{#N/A,#N/A,TRUE,"Y생산";#N/A,#N/A,TRUE,"Y판매";#N/A,#N/A,TRUE,"Y총물량";#N/A,#N/A,TRUE,"Y능력";#N/A,#N/A,TRUE,"YKD"}</definedName>
    <definedName name="김도윤" localSheetId="25" hidden="1">{#N/A,#N/A,TRUE,"Y생산";#N/A,#N/A,TRUE,"Y판매";#N/A,#N/A,TRUE,"Y총물량";#N/A,#N/A,TRUE,"Y능력";#N/A,#N/A,TRUE,"YKD"}</definedName>
    <definedName name="김도윤" localSheetId="2" hidden="1">{#N/A,#N/A,TRUE,"Y생산";#N/A,#N/A,TRUE,"Y판매";#N/A,#N/A,TRUE,"Y총물량";#N/A,#N/A,TRUE,"Y능력";#N/A,#N/A,TRUE,"YKD"}</definedName>
    <definedName name="김도윤" localSheetId="28" hidden="1">{#N/A,#N/A,TRUE,"Y생산";#N/A,#N/A,TRUE,"Y판매";#N/A,#N/A,TRUE,"Y총물량";#N/A,#N/A,TRUE,"Y능력";#N/A,#N/A,TRUE,"YKD"}</definedName>
    <definedName name="김도윤" localSheetId="5" hidden="1">{#N/A,#N/A,TRUE,"Y생산";#N/A,#N/A,TRUE,"Y판매";#N/A,#N/A,TRUE,"Y총물량";#N/A,#N/A,TRUE,"Y능력";#N/A,#N/A,TRUE,"YKD"}</definedName>
    <definedName name="김도윤" hidden="1">{#N/A,#N/A,TRUE,"Y생산";#N/A,#N/A,TRUE,"Y판매";#N/A,#N/A,TRUE,"Y총물량";#N/A,#N/A,TRUE,"Y능력";#N/A,#N/A,TRUE,"YKD"}</definedName>
    <definedName name="김동욱" localSheetId="24" hidden="1">{"'Price List '!$A$1:$R$156"}</definedName>
    <definedName name="김동욱" localSheetId="8" hidden="1">{"'Price List '!$A$1:$R$156"}</definedName>
    <definedName name="김동욱" localSheetId="25" hidden="1">{"'Price List '!$A$1:$R$156"}</definedName>
    <definedName name="김동욱" localSheetId="2" hidden="1">{"'Price List '!$A$1:$R$156"}</definedName>
    <definedName name="김동욱" localSheetId="28" hidden="1">{"'Price List '!$A$1:$R$156"}</definedName>
    <definedName name="김동욱" localSheetId="5" hidden="1">{"'Price List '!$A$1:$R$156"}</definedName>
    <definedName name="김동욱" hidden="1">{"'Price List '!$A$1:$R$156"}</definedName>
    <definedName name="김베" localSheetId="24" hidden="1">{#N/A,#N/A,FALSE,"단축1";#N/A,#N/A,FALSE,"단축2";#N/A,#N/A,FALSE,"단축3";#N/A,#N/A,FALSE,"장축";#N/A,#N/A,FALSE,"4WD"}</definedName>
    <definedName name="김베" localSheetId="8" hidden="1">{#N/A,#N/A,FALSE,"단축1";#N/A,#N/A,FALSE,"단축2";#N/A,#N/A,FALSE,"단축3";#N/A,#N/A,FALSE,"장축";#N/A,#N/A,FALSE,"4WD"}</definedName>
    <definedName name="김베" localSheetId="25" hidden="1">{#N/A,#N/A,FALSE,"단축1";#N/A,#N/A,FALSE,"단축2";#N/A,#N/A,FALSE,"단축3";#N/A,#N/A,FALSE,"장축";#N/A,#N/A,FALSE,"4WD"}</definedName>
    <definedName name="김베" localSheetId="2" hidden="1">{#N/A,#N/A,FALSE,"단축1";#N/A,#N/A,FALSE,"단축2";#N/A,#N/A,FALSE,"단축3";#N/A,#N/A,FALSE,"장축";#N/A,#N/A,FALSE,"4WD"}</definedName>
    <definedName name="김베" localSheetId="28" hidden="1">{#N/A,#N/A,FALSE,"단축1";#N/A,#N/A,FALSE,"단축2";#N/A,#N/A,FALSE,"단축3";#N/A,#N/A,FALSE,"장축";#N/A,#N/A,FALSE,"4WD"}</definedName>
    <definedName name="김베" localSheetId="5" hidden="1">{#N/A,#N/A,FALSE,"단축1";#N/A,#N/A,FALSE,"단축2";#N/A,#N/A,FALSE,"단축3";#N/A,#N/A,FALSE,"장축";#N/A,#N/A,FALSE,"4WD"}</definedName>
    <definedName name="김베" hidden="1">{#N/A,#N/A,FALSE,"단축1";#N/A,#N/A,FALSE,"단축2";#N/A,#N/A,FALSE,"단축3";#N/A,#N/A,FALSE,"장축";#N/A,#N/A,FALSE,"4WD"}</definedName>
    <definedName name="김석빈" localSheetId="24" hidden="1">{#N/A,#N/A,FALSE,"단축1";#N/A,#N/A,FALSE,"단축2";#N/A,#N/A,FALSE,"단축3";#N/A,#N/A,FALSE,"장축";#N/A,#N/A,FALSE,"4WD"}</definedName>
    <definedName name="김석빈" localSheetId="8" hidden="1">{#N/A,#N/A,FALSE,"단축1";#N/A,#N/A,FALSE,"단축2";#N/A,#N/A,FALSE,"단축3";#N/A,#N/A,FALSE,"장축";#N/A,#N/A,FALSE,"4WD"}</definedName>
    <definedName name="김석빈" localSheetId="25" hidden="1">{#N/A,#N/A,FALSE,"단축1";#N/A,#N/A,FALSE,"단축2";#N/A,#N/A,FALSE,"단축3";#N/A,#N/A,FALSE,"장축";#N/A,#N/A,FALSE,"4WD"}</definedName>
    <definedName name="김석빈" localSheetId="2" hidden="1">{#N/A,#N/A,FALSE,"단축1";#N/A,#N/A,FALSE,"단축2";#N/A,#N/A,FALSE,"단축3";#N/A,#N/A,FALSE,"장축";#N/A,#N/A,FALSE,"4WD"}</definedName>
    <definedName name="김석빈" localSheetId="28" hidden="1">{#N/A,#N/A,FALSE,"단축1";#N/A,#N/A,FALSE,"단축2";#N/A,#N/A,FALSE,"단축3";#N/A,#N/A,FALSE,"장축";#N/A,#N/A,FALSE,"4WD"}</definedName>
    <definedName name="김석빈" localSheetId="5" hidden="1">{#N/A,#N/A,FALSE,"단축1";#N/A,#N/A,FALSE,"단축2";#N/A,#N/A,FALSE,"단축3";#N/A,#N/A,FALSE,"장축";#N/A,#N/A,FALSE,"4WD"}</definedName>
    <definedName name="김석빈" hidden="1">{#N/A,#N/A,FALSE,"단축1";#N/A,#N/A,FALSE,"단축2";#N/A,#N/A,FALSE,"단축3";#N/A,#N/A,FALSE,"장축";#N/A,#N/A,FALSE,"4WD"}</definedName>
    <definedName name="김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localSheetId="24" hidden="1">{"'Price List '!$A$1:$R$156"}</definedName>
    <definedName name="김성현" localSheetId="8" hidden="1">{"'Price List '!$A$1:$R$156"}</definedName>
    <definedName name="김성현" localSheetId="25" hidden="1">{"'Price List '!$A$1:$R$156"}</definedName>
    <definedName name="김성현" localSheetId="2" hidden="1">{"'Price List '!$A$1:$R$156"}</definedName>
    <definedName name="김성현" localSheetId="28" hidden="1">{"'Price List '!$A$1:$R$156"}</definedName>
    <definedName name="김성현" localSheetId="5" hidden="1">{"'Price List '!$A$1:$R$156"}</definedName>
    <definedName name="김성현" hidden="1">{"'Price List '!$A$1:$R$156"}</definedName>
    <definedName name="김심선">#N/A</definedName>
    <definedName name="김아여어엉"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 localSheetId="24">#REF!</definedName>
    <definedName name="김의진">#REF!</definedName>
    <definedName name="김종묵" localSheetId="24" hidden="1">{#N/A,#N/A,FALSE,"기술료 비교"}</definedName>
    <definedName name="김종묵" localSheetId="8" hidden="1">{#N/A,#N/A,FALSE,"기술료 비교"}</definedName>
    <definedName name="김종묵" localSheetId="25" hidden="1">{#N/A,#N/A,FALSE,"기술료 비교"}</definedName>
    <definedName name="김종묵" localSheetId="2" hidden="1">{#N/A,#N/A,FALSE,"기술료 비교"}</definedName>
    <definedName name="김종묵" localSheetId="28" hidden="1">{#N/A,#N/A,FALSE,"기술료 비교"}</definedName>
    <definedName name="김종묵" localSheetId="5" hidden="1">{#N/A,#N/A,FALSE,"기술료 비교"}</definedName>
    <definedName name="김종묵" hidden="1">{#N/A,#N/A,FALSE,"기술료 비교"}</definedName>
    <definedName name="김종범" localSheetId="24">#REF!</definedName>
    <definedName name="김종범">#REF!</definedName>
    <definedName name="김종삼" localSheetId="24" hidden="1">{"'Price List '!$A$1:$R$156"}</definedName>
    <definedName name="김종삼" localSheetId="8" hidden="1">{"'Price List '!$A$1:$R$156"}</definedName>
    <definedName name="김종삼" localSheetId="25" hidden="1">{"'Price List '!$A$1:$R$156"}</definedName>
    <definedName name="김종삼" localSheetId="2" hidden="1">{"'Price List '!$A$1:$R$156"}</definedName>
    <definedName name="김종삼" localSheetId="28" hidden="1">{"'Price List '!$A$1:$R$156"}</definedName>
    <definedName name="김종삼" localSheetId="5" hidden="1">{"'Price List '!$A$1:$R$156"}</definedName>
    <definedName name="김종삼" hidden="1">{"'Price List '!$A$1:$R$156"}</definedName>
    <definedName name="김종성" localSheetId="24">BlankMacro1</definedName>
    <definedName name="김종성" localSheetId="8">BlankMacro1</definedName>
    <definedName name="김종성" localSheetId="25">BlankMacro1</definedName>
    <definedName name="김종성" localSheetId="2">BlankMacro1</definedName>
    <definedName name="김종성" localSheetId="28">BlankMacro1</definedName>
    <definedName name="김종성" localSheetId="26">BlankMacro1</definedName>
    <definedName name="김종성" localSheetId="27">BlankMacro1</definedName>
    <definedName name="김종성" localSheetId="6">BlankMacro1</definedName>
    <definedName name="김종성" localSheetId="5">BlankMacro1</definedName>
    <definedName name="김종성">BlankMacro1</definedName>
    <definedName name="김종진" localSheetId="24">#REF!</definedName>
    <definedName name="김종진" localSheetId="14">#REF!</definedName>
    <definedName name="김종진" localSheetId="13">#REF!</definedName>
    <definedName name="김종진">#REF!</definedName>
    <definedName name="김중"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중"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24" hidden="1">{"'Jibu9811 (3)'!$B$1:$J$433"}</definedName>
    <definedName name="김천사업장" localSheetId="8" hidden="1">{"'Jibu9811 (3)'!$B$1:$J$433"}</definedName>
    <definedName name="김천사업장" localSheetId="25" hidden="1">{"'Jibu9811 (3)'!$B$1:$J$433"}</definedName>
    <definedName name="김천사업장" localSheetId="2" hidden="1">{"'Jibu9811 (3)'!$B$1:$J$433"}</definedName>
    <definedName name="김천사업장" localSheetId="14" hidden="1">{"'Jibu9811 (3)'!$B$1:$J$433"}</definedName>
    <definedName name="김천사업장" localSheetId="28" hidden="1">{"'Jibu9811 (3)'!$B$1:$J$433"}</definedName>
    <definedName name="김천사업장" localSheetId="5" hidden="1">{"'Jibu9811 (3)'!$B$1:$J$433"}</definedName>
    <definedName name="김천사업장" localSheetId="13" hidden="1">{"'Jibu9811 (3)'!$B$1:$J$433"}</definedName>
    <definedName name="김천사업장" hidden="1">{"'Jibu9811 (3)'!$B$1:$J$433"}</definedName>
    <definedName name="김하얀" localSheetId="24">#REF!</definedName>
    <definedName name="김하얀">#REF!</definedName>
    <definedName name="김형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8"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5"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24" hidden="1">{"'Jibu9811 (3)'!$B$1:$J$433"}</definedName>
    <definedName name="꼬에랑스" localSheetId="8" hidden="1">{"'Jibu9811 (3)'!$B$1:$J$433"}</definedName>
    <definedName name="꼬에랑스" localSheetId="25" hidden="1">{"'Jibu9811 (3)'!$B$1:$J$433"}</definedName>
    <definedName name="꼬에랑스" localSheetId="2" hidden="1">{"'Jibu9811 (3)'!$B$1:$J$433"}</definedName>
    <definedName name="꼬에랑스" localSheetId="14" hidden="1">{"'Jibu9811 (3)'!$B$1:$J$433"}</definedName>
    <definedName name="꼬에랑스" localSheetId="28" hidden="1">{"'Jibu9811 (3)'!$B$1:$J$433"}</definedName>
    <definedName name="꼬에랑스" localSheetId="5" hidden="1">{"'Jibu9811 (3)'!$B$1:$J$433"}</definedName>
    <definedName name="꼬에랑스" localSheetId="13" hidden="1">{"'Jibu9811 (3)'!$B$1:$J$433"}</definedName>
    <definedName name="꼬에랑스" hidden="1">{"'Jibu9811 (3)'!$B$1:$J$433"}</definedName>
    <definedName name="꽃창포" localSheetId="24">#REF!</definedName>
    <definedName name="꽃창포">#REF!</definedName>
    <definedName name="꽃향유" localSheetId="24">#REF!</definedName>
    <definedName name="꽃향유">#REF!</definedName>
    <definedName name="ㄳㄱㄴ">#N/A</definedName>
    <definedName name="ㄳㄳㄳㄳ" localSheetId="24" hidden="1">{"'용역비'!$A$4:$C$8"}</definedName>
    <definedName name="ㄳㄳㄳㄳ" localSheetId="8" hidden="1">{"'용역비'!$A$4:$C$8"}</definedName>
    <definedName name="ㄳㄳㄳㄳ" localSheetId="25" hidden="1">{"'용역비'!$A$4:$C$8"}</definedName>
    <definedName name="ㄳㄳㄳㄳ" localSheetId="2" hidden="1">{"'용역비'!$A$4:$C$8"}</definedName>
    <definedName name="ㄳㄳㄳㄳ" localSheetId="28" hidden="1">{"'용역비'!$A$4:$C$8"}</definedName>
    <definedName name="ㄳㄳㄳㄳ" localSheetId="5" hidden="1">{"'용역비'!$A$4:$C$8"}</definedName>
    <definedName name="ㄳㄳㄳㄳ" hidden="1">{"'용역비'!$A$4:$C$8"}</definedName>
    <definedName name="ㄳㄳㅅㄱ" localSheetId="24" hidden="1">{#N/A,#N/A,FALSE,"단축1";#N/A,#N/A,FALSE,"단축2";#N/A,#N/A,FALSE,"단축3";#N/A,#N/A,FALSE,"장축";#N/A,#N/A,FALSE,"4WD"}</definedName>
    <definedName name="ㄳㄳㅅㄱ" localSheetId="8" hidden="1">{#N/A,#N/A,FALSE,"단축1";#N/A,#N/A,FALSE,"단축2";#N/A,#N/A,FALSE,"단축3";#N/A,#N/A,FALSE,"장축";#N/A,#N/A,FALSE,"4WD"}</definedName>
    <definedName name="ㄳㄳㅅㄱ" localSheetId="25" hidden="1">{#N/A,#N/A,FALSE,"단축1";#N/A,#N/A,FALSE,"단축2";#N/A,#N/A,FALSE,"단축3";#N/A,#N/A,FALSE,"장축";#N/A,#N/A,FALSE,"4WD"}</definedName>
    <definedName name="ㄳㄳㅅㄱ" localSheetId="2" hidden="1">{#N/A,#N/A,FALSE,"단축1";#N/A,#N/A,FALSE,"단축2";#N/A,#N/A,FALSE,"단축3";#N/A,#N/A,FALSE,"장축";#N/A,#N/A,FALSE,"4WD"}</definedName>
    <definedName name="ㄳㄳㅅㄱ" localSheetId="28" hidden="1">{#N/A,#N/A,FALSE,"단축1";#N/A,#N/A,FALSE,"단축2";#N/A,#N/A,FALSE,"단축3";#N/A,#N/A,FALSE,"장축";#N/A,#N/A,FALSE,"4WD"}</definedName>
    <definedName name="ㄳㄳㅅㄱ" localSheetId="5" hidden="1">{#N/A,#N/A,FALSE,"단축1";#N/A,#N/A,FALSE,"단축2";#N/A,#N/A,FALSE,"단축3";#N/A,#N/A,FALSE,"장축";#N/A,#N/A,FALSE,"4WD"}</definedName>
    <definedName name="ㄳㄳㅅㄱ" hidden="1">{#N/A,#N/A,FALSE,"단축1";#N/A,#N/A,FALSE,"단축2";#N/A,#N/A,FALSE,"단축3";#N/A,#N/A,FALSE,"장축";#N/A,#N/A,FALSE,"4WD"}</definedName>
    <definedName name="ㄳㄳㅅㄷㅅ" localSheetId="24"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8"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5"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14"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8"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5"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13"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4"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8"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5"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14"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8"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5"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13"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localSheetId="24" hidden="1">{#N/A,#N/A,FALSE,"Sheet6"}</definedName>
    <definedName name="ㄳㄷ" localSheetId="8" hidden="1">{#N/A,#N/A,FALSE,"Sheet6"}</definedName>
    <definedName name="ㄳㄷ" localSheetId="25" hidden="1">{#N/A,#N/A,FALSE,"Sheet6"}</definedName>
    <definedName name="ㄳㄷ" localSheetId="2" hidden="1">{#N/A,#N/A,FALSE,"Sheet6"}</definedName>
    <definedName name="ㄳㄷ" localSheetId="28" hidden="1">{#N/A,#N/A,FALSE,"Sheet6"}</definedName>
    <definedName name="ㄳㄷ" localSheetId="5" hidden="1">{#N/A,#N/A,FALSE,"Sheet6"}</definedName>
    <definedName name="ㄳㄷ" hidden="1">{#N/A,#N/A,FALSE,"Sheet6"}</definedName>
    <definedName name="ㄳㅁㄴ" localSheetId="24" hidden="1">{#N/A,#N/A,FALSE,"단축1";#N/A,#N/A,FALSE,"단축2";#N/A,#N/A,FALSE,"단축3";#N/A,#N/A,FALSE,"장축";#N/A,#N/A,FALSE,"4WD"}</definedName>
    <definedName name="ㄳㅁㄴ" localSheetId="8" hidden="1">{#N/A,#N/A,FALSE,"단축1";#N/A,#N/A,FALSE,"단축2";#N/A,#N/A,FALSE,"단축3";#N/A,#N/A,FALSE,"장축";#N/A,#N/A,FALSE,"4WD"}</definedName>
    <definedName name="ㄳㅁㄴ" localSheetId="25" hidden="1">{#N/A,#N/A,FALSE,"단축1";#N/A,#N/A,FALSE,"단축2";#N/A,#N/A,FALSE,"단축3";#N/A,#N/A,FALSE,"장축";#N/A,#N/A,FALSE,"4WD"}</definedName>
    <definedName name="ㄳㅁㄴ" localSheetId="2" hidden="1">{#N/A,#N/A,FALSE,"단축1";#N/A,#N/A,FALSE,"단축2";#N/A,#N/A,FALSE,"단축3";#N/A,#N/A,FALSE,"장축";#N/A,#N/A,FALSE,"4WD"}</definedName>
    <definedName name="ㄳㅁㄴ" localSheetId="28" hidden="1">{#N/A,#N/A,FALSE,"단축1";#N/A,#N/A,FALSE,"단축2";#N/A,#N/A,FALSE,"단축3";#N/A,#N/A,FALSE,"장축";#N/A,#N/A,FALSE,"4WD"}</definedName>
    <definedName name="ㄳㅁㄴ" localSheetId="5" hidden="1">{#N/A,#N/A,FALSE,"단축1";#N/A,#N/A,FALSE,"단축2";#N/A,#N/A,FALSE,"단축3";#N/A,#N/A,FALSE,"장축";#N/A,#N/A,FALSE,"4WD"}</definedName>
    <definedName name="ㄳㅁㄴ" hidden="1">{#N/A,#N/A,FALSE,"단축1";#N/A,#N/A,FALSE,"단축2";#N/A,#N/A,FALSE,"단축3";#N/A,#N/A,FALSE,"장축";#N/A,#N/A,FALSE,"4WD"}</definedName>
    <definedName name="ㄴ" localSheetId="24">#REF!</definedName>
    <definedName name="ㄴ" localSheetId="14">#REF!</definedName>
    <definedName name="ㄴ" localSheetId="13">#REF!</definedName>
    <definedName name="ㄴ">#REF!</definedName>
    <definedName name="ㄴ22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222"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24" hidden="1">{#N/A,#N/A,FALSE,"Sheet1";#N/A,#N/A,FALSE,"기평9607"}</definedName>
    <definedName name="ㄴㄴ" localSheetId="8" hidden="1">{#N/A,#N/A,FALSE,"Sheet1";#N/A,#N/A,FALSE,"기평9607"}</definedName>
    <definedName name="ㄴㄴ" localSheetId="25" hidden="1">{#N/A,#N/A,FALSE,"Sheet1";#N/A,#N/A,FALSE,"기평9607"}</definedName>
    <definedName name="ㄴㄴ" localSheetId="2" hidden="1">{#N/A,#N/A,FALSE,"Sheet1";#N/A,#N/A,FALSE,"기평9607"}</definedName>
    <definedName name="ㄴㄴ" localSheetId="14" hidden="1">{#N/A,#N/A,FALSE,"Sheet1";#N/A,#N/A,FALSE,"기평9607"}</definedName>
    <definedName name="ㄴㄴ" localSheetId="28" hidden="1">{#N/A,#N/A,FALSE,"Sheet1";#N/A,#N/A,FALSE,"기평9607"}</definedName>
    <definedName name="ㄴㄴ" localSheetId="5" hidden="1">{#N/A,#N/A,FALSE,"Sheet1";#N/A,#N/A,FALSE,"기평9607"}</definedName>
    <definedName name="ㄴㄴ" localSheetId="13" hidden="1">{#N/A,#N/A,FALSE,"Sheet1";#N/A,#N/A,FALSE,"기평9607"}</definedName>
    <definedName name="ㄴㄴ" hidden="1">{#N/A,#N/A,FALSE,"Sheet1";#N/A,#N/A,FALSE,"기평9607"}</definedName>
    <definedName name="ㄴㄴ_1" localSheetId="24" hidden="1">{#N/A,#N/A,FALSE,"Sheet1";#N/A,#N/A,FALSE,"기평9607"}</definedName>
    <definedName name="ㄴㄴ_1" localSheetId="8" hidden="1">{#N/A,#N/A,FALSE,"Sheet1";#N/A,#N/A,FALSE,"기평9607"}</definedName>
    <definedName name="ㄴㄴ_1" localSheetId="25" hidden="1">{#N/A,#N/A,FALSE,"Sheet1";#N/A,#N/A,FALSE,"기평9607"}</definedName>
    <definedName name="ㄴㄴ_1" localSheetId="2" hidden="1">{#N/A,#N/A,FALSE,"Sheet1";#N/A,#N/A,FALSE,"기평9607"}</definedName>
    <definedName name="ㄴㄴ_1" localSheetId="14" hidden="1">{#N/A,#N/A,FALSE,"Sheet1";#N/A,#N/A,FALSE,"기평9607"}</definedName>
    <definedName name="ㄴㄴ_1" localSheetId="28" hidden="1">{#N/A,#N/A,FALSE,"Sheet1";#N/A,#N/A,FALSE,"기평9607"}</definedName>
    <definedName name="ㄴㄴ_1" localSheetId="5" hidden="1">{#N/A,#N/A,FALSE,"Sheet1";#N/A,#N/A,FALSE,"기평9607"}</definedName>
    <definedName name="ㄴㄴ_1" localSheetId="13" hidden="1">{#N/A,#N/A,FALSE,"Sheet1";#N/A,#N/A,FALSE,"기평9607"}</definedName>
    <definedName name="ㄴㄴ_1" hidden="1">{#N/A,#N/A,FALSE,"Sheet1";#N/A,#N/A,FALSE,"기평9607"}</definedName>
    <definedName name="ㄴㄴㄴ" localSheetId="23" hidden="1">{"'손익현황'!$A$1:$J$29"}</definedName>
    <definedName name="ㄴㄴㄴ" localSheetId="24" hidden="1">{"'손익현황'!$A$1:$J$29"}</definedName>
    <definedName name="ㄴㄴㄴ" localSheetId="8">{"'손익현황'!$A$1:$J$29"}</definedName>
    <definedName name="ㄴㄴㄴ" localSheetId="25" hidden="1">{"'손익현황'!$A$1:$J$29"}</definedName>
    <definedName name="ㄴㄴㄴ" localSheetId="2">{"'손익현황'!$A$1:$J$29"}</definedName>
    <definedName name="ㄴㄴㄴ" localSheetId="14" hidden="1">{"'손익현황'!$A$1:$J$29"}</definedName>
    <definedName name="ㄴㄴㄴ" localSheetId="28" hidden="1">{"'손익현황'!$A$1:$J$29"}</definedName>
    <definedName name="ㄴㄴㄴ" localSheetId="26" hidden="1">{"'손익현황'!$A$1:$J$29"}</definedName>
    <definedName name="ㄴㄴㄴ" localSheetId="27" hidden="1">{"'손익현황'!$A$1:$J$29"}</definedName>
    <definedName name="ㄴㄴㄴ" localSheetId="5" hidden="1">{"'손익현황'!$A$1:$J$29"}</definedName>
    <definedName name="ㄴㄴㄴ" localSheetId="13" hidden="1">{"'손익현황'!$A$1:$J$29"}</definedName>
    <definedName name="ㄴㄴㄴ">{"'손익현황'!$A$1:$J$29"}</definedName>
    <definedName name="ㄴㄴㄴ_1" localSheetId="24" hidden="1">{"'손익현황'!$A$1:$J$29"}</definedName>
    <definedName name="ㄴㄴㄴ_1" localSheetId="8" hidden="1">{"'손익현황'!$A$1:$J$29"}</definedName>
    <definedName name="ㄴㄴㄴ_1" localSheetId="25" hidden="1">{"'손익현황'!$A$1:$J$29"}</definedName>
    <definedName name="ㄴㄴㄴ_1" localSheetId="2" hidden="1">{"'손익현황'!$A$1:$J$29"}</definedName>
    <definedName name="ㄴㄴㄴ_1" localSheetId="14" hidden="1">{"'손익현황'!$A$1:$J$29"}</definedName>
    <definedName name="ㄴㄴㄴ_1" localSheetId="28" hidden="1">{"'손익현황'!$A$1:$J$29"}</definedName>
    <definedName name="ㄴㄴㄴ_1" localSheetId="5" hidden="1">{"'손익현황'!$A$1:$J$29"}</definedName>
    <definedName name="ㄴㄴㄴ_1" localSheetId="13" hidden="1">{"'손익현황'!$A$1:$J$29"}</definedName>
    <definedName name="ㄴㄴㄴ_1" hidden="1">{"'손익현황'!$A$1:$J$29"}</definedName>
    <definedName name="ㄴㄴㄴㄴ" localSheetId="24" hidden="1">{#N/A,#N/A,FALSE,"UNIT";#N/A,#N/A,FALSE,"UNIT";#N/A,#N/A,FALSE,"계정"}</definedName>
    <definedName name="ㄴㄴㄴㄴ" localSheetId="8" hidden="1">{#N/A,#N/A,FALSE,"UNIT";#N/A,#N/A,FALSE,"UNIT";#N/A,#N/A,FALSE,"계정"}</definedName>
    <definedName name="ㄴㄴㄴㄴ" localSheetId="25" hidden="1">{#N/A,#N/A,FALSE,"UNIT";#N/A,#N/A,FALSE,"UNIT";#N/A,#N/A,FALSE,"계정"}</definedName>
    <definedName name="ㄴㄴㄴㄴ" localSheetId="2" hidden="1">{#N/A,#N/A,FALSE,"UNIT";#N/A,#N/A,FALSE,"UNIT";#N/A,#N/A,FALSE,"계정"}</definedName>
    <definedName name="ㄴㄴㄴㄴ" localSheetId="28" hidden="1">{#N/A,#N/A,FALSE,"UNIT";#N/A,#N/A,FALSE,"UNIT";#N/A,#N/A,FALSE,"계정"}</definedName>
    <definedName name="ㄴㄴㄴㄴ" localSheetId="5" hidden="1">{#N/A,#N/A,FALSE,"UNIT";#N/A,#N/A,FALSE,"UNIT";#N/A,#N/A,FALSE,"계정"}</definedName>
    <definedName name="ㄴㄴㄴㄴ" hidden="1">{#N/A,#N/A,FALSE,"UNIT";#N/A,#N/A,FALSE,"UNIT";#N/A,#N/A,FALSE,"계정"}</definedName>
    <definedName name="ㄴㄴㄴㄴㄴ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localSheetId="24" hidden="1">{#N/A,#N/A,FALSE,"Sheet6"}</definedName>
    <definedName name="ㄴㄷㄱㅈ" localSheetId="8" hidden="1">{#N/A,#N/A,FALSE,"Sheet6"}</definedName>
    <definedName name="ㄴㄷㄱㅈ" localSheetId="25" hidden="1">{#N/A,#N/A,FALSE,"Sheet6"}</definedName>
    <definedName name="ㄴㄷㄱㅈ" localSheetId="2" hidden="1">{#N/A,#N/A,FALSE,"Sheet6"}</definedName>
    <definedName name="ㄴㄷㄱㅈ" localSheetId="28" hidden="1">{#N/A,#N/A,FALSE,"Sheet6"}</definedName>
    <definedName name="ㄴㄷㄱㅈ" localSheetId="5" hidden="1">{#N/A,#N/A,FALSE,"Sheet6"}</definedName>
    <definedName name="ㄴㄷㄱㅈ" hidden="1">{#N/A,#N/A,FALSE,"Sheet6"}</definedName>
    <definedName name="ㄴㄷ더" localSheetId="24" hidden="1">{#N/A,#N/A,FALSE,"단축1";#N/A,#N/A,FALSE,"단축2";#N/A,#N/A,FALSE,"단축3";#N/A,#N/A,FALSE,"장축";#N/A,#N/A,FALSE,"4WD"}</definedName>
    <definedName name="ㄴㄷ더" localSheetId="8" hidden="1">{#N/A,#N/A,FALSE,"단축1";#N/A,#N/A,FALSE,"단축2";#N/A,#N/A,FALSE,"단축3";#N/A,#N/A,FALSE,"장축";#N/A,#N/A,FALSE,"4WD"}</definedName>
    <definedName name="ㄴㄷ더" localSheetId="25" hidden="1">{#N/A,#N/A,FALSE,"단축1";#N/A,#N/A,FALSE,"단축2";#N/A,#N/A,FALSE,"단축3";#N/A,#N/A,FALSE,"장축";#N/A,#N/A,FALSE,"4WD"}</definedName>
    <definedName name="ㄴㄷ더" localSheetId="2" hidden="1">{#N/A,#N/A,FALSE,"단축1";#N/A,#N/A,FALSE,"단축2";#N/A,#N/A,FALSE,"단축3";#N/A,#N/A,FALSE,"장축";#N/A,#N/A,FALSE,"4WD"}</definedName>
    <definedName name="ㄴㄷ더" localSheetId="28" hidden="1">{#N/A,#N/A,FALSE,"단축1";#N/A,#N/A,FALSE,"단축2";#N/A,#N/A,FALSE,"단축3";#N/A,#N/A,FALSE,"장축";#N/A,#N/A,FALSE,"4WD"}</definedName>
    <definedName name="ㄴㄷ더" localSheetId="5" hidden="1">{#N/A,#N/A,FALSE,"단축1";#N/A,#N/A,FALSE,"단축2";#N/A,#N/A,FALSE,"단축3";#N/A,#N/A,FALSE,"장축";#N/A,#N/A,FALSE,"4WD"}</definedName>
    <definedName name="ㄴㄷ더" hidden="1">{#N/A,#N/A,FALSE,"단축1";#N/A,#N/A,FALSE,"단축2";#N/A,#N/A,FALSE,"단축3";#N/A,#N/A,FALSE,"장축";#N/A,#N/A,FALSE,"4WD"}</definedName>
    <definedName name="ㄴㄹ" localSheetId="24">#REF!</definedName>
    <definedName name="ㄴㄹ">#REF!</definedName>
    <definedName name="ㄴㄹㅇㅎㅇ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24" hidden="1">{"'Jibu9811 (3)'!$B$1:$J$433"}</definedName>
    <definedName name="ㄴ롸ㅣ러ㅏㅣㅁ러ㅣ" localSheetId="8" hidden="1">{"'Jibu9811 (3)'!$B$1:$J$433"}</definedName>
    <definedName name="ㄴ롸ㅣ러ㅏㅣㅁ러ㅣ" localSheetId="25" hidden="1">{"'Jibu9811 (3)'!$B$1:$J$433"}</definedName>
    <definedName name="ㄴ롸ㅣ러ㅏㅣㅁ러ㅣ" localSheetId="2" hidden="1">{"'Jibu9811 (3)'!$B$1:$J$433"}</definedName>
    <definedName name="ㄴ롸ㅣ러ㅏㅣㅁ러ㅣ" localSheetId="14" hidden="1">{"'Jibu9811 (3)'!$B$1:$J$433"}</definedName>
    <definedName name="ㄴ롸ㅣ러ㅏㅣㅁ러ㅣ" localSheetId="28" hidden="1">{"'Jibu9811 (3)'!$B$1:$J$433"}</definedName>
    <definedName name="ㄴ롸ㅣ러ㅏㅣㅁ러ㅣ" localSheetId="5" hidden="1">{"'Jibu9811 (3)'!$B$1:$J$433"}</definedName>
    <definedName name="ㄴ롸ㅣ러ㅏㅣㅁ러ㅣ" localSheetId="13" hidden="1">{"'Jibu9811 (3)'!$B$1:$J$433"}</definedName>
    <definedName name="ㄴ롸ㅣ러ㅏㅣㅁ러ㅣ" hidden="1">{"'Jibu9811 (3)'!$B$1:$J$433"}</definedName>
    <definedName name="ㄴ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 localSheetId="24">BlankMacro1</definedName>
    <definedName name="ㄴㅁㄱ" localSheetId="8">BlankMacro1</definedName>
    <definedName name="ㄴㅁㄱ" localSheetId="25">BlankMacro1</definedName>
    <definedName name="ㄴㅁㄱ" localSheetId="2">BlankMacro1</definedName>
    <definedName name="ㄴㅁㄱ" localSheetId="28">BlankMacro1</definedName>
    <definedName name="ㄴㅁㄱ" localSheetId="26">BlankMacro1</definedName>
    <definedName name="ㄴㅁㄱ" localSheetId="27">BlankMacro1</definedName>
    <definedName name="ㄴㅁㄱ" localSheetId="6">BlankMacro1</definedName>
    <definedName name="ㄴㅁㄱ" localSheetId="5">BlankMacro1</definedName>
    <definedName name="ㄴㅁㄱ">BlankMacro1</definedName>
    <definedName name="ㄴㅅㄱㅓ" localSheetId="24" hidden="1">#REF!</definedName>
    <definedName name="ㄴㅅㄱㅓ" localSheetId="28" hidden="1">#REF!</definedName>
    <definedName name="ㄴㅅㄱㅓ" localSheetId="13" hidden="1">#REF!</definedName>
    <definedName name="ㄴㅅㄱㅓ" hidden="1">#REF!</definedName>
    <definedName name="ㄴㅇ" localSheetId="24">#REF!</definedName>
    <definedName name="ㄴㅇ">#REF!</definedName>
    <definedName name="ㄴㅇㄴ" localSheetId="24" hidden="1">{#N/A,#N/A,FALSE,"단축1";#N/A,#N/A,FALSE,"단축2";#N/A,#N/A,FALSE,"단축3";#N/A,#N/A,FALSE,"장축";#N/A,#N/A,FALSE,"4WD"}</definedName>
    <definedName name="ㄴㅇㄴ" localSheetId="8" hidden="1">{#N/A,#N/A,FALSE,"단축1";#N/A,#N/A,FALSE,"단축2";#N/A,#N/A,FALSE,"단축3";#N/A,#N/A,FALSE,"장축";#N/A,#N/A,FALSE,"4WD"}</definedName>
    <definedName name="ㄴㅇㄴ" localSheetId="25" hidden="1">{#N/A,#N/A,FALSE,"단축1";#N/A,#N/A,FALSE,"단축2";#N/A,#N/A,FALSE,"단축3";#N/A,#N/A,FALSE,"장축";#N/A,#N/A,FALSE,"4WD"}</definedName>
    <definedName name="ㄴㅇㄴ" localSheetId="2" hidden="1">{#N/A,#N/A,FALSE,"단축1";#N/A,#N/A,FALSE,"단축2";#N/A,#N/A,FALSE,"단축3";#N/A,#N/A,FALSE,"장축";#N/A,#N/A,FALSE,"4WD"}</definedName>
    <definedName name="ㄴㅇㄴ" localSheetId="28" hidden="1">{#N/A,#N/A,FALSE,"단축1";#N/A,#N/A,FALSE,"단축2";#N/A,#N/A,FALSE,"단축3";#N/A,#N/A,FALSE,"장축";#N/A,#N/A,FALSE,"4WD"}</definedName>
    <definedName name="ㄴㅇㄴ" localSheetId="5" hidden="1">{#N/A,#N/A,FALSE,"단축1";#N/A,#N/A,FALSE,"단축2";#N/A,#N/A,FALSE,"단축3";#N/A,#N/A,FALSE,"장축";#N/A,#N/A,FALSE,"4WD"}</definedName>
    <definedName name="ㄴㅇㄴ" hidden="1">{#N/A,#N/A,FALSE,"단축1";#N/A,#N/A,FALSE,"단축2";#N/A,#N/A,FALSE,"단축3";#N/A,#N/A,FALSE,"장축";#N/A,#N/A,FALSE,"4WD"}</definedName>
    <definedName name="ㄴㅇㄴㅇㄴ" localSheetId="24" hidden="1">{#N/A,#N/A,FALSE,"단축1";#N/A,#N/A,FALSE,"단축2";#N/A,#N/A,FALSE,"단축3";#N/A,#N/A,FALSE,"장축";#N/A,#N/A,FALSE,"4WD"}</definedName>
    <definedName name="ㄴㅇㄴㅇㄴ" localSheetId="8" hidden="1">{#N/A,#N/A,FALSE,"단축1";#N/A,#N/A,FALSE,"단축2";#N/A,#N/A,FALSE,"단축3";#N/A,#N/A,FALSE,"장축";#N/A,#N/A,FALSE,"4WD"}</definedName>
    <definedName name="ㄴㅇㄴㅇㄴ" localSheetId="2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28" hidden="1">{#N/A,#N/A,FALSE,"단축1";#N/A,#N/A,FALSE,"단축2";#N/A,#N/A,FALSE,"단축3";#N/A,#N/A,FALSE,"장축";#N/A,#N/A,FALSE,"4WD"}</definedName>
    <definedName name="ㄴㅇㄴㅇㄴ" localSheetId="5" hidden="1">{#N/A,#N/A,FALSE,"단축1";#N/A,#N/A,FALSE,"단축2";#N/A,#N/A,FALSE,"단축3";#N/A,#N/A,FALSE,"장축";#N/A,#N/A,FALSE,"4WD"}</definedName>
    <definedName name="ㄴㅇㄴㅇㄴ" hidden="1">{#N/A,#N/A,FALSE,"단축1";#N/A,#N/A,FALSE,"단축2";#N/A,#N/A,FALSE,"단축3";#N/A,#N/A,FALSE,"장축";#N/A,#N/A,FALSE,"4WD"}</definedName>
    <definedName name="ㄴㅇㄴㅇㄴㅇ" localSheetId="24" hidden="1">{#N/A,#N/A,FALSE,"단축1";#N/A,#N/A,FALSE,"단축2";#N/A,#N/A,FALSE,"단축3";#N/A,#N/A,FALSE,"장축";#N/A,#N/A,FALSE,"4WD"}</definedName>
    <definedName name="ㄴㅇㄴㅇㄴㅇ" localSheetId="8" hidden="1">{#N/A,#N/A,FALSE,"단축1";#N/A,#N/A,FALSE,"단축2";#N/A,#N/A,FALSE,"단축3";#N/A,#N/A,FALSE,"장축";#N/A,#N/A,FALSE,"4WD"}</definedName>
    <definedName name="ㄴㅇㄴㅇㄴㅇ" localSheetId="2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28" hidden="1">{#N/A,#N/A,FALSE,"단축1";#N/A,#N/A,FALSE,"단축2";#N/A,#N/A,FALSE,"단축3";#N/A,#N/A,FALSE,"장축";#N/A,#N/A,FALSE,"4WD"}</definedName>
    <definedName name="ㄴㅇㄴㅇㄴㅇ" localSheetId="5"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4" hidden="1">{#N/A,#N/A,FALSE,"단축1";#N/A,#N/A,FALSE,"단축2";#N/A,#N/A,FALSE,"단축3";#N/A,#N/A,FALSE,"장축";#N/A,#N/A,FALSE,"4WD"}</definedName>
    <definedName name="ㄴㅇㄴㅇㅀㄹㅇㅎㅇㅀㅎ" localSheetId="8" hidden="1">{#N/A,#N/A,FALSE,"단축1";#N/A,#N/A,FALSE,"단축2";#N/A,#N/A,FALSE,"단축3";#N/A,#N/A,FALSE,"장축";#N/A,#N/A,FALSE,"4WD"}</definedName>
    <definedName name="ㄴㅇㄴㅇㅀㄹㅇㅎㅇㅀㅎ" localSheetId="25"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localSheetId="28" hidden="1">{#N/A,#N/A,FALSE,"단축1";#N/A,#N/A,FALSE,"단축2";#N/A,#N/A,FALSE,"단축3";#N/A,#N/A,FALSE,"장축";#N/A,#N/A,FALSE,"4WD"}</definedName>
    <definedName name="ㄴㅇㄴㅇㅀㄹㅇㅎㅇㅀㅎ" localSheetId="5" hidden="1">{#N/A,#N/A,FALSE,"단축1";#N/A,#N/A,FALSE,"단축2";#N/A,#N/A,FALSE,"단축3";#N/A,#N/A,FALSE,"장축";#N/A,#N/A,FALSE,"4WD"}</definedName>
    <definedName name="ㄴㅇㄴㅇㅀㄹㅇㅎㅇㅀㅎ" hidden="1">{#N/A,#N/A,FALSE,"단축1";#N/A,#N/A,FALSE,"단축2";#N/A,#N/A,FALSE,"단축3";#N/A,#N/A,FALSE,"장축";#N/A,#N/A,FALSE,"4WD"}</definedName>
    <definedName name="ㄴㅇㄹ" localSheetId="24" hidden="1">#REF!</definedName>
    <definedName name="ㄴㅇㄹ" localSheetId="28" hidden="1">#REF!</definedName>
    <definedName name="ㄴㅇㄹ" hidden="1">#REF!</definedName>
    <definedName name="ㄴㅇㄹㄴ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localSheetId="24" hidden="1">#REF!</definedName>
    <definedName name="ㄴㅇㄹㅇㄴ" localSheetId="28" hidden="1">#REF!</definedName>
    <definedName name="ㄴㅇㄹㅇㄴ" localSheetId="13" hidden="1">#REF!</definedName>
    <definedName name="ㄴㅇㄹㅇㄴ" hidden="1">#REF!</definedName>
    <definedName name="ㄴㅇ라" localSheetId="24" hidden="1">{#N/A,#N/A,FALSE,"계약직(여)"}</definedName>
    <definedName name="ㄴㅇ라" localSheetId="8" hidden="1">{#N/A,#N/A,FALSE,"계약직(여)"}</definedName>
    <definedName name="ㄴㅇ라" localSheetId="25" hidden="1">{#N/A,#N/A,FALSE,"계약직(여)"}</definedName>
    <definedName name="ㄴㅇ라" localSheetId="2" hidden="1">{#N/A,#N/A,FALSE,"계약직(여)"}</definedName>
    <definedName name="ㄴㅇ라" localSheetId="28" hidden="1">{#N/A,#N/A,FALSE,"계약직(여)"}</definedName>
    <definedName name="ㄴㅇ라" localSheetId="5" hidden="1">{#N/A,#N/A,FALSE,"계약직(여)"}</definedName>
    <definedName name="ㄴㅇ라" hidden="1">{#N/A,#N/A,FALSE,"계약직(여)"}</definedName>
    <definedName name="ㄴㅇㄻ" localSheetId="24">#REF!</definedName>
    <definedName name="ㄴㅇㄻ">#REF!</definedName>
    <definedName name="ㄴㅇㄻㄴㅇㄻ"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localSheetId="24" hidden="1">#REF!</definedName>
    <definedName name="ㄴㅇㅀㄴㅇㅀ" localSheetId="28" hidden="1">#REF!</definedName>
    <definedName name="ㄴㅇㅀㄴㅇㅀ" localSheetId="13" hidden="1">#REF!</definedName>
    <definedName name="ㄴㅇㅀㄴㅇㅀ" hidden="1">#REF!</definedName>
    <definedName name="ㄴㅇㅀㅁㅇㅎㄴㅇㅁㅀㅇㅀㄴㅇㅀ" localSheetId="24" hidden="1">{#N/A,#N/A,FALSE,"정공"}</definedName>
    <definedName name="ㄴㅇㅀㅁㅇㅎㄴㅇㅁㅀㅇㅀㄴㅇㅀ" localSheetId="8" hidden="1">{#N/A,#N/A,FALSE,"정공"}</definedName>
    <definedName name="ㄴㅇㅀㅁㅇㅎㄴㅇㅁㅀㅇㅀㄴㅇㅀ" localSheetId="25" hidden="1">{#N/A,#N/A,FALSE,"정공"}</definedName>
    <definedName name="ㄴㅇㅀㅁㅇㅎㄴㅇㅁㅀㅇㅀㄴㅇㅀ" localSheetId="2" hidden="1">{#N/A,#N/A,FALSE,"정공"}</definedName>
    <definedName name="ㄴㅇㅀㅁㅇㅎㄴㅇㅁㅀㅇㅀㄴㅇㅀ" localSheetId="28" hidden="1">{#N/A,#N/A,FALSE,"정공"}</definedName>
    <definedName name="ㄴㅇㅀㅁㅇㅎㄴㅇㅁㅀㅇㅀㄴㅇㅀ" localSheetId="5" hidden="1">{#N/A,#N/A,FALSE,"정공"}</definedName>
    <definedName name="ㄴㅇㅀㅁㅇㅎㄴㅇㅁㅀㅇㅀㄴㅇㅀ" hidden="1">{#N/A,#N/A,FALSE,"정공"}</definedName>
    <definedName name="ㄴㅇㅁ" localSheetId="24" hidden="1">{"'Jibu9811 (3)'!$B$1:$J$433"}</definedName>
    <definedName name="ㄴㅇㅁ" localSheetId="8" hidden="1">{"'Jibu9811 (3)'!$B$1:$J$433"}</definedName>
    <definedName name="ㄴㅇㅁ" localSheetId="25" hidden="1">{"'Jibu9811 (3)'!$B$1:$J$433"}</definedName>
    <definedName name="ㄴㅇㅁ" localSheetId="2" hidden="1">{"'Jibu9811 (3)'!$B$1:$J$433"}</definedName>
    <definedName name="ㄴㅇㅁ" localSheetId="14" hidden="1">{"'Jibu9811 (3)'!$B$1:$J$433"}</definedName>
    <definedName name="ㄴㅇㅁ" localSheetId="28" hidden="1">{"'Jibu9811 (3)'!$B$1:$J$433"}</definedName>
    <definedName name="ㄴㅇㅁ" localSheetId="5" hidden="1">{"'Jibu9811 (3)'!$B$1:$J$433"}</definedName>
    <definedName name="ㄴㅇㅁ" localSheetId="13" hidden="1">{"'Jibu9811 (3)'!$B$1:$J$433"}</definedName>
    <definedName name="ㄴㅇㅁ" hidden="1">{"'Jibu9811 (3)'!$B$1:$J$433"}</definedName>
    <definedName name="ㄴㅇㅇ" localSheetId="24" hidden="1">{#N/A,#N/A,TRUE,"일정"}</definedName>
    <definedName name="ㄴㅇㅇ" localSheetId="8" hidden="1">{#N/A,#N/A,TRUE,"일정"}</definedName>
    <definedName name="ㄴㅇㅇ" localSheetId="25" hidden="1">{#N/A,#N/A,TRUE,"일정"}</definedName>
    <definedName name="ㄴㅇㅇ" localSheetId="2" hidden="1">{#N/A,#N/A,TRUE,"일정"}</definedName>
    <definedName name="ㄴㅇㅇ" localSheetId="14" hidden="1">{#N/A,#N/A,TRUE,"일정"}</definedName>
    <definedName name="ㄴㅇㅇ" localSheetId="28" hidden="1">{#N/A,#N/A,TRUE,"일정"}</definedName>
    <definedName name="ㄴㅇㅇ" localSheetId="5" hidden="1">{#N/A,#N/A,TRUE,"일정"}</definedName>
    <definedName name="ㄴㅇㅇ" localSheetId="13" hidden="1">{#N/A,#N/A,TRUE,"일정"}</definedName>
    <definedName name="ㄴㅇㅇ" hidden="1">{#N/A,#N/A,TRUE,"일정"}</definedName>
    <definedName name="ㄴㅇㅇㄴㄹ" localSheetId="24" hidden="1">{#N/A,#N/A,FALSE,"BS";#N/A,#N/A,FALSE,"PL";#N/A,#N/A,FALSE,"처분";#N/A,#N/A,FALSE,"현금";#N/A,#N/A,FALSE,"매출";#N/A,#N/A,FALSE,"원가";#N/A,#N/A,FALSE,"경영"}</definedName>
    <definedName name="ㄴㅇㅇㄴㄹ" localSheetId="8" hidden="1">{#N/A,#N/A,FALSE,"BS";#N/A,#N/A,FALSE,"PL";#N/A,#N/A,FALSE,"처분";#N/A,#N/A,FALSE,"현금";#N/A,#N/A,FALSE,"매출";#N/A,#N/A,FALSE,"원가";#N/A,#N/A,FALSE,"경영"}</definedName>
    <definedName name="ㄴㅇㅇㄴㄹ" localSheetId="25" hidden="1">{#N/A,#N/A,FALSE,"BS";#N/A,#N/A,FALSE,"PL";#N/A,#N/A,FALSE,"처분";#N/A,#N/A,FALSE,"현금";#N/A,#N/A,FALSE,"매출";#N/A,#N/A,FALSE,"원가";#N/A,#N/A,FALSE,"경영"}</definedName>
    <definedName name="ㄴㅇㅇㄴㄹ" localSheetId="2" hidden="1">{#N/A,#N/A,FALSE,"BS";#N/A,#N/A,FALSE,"PL";#N/A,#N/A,FALSE,"처분";#N/A,#N/A,FALSE,"현금";#N/A,#N/A,FALSE,"매출";#N/A,#N/A,FALSE,"원가";#N/A,#N/A,FALSE,"경영"}</definedName>
    <definedName name="ㄴㅇㅇㄴㄹ" localSheetId="14" hidden="1">{#N/A,#N/A,FALSE,"BS";#N/A,#N/A,FALSE,"PL";#N/A,#N/A,FALSE,"처분";#N/A,#N/A,FALSE,"현금";#N/A,#N/A,FALSE,"매출";#N/A,#N/A,FALSE,"원가";#N/A,#N/A,FALSE,"경영"}</definedName>
    <definedName name="ㄴㅇㅇㄴㄹ" localSheetId="28" hidden="1">{#N/A,#N/A,FALSE,"BS";#N/A,#N/A,FALSE,"PL";#N/A,#N/A,FALSE,"처분";#N/A,#N/A,FALSE,"현금";#N/A,#N/A,FALSE,"매출";#N/A,#N/A,FALSE,"원가";#N/A,#N/A,FALSE,"경영"}</definedName>
    <definedName name="ㄴㅇㅇㄴㄹ" localSheetId="5" hidden="1">{#N/A,#N/A,FALSE,"BS";#N/A,#N/A,FALSE,"PL";#N/A,#N/A,FALSE,"처분";#N/A,#N/A,FALSE,"현금";#N/A,#N/A,FALSE,"매출";#N/A,#N/A,FALSE,"원가";#N/A,#N/A,FALSE,"경영"}</definedName>
    <definedName name="ㄴㅇㅇㄴㄹ" localSheetId="13"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24" hidden="1">{#N/A,#N/A,FALSE,"BS";#N/A,#N/A,FALSE,"PL";#N/A,#N/A,FALSE,"처분";#N/A,#N/A,FALSE,"현금";#N/A,#N/A,FALSE,"매출";#N/A,#N/A,FALSE,"원가";#N/A,#N/A,FALSE,"경영"}</definedName>
    <definedName name="ㄴㅇㅇㄴㄹ_1" localSheetId="8" hidden="1">{#N/A,#N/A,FALSE,"BS";#N/A,#N/A,FALSE,"PL";#N/A,#N/A,FALSE,"처분";#N/A,#N/A,FALSE,"현금";#N/A,#N/A,FALSE,"매출";#N/A,#N/A,FALSE,"원가";#N/A,#N/A,FALSE,"경영"}</definedName>
    <definedName name="ㄴㅇㅇㄴㄹ_1" localSheetId="25"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localSheetId="14" hidden="1">{#N/A,#N/A,FALSE,"BS";#N/A,#N/A,FALSE,"PL";#N/A,#N/A,FALSE,"처분";#N/A,#N/A,FALSE,"현금";#N/A,#N/A,FALSE,"매출";#N/A,#N/A,FALSE,"원가";#N/A,#N/A,FALSE,"경영"}</definedName>
    <definedName name="ㄴㅇㅇㄴㄹ_1" localSheetId="28" hidden="1">{#N/A,#N/A,FALSE,"BS";#N/A,#N/A,FALSE,"PL";#N/A,#N/A,FALSE,"처분";#N/A,#N/A,FALSE,"현금";#N/A,#N/A,FALSE,"매출";#N/A,#N/A,FALSE,"원가";#N/A,#N/A,FALSE,"경영"}</definedName>
    <definedName name="ㄴㅇㅇㄴㄹ_1" localSheetId="5" hidden="1">{#N/A,#N/A,FALSE,"BS";#N/A,#N/A,FALSE,"PL";#N/A,#N/A,FALSE,"처분";#N/A,#N/A,FALSE,"현금";#N/A,#N/A,FALSE,"매출";#N/A,#N/A,FALSE,"원가";#N/A,#N/A,FALSE,"경영"}</definedName>
    <definedName name="ㄴㅇㅇㄴㄹ_1" localSheetId="13"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localSheetId="24" hidden="1">#REF!</definedName>
    <definedName name="ㄴㅇㅎㄴㄹㅇ" localSheetId="14" hidden="1">#REF!</definedName>
    <definedName name="ㄴㅇㅎㄴㄹㅇ" localSheetId="28" hidden="1">#REF!</definedName>
    <definedName name="ㄴㅇㅎㄴㄹㅇ" localSheetId="13" hidden="1">#REF!</definedName>
    <definedName name="ㄴㅇㅎㄴㄹㅇ" hidden="1">#REF!</definedName>
    <definedName name="ㄴ와ㅣㅎㄴㅇ허ㅣ" localSheetId="24" hidden="1">{"'Jibu9811 (3)'!$B$1:$J$433"}</definedName>
    <definedName name="ㄴ와ㅣㅎㄴㅇ허ㅣ" localSheetId="8" hidden="1">{"'Jibu9811 (3)'!$B$1:$J$433"}</definedName>
    <definedName name="ㄴ와ㅣㅎㄴㅇ허ㅣ" localSheetId="25" hidden="1">{"'Jibu9811 (3)'!$B$1:$J$433"}</definedName>
    <definedName name="ㄴ와ㅣㅎㄴㅇ허ㅣ" localSheetId="2" hidden="1">{"'Jibu9811 (3)'!$B$1:$J$433"}</definedName>
    <definedName name="ㄴ와ㅣㅎㄴㅇ허ㅣ" localSheetId="14" hidden="1">{"'Jibu9811 (3)'!$B$1:$J$433"}</definedName>
    <definedName name="ㄴ와ㅣㅎㄴㅇ허ㅣ" localSheetId="28" hidden="1">{"'Jibu9811 (3)'!$B$1:$J$433"}</definedName>
    <definedName name="ㄴ와ㅣㅎㄴㅇ허ㅣ" localSheetId="5" hidden="1">{"'Jibu9811 (3)'!$B$1:$J$433"}</definedName>
    <definedName name="ㄴ와ㅣㅎㄴㅇ허ㅣ" localSheetId="13" hidden="1">{"'Jibu9811 (3)'!$B$1:$J$433"}</definedName>
    <definedName name="ㄴ와ㅣㅎㄴㅇ허ㅣ" hidden="1">{"'Jibu9811 (3)'!$B$1:$J$433"}</definedName>
    <definedName name="ㄴㅊㅁㅊㄴ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4" hidden="1">{#N/A,#N/A,FALSE,"단축1";#N/A,#N/A,FALSE,"단축2";#N/A,#N/A,FALSE,"단축3";#N/A,#N/A,FALSE,"장축";#N/A,#N/A,FALSE,"4WD"}</definedName>
    <definedName name="ㄴㅋ" localSheetId="8" hidden="1">{#N/A,#N/A,FALSE,"단축1";#N/A,#N/A,FALSE,"단축2";#N/A,#N/A,FALSE,"단축3";#N/A,#N/A,FALSE,"장축";#N/A,#N/A,FALSE,"4WD"}</definedName>
    <definedName name="ㄴㅋ" localSheetId="25" hidden="1">{#N/A,#N/A,FALSE,"단축1";#N/A,#N/A,FALSE,"단축2";#N/A,#N/A,FALSE,"단축3";#N/A,#N/A,FALSE,"장축";#N/A,#N/A,FALSE,"4WD"}</definedName>
    <definedName name="ㄴㅋ" localSheetId="2" hidden="1">{#N/A,#N/A,FALSE,"단축1";#N/A,#N/A,FALSE,"단축2";#N/A,#N/A,FALSE,"단축3";#N/A,#N/A,FALSE,"장축";#N/A,#N/A,FALSE,"4WD"}</definedName>
    <definedName name="ㄴㅋ" localSheetId="28" hidden="1">{#N/A,#N/A,FALSE,"단축1";#N/A,#N/A,FALSE,"단축2";#N/A,#N/A,FALSE,"단축3";#N/A,#N/A,FALSE,"장축";#N/A,#N/A,FALSE,"4WD"}</definedName>
    <definedName name="ㄴㅋ" localSheetId="5" hidden="1">{#N/A,#N/A,FALSE,"단축1";#N/A,#N/A,FALSE,"단축2";#N/A,#N/A,FALSE,"단축3";#N/A,#N/A,FALSE,"장축";#N/A,#N/A,FALSE,"4WD"}</definedName>
    <definedName name="ㄴㅋ" hidden="1">{#N/A,#N/A,FALSE,"단축1";#N/A,#N/A,FALSE,"단축2";#N/A,#N/A,FALSE,"단축3";#N/A,#N/A,FALSE,"장축";#N/A,#N/A,FALSE,"4WD"}</definedName>
    <definedName name="나" localSheetId="24">#REF!</definedName>
    <definedName name="나" localSheetId="14">#REF!</definedName>
    <definedName name="나" localSheetId="13">#REF!</definedName>
    <definedName name="나">#REF!</definedName>
    <definedName name="나." localSheetId="24">#REF!</definedName>
    <definedName name="나.">#REF!</definedName>
    <definedName name="나1" localSheetId="24" hidden="1">{#N/A,#N/A,TRUE,"경전'96(1)";#N/A,#N/A,TRUE,"경전'96 (2)"}</definedName>
    <definedName name="나1" localSheetId="8" hidden="1">{#N/A,#N/A,TRUE,"경전'96(1)";#N/A,#N/A,TRUE,"경전'96 (2)"}</definedName>
    <definedName name="나1" localSheetId="25" hidden="1">{#N/A,#N/A,TRUE,"경전'96(1)";#N/A,#N/A,TRUE,"경전'96 (2)"}</definedName>
    <definedName name="나1" localSheetId="2" hidden="1">{#N/A,#N/A,TRUE,"경전'96(1)";#N/A,#N/A,TRUE,"경전'96 (2)"}</definedName>
    <definedName name="나1" localSheetId="28" hidden="1">{#N/A,#N/A,TRUE,"경전'96(1)";#N/A,#N/A,TRUE,"경전'96 (2)"}</definedName>
    <definedName name="나1" localSheetId="5" hidden="1">{#N/A,#N/A,TRUE,"경전'96(1)";#N/A,#N/A,TRUE,"경전'96 (2)"}</definedName>
    <definedName name="나1" hidden="1">{#N/A,#N/A,TRUE,"경전'96(1)";#N/A,#N/A,TRUE,"경전'96 (2)"}</definedName>
    <definedName name="나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8"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5"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24" hidden="1">{"'미착금액'!$A$4:$G$14"}</definedName>
    <definedName name="나나나" localSheetId="8" hidden="1">{"'미착금액'!$A$4:$G$14"}</definedName>
    <definedName name="나나나" localSheetId="25" hidden="1">{"'미착금액'!$A$4:$G$14"}</definedName>
    <definedName name="나나나" localSheetId="2" hidden="1">{"'미착금액'!$A$4:$G$14"}</definedName>
    <definedName name="나나나" localSheetId="28" hidden="1">{"'미착금액'!$A$4:$G$14"}</definedName>
    <definedName name="나나나" localSheetId="5" hidden="1">{"'미착금액'!$A$4:$G$14"}</definedName>
    <definedName name="나나나" hidden="1">{"'미착금액'!$A$4:$G$14"}</definedName>
    <definedName name="나다라" localSheetId="24" hidden="1">{#N/A,#N/A,FALSE,"1.CRITERIA";#N/A,#N/A,FALSE,"2.IS";#N/A,#N/A,FALSE,"3.BS";#N/A,#N/A,FALSE,"4.PER PL";#N/A,#N/A,FALSE,"5.INVESTMENT";#N/A,#N/A,FALSE,"6.공문";#N/A,#N/A,FALSE,"7.netinvest"}</definedName>
    <definedName name="나다라" localSheetId="8" hidden="1">{#N/A,#N/A,FALSE,"1.CRITERIA";#N/A,#N/A,FALSE,"2.IS";#N/A,#N/A,FALSE,"3.BS";#N/A,#N/A,FALSE,"4.PER PL";#N/A,#N/A,FALSE,"5.INVESTMENT";#N/A,#N/A,FALSE,"6.공문";#N/A,#N/A,FALSE,"7.netinvest"}</definedName>
    <definedName name="나다라" localSheetId="25"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localSheetId="28" hidden="1">{#N/A,#N/A,FALSE,"1.CRITERIA";#N/A,#N/A,FALSE,"2.IS";#N/A,#N/A,FALSE,"3.BS";#N/A,#N/A,FALSE,"4.PER PL";#N/A,#N/A,FALSE,"5.INVESTMENT";#N/A,#N/A,FALSE,"6.공문";#N/A,#N/A,FALSE,"7.netinvest"}</definedName>
    <definedName name="나다라" localSheetId="5"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24" hidden="1">{#N/A,#N/A,FALSE,"초중조사서식 "}</definedName>
    <definedName name="나두" localSheetId="8" hidden="1">{#N/A,#N/A,FALSE,"초중조사서식 "}</definedName>
    <definedName name="나두" localSheetId="25" hidden="1">{#N/A,#N/A,FALSE,"초중조사서식 "}</definedName>
    <definedName name="나두" localSheetId="2" hidden="1">{#N/A,#N/A,FALSE,"초중조사서식 "}</definedName>
    <definedName name="나두" localSheetId="28" hidden="1">{#N/A,#N/A,FALSE,"초중조사서식 "}</definedName>
    <definedName name="나두" localSheetId="5" hidden="1">{#N/A,#N/A,FALSE,"초중조사서식 "}</definedName>
    <definedName name="나두" hidden="1">{#N/A,#N/A,FALSE,"초중조사서식 "}</definedName>
    <definedName name="나라" localSheetId="24" hidden="1">{#N/A,#N/A,FALSE,"1.CRITERIA";#N/A,#N/A,FALSE,"2.IS";#N/A,#N/A,FALSE,"3.BS";#N/A,#N/A,FALSE,"4.PER PL";#N/A,#N/A,FALSE,"5.INVESTMENT";#N/A,#N/A,FALSE,"6.공문";#N/A,#N/A,FALSE,"7.netinvest"}</definedName>
    <definedName name="나라" localSheetId="8" hidden="1">{#N/A,#N/A,FALSE,"1.CRITERIA";#N/A,#N/A,FALSE,"2.IS";#N/A,#N/A,FALSE,"3.BS";#N/A,#N/A,FALSE,"4.PER PL";#N/A,#N/A,FALSE,"5.INVESTMENT";#N/A,#N/A,FALSE,"6.공문";#N/A,#N/A,FALSE,"7.netinvest"}</definedName>
    <definedName name="나라" localSheetId="25"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localSheetId="28" hidden="1">{#N/A,#N/A,FALSE,"1.CRITERIA";#N/A,#N/A,FALSE,"2.IS";#N/A,#N/A,FALSE,"3.BS";#N/A,#N/A,FALSE,"4.PER PL";#N/A,#N/A,FALSE,"5.INVESTMENT";#N/A,#N/A,FALSE,"6.공문";#N/A,#N/A,FALSE,"7.netinvest"}</definedName>
    <definedName name="나라" localSheetId="5"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4" hidden="1">{#N/A,#N/A,FALSE,"정공"}</definedName>
    <definedName name="나라사랑" localSheetId="8" hidden="1">{#N/A,#N/A,FALSE,"정공"}</definedName>
    <definedName name="나라사랑" localSheetId="25" hidden="1">{#N/A,#N/A,FALSE,"정공"}</definedName>
    <definedName name="나라사랑" localSheetId="2" hidden="1">{#N/A,#N/A,FALSE,"정공"}</definedName>
    <definedName name="나라사랑" localSheetId="28" hidden="1">{#N/A,#N/A,FALSE,"정공"}</definedName>
    <definedName name="나라사랑" localSheetId="5" hidden="1">{#N/A,#N/A,FALSE,"정공"}</definedName>
    <definedName name="나라사랑" hidden="1">{#N/A,#N/A,FALSE,"정공"}</definedName>
    <definedName name="나리" localSheetId="24" hidden="1">{#N/A,#N/A,FALSE,"P.C.B"}</definedName>
    <definedName name="나리" localSheetId="8" hidden="1">{#N/A,#N/A,FALSE,"P.C.B"}</definedName>
    <definedName name="나리" localSheetId="25" hidden="1">{#N/A,#N/A,FALSE,"P.C.B"}</definedName>
    <definedName name="나리" localSheetId="2" hidden="1">{#N/A,#N/A,FALSE,"P.C.B"}</definedName>
    <definedName name="나리" localSheetId="14" hidden="1">{#N/A,#N/A,FALSE,"P.C.B"}</definedName>
    <definedName name="나리" localSheetId="28" hidden="1">{#N/A,#N/A,FALSE,"P.C.B"}</definedName>
    <definedName name="나리" localSheetId="5" hidden="1">{#N/A,#N/A,FALSE,"P.C.B"}</definedName>
    <definedName name="나리" localSheetId="13" hidden="1">{#N/A,#N/A,FALSE,"P.C.B"}</definedName>
    <definedName name="나리" hidden="1">{#N/A,#N/A,FALSE,"P.C.B"}</definedName>
    <definedName name="나리2" localSheetId="24" hidden="1">{#N/A,#N/A,FALSE,"P.C.B"}</definedName>
    <definedName name="나리2" localSheetId="8" hidden="1">{#N/A,#N/A,FALSE,"P.C.B"}</definedName>
    <definedName name="나리2" localSheetId="25" hidden="1">{#N/A,#N/A,FALSE,"P.C.B"}</definedName>
    <definedName name="나리2" localSheetId="2" hidden="1">{#N/A,#N/A,FALSE,"P.C.B"}</definedName>
    <definedName name="나리2" localSheetId="14" hidden="1">{#N/A,#N/A,FALSE,"P.C.B"}</definedName>
    <definedName name="나리2" localSheetId="28" hidden="1">{#N/A,#N/A,FALSE,"P.C.B"}</definedName>
    <definedName name="나리2" localSheetId="5" hidden="1">{#N/A,#N/A,FALSE,"P.C.B"}</definedName>
    <definedName name="나리2" localSheetId="13" hidden="1">{#N/A,#N/A,FALSE,"P.C.B"}</definedName>
    <definedName name="나리2" hidden="1">{#N/A,#N/A,FALSE,"P.C.B"}</definedName>
    <definedName name="나무라오" localSheetId="24" hidden="1">{#N/A,#N/A,FALSE,"정공"}</definedName>
    <definedName name="나무라오" localSheetId="8" hidden="1">{#N/A,#N/A,FALSE,"정공"}</definedName>
    <definedName name="나무라오" localSheetId="25" hidden="1">{#N/A,#N/A,FALSE,"정공"}</definedName>
    <definedName name="나무라오" localSheetId="2" hidden="1">{#N/A,#N/A,FALSE,"정공"}</definedName>
    <definedName name="나무라오" localSheetId="28" hidden="1">{#N/A,#N/A,FALSE,"정공"}</definedName>
    <definedName name="나무라오" localSheetId="5" hidden="1">{#N/A,#N/A,FALSE,"정공"}</definedName>
    <definedName name="나무라오" hidden="1">{#N/A,#N/A,FALSE,"정공"}</definedName>
    <definedName name="나의사랑" localSheetId="24" hidden="1">{#N/A,#N/A,FALSE,"단축1";#N/A,#N/A,FALSE,"단축2";#N/A,#N/A,FALSE,"단축3";#N/A,#N/A,FALSE,"장축";#N/A,#N/A,FALSE,"4WD"}</definedName>
    <definedName name="나의사랑" localSheetId="8" hidden="1">{#N/A,#N/A,FALSE,"단축1";#N/A,#N/A,FALSE,"단축2";#N/A,#N/A,FALSE,"단축3";#N/A,#N/A,FALSE,"장축";#N/A,#N/A,FALSE,"4WD"}</definedName>
    <definedName name="나의사랑" localSheetId="25" hidden="1">{#N/A,#N/A,FALSE,"단축1";#N/A,#N/A,FALSE,"단축2";#N/A,#N/A,FALSE,"단축3";#N/A,#N/A,FALSE,"장축";#N/A,#N/A,FALSE,"4WD"}</definedName>
    <definedName name="나의사랑" localSheetId="2" hidden="1">{#N/A,#N/A,FALSE,"단축1";#N/A,#N/A,FALSE,"단축2";#N/A,#N/A,FALSE,"단축3";#N/A,#N/A,FALSE,"장축";#N/A,#N/A,FALSE,"4WD"}</definedName>
    <definedName name="나의사랑" localSheetId="28" hidden="1">{#N/A,#N/A,FALSE,"단축1";#N/A,#N/A,FALSE,"단축2";#N/A,#N/A,FALSE,"단축3";#N/A,#N/A,FALSE,"장축";#N/A,#N/A,FALSE,"4WD"}</definedName>
    <definedName name="나의사랑" localSheetId="5" hidden="1">{#N/A,#N/A,FALSE,"단축1";#N/A,#N/A,FALSE,"단축2";#N/A,#N/A,FALSE,"단축3";#N/A,#N/A,FALSE,"장축";#N/A,#N/A,FALSE,"4WD"}</definedName>
    <definedName name="나의사랑" hidden="1">{#N/A,#N/A,FALSE,"단축1";#N/A,#N/A,FALSE,"단축2";#N/A,#N/A,FALSE,"단축3";#N/A,#N/A,FALSE,"장축";#N/A,#N/A,FALSE,"4WD"}</definedName>
    <definedName name="나ㅏㅇ" localSheetId="24" hidden="1">#REF!</definedName>
    <definedName name="나ㅏㅇ" localSheetId="28" hidden="1">#REF!</definedName>
    <definedName name="나ㅏㅇ" hidden="1">#REF!</definedName>
    <definedName name="나ㅣ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나ㅣ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8"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5"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 localSheetId="24">#REF!</definedName>
    <definedName name="낙찰가">#REF!</definedName>
    <definedName name="낙찰율" localSheetId="24">#REF!</definedName>
    <definedName name="낙찰율">#REF!</definedName>
    <definedName name="남PICO" localSheetId="24">#REF!</definedName>
    <definedName name="남PICO">#REF!</definedName>
    <definedName name="남덕" localSheetId="24">BlankMacro1</definedName>
    <definedName name="남덕" localSheetId="8">BlankMacro1</definedName>
    <definedName name="남덕" localSheetId="25">BlankMacro1</definedName>
    <definedName name="남덕" localSheetId="2">BlankMacro1</definedName>
    <definedName name="남덕" localSheetId="28">BlankMacro1</definedName>
    <definedName name="남덕" localSheetId="26">BlankMacro1</definedName>
    <definedName name="남덕" localSheetId="27">BlankMacro1</definedName>
    <definedName name="남덕" localSheetId="6">BlankMacro1</definedName>
    <definedName name="남덕" localSheetId="5">BlankMacro1</definedName>
    <definedName name="남덕">BlankMacro1</definedName>
    <definedName name="남덕1" localSheetId="24">BlankMacro1</definedName>
    <definedName name="남덕1" localSheetId="8">BlankMacro1</definedName>
    <definedName name="남덕1" localSheetId="25">BlankMacro1</definedName>
    <definedName name="남덕1" localSheetId="2">BlankMacro1</definedName>
    <definedName name="남덕1" localSheetId="28">BlankMacro1</definedName>
    <definedName name="남덕1" localSheetId="26">BlankMacro1</definedName>
    <definedName name="남덕1" localSheetId="27">BlankMacro1</definedName>
    <definedName name="남덕1" localSheetId="6">BlankMacro1</definedName>
    <definedName name="남덕1" localSheetId="5">BlankMacro1</definedName>
    <definedName name="남덕1">BlankMacro1</definedName>
    <definedName name="남의나라" localSheetId="24" hidden="1">{#N/A,#N/A,FALSE,"정공"}</definedName>
    <definedName name="남의나라" localSheetId="8" hidden="1">{#N/A,#N/A,FALSE,"정공"}</definedName>
    <definedName name="남의나라" localSheetId="25" hidden="1">{#N/A,#N/A,FALSE,"정공"}</definedName>
    <definedName name="남의나라" localSheetId="2" hidden="1">{#N/A,#N/A,FALSE,"정공"}</definedName>
    <definedName name="남의나라" localSheetId="28" hidden="1">{#N/A,#N/A,FALSE,"정공"}</definedName>
    <definedName name="남의나라" localSheetId="5" hidden="1">{#N/A,#N/A,FALSE,"정공"}</definedName>
    <definedName name="남의나라" hidden="1">{#N/A,#N/A,FALSE,"정공"}</definedName>
    <definedName name="내">#N/A</definedName>
    <definedName name="내공H" localSheetId="24">#REF!</definedName>
    <definedName name="내공H">#REF!</definedName>
    <definedName name="내공V" localSheetId="24">#REF!</definedName>
    <definedName name="내공V">#REF!</definedName>
    <definedName name="내공넓이" localSheetId="24">#REF!</definedName>
    <definedName name="내공넓이">#REF!</definedName>
    <definedName name="내공높이" localSheetId="24">#REF!</definedName>
    <definedName name="내공높이">#REF!</definedName>
    <definedName name="내맘" localSheetId="24">#REF!</definedName>
    <definedName name="내맘">#REF!</definedName>
    <definedName name="내벽" localSheetId="24">#REF!</definedName>
    <definedName name="내벽">#REF!</definedName>
    <definedName name="내선">53401</definedName>
    <definedName name="내선전공">#N/A</definedName>
    <definedName name="내역" localSheetId="24" hidden="1">#REF!</definedName>
    <definedName name="내역" localSheetId="14" hidden="1">#REF!</definedName>
    <definedName name="내역" localSheetId="28" hidden="1">#REF!</definedName>
    <definedName name="내역" localSheetId="13" hidden="1">#REF!</definedName>
    <definedName name="내역" hidden="1">#REF!</definedName>
    <definedName name="내역2" localSheetId="24">#REF!</definedName>
    <definedName name="내역2">#REF!</definedName>
    <definedName name="내역비교" localSheetId="24">#REF!</definedName>
    <definedName name="내역비교">#REF!</definedName>
    <definedName name="내역서1" localSheetId="24">#REF!</definedName>
    <definedName name="내역서1">#REF!</definedName>
    <definedName name="내역서실행분계" localSheetId="24">#REF!</definedName>
    <definedName name="내역서실행분계">#REF!</definedName>
    <definedName name="내용" localSheetId="24" hidden="1">#REF!,#REF!,#REF!,#REF!,#REF!,#REF!,#REF!,#REF!,#REF!,#REF!,#REF!,#REF!,#REF!</definedName>
    <definedName name="내용" hidden="1">#REF!,#REF!,#REF!,#REF!,#REF!,#REF!,#REF!,#REF!,#REF!,#REF!,#REF!,#REF!,#REF!</definedName>
    <definedName name="내전" localSheetId="24">#REF!</definedName>
    <definedName name="내전">#REF!</definedName>
    <definedName name="낵역4" localSheetId="24">#REF!</definedName>
    <definedName name="낵역4">#REF!</definedName>
    <definedName name="냉각" localSheetId="24" hidden="1">{#N/A,#N/A,FALSE,"단축1";#N/A,#N/A,FALSE,"단축2";#N/A,#N/A,FALSE,"단축3";#N/A,#N/A,FALSE,"장축";#N/A,#N/A,FALSE,"4WD"}</definedName>
    <definedName name="냉각" localSheetId="8" hidden="1">{#N/A,#N/A,FALSE,"단축1";#N/A,#N/A,FALSE,"단축2";#N/A,#N/A,FALSE,"단축3";#N/A,#N/A,FALSE,"장축";#N/A,#N/A,FALSE,"4WD"}</definedName>
    <definedName name="냉각" localSheetId="25" hidden="1">{#N/A,#N/A,FALSE,"단축1";#N/A,#N/A,FALSE,"단축2";#N/A,#N/A,FALSE,"단축3";#N/A,#N/A,FALSE,"장축";#N/A,#N/A,FALSE,"4WD"}</definedName>
    <definedName name="냉각" localSheetId="2" hidden="1">{#N/A,#N/A,FALSE,"단축1";#N/A,#N/A,FALSE,"단축2";#N/A,#N/A,FALSE,"단축3";#N/A,#N/A,FALSE,"장축";#N/A,#N/A,FALSE,"4WD"}</definedName>
    <definedName name="냉각" localSheetId="28" hidden="1">{#N/A,#N/A,FALSE,"단축1";#N/A,#N/A,FALSE,"단축2";#N/A,#N/A,FALSE,"단축3";#N/A,#N/A,FALSE,"장축";#N/A,#N/A,FALSE,"4WD"}</definedName>
    <definedName name="냉각" localSheetId="5" hidden="1">{#N/A,#N/A,FALSE,"단축1";#N/A,#N/A,FALSE,"단축2";#N/A,#N/A,FALSE,"단축3";#N/A,#N/A,FALSE,"장축";#N/A,#N/A,FALSE,"4WD"}</definedName>
    <definedName name="냉각" hidden="1">{#N/A,#N/A,FALSE,"단축1";#N/A,#N/A,FALSE,"단축2";#N/A,#N/A,FALSE,"단축3";#N/A,#N/A,FALSE,"장축";#N/A,#N/A,FALSE,"4WD"}</definedName>
    <definedName name="너" localSheetId="24" hidden="1">{#N/A,#N/A,FALSE,"인원";#N/A,#N/A,FALSE,"비용2";#N/A,#N/A,FALSE,"비용1";#N/A,#N/A,FALSE,"비용";#N/A,#N/A,FALSE,"보증2";#N/A,#N/A,FALSE,"보증1";#N/A,#N/A,FALSE,"보증";#N/A,#N/A,FALSE,"손익1";#N/A,#N/A,FALSE,"손익";#N/A,#N/A,FALSE,"부서별매출";#N/A,#N/A,FALSE,"매출"}</definedName>
    <definedName name="너" localSheetId="8" hidden="1">{#N/A,#N/A,FALSE,"인원";#N/A,#N/A,FALSE,"비용2";#N/A,#N/A,FALSE,"비용1";#N/A,#N/A,FALSE,"비용";#N/A,#N/A,FALSE,"보증2";#N/A,#N/A,FALSE,"보증1";#N/A,#N/A,FALSE,"보증";#N/A,#N/A,FALSE,"손익1";#N/A,#N/A,FALSE,"손익";#N/A,#N/A,FALSE,"부서별매출";#N/A,#N/A,FALSE,"매출"}</definedName>
    <definedName name="너" localSheetId="25" hidden="1">{#N/A,#N/A,FALSE,"인원";#N/A,#N/A,FALSE,"비용2";#N/A,#N/A,FALSE,"비용1";#N/A,#N/A,FALSE,"비용";#N/A,#N/A,FALSE,"보증2";#N/A,#N/A,FALSE,"보증1";#N/A,#N/A,FALSE,"보증";#N/A,#N/A,FALSE,"손익1";#N/A,#N/A,FALSE,"손익";#N/A,#N/A,FALSE,"부서별매출";#N/A,#N/A,FALSE,"매출"}</definedName>
    <definedName name="너" localSheetId="2" hidden="1">{#N/A,#N/A,FALSE,"인원";#N/A,#N/A,FALSE,"비용2";#N/A,#N/A,FALSE,"비용1";#N/A,#N/A,FALSE,"비용";#N/A,#N/A,FALSE,"보증2";#N/A,#N/A,FALSE,"보증1";#N/A,#N/A,FALSE,"보증";#N/A,#N/A,FALSE,"손익1";#N/A,#N/A,FALSE,"손익";#N/A,#N/A,FALSE,"부서별매출";#N/A,#N/A,FALSE,"매출"}</definedName>
    <definedName name="너" localSheetId="14" hidden="1">{#N/A,#N/A,FALSE,"인원";#N/A,#N/A,FALSE,"비용2";#N/A,#N/A,FALSE,"비용1";#N/A,#N/A,FALSE,"비용";#N/A,#N/A,FALSE,"보증2";#N/A,#N/A,FALSE,"보증1";#N/A,#N/A,FALSE,"보증";#N/A,#N/A,FALSE,"손익1";#N/A,#N/A,FALSE,"손익";#N/A,#N/A,FALSE,"부서별매출";#N/A,#N/A,FALSE,"매출"}</definedName>
    <definedName name="너" localSheetId="28" hidden="1">{#N/A,#N/A,FALSE,"인원";#N/A,#N/A,FALSE,"비용2";#N/A,#N/A,FALSE,"비용1";#N/A,#N/A,FALSE,"비용";#N/A,#N/A,FALSE,"보증2";#N/A,#N/A,FALSE,"보증1";#N/A,#N/A,FALSE,"보증";#N/A,#N/A,FALSE,"손익1";#N/A,#N/A,FALSE,"손익";#N/A,#N/A,FALSE,"부서별매출";#N/A,#N/A,FALSE,"매출"}</definedName>
    <definedName name="너" localSheetId="5" hidden="1">{#N/A,#N/A,FALSE,"인원";#N/A,#N/A,FALSE,"비용2";#N/A,#N/A,FALSE,"비용1";#N/A,#N/A,FALSE,"비용";#N/A,#N/A,FALSE,"보증2";#N/A,#N/A,FALSE,"보증1";#N/A,#N/A,FALSE,"보증";#N/A,#N/A,FALSE,"손익1";#N/A,#N/A,FALSE,"손익";#N/A,#N/A,FALSE,"부서별매출";#N/A,#N/A,FALSE,"매출"}</definedName>
    <definedName name="너" localSheetId="13"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 localSheetId="24">#REF!</definedName>
    <definedName name="너왜그래">#REF!</definedName>
    <definedName name="너ㅛㄴㄳ">#N/A</definedName>
    <definedName name="너ㅣ니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8"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5"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 localSheetId="24">#REF!</definedName>
    <definedName name="넘버" localSheetId="14">#REF!</definedName>
    <definedName name="넘버" localSheetId="13">#REF!</definedName>
    <definedName name="넘버">#REF!</definedName>
    <definedName name="네" localSheetId="24" hidden="1">{#N/A,#N/A,FALSE,"P.C.B"}</definedName>
    <definedName name="네" localSheetId="8" hidden="1">{#N/A,#N/A,FALSE,"P.C.B"}</definedName>
    <definedName name="네" localSheetId="25" hidden="1">{#N/A,#N/A,FALSE,"P.C.B"}</definedName>
    <definedName name="네" localSheetId="2" hidden="1">{#N/A,#N/A,FALSE,"P.C.B"}</definedName>
    <definedName name="네" localSheetId="14" hidden="1">{#N/A,#N/A,FALSE,"P.C.B"}</definedName>
    <definedName name="네" localSheetId="28" hidden="1">{#N/A,#N/A,FALSE,"P.C.B"}</definedName>
    <definedName name="네" localSheetId="5" hidden="1">{#N/A,#N/A,FALSE,"P.C.B"}</definedName>
    <definedName name="네" localSheetId="13" hidden="1">{#N/A,#N/A,FALSE,"P.C.B"}</definedName>
    <definedName name="네" hidden="1">{#N/A,#N/A,FALSE,"P.C.B"}</definedName>
    <definedName name="네고" localSheetId="24">#REF!</definedName>
    <definedName name="네고">#REF!</definedName>
    <definedName name="녀" localSheetId="24" hidden="1">{#N/A,#N/A,FALSE,"1.CRITERIA";#N/A,#N/A,FALSE,"2.IS";#N/A,#N/A,FALSE,"3.BS";#N/A,#N/A,FALSE,"4.PER PL";#N/A,#N/A,FALSE,"5.INVESTMENT";#N/A,#N/A,FALSE,"6.공문";#N/A,#N/A,FALSE,"7.netinvest"}</definedName>
    <definedName name="녀" localSheetId="8" hidden="1">{#N/A,#N/A,FALSE,"1.CRITERIA";#N/A,#N/A,FALSE,"2.IS";#N/A,#N/A,FALSE,"3.BS";#N/A,#N/A,FALSE,"4.PER PL";#N/A,#N/A,FALSE,"5.INVESTMENT";#N/A,#N/A,FALSE,"6.공문";#N/A,#N/A,FALSE,"7.netinvest"}</definedName>
    <definedName name="녀" localSheetId="25" hidden="1">{#N/A,#N/A,FALSE,"1.CRITERIA";#N/A,#N/A,FALSE,"2.IS";#N/A,#N/A,FALSE,"3.BS";#N/A,#N/A,FALSE,"4.PER PL";#N/A,#N/A,FALSE,"5.INVESTMENT";#N/A,#N/A,FALSE,"6.공문";#N/A,#N/A,FALSE,"7.netinvest"}</definedName>
    <definedName name="녀" localSheetId="2" hidden="1">{#N/A,#N/A,FALSE,"1.CRITERIA";#N/A,#N/A,FALSE,"2.IS";#N/A,#N/A,FALSE,"3.BS";#N/A,#N/A,FALSE,"4.PER PL";#N/A,#N/A,FALSE,"5.INVESTMENT";#N/A,#N/A,FALSE,"6.공문";#N/A,#N/A,FALSE,"7.netinvest"}</definedName>
    <definedName name="녀" localSheetId="28" hidden="1">{#N/A,#N/A,FALSE,"1.CRITERIA";#N/A,#N/A,FALSE,"2.IS";#N/A,#N/A,FALSE,"3.BS";#N/A,#N/A,FALSE,"4.PER PL";#N/A,#N/A,FALSE,"5.INVESTMENT";#N/A,#N/A,FALSE,"6.공문";#N/A,#N/A,FALSE,"7.netinvest"}</definedName>
    <definedName name="녀" localSheetId="5"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localSheetId="24" hidden="1">{"'전일자'!$A$5:$N$17"}</definedName>
    <definedName name="녀차정산" localSheetId="8" hidden="1">{"'전일자'!$A$5:$N$17"}</definedName>
    <definedName name="녀차정산" localSheetId="25" hidden="1">{"'전일자'!$A$5:$N$17"}</definedName>
    <definedName name="녀차정산" localSheetId="2" hidden="1">{"'전일자'!$A$5:$N$17"}</definedName>
    <definedName name="녀차정산" localSheetId="28" hidden="1">{"'전일자'!$A$5:$N$17"}</definedName>
    <definedName name="녀차정산" localSheetId="5" hidden="1">{"'전일자'!$A$5:$N$17"}</definedName>
    <definedName name="녀차정산" hidden="1">{"'전일자'!$A$5:$N$17"}</definedName>
    <definedName name="년" localSheetId="24">#REF!</definedName>
    <definedName name="년">#REF!</definedName>
    <definedName name="년___월___일_까지" localSheetId="24">#REF!</definedName>
    <definedName name="년___월___일_까지">#REF!</definedName>
    <definedName name="년단위" localSheetId="24">#REF!</definedName>
    <definedName name="년단위">#REF!</definedName>
    <definedName name="년제조" localSheetId="14" hidden="1">#REF!</definedName>
    <definedName name="년제조" localSheetId="28" hidden="1">#REF!</definedName>
    <definedName name="년제조" localSheetId="13" hidden="1">#REF!</definedName>
    <definedName name="년제조" hidden="1">#REF!</definedName>
    <definedName name="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8"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5"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고">#N/A</definedName>
    <definedName name="노라" localSheetId="24">#REF!</definedName>
    <definedName name="노라">#REF!</definedName>
    <definedName name="노라2" localSheetId="24">#REF!</definedName>
    <definedName name="노라2">#REF!</definedName>
    <definedName name="노라3" localSheetId="24">#REF!</definedName>
    <definedName name="노라3">#REF!</definedName>
    <definedName name="노무" localSheetId="24">#REF!</definedName>
    <definedName name="노무">#REF!</definedName>
    <definedName name="노무비" localSheetId="24" hidden="1">{#N/A,#N/A,FALSE,"단축1";#N/A,#N/A,FALSE,"단축2";#N/A,#N/A,FALSE,"단축3";#N/A,#N/A,FALSE,"장축";#N/A,#N/A,FALSE,"4WD"}</definedName>
    <definedName name="노무비" localSheetId="8" hidden="1">{#N/A,#N/A,FALSE,"단축1";#N/A,#N/A,FALSE,"단축2";#N/A,#N/A,FALSE,"단축3";#N/A,#N/A,FALSE,"장축";#N/A,#N/A,FALSE,"4WD"}</definedName>
    <definedName name="노무비" localSheetId="25" hidden="1">{#N/A,#N/A,FALSE,"단축1";#N/A,#N/A,FALSE,"단축2";#N/A,#N/A,FALSE,"단축3";#N/A,#N/A,FALSE,"장축";#N/A,#N/A,FALSE,"4WD"}</definedName>
    <definedName name="노무비" localSheetId="2" hidden="1">{#N/A,#N/A,FALSE,"단축1";#N/A,#N/A,FALSE,"단축2";#N/A,#N/A,FALSE,"단축3";#N/A,#N/A,FALSE,"장축";#N/A,#N/A,FALSE,"4WD"}</definedName>
    <definedName name="노무비" localSheetId="14" hidden="1">{#N/A,#N/A,FALSE,"단축1";#N/A,#N/A,FALSE,"단축2";#N/A,#N/A,FALSE,"단축3";#N/A,#N/A,FALSE,"장축";#N/A,#N/A,FALSE,"4WD"}</definedName>
    <definedName name="노무비" localSheetId="28" hidden="1">{#N/A,#N/A,FALSE,"단축1";#N/A,#N/A,FALSE,"단축2";#N/A,#N/A,FALSE,"단축3";#N/A,#N/A,FALSE,"장축";#N/A,#N/A,FALSE,"4WD"}</definedName>
    <definedName name="노무비" localSheetId="5" hidden="1">{#N/A,#N/A,FALSE,"단축1";#N/A,#N/A,FALSE,"단축2";#N/A,#N/A,FALSE,"단축3";#N/A,#N/A,FALSE,"장축";#N/A,#N/A,FALSE,"4WD"}</definedName>
    <definedName name="노무비" localSheetId="13" hidden="1">{#N/A,#N/A,FALSE,"단축1";#N/A,#N/A,FALSE,"단축2";#N/A,#N/A,FALSE,"단축3";#N/A,#N/A,FALSE,"장축";#N/A,#N/A,FALSE,"4WD"}</definedName>
    <definedName name="노무비" hidden="1">{#N/A,#N/A,FALSE,"단축1";#N/A,#N/A,FALSE,"단축2";#N/A,#N/A,FALSE,"단축3";#N/A,#N/A,FALSE,"장축";#N/A,#N/A,FALSE,"4WD"}</definedName>
    <definedName name="노부비" localSheetId="24">#REF!</definedName>
    <definedName name="노부비">#REF!</definedName>
    <definedName name="노석지" localSheetId="24">#REF!</definedName>
    <definedName name="노석지">#REF!</definedName>
    <definedName name="노석지이사품위서" localSheetId="24">BlankMacro1</definedName>
    <definedName name="노석지이사품위서" localSheetId="8">BlankMacro1</definedName>
    <definedName name="노석지이사품위서" localSheetId="25">BlankMacro1</definedName>
    <definedName name="노석지이사품위서" localSheetId="2">BlankMacro1</definedName>
    <definedName name="노석지이사품위서" localSheetId="28">BlankMacro1</definedName>
    <definedName name="노석지이사품위서" localSheetId="26">BlankMacro1</definedName>
    <definedName name="노석지이사품위서" localSheetId="27">BlankMacro1</definedName>
    <definedName name="노석지이사품위서" localSheetId="6">BlankMacro1</definedName>
    <definedName name="노석지이사품위서" localSheetId="5">BlankMacro1</definedName>
    <definedName name="노석지이사품위서">BlankMacro1</definedName>
    <definedName name="노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노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8"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5"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localSheetId="24" hidden="1">{#N/A,#N/A,FALSE,"단축1";#N/A,#N/A,FALSE,"단축2";#N/A,#N/A,FALSE,"단축3";#N/A,#N/A,FALSE,"장축";#N/A,#N/A,FALSE,"4WD"}</definedName>
    <definedName name="노원" localSheetId="8" hidden="1">{#N/A,#N/A,FALSE,"단축1";#N/A,#N/A,FALSE,"단축2";#N/A,#N/A,FALSE,"단축3";#N/A,#N/A,FALSE,"장축";#N/A,#N/A,FALSE,"4WD"}</definedName>
    <definedName name="노원" localSheetId="25" hidden="1">{#N/A,#N/A,FALSE,"단축1";#N/A,#N/A,FALSE,"단축2";#N/A,#N/A,FALSE,"단축3";#N/A,#N/A,FALSE,"장축";#N/A,#N/A,FALSE,"4WD"}</definedName>
    <definedName name="노원" localSheetId="2" hidden="1">{#N/A,#N/A,FALSE,"단축1";#N/A,#N/A,FALSE,"단축2";#N/A,#N/A,FALSE,"단축3";#N/A,#N/A,FALSE,"장축";#N/A,#N/A,FALSE,"4WD"}</definedName>
    <definedName name="노원" localSheetId="28" hidden="1">{#N/A,#N/A,FALSE,"단축1";#N/A,#N/A,FALSE,"단축2";#N/A,#N/A,FALSE,"단축3";#N/A,#N/A,FALSE,"장축";#N/A,#N/A,FALSE,"4WD"}</definedName>
    <definedName name="노원" localSheetId="5" hidden="1">{#N/A,#N/A,FALSE,"단축1";#N/A,#N/A,FALSE,"단축2";#N/A,#N/A,FALSE,"단축3";#N/A,#N/A,FALSE,"장축";#N/A,#N/A,FALSE,"4WD"}</definedName>
    <definedName name="노원" hidden="1">{#N/A,#N/A,FALSE,"단축1";#N/A,#N/A,FALSE,"단축2";#N/A,#N/A,FALSE,"단축3";#N/A,#N/A,FALSE,"장축";#N/A,#N/A,FALSE,"4WD"}</definedName>
    <definedName name="노은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24">BlankMacro1</definedName>
    <definedName name="노임1" localSheetId="8">BlankMacro1</definedName>
    <definedName name="노임1" localSheetId="25">BlankMacro1</definedName>
    <definedName name="노임1" localSheetId="2">BlankMacro1</definedName>
    <definedName name="노임1" localSheetId="28">BlankMacro1</definedName>
    <definedName name="노임1" localSheetId="26">BlankMacro1</definedName>
    <definedName name="노임1" localSheetId="27">BlankMacro1</definedName>
    <definedName name="노임1" localSheetId="6">BlankMacro1</definedName>
    <definedName name="노임1" localSheetId="5">BlankMacro1</definedName>
    <definedName name="노임1">BlankMacro1</definedName>
    <definedName name="노임단가" localSheetId="24">#REF!</definedName>
    <definedName name="노임단가">#REF!</definedName>
    <definedName name="노출직부" localSheetId="24">#REF!</definedName>
    <definedName name="노출직부">#REF!</definedName>
    <definedName name="노트" localSheetId="24" hidden="1">{#N/A,#N/A,TRUE,"총괄"}</definedName>
    <definedName name="노트" localSheetId="8" hidden="1">{#N/A,#N/A,TRUE,"총괄"}</definedName>
    <definedName name="노트" localSheetId="25" hidden="1">{#N/A,#N/A,TRUE,"총괄"}</definedName>
    <definedName name="노트" localSheetId="2" hidden="1">{#N/A,#N/A,TRUE,"총괄"}</definedName>
    <definedName name="노트" localSheetId="28" hidden="1">{#N/A,#N/A,TRUE,"총괄"}</definedName>
    <definedName name="노트" localSheetId="5" hidden="1">{#N/A,#N/A,TRUE,"총괄"}</definedName>
    <definedName name="노트" hidden="1">{#N/A,#N/A,TRUE,"총괄"}</definedName>
    <definedName name="논ㄱ">#N/A</definedName>
    <definedName name="논현동외" localSheetId="24" hidden="1">{#N/A,#N/A,FALSE,"Sheet6"}</definedName>
    <definedName name="논현동외" localSheetId="8" hidden="1">{#N/A,#N/A,FALSE,"Sheet6"}</definedName>
    <definedName name="논현동외" localSheetId="25" hidden="1">{#N/A,#N/A,FALSE,"Sheet6"}</definedName>
    <definedName name="논현동외" localSheetId="2" hidden="1">{#N/A,#N/A,FALSE,"Sheet6"}</definedName>
    <definedName name="논현동외" localSheetId="28" hidden="1">{#N/A,#N/A,FALSE,"Sheet6"}</definedName>
    <definedName name="논현동외" localSheetId="5" hidden="1">{#N/A,#N/A,FALSE,"Sheet6"}</definedName>
    <definedName name="논현동외" hidden="1">{#N/A,#N/A,FALSE,"Sheet6"}</definedName>
    <definedName name="놈">#N/A</definedName>
    <definedName name="농원" localSheetId="24" hidden="1">{#N/A,#N/A,FALSE,"신규dep";#N/A,#N/A,FALSE,"신규dep-금형상각후";#N/A,#N/A,FALSE,"신규dep-연구비상각후";#N/A,#N/A,FALSE,"신규dep-기계,공구상각후"}</definedName>
    <definedName name="농원" localSheetId="8" hidden="1">{#N/A,#N/A,FALSE,"신규dep";#N/A,#N/A,FALSE,"신규dep-금형상각후";#N/A,#N/A,FALSE,"신규dep-연구비상각후";#N/A,#N/A,FALSE,"신규dep-기계,공구상각후"}</definedName>
    <definedName name="농원" localSheetId="25" hidden="1">{#N/A,#N/A,FALSE,"신규dep";#N/A,#N/A,FALSE,"신규dep-금형상각후";#N/A,#N/A,FALSE,"신규dep-연구비상각후";#N/A,#N/A,FALSE,"신규dep-기계,공구상각후"}</definedName>
    <definedName name="농원" localSheetId="2" hidden="1">{#N/A,#N/A,FALSE,"신규dep";#N/A,#N/A,FALSE,"신규dep-금형상각후";#N/A,#N/A,FALSE,"신규dep-연구비상각후";#N/A,#N/A,FALSE,"신규dep-기계,공구상각후"}</definedName>
    <definedName name="농원" localSheetId="28" hidden="1">{#N/A,#N/A,FALSE,"신규dep";#N/A,#N/A,FALSE,"신규dep-금형상각후";#N/A,#N/A,FALSE,"신규dep-연구비상각후";#N/A,#N/A,FALSE,"신규dep-기계,공구상각후"}</definedName>
    <definedName name="농원" localSheetId="5" hidden="1">{#N/A,#N/A,FALSE,"신규dep";#N/A,#N/A,FALSE,"신규dep-금형상각후";#N/A,#N/A,FALSE,"신규dep-연구비상각후";#N/A,#N/A,FALSE,"신규dep-기계,공구상각후"}</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 localSheetId="24">#REF!</definedName>
    <definedName name="누계손익">#REF!</definedName>
    <definedName name="누계증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 localSheetId="24">#REF!</definedName>
    <definedName name="누계판매직접비">#REF!</definedName>
    <definedName name="누적" localSheetId="24" hidden="1">{#N/A,#N/A,FALSE,"Sheet1"}</definedName>
    <definedName name="누적" localSheetId="8" hidden="1">{#N/A,#N/A,FALSE,"Sheet1"}</definedName>
    <definedName name="누적" localSheetId="25" hidden="1">{#N/A,#N/A,FALSE,"Sheet1"}</definedName>
    <definedName name="누적" localSheetId="2" hidden="1">{#N/A,#N/A,FALSE,"Sheet1"}</definedName>
    <definedName name="누적" localSheetId="28" hidden="1">{#N/A,#N/A,FALSE,"Sheet1"}</definedName>
    <definedName name="누적" localSheetId="5" hidden="1">{#N/A,#N/A,FALSE,"Sheet1"}</definedName>
    <definedName name="누적" hidden="1">{#N/A,#N/A,FALSE,"Sheet1"}</definedName>
    <definedName name="누진세율적용대상금융소득03" localSheetId="24">#REF!</definedName>
    <definedName name="누진세율적용대상금융소득03">#REF!</definedName>
    <definedName name="누진세율적용대상금융소득04" localSheetId="24">#REF!</definedName>
    <definedName name="누진세율적용대상금융소득04">#REF!</definedName>
    <definedName name="누진세율적용시산출세액03" localSheetId="24">#REF!</definedName>
    <definedName name="누진세율적용시산출세액03">#REF!</definedName>
    <definedName name="누진세율적용시산출세액04" localSheetId="24">#REF!</definedName>
    <definedName name="누진세율적용시산출세액04">#REF!</definedName>
    <definedName name="눈주목" localSheetId="24">#REF!</definedName>
    <definedName name="눈주목">#REF!</definedName>
    <definedName name="뉴" localSheetId="24">#REF!</definedName>
    <definedName name="뉴">#REF!</definedName>
    <definedName name="뉴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 localSheetId="24">#REF!</definedName>
    <definedName name="느티나무">#REF!</definedName>
    <definedName name="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8"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5"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4" hidden="1">{#N/A,#N/A,TRUE,"경전'96(1)";#N/A,#N/A,TRUE,"경전'96 (2)"}</definedName>
    <definedName name="니" localSheetId="8" hidden="1">{#N/A,#N/A,TRUE,"경전'96(1)";#N/A,#N/A,TRUE,"경전'96 (2)"}</definedName>
    <definedName name="니" localSheetId="25" hidden="1">{#N/A,#N/A,TRUE,"경전'96(1)";#N/A,#N/A,TRUE,"경전'96 (2)"}</definedName>
    <definedName name="니" localSheetId="2" hidden="1">{#N/A,#N/A,TRUE,"경전'96(1)";#N/A,#N/A,TRUE,"경전'96 (2)"}</definedName>
    <definedName name="니" localSheetId="28" hidden="1">{#N/A,#N/A,TRUE,"경전'96(1)";#N/A,#N/A,TRUE,"경전'96 (2)"}</definedName>
    <definedName name="니" localSheetId="5" hidden="1">{#N/A,#N/A,TRUE,"경전'96(1)";#N/A,#N/A,TRUE,"경전'96 (2)"}</definedName>
    <definedName name="니" hidden="1">{#N/A,#N/A,TRUE,"경전'96(1)";#N/A,#N/A,TRUE,"경전'96 (2)"}</definedName>
    <definedName name="니기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24" hidden="1">{"'Jibu9811 (3)'!$B$1:$J$433"}</definedName>
    <definedName name="ㄶㄴㄷㄹ렂다ㅣㄹ" localSheetId="8" hidden="1">{"'Jibu9811 (3)'!$B$1:$J$433"}</definedName>
    <definedName name="ㄶㄴㄷㄹ렂다ㅣㄹ" localSheetId="25" hidden="1">{"'Jibu9811 (3)'!$B$1:$J$433"}</definedName>
    <definedName name="ㄶㄴㄷㄹ렂다ㅣㄹ" localSheetId="2" hidden="1">{"'Jibu9811 (3)'!$B$1:$J$433"}</definedName>
    <definedName name="ㄶㄴㄷㄹ렂다ㅣㄹ" localSheetId="14" hidden="1">{"'Jibu9811 (3)'!$B$1:$J$433"}</definedName>
    <definedName name="ㄶㄴㄷㄹ렂다ㅣㄹ" localSheetId="28" hidden="1">{"'Jibu9811 (3)'!$B$1:$J$433"}</definedName>
    <definedName name="ㄶㄴㄷㄹ렂다ㅣㄹ" localSheetId="5" hidden="1">{"'Jibu9811 (3)'!$B$1:$J$433"}</definedName>
    <definedName name="ㄶㄴㄷㄹ렂다ㅣㄹ" localSheetId="13" hidden="1">{"'Jibu9811 (3)'!$B$1:$J$433"}</definedName>
    <definedName name="ㄶㄴㄷㄹ렂다ㅣㄹ" hidden="1">{"'Jibu9811 (3)'!$B$1:$J$433"}</definedName>
    <definedName name="ㄶㅁ" localSheetId="24" hidden="1">{#N/A,#N/A,TRUE,"경전'96(1)";#N/A,#N/A,TRUE,"경전'96 (2)"}</definedName>
    <definedName name="ㄶㅁ" localSheetId="8" hidden="1">{#N/A,#N/A,TRUE,"경전'96(1)";#N/A,#N/A,TRUE,"경전'96 (2)"}</definedName>
    <definedName name="ㄶㅁ" localSheetId="25" hidden="1">{#N/A,#N/A,TRUE,"경전'96(1)";#N/A,#N/A,TRUE,"경전'96 (2)"}</definedName>
    <definedName name="ㄶㅁ" localSheetId="2" hidden="1">{#N/A,#N/A,TRUE,"경전'96(1)";#N/A,#N/A,TRUE,"경전'96 (2)"}</definedName>
    <definedName name="ㄶㅁ" localSheetId="28" hidden="1">{#N/A,#N/A,TRUE,"경전'96(1)";#N/A,#N/A,TRUE,"경전'96 (2)"}</definedName>
    <definedName name="ㄶㅁ" localSheetId="5" hidden="1">{#N/A,#N/A,TRUE,"경전'96(1)";#N/A,#N/A,TRUE,"경전'96 (2)"}</definedName>
    <definedName name="ㄶㅁ" hidden="1">{#N/A,#N/A,TRUE,"경전'96(1)";#N/A,#N/A,TRUE,"경전'96 (2)"}</definedName>
    <definedName name="ㄷ" localSheetId="24" hidden="1">{#N/A,#N/A,FALSE,"이태원철근"}</definedName>
    <definedName name="ㄷ" localSheetId="8" hidden="1">{#N/A,#N/A,FALSE,"이태원철근"}</definedName>
    <definedName name="ㄷ" localSheetId="25" hidden="1">{#N/A,#N/A,FALSE,"이태원철근"}</definedName>
    <definedName name="ㄷ" localSheetId="2" hidden="1">{#N/A,#N/A,FALSE,"이태원철근"}</definedName>
    <definedName name="ㄷ" localSheetId="28" hidden="1">{#N/A,#N/A,FALSE,"이태원철근"}</definedName>
    <definedName name="ㄷ" localSheetId="5" hidden="1">{#N/A,#N/A,FALSE,"이태원철근"}</definedName>
    <definedName name="ㄷ" hidden="1">{#N/A,#N/A,FALSE,"이태원철근"}</definedName>
    <definedName name="ㄷ119" localSheetId="24">#REF!</definedName>
    <definedName name="ㄷ119">#REF!</definedName>
    <definedName name="ㄷ3" localSheetId="24" hidden="1">{#N/A,#N/A,FALSE,"9612"}</definedName>
    <definedName name="ㄷ3" localSheetId="8" hidden="1">{#N/A,#N/A,FALSE,"9612"}</definedName>
    <definedName name="ㄷ3" localSheetId="25" hidden="1">{#N/A,#N/A,FALSE,"9612"}</definedName>
    <definedName name="ㄷ3" localSheetId="2" hidden="1">{#N/A,#N/A,FALSE,"9612"}</definedName>
    <definedName name="ㄷ3" localSheetId="28" hidden="1">{#N/A,#N/A,FALSE,"9612"}</definedName>
    <definedName name="ㄷ3" localSheetId="5" hidden="1">{#N/A,#N/A,FALSE,"9612"}</definedName>
    <definedName name="ㄷ3" hidden="1">{#N/A,#N/A,FALSE,"9612"}</definedName>
    <definedName name="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24" hidden="1">{"'Jibu9811 (3)'!$B$1:$J$433"}</definedName>
    <definedName name="ㄷㄱㄱ" localSheetId="8" hidden="1">{"'Jibu9811 (3)'!$B$1:$J$433"}</definedName>
    <definedName name="ㄷㄱㄱ" localSheetId="25" hidden="1">{"'Jibu9811 (3)'!$B$1:$J$433"}</definedName>
    <definedName name="ㄷㄱㄱ" localSheetId="2" hidden="1">{"'Jibu9811 (3)'!$B$1:$J$433"}</definedName>
    <definedName name="ㄷㄱㄱ" localSheetId="14" hidden="1">{"'Jibu9811 (3)'!$B$1:$J$433"}</definedName>
    <definedName name="ㄷㄱㄱ" localSheetId="28" hidden="1">{"'Jibu9811 (3)'!$B$1:$J$433"}</definedName>
    <definedName name="ㄷㄱㄱ" localSheetId="5" hidden="1">{"'Jibu9811 (3)'!$B$1:$J$433"}</definedName>
    <definedName name="ㄷㄱㄱ" localSheetId="13" hidden="1">{"'Jibu9811 (3)'!$B$1:$J$433"}</definedName>
    <definedName name="ㄷㄱㄱ" hidden="1">{"'Jibu9811 (3)'!$B$1:$J$433"}</definedName>
    <definedName name="ㄷㄱㄷㄱ" localSheetId="24">#REF!</definedName>
    <definedName name="ㄷㄱㄷㄱ">#REF!</definedName>
    <definedName name="ㄷㄱㄷㅈㄹㅊㅇ" localSheetId="24" hidden="1">{"'용역비'!$A$4:$C$8"}</definedName>
    <definedName name="ㄷㄱㄷㅈㄹㅊㅇ" localSheetId="8" hidden="1">{"'용역비'!$A$4:$C$8"}</definedName>
    <definedName name="ㄷㄱㄷㅈㄹㅊㅇ" localSheetId="25" hidden="1">{"'용역비'!$A$4:$C$8"}</definedName>
    <definedName name="ㄷㄱㄷㅈㄹㅊㅇ" localSheetId="2" hidden="1">{"'용역비'!$A$4:$C$8"}</definedName>
    <definedName name="ㄷㄱㄷㅈㄹㅊㅇ" localSheetId="28" hidden="1">{"'용역비'!$A$4:$C$8"}</definedName>
    <definedName name="ㄷㄱㄷㅈㄹㅊㅇ" localSheetId="5" hidden="1">{"'용역비'!$A$4:$C$8"}</definedName>
    <definedName name="ㄷㄱㄷㅈㄹㅊㅇ" hidden="1">{"'용역비'!$A$4:$C$8"}</definedName>
    <definedName name="ㄷㄱㅈㄷ" localSheetId="24" hidden="1">{"'매출이익'!$A$24:$K$45"}</definedName>
    <definedName name="ㄷㄱㅈㄷ" localSheetId="8" hidden="1">{"'매출이익'!$A$24:$K$45"}</definedName>
    <definedName name="ㄷㄱㅈㄷ" localSheetId="25" hidden="1">{"'매출이익'!$A$24:$K$45"}</definedName>
    <definedName name="ㄷㄱㅈㄷ" localSheetId="2" hidden="1">{"'매출이익'!$A$24:$K$45"}</definedName>
    <definedName name="ㄷㄱㅈㄷ" localSheetId="28" hidden="1">{"'매출이익'!$A$24:$K$45"}</definedName>
    <definedName name="ㄷㄱㅈㄷ" localSheetId="5" hidden="1">{"'매출이익'!$A$24:$K$45"}</definedName>
    <definedName name="ㄷㄱㅈㄷ" hidden="1">{"'매출이익'!$A$24:$K$45"}</definedName>
    <definedName name="ㄷ갲" localSheetId="24">BlankMacro1</definedName>
    <definedName name="ㄷ갲" localSheetId="8">BlankMacro1</definedName>
    <definedName name="ㄷ갲" localSheetId="25">BlankMacro1</definedName>
    <definedName name="ㄷ갲" localSheetId="2">BlankMacro1</definedName>
    <definedName name="ㄷ갲" localSheetId="28">BlankMacro1</definedName>
    <definedName name="ㄷ갲" localSheetId="26">BlankMacro1</definedName>
    <definedName name="ㄷ갲" localSheetId="27">BlankMacro1</definedName>
    <definedName name="ㄷ갲" localSheetId="6">BlankMacro1</definedName>
    <definedName name="ㄷ갲" localSheetId="5">BlankMacro1</definedName>
    <definedName name="ㄷ갲">BlankMacro1</definedName>
    <definedName name="ㄷ교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24" hidden="1">{#N/A,#N/A,FALSE,"단축1";#N/A,#N/A,FALSE,"단축2";#N/A,#N/A,FALSE,"단축3";#N/A,#N/A,FALSE,"장축";#N/A,#N/A,FALSE,"4WD"}</definedName>
    <definedName name="ㄷㄳ" localSheetId="8" hidden="1">{#N/A,#N/A,FALSE,"단축1";#N/A,#N/A,FALSE,"단축2";#N/A,#N/A,FALSE,"단축3";#N/A,#N/A,FALSE,"장축";#N/A,#N/A,FALSE,"4WD"}</definedName>
    <definedName name="ㄷㄳ" localSheetId="25" hidden="1">{#N/A,#N/A,FALSE,"단축1";#N/A,#N/A,FALSE,"단축2";#N/A,#N/A,FALSE,"단축3";#N/A,#N/A,FALSE,"장축";#N/A,#N/A,FALSE,"4WD"}</definedName>
    <definedName name="ㄷㄳ" localSheetId="2" hidden="1">{#N/A,#N/A,FALSE,"단축1";#N/A,#N/A,FALSE,"단축2";#N/A,#N/A,FALSE,"단축3";#N/A,#N/A,FALSE,"장축";#N/A,#N/A,FALSE,"4WD"}</definedName>
    <definedName name="ㄷㄳ" localSheetId="14" hidden="1">{#N/A,#N/A,FALSE,"단축1";#N/A,#N/A,FALSE,"단축2";#N/A,#N/A,FALSE,"단축3";#N/A,#N/A,FALSE,"장축";#N/A,#N/A,FALSE,"4WD"}</definedName>
    <definedName name="ㄷㄳ" localSheetId="28" hidden="1">{#N/A,#N/A,FALSE,"단축1";#N/A,#N/A,FALSE,"단축2";#N/A,#N/A,FALSE,"단축3";#N/A,#N/A,FALSE,"장축";#N/A,#N/A,FALSE,"4WD"}</definedName>
    <definedName name="ㄷㄳ" localSheetId="5" hidden="1">{#N/A,#N/A,FALSE,"단축1";#N/A,#N/A,FALSE,"단축2";#N/A,#N/A,FALSE,"단축3";#N/A,#N/A,FALSE,"장축";#N/A,#N/A,FALSE,"4WD"}</definedName>
    <definedName name="ㄷㄳ" localSheetId="13" hidden="1">{#N/A,#N/A,FALSE,"단축1";#N/A,#N/A,FALSE,"단축2";#N/A,#N/A,FALSE,"단축3";#N/A,#N/A,FALSE,"장축";#N/A,#N/A,FALSE,"4WD"}</definedName>
    <definedName name="ㄷㄳ" hidden="1">{#N/A,#N/A,FALSE,"단축1";#N/A,#N/A,FALSE,"단축2";#N/A,#N/A,FALSE,"단축3";#N/A,#N/A,FALSE,"장축";#N/A,#N/A,FALSE,"4WD"}</definedName>
    <definedName name="ㄷㄳ34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 localSheetId="24">BlankMacro1</definedName>
    <definedName name="ㄷㄳㅇㅀㄹㅇㄴㄹ" localSheetId="8">BlankMacro1</definedName>
    <definedName name="ㄷㄳㅇㅀㄹㅇㄴㄹ" localSheetId="25">BlankMacro1</definedName>
    <definedName name="ㄷㄳㅇㅀㄹㅇㄴㄹ" localSheetId="2">BlankMacro1</definedName>
    <definedName name="ㄷㄳㅇㅀㄹㅇㄴㄹ" localSheetId="28">BlankMacro1</definedName>
    <definedName name="ㄷㄳㅇㅀㄹㅇㄴㄹ" localSheetId="26">BlankMacro1</definedName>
    <definedName name="ㄷㄳㅇㅀㄹㅇㄴㄹ" localSheetId="27">BlankMacro1</definedName>
    <definedName name="ㄷㄳㅇㅀㄹㅇㄴㄹ" localSheetId="6">BlankMacro1</definedName>
    <definedName name="ㄷㄳㅇㅀㄹㅇㄴㄹ" localSheetId="5">BlankMacro1</definedName>
    <definedName name="ㄷㄳㅇㅀㄹㅇㄴㄹ">BlankMacro1</definedName>
    <definedName name="ㄷㄳㅇㅀㅊ">#N/A</definedName>
    <definedName name="ㄷㄷ" localSheetId="24" hidden="1">#REF!</definedName>
    <definedName name="ㄷㄷ" localSheetId="14" hidden="1">{#N/A,#N/A,FALSE,"BS";#N/A,#N/A,FALSE,"PL";#N/A,#N/A,FALSE,"처분";#N/A,#N/A,FALSE,"현금";#N/A,#N/A,FALSE,"매출";#N/A,#N/A,FALSE,"원가";#N/A,#N/A,FALSE,"경영"}</definedName>
    <definedName name="ㄷㄷ" localSheetId="28" hidden="1">#REF!</definedName>
    <definedName name="ㄷㄷ" localSheetId="13" hidden="1">{#N/A,#N/A,FALSE,"BS";#N/A,#N/A,FALSE,"PL";#N/A,#N/A,FALSE,"처분";#N/A,#N/A,FALSE,"현금";#N/A,#N/A,FALSE,"매출";#N/A,#N/A,FALSE,"원가";#N/A,#N/A,FALSE,"경영"}</definedName>
    <definedName name="ㄷㄷ" hidden="1">#REF!</definedName>
    <definedName name="ㄷㄷ_1" localSheetId="24" hidden="1">{#N/A,#N/A,FALSE,"BS";#N/A,#N/A,FALSE,"PL";#N/A,#N/A,FALSE,"처분";#N/A,#N/A,FALSE,"현금";#N/A,#N/A,FALSE,"매출";#N/A,#N/A,FALSE,"원가";#N/A,#N/A,FALSE,"경영"}</definedName>
    <definedName name="ㄷㄷ_1" localSheetId="8" hidden="1">{#N/A,#N/A,FALSE,"BS";#N/A,#N/A,FALSE,"PL";#N/A,#N/A,FALSE,"처분";#N/A,#N/A,FALSE,"현금";#N/A,#N/A,FALSE,"매출";#N/A,#N/A,FALSE,"원가";#N/A,#N/A,FALSE,"경영"}</definedName>
    <definedName name="ㄷㄷ_1" localSheetId="25"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localSheetId="14" hidden="1">{#N/A,#N/A,FALSE,"BS";#N/A,#N/A,FALSE,"PL";#N/A,#N/A,FALSE,"처분";#N/A,#N/A,FALSE,"현금";#N/A,#N/A,FALSE,"매출";#N/A,#N/A,FALSE,"원가";#N/A,#N/A,FALSE,"경영"}</definedName>
    <definedName name="ㄷㄷ_1" localSheetId="28" hidden="1">{#N/A,#N/A,FALSE,"BS";#N/A,#N/A,FALSE,"PL";#N/A,#N/A,FALSE,"처분";#N/A,#N/A,FALSE,"현금";#N/A,#N/A,FALSE,"매출";#N/A,#N/A,FALSE,"원가";#N/A,#N/A,FALSE,"경영"}</definedName>
    <definedName name="ㄷㄷ_1" localSheetId="5" hidden="1">{#N/A,#N/A,FALSE,"BS";#N/A,#N/A,FALSE,"PL";#N/A,#N/A,FALSE,"처분";#N/A,#N/A,FALSE,"현금";#N/A,#N/A,FALSE,"매출";#N/A,#N/A,FALSE,"원가";#N/A,#N/A,FALSE,"경영"}</definedName>
    <definedName name="ㄷㄷ_1" localSheetId="13"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localSheetId="24" hidden="1">{#N/A,#N/A,FALSE,"단축1";#N/A,#N/A,FALSE,"단축2";#N/A,#N/A,FALSE,"단축3";#N/A,#N/A,FALSE,"장축";#N/A,#N/A,FALSE,"4WD"}</definedName>
    <definedName name="ㄷㄷEEE" localSheetId="8" hidden="1">{#N/A,#N/A,FALSE,"단축1";#N/A,#N/A,FALSE,"단축2";#N/A,#N/A,FALSE,"단축3";#N/A,#N/A,FALSE,"장축";#N/A,#N/A,FALSE,"4WD"}</definedName>
    <definedName name="ㄷㄷEEE" localSheetId="25" hidden="1">{#N/A,#N/A,FALSE,"단축1";#N/A,#N/A,FALSE,"단축2";#N/A,#N/A,FALSE,"단축3";#N/A,#N/A,FALSE,"장축";#N/A,#N/A,FALSE,"4WD"}</definedName>
    <definedName name="ㄷㄷEEE" localSheetId="2" hidden="1">{#N/A,#N/A,FALSE,"단축1";#N/A,#N/A,FALSE,"단축2";#N/A,#N/A,FALSE,"단축3";#N/A,#N/A,FALSE,"장축";#N/A,#N/A,FALSE,"4WD"}</definedName>
    <definedName name="ㄷㄷEEE" localSheetId="28" hidden="1">{#N/A,#N/A,FALSE,"단축1";#N/A,#N/A,FALSE,"단축2";#N/A,#N/A,FALSE,"단축3";#N/A,#N/A,FALSE,"장축";#N/A,#N/A,FALSE,"4WD"}</definedName>
    <definedName name="ㄷㄷEEE" localSheetId="5" hidden="1">{#N/A,#N/A,FALSE,"단축1";#N/A,#N/A,FALSE,"단축2";#N/A,#N/A,FALSE,"단축3";#N/A,#N/A,FALSE,"장축";#N/A,#N/A,FALSE,"4WD"}</definedName>
    <definedName name="ㄷㄷEEE" hidden="1">{#N/A,#N/A,FALSE,"단축1";#N/A,#N/A,FALSE,"단축2";#N/A,#N/A,FALSE,"단축3";#N/A,#N/A,FALSE,"장축";#N/A,#N/A,FALSE,"4WD"}</definedName>
    <definedName name="ㄷㄷㄷ" localSheetId="24" hidden="1">{#N/A,#N/A,FALSE,"UNIT";#N/A,#N/A,FALSE,"UNIT";#N/A,#N/A,FALSE,"계정"}</definedName>
    <definedName name="ㄷㄷㄷ" localSheetId="8" hidden="1">{#N/A,#N/A,FALSE,"UNIT";#N/A,#N/A,FALSE,"UNIT";#N/A,#N/A,FALSE,"계정"}</definedName>
    <definedName name="ㄷㄷㄷ" localSheetId="25" hidden="1">{#N/A,#N/A,FALSE,"UNIT";#N/A,#N/A,FALSE,"UNIT";#N/A,#N/A,FALSE,"계정"}</definedName>
    <definedName name="ㄷㄷㄷ" localSheetId="2" hidden="1">{#N/A,#N/A,FALSE,"UNIT";#N/A,#N/A,FALSE,"UNIT";#N/A,#N/A,FALSE,"계정"}</definedName>
    <definedName name="ㄷㄷㄷ" localSheetId="28" hidden="1">{#N/A,#N/A,FALSE,"UNIT";#N/A,#N/A,FALSE,"UNIT";#N/A,#N/A,FALSE,"계정"}</definedName>
    <definedName name="ㄷㄷㄷ" localSheetId="5" hidden="1">{#N/A,#N/A,FALSE,"UNIT";#N/A,#N/A,FALSE,"UNIT";#N/A,#N/A,FALSE,"계정"}</definedName>
    <definedName name="ㄷㄷㄷ" hidden="1">{#N/A,#N/A,FALSE,"UNIT";#N/A,#N/A,FALSE,"UNIT";#N/A,#N/A,FALSE,"계정"}</definedName>
    <definedName name="ㄷㄷㄷㄷㄷ" localSheetId="24" hidden="1">#REF!</definedName>
    <definedName name="ㄷㄷㄷㄷㄷ" hidden="1">#REF!</definedName>
    <definedName name="ㄷㄷㄷㄹㅇ" localSheetId="24" hidden="1">{#N/A,#N/A,FALSE,"Sheet1"}</definedName>
    <definedName name="ㄷㄷㄷㄹㅇ" localSheetId="8" hidden="1">{#N/A,#N/A,FALSE,"Sheet1"}</definedName>
    <definedName name="ㄷㄷㄷㄹㅇ" localSheetId="25" hidden="1">{#N/A,#N/A,FALSE,"Sheet1"}</definedName>
    <definedName name="ㄷㄷㄷㄹㅇ" localSheetId="2" hidden="1">{#N/A,#N/A,FALSE,"Sheet1"}</definedName>
    <definedName name="ㄷㄷㄷㄹㅇ" localSheetId="28" hidden="1">{#N/A,#N/A,FALSE,"Sheet1"}</definedName>
    <definedName name="ㄷㄷㄷㄹㅇ" localSheetId="5" hidden="1">{#N/A,#N/A,FALSE,"Sheet1"}</definedName>
    <definedName name="ㄷㄷㄷㄹㅇ" hidden="1">{#N/A,#N/A,FALSE,"Sheet1"}</definedName>
    <definedName name="ㄷㄹ" localSheetId="24">#REF!</definedName>
    <definedName name="ㄷㄹ">#REF!</definedName>
    <definedName name="ㄷ랴겋" localSheetId="24" hidden="1">{#N/A,#N/A,FALSE,"구조2"}</definedName>
    <definedName name="ㄷ랴겋" localSheetId="8" hidden="1">{#N/A,#N/A,FALSE,"구조2"}</definedName>
    <definedName name="ㄷ랴겋" localSheetId="25" hidden="1">{#N/A,#N/A,FALSE,"구조2"}</definedName>
    <definedName name="ㄷ랴겋" localSheetId="2" hidden="1">{#N/A,#N/A,FALSE,"구조2"}</definedName>
    <definedName name="ㄷ랴겋" localSheetId="14" hidden="1">{#N/A,#N/A,FALSE,"구조2"}</definedName>
    <definedName name="ㄷ랴겋" localSheetId="28" hidden="1">{#N/A,#N/A,FALSE,"구조2"}</definedName>
    <definedName name="ㄷ랴겋" localSheetId="5" hidden="1">{#N/A,#N/A,FALSE,"구조2"}</definedName>
    <definedName name="ㄷ랴겋" localSheetId="13" hidden="1">{#N/A,#N/A,FALSE,"구조2"}</definedName>
    <definedName name="ㄷ랴겋" hidden="1">{#N/A,#N/A,FALSE,"구조2"}</definedName>
    <definedName name="ㄷㅂ" localSheetId="24">BlankMacro1</definedName>
    <definedName name="ㄷㅂ" localSheetId="8">BlankMacro1</definedName>
    <definedName name="ㄷㅂ" localSheetId="25">BlankMacro1</definedName>
    <definedName name="ㄷㅂ" localSheetId="2">BlankMacro1</definedName>
    <definedName name="ㄷㅂ" localSheetId="28">BlankMacro1</definedName>
    <definedName name="ㄷㅂ" localSheetId="26">BlankMacro1</definedName>
    <definedName name="ㄷㅂ" localSheetId="27">BlankMacro1</definedName>
    <definedName name="ㄷㅂ" localSheetId="6">BlankMacro1</definedName>
    <definedName name="ㄷㅂ" localSheetId="5">BlankMacro1</definedName>
    <definedName name="ㄷㅂ">BlankMacro1</definedName>
    <definedName name="ㄷㅅ" localSheetId="24">BlankMacro1</definedName>
    <definedName name="ㄷㅅ" localSheetId="8">BlankMacro1</definedName>
    <definedName name="ㄷㅅ" localSheetId="25">BlankMacro1</definedName>
    <definedName name="ㄷㅅ" localSheetId="2">BlankMacro1</definedName>
    <definedName name="ㄷㅅ" localSheetId="28">BlankMacro1</definedName>
    <definedName name="ㄷㅅ" localSheetId="26">BlankMacro1</definedName>
    <definedName name="ㄷㅅ" localSheetId="27">BlankMacro1</definedName>
    <definedName name="ㄷㅅ" localSheetId="6">BlankMacro1</definedName>
    <definedName name="ㄷㅅ" localSheetId="5">BlankMacro1</definedName>
    <definedName name="ㄷㅅ">BlankMacro1</definedName>
    <definedName name="ㄷㅅ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4" hidden="1">{#N/A,#N/A,TRUE,"Y생산";#N/A,#N/A,TRUE,"Y판매";#N/A,#N/A,TRUE,"Y총물량";#N/A,#N/A,TRUE,"Y능력";#N/A,#N/A,TRUE,"YKD"}</definedName>
    <definedName name="ㄷㅇ" localSheetId="8" hidden="1">{#N/A,#N/A,TRUE,"Y생산";#N/A,#N/A,TRUE,"Y판매";#N/A,#N/A,TRUE,"Y총물량";#N/A,#N/A,TRUE,"Y능력";#N/A,#N/A,TRUE,"YKD"}</definedName>
    <definedName name="ㄷㅇ" localSheetId="25" hidden="1">{#N/A,#N/A,TRUE,"Y생산";#N/A,#N/A,TRUE,"Y판매";#N/A,#N/A,TRUE,"Y총물량";#N/A,#N/A,TRUE,"Y능력";#N/A,#N/A,TRUE,"YKD"}</definedName>
    <definedName name="ㄷㅇ" localSheetId="2" hidden="1">{#N/A,#N/A,TRUE,"Y생산";#N/A,#N/A,TRUE,"Y판매";#N/A,#N/A,TRUE,"Y총물량";#N/A,#N/A,TRUE,"Y능력";#N/A,#N/A,TRUE,"YKD"}</definedName>
    <definedName name="ㄷㅇ" localSheetId="14" hidden="1">{#N/A,#N/A,TRUE,"Y생산";#N/A,#N/A,TRUE,"Y판매";#N/A,#N/A,TRUE,"Y총물량";#N/A,#N/A,TRUE,"Y능력";#N/A,#N/A,TRUE,"YKD"}</definedName>
    <definedName name="ㄷㅇ" localSheetId="28" hidden="1">{#N/A,#N/A,TRUE,"Y생산";#N/A,#N/A,TRUE,"Y판매";#N/A,#N/A,TRUE,"Y총물량";#N/A,#N/A,TRUE,"Y능력";#N/A,#N/A,TRUE,"YKD"}</definedName>
    <definedName name="ㄷㅇ" localSheetId="5" hidden="1">{#N/A,#N/A,TRUE,"Y생산";#N/A,#N/A,TRUE,"Y판매";#N/A,#N/A,TRUE,"Y총물량";#N/A,#N/A,TRUE,"Y능력";#N/A,#N/A,TRUE,"YKD"}</definedName>
    <definedName name="ㄷㅇ" localSheetId="13" hidden="1">{#N/A,#N/A,TRUE,"Y생산";#N/A,#N/A,TRUE,"Y판매";#N/A,#N/A,TRUE,"Y총물량";#N/A,#N/A,TRUE,"Y능력";#N/A,#N/A,TRUE,"YKD"}</definedName>
    <definedName name="ㄷㅇ" hidden="1">{#N/A,#N/A,TRUE,"Y생산";#N/A,#N/A,TRUE,"Y판매";#N/A,#N/A,TRUE,"Y총물량";#N/A,#N/A,TRUE,"Y능력";#N/A,#N/A,TRUE,"YKD"}</definedName>
    <definedName name="ㄷㅇㄹㄴ" localSheetId="24" hidden="1">#REF!</definedName>
    <definedName name="ㄷㅇㄹㄴ" hidden="1">#REF!</definedName>
    <definedName name="ㄷㅈ" localSheetId="24" hidden="1">#REF!</definedName>
    <definedName name="ㄷㅈ" localSheetId="28" hidden="1">#REF!</definedName>
    <definedName name="ㄷㅈ" hidden="1">#REF!</definedName>
    <definedName name="ㄷㅈㄱ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24" hidden="1">{"'Jibu9811 (3)'!$B$1:$J$433"}</definedName>
    <definedName name="ㄷㅎㄱㅎㄱ" localSheetId="8" hidden="1">{"'Jibu9811 (3)'!$B$1:$J$433"}</definedName>
    <definedName name="ㄷㅎㄱㅎㄱ" localSheetId="25" hidden="1">{"'Jibu9811 (3)'!$B$1:$J$433"}</definedName>
    <definedName name="ㄷㅎㄱㅎㄱ" localSheetId="2" hidden="1">{"'Jibu9811 (3)'!$B$1:$J$433"}</definedName>
    <definedName name="ㄷㅎㄱㅎㄱ" localSheetId="14" hidden="1">{"'Jibu9811 (3)'!$B$1:$J$433"}</definedName>
    <definedName name="ㄷㅎㄱㅎㄱ" localSheetId="28" hidden="1">{"'Jibu9811 (3)'!$B$1:$J$433"}</definedName>
    <definedName name="ㄷㅎㄱㅎㄱ" localSheetId="5" hidden="1">{"'Jibu9811 (3)'!$B$1:$J$433"}</definedName>
    <definedName name="ㄷㅎㄱㅎㄱ" localSheetId="13" hidden="1">{"'Jibu9811 (3)'!$B$1:$J$433"}</definedName>
    <definedName name="ㄷㅎㄱㅎㄱ" hidden="1">{"'Jibu9811 (3)'!$B$1:$J$433"}</definedName>
    <definedName name="ㄷㅎㄷㄳㄷ공ㄱ" localSheetId="24" hidden="1">{"'Jibu9811 (3)'!$B$1:$J$433"}</definedName>
    <definedName name="ㄷㅎㄷㄳㄷ공ㄱ" localSheetId="8" hidden="1">{"'Jibu9811 (3)'!$B$1:$J$433"}</definedName>
    <definedName name="ㄷㅎㄷㄳㄷ공ㄱ" localSheetId="25" hidden="1">{"'Jibu9811 (3)'!$B$1:$J$433"}</definedName>
    <definedName name="ㄷㅎㄷㄳㄷ공ㄱ" localSheetId="2" hidden="1">{"'Jibu9811 (3)'!$B$1:$J$433"}</definedName>
    <definedName name="ㄷㅎㄷㄳㄷ공ㄱ" localSheetId="14" hidden="1">{"'Jibu9811 (3)'!$B$1:$J$433"}</definedName>
    <definedName name="ㄷㅎㄷㄳㄷ공ㄱ" localSheetId="28" hidden="1">{"'Jibu9811 (3)'!$B$1:$J$433"}</definedName>
    <definedName name="ㄷㅎㄷㄳㄷ공ㄱ" localSheetId="5" hidden="1">{"'Jibu9811 (3)'!$B$1:$J$433"}</definedName>
    <definedName name="ㄷㅎㄷㄳㄷ공ㄱ" localSheetId="13" hidden="1">{"'Jibu9811 (3)'!$B$1:$J$433"}</definedName>
    <definedName name="ㄷㅎㄷㄳㄷ공ㄱ" hidden="1">{"'Jibu9811 (3)'!$B$1:$J$433"}</definedName>
    <definedName name="ㄷ흇ㅇㄹㅊ">#N/A</definedName>
    <definedName name="다" localSheetId="24" hidden="1">{#N/A,#N/A,FALSE,"표지목차"}</definedName>
    <definedName name="다" localSheetId="8" hidden="1">{#N/A,#N/A,FALSE,"표지목차"}</definedName>
    <definedName name="다" localSheetId="25" hidden="1">{#N/A,#N/A,FALSE,"표지목차"}</definedName>
    <definedName name="다" localSheetId="2" hidden="1">{#N/A,#N/A,FALSE,"표지목차"}</definedName>
    <definedName name="다" localSheetId="28" hidden="1">{#N/A,#N/A,FALSE,"표지목차"}</definedName>
    <definedName name="다" localSheetId="5" hidden="1">{#N/A,#N/A,FALSE,"표지목차"}</definedName>
    <definedName name="다" hidden="1">{#N/A,#N/A,FALSE,"표지목차"}</definedName>
    <definedName name="다." localSheetId="24">#REF!</definedName>
    <definedName name="다.">#REF!</definedName>
    <definedName name="다가아노는" localSheetId="24" hidden="1">{#N/A,#N/A,FALSE,"BS";#N/A,#N/A,FALSE,"PL";#N/A,#N/A,FALSE,"처분";#N/A,#N/A,FALSE,"현금";#N/A,#N/A,FALSE,"매출";#N/A,#N/A,FALSE,"원가";#N/A,#N/A,FALSE,"경영"}</definedName>
    <definedName name="다가아노는" localSheetId="8" hidden="1">{#N/A,#N/A,FALSE,"BS";#N/A,#N/A,FALSE,"PL";#N/A,#N/A,FALSE,"처분";#N/A,#N/A,FALSE,"현금";#N/A,#N/A,FALSE,"매출";#N/A,#N/A,FALSE,"원가";#N/A,#N/A,FALSE,"경영"}</definedName>
    <definedName name="다가아노는" localSheetId="25"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localSheetId="28" hidden="1">{#N/A,#N/A,FALSE,"BS";#N/A,#N/A,FALSE,"PL";#N/A,#N/A,FALSE,"처분";#N/A,#N/A,FALSE,"현금";#N/A,#N/A,FALSE,"매출";#N/A,#N/A,FALSE,"원가";#N/A,#N/A,FALSE,"경영"}</definedName>
    <definedName name="다가아노는" localSheetId="5"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4" hidden="1">{#N/A,#N/A,FALSE,"정공"}</definedName>
    <definedName name="다나가라" localSheetId="8" hidden="1">{#N/A,#N/A,FALSE,"정공"}</definedName>
    <definedName name="다나가라" localSheetId="25" hidden="1">{#N/A,#N/A,FALSE,"정공"}</definedName>
    <definedName name="다나가라" localSheetId="2" hidden="1">{#N/A,#N/A,FALSE,"정공"}</definedName>
    <definedName name="다나가라" localSheetId="28" hidden="1">{#N/A,#N/A,FALSE,"정공"}</definedName>
    <definedName name="다나가라" localSheetId="5" hidden="1">{#N/A,#N/A,FALSE,"정공"}</definedName>
    <definedName name="다나가라" hidden="1">{#N/A,#N/A,FALSE,"정공"}</definedName>
    <definedName name="다다" localSheetId="24" hidden="1">{#N/A,#N/A,FALSE,"정공"}</definedName>
    <definedName name="다다" localSheetId="8" hidden="1">{#N/A,#N/A,FALSE,"정공"}</definedName>
    <definedName name="다다" localSheetId="25" hidden="1">{#N/A,#N/A,FALSE,"정공"}</definedName>
    <definedName name="다다" localSheetId="2" hidden="1">{#N/A,#N/A,FALSE,"정공"}</definedName>
    <definedName name="다다" localSheetId="28" hidden="1">{#N/A,#N/A,FALSE,"정공"}</definedName>
    <definedName name="다다" localSheetId="5" hidden="1">{#N/A,#N/A,FALSE,"정공"}</definedName>
    <definedName name="다다" hidden="1">{#N/A,#N/A,FALSE,"정공"}</definedName>
    <definedName name="다다익선" localSheetId="24" hidden="1">{#N/A,#N/A,FALSE,"정공"}</definedName>
    <definedName name="다다익선" localSheetId="8" hidden="1">{#N/A,#N/A,FALSE,"정공"}</definedName>
    <definedName name="다다익선" localSheetId="25" hidden="1">{#N/A,#N/A,FALSE,"정공"}</definedName>
    <definedName name="다다익선" localSheetId="2" hidden="1">{#N/A,#N/A,FALSE,"정공"}</definedName>
    <definedName name="다다익선" localSheetId="14" hidden="1">{#N/A,#N/A,FALSE,"정공"}</definedName>
    <definedName name="다다익선" localSheetId="28" hidden="1">{#N/A,#N/A,FALSE,"정공"}</definedName>
    <definedName name="다다익선" localSheetId="5" hidden="1">{#N/A,#N/A,FALSE,"정공"}</definedName>
    <definedName name="다다익선" localSheetId="13" hidden="1">{#N/A,#N/A,FALSE,"정공"}</definedName>
    <definedName name="다다익선" hidden="1">{#N/A,#N/A,FALSE,"정공"}</definedName>
    <definedName name="다달이" localSheetId="24" hidden="1">{#N/A,#N/A,FALSE,"정공"}</definedName>
    <definedName name="다달이" localSheetId="8" hidden="1">{#N/A,#N/A,FALSE,"정공"}</definedName>
    <definedName name="다달이" localSheetId="25" hidden="1">{#N/A,#N/A,FALSE,"정공"}</definedName>
    <definedName name="다달이" localSheetId="2" hidden="1">{#N/A,#N/A,FALSE,"정공"}</definedName>
    <definedName name="다달이" localSheetId="14" hidden="1">{#N/A,#N/A,FALSE,"정공"}</definedName>
    <definedName name="다달이" localSheetId="28" hidden="1">{#N/A,#N/A,FALSE,"정공"}</definedName>
    <definedName name="다달이" localSheetId="5" hidden="1">{#N/A,#N/A,FALSE,"정공"}</definedName>
    <definedName name="다달이" localSheetId="13" hidden="1">{#N/A,#N/A,FALSE,"정공"}</definedName>
    <definedName name="다달이" hidden="1">{#N/A,#N/A,FALSE,"정공"}</definedName>
    <definedName name="다라" localSheetId="24" hidden="1">{#N/A,#N/A,FALSE,"표지목차"}</definedName>
    <definedName name="다라" localSheetId="8" hidden="1">{#N/A,#N/A,FALSE,"표지목차"}</definedName>
    <definedName name="다라" localSheetId="25" hidden="1">{#N/A,#N/A,FALSE,"표지목차"}</definedName>
    <definedName name="다라" localSheetId="2" hidden="1">{#N/A,#N/A,FALSE,"표지목차"}</definedName>
    <definedName name="다라" localSheetId="28" hidden="1">{#N/A,#N/A,FALSE,"표지목차"}</definedName>
    <definedName name="다라" localSheetId="5" hidden="1">{#N/A,#N/A,FALSE,"표지목차"}</definedName>
    <definedName name="다라" hidden="1">{#N/A,#N/A,FALSE,"표지목차"}</definedName>
    <definedName name="다라니경" localSheetId="24" hidden="1">{#N/A,#N/A,FALSE,"정공"}</definedName>
    <definedName name="다라니경" localSheetId="8" hidden="1">{#N/A,#N/A,FALSE,"정공"}</definedName>
    <definedName name="다라니경" localSheetId="25" hidden="1">{#N/A,#N/A,FALSE,"정공"}</definedName>
    <definedName name="다라니경" localSheetId="2" hidden="1">{#N/A,#N/A,FALSE,"정공"}</definedName>
    <definedName name="다라니경" localSheetId="14" hidden="1">{#N/A,#N/A,FALSE,"정공"}</definedName>
    <definedName name="다라니경" localSheetId="28" hidden="1">{#N/A,#N/A,FALSE,"정공"}</definedName>
    <definedName name="다라니경" localSheetId="5" hidden="1">{#N/A,#N/A,FALSE,"정공"}</definedName>
    <definedName name="다라니경" localSheetId="13" hidden="1">{#N/A,#N/A,FALSE,"정공"}</definedName>
    <definedName name="다라니경" hidden="1">{#N/A,#N/A,FALSE,"정공"}</definedName>
    <definedName name="다라니경을피우자" localSheetId="24" hidden="1">{#N/A,#N/A,FALSE,"정공"}</definedName>
    <definedName name="다라니경을피우자" localSheetId="8" hidden="1">{#N/A,#N/A,FALSE,"정공"}</definedName>
    <definedName name="다라니경을피우자" localSheetId="25" hidden="1">{#N/A,#N/A,FALSE,"정공"}</definedName>
    <definedName name="다라니경을피우자" localSheetId="2" hidden="1">{#N/A,#N/A,FALSE,"정공"}</definedName>
    <definedName name="다라니경을피우자" localSheetId="14" hidden="1">{#N/A,#N/A,FALSE,"정공"}</definedName>
    <definedName name="다라니경을피우자" localSheetId="28" hidden="1">{#N/A,#N/A,FALSE,"정공"}</definedName>
    <definedName name="다라니경을피우자" localSheetId="5" hidden="1">{#N/A,#N/A,FALSE,"정공"}</definedName>
    <definedName name="다라니경을피우자" localSheetId="13" hidden="1">{#N/A,#N/A,FALSE,"정공"}</definedName>
    <definedName name="다라니경을피우자" hidden="1">{#N/A,#N/A,FALSE,"정공"}</definedName>
    <definedName name="다른" localSheetId="24" hidden="1">{#N/A,#N/A,FALSE,"BS";#N/A,#N/A,FALSE,"PL";#N/A,#N/A,FALSE,"처분";#N/A,#N/A,FALSE,"현금";#N/A,#N/A,FALSE,"매출";#N/A,#N/A,FALSE,"원가";#N/A,#N/A,FALSE,"경영"}</definedName>
    <definedName name="다른" localSheetId="8" hidden="1">{#N/A,#N/A,FALSE,"BS";#N/A,#N/A,FALSE,"PL";#N/A,#N/A,FALSE,"처분";#N/A,#N/A,FALSE,"현금";#N/A,#N/A,FALSE,"매출";#N/A,#N/A,FALSE,"원가";#N/A,#N/A,FALSE,"경영"}</definedName>
    <definedName name="다른" localSheetId="25"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localSheetId="28" hidden="1">{#N/A,#N/A,FALSE,"BS";#N/A,#N/A,FALSE,"PL";#N/A,#N/A,FALSE,"처분";#N/A,#N/A,FALSE,"현금";#N/A,#N/A,FALSE,"매출";#N/A,#N/A,FALSE,"원가";#N/A,#N/A,FALSE,"경영"}</definedName>
    <definedName name="다른" localSheetId="5"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 localSheetId="24">#REF!</definedName>
    <definedName name="다른종합소득03">#REF!</definedName>
    <definedName name="다른종합소득04" localSheetId="24">#REF!</definedName>
    <definedName name="다른종합소득04">#REF!</definedName>
    <definedName name="다른종합소득과세표준" localSheetId="24">#REF!</definedName>
    <definedName name="다른종합소득과세표준">#REF!</definedName>
    <definedName name="다바" localSheetId="24" hidden="1">{#N/A,#N/A,FALSE,"1.CRITERIA";#N/A,#N/A,FALSE,"2.IS";#N/A,#N/A,FALSE,"3.BS";#N/A,#N/A,FALSE,"4.PER PL";#N/A,#N/A,FALSE,"5.INVESTMENT";#N/A,#N/A,FALSE,"6.공문";#N/A,#N/A,FALSE,"7.netinvest"}</definedName>
    <definedName name="다바" localSheetId="8" hidden="1">{#N/A,#N/A,FALSE,"1.CRITERIA";#N/A,#N/A,FALSE,"2.IS";#N/A,#N/A,FALSE,"3.BS";#N/A,#N/A,FALSE,"4.PER PL";#N/A,#N/A,FALSE,"5.INVESTMENT";#N/A,#N/A,FALSE,"6.공문";#N/A,#N/A,FALSE,"7.netinvest"}</definedName>
    <definedName name="다바" localSheetId="25"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localSheetId="28" hidden="1">{#N/A,#N/A,FALSE,"1.CRITERIA";#N/A,#N/A,FALSE,"2.IS";#N/A,#N/A,FALSE,"3.BS";#N/A,#N/A,FALSE,"4.PER PL";#N/A,#N/A,FALSE,"5.INVESTMENT";#N/A,#N/A,FALSE,"6.공문";#N/A,#N/A,FALSE,"7.netinvest"}</definedName>
    <definedName name="다바" localSheetId="5"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 localSheetId="24">#REF!</definedName>
    <definedName name="다짐">#REF!</definedName>
    <definedName name="닥트" localSheetId="24">#REF!</definedName>
    <definedName name="닥트">#REF!</definedName>
    <definedName name="단가" localSheetId="24">#REF!</definedName>
    <definedName name="단가">#REF!</definedName>
    <definedName name="단가기준" localSheetId="24" hidden="1">{#N/A,#N/A,TRUE,"Y생산";#N/A,#N/A,TRUE,"Y판매";#N/A,#N/A,TRUE,"Y총물량";#N/A,#N/A,TRUE,"Y능력";#N/A,#N/A,TRUE,"YKD"}</definedName>
    <definedName name="단가기준" localSheetId="8" hidden="1">{#N/A,#N/A,TRUE,"Y생산";#N/A,#N/A,TRUE,"Y판매";#N/A,#N/A,TRUE,"Y총물량";#N/A,#N/A,TRUE,"Y능력";#N/A,#N/A,TRUE,"YKD"}</definedName>
    <definedName name="단가기준" localSheetId="25" hidden="1">{#N/A,#N/A,TRUE,"Y생산";#N/A,#N/A,TRUE,"Y판매";#N/A,#N/A,TRUE,"Y총물량";#N/A,#N/A,TRUE,"Y능력";#N/A,#N/A,TRUE,"YKD"}</definedName>
    <definedName name="단가기준" localSheetId="2" hidden="1">{#N/A,#N/A,TRUE,"Y생산";#N/A,#N/A,TRUE,"Y판매";#N/A,#N/A,TRUE,"Y총물량";#N/A,#N/A,TRUE,"Y능력";#N/A,#N/A,TRUE,"YKD"}</definedName>
    <definedName name="단가기준" localSheetId="14" hidden="1">{#N/A,#N/A,TRUE,"Y생산";#N/A,#N/A,TRUE,"Y판매";#N/A,#N/A,TRUE,"Y총물량";#N/A,#N/A,TRUE,"Y능력";#N/A,#N/A,TRUE,"YKD"}</definedName>
    <definedName name="단가기준" localSheetId="28" hidden="1">{#N/A,#N/A,TRUE,"Y생산";#N/A,#N/A,TRUE,"Y판매";#N/A,#N/A,TRUE,"Y총물량";#N/A,#N/A,TRUE,"Y능력";#N/A,#N/A,TRUE,"YKD"}</definedName>
    <definedName name="단가기준" localSheetId="5" hidden="1">{#N/A,#N/A,TRUE,"Y생산";#N/A,#N/A,TRUE,"Y판매";#N/A,#N/A,TRUE,"Y총물량";#N/A,#N/A,TRUE,"Y능력";#N/A,#N/A,TRUE,"YKD"}</definedName>
    <definedName name="단가기준" localSheetId="13" hidden="1">{#N/A,#N/A,TRUE,"Y생산";#N/A,#N/A,TRUE,"Y판매";#N/A,#N/A,TRUE,"Y총물량";#N/A,#N/A,TRUE,"Y능력";#N/A,#N/A,TRUE,"YKD"}</definedName>
    <definedName name="단가기준" hidden="1">{#N/A,#N/A,TRUE,"Y생산";#N/A,#N/A,TRUE,"Y판매";#N/A,#N/A,TRUE,"Y총물량";#N/A,#N/A,TRUE,"Y능력";#N/A,#N/A,TRUE,"YKD"}</definedName>
    <definedName name="단가대" localSheetId="24" hidden="1">#REF!</definedName>
    <definedName name="단가대" localSheetId="14" hidden="1">#REF!</definedName>
    <definedName name="단가대" localSheetId="28" hidden="1">#REF!</definedName>
    <definedName name="단가대" localSheetId="13" hidden="1">#REF!</definedName>
    <definedName name="단가대" hidden="1">#REF!</definedName>
    <definedName name="단가비교표" localSheetId="24">#REF!,#REF!</definedName>
    <definedName name="단가비교표">#REF!,#REF!</definedName>
    <definedName name="단가산출서" localSheetId="24">#REF!</definedName>
    <definedName name="단가산출서">#REF!</definedName>
    <definedName name="단기" localSheetId="24" hidden="1">{#N/A,#N/A,TRUE,"Y생산";#N/A,#N/A,TRUE,"Y판매";#N/A,#N/A,TRUE,"Y총물량";#N/A,#N/A,TRUE,"Y능력";#N/A,#N/A,TRUE,"YKD"}</definedName>
    <definedName name="단기" localSheetId="8" hidden="1">{#N/A,#N/A,TRUE,"Y생산";#N/A,#N/A,TRUE,"Y판매";#N/A,#N/A,TRUE,"Y총물량";#N/A,#N/A,TRUE,"Y능력";#N/A,#N/A,TRUE,"YKD"}</definedName>
    <definedName name="단기" localSheetId="25" hidden="1">{#N/A,#N/A,TRUE,"Y생산";#N/A,#N/A,TRUE,"Y판매";#N/A,#N/A,TRUE,"Y총물량";#N/A,#N/A,TRUE,"Y능력";#N/A,#N/A,TRUE,"YKD"}</definedName>
    <definedName name="단기" localSheetId="2" hidden="1">{#N/A,#N/A,TRUE,"Y생산";#N/A,#N/A,TRUE,"Y판매";#N/A,#N/A,TRUE,"Y총물량";#N/A,#N/A,TRUE,"Y능력";#N/A,#N/A,TRUE,"YKD"}</definedName>
    <definedName name="단기" localSheetId="14" hidden="1">{#N/A,#N/A,TRUE,"Y생산";#N/A,#N/A,TRUE,"Y판매";#N/A,#N/A,TRUE,"Y총물량";#N/A,#N/A,TRUE,"Y능력";#N/A,#N/A,TRUE,"YKD"}</definedName>
    <definedName name="단기" localSheetId="28" hidden="1">{#N/A,#N/A,TRUE,"Y생산";#N/A,#N/A,TRUE,"Y판매";#N/A,#N/A,TRUE,"Y총물량";#N/A,#N/A,TRUE,"Y능력";#N/A,#N/A,TRUE,"YKD"}</definedName>
    <definedName name="단기" localSheetId="5" hidden="1">{#N/A,#N/A,TRUE,"Y생산";#N/A,#N/A,TRUE,"Y판매";#N/A,#N/A,TRUE,"Y총물량";#N/A,#N/A,TRUE,"Y능력";#N/A,#N/A,TRUE,"YKD"}</definedName>
    <definedName name="단기" localSheetId="13" hidden="1">{#N/A,#N/A,TRUE,"Y생산";#N/A,#N/A,TRUE,"Y판매";#N/A,#N/A,TRUE,"Y총물량";#N/A,#N/A,TRUE,"Y능력";#N/A,#N/A,TRUE,"YKD"}</definedName>
    <definedName name="단기" hidden="1">{#N/A,#N/A,TRUE,"Y생산";#N/A,#N/A,TRUE,"Y판매";#N/A,#N/A,TRUE,"Y총물량";#N/A,#N/A,TRUE,"Y능력";#N/A,#N/A,TRUE,"YKD"}</definedName>
    <definedName name="단기대여금" localSheetId="24" hidden="1">{#N/A,#N/A,TRUE,"Y생산";#N/A,#N/A,TRUE,"Y판매";#N/A,#N/A,TRUE,"Y총물량";#N/A,#N/A,TRUE,"Y능력";#N/A,#N/A,TRUE,"YKD"}</definedName>
    <definedName name="단기대여금" localSheetId="8" hidden="1">{#N/A,#N/A,TRUE,"Y생산";#N/A,#N/A,TRUE,"Y판매";#N/A,#N/A,TRUE,"Y총물량";#N/A,#N/A,TRUE,"Y능력";#N/A,#N/A,TRUE,"YKD"}</definedName>
    <definedName name="단기대여금" localSheetId="25" hidden="1">{#N/A,#N/A,TRUE,"Y생산";#N/A,#N/A,TRUE,"Y판매";#N/A,#N/A,TRUE,"Y총물량";#N/A,#N/A,TRUE,"Y능력";#N/A,#N/A,TRUE,"YKD"}</definedName>
    <definedName name="단기대여금" localSheetId="2" hidden="1">{#N/A,#N/A,TRUE,"Y생산";#N/A,#N/A,TRUE,"Y판매";#N/A,#N/A,TRUE,"Y총물량";#N/A,#N/A,TRUE,"Y능력";#N/A,#N/A,TRUE,"YKD"}</definedName>
    <definedName name="단기대여금" localSheetId="14" hidden="1">{#N/A,#N/A,TRUE,"Y생산";#N/A,#N/A,TRUE,"Y판매";#N/A,#N/A,TRUE,"Y총물량";#N/A,#N/A,TRUE,"Y능력";#N/A,#N/A,TRUE,"YKD"}</definedName>
    <definedName name="단기대여금" localSheetId="28" hidden="1">{#N/A,#N/A,TRUE,"Y생산";#N/A,#N/A,TRUE,"Y판매";#N/A,#N/A,TRUE,"Y총물량";#N/A,#N/A,TRUE,"Y능력";#N/A,#N/A,TRUE,"YKD"}</definedName>
    <definedName name="단기대여금" localSheetId="5" hidden="1">{#N/A,#N/A,TRUE,"Y생산";#N/A,#N/A,TRUE,"Y판매";#N/A,#N/A,TRUE,"Y총물량";#N/A,#N/A,TRUE,"Y능력";#N/A,#N/A,TRUE,"YKD"}</definedName>
    <definedName name="단기대여금" localSheetId="13" hidden="1">{#N/A,#N/A,TRUE,"Y생산";#N/A,#N/A,TRUE,"Y판매";#N/A,#N/A,TRUE,"Y총물량";#N/A,#N/A,TRUE,"Y능력";#N/A,#N/A,TRUE,"YKD"}</definedName>
    <definedName name="단기대여금" hidden="1">{#N/A,#N/A,TRUE,"Y생산";#N/A,#N/A,TRUE,"Y판매";#N/A,#N/A,TRUE,"Y총물량";#N/A,#N/A,TRUE,"Y능력";#N/A,#N/A,TRUE,"YKD"}</definedName>
    <definedName name="단기입력" localSheetId="24">#REF!</definedName>
    <definedName name="단기입력">#REF!</definedName>
    <definedName name="단기차입금"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24" hidden="1">{#N/A,#N/A,FALSE,"Aging Summary";#N/A,#N/A,FALSE,"Ratio Analysis";#N/A,#N/A,FALSE,"Test 120 Day Accts";#N/A,#N/A,FALSE,"Tickmarks"}</definedName>
    <definedName name="단기차입금2" localSheetId="8" hidden="1">{#N/A,#N/A,FALSE,"Aging Summary";#N/A,#N/A,FALSE,"Ratio Analysis";#N/A,#N/A,FALSE,"Test 120 Day Accts";#N/A,#N/A,FALSE,"Tickmarks"}</definedName>
    <definedName name="단기차입금2" localSheetId="25" hidden="1">{#N/A,#N/A,FALSE,"Aging Summary";#N/A,#N/A,FALSE,"Ratio Analysis";#N/A,#N/A,FALSE,"Test 120 Day Accts";#N/A,#N/A,FALSE,"Tickmarks"}</definedName>
    <definedName name="단기차입금2" localSheetId="2" hidden="1">{#N/A,#N/A,FALSE,"Aging Summary";#N/A,#N/A,FALSE,"Ratio Analysis";#N/A,#N/A,FALSE,"Test 120 Day Accts";#N/A,#N/A,FALSE,"Tickmarks"}</definedName>
    <definedName name="단기차입금2" localSheetId="28" hidden="1">{#N/A,#N/A,FALSE,"Aging Summary";#N/A,#N/A,FALSE,"Ratio Analysis";#N/A,#N/A,FALSE,"Test 120 Day Accts";#N/A,#N/A,FALSE,"Tickmarks"}</definedName>
    <definedName name="단기차입금2" localSheetId="5"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24" hidden="1">{"'買掛金'!$J$6"}</definedName>
    <definedName name="短期借入金" localSheetId="8" hidden="1">{"'買掛金'!$J$6"}</definedName>
    <definedName name="短期借入金" localSheetId="25" hidden="1">{"'買掛金'!$J$6"}</definedName>
    <definedName name="短期借入金" localSheetId="2" hidden="1">{"'買掛金'!$J$6"}</definedName>
    <definedName name="短期借入金" localSheetId="28" hidden="1">{"'買掛金'!$J$6"}</definedName>
    <definedName name="短期借入金" localSheetId="5" hidden="1">{"'買掛金'!$J$6"}</definedName>
    <definedName name="短期借入金" hidden="1">{"'買掛金'!$J$6"}</definedName>
    <definedName name="단김승호" localSheetId="24">#REF!</definedName>
    <definedName name="단김승호">#REF!</definedName>
    <definedName name="단말기" localSheetId="24" hidden="1">{#N/A,#N/A,FALSE,"정공"}</definedName>
    <definedName name="단말기" localSheetId="8" hidden="1">{#N/A,#N/A,FALSE,"정공"}</definedName>
    <definedName name="단말기" localSheetId="25" hidden="1">{#N/A,#N/A,FALSE,"정공"}</definedName>
    <definedName name="단말기" localSheetId="2" hidden="1">{#N/A,#N/A,FALSE,"정공"}</definedName>
    <definedName name="단말기" localSheetId="14" hidden="1">{#N/A,#N/A,FALSE,"정공"}</definedName>
    <definedName name="단말기" localSheetId="28" hidden="1">{#N/A,#N/A,FALSE,"정공"}</definedName>
    <definedName name="단말기" localSheetId="5" hidden="1">{#N/A,#N/A,FALSE,"정공"}</definedName>
    <definedName name="단말기" localSheetId="13" hidden="1">{#N/A,#N/A,FALSE,"정공"}</definedName>
    <definedName name="단말기" hidden="1">{#N/A,#N/A,FALSE,"정공"}</definedName>
    <definedName name="단말기번호" localSheetId="24" hidden="1">{#N/A,#N/A,FALSE,"정공"}</definedName>
    <definedName name="단말기번호" localSheetId="8" hidden="1">{#N/A,#N/A,FALSE,"정공"}</definedName>
    <definedName name="단말기번호" localSheetId="25" hidden="1">{#N/A,#N/A,FALSE,"정공"}</definedName>
    <definedName name="단말기번호" localSheetId="2" hidden="1">{#N/A,#N/A,FALSE,"정공"}</definedName>
    <definedName name="단말기번호" localSheetId="14" hidden="1">{#N/A,#N/A,FALSE,"정공"}</definedName>
    <definedName name="단말기번호" localSheetId="28" hidden="1">{#N/A,#N/A,FALSE,"정공"}</definedName>
    <definedName name="단말기번호" localSheetId="5" hidden="1">{#N/A,#N/A,FALSE,"정공"}</definedName>
    <definedName name="단말기번호" localSheetId="13" hidden="1">{#N/A,#N/A,FALSE,"정공"}</definedName>
    <definedName name="단말기번호" hidden="1">{#N/A,#N/A,FALSE,"정공"}</definedName>
    <definedName name="단알기" localSheetId="24" hidden="1">{#N/A,#N/A,FALSE,"정공"}</definedName>
    <definedName name="단알기" localSheetId="8" hidden="1">{#N/A,#N/A,FALSE,"정공"}</definedName>
    <definedName name="단알기" localSheetId="25" hidden="1">{#N/A,#N/A,FALSE,"정공"}</definedName>
    <definedName name="단알기" localSheetId="2" hidden="1">{#N/A,#N/A,FALSE,"정공"}</definedName>
    <definedName name="단알기" localSheetId="14" hidden="1">{#N/A,#N/A,FALSE,"정공"}</definedName>
    <definedName name="단알기" localSheetId="28" hidden="1">{#N/A,#N/A,FALSE,"정공"}</definedName>
    <definedName name="단알기" localSheetId="5" hidden="1">{#N/A,#N/A,FALSE,"정공"}</definedName>
    <definedName name="단알기" localSheetId="13" hidden="1">{#N/A,#N/A,FALSE,"정공"}</definedName>
    <definedName name="단알기" hidden="1">{#N/A,#N/A,FALSE,"정공"}</definedName>
    <definedName name="단위" localSheetId="24">#REF!</definedName>
    <definedName name="단위">#REF!</definedName>
    <definedName name="단위_백만원" localSheetId="24">#REF!</definedName>
    <definedName name="단위_백만원">#REF!</definedName>
    <definedName name="단위량" localSheetId="24">#REF!</definedName>
    <definedName name="단위량">#REF!</definedName>
    <definedName name="단조편성표" localSheetId="24" hidden="1">{#N/A,#N/A,FALSE,"단축1";#N/A,#N/A,FALSE,"단축2";#N/A,#N/A,FALSE,"단축3";#N/A,#N/A,FALSE,"장축";#N/A,#N/A,FALSE,"4WD"}</definedName>
    <definedName name="단조편성표" localSheetId="8" hidden="1">{#N/A,#N/A,FALSE,"단축1";#N/A,#N/A,FALSE,"단축2";#N/A,#N/A,FALSE,"단축3";#N/A,#N/A,FALSE,"장축";#N/A,#N/A,FALSE,"4WD"}</definedName>
    <definedName name="단조편성표" localSheetId="25" hidden="1">{#N/A,#N/A,FALSE,"단축1";#N/A,#N/A,FALSE,"단축2";#N/A,#N/A,FALSE,"단축3";#N/A,#N/A,FALSE,"장축";#N/A,#N/A,FALSE,"4WD"}</definedName>
    <definedName name="단조편성표" localSheetId="2" hidden="1">{#N/A,#N/A,FALSE,"단축1";#N/A,#N/A,FALSE,"단축2";#N/A,#N/A,FALSE,"단축3";#N/A,#N/A,FALSE,"장축";#N/A,#N/A,FALSE,"4WD"}</definedName>
    <definedName name="단조편성표" localSheetId="14" hidden="1">{#N/A,#N/A,FALSE,"단축1";#N/A,#N/A,FALSE,"단축2";#N/A,#N/A,FALSE,"단축3";#N/A,#N/A,FALSE,"장축";#N/A,#N/A,FALSE,"4WD"}</definedName>
    <definedName name="단조편성표" localSheetId="28" hidden="1">{#N/A,#N/A,FALSE,"단축1";#N/A,#N/A,FALSE,"단축2";#N/A,#N/A,FALSE,"단축3";#N/A,#N/A,FALSE,"장축";#N/A,#N/A,FALSE,"4WD"}</definedName>
    <definedName name="단조편성표" localSheetId="5" hidden="1">{#N/A,#N/A,FALSE,"단축1";#N/A,#N/A,FALSE,"단축2";#N/A,#N/A,FALSE,"단축3";#N/A,#N/A,FALSE,"장축";#N/A,#N/A,FALSE,"4WD"}</definedName>
    <definedName name="단조편성표" localSheetId="13" hidden="1">{#N/A,#N/A,FALSE,"단축1";#N/A,#N/A,FALSE,"단축2";#N/A,#N/A,FALSE,"단축3";#N/A,#N/A,FALSE,"장축";#N/A,#N/A,FALSE,"4WD"}</definedName>
    <definedName name="단조편성표" hidden="1">{#N/A,#N/A,FALSE,"단축1";#N/A,#N/A,FALSE,"단축2";#N/A,#N/A,FALSE,"단축3";#N/A,#N/A,FALSE,"장축";#N/A,#N/A,FALSE,"4WD"}</definedName>
    <definedName name="단충" localSheetId="24">#REF!</definedName>
    <definedName name="단충">#REF!</definedName>
    <definedName name="달"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 localSheetId="24">#REF!</definedName>
    <definedName name="달러환율">#REF!</definedName>
    <definedName name="담당별조정" localSheetId="24" hidden="1">{#N/A,#N/A,FALSE,"신규dep";#N/A,#N/A,FALSE,"신규dep-금형상각후";#N/A,#N/A,FALSE,"신규dep-연구비상각후";#N/A,#N/A,FALSE,"신규dep-기계,공구상각후"}</definedName>
    <definedName name="담당별조정" localSheetId="8" hidden="1">{#N/A,#N/A,FALSE,"신규dep";#N/A,#N/A,FALSE,"신규dep-금형상각후";#N/A,#N/A,FALSE,"신규dep-연구비상각후";#N/A,#N/A,FALSE,"신규dep-기계,공구상각후"}</definedName>
    <definedName name="담당별조정" localSheetId="25" hidden="1">{#N/A,#N/A,FALSE,"신규dep";#N/A,#N/A,FALSE,"신규dep-금형상각후";#N/A,#N/A,FALSE,"신규dep-연구비상각후";#N/A,#N/A,FALSE,"신규dep-기계,공구상각후"}</definedName>
    <definedName name="담당별조정" localSheetId="2" hidden="1">{#N/A,#N/A,FALSE,"신규dep";#N/A,#N/A,FALSE,"신규dep-금형상각후";#N/A,#N/A,FALSE,"신규dep-연구비상각후";#N/A,#N/A,FALSE,"신규dep-기계,공구상각후"}</definedName>
    <definedName name="담당별조정" localSheetId="28" hidden="1">{#N/A,#N/A,FALSE,"신규dep";#N/A,#N/A,FALSE,"신규dep-금형상각후";#N/A,#N/A,FALSE,"신규dep-연구비상각후";#N/A,#N/A,FALSE,"신규dep-기계,공구상각후"}</definedName>
    <definedName name="담당별조정" localSheetId="5"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24" hidden="1">{#N/A,#N/A,FALSE,"단축1";#N/A,#N/A,FALSE,"단축2";#N/A,#N/A,FALSE,"단축3";#N/A,#N/A,FALSE,"장축";#N/A,#N/A,FALSE,"4WD"}</definedName>
    <definedName name="당" localSheetId="8" hidden="1">{#N/A,#N/A,FALSE,"단축1";#N/A,#N/A,FALSE,"단축2";#N/A,#N/A,FALSE,"단축3";#N/A,#N/A,FALSE,"장축";#N/A,#N/A,FALSE,"4WD"}</definedName>
    <definedName name="당" localSheetId="25" hidden="1">{#N/A,#N/A,FALSE,"단축1";#N/A,#N/A,FALSE,"단축2";#N/A,#N/A,FALSE,"단축3";#N/A,#N/A,FALSE,"장축";#N/A,#N/A,FALSE,"4WD"}</definedName>
    <definedName name="당" localSheetId="2" hidden="1">{#N/A,#N/A,FALSE,"단축1";#N/A,#N/A,FALSE,"단축2";#N/A,#N/A,FALSE,"단축3";#N/A,#N/A,FALSE,"장축";#N/A,#N/A,FALSE,"4WD"}</definedName>
    <definedName name="당" localSheetId="28" hidden="1">{#N/A,#N/A,FALSE,"단축1";#N/A,#N/A,FALSE,"단축2";#N/A,#N/A,FALSE,"단축3";#N/A,#N/A,FALSE,"장축";#N/A,#N/A,FALSE,"4WD"}</definedName>
    <definedName name="당" localSheetId="5" hidden="1">{#N/A,#N/A,FALSE,"단축1";#N/A,#N/A,FALSE,"단축2";#N/A,#N/A,FALSE,"단축3";#N/A,#N/A,FALSE,"장축";#N/A,#N/A,FALSE,"4WD"}</definedName>
    <definedName name="당" hidden="1">{#N/A,#N/A,FALSE,"단축1";#N/A,#N/A,FALSE,"단축2";#N/A,#N/A,FALSE,"단축3";#N/A,#N/A,FALSE,"장축";#N/A,#N/A,FALSE,"4WD"}</definedName>
    <definedName name="당기" localSheetId="24">#REF!</definedName>
    <definedName name="당기">#REF!</definedName>
    <definedName name="당기경상이익" localSheetId="24">#REF!</definedName>
    <definedName name="당기경상이익">#REF!</definedName>
    <definedName name="당기당기순이익" localSheetId="24">#REF!</definedName>
    <definedName name="당기당기순이익">#REF!</definedName>
    <definedName name="당기매출액" localSheetId="24">#REF!</definedName>
    <definedName name="당기매출액">#REF!</definedName>
    <definedName name="당기매출채권" localSheetId="24">#REF!</definedName>
    <definedName name="당기매출채권">#REF!</definedName>
    <definedName name="당기순매출액" localSheetId="24">#REF!</definedName>
    <definedName name="당기순매출액">#REF!</definedName>
    <definedName name="당기순이익" localSheetId="24">#REF!</definedName>
    <definedName name="당기순이익">#REF!</definedName>
    <definedName name="당기영업이자" localSheetId="24" hidden="1">{#N/A,#N/A,FALSE,"지침";#N/A,#N/A,FALSE,"환경분석";#N/A,#N/A,FALSE,"Sheet16"}</definedName>
    <definedName name="당기영업이자" localSheetId="8" hidden="1">{#N/A,#N/A,FALSE,"지침";#N/A,#N/A,FALSE,"환경분석";#N/A,#N/A,FALSE,"Sheet16"}</definedName>
    <definedName name="당기영업이자" localSheetId="25" hidden="1">{#N/A,#N/A,FALSE,"지침";#N/A,#N/A,FALSE,"환경분석";#N/A,#N/A,FALSE,"Sheet16"}</definedName>
    <definedName name="당기영업이자" localSheetId="2" hidden="1">{#N/A,#N/A,FALSE,"지침";#N/A,#N/A,FALSE,"환경분석";#N/A,#N/A,FALSE,"Sheet16"}</definedName>
    <definedName name="당기영업이자" localSheetId="28" hidden="1">{#N/A,#N/A,FALSE,"지침";#N/A,#N/A,FALSE,"환경분석";#N/A,#N/A,FALSE,"Sheet16"}</definedName>
    <definedName name="당기영업이자" localSheetId="5" hidden="1">{#N/A,#N/A,FALSE,"지침";#N/A,#N/A,FALSE,"환경분석";#N/A,#N/A,FALSE,"Sheet16"}</definedName>
    <definedName name="당기영업이자" hidden="1">{#N/A,#N/A,FALSE,"지침";#N/A,#N/A,FALSE,"환경분석";#N/A,#N/A,FALSE,"Sheet16"}</definedName>
    <definedName name="당기유동자산" localSheetId="24">#REF!</definedName>
    <definedName name="당기유동자산">#REF!</definedName>
    <definedName name="당기입고" localSheetId="24">#REF!</definedName>
    <definedName name="당기입고">#REF!</definedName>
    <definedName name="당기입고2" localSheetId="24">#REF!</definedName>
    <definedName name="당기입고2">#REF!</definedName>
    <definedName name="당기중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당기중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 localSheetId="24">#REF!,#REF!,#REF!,#REF!,#REF!,#REF!,#REF!,#REF!,#REF!,#REF!,#REF!,#REF!,#REF!,#REF!,#REF!,#REF!,#REF!,#REF!,#REF!</definedName>
    <definedName name="당월분지우개">#REF!,#REF!,#REF!,#REF!,#REF!,#REF!,#REF!,#REF!,#REF!,#REF!,#REF!,#REF!,#REF!,#REF!,#REF!,#REF!,#REF!,#REF!,#REF!</definedName>
    <definedName name="당월손익" localSheetId="24">#REF!</definedName>
    <definedName name="당월손익">#REF!</definedName>
    <definedName name="당월수량" localSheetId="24">#REF!</definedName>
    <definedName name="당월수량">#REF!</definedName>
    <definedName name="당월판매직접비" localSheetId="24">#REF!</definedName>
    <definedName name="당월판매직접비">#REF!</definedName>
    <definedName name="당조" localSheetId="24">#REF!</definedName>
    <definedName name="당조">#REF!</definedName>
    <definedName name="당좌끝년" localSheetId="24">#REF!,#REF!,#REF!,#REF!</definedName>
    <definedName name="당좌끝년">#REF!,#REF!,#REF!,#REF!</definedName>
    <definedName name="당좌끝월" localSheetId="24">#REF!,#REF!,#REF!,#REF!</definedName>
    <definedName name="당좌끝월">#REF!,#REF!,#REF!,#REF!</definedName>
    <definedName name="당좌끝일" localSheetId="24">#REF!,#REF!,#REF!,#REF!</definedName>
    <definedName name="당좌끝일">#REF!,#REF!,#REF!,#REF!</definedName>
    <definedName name="당좌시작년" localSheetId="24">#REF!,#REF!,#REF!,#REF!</definedName>
    <definedName name="당좌시작년">#REF!,#REF!,#REF!,#REF!</definedName>
    <definedName name="당좌시작월" localSheetId="24">#REF!,#REF!,#REF!,#REF!</definedName>
    <definedName name="당좌시작월">#REF!,#REF!,#REF!,#REF!</definedName>
    <definedName name="당좌시작일" localSheetId="24">#REF!,#REF!,#REF!,#REF!</definedName>
    <definedName name="당좌시작일">#REF!,#REF!,#REF!,#REF!</definedName>
    <definedName name="당좌예금_5102" localSheetId="24">#REF!</definedName>
    <definedName name="당좌예금_5102">#REF!</definedName>
    <definedName name="당좌자산" localSheetId="24">#REF!</definedName>
    <definedName name="당좌자산">#REF!</definedName>
    <definedName name="당진" localSheetId="24">#REF!</definedName>
    <definedName name="당진">#REF!</definedName>
    <definedName name="당초계획" localSheetId="24" hidden="1">#REF!</definedName>
    <definedName name="당초계획" localSheetId="28" hidden="1">#REF!</definedName>
    <definedName name="당초계획" hidden="1">#REF!</definedName>
    <definedName name="당초기준손이" localSheetId="24" hidden="1">{#N/A,#N/A,FALSE,"정공"}</definedName>
    <definedName name="당초기준손이" localSheetId="8" hidden="1">{#N/A,#N/A,FALSE,"정공"}</definedName>
    <definedName name="당초기준손이" localSheetId="25" hidden="1">{#N/A,#N/A,FALSE,"정공"}</definedName>
    <definedName name="당초기준손이" localSheetId="2" hidden="1">{#N/A,#N/A,FALSE,"정공"}</definedName>
    <definedName name="당초기준손이" localSheetId="28" hidden="1">{#N/A,#N/A,FALSE,"정공"}</definedName>
    <definedName name="당초기준손이" localSheetId="5" hidden="1">{#N/A,#N/A,FALSE,"정공"}</definedName>
    <definedName name="당초기준손이" hidden="1">{#N/A,#N/A,FALSE,"정공"}</definedName>
    <definedName name="당초손익표" localSheetId="24" hidden="1">{#N/A,#N/A,FALSE,"정공"}</definedName>
    <definedName name="당초손익표" localSheetId="8" hidden="1">{#N/A,#N/A,FALSE,"정공"}</definedName>
    <definedName name="당초손익표" localSheetId="25" hidden="1">{#N/A,#N/A,FALSE,"정공"}</definedName>
    <definedName name="당초손익표" localSheetId="2" hidden="1">{#N/A,#N/A,FALSE,"정공"}</definedName>
    <definedName name="당초손익표" localSheetId="28" hidden="1">{#N/A,#N/A,FALSE,"정공"}</definedName>
    <definedName name="당초손익표" localSheetId="5" hidden="1">{#N/A,#N/A,FALSE,"정공"}</definedName>
    <definedName name="당초손익표" hidden="1">{#N/A,#N/A,FALSE,"정공"}</definedName>
    <definedName name="닻" localSheetId="24">BlankMacro1</definedName>
    <definedName name="닻" localSheetId="8">BlankMacro1</definedName>
    <definedName name="닻" localSheetId="25">BlankMacro1</definedName>
    <definedName name="닻" localSheetId="2">BlankMacro1</definedName>
    <definedName name="닻" localSheetId="28">BlankMacro1</definedName>
    <definedName name="닻" localSheetId="26">BlankMacro1</definedName>
    <definedName name="닻" localSheetId="27">BlankMacro1</definedName>
    <definedName name="닻" localSheetId="6">BlankMacro1</definedName>
    <definedName name="닻" localSheetId="5">BlankMacro1</definedName>
    <definedName name="닻">BlankMacro1</definedName>
    <definedName name="대" localSheetId="24" hidden="1">#REF!</definedName>
    <definedName name="대" localSheetId="28" hidden="1">#REF!</definedName>
    <definedName name="대" hidden="1">#REF!</definedName>
    <definedName name="대_표_자_명" localSheetId="24">#REF!</definedName>
    <definedName name="대_표_자_명">#REF!</definedName>
    <definedName name="대계정" localSheetId="24">#REF!</definedName>
    <definedName name="대계정" localSheetId="14">#REF!</definedName>
    <definedName name="대계정" localSheetId="13">#REF!</definedName>
    <definedName name="대계정">#REF!</definedName>
    <definedName name="대구" localSheetId="24">#REF!</definedName>
    <definedName name="대구">#REF!</definedName>
    <definedName name="대구서울" localSheetId="28" hidden="1">#REF!</definedName>
    <definedName name="대구서울" hidden="1">#REF!</definedName>
    <definedName name="대나무" localSheetId="24">#REF!</definedName>
    <definedName name="대나무">#REF!</definedName>
    <definedName name="대련" localSheetId="24" hidden="1">{#N/A,#N/A,FALSE,"UNIT";#N/A,#N/A,FALSE,"UNIT";#N/A,#N/A,FALSE,"계정"}</definedName>
    <definedName name="대련" localSheetId="8" hidden="1">{#N/A,#N/A,FALSE,"UNIT";#N/A,#N/A,FALSE,"UNIT";#N/A,#N/A,FALSE,"계정"}</definedName>
    <definedName name="대련" localSheetId="25" hidden="1">{#N/A,#N/A,FALSE,"UNIT";#N/A,#N/A,FALSE,"UNIT";#N/A,#N/A,FALSE,"계정"}</definedName>
    <definedName name="대련" localSheetId="2" hidden="1">{#N/A,#N/A,FALSE,"UNIT";#N/A,#N/A,FALSE,"UNIT";#N/A,#N/A,FALSE,"계정"}</definedName>
    <definedName name="대련" localSheetId="28" hidden="1">{#N/A,#N/A,FALSE,"UNIT";#N/A,#N/A,FALSE,"UNIT";#N/A,#N/A,FALSE,"계정"}</definedName>
    <definedName name="대련" localSheetId="5" hidden="1">{#N/A,#N/A,FALSE,"UNIT";#N/A,#N/A,FALSE,"UNIT";#N/A,#N/A,FALSE,"계정"}</definedName>
    <definedName name="대련" hidden="1">{#N/A,#N/A,FALSE,"UNIT";#N/A,#N/A,FALSE,"UNIT";#N/A,#N/A,FALSE,"계정"}</definedName>
    <definedName name="대리님" localSheetId="24" hidden="1">{#N/A,#N/A,FALSE,"정공"}</definedName>
    <definedName name="대리님" localSheetId="8" hidden="1">{#N/A,#N/A,FALSE,"정공"}</definedName>
    <definedName name="대리님" localSheetId="25" hidden="1">{#N/A,#N/A,FALSE,"정공"}</definedName>
    <definedName name="대리님" localSheetId="2" hidden="1">{#N/A,#N/A,FALSE,"정공"}</definedName>
    <definedName name="대리님" localSheetId="14" hidden="1">{#N/A,#N/A,FALSE,"정공"}</definedName>
    <definedName name="대리님" localSheetId="28" hidden="1">{#N/A,#N/A,FALSE,"정공"}</definedName>
    <definedName name="대리님" localSheetId="5" hidden="1">{#N/A,#N/A,FALSE,"정공"}</definedName>
    <definedName name="대리님" localSheetId="13" hidden="1">{#N/A,#N/A,FALSE,"정공"}</definedName>
    <definedName name="대리님" hidden="1">{#N/A,#N/A,FALSE,"정공"}</definedName>
    <definedName name="대방총괄" localSheetId="24" hidden="1">{#N/A,#N/A,FALSE,"단축1";#N/A,#N/A,FALSE,"단축2";#N/A,#N/A,FALSE,"단축3";#N/A,#N/A,FALSE,"장축";#N/A,#N/A,FALSE,"4WD"}</definedName>
    <definedName name="대방총괄" localSheetId="8" hidden="1">{#N/A,#N/A,FALSE,"단축1";#N/A,#N/A,FALSE,"단축2";#N/A,#N/A,FALSE,"단축3";#N/A,#N/A,FALSE,"장축";#N/A,#N/A,FALSE,"4WD"}</definedName>
    <definedName name="대방총괄" localSheetId="25" hidden="1">{#N/A,#N/A,FALSE,"단축1";#N/A,#N/A,FALSE,"단축2";#N/A,#N/A,FALSE,"단축3";#N/A,#N/A,FALSE,"장축";#N/A,#N/A,FALSE,"4WD"}</definedName>
    <definedName name="대방총괄" localSheetId="2" hidden="1">{#N/A,#N/A,FALSE,"단축1";#N/A,#N/A,FALSE,"단축2";#N/A,#N/A,FALSE,"단축3";#N/A,#N/A,FALSE,"장축";#N/A,#N/A,FALSE,"4WD"}</definedName>
    <definedName name="대방총괄" localSheetId="14" hidden="1">{#N/A,#N/A,FALSE,"단축1";#N/A,#N/A,FALSE,"단축2";#N/A,#N/A,FALSE,"단축3";#N/A,#N/A,FALSE,"장축";#N/A,#N/A,FALSE,"4WD"}</definedName>
    <definedName name="대방총괄" localSheetId="28" hidden="1">{#N/A,#N/A,FALSE,"단축1";#N/A,#N/A,FALSE,"단축2";#N/A,#N/A,FALSE,"단축3";#N/A,#N/A,FALSE,"장축";#N/A,#N/A,FALSE,"4WD"}</definedName>
    <definedName name="대방총괄" localSheetId="5" hidden="1">{#N/A,#N/A,FALSE,"단축1";#N/A,#N/A,FALSE,"단축2";#N/A,#N/A,FALSE,"단축3";#N/A,#N/A,FALSE,"장축";#N/A,#N/A,FALSE,"4WD"}</definedName>
    <definedName name="대방총괄" localSheetId="13" hidden="1">{#N/A,#N/A,FALSE,"단축1";#N/A,#N/A,FALSE,"단축2";#N/A,#N/A,FALSE,"단축3";#N/A,#N/A,FALSE,"장축";#N/A,#N/A,FALSE,"4WD"}</definedName>
    <definedName name="대방총괄" hidden="1">{#N/A,#N/A,FALSE,"단축1";#N/A,#N/A,FALSE,"단축2";#N/A,#N/A,FALSE,"단축3";#N/A,#N/A,FALSE,"장축";#N/A,#N/A,FALSE,"4WD"}</definedName>
    <definedName name="대변" localSheetId="24">#REF!</definedName>
    <definedName name="대변">#REF!</definedName>
    <definedName name="대변시작" localSheetId="24">#REF!</definedName>
    <definedName name="대변시작">#REF!</definedName>
    <definedName name="대변추가" localSheetId="24">#REF!</definedName>
    <definedName name="대변추가">#REF!</definedName>
    <definedName name="대분" localSheetId="24">#REF!</definedName>
    <definedName name="대분">#REF!</definedName>
    <definedName name="대비표" localSheetId="24">#REF!</definedName>
    <definedName name="대비표">#REF!</definedName>
    <definedName name="대상" localSheetId="24">#REF!</definedName>
    <definedName name="대상">#REF!</definedName>
    <definedName name="대상시트" localSheetId="24" hidden="1">{#N/A,#N/A,FALSE,"정공"}</definedName>
    <definedName name="대상시트" localSheetId="8" hidden="1">{#N/A,#N/A,FALSE,"정공"}</definedName>
    <definedName name="대상시트" localSheetId="25" hidden="1">{#N/A,#N/A,FALSE,"정공"}</definedName>
    <definedName name="대상시트" localSheetId="2" hidden="1">{#N/A,#N/A,FALSE,"정공"}</definedName>
    <definedName name="대상시트" localSheetId="14" hidden="1">{#N/A,#N/A,FALSE,"정공"}</definedName>
    <definedName name="대상시트" localSheetId="28" hidden="1">{#N/A,#N/A,FALSE,"정공"}</definedName>
    <definedName name="대상시트" localSheetId="5" hidden="1">{#N/A,#N/A,FALSE,"정공"}</definedName>
    <definedName name="대상시트" localSheetId="13" hidden="1">{#N/A,#N/A,FALSE,"정공"}</definedName>
    <definedName name="대상시트" hidden="1">{#N/A,#N/A,FALSE,"정공"}</definedName>
    <definedName name="대상자산" localSheetId="24">#REF!</definedName>
    <definedName name="대상자산">#REF!</definedName>
    <definedName name="대손"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24" hidden="1">{#N/A,#N/A,FALSE,"1.CRITERIA";#N/A,#N/A,FALSE,"2.IS";#N/A,#N/A,FALSE,"3.BS";#N/A,#N/A,FALSE,"4.PER PL";#N/A,#N/A,FALSE,"5.INVESTMENT";#N/A,#N/A,FALSE,"6.공문";#N/A,#N/A,FALSE,"7.netinvest"}</definedName>
    <definedName name="대손충당금" localSheetId="8" hidden="1">{#N/A,#N/A,FALSE,"1.CRITERIA";#N/A,#N/A,FALSE,"2.IS";#N/A,#N/A,FALSE,"3.BS";#N/A,#N/A,FALSE,"4.PER PL";#N/A,#N/A,FALSE,"5.INVESTMENT";#N/A,#N/A,FALSE,"6.공문";#N/A,#N/A,FALSE,"7.netinvest"}</definedName>
    <definedName name="대손충당금" localSheetId="25" hidden="1">{#N/A,#N/A,FALSE,"1.CRITERIA";#N/A,#N/A,FALSE,"2.IS";#N/A,#N/A,FALSE,"3.BS";#N/A,#N/A,FALSE,"4.PER PL";#N/A,#N/A,FALSE,"5.INVESTMENT";#N/A,#N/A,FALSE,"6.공문";#N/A,#N/A,FALSE,"7.netinvest"}</definedName>
    <definedName name="대손충당금" localSheetId="2" hidden="1">{#N/A,#N/A,FALSE,"1.CRITERIA";#N/A,#N/A,FALSE,"2.IS";#N/A,#N/A,FALSE,"3.BS";#N/A,#N/A,FALSE,"4.PER PL";#N/A,#N/A,FALSE,"5.INVESTMENT";#N/A,#N/A,FALSE,"6.공문";#N/A,#N/A,FALSE,"7.netinvest"}</definedName>
    <definedName name="대손충당금" localSheetId="28" hidden="1">{#N/A,#N/A,FALSE,"1.CRITERIA";#N/A,#N/A,FALSE,"2.IS";#N/A,#N/A,FALSE,"3.BS";#N/A,#N/A,FALSE,"4.PER PL";#N/A,#N/A,FALSE,"5.INVESTMENT";#N/A,#N/A,FALSE,"6.공문";#N/A,#N/A,FALSE,"7.netinvest"}</definedName>
    <definedName name="대손충당금" localSheetId="5"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24"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8"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5"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8"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5"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localSheetId="24" hidden="1">{"'전일자'!$A$5:$N$17"}</definedName>
    <definedName name="대장" localSheetId="8" hidden="1">{"'전일자'!$A$5:$N$17"}</definedName>
    <definedName name="대장" localSheetId="25" hidden="1">{"'전일자'!$A$5:$N$17"}</definedName>
    <definedName name="대장" localSheetId="2" hidden="1">{"'전일자'!$A$5:$N$17"}</definedName>
    <definedName name="대장" localSheetId="28" hidden="1">{"'전일자'!$A$5:$N$17"}</definedName>
    <definedName name="대장" localSheetId="5" hidden="1">{"'전일자'!$A$5:$N$17"}</definedName>
    <definedName name="대장" hidden="1">{"'전일자'!$A$5:$N$17"}</definedName>
    <definedName name="대전" localSheetId="24">#REF!</definedName>
    <definedName name="대전">#REF!</definedName>
    <definedName name="대정부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 localSheetId="24">#REF!</definedName>
    <definedName name="대차">#REF!</definedName>
    <definedName name="대차2" localSheetId="24" hidden="1">{#N/A,#N/A,FALSE,"BS";#N/A,#N/A,FALSE,"PL";#N/A,#N/A,FALSE,"처분";#N/A,#N/A,FALSE,"현금";#N/A,#N/A,FALSE,"매출";#N/A,#N/A,FALSE,"원가";#N/A,#N/A,FALSE,"경영"}</definedName>
    <definedName name="대차2" localSheetId="8" hidden="1">{#N/A,#N/A,FALSE,"BS";#N/A,#N/A,FALSE,"PL";#N/A,#N/A,FALSE,"처분";#N/A,#N/A,FALSE,"현금";#N/A,#N/A,FALSE,"매출";#N/A,#N/A,FALSE,"원가";#N/A,#N/A,FALSE,"경영"}</definedName>
    <definedName name="대차2" localSheetId="25" hidden="1">{#N/A,#N/A,FALSE,"BS";#N/A,#N/A,FALSE,"PL";#N/A,#N/A,FALSE,"처분";#N/A,#N/A,FALSE,"현금";#N/A,#N/A,FALSE,"매출";#N/A,#N/A,FALSE,"원가";#N/A,#N/A,FALSE,"경영"}</definedName>
    <definedName name="대차2" localSheetId="2" hidden="1">{#N/A,#N/A,FALSE,"BS";#N/A,#N/A,FALSE,"PL";#N/A,#N/A,FALSE,"처분";#N/A,#N/A,FALSE,"현금";#N/A,#N/A,FALSE,"매출";#N/A,#N/A,FALSE,"원가";#N/A,#N/A,FALSE,"경영"}</definedName>
    <definedName name="대차2" localSheetId="28" hidden="1">{#N/A,#N/A,FALSE,"BS";#N/A,#N/A,FALSE,"PL";#N/A,#N/A,FALSE,"처분";#N/A,#N/A,FALSE,"현금";#N/A,#N/A,FALSE,"매출";#N/A,#N/A,FALSE,"원가";#N/A,#N/A,FALSE,"경영"}</definedName>
    <definedName name="대차2" localSheetId="5"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 localSheetId="24">#REF!</definedName>
    <definedName name="대차대조표">#REF!</definedName>
    <definedName name="대체거래" localSheetId="24">#REF!</definedName>
    <definedName name="대체거래">#REF!</definedName>
    <definedName name="대체대변" localSheetId="24">#REF!</definedName>
    <definedName name="대체대변">#REF!</definedName>
    <definedName name="대체차변" localSheetId="24">#REF!</definedName>
    <definedName name="대체차변">#REF!</definedName>
    <definedName name="대표자_주민등록번호" localSheetId="24">#REF!</definedName>
    <definedName name="대표자_주민등록번호">#REF!</definedName>
    <definedName name="대표자명_성명" localSheetId="24">#REF!</definedName>
    <definedName name="대표자명_성명">#REF!</definedName>
    <definedName name="대표자성명" localSheetId="24">#REF!</definedName>
    <definedName name="대표자성명">#REF!</definedName>
    <definedName name="대표자주민등록번호" localSheetId="24">#REF!</definedName>
    <definedName name="대표자주민등록번호">#REF!</definedName>
    <definedName name="대퓨ㅜ허" localSheetId="24" hidden="1">{#N/A,#N/A,FALSE,"구조1"}</definedName>
    <definedName name="대퓨ㅜ허" localSheetId="8" hidden="1">{#N/A,#N/A,FALSE,"구조1"}</definedName>
    <definedName name="대퓨ㅜ허" localSheetId="25" hidden="1">{#N/A,#N/A,FALSE,"구조1"}</definedName>
    <definedName name="대퓨ㅜ허" localSheetId="2" hidden="1">{#N/A,#N/A,FALSE,"구조1"}</definedName>
    <definedName name="대퓨ㅜ허" localSheetId="14" hidden="1">{#N/A,#N/A,FALSE,"구조1"}</definedName>
    <definedName name="대퓨ㅜ허" localSheetId="28" hidden="1">{#N/A,#N/A,FALSE,"구조1"}</definedName>
    <definedName name="대퓨ㅜ허" localSheetId="5" hidden="1">{#N/A,#N/A,FALSE,"구조1"}</definedName>
    <definedName name="대퓨ㅜ허" localSheetId="13" hidden="1">{#N/A,#N/A,FALSE,"구조1"}</definedName>
    <definedName name="대퓨ㅜ허" hidden="1">{#N/A,#N/A,FALSE,"구조1"}</definedName>
    <definedName name="대한" localSheetId="24" hidden="1">{#N/A,#N/A,FALSE,"UNIT";#N/A,#N/A,FALSE,"UNIT";#N/A,#N/A,FALSE,"계정"}</definedName>
    <definedName name="대한" localSheetId="8" hidden="1">{#N/A,#N/A,FALSE,"UNIT";#N/A,#N/A,FALSE,"UNIT";#N/A,#N/A,FALSE,"계정"}</definedName>
    <definedName name="대한" localSheetId="25" hidden="1">{#N/A,#N/A,FALSE,"UNIT";#N/A,#N/A,FALSE,"UNIT";#N/A,#N/A,FALSE,"계정"}</definedName>
    <definedName name="대한" localSheetId="2" hidden="1">{#N/A,#N/A,FALSE,"UNIT";#N/A,#N/A,FALSE,"UNIT";#N/A,#N/A,FALSE,"계정"}</definedName>
    <definedName name="대한" localSheetId="28" hidden="1">{#N/A,#N/A,FALSE,"UNIT";#N/A,#N/A,FALSE,"UNIT";#N/A,#N/A,FALSE,"계정"}</definedName>
    <definedName name="대한" localSheetId="5" hidden="1">{#N/A,#N/A,FALSE,"UNIT";#N/A,#N/A,FALSE,"UNIT";#N/A,#N/A,FALSE,"계정"}</definedName>
    <definedName name="대한" hidden="1">{#N/A,#N/A,FALSE,"UNIT";#N/A,#N/A,FALSE,"UNIT";#N/A,#N/A,FALSE,"계정"}</definedName>
    <definedName name="대회" localSheetId="24">#REF!</definedName>
    <definedName name="대회">#REF!</definedName>
    <definedName name="댜러혀" localSheetId="24">BlankMacro1</definedName>
    <definedName name="댜러혀" localSheetId="8">BlankMacro1</definedName>
    <definedName name="댜러혀" localSheetId="25">BlankMacro1</definedName>
    <definedName name="댜러혀" localSheetId="2">BlankMacro1</definedName>
    <definedName name="댜러혀" localSheetId="28">BlankMacro1</definedName>
    <definedName name="댜러혀" localSheetId="26">BlankMacro1</definedName>
    <definedName name="댜러혀" localSheetId="27">BlankMacro1</definedName>
    <definedName name="댜러혀" localSheetId="6">BlankMacro1</definedName>
    <definedName name="댜러혀" localSheetId="5">BlankMacro1</definedName>
    <definedName name="댜러혀">BlankMacro1</definedName>
    <definedName name="댜해ㅜ" localSheetId="24">BlankMacro1</definedName>
    <definedName name="댜해ㅜ" localSheetId="8">BlankMacro1</definedName>
    <definedName name="댜해ㅜ" localSheetId="25">BlankMacro1</definedName>
    <definedName name="댜해ㅜ" localSheetId="2">BlankMacro1</definedName>
    <definedName name="댜해ㅜ" localSheetId="28">BlankMacro1</definedName>
    <definedName name="댜해ㅜ" localSheetId="26">BlankMacro1</definedName>
    <definedName name="댜해ㅜ" localSheetId="27">BlankMacro1</definedName>
    <definedName name="댜해ㅜ" localSheetId="6">BlankMacro1</definedName>
    <definedName name="댜해ㅜ" localSheetId="5">BlankMacro1</definedName>
    <definedName name="댜해ㅜ">BlankMacro1</definedName>
    <definedName name="댜ㅐㅐ허" localSheetId="24">BlankMacro1</definedName>
    <definedName name="댜ㅐㅐ허" localSheetId="8">BlankMacro1</definedName>
    <definedName name="댜ㅐㅐ허" localSheetId="25">BlankMacro1</definedName>
    <definedName name="댜ㅐㅐ허" localSheetId="2">BlankMacro1</definedName>
    <definedName name="댜ㅐㅐ허" localSheetId="28">BlankMacro1</definedName>
    <definedName name="댜ㅐㅐ허" localSheetId="26">BlankMacro1</definedName>
    <definedName name="댜ㅐㅐ허" localSheetId="27">BlankMacro1</definedName>
    <definedName name="댜ㅐㅐ허" localSheetId="6">BlankMacro1</definedName>
    <definedName name="댜ㅐㅐ허" localSheetId="5">BlankMacro1</definedName>
    <definedName name="댜ㅐㅐ허">BlankMacro1</definedName>
    <definedName name="댜ㅑㅓ" localSheetId="24">BlankMacro1</definedName>
    <definedName name="댜ㅑㅓ" localSheetId="8">BlankMacro1</definedName>
    <definedName name="댜ㅑㅓ" localSheetId="25">BlankMacro1</definedName>
    <definedName name="댜ㅑㅓ" localSheetId="2">BlankMacro1</definedName>
    <definedName name="댜ㅑㅓ" localSheetId="28">BlankMacro1</definedName>
    <definedName name="댜ㅑㅓ" localSheetId="26">BlankMacro1</definedName>
    <definedName name="댜ㅑㅓ" localSheetId="27">BlankMacro1</definedName>
    <definedName name="댜ㅑㅓ" localSheetId="6">BlankMacro1</definedName>
    <definedName name="댜ㅑㅓ" localSheetId="5">BlankMacro1</definedName>
    <definedName name="댜ㅑㅓ">BlankMacro1</definedName>
    <definedName name="댜ㅓㅎ" localSheetId="24">BlankMacro1</definedName>
    <definedName name="댜ㅓㅎ" localSheetId="8">BlankMacro1</definedName>
    <definedName name="댜ㅓㅎ" localSheetId="25">BlankMacro1</definedName>
    <definedName name="댜ㅓㅎ" localSheetId="2">BlankMacro1</definedName>
    <definedName name="댜ㅓㅎ" localSheetId="28">BlankMacro1</definedName>
    <definedName name="댜ㅓㅎ" localSheetId="26">BlankMacro1</definedName>
    <definedName name="댜ㅓㅎ" localSheetId="27">BlankMacro1</definedName>
    <definedName name="댜ㅓㅎ" localSheetId="6">BlankMacro1</definedName>
    <definedName name="댜ㅓㅎ" localSheetId="5">BlankMacro1</definedName>
    <definedName name="댜ㅓㅎ">BlankMacro1</definedName>
    <definedName name="댱추" localSheetId="24">BlankMacro1</definedName>
    <definedName name="댱추" localSheetId="8">BlankMacro1</definedName>
    <definedName name="댱추" localSheetId="25">BlankMacro1</definedName>
    <definedName name="댱추" localSheetId="2">BlankMacro1</definedName>
    <definedName name="댱추" localSheetId="28">BlankMacro1</definedName>
    <definedName name="댱추" localSheetId="26">BlankMacro1</definedName>
    <definedName name="댱추" localSheetId="27">BlankMacro1</definedName>
    <definedName name="댱추" localSheetId="6">BlankMacro1</definedName>
    <definedName name="댱추" localSheetId="5">BlankMacro1</definedName>
    <definedName name="댱추">BlankMacro1</definedName>
    <definedName name="더" localSheetId="24">#REF!</definedName>
    <definedName name="더">#REF!</definedName>
    <definedName name="더ㅑㅂ" localSheetId="24">#REF!</definedName>
    <definedName name="더ㅑㅂ">#REF!</definedName>
    <definedName name="던기차입금" localSheetId="24" hidden="1">{"'買掛金'!$J$6"}</definedName>
    <definedName name="던기차입금" localSheetId="8" hidden="1">{"'買掛金'!$J$6"}</definedName>
    <definedName name="던기차입금" localSheetId="25" hidden="1">{"'買掛金'!$J$6"}</definedName>
    <definedName name="던기차입금" localSheetId="2" hidden="1">{"'買掛金'!$J$6"}</definedName>
    <definedName name="던기차입금" localSheetId="28" hidden="1">{"'買掛金'!$J$6"}</definedName>
    <definedName name="던기차입금" localSheetId="5" hidden="1">{"'買掛金'!$J$6"}</definedName>
    <definedName name="던기차입금" hidden="1">{"'買掛金'!$J$6"}</definedName>
    <definedName name="도" localSheetId="24" hidden="1">{#N/A,#N/A,FALSE,"1.CRITERIA";#N/A,#N/A,FALSE,"2.IS";#N/A,#N/A,FALSE,"3.BS";#N/A,#N/A,FALSE,"4.PER PL";#N/A,#N/A,FALSE,"5.INVESTMENT";#N/A,#N/A,FALSE,"6.공문";#N/A,#N/A,FALSE,"7.netinvest"}</definedName>
    <definedName name="도" localSheetId="8" hidden="1">{#N/A,#N/A,FALSE,"1.CRITERIA";#N/A,#N/A,FALSE,"2.IS";#N/A,#N/A,FALSE,"3.BS";#N/A,#N/A,FALSE,"4.PER PL";#N/A,#N/A,FALSE,"5.INVESTMENT";#N/A,#N/A,FALSE,"6.공문";#N/A,#N/A,FALSE,"7.netinvest"}</definedName>
    <definedName name="도" localSheetId="25"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localSheetId="28" hidden="1">{#N/A,#N/A,FALSE,"1.CRITERIA";#N/A,#N/A,FALSE,"2.IS";#N/A,#N/A,FALSE,"3.BS";#N/A,#N/A,FALSE,"4.PER PL";#N/A,#N/A,FALSE,"5.INVESTMENT";#N/A,#N/A,FALSE,"6.공문";#N/A,#N/A,FALSE,"7.netinvest"}</definedName>
    <definedName name="도" localSheetId="5"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 localSheetId="24">#REF!</definedName>
    <definedName name="도급">#REF!</definedName>
    <definedName name="도급예정액" localSheetId="24">#REF!</definedName>
    <definedName name="도급예정액">#REF!</definedName>
    <definedName name="도모" localSheetId="24" hidden="1">{#N/A,#N/A,FALSE,"BS";#N/A,#N/A,FALSE,"PL";#N/A,#N/A,FALSE,"처분";#N/A,#N/A,FALSE,"현금";#N/A,#N/A,FALSE,"매출";#N/A,#N/A,FALSE,"원가";#N/A,#N/A,FALSE,"경영"}</definedName>
    <definedName name="도모" localSheetId="8" hidden="1">{#N/A,#N/A,FALSE,"BS";#N/A,#N/A,FALSE,"PL";#N/A,#N/A,FALSE,"처분";#N/A,#N/A,FALSE,"현금";#N/A,#N/A,FALSE,"매출";#N/A,#N/A,FALSE,"원가";#N/A,#N/A,FALSE,"경영"}</definedName>
    <definedName name="도모" localSheetId="25"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localSheetId="28" hidden="1">{#N/A,#N/A,FALSE,"BS";#N/A,#N/A,FALSE,"PL";#N/A,#N/A,FALSE,"처분";#N/A,#N/A,FALSE,"현금";#N/A,#N/A,FALSE,"매출";#N/A,#N/A,FALSE,"원가";#N/A,#N/A,FALSE,"경영"}</definedName>
    <definedName name="도모" localSheetId="5" hidden="1">{#N/A,#N/A,FALSE,"BS";#N/A,#N/A,FALSE,"PL";#N/A,#N/A,FALSE,"처분";#N/A,#N/A,FALSE,"현금";#N/A,#N/A,FALSE,"매출";#N/A,#N/A,FALSE,"원가";#N/A,#N/A,FALSE,"경영"}</definedName>
    <definedName name="도모" hidden="1">{#N/A,#N/A,FALSE,"BS";#N/A,#N/A,FALSE,"PL";#N/A,#N/A,FALSE,"처분";#N/A,#N/A,FALSE,"현금";#N/A,#N/A,FALSE,"매출";#N/A,#N/A,FALSE,"원가";#N/A,#N/A,FALSE,"경영"}</definedName>
    <definedName name="도별" localSheetId="24" hidden="1">#REF!</definedName>
    <definedName name="도별" hidden="1">#REF!</definedName>
    <definedName name="도서" localSheetId="24">#REF!</definedName>
    <definedName name="도서">#REF!</definedName>
    <definedName name="도서인쇄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8"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5"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localSheetId="24" hidden="1">#REF!</definedName>
    <definedName name="도용" localSheetId="14" hidden="1">#REF!</definedName>
    <definedName name="도용" localSheetId="28" hidden="1">#REF!</definedName>
    <definedName name="도용" localSheetId="13" hidden="1">#REF!</definedName>
    <definedName name="도용" hidden="1">#REF!</definedName>
    <definedName name="도장" localSheetId="24">#REF!</definedName>
    <definedName name="도장">#REF!</definedName>
    <definedName name="도장공" localSheetId="24">#REF!</definedName>
    <definedName name="도장공">#REF!</definedName>
    <definedName name="도조" localSheetId="24" hidden="1">{#N/A,#N/A,FALSE,"BS";#N/A,#N/A,FALSE,"PL";#N/A,#N/A,FALSE,"처분";#N/A,#N/A,FALSE,"현금";#N/A,#N/A,FALSE,"매출";#N/A,#N/A,FALSE,"원가";#N/A,#N/A,FALSE,"경영"}</definedName>
    <definedName name="도조" localSheetId="8" hidden="1">{#N/A,#N/A,FALSE,"BS";#N/A,#N/A,FALSE,"PL";#N/A,#N/A,FALSE,"처분";#N/A,#N/A,FALSE,"현금";#N/A,#N/A,FALSE,"매출";#N/A,#N/A,FALSE,"원가";#N/A,#N/A,FALSE,"경영"}</definedName>
    <definedName name="도조" localSheetId="25"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localSheetId="28" hidden="1">{#N/A,#N/A,FALSE,"BS";#N/A,#N/A,FALSE,"PL";#N/A,#N/A,FALSE,"처분";#N/A,#N/A,FALSE,"현금";#N/A,#N/A,FALSE,"매출";#N/A,#N/A,FALSE,"원가";#N/A,#N/A,FALSE,"경영"}</definedName>
    <definedName name="도조" localSheetId="5"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24" hidden="1">{#N/A,#N/A,FALSE,"기안지";#N/A,#N/A,FALSE,"통신지"}</definedName>
    <definedName name="독립기초" localSheetId="8" hidden="1">{#N/A,#N/A,FALSE,"기안지";#N/A,#N/A,FALSE,"통신지"}</definedName>
    <definedName name="독립기초" localSheetId="25" hidden="1">{#N/A,#N/A,FALSE,"기안지";#N/A,#N/A,FALSE,"통신지"}</definedName>
    <definedName name="독립기초" localSheetId="2" hidden="1">{#N/A,#N/A,FALSE,"기안지";#N/A,#N/A,FALSE,"통신지"}</definedName>
    <definedName name="독립기초" localSheetId="14" hidden="1">{#N/A,#N/A,FALSE,"기안지";#N/A,#N/A,FALSE,"통신지"}</definedName>
    <definedName name="독립기초" localSheetId="28" hidden="1">{#N/A,#N/A,FALSE,"기안지";#N/A,#N/A,FALSE,"통신지"}</definedName>
    <definedName name="독립기초" localSheetId="5" hidden="1">{#N/A,#N/A,FALSE,"기안지";#N/A,#N/A,FALSE,"통신지"}</definedName>
    <definedName name="독립기초" localSheetId="13" hidden="1">{#N/A,#N/A,FALSE,"기안지";#N/A,#N/A,FALSE,"통신지"}</definedName>
    <definedName name="독립기초" hidden="1">{#N/A,#N/A,FALSE,"기안지";#N/A,#N/A,FALSE,"통신지"}</definedName>
    <definedName name="독립기초토공수량산출" localSheetId="24" hidden="1">{#N/A,#N/A,FALSE,"기안지";#N/A,#N/A,FALSE,"통신지"}</definedName>
    <definedName name="독립기초토공수량산출" localSheetId="8" hidden="1">{#N/A,#N/A,FALSE,"기안지";#N/A,#N/A,FALSE,"통신지"}</definedName>
    <definedName name="독립기초토공수량산출" localSheetId="25" hidden="1">{#N/A,#N/A,FALSE,"기안지";#N/A,#N/A,FALSE,"통신지"}</definedName>
    <definedName name="독립기초토공수량산출" localSheetId="2" hidden="1">{#N/A,#N/A,FALSE,"기안지";#N/A,#N/A,FALSE,"통신지"}</definedName>
    <definedName name="독립기초토공수량산출" localSheetId="14" hidden="1">{#N/A,#N/A,FALSE,"기안지";#N/A,#N/A,FALSE,"통신지"}</definedName>
    <definedName name="독립기초토공수량산출" localSheetId="28" hidden="1">{#N/A,#N/A,FALSE,"기안지";#N/A,#N/A,FALSE,"통신지"}</definedName>
    <definedName name="독립기초토공수량산출" localSheetId="5" hidden="1">{#N/A,#N/A,FALSE,"기안지";#N/A,#N/A,FALSE,"통신지"}</definedName>
    <definedName name="독립기초토공수량산출" localSheetId="13" hidden="1">{#N/A,#N/A,FALSE,"기안지";#N/A,#N/A,FALSE,"통신지"}</definedName>
    <definedName name="독립기초토공수량산출" hidden="1">{#N/A,#N/A,FALSE,"기안지";#N/A,#N/A,FALSE,"통신지"}</definedName>
    <definedName name="돌" localSheetId="24" hidden="1">{#N/A,#N/A,FALSE,"단축1";#N/A,#N/A,FALSE,"단축2";#N/A,#N/A,FALSE,"단축3";#N/A,#N/A,FALSE,"장축";#N/A,#N/A,FALSE,"4WD"}</definedName>
    <definedName name="돌" localSheetId="8" hidden="1">{#N/A,#N/A,FALSE,"단축1";#N/A,#N/A,FALSE,"단축2";#N/A,#N/A,FALSE,"단축3";#N/A,#N/A,FALSE,"장축";#N/A,#N/A,FALSE,"4WD"}</definedName>
    <definedName name="돌" localSheetId="25" hidden="1">{#N/A,#N/A,FALSE,"단축1";#N/A,#N/A,FALSE,"단축2";#N/A,#N/A,FALSE,"단축3";#N/A,#N/A,FALSE,"장축";#N/A,#N/A,FALSE,"4WD"}</definedName>
    <definedName name="돌" localSheetId="2" hidden="1">{#N/A,#N/A,FALSE,"단축1";#N/A,#N/A,FALSE,"단축2";#N/A,#N/A,FALSE,"단축3";#N/A,#N/A,FALSE,"장축";#N/A,#N/A,FALSE,"4WD"}</definedName>
    <definedName name="돌" localSheetId="28" hidden="1">{#N/A,#N/A,FALSE,"단축1";#N/A,#N/A,FALSE,"단축2";#N/A,#N/A,FALSE,"단축3";#N/A,#N/A,FALSE,"장축";#N/A,#N/A,FALSE,"4WD"}</definedName>
    <definedName name="돌" localSheetId="5" hidden="1">{#N/A,#N/A,FALSE,"단축1";#N/A,#N/A,FALSE,"단축2";#N/A,#N/A,FALSE,"단축3";#N/A,#N/A,FALSE,"장축";#N/A,#N/A,FALSE,"4WD"}</definedName>
    <definedName name="돌" hidden="1">{#N/A,#N/A,FALSE,"단축1";#N/A,#N/A,FALSE,"단축2";#N/A,#N/A,FALSE,"단축3";#N/A,#N/A,FALSE,"장축";#N/A,#N/A,FALSE,"4WD"}</definedName>
    <definedName name="돌단풍" localSheetId="24">#REF!</definedName>
    <definedName name="돌단풍">#REF!</definedName>
    <definedName name="돌돋소" localSheetId="24" hidden="1">{#N/A,#N/A,TRUE,"경전'96(1)";#N/A,#N/A,TRUE,"경전'96 (2)"}</definedName>
    <definedName name="돌돋소" localSheetId="8" hidden="1">{#N/A,#N/A,TRUE,"경전'96(1)";#N/A,#N/A,TRUE,"경전'96 (2)"}</definedName>
    <definedName name="돌돋소" localSheetId="25" hidden="1">{#N/A,#N/A,TRUE,"경전'96(1)";#N/A,#N/A,TRUE,"경전'96 (2)"}</definedName>
    <definedName name="돌돋소" localSheetId="2" hidden="1">{#N/A,#N/A,TRUE,"경전'96(1)";#N/A,#N/A,TRUE,"경전'96 (2)"}</definedName>
    <definedName name="돌돋소" localSheetId="28" hidden="1">{#N/A,#N/A,TRUE,"경전'96(1)";#N/A,#N/A,TRUE,"경전'96 (2)"}</definedName>
    <definedName name="돌돋소" localSheetId="5" hidden="1">{#N/A,#N/A,TRUE,"경전'96(1)";#N/A,#N/A,TRUE,"경전'96 (2)"}</definedName>
    <definedName name="돌돋소" hidden="1">{#N/A,#N/A,TRUE,"경전'96(1)";#N/A,#N/A,TRUE,"경전'96 (2)"}</definedName>
    <definedName name="동"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8"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5"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8"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5"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24" hidden="1">{#N/A,#N/A,FALSE,"단축1";#N/A,#N/A,FALSE,"단축2";#N/A,#N/A,FALSE,"단축3";#N/A,#N/A,FALSE,"장축";#N/A,#N/A,FALSE,"4WD"}</definedName>
    <definedName name="동력성능1" localSheetId="8" hidden="1">{#N/A,#N/A,FALSE,"단축1";#N/A,#N/A,FALSE,"단축2";#N/A,#N/A,FALSE,"단축3";#N/A,#N/A,FALSE,"장축";#N/A,#N/A,FALSE,"4WD"}</definedName>
    <definedName name="동력성능1" localSheetId="25" hidden="1">{#N/A,#N/A,FALSE,"단축1";#N/A,#N/A,FALSE,"단축2";#N/A,#N/A,FALSE,"단축3";#N/A,#N/A,FALSE,"장축";#N/A,#N/A,FALSE,"4WD"}</definedName>
    <definedName name="동력성능1" localSheetId="2" hidden="1">{#N/A,#N/A,FALSE,"단축1";#N/A,#N/A,FALSE,"단축2";#N/A,#N/A,FALSE,"단축3";#N/A,#N/A,FALSE,"장축";#N/A,#N/A,FALSE,"4WD"}</definedName>
    <definedName name="동력성능1" localSheetId="28" hidden="1">{#N/A,#N/A,FALSE,"단축1";#N/A,#N/A,FALSE,"단축2";#N/A,#N/A,FALSE,"단축3";#N/A,#N/A,FALSE,"장축";#N/A,#N/A,FALSE,"4WD"}</definedName>
    <definedName name="동력성능1" localSheetId="5" hidden="1">{#N/A,#N/A,FALSE,"단축1";#N/A,#N/A,FALSE,"단축2";#N/A,#N/A,FALSE,"단축3";#N/A,#N/A,FALSE,"장축";#N/A,#N/A,FALSE,"4WD"}</definedName>
    <definedName name="동력성능1" hidden="1">{#N/A,#N/A,FALSE,"단축1";#N/A,#N/A,FALSE,"단축2";#N/A,#N/A,FALSE,"단축3";#N/A,#N/A,FALSE,"장축";#N/A,#N/A,FALSE,"4WD"}</definedName>
    <definedName name="동방" localSheetId="24" hidden="1">{#N/A,#N/A,FALSE,"BS";#N/A,#N/A,FALSE,"PL";#N/A,#N/A,FALSE,"처분";#N/A,#N/A,FALSE,"현금";#N/A,#N/A,FALSE,"매출";#N/A,#N/A,FALSE,"원가";#N/A,#N/A,FALSE,"경영"}</definedName>
    <definedName name="동방" localSheetId="8" hidden="1">{#N/A,#N/A,FALSE,"BS";#N/A,#N/A,FALSE,"PL";#N/A,#N/A,FALSE,"처분";#N/A,#N/A,FALSE,"현금";#N/A,#N/A,FALSE,"매출";#N/A,#N/A,FALSE,"원가";#N/A,#N/A,FALSE,"경영"}</definedName>
    <definedName name="동방" localSheetId="25"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localSheetId="14" hidden="1">{#N/A,#N/A,FALSE,"BS";#N/A,#N/A,FALSE,"PL";#N/A,#N/A,FALSE,"처분";#N/A,#N/A,FALSE,"현금";#N/A,#N/A,FALSE,"매출";#N/A,#N/A,FALSE,"원가";#N/A,#N/A,FALSE,"경영"}</definedName>
    <definedName name="동방" localSheetId="28" hidden="1">{#N/A,#N/A,FALSE,"BS";#N/A,#N/A,FALSE,"PL";#N/A,#N/A,FALSE,"처분";#N/A,#N/A,FALSE,"현금";#N/A,#N/A,FALSE,"매출";#N/A,#N/A,FALSE,"원가";#N/A,#N/A,FALSE,"경영"}</definedName>
    <definedName name="동방" localSheetId="5" hidden="1">{#N/A,#N/A,FALSE,"BS";#N/A,#N/A,FALSE,"PL";#N/A,#N/A,FALSE,"처분";#N/A,#N/A,FALSE,"현금";#N/A,#N/A,FALSE,"매출";#N/A,#N/A,FALSE,"원가";#N/A,#N/A,FALSE,"경영"}</definedName>
    <definedName name="동방" localSheetId="13"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24" hidden="1">{#N/A,#N/A,FALSE,"BS";#N/A,#N/A,FALSE,"PL";#N/A,#N/A,FALSE,"처분";#N/A,#N/A,FALSE,"현금";#N/A,#N/A,FALSE,"매출";#N/A,#N/A,FALSE,"원가";#N/A,#N/A,FALSE,"경영"}</definedName>
    <definedName name="동방_1" localSheetId="8" hidden="1">{#N/A,#N/A,FALSE,"BS";#N/A,#N/A,FALSE,"PL";#N/A,#N/A,FALSE,"처분";#N/A,#N/A,FALSE,"현금";#N/A,#N/A,FALSE,"매출";#N/A,#N/A,FALSE,"원가";#N/A,#N/A,FALSE,"경영"}</definedName>
    <definedName name="동방_1" localSheetId="25"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localSheetId="14" hidden="1">{#N/A,#N/A,FALSE,"BS";#N/A,#N/A,FALSE,"PL";#N/A,#N/A,FALSE,"처분";#N/A,#N/A,FALSE,"현금";#N/A,#N/A,FALSE,"매출";#N/A,#N/A,FALSE,"원가";#N/A,#N/A,FALSE,"경영"}</definedName>
    <definedName name="동방_1" localSheetId="28" hidden="1">{#N/A,#N/A,FALSE,"BS";#N/A,#N/A,FALSE,"PL";#N/A,#N/A,FALSE,"처분";#N/A,#N/A,FALSE,"현금";#N/A,#N/A,FALSE,"매출";#N/A,#N/A,FALSE,"원가";#N/A,#N/A,FALSE,"경영"}</definedName>
    <definedName name="동방_1" localSheetId="5" hidden="1">{#N/A,#N/A,FALSE,"BS";#N/A,#N/A,FALSE,"PL";#N/A,#N/A,FALSE,"처분";#N/A,#N/A,FALSE,"현금";#N/A,#N/A,FALSE,"매출";#N/A,#N/A,FALSE,"원가";#N/A,#N/A,FALSE,"경영"}</definedName>
    <definedName name="동방_1" localSheetId="13"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24" hidden="1">{#N/A,#N/A,FALSE,"BS";#N/A,#N/A,FALSE,"PL";#N/A,#N/A,FALSE,"A";#N/A,#N/A,FALSE,"B";#N/A,#N/A,FALSE,"B1";#N/A,#N/A,FALSE,"C";#N/A,#N/A,FALSE,"C1";#N/A,#N/A,FALSE,"C2";#N/A,#N/A,FALSE,"D";#N/A,#N/A,FALSE,"E";#N/A,#N/A,FALSE,"F";#N/A,#N/A,FALSE,"AA";#N/A,#N/A,FALSE,"BB";#N/A,#N/A,FALSE,"CC";#N/A,#N/A,FALSE,"DD";#N/A,#N/A,FALSE,"EE";#N/A,#N/A,FALSE,"FF";#N/A,#N/A,FALSE,"PL10";#N/A,#N/A,FALSE,"PL20";#N/A,#N/A,FALSE,"PL30"}</definedName>
    <definedName name="동방1" localSheetId="8" hidden="1">{#N/A,#N/A,FALSE,"BS";#N/A,#N/A,FALSE,"PL";#N/A,#N/A,FALSE,"A";#N/A,#N/A,FALSE,"B";#N/A,#N/A,FALSE,"B1";#N/A,#N/A,FALSE,"C";#N/A,#N/A,FALSE,"C1";#N/A,#N/A,FALSE,"C2";#N/A,#N/A,FALSE,"D";#N/A,#N/A,FALSE,"E";#N/A,#N/A,FALSE,"F";#N/A,#N/A,FALSE,"AA";#N/A,#N/A,FALSE,"BB";#N/A,#N/A,FALSE,"CC";#N/A,#N/A,FALSE,"DD";#N/A,#N/A,FALSE,"EE";#N/A,#N/A,FALSE,"FF";#N/A,#N/A,FALSE,"PL10";#N/A,#N/A,FALSE,"PL20";#N/A,#N/A,FALSE,"PL30"}</definedName>
    <definedName name="동방1" localSheetId="25"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localSheetId="14" hidden="1">{#N/A,#N/A,FALSE,"BS";#N/A,#N/A,FALSE,"PL";#N/A,#N/A,FALSE,"A";#N/A,#N/A,FALSE,"B";#N/A,#N/A,FALSE,"B1";#N/A,#N/A,FALSE,"C";#N/A,#N/A,FALSE,"C1";#N/A,#N/A,FALSE,"C2";#N/A,#N/A,FALSE,"D";#N/A,#N/A,FALSE,"E";#N/A,#N/A,FALSE,"F";#N/A,#N/A,FALSE,"AA";#N/A,#N/A,FALSE,"BB";#N/A,#N/A,FALSE,"CC";#N/A,#N/A,FALSE,"DD";#N/A,#N/A,FALSE,"EE";#N/A,#N/A,FALSE,"FF";#N/A,#N/A,FALSE,"PL10";#N/A,#N/A,FALSE,"PL20";#N/A,#N/A,FALSE,"PL30"}</definedName>
    <definedName name="동방1" localSheetId="28" hidden="1">{#N/A,#N/A,FALSE,"BS";#N/A,#N/A,FALSE,"PL";#N/A,#N/A,FALSE,"A";#N/A,#N/A,FALSE,"B";#N/A,#N/A,FALSE,"B1";#N/A,#N/A,FALSE,"C";#N/A,#N/A,FALSE,"C1";#N/A,#N/A,FALSE,"C2";#N/A,#N/A,FALSE,"D";#N/A,#N/A,FALSE,"E";#N/A,#N/A,FALSE,"F";#N/A,#N/A,FALSE,"AA";#N/A,#N/A,FALSE,"BB";#N/A,#N/A,FALSE,"CC";#N/A,#N/A,FALSE,"DD";#N/A,#N/A,FALSE,"EE";#N/A,#N/A,FALSE,"FF";#N/A,#N/A,FALSE,"PL10";#N/A,#N/A,FALSE,"PL20";#N/A,#N/A,FALSE,"PL30"}</definedName>
    <definedName name="동방1" localSheetId="5" hidden="1">{#N/A,#N/A,FALSE,"BS";#N/A,#N/A,FALSE,"PL";#N/A,#N/A,FALSE,"A";#N/A,#N/A,FALSE,"B";#N/A,#N/A,FALSE,"B1";#N/A,#N/A,FALSE,"C";#N/A,#N/A,FALSE,"C1";#N/A,#N/A,FALSE,"C2";#N/A,#N/A,FALSE,"D";#N/A,#N/A,FALSE,"E";#N/A,#N/A,FALSE,"F";#N/A,#N/A,FALSE,"AA";#N/A,#N/A,FALSE,"BB";#N/A,#N/A,FALSE,"CC";#N/A,#N/A,FALSE,"DD";#N/A,#N/A,FALSE,"EE";#N/A,#N/A,FALSE,"FF";#N/A,#N/A,FALSE,"PL10";#N/A,#N/A,FALSE,"PL20";#N/A,#N/A,FALSE,"PL30"}</definedName>
    <definedName name="동방1" localSheetId="13"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24" hidden="1">{#N/A,#N/A,FALSE,"BS";#N/A,#N/A,FALSE,"PL";#N/A,#N/A,FALSE,"A";#N/A,#N/A,FALSE,"B";#N/A,#N/A,FALSE,"B1";#N/A,#N/A,FALSE,"C";#N/A,#N/A,FALSE,"C1";#N/A,#N/A,FALSE,"C2";#N/A,#N/A,FALSE,"D";#N/A,#N/A,FALSE,"E";#N/A,#N/A,FALSE,"F";#N/A,#N/A,FALSE,"AA";#N/A,#N/A,FALSE,"BB";#N/A,#N/A,FALSE,"CC";#N/A,#N/A,FALSE,"DD";#N/A,#N/A,FALSE,"EE";#N/A,#N/A,FALSE,"FF";#N/A,#N/A,FALSE,"PL10";#N/A,#N/A,FALSE,"PL20";#N/A,#N/A,FALSE,"PL30"}</definedName>
    <definedName name="동방1_1" localSheetId="8" hidden="1">{#N/A,#N/A,FALSE,"BS";#N/A,#N/A,FALSE,"PL";#N/A,#N/A,FALSE,"A";#N/A,#N/A,FALSE,"B";#N/A,#N/A,FALSE,"B1";#N/A,#N/A,FALSE,"C";#N/A,#N/A,FALSE,"C1";#N/A,#N/A,FALSE,"C2";#N/A,#N/A,FALSE,"D";#N/A,#N/A,FALSE,"E";#N/A,#N/A,FALSE,"F";#N/A,#N/A,FALSE,"AA";#N/A,#N/A,FALSE,"BB";#N/A,#N/A,FALSE,"CC";#N/A,#N/A,FALSE,"DD";#N/A,#N/A,FALSE,"EE";#N/A,#N/A,FALSE,"FF";#N/A,#N/A,FALSE,"PL10";#N/A,#N/A,FALSE,"PL20";#N/A,#N/A,FALSE,"PL30"}</definedName>
    <definedName name="동방1_1" localSheetId="25"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localSheetId="14" hidden="1">{#N/A,#N/A,FALSE,"BS";#N/A,#N/A,FALSE,"PL";#N/A,#N/A,FALSE,"A";#N/A,#N/A,FALSE,"B";#N/A,#N/A,FALSE,"B1";#N/A,#N/A,FALSE,"C";#N/A,#N/A,FALSE,"C1";#N/A,#N/A,FALSE,"C2";#N/A,#N/A,FALSE,"D";#N/A,#N/A,FALSE,"E";#N/A,#N/A,FALSE,"F";#N/A,#N/A,FALSE,"AA";#N/A,#N/A,FALSE,"BB";#N/A,#N/A,FALSE,"CC";#N/A,#N/A,FALSE,"DD";#N/A,#N/A,FALSE,"EE";#N/A,#N/A,FALSE,"FF";#N/A,#N/A,FALSE,"PL10";#N/A,#N/A,FALSE,"PL20";#N/A,#N/A,FALSE,"PL30"}</definedName>
    <definedName name="동방1_1" localSheetId="28" hidden="1">{#N/A,#N/A,FALSE,"BS";#N/A,#N/A,FALSE,"PL";#N/A,#N/A,FALSE,"A";#N/A,#N/A,FALSE,"B";#N/A,#N/A,FALSE,"B1";#N/A,#N/A,FALSE,"C";#N/A,#N/A,FALSE,"C1";#N/A,#N/A,FALSE,"C2";#N/A,#N/A,FALSE,"D";#N/A,#N/A,FALSE,"E";#N/A,#N/A,FALSE,"F";#N/A,#N/A,FALSE,"AA";#N/A,#N/A,FALSE,"BB";#N/A,#N/A,FALSE,"CC";#N/A,#N/A,FALSE,"DD";#N/A,#N/A,FALSE,"EE";#N/A,#N/A,FALSE,"FF";#N/A,#N/A,FALSE,"PL10";#N/A,#N/A,FALSE,"PL20";#N/A,#N/A,FALSE,"PL30"}</definedName>
    <definedName name="동방1_1" localSheetId="5" hidden="1">{#N/A,#N/A,FALSE,"BS";#N/A,#N/A,FALSE,"PL";#N/A,#N/A,FALSE,"A";#N/A,#N/A,FALSE,"B";#N/A,#N/A,FALSE,"B1";#N/A,#N/A,FALSE,"C";#N/A,#N/A,FALSE,"C1";#N/A,#N/A,FALSE,"C2";#N/A,#N/A,FALSE,"D";#N/A,#N/A,FALSE,"E";#N/A,#N/A,FALSE,"F";#N/A,#N/A,FALSE,"AA";#N/A,#N/A,FALSE,"BB";#N/A,#N/A,FALSE,"CC";#N/A,#N/A,FALSE,"DD";#N/A,#N/A,FALSE,"EE";#N/A,#N/A,FALSE,"FF";#N/A,#N/A,FALSE,"PL10";#N/A,#N/A,FALSE,"PL20";#N/A,#N/A,FALSE,"PL30"}</definedName>
    <definedName name="동방1_1" localSheetId="13"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localSheetId="24" hidden="1">{#N/A,#N/A,FALSE,"단축1";#N/A,#N/A,FALSE,"단축2";#N/A,#N/A,FALSE,"단축3";#N/A,#N/A,FALSE,"장축";#N/A,#N/A,FALSE,"4WD"}</definedName>
    <definedName name="동시" localSheetId="8" hidden="1">{#N/A,#N/A,FALSE,"단축1";#N/A,#N/A,FALSE,"단축2";#N/A,#N/A,FALSE,"단축3";#N/A,#N/A,FALSE,"장축";#N/A,#N/A,FALSE,"4WD"}</definedName>
    <definedName name="동시" localSheetId="25" hidden="1">{#N/A,#N/A,FALSE,"단축1";#N/A,#N/A,FALSE,"단축2";#N/A,#N/A,FALSE,"단축3";#N/A,#N/A,FALSE,"장축";#N/A,#N/A,FALSE,"4WD"}</definedName>
    <definedName name="동시" localSheetId="2" hidden="1">{#N/A,#N/A,FALSE,"단축1";#N/A,#N/A,FALSE,"단축2";#N/A,#N/A,FALSE,"단축3";#N/A,#N/A,FALSE,"장축";#N/A,#N/A,FALSE,"4WD"}</definedName>
    <definedName name="동시" localSheetId="28" hidden="1">{#N/A,#N/A,FALSE,"단축1";#N/A,#N/A,FALSE,"단축2";#N/A,#N/A,FALSE,"단축3";#N/A,#N/A,FALSE,"장축";#N/A,#N/A,FALSE,"4WD"}</definedName>
    <definedName name="동시" localSheetId="5" hidden="1">{#N/A,#N/A,FALSE,"단축1";#N/A,#N/A,FALSE,"단축2";#N/A,#N/A,FALSE,"단축3";#N/A,#N/A,FALSE,"장축";#N/A,#N/A,FALSE,"4WD"}</definedName>
    <definedName name="동시" hidden="1">{#N/A,#N/A,FALSE,"단축1";#N/A,#N/A,FALSE,"단축2";#N/A,#N/A,FALSE,"단축3";#N/A,#N/A,FALSE,"장축";#N/A,#N/A,FALSE,"4WD"}</definedName>
    <definedName name="동시투자" localSheetId="24" hidden="1">{#N/A,#N/A,FALSE,"단축1";#N/A,#N/A,FALSE,"단축2";#N/A,#N/A,FALSE,"단축3";#N/A,#N/A,FALSE,"장축";#N/A,#N/A,FALSE,"4WD"}</definedName>
    <definedName name="동시투자" localSheetId="8" hidden="1">{#N/A,#N/A,FALSE,"단축1";#N/A,#N/A,FALSE,"단축2";#N/A,#N/A,FALSE,"단축3";#N/A,#N/A,FALSE,"장축";#N/A,#N/A,FALSE,"4WD"}</definedName>
    <definedName name="동시투자" localSheetId="25" hidden="1">{#N/A,#N/A,FALSE,"단축1";#N/A,#N/A,FALSE,"단축2";#N/A,#N/A,FALSE,"단축3";#N/A,#N/A,FALSE,"장축";#N/A,#N/A,FALSE,"4WD"}</definedName>
    <definedName name="동시투자" localSheetId="2" hidden="1">{#N/A,#N/A,FALSE,"단축1";#N/A,#N/A,FALSE,"단축2";#N/A,#N/A,FALSE,"단축3";#N/A,#N/A,FALSE,"장축";#N/A,#N/A,FALSE,"4WD"}</definedName>
    <definedName name="동시투자" localSheetId="28" hidden="1">{#N/A,#N/A,FALSE,"단축1";#N/A,#N/A,FALSE,"단축2";#N/A,#N/A,FALSE,"단축3";#N/A,#N/A,FALSE,"장축";#N/A,#N/A,FALSE,"4WD"}</definedName>
    <definedName name="동시투자" localSheetId="5" hidden="1">{#N/A,#N/A,FALSE,"단축1";#N/A,#N/A,FALSE,"단축2";#N/A,#N/A,FALSE,"단축3";#N/A,#N/A,FALSE,"장축";#N/A,#N/A,FALSE,"4WD"}</definedName>
    <definedName name="동시투자" hidden="1">{#N/A,#N/A,FALSE,"단축1";#N/A,#N/A,FALSE,"단축2";#N/A,#N/A,FALSE,"단축3";#N/A,#N/A,FALSE,"장축";#N/A,#N/A,FALSE,"4WD"}</definedName>
    <definedName name="동시투자MIP" localSheetId="24" hidden="1">{#N/A,#N/A,FALSE,"단축1";#N/A,#N/A,FALSE,"단축2";#N/A,#N/A,FALSE,"단축3";#N/A,#N/A,FALSE,"장축";#N/A,#N/A,FALSE,"4WD"}</definedName>
    <definedName name="동시투자MIP" localSheetId="8" hidden="1">{#N/A,#N/A,FALSE,"단축1";#N/A,#N/A,FALSE,"단축2";#N/A,#N/A,FALSE,"단축3";#N/A,#N/A,FALSE,"장축";#N/A,#N/A,FALSE,"4WD"}</definedName>
    <definedName name="동시투자MIP" localSheetId="25" hidden="1">{#N/A,#N/A,FALSE,"단축1";#N/A,#N/A,FALSE,"단축2";#N/A,#N/A,FALSE,"단축3";#N/A,#N/A,FALSE,"장축";#N/A,#N/A,FALSE,"4WD"}</definedName>
    <definedName name="동시투자MIP" localSheetId="2" hidden="1">{#N/A,#N/A,FALSE,"단축1";#N/A,#N/A,FALSE,"단축2";#N/A,#N/A,FALSE,"단축3";#N/A,#N/A,FALSE,"장축";#N/A,#N/A,FALSE,"4WD"}</definedName>
    <definedName name="동시투자MIP" localSheetId="28" hidden="1">{#N/A,#N/A,FALSE,"단축1";#N/A,#N/A,FALSE,"단축2";#N/A,#N/A,FALSE,"단축3";#N/A,#N/A,FALSE,"장축";#N/A,#N/A,FALSE,"4WD"}</definedName>
    <definedName name="동시투자MIP" localSheetId="5" hidden="1">{#N/A,#N/A,FALSE,"단축1";#N/A,#N/A,FALSE,"단축2";#N/A,#N/A,FALSE,"단축3";#N/A,#N/A,FALSE,"장축";#N/A,#N/A,FALSE,"4WD"}</definedName>
    <definedName name="동시투자MIP" hidden="1">{#N/A,#N/A,FALSE,"단축1";#N/A,#N/A,FALSE,"단축2";#N/A,#N/A,FALSE,"단축3";#N/A,#N/A,FALSE,"장축";#N/A,#N/A,FALSE,"4WD"}</definedName>
    <definedName name="동시투자투자비" localSheetId="24" hidden="1">{#N/A,#N/A,FALSE,"단축1";#N/A,#N/A,FALSE,"단축2";#N/A,#N/A,FALSE,"단축3";#N/A,#N/A,FALSE,"장축";#N/A,#N/A,FALSE,"4WD"}</definedName>
    <definedName name="동시투자투자비" localSheetId="8" hidden="1">{#N/A,#N/A,FALSE,"단축1";#N/A,#N/A,FALSE,"단축2";#N/A,#N/A,FALSE,"단축3";#N/A,#N/A,FALSE,"장축";#N/A,#N/A,FALSE,"4WD"}</definedName>
    <definedName name="동시투자투자비" localSheetId="25" hidden="1">{#N/A,#N/A,FALSE,"단축1";#N/A,#N/A,FALSE,"단축2";#N/A,#N/A,FALSE,"단축3";#N/A,#N/A,FALSE,"장축";#N/A,#N/A,FALSE,"4WD"}</definedName>
    <definedName name="동시투자투자비" localSheetId="2" hidden="1">{#N/A,#N/A,FALSE,"단축1";#N/A,#N/A,FALSE,"단축2";#N/A,#N/A,FALSE,"단축3";#N/A,#N/A,FALSE,"장축";#N/A,#N/A,FALSE,"4WD"}</definedName>
    <definedName name="동시투자투자비" localSheetId="28" hidden="1">{#N/A,#N/A,FALSE,"단축1";#N/A,#N/A,FALSE,"단축2";#N/A,#N/A,FALSE,"단축3";#N/A,#N/A,FALSE,"장축";#N/A,#N/A,FALSE,"4WD"}</definedName>
    <definedName name="동시투자투자비" localSheetId="5" hidden="1">{#N/A,#N/A,FALSE,"단축1";#N/A,#N/A,FALSE,"단축2";#N/A,#N/A,FALSE,"단축3";#N/A,#N/A,FALSE,"장축";#N/A,#N/A,FALSE,"4WD"}</definedName>
    <definedName name="동시투자투자비" hidden="1">{#N/A,#N/A,FALSE,"단축1";#N/A,#N/A,FALSE,"단축2";#N/A,#N/A,FALSE,"단축3";#N/A,#N/A,FALSE,"장축";#N/A,#N/A,FALSE,"4WD"}</definedName>
    <definedName name="동신갑지" localSheetId="24">#REF!</definedName>
    <definedName name="동신갑지">#REF!</definedName>
    <definedName name="동신을지" localSheetId="24">#REF!</definedName>
    <definedName name="동신을지">#REF!</definedName>
    <definedName name="동원인원계획" localSheetId="24">#REF!</definedName>
    <definedName name="동원인원계획">#REF!</definedName>
    <definedName name="돠" localSheetId="24" hidden="1">{#N/A,#N/A,FALSE,"1.CRITERIA";#N/A,#N/A,FALSE,"2.IS";#N/A,#N/A,FALSE,"3.BS";#N/A,#N/A,FALSE,"4.PER PL";#N/A,#N/A,FALSE,"5.INVESTMENT";#N/A,#N/A,FALSE,"6.공문";#N/A,#N/A,FALSE,"7.netinvest"}</definedName>
    <definedName name="돠" localSheetId="8" hidden="1">{#N/A,#N/A,FALSE,"1.CRITERIA";#N/A,#N/A,FALSE,"2.IS";#N/A,#N/A,FALSE,"3.BS";#N/A,#N/A,FALSE,"4.PER PL";#N/A,#N/A,FALSE,"5.INVESTMENT";#N/A,#N/A,FALSE,"6.공문";#N/A,#N/A,FALSE,"7.netinvest"}</definedName>
    <definedName name="돠" localSheetId="25"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localSheetId="28" hidden="1">{#N/A,#N/A,FALSE,"1.CRITERIA";#N/A,#N/A,FALSE,"2.IS";#N/A,#N/A,FALSE,"3.BS";#N/A,#N/A,FALSE,"4.PER PL";#N/A,#N/A,FALSE,"5.INVESTMENT";#N/A,#N/A,FALSE,"6.공문";#N/A,#N/A,FALSE,"7.netinvest"}</definedName>
    <definedName name="돠" localSheetId="5"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24" hidden="1">{#N/A,#N/A,FALSE,"BS";#N/A,#N/A,FALSE,"PL";#N/A,#N/A,FALSE,"처분";#N/A,#N/A,FALSE,"현금";#N/A,#N/A,FALSE,"매출";#N/A,#N/A,FALSE,"원가";#N/A,#N/A,FALSE,"경영"}</definedName>
    <definedName name="됴" localSheetId="8" hidden="1">{#N/A,#N/A,FALSE,"BS";#N/A,#N/A,FALSE,"PL";#N/A,#N/A,FALSE,"처분";#N/A,#N/A,FALSE,"현금";#N/A,#N/A,FALSE,"매출";#N/A,#N/A,FALSE,"원가";#N/A,#N/A,FALSE,"경영"}</definedName>
    <definedName name="됴" localSheetId="25"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localSheetId="28" hidden="1">{#N/A,#N/A,FALSE,"BS";#N/A,#N/A,FALSE,"PL";#N/A,#N/A,FALSE,"처분";#N/A,#N/A,FALSE,"현금";#N/A,#N/A,FALSE,"매출";#N/A,#N/A,FALSE,"원가";#N/A,#N/A,FALSE,"경영"}</definedName>
    <definedName name="됴" localSheetId="5"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24" hidden="1">{#N/A,#N/A,FALSE,"BS";#N/A,#N/A,FALSE,"PL";#N/A,#N/A,FALSE,"처분";#N/A,#N/A,FALSE,"현금";#N/A,#N/A,FALSE,"매출";#N/A,#N/A,FALSE,"원가";#N/A,#N/A,FALSE,"경영"}</definedName>
    <definedName name="두" localSheetId="8" hidden="1">{#N/A,#N/A,FALSE,"BS";#N/A,#N/A,FALSE,"PL";#N/A,#N/A,FALSE,"처분";#N/A,#N/A,FALSE,"현금";#N/A,#N/A,FALSE,"매출";#N/A,#N/A,FALSE,"원가";#N/A,#N/A,FALSE,"경영"}</definedName>
    <definedName name="두" localSheetId="25"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localSheetId="28" hidden="1">{#N/A,#N/A,FALSE,"BS";#N/A,#N/A,FALSE,"PL";#N/A,#N/A,FALSE,"처분";#N/A,#N/A,FALSE,"현금";#N/A,#N/A,FALSE,"매출";#N/A,#N/A,FALSE,"원가";#N/A,#N/A,FALSE,"경영"}</definedName>
    <definedName name="두" localSheetId="5"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4" hidden="1">{#N/A,#N/A,FALSE,"BS";#N/A,#N/A,FALSE,"PL";#N/A,#N/A,FALSE,"처분";#N/A,#N/A,FALSE,"현금";#N/A,#N/A,FALSE,"매출";#N/A,#N/A,FALSE,"원가";#N/A,#N/A,FALSE,"경영"}</definedName>
    <definedName name="두려" localSheetId="8" hidden="1">{#N/A,#N/A,FALSE,"BS";#N/A,#N/A,FALSE,"PL";#N/A,#N/A,FALSE,"처분";#N/A,#N/A,FALSE,"현금";#N/A,#N/A,FALSE,"매출";#N/A,#N/A,FALSE,"원가";#N/A,#N/A,FALSE,"경영"}</definedName>
    <definedName name="두려" localSheetId="25"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localSheetId="28" hidden="1">{#N/A,#N/A,FALSE,"BS";#N/A,#N/A,FALSE,"PL";#N/A,#N/A,FALSE,"처분";#N/A,#N/A,FALSE,"현금";#N/A,#N/A,FALSE,"매출";#N/A,#N/A,FALSE,"원가";#N/A,#N/A,FALSE,"경영"}</definedName>
    <definedName name="두려" localSheetId="5"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24" hidden="1">{#N/A,#N/A,FALSE,"정공"}</definedName>
    <definedName name="두번째" localSheetId="8" hidden="1">{#N/A,#N/A,FALSE,"정공"}</definedName>
    <definedName name="두번째" localSheetId="25" hidden="1">{#N/A,#N/A,FALSE,"정공"}</definedName>
    <definedName name="두번째" localSheetId="2" hidden="1">{#N/A,#N/A,FALSE,"정공"}</definedName>
    <definedName name="두번째" localSheetId="14" hidden="1">{#N/A,#N/A,FALSE,"정공"}</definedName>
    <definedName name="두번째" localSheetId="28" hidden="1">{#N/A,#N/A,FALSE,"정공"}</definedName>
    <definedName name="두번째" localSheetId="5" hidden="1">{#N/A,#N/A,FALSE,"정공"}</definedName>
    <definedName name="두번째" localSheetId="13" hidden="1">{#N/A,#N/A,FALSE,"정공"}</definedName>
    <definedName name="두번째" hidden="1">{#N/A,#N/A,FALSE,"정공"}</definedName>
    <definedName name="디" localSheetId="24" hidden="1">{#N/A,#N/A,FALSE,"1.CRITERIA";#N/A,#N/A,FALSE,"2.IS";#N/A,#N/A,FALSE,"3.BS";#N/A,#N/A,FALSE,"4.PER PL";#N/A,#N/A,FALSE,"5.INVESTMENT";#N/A,#N/A,FALSE,"6.공문";#N/A,#N/A,FALSE,"7.netinvest"}</definedName>
    <definedName name="디" localSheetId="8" hidden="1">{#N/A,#N/A,FALSE,"1.CRITERIA";#N/A,#N/A,FALSE,"2.IS";#N/A,#N/A,FALSE,"3.BS";#N/A,#N/A,FALSE,"4.PER PL";#N/A,#N/A,FALSE,"5.INVESTMENT";#N/A,#N/A,FALSE,"6.공문";#N/A,#N/A,FALSE,"7.netinvest"}</definedName>
    <definedName name="디" localSheetId="25"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localSheetId="28" hidden="1">{#N/A,#N/A,FALSE,"1.CRITERIA";#N/A,#N/A,FALSE,"2.IS";#N/A,#N/A,FALSE,"3.BS";#N/A,#N/A,FALSE,"4.PER PL";#N/A,#N/A,FALSE,"5.INVESTMENT";#N/A,#N/A,FALSE,"6.공문";#N/A,#N/A,FALSE,"7.netinvest"}</definedName>
    <definedName name="디" localSheetId="5"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24" hidden="1">{"'Jibu9811 (3)'!$B$1:$J$433"}</definedName>
    <definedName name="딜레마" localSheetId="8" hidden="1">{"'Jibu9811 (3)'!$B$1:$J$433"}</definedName>
    <definedName name="딜레마" localSheetId="25" hidden="1">{"'Jibu9811 (3)'!$B$1:$J$433"}</definedName>
    <definedName name="딜레마" localSheetId="2" hidden="1">{"'Jibu9811 (3)'!$B$1:$J$433"}</definedName>
    <definedName name="딜레마" localSheetId="14" hidden="1">{"'Jibu9811 (3)'!$B$1:$J$433"}</definedName>
    <definedName name="딜레마" localSheetId="28" hidden="1">{"'Jibu9811 (3)'!$B$1:$J$433"}</definedName>
    <definedName name="딜레마" localSheetId="5" hidden="1">{"'Jibu9811 (3)'!$B$1:$J$433"}</definedName>
    <definedName name="딜레마" localSheetId="13" hidden="1">{"'Jibu9811 (3)'!$B$1:$J$433"}</definedName>
    <definedName name="딜레마" hidden="1">{"'Jibu9811 (3)'!$B$1:$J$433"}</definedName>
    <definedName name="또기타" localSheetId="24">#REF!</definedName>
    <definedName name="또기타">#REF!</definedName>
    <definedName name="ㄹ" localSheetId="24" hidden="1">{#N/A,#N/A,FALSE,"BS";#N/A,#N/A,FALSE,"PL";#N/A,#N/A,FALSE,"처분";#N/A,#N/A,FALSE,"현금";#N/A,#N/A,FALSE,"매출";#N/A,#N/A,FALSE,"원가";#N/A,#N/A,FALSE,"경영"}</definedName>
    <definedName name="ㄹ" localSheetId="8" hidden="1">{#N/A,#N/A,FALSE,"BS";#N/A,#N/A,FALSE,"PL";#N/A,#N/A,FALSE,"처분";#N/A,#N/A,FALSE,"현금";#N/A,#N/A,FALSE,"매출";#N/A,#N/A,FALSE,"원가";#N/A,#N/A,FALSE,"경영"}</definedName>
    <definedName name="ㄹ" localSheetId="25"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localSheetId="14" hidden="1">{#N/A,#N/A,FALSE,"BS";#N/A,#N/A,FALSE,"PL";#N/A,#N/A,FALSE,"처분";#N/A,#N/A,FALSE,"현금";#N/A,#N/A,FALSE,"매출";#N/A,#N/A,FALSE,"원가";#N/A,#N/A,FALSE,"경영"}</definedName>
    <definedName name="ㄹ" localSheetId="28" hidden="1">{#N/A,#N/A,FALSE,"BS";#N/A,#N/A,FALSE,"PL";#N/A,#N/A,FALSE,"처분";#N/A,#N/A,FALSE,"현금";#N/A,#N/A,FALSE,"매출";#N/A,#N/A,FALSE,"원가";#N/A,#N/A,FALSE,"경영"}</definedName>
    <definedName name="ㄹ" localSheetId="5" hidden="1">{#N/A,#N/A,FALSE,"BS";#N/A,#N/A,FALSE,"PL";#N/A,#N/A,FALSE,"처분";#N/A,#N/A,FALSE,"현금";#N/A,#N/A,FALSE,"매출";#N/A,#N/A,FALSE,"원가";#N/A,#N/A,FALSE,"경영"}</definedName>
    <definedName name="ㄹ" localSheetId="13" hidden="1">{#N/A,#N/A,FALSE,"BS";#N/A,#N/A,FALSE,"PL";#N/A,#N/A,FALSE,"처분";#N/A,#N/A,FALSE,"현금";#N/A,#N/A,FALSE,"매출";#N/A,#N/A,FALSE,"원가";#N/A,#N/A,FALSE,"경영"}</definedName>
    <definedName name="ㄹ" hidden="1">{#N/A,#N/A,FALSE,"BS";#N/A,#N/A,FALSE,"PL";#N/A,#N/A,FALSE,"처분";#N/A,#N/A,FALSE,"현금";#N/A,#N/A,FALSE,"매출";#N/A,#N/A,FALSE,"원가";#N/A,#N/A,FALSE,"경영"}</definedName>
    <definedName name="ㄹ2" localSheetId="24">#REF!</definedName>
    <definedName name="ㄹ2">#REF!</definedName>
    <definedName name="ㄹ403" localSheetId="24">#REF!</definedName>
    <definedName name="ㄹ403">#REF!</definedName>
    <definedName name="ㄹㄴ" localSheetId="24" hidden="1">{"'Jibu9811 (3)'!$B$1:$J$433"}</definedName>
    <definedName name="ㄹㄴ" localSheetId="8" hidden="1">{"'Jibu9811 (3)'!$B$1:$J$433"}</definedName>
    <definedName name="ㄹㄴ" localSheetId="25" hidden="1">{"'Jibu9811 (3)'!$B$1:$J$433"}</definedName>
    <definedName name="ㄹㄴ" localSheetId="2" hidden="1">{"'Jibu9811 (3)'!$B$1:$J$433"}</definedName>
    <definedName name="ㄹㄴ" localSheetId="14" hidden="1">{"'Jibu9811 (3)'!$B$1:$J$433"}</definedName>
    <definedName name="ㄹㄴ" localSheetId="28" hidden="1">{"'Jibu9811 (3)'!$B$1:$J$433"}</definedName>
    <definedName name="ㄹㄴ" localSheetId="5" hidden="1">{"'Jibu9811 (3)'!$B$1:$J$433"}</definedName>
    <definedName name="ㄹㄴ" localSheetId="13" hidden="1">{"'Jibu9811 (3)'!$B$1:$J$433"}</definedName>
    <definedName name="ㄹㄴ" hidden="1">{"'Jibu9811 (3)'!$B$1:$J$433"}</definedName>
    <definedName name="ㄹㄴㄹ" localSheetId="24" hidden="1">{"'Jibu9811 (3)'!$B$1:$J$433"}</definedName>
    <definedName name="ㄹㄴㄹ" localSheetId="8" hidden="1">{"'Jibu9811 (3)'!$B$1:$J$433"}</definedName>
    <definedName name="ㄹㄴㄹ" localSheetId="25" hidden="1">{"'Jibu9811 (3)'!$B$1:$J$433"}</definedName>
    <definedName name="ㄹㄴㄹ" localSheetId="2" hidden="1">{"'Jibu9811 (3)'!$B$1:$J$433"}</definedName>
    <definedName name="ㄹㄴㄹ" localSheetId="14" hidden="1">{"'Jibu9811 (3)'!$B$1:$J$433"}</definedName>
    <definedName name="ㄹㄴㄹ" localSheetId="28" hidden="1">{"'Jibu9811 (3)'!$B$1:$J$433"}</definedName>
    <definedName name="ㄹㄴㄹ" localSheetId="5" hidden="1">{"'Jibu9811 (3)'!$B$1:$J$433"}</definedName>
    <definedName name="ㄹㄴㄹ" localSheetId="13" hidden="1">{"'Jibu9811 (3)'!$B$1:$J$433"}</definedName>
    <definedName name="ㄹㄴㄹ" hidden="1">{"'Jibu9811 (3)'!$B$1:$J$433"}</definedName>
    <definedName name="ㄹㄴㅇ" localSheetId="24" hidden="1">{"'Jibu9811 (3)'!$B$1:$J$433"}</definedName>
    <definedName name="ㄹㄴㅇ" localSheetId="8" hidden="1">{"'Jibu9811 (3)'!$B$1:$J$433"}</definedName>
    <definedName name="ㄹㄴㅇ" localSheetId="25" hidden="1">{"'Jibu9811 (3)'!$B$1:$J$433"}</definedName>
    <definedName name="ㄹㄴㅇ" localSheetId="2" hidden="1">{"'Jibu9811 (3)'!$B$1:$J$433"}</definedName>
    <definedName name="ㄹㄴㅇ" localSheetId="14" hidden="1">{"'Jibu9811 (3)'!$B$1:$J$433"}</definedName>
    <definedName name="ㄹㄴㅇ" localSheetId="28" hidden="1">{"'Jibu9811 (3)'!$B$1:$J$433"}</definedName>
    <definedName name="ㄹㄴㅇ" localSheetId="5" hidden="1">{"'Jibu9811 (3)'!$B$1:$J$433"}</definedName>
    <definedName name="ㄹㄴㅇ" localSheetId="13" hidden="1">{"'Jibu9811 (3)'!$B$1:$J$433"}</definedName>
    <definedName name="ㄹㄴㅇ" hidden="1">{"'Jibu9811 (3)'!$B$1:$J$433"}</definedName>
    <definedName name="ㄹㄴㅇㄹ"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24" hidden="1">{"'Jibu9811 (3)'!$B$1:$J$433"}</definedName>
    <definedName name="ㄹㄴㅇㄹㄴㅇ" localSheetId="8" hidden="1">{"'Jibu9811 (3)'!$B$1:$J$433"}</definedName>
    <definedName name="ㄹㄴㅇㄹㄴㅇ" localSheetId="25" hidden="1">{"'Jibu9811 (3)'!$B$1:$J$433"}</definedName>
    <definedName name="ㄹㄴㅇㄹㄴㅇ" localSheetId="2" hidden="1">{"'Jibu9811 (3)'!$B$1:$J$433"}</definedName>
    <definedName name="ㄹㄴㅇㄹㄴㅇ" localSheetId="14" hidden="1">{"'Jibu9811 (3)'!$B$1:$J$433"}</definedName>
    <definedName name="ㄹㄴㅇㄹㄴㅇ" localSheetId="28" hidden="1">{"'Jibu9811 (3)'!$B$1:$J$433"}</definedName>
    <definedName name="ㄹㄴㅇㄹㄴㅇ" localSheetId="5" hidden="1">{"'Jibu9811 (3)'!$B$1:$J$433"}</definedName>
    <definedName name="ㄹㄴㅇㄹㄴㅇ" localSheetId="13" hidden="1">{"'Jibu9811 (3)'!$B$1:$J$433"}</definedName>
    <definedName name="ㄹㄴㅇㄹㄴㅇ" hidden="1">{"'Jibu9811 (3)'!$B$1:$J$433"}</definedName>
    <definedName name="ㄹㄷ" localSheetId="24" hidden="1">{#N/A,#N/A,FALSE,"기안지";#N/A,#N/A,FALSE,"통신지"}</definedName>
    <definedName name="ㄹㄷ" localSheetId="8" hidden="1">{#N/A,#N/A,FALSE,"기안지";#N/A,#N/A,FALSE,"통신지"}</definedName>
    <definedName name="ㄹㄷ" localSheetId="25" hidden="1">{#N/A,#N/A,FALSE,"기안지";#N/A,#N/A,FALSE,"통신지"}</definedName>
    <definedName name="ㄹㄷ" localSheetId="2" hidden="1">{#N/A,#N/A,FALSE,"기안지";#N/A,#N/A,FALSE,"통신지"}</definedName>
    <definedName name="ㄹㄷ" localSheetId="14" hidden="1">{#N/A,#N/A,FALSE,"기안지";#N/A,#N/A,FALSE,"통신지"}</definedName>
    <definedName name="ㄹㄷ" localSheetId="28" hidden="1">{#N/A,#N/A,FALSE,"기안지";#N/A,#N/A,FALSE,"통신지"}</definedName>
    <definedName name="ㄹㄷ" localSheetId="5" hidden="1">{#N/A,#N/A,FALSE,"기안지";#N/A,#N/A,FALSE,"통신지"}</definedName>
    <definedName name="ㄹㄷ" localSheetId="13" hidden="1">{#N/A,#N/A,FALSE,"기안지";#N/A,#N/A,FALSE,"통신지"}</definedName>
    <definedName name="ㄹㄷ" hidden="1">{#N/A,#N/A,FALSE,"기안지";#N/A,#N/A,FALSE,"통신지"}</definedName>
    <definedName name="ㄹㄷㄱ" localSheetId="24" hidden="1">{"'Jibu9811 (3)'!$B$1:$J$433"}</definedName>
    <definedName name="ㄹㄷㄱ" localSheetId="8" hidden="1">{"'Jibu9811 (3)'!$B$1:$J$433"}</definedName>
    <definedName name="ㄹㄷㄱ" localSheetId="25" hidden="1">{"'Jibu9811 (3)'!$B$1:$J$433"}</definedName>
    <definedName name="ㄹㄷㄱ" localSheetId="2" hidden="1">{"'Jibu9811 (3)'!$B$1:$J$433"}</definedName>
    <definedName name="ㄹㄷㄱ" localSheetId="14" hidden="1">{"'Jibu9811 (3)'!$B$1:$J$433"}</definedName>
    <definedName name="ㄹㄷㄱ" localSheetId="28" hidden="1">{"'Jibu9811 (3)'!$B$1:$J$433"}</definedName>
    <definedName name="ㄹㄷㄱ" localSheetId="5" hidden="1">{"'Jibu9811 (3)'!$B$1:$J$433"}</definedName>
    <definedName name="ㄹㄷㄱ" localSheetId="13" hidden="1">{"'Jibu9811 (3)'!$B$1:$J$433"}</definedName>
    <definedName name="ㄹㄷㄱ" hidden="1">{"'Jibu9811 (3)'!$B$1:$J$433"}</definedName>
    <definedName name="ㄹㄷㅈ" localSheetId="24" hidden="1">{"'Jibu9811 (3)'!$B$1:$J$433"}</definedName>
    <definedName name="ㄹㄷㅈ" localSheetId="8" hidden="1">{"'Jibu9811 (3)'!$B$1:$J$433"}</definedName>
    <definedName name="ㄹㄷㅈ" localSheetId="25" hidden="1">{"'Jibu9811 (3)'!$B$1:$J$433"}</definedName>
    <definedName name="ㄹㄷㅈ" localSheetId="2" hidden="1">{"'Jibu9811 (3)'!$B$1:$J$433"}</definedName>
    <definedName name="ㄹㄷㅈ" localSheetId="14" hidden="1">{"'Jibu9811 (3)'!$B$1:$J$433"}</definedName>
    <definedName name="ㄹㄷㅈ" localSheetId="28" hidden="1">{"'Jibu9811 (3)'!$B$1:$J$433"}</definedName>
    <definedName name="ㄹㄷㅈ" localSheetId="5" hidden="1">{"'Jibu9811 (3)'!$B$1:$J$433"}</definedName>
    <definedName name="ㄹㄷㅈ" localSheetId="13" hidden="1">{"'Jibu9811 (3)'!$B$1:$J$433"}</definedName>
    <definedName name="ㄹㄷㅈ" hidden="1">{"'Jibu9811 (3)'!$B$1:$J$433"}</definedName>
    <definedName name="ㄹㄷㅈㄹㄹㄹ" hidden="1">#N/A</definedName>
    <definedName name="ㄹㄹ" localSheetId="24" hidden="1">{#N/A,#N/A,FALSE,"BS";#N/A,#N/A,FALSE,"PL";#N/A,#N/A,FALSE,"처분";#N/A,#N/A,FALSE,"현금";#N/A,#N/A,FALSE,"매출";#N/A,#N/A,FALSE,"원가";#N/A,#N/A,FALSE,"경영"}</definedName>
    <definedName name="ㄹㄹ" localSheetId="8" hidden="1">{#N/A,#N/A,FALSE,"BS";#N/A,#N/A,FALSE,"PL";#N/A,#N/A,FALSE,"처분";#N/A,#N/A,FALSE,"현금";#N/A,#N/A,FALSE,"매출";#N/A,#N/A,FALSE,"원가";#N/A,#N/A,FALSE,"경영"}</definedName>
    <definedName name="ㄹㄹ" localSheetId="25"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localSheetId="14" hidden="1">{#N/A,#N/A,FALSE,"BS";#N/A,#N/A,FALSE,"PL";#N/A,#N/A,FALSE,"처분";#N/A,#N/A,FALSE,"현금";#N/A,#N/A,FALSE,"매출";#N/A,#N/A,FALSE,"원가";#N/A,#N/A,FALSE,"경영"}</definedName>
    <definedName name="ㄹㄹ" localSheetId="28" hidden="1">{#N/A,#N/A,FALSE,"BS";#N/A,#N/A,FALSE,"PL";#N/A,#N/A,FALSE,"처분";#N/A,#N/A,FALSE,"현금";#N/A,#N/A,FALSE,"매출";#N/A,#N/A,FALSE,"원가";#N/A,#N/A,FALSE,"경영"}</definedName>
    <definedName name="ㄹㄹ" localSheetId="5" hidden="1">{#N/A,#N/A,FALSE,"BS";#N/A,#N/A,FALSE,"PL";#N/A,#N/A,FALSE,"처분";#N/A,#N/A,FALSE,"현금";#N/A,#N/A,FALSE,"매출";#N/A,#N/A,FALSE,"원가";#N/A,#N/A,FALSE,"경영"}</definedName>
    <definedName name="ㄹㄹ" localSheetId="13"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localSheetId="24" hidden="1">{#N/A,#N/A,FALSE,"단축1";#N/A,#N/A,FALSE,"단축2";#N/A,#N/A,FALSE,"단축3";#N/A,#N/A,FALSE,"장축";#N/A,#N/A,FALSE,"4WD"}</definedName>
    <definedName name="ㄹㄹㄴ" localSheetId="8" hidden="1">{#N/A,#N/A,FALSE,"단축1";#N/A,#N/A,FALSE,"단축2";#N/A,#N/A,FALSE,"단축3";#N/A,#N/A,FALSE,"장축";#N/A,#N/A,FALSE,"4WD"}</definedName>
    <definedName name="ㄹㄹㄴ" localSheetId="25" hidden="1">{#N/A,#N/A,FALSE,"단축1";#N/A,#N/A,FALSE,"단축2";#N/A,#N/A,FALSE,"단축3";#N/A,#N/A,FALSE,"장축";#N/A,#N/A,FALSE,"4WD"}</definedName>
    <definedName name="ㄹㄹㄴ" localSheetId="2" hidden="1">{#N/A,#N/A,FALSE,"단축1";#N/A,#N/A,FALSE,"단축2";#N/A,#N/A,FALSE,"단축3";#N/A,#N/A,FALSE,"장축";#N/A,#N/A,FALSE,"4WD"}</definedName>
    <definedName name="ㄹㄹㄴ" localSheetId="28" hidden="1">{#N/A,#N/A,FALSE,"단축1";#N/A,#N/A,FALSE,"단축2";#N/A,#N/A,FALSE,"단축3";#N/A,#N/A,FALSE,"장축";#N/A,#N/A,FALSE,"4WD"}</definedName>
    <definedName name="ㄹㄹㄴ" localSheetId="5" hidden="1">{#N/A,#N/A,FALSE,"단축1";#N/A,#N/A,FALSE,"단축2";#N/A,#N/A,FALSE,"단축3";#N/A,#N/A,FALSE,"장축";#N/A,#N/A,FALSE,"4WD"}</definedName>
    <definedName name="ㄹㄹㄴ" hidden="1">{#N/A,#N/A,FALSE,"단축1";#N/A,#N/A,FALSE,"단축2";#N/A,#N/A,FALSE,"단축3";#N/A,#N/A,FALSE,"장축";#N/A,#N/A,FALSE,"4WD"}</definedName>
    <definedName name="ㄹㄹㄹ" localSheetId="24" hidden="1">{"'Jibu9811 (3)'!$B$1:$J$433"}</definedName>
    <definedName name="ㄹㄹㄹ" localSheetId="8" hidden="1">{"'Jibu9811 (3)'!$B$1:$J$433"}</definedName>
    <definedName name="ㄹㄹㄹ" localSheetId="25" hidden="1">{"'Jibu9811 (3)'!$B$1:$J$433"}</definedName>
    <definedName name="ㄹㄹㄹ" localSheetId="2" hidden="1">{"'Jibu9811 (3)'!$B$1:$J$433"}</definedName>
    <definedName name="ㄹㄹㄹ" localSheetId="14" hidden="1">{"'Jibu9811 (3)'!$B$1:$J$433"}</definedName>
    <definedName name="ㄹㄹㄹ" localSheetId="28" hidden="1">{"'Jibu9811 (3)'!$B$1:$J$433"}</definedName>
    <definedName name="ㄹㄹㄹ" localSheetId="5" hidden="1">{"'Jibu9811 (3)'!$B$1:$J$433"}</definedName>
    <definedName name="ㄹㄹㄹ" localSheetId="13" hidden="1">{"'Jibu9811 (3)'!$B$1:$J$433"}</definedName>
    <definedName name="ㄹㄹㄹ" hidden="1">{"'Jibu9811 (3)'!$B$1:$J$433"}</definedName>
    <definedName name="ㄹㄹㄹㄷ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4" hidden="1">{#N/A,#N/A,FALSE,"Sheet1"}</definedName>
    <definedName name="ㄹㄹㄹㄹㄹㄹㄹㄹㄹ" localSheetId="8" hidden="1">{#N/A,#N/A,FALSE,"Sheet1"}</definedName>
    <definedName name="ㄹㄹㄹㄹㄹㄹㄹㄹㄹ" localSheetId="25" hidden="1">{#N/A,#N/A,FALSE,"Sheet1"}</definedName>
    <definedName name="ㄹㄹㄹㄹㄹㄹㄹㄹㄹ" localSheetId="2" hidden="1">{#N/A,#N/A,FALSE,"Sheet1"}</definedName>
    <definedName name="ㄹㄹㄹㄹㄹㄹㄹㄹㄹ" localSheetId="28" hidden="1">{#N/A,#N/A,FALSE,"Sheet1"}</definedName>
    <definedName name="ㄹㄹㄹㄹㄹㄹㄹㄹㄹ" localSheetId="5" hidden="1">{#N/A,#N/A,FALSE,"Sheet1"}</definedName>
    <definedName name="ㄹㄹㄹㄹㄹㄹㄹㄹㄹ" hidden="1">{#N/A,#N/A,FALSE,"Sheet1"}</definedName>
    <definedName name="ㄹㄹㄹㄹㄹㄹㄹㄹㄹㄹㄹㄹ" localSheetId="24" hidden="1">#REF!</definedName>
    <definedName name="ㄹㄹㄹㄹㄹㄹㄹㄹㄹㄹㄹㄹ" localSheetId="28" hidden="1">#REF!</definedName>
    <definedName name="ㄹㄹㄹㄹㄹㄹㄹㄹㄹㄹㄹㄹ" localSheetId="13" hidden="1">#REF!</definedName>
    <definedName name="ㄹㄹㄹㄹㄹㄹㄹㄹㄹㄹㄹㄹ" hidden="1">#REF!</definedName>
    <definedName name="ㄹㄹㅇㄹㅇㄴㄹㅇㄴㅇㄴ" localSheetId="24" hidden="1">#REF!</definedName>
    <definedName name="ㄹㄹㅇㄹㅇㄴㄹㅇㄴㅇㄴ" hidden="1">#REF!</definedName>
    <definedName name="ㄹㄹ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24" hidden="1">{#N/A,#N/A,FALSE,"BS";#N/A,#N/A,FALSE,"PL";#N/A,#N/A,FALSE,"처분";#N/A,#N/A,FALSE,"현금";#N/A,#N/A,FALSE,"매출";#N/A,#N/A,FALSE,"원가";#N/A,#N/A,FALSE,"경영"}</definedName>
    <definedName name="ㄹ라너란" localSheetId="8" hidden="1">{#N/A,#N/A,FALSE,"BS";#N/A,#N/A,FALSE,"PL";#N/A,#N/A,FALSE,"처분";#N/A,#N/A,FALSE,"현금";#N/A,#N/A,FALSE,"매출";#N/A,#N/A,FALSE,"원가";#N/A,#N/A,FALSE,"경영"}</definedName>
    <definedName name="ㄹ라너란" localSheetId="25" hidden="1">{#N/A,#N/A,FALSE,"BS";#N/A,#N/A,FALSE,"PL";#N/A,#N/A,FALSE,"처분";#N/A,#N/A,FALSE,"현금";#N/A,#N/A,FALSE,"매출";#N/A,#N/A,FALSE,"원가";#N/A,#N/A,FALSE,"경영"}</definedName>
    <definedName name="ㄹ라너란" localSheetId="2" hidden="1">{#N/A,#N/A,FALSE,"BS";#N/A,#N/A,FALSE,"PL";#N/A,#N/A,FALSE,"처분";#N/A,#N/A,FALSE,"현금";#N/A,#N/A,FALSE,"매출";#N/A,#N/A,FALSE,"원가";#N/A,#N/A,FALSE,"경영"}</definedName>
    <definedName name="ㄹ라너란" localSheetId="28" hidden="1">{#N/A,#N/A,FALSE,"BS";#N/A,#N/A,FALSE,"PL";#N/A,#N/A,FALSE,"처분";#N/A,#N/A,FALSE,"현금";#N/A,#N/A,FALSE,"매출";#N/A,#N/A,FALSE,"원가";#N/A,#N/A,FALSE,"경영"}</definedName>
    <definedName name="ㄹ라너란" localSheetId="5"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 localSheetId="24">BlankMacro1</definedName>
    <definedName name="ㄹ러ㅏ허ㅣ" localSheetId="8">BlankMacro1</definedName>
    <definedName name="ㄹ러ㅏ허ㅣ" localSheetId="25">BlankMacro1</definedName>
    <definedName name="ㄹ러ㅏ허ㅣ" localSheetId="2">BlankMacro1</definedName>
    <definedName name="ㄹ러ㅏ허ㅣ" localSheetId="28">BlankMacro1</definedName>
    <definedName name="ㄹ러ㅏ허ㅣ" localSheetId="26">BlankMacro1</definedName>
    <definedName name="ㄹ러ㅏ허ㅣ" localSheetId="27">BlankMacro1</definedName>
    <definedName name="ㄹ러ㅏ허ㅣ" localSheetId="6">BlankMacro1</definedName>
    <definedName name="ㄹ러ㅏ허ㅣ" localSheetId="5">BlankMacro1</definedName>
    <definedName name="ㄹ러ㅏ허ㅣ">BlankMacro1</definedName>
    <definedName name="ㄹ로ㅓ채패ㅛ해ㅑㅎ" localSheetId="24" hidden="1">{"'Jibu9811 (3)'!$B$1:$J$433"}</definedName>
    <definedName name="ㄹ로ㅓ채패ㅛ해ㅑㅎ" localSheetId="8" hidden="1">{"'Jibu9811 (3)'!$B$1:$J$433"}</definedName>
    <definedName name="ㄹ로ㅓ채패ㅛ해ㅑㅎ" localSheetId="25" hidden="1">{"'Jibu9811 (3)'!$B$1:$J$433"}</definedName>
    <definedName name="ㄹ로ㅓ채패ㅛ해ㅑㅎ" localSheetId="2" hidden="1">{"'Jibu9811 (3)'!$B$1:$J$433"}</definedName>
    <definedName name="ㄹ로ㅓ채패ㅛ해ㅑㅎ" localSheetId="14" hidden="1">{"'Jibu9811 (3)'!$B$1:$J$433"}</definedName>
    <definedName name="ㄹ로ㅓ채패ㅛ해ㅑㅎ" localSheetId="28" hidden="1">{"'Jibu9811 (3)'!$B$1:$J$433"}</definedName>
    <definedName name="ㄹ로ㅓ채패ㅛ해ㅑㅎ" localSheetId="5" hidden="1">{"'Jibu9811 (3)'!$B$1:$J$433"}</definedName>
    <definedName name="ㄹ로ㅓ채패ㅛ해ㅑㅎ" localSheetId="13" hidden="1">{"'Jibu9811 (3)'!$B$1:$J$433"}</definedName>
    <definedName name="ㄹ로ㅓ채패ㅛ해ㅑㅎ" hidden="1">{"'Jibu9811 (3)'!$B$1:$J$433"}</definedName>
    <definedName name="ㄹㄻㅇ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24" hidden="1">{"'Jibu9811 (3)'!$B$1:$J$433"}</definedName>
    <definedName name="ㄹㅇㄴㄻ" localSheetId="8" hidden="1">{"'Jibu9811 (3)'!$B$1:$J$433"}</definedName>
    <definedName name="ㄹㅇㄴㄻ" localSheetId="25" hidden="1">{"'Jibu9811 (3)'!$B$1:$J$433"}</definedName>
    <definedName name="ㄹㅇㄴㄻ" localSheetId="2" hidden="1">{"'Jibu9811 (3)'!$B$1:$J$433"}</definedName>
    <definedName name="ㄹㅇㄴㄻ" localSheetId="14" hidden="1">{"'Jibu9811 (3)'!$B$1:$J$433"}</definedName>
    <definedName name="ㄹㅇㄴㄻ" localSheetId="28" hidden="1">{"'Jibu9811 (3)'!$B$1:$J$433"}</definedName>
    <definedName name="ㄹㅇㄴㄻ" localSheetId="5" hidden="1">{"'Jibu9811 (3)'!$B$1:$J$433"}</definedName>
    <definedName name="ㄹㅇㄴㄻ" localSheetId="13" hidden="1">{"'Jibu9811 (3)'!$B$1:$J$433"}</definedName>
    <definedName name="ㄹㅇㄴㄻ" hidden="1">{"'Jibu9811 (3)'!$B$1:$J$433"}</definedName>
    <definedName name="ㄹㅇㄴㅁ"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24">#REF!</definedName>
    <definedName name="ㄹㅇㄹ">#REF!</definedName>
    <definedName name="ㄹㅇㄹㅇㄹ" localSheetId="24" hidden="1">#REF!</definedName>
    <definedName name="ㄹㅇㄹㅇㄹ" localSheetId="28" hidden="1">#REF!</definedName>
    <definedName name="ㄹㅇㄹㅇㄹ" hidden="1">#REF!</definedName>
    <definedName name="ㄹㅇㄹㅇㄹㄴㅇㄹ" localSheetId="24" hidden="1">#REF!</definedName>
    <definedName name="ㄹㅇㄹㅇㄹㄴㅇㄹ" hidden="1">#REF!</definedName>
    <definedName name="ㄹㅇㅀㅇㄹ" localSheetId="24" hidden="1">{#N/A,#N/A,FALSE,"Sheet1"}</definedName>
    <definedName name="ㄹㅇㅀㅇㄹ" localSheetId="8" hidden="1">{#N/A,#N/A,FALSE,"Sheet1"}</definedName>
    <definedName name="ㄹㅇㅀㅇㄹ" localSheetId="25" hidden="1">{#N/A,#N/A,FALSE,"Sheet1"}</definedName>
    <definedName name="ㄹㅇㅀㅇㄹ" localSheetId="2" hidden="1">{#N/A,#N/A,FALSE,"Sheet1"}</definedName>
    <definedName name="ㄹㅇㅀㅇㄹ" localSheetId="28" hidden="1">{#N/A,#N/A,FALSE,"Sheet1"}</definedName>
    <definedName name="ㄹㅇㅀㅇㄹ" localSheetId="5" hidden="1">{#N/A,#N/A,FALSE,"Sheet1"}</definedName>
    <definedName name="ㄹㅇㅀㅇㄹ" hidden="1">{#N/A,#N/A,FALSE,"Sheet1"}</definedName>
    <definedName name="ㄹㅇㅎ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4" hidden="1">{#N/A,#N/A,FALSE,"UNIT";#N/A,#N/A,FALSE,"UNIT";#N/A,#N/A,FALSE,"계정"}</definedName>
    <definedName name="ㄹ아ㅣㅇㅎ리" localSheetId="8" hidden="1">{#N/A,#N/A,FALSE,"UNIT";#N/A,#N/A,FALSE,"UNIT";#N/A,#N/A,FALSE,"계정"}</definedName>
    <definedName name="ㄹ아ㅣㅇㅎ리" localSheetId="25" hidden="1">{#N/A,#N/A,FALSE,"UNIT";#N/A,#N/A,FALSE,"UNIT";#N/A,#N/A,FALSE,"계정"}</definedName>
    <definedName name="ㄹ아ㅣㅇㅎ리" localSheetId="2" hidden="1">{#N/A,#N/A,FALSE,"UNIT";#N/A,#N/A,FALSE,"UNIT";#N/A,#N/A,FALSE,"계정"}</definedName>
    <definedName name="ㄹ아ㅣㅇㅎ리" localSheetId="28" hidden="1">{#N/A,#N/A,FALSE,"UNIT";#N/A,#N/A,FALSE,"UNIT";#N/A,#N/A,FALSE,"계정"}</definedName>
    <definedName name="ㄹ아ㅣㅇㅎ리" localSheetId="5" hidden="1">{#N/A,#N/A,FALSE,"UNIT";#N/A,#N/A,FALSE,"UNIT";#N/A,#N/A,FALSE,"계정"}</definedName>
    <definedName name="ㄹ아ㅣㅇㅎ리" hidden="1">{#N/A,#N/A,FALSE,"UNIT";#N/A,#N/A,FALSE,"UNIT";#N/A,#N/A,FALSE,"계정"}</definedName>
    <definedName name="ㄹ어ㅓ럴" localSheetId="24" hidden="1">{#N/A,#N/A,FALSE,"단축1";#N/A,#N/A,FALSE,"단축2";#N/A,#N/A,FALSE,"단축3";#N/A,#N/A,FALSE,"장축";#N/A,#N/A,FALSE,"4WD"}</definedName>
    <definedName name="ㄹ어ㅓ럴" localSheetId="8" hidden="1">{#N/A,#N/A,FALSE,"단축1";#N/A,#N/A,FALSE,"단축2";#N/A,#N/A,FALSE,"단축3";#N/A,#N/A,FALSE,"장축";#N/A,#N/A,FALSE,"4WD"}</definedName>
    <definedName name="ㄹ어ㅓ럴" localSheetId="25" hidden="1">{#N/A,#N/A,FALSE,"단축1";#N/A,#N/A,FALSE,"단축2";#N/A,#N/A,FALSE,"단축3";#N/A,#N/A,FALSE,"장축";#N/A,#N/A,FALSE,"4WD"}</definedName>
    <definedName name="ㄹ어ㅓ럴" localSheetId="2" hidden="1">{#N/A,#N/A,FALSE,"단축1";#N/A,#N/A,FALSE,"단축2";#N/A,#N/A,FALSE,"단축3";#N/A,#N/A,FALSE,"장축";#N/A,#N/A,FALSE,"4WD"}</definedName>
    <definedName name="ㄹ어ㅓ럴" localSheetId="28" hidden="1">{#N/A,#N/A,FALSE,"단축1";#N/A,#N/A,FALSE,"단축2";#N/A,#N/A,FALSE,"단축3";#N/A,#N/A,FALSE,"장축";#N/A,#N/A,FALSE,"4WD"}</definedName>
    <definedName name="ㄹ어ㅓ럴" localSheetId="5" hidden="1">{#N/A,#N/A,FALSE,"단축1";#N/A,#N/A,FALSE,"단축2";#N/A,#N/A,FALSE,"단축3";#N/A,#N/A,FALSE,"장축";#N/A,#N/A,FALSE,"4WD"}</definedName>
    <definedName name="ㄹ어ㅓ럴" hidden="1">{#N/A,#N/A,FALSE,"단축1";#N/A,#N/A,FALSE,"단축2";#N/A,#N/A,FALSE,"단축3";#N/A,#N/A,FALSE,"장축";#N/A,#N/A,FALSE,"4WD"}</definedName>
    <definedName name="ㄹ오ㅗㅓ" localSheetId="24" hidden="1">{#N/A,#N/A,FALSE,"단축1";#N/A,#N/A,FALSE,"단축2";#N/A,#N/A,FALSE,"단축3";#N/A,#N/A,FALSE,"장축";#N/A,#N/A,FALSE,"4WD"}</definedName>
    <definedName name="ㄹ오ㅗㅓ" localSheetId="8" hidden="1">{#N/A,#N/A,FALSE,"단축1";#N/A,#N/A,FALSE,"단축2";#N/A,#N/A,FALSE,"단축3";#N/A,#N/A,FALSE,"장축";#N/A,#N/A,FALSE,"4WD"}</definedName>
    <definedName name="ㄹ오ㅗㅓ" localSheetId="25" hidden="1">{#N/A,#N/A,FALSE,"단축1";#N/A,#N/A,FALSE,"단축2";#N/A,#N/A,FALSE,"단축3";#N/A,#N/A,FALSE,"장축";#N/A,#N/A,FALSE,"4WD"}</definedName>
    <definedName name="ㄹ오ㅗㅓ" localSheetId="2" hidden="1">{#N/A,#N/A,FALSE,"단축1";#N/A,#N/A,FALSE,"단축2";#N/A,#N/A,FALSE,"단축3";#N/A,#N/A,FALSE,"장축";#N/A,#N/A,FALSE,"4WD"}</definedName>
    <definedName name="ㄹ오ㅗㅓ" localSheetId="28" hidden="1">{#N/A,#N/A,FALSE,"단축1";#N/A,#N/A,FALSE,"단축2";#N/A,#N/A,FALSE,"단축3";#N/A,#N/A,FALSE,"장축";#N/A,#N/A,FALSE,"4WD"}</definedName>
    <definedName name="ㄹ오ㅗㅓ" localSheetId="5" hidden="1">{#N/A,#N/A,FALSE,"단축1";#N/A,#N/A,FALSE,"단축2";#N/A,#N/A,FALSE,"단축3";#N/A,#N/A,FALSE,"장축";#N/A,#N/A,FALSE,"4WD"}</definedName>
    <definedName name="ㄹ오ㅗㅓ" hidden="1">{#N/A,#N/A,FALSE,"단축1";#N/A,#N/A,FALSE,"단축2";#N/A,#N/A,FALSE,"단축3";#N/A,#N/A,FALSE,"장축";#N/A,#N/A,FALSE,"4WD"}</definedName>
    <definedName name="ㄹㅎㄹㅎㅀ" localSheetId="24" hidden="1">#REF!</definedName>
    <definedName name="ㄹㅎㄹㅎㅀ" localSheetId="28" hidden="1">#REF!</definedName>
    <definedName name="ㄹㅎㄹㅎㅀ" localSheetId="13" hidden="1">#REF!</definedName>
    <definedName name="ㄹㅎㄹㅎㅀ" hidden="1">#REF!</definedName>
    <definedName name="ㄹ호" localSheetId="24" hidden="1">{#N/A,#N/A,FALSE,"단축1";#N/A,#N/A,FALSE,"단축2";#N/A,#N/A,FALSE,"단축3";#N/A,#N/A,FALSE,"장축";#N/A,#N/A,FALSE,"4WD"}</definedName>
    <definedName name="ㄹ호" localSheetId="8" hidden="1">{#N/A,#N/A,FALSE,"단축1";#N/A,#N/A,FALSE,"단축2";#N/A,#N/A,FALSE,"단축3";#N/A,#N/A,FALSE,"장축";#N/A,#N/A,FALSE,"4WD"}</definedName>
    <definedName name="ㄹ호" localSheetId="25" hidden="1">{#N/A,#N/A,FALSE,"단축1";#N/A,#N/A,FALSE,"단축2";#N/A,#N/A,FALSE,"단축3";#N/A,#N/A,FALSE,"장축";#N/A,#N/A,FALSE,"4WD"}</definedName>
    <definedName name="ㄹ호" localSheetId="2" hidden="1">{#N/A,#N/A,FALSE,"단축1";#N/A,#N/A,FALSE,"단축2";#N/A,#N/A,FALSE,"단축3";#N/A,#N/A,FALSE,"장축";#N/A,#N/A,FALSE,"4WD"}</definedName>
    <definedName name="ㄹ호" localSheetId="28" hidden="1">{#N/A,#N/A,FALSE,"단축1";#N/A,#N/A,FALSE,"단축2";#N/A,#N/A,FALSE,"단축3";#N/A,#N/A,FALSE,"장축";#N/A,#N/A,FALSE,"4WD"}</definedName>
    <definedName name="ㄹ호" localSheetId="5" hidden="1">{#N/A,#N/A,FALSE,"단축1";#N/A,#N/A,FALSE,"단축2";#N/A,#N/A,FALSE,"단축3";#N/A,#N/A,FALSE,"장축";#N/A,#N/A,FALSE,"4WD"}</definedName>
    <definedName name="ㄹ호" hidden="1">{#N/A,#N/A,FALSE,"단축1";#N/A,#N/A,FALSE,"단축2";#N/A,#N/A,FALSE,"단축3";#N/A,#N/A,FALSE,"장축";#N/A,#N/A,FALSE,"4WD"}</definedName>
    <definedName name="ㄹ호ㅓㅓ" localSheetId="24" hidden="1">{#N/A,#N/A,FALSE,"단축1";#N/A,#N/A,FALSE,"단축2";#N/A,#N/A,FALSE,"단축3";#N/A,#N/A,FALSE,"장축";#N/A,#N/A,FALSE,"4WD"}</definedName>
    <definedName name="ㄹ호ㅓㅓ" localSheetId="8" hidden="1">{#N/A,#N/A,FALSE,"단축1";#N/A,#N/A,FALSE,"단축2";#N/A,#N/A,FALSE,"단축3";#N/A,#N/A,FALSE,"장축";#N/A,#N/A,FALSE,"4WD"}</definedName>
    <definedName name="ㄹ호ㅓㅓ" localSheetId="25" hidden="1">{#N/A,#N/A,FALSE,"단축1";#N/A,#N/A,FALSE,"단축2";#N/A,#N/A,FALSE,"단축3";#N/A,#N/A,FALSE,"장축";#N/A,#N/A,FALSE,"4WD"}</definedName>
    <definedName name="ㄹ호ㅓㅓ" localSheetId="2" hidden="1">{#N/A,#N/A,FALSE,"단축1";#N/A,#N/A,FALSE,"단축2";#N/A,#N/A,FALSE,"단축3";#N/A,#N/A,FALSE,"장축";#N/A,#N/A,FALSE,"4WD"}</definedName>
    <definedName name="ㄹ호ㅓㅓ" localSheetId="28" hidden="1">{#N/A,#N/A,FALSE,"단축1";#N/A,#N/A,FALSE,"단축2";#N/A,#N/A,FALSE,"단축3";#N/A,#N/A,FALSE,"장축";#N/A,#N/A,FALSE,"4WD"}</definedName>
    <definedName name="ㄹ호ㅓㅓ" localSheetId="5" hidden="1">{#N/A,#N/A,FALSE,"단축1";#N/A,#N/A,FALSE,"단축2";#N/A,#N/A,FALSE,"단축3";#N/A,#N/A,FALSE,"장축";#N/A,#N/A,FALSE,"4WD"}</definedName>
    <definedName name="ㄹ호ㅓㅓ" hidden="1">{#N/A,#N/A,FALSE,"단축1";#N/A,#N/A,FALSE,"단축2";#N/A,#N/A,FALSE,"단축3";#N/A,#N/A,FALSE,"장축";#N/A,#N/A,FALSE,"4WD"}</definedName>
    <definedName name="ㄹ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24" hidden="1">{#N/A,#N/A,FALSE,"1.CRITERIA";#N/A,#N/A,FALSE,"2.IS";#N/A,#N/A,FALSE,"3.BS";#N/A,#N/A,FALSE,"4.PER PL";#N/A,#N/A,FALSE,"5.INVESTMENT";#N/A,#N/A,FALSE,"6.공문";#N/A,#N/A,FALSE,"7.netinvest"}</definedName>
    <definedName name="라" localSheetId="8" hidden="1">{#N/A,#N/A,FALSE,"1.CRITERIA";#N/A,#N/A,FALSE,"2.IS";#N/A,#N/A,FALSE,"3.BS";#N/A,#N/A,FALSE,"4.PER PL";#N/A,#N/A,FALSE,"5.INVESTMENT";#N/A,#N/A,FALSE,"6.공문";#N/A,#N/A,FALSE,"7.netinvest"}</definedName>
    <definedName name="라" localSheetId="25" hidden="1">{#N/A,#N/A,FALSE,"1.CRITERIA";#N/A,#N/A,FALSE,"2.IS";#N/A,#N/A,FALSE,"3.BS";#N/A,#N/A,FALSE,"4.PER PL";#N/A,#N/A,FALSE,"5.INVESTMENT";#N/A,#N/A,FALSE,"6.공문";#N/A,#N/A,FALSE,"7.netinvest"}</definedName>
    <definedName name="라" localSheetId="2" hidden="1">{#N/A,#N/A,FALSE,"1.CRITERIA";#N/A,#N/A,FALSE,"2.IS";#N/A,#N/A,FALSE,"3.BS";#N/A,#N/A,FALSE,"4.PER PL";#N/A,#N/A,FALSE,"5.INVESTMENT";#N/A,#N/A,FALSE,"6.공문";#N/A,#N/A,FALSE,"7.netinvest"}</definedName>
    <definedName name="라" localSheetId="28" hidden="1">{#N/A,#N/A,FALSE,"1.CRITERIA";#N/A,#N/A,FALSE,"2.IS";#N/A,#N/A,FALSE,"3.BS";#N/A,#N/A,FALSE,"4.PER PL";#N/A,#N/A,FALSE,"5.INVESTMENT";#N/A,#N/A,FALSE,"6.공문";#N/A,#N/A,FALSE,"7.netinvest"}</definedName>
    <definedName name="라" localSheetId="5"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24" hidden="1">{#N/A,#N/A,FALSE,"1.CRITERIA";#N/A,#N/A,FALSE,"2.IS";#N/A,#N/A,FALSE,"3.BS";#N/A,#N/A,FALSE,"4.PER PL";#N/A,#N/A,FALSE,"5.INVESTMENT";#N/A,#N/A,FALSE,"6.공문";#N/A,#N/A,FALSE,"7.netinvest"}</definedName>
    <definedName name="라아아" localSheetId="8" hidden="1">{#N/A,#N/A,FALSE,"1.CRITERIA";#N/A,#N/A,FALSE,"2.IS";#N/A,#N/A,FALSE,"3.BS";#N/A,#N/A,FALSE,"4.PER PL";#N/A,#N/A,FALSE,"5.INVESTMENT";#N/A,#N/A,FALSE,"6.공문";#N/A,#N/A,FALSE,"7.netinvest"}</definedName>
    <definedName name="라아아" localSheetId="25"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localSheetId="28" hidden="1">{#N/A,#N/A,FALSE,"1.CRITERIA";#N/A,#N/A,FALSE,"2.IS";#N/A,#N/A,FALSE,"3.BS";#N/A,#N/A,FALSE,"4.PER PL";#N/A,#N/A,FALSE,"5.INVESTMENT";#N/A,#N/A,FALSE,"6.공문";#N/A,#N/A,FALSE,"7.netinvest"}</definedName>
    <definedName name="라아아" localSheetId="5"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24" hidden="1">{#N/A,#N/A,FALSE,"정공"}</definedName>
    <definedName name="란다리아" localSheetId="8" hidden="1">{#N/A,#N/A,FALSE,"정공"}</definedName>
    <definedName name="란다리아" localSheetId="25" hidden="1">{#N/A,#N/A,FALSE,"정공"}</definedName>
    <definedName name="란다리아" localSheetId="2" hidden="1">{#N/A,#N/A,FALSE,"정공"}</definedName>
    <definedName name="란다리아" localSheetId="14" hidden="1">{#N/A,#N/A,FALSE,"정공"}</definedName>
    <definedName name="란다리아" localSheetId="28" hidden="1">{#N/A,#N/A,FALSE,"정공"}</definedName>
    <definedName name="란다리아" localSheetId="5" hidden="1">{#N/A,#N/A,FALSE,"정공"}</definedName>
    <definedName name="란다리아" localSheetId="13" hidden="1">{#N/A,#N/A,FALSE,"정공"}</definedName>
    <definedName name="란다리아" hidden="1">{#N/A,#N/A,FALSE,"정공"}</definedName>
    <definedName name="랴" localSheetId="24" hidden="1">{#N/A,#N/A,FALSE,"기안지";#N/A,#N/A,FALSE,"통신지"}</definedName>
    <definedName name="랴" localSheetId="8" hidden="1">{#N/A,#N/A,FALSE,"기안지";#N/A,#N/A,FALSE,"통신지"}</definedName>
    <definedName name="랴" localSheetId="25" hidden="1">{#N/A,#N/A,FALSE,"기안지";#N/A,#N/A,FALSE,"통신지"}</definedName>
    <definedName name="랴" localSheetId="2" hidden="1">{#N/A,#N/A,FALSE,"기안지";#N/A,#N/A,FALSE,"통신지"}</definedName>
    <definedName name="랴" localSheetId="14" hidden="1">{#N/A,#N/A,FALSE,"기안지";#N/A,#N/A,FALSE,"통신지"}</definedName>
    <definedName name="랴" localSheetId="28" hidden="1">{#N/A,#N/A,FALSE,"기안지";#N/A,#N/A,FALSE,"통신지"}</definedName>
    <definedName name="랴" localSheetId="5" hidden="1">{#N/A,#N/A,FALSE,"기안지";#N/A,#N/A,FALSE,"통신지"}</definedName>
    <definedName name="랴" localSheetId="13" hidden="1">{#N/A,#N/A,FALSE,"기안지";#N/A,#N/A,FALSE,"통신지"}</definedName>
    <definedName name="랴" hidden="1">{#N/A,#N/A,FALSE,"기안지";#N/A,#N/A,FALSE,"통신지"}</definedName>
    <definedName name="랻">#N/A</definedName>
    <definedName name="러시아" localSheetId="24" hidden="1">{#N/A,#N/A,FALSE,"단축1";#N/A,#N/A,FALSE,"단축2";#N/A,#N/A,FALSE,"단축3";#N/A,#N/A,FALSE,"장축";#N/A,#N/A,FALSE,"4WD"}</definedName>
    <definedName name="러시아" localSheetId="8" hidden="1">{#N/A,#N/A,FALSE,"단축1";#N/A,#N/A,FALSE,"단축2";#N/A,#N/A,FALSE,"단축3";#N/A,#N/A,FALSE,"장축";#N/A,#N/A,FALSE,"4WD"}</definedName>
    <definedName name="러시아" localSheetId="25" hidden="1">{#N/A,#N/A,FALSE,"단축1";#N/A,#N/A,FALSE,"단축2";#N/A,#N/A,FALSE,"단축3";#N/A,#N/A,FALSE,"장축";#N/A,#N/A,FALSE,"4WD"}</definedName>
    <definedName name="러시아" localSheetId="2" hidden="1">{#N/A,#N/A,FALSE,"단축1";#N/A,#N/A,FALSE,"단축2";#N/A,#N/A,FALSE,"단축3";#N/A,#N/A,FALSE,"장축";#N/A,#N/A,FALSE,"4WD"}</definedName>
    <definedName name="러시아" localSheetId="28" hidden="1">{#N/A,#N/A,FALSE,"단축1";#N/A,#N/A,FALSE,"단축2";#N/A,#N/A,FALSE,"단축3";#N/A,#N/A,FALSE,"장축";#N/A,#N/A,FALSE,"4WD"}</definedName>
    <definedName name="러시아" localSheetId="5" hidden="1">{#N/A,#N/A,FALSE,"단축1";#N/A,#N/A,FALSE,"단축2";#N/A,#N/A,FALSE,"단축3";#N/A,#N/A,FALSE,"장축";#N/A,#N/A,FALSE,"4WD"}</definedName>
    <definedName name="러시아" hidden="1">{#N/A,#N/A,FALSE,"단축1";#N/A,#N/A,FALSE,"단축2";#N/A,#N/A,FALSE,"단축3";#N/A,#N/A,FALSE,"장축";#N/A,#N/A,FALSE,"4WD"}</definedName>
    <definedName name="러ㅏㅇ"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24" hidden="1">{"'Jibu9811 (3)'!$B$1:$J$433"}</definedName>
    <definedName name="러ㅣ러니러니런ㄹㅈㄷㄹ" localSheetId="8" hidden="1">{"'Jibu9811 (3)'!$B$1:$J$433"}</definedName>
    <definedName name="러ㅣ러니러니런ㄹㅈㄷㄹ" localSheetId="25" hidden="1">{"'Jibu9811 (3)'!$B$1:$J$433"}</definedName>
    <definedName name="러ㅣ러니러니런ㄹㅈㄷㄹ" localSheetId="2" hidden="1">{"'Jibu9811 (3)'!$B$1:$J$433"}</definedName>
    <definedName name="러ㅣ러니러니런ㄹㅈㄷㄹ" localSheetId="14" hidden="1">{"'Jibu9811 (3)'!$B$1:$J$433"}</definedName>
    <definedName name="러ㅣ러니러니런ㄹㅈㄷㄹ" localSheetId="28" hidden="1">{"'Jibu9811 (3)'!$B$1:$J$433"}</definedName>
    <definedName name="러ㅣ러니러니런ㄹㅈㄷㄹ" localSheetId="5" hidden="1">{"'Jibu9811 (3)'!$B$1:$J$433"}</definedName>
    <definedName name="러ㅣ러니러니런ㄹㅈㄷㄹ" localSheetId="13" hidden="1">{"'Jibu9811 (3)'!$B$1:$J$433"}</definedName>
    <definedName name="러ㅣ러니러니런ㄹㅈㄷㄹ" hidden="1">{"'Jibu9811 (3)'!$B$1:$J$433"}</definedName>
    <definedName name="레" localSheetId="24" hidden="1">{#N/A,#N/A,TRUE,"경전'96(1)";#N/A,#N/A,TRUE,"경전'96 (2)"}</definedName>
    <definedName name="레" localSheetId="8" hidden="1">{#N/A,#N/A,TRUE,"경전'96(1)";#N/A,#N/A,TRUE,"경전'96 (2)"}</definedName>
    <definedName name="레" localSheetId="25" hidden="1">{#N/A,#N/A,TRUE,"경전'96(1)";#N/A,#N/A,TRUE,"경전'96 (2)"}</definedName>
    <definedName name="레" localSheetId="2" hidden="1">{#N/A,#N/A,TRUE,"경전'96(1)";#N/A,#N/A,TRUE,"경전'96 (2)"}</definedName>
    <definedName name="레" localSheetId="28" hidden="1">{#N/A,#N/A,TRUE,"경전'96(1)";#N/A,#N/A,TRUE,"경전'96 (2)"}</definedName>
    <definedName name="레" localSheetId="5" hidden="1">{#N/A,#N/A,TRUE,"경전'96(1)";#N/A,#N/A,TRUE,"경전'96 (2)"}</definedName>
    <definedName name="레" hidden="1">{#N/A,#N/A,TRUE,"경전'96(1)";#N/A,#N/A,TRUE,"경전'96 (2)"}</definedName>
    <definedName name="레180" localSheetId="24">#REF!</definedName>
    <definedName name="레180">#REF!</definedName>
    <definedName name="레210" localSheetId="24">#REF!</definedName>
    <definedName name="레210">#REF!</definedName>
    <definedName name="렌터카부문미반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8"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localSheetId="5"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8"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5"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손익표지";#N/A,#N/A,FALSE,"손익계산";#N/A,#N/A,FALSE,"일반관리비";#N/A,#N/A,FALSE,"영업외수익";#N/A,#N/A,FALSE,"영업외비용";#N/A,#N/A,FALSE,"매출액";#N/A,#N/A,FALSE,"요약손익";#N/A,#N/A,FALSE,"요약대차";#N/A,#N/A,FALSE,"매출채권현황";#N/A,#N/A,FALSE,"매출채권명세"}</definedName>
    <definedName name="로커커버" localSheetId="24" hidden="1">{#N/A,#N/A,FALSE,"단축1";#N/A,#N/A,FALSE,"단축2";#N/A,#N/A,FALSE,"단축3";#N/A,#N/A,FALSE,"장축";#N/A,#N/A,FALSE,"4WD"}</definedName>
    <definedName name="로커커버" localSheetId="8" hidden="1">{#N/A,#N/A,FALSE,"단축1";#N/A,#N/A,FALSE,"단축2";#N/A,#N/A,FALSE,"단축3";#N/A,#N/A,FALSE,"장축";#N/A,#N/A,FALSE,"4WD"}</definedName>
    <definedName name="로커커버" localSheetId="25" hidden="1">{#N/A,#N/A,FALSE,"단축1";#N/A,#N/A,FALSE,"단축2";#N/A,#N/A,FALSE,"단축3";#N/A,#N/A,FALSE,"장축";#N/A,#N/A,FALSE,"4WD"}</definedName>
    <definedName name="로커커버" localSheetId="2" hidden="1">{#N/A,#N/A,FALSE,"단축1";#N/A,#N/A,FALSE,"단축2";#N/A,#N/A,FALSE,"단축3";#N/A,#N/A,FALSE,"장축";#N/A,#N/A,FALSE,"4WD"}</definedName>
    <definedName name="로커커버" localSheetId="14" hidden="1">{#N/A,#N/A,FALSE,"단축1";#N/A,#N/A,FALSE,"단축2";#N/A,#N/A,FALSE,"단축3";#N/A,#N/A,FALSE,"장축";#N/A,#N/A,FALSE,"4WD"}</definedName>
    <definedName name="로커커버" localSheetId="28" hidden="1">{#N/A,#N/A,FALSE,"단축1";#N/A,#N/A,FALSE,"단축2";#N/A,#N/A,FALSE,"단축3";#N/A,#N/A,FALSE,"장축";#N/A,#N/A,FALSE,"4WD"}</definedName>
    <definedName name="로커커버" localSheetId="5" hidden="1">{#N/A,#N/A,FALSE,"단축1";#N/A,#N/A,FALSE,"단축2";#N/A,#N/A,FALSE,"단축3";#N/A,#N/A,FALSE,"장축";#N/A,#N/A,FALSE,"4WD"}</definedName>
    <definedName name="로커커버" localSheetId="13" hidden="1">{#N/A,#N/A,FALSE,"단축1";#N/A,#N/A,FALSE,"단축2";#N/A,#N/A,FALSE,"단축3";#N/A,#N/A,FALSE,"장축";#N/A,#N/A,FALSE,"4WD"}</definedName>
    <definedName name="로커커버" hidden="1">{#N/A,#N/A,FALSE,"단축1";#N/A,#N/A,FALSE,"단축2";#N/A,#N/A,FALSE,"단축3";#N/A,#N/A,FALSE,"장축";#N/A,#N/A,FALSE,"4WD"}</definedName>
    <definedName name="로ㅗ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로ㅗ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로ㅗ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로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ㅗ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로ㅗ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localSheetId="24" hidden="1">{#N/A,#N/A,FALSE,"단축1";#N/A,#N/A,FALSE,"단축2";#N/A,#N/A,FALSE,"단축3";#N/A,#N/A,FALSE,"장축";#N/A,#N/A,FALSE,"4WD"}</definedName>
    <definedName name="롸ㅡㅗ" localSheetId="8" hidden="1">{#N/A,#N/A,FALSE,"단축1";#N/A,#N/A,FALSE,"단축2";#N/A,#N/A,FALSE,"단축3";#N/A,#N/A,FALSE,"장축";#N/A,#N/A,FALSE,"4WD"}</definedName>
    <definedName name="롸ㅡㅗ" localSheetId="25" hidden="1">{#N/A,#N/A,FALSE,"단축1";#N/A,#N/A,FALSE,"단축2";#N/A,#N/A,FALSE,"단축3";#N/A,#N/A,FALSE,"장축";#N/A,#N/A,FALSE,"4WD"}</definedName>
    <definedName name="롸ㅡㅗ" localSheetId="2" hidden="1">{#N/A,#N/A,FALSE,"단축1";#N/A,#N/A,FALSE,"단축2";#N/A,#N/A,FALSE,"단축3";#N/A,#N/A,FALSE,"장축";#N/A,#N/A,FALSE,"4WD"}</definedName>
    <definedName name="롸ㅡㅗ" localSheetId="28" hidden="1">{#N/A,#N/A,FALSE,"단축1";#N/A,#N/A,FALSE,"단축2";#N/A,#N/A,FALSE,"단축3";#N/A,#N/A,FALSE,"장축";#N/A,#N/A,FALSE,"4WD"}</definedName>
    <definedName name="롸ㅡㅗ" localSheetId="5" hidden="1">{#N/A,#N/A,FALSE,"단축1";#N/A,#N/A,FALSE,"단축2";#N/A,#N/A,FALSE,"단축3";#N/A,#N/A,FALSE,"장축";#N/A,#N/A,FALSE,"4WD"}</definedName>
    <definedName name="롸ㅡㅗ" hidden="1">{#N/A,#N/A,FALSE,"단축1";#N/A,#N/A,FALSE,"단축2";#N/A,#N/A,FALSE,"단축3";#N/A,#N/A,FALSE,"장축";#N/A,#N/A,FALSE,"4WD"}</definedName>
    <definedName name="류" localSheetId="24" hidden="1">{#N/A,#N/A,FALSE,"1.CRITERIA";#N/A,#N/A,FALSE,"2.IS";#N/A,#N/A,FALSE,"3.BS";#N/A,#N/A,FALSE,"4.PER PL";#N/A,#N/A,FALSE,"5.INVESTMENT";#N/A,#N/A,FALSE,"6.공문";#N/A,#N/A,FALSE,"7.netinvest"}</definedName>
    <definedName name="류" localSheetId="8" hidden="1">{#N/A,#N/A,FALSE,"1.CRITERIA";#N/A,#N/A,FALSE,"2.IS";#N/A,#N/A,FALSE,"3.BS";#N/A,#N/A,FALSE,"4.PER PL";#N/A,#N/A,FALSE,"5.INVESTMENT";#N/A,#N/A,FALSE,"6.공문";#N/A,#N/A,FALSE,"7.netinvest"}</definedName>
    <definedName name="류" localSheetId="25"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localSheetId="28" hidden="1">{#N/A,#N/A,FALSE,"1.CRITERIA";#N/A,#N/A,FALSE,"2.IS";#N/A,#N/A,FALSE,"3.BS";#N/A,#N/A,FALSE,"4.PER PL";#N/A,#N/A,FALSE,"5.INVESTMENT";#N/A,#N/A,FALSE,"6.공문";#N/A,#N/A,FALSE,"7.netinvest"}</definedName>
    <definedName name="류" localSheetId="5"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localSheetId="24" hidden="1">#REF!</definedName>
    <definedName name="리" localSheetId="28" hidden="1">#REF!</definedName>
    <definedName name="리" hidden="1">#REF!</definedName>
    <definedName name="리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24" hidden="1">{#N/A,#N/A,FALSE,"단축1";#N/A,#N/A,FALSE,"단축2";#N/A,#N/A,FALSE,"단축3";#N/A,#N/A,FALSE,"장축";#N/A,#N/A,FALSE,"4WD"}</definedName>
    <definedName name="리베로" localSheetId="8" hidden="1">{#N/A,#N/A,FALSE,"단축1";#N/A,#N/A,FALSE,"단축2";#N/A,#N/A,FALSE,"단축3";#N/A,#N/A,FALSE,"장축";#N/A,#N/A,FALSE,"4WD"}</definedName>
    <definedName name="리베로" localSheetId="25" hidden="1">{#N/A,#N/A,FALSE,"단축1";#N/A,#N/A,FALSE,"단축2";#N/A,#N/A,FALSE,"단축3";#N/A,#N/A,FALSE,"장축";#N/A,#N/A,FALSE,"4WD"}</definedName>
    <definedName name="리베로" localSheetId="2" hidden="1">{#N/A,#N/A,FALSE,"단축1";#N/A,#N/A,FALSE,"단축2";#N/A,#N/A,FALSE,"단축3";#N/A,#N/A,FALSE,"장축";#N/A,#N/A,FALSE,"4WD"}</definedName>
    <definedName name="리베로" localSheetId="28" hidden="1">{#N/A,#N/A,FALSE,"단축1";#N/A,#N/A,FALSE,"단축2";#N/A,#N/A,FALSE,"단축3";#N/A,#N/A,FALSE,"장축";#N/A,#N/A,FALSE,"4WD"}</definedName>
    <definedName name="리베로" localSheetId="5" hidden="1">{#N/A,#N/A,FALSE,"단축1";#N/A,#N/A,FALSE,"단축2";#N/A,#N/A,FALSE,"단축3";#N/A,#N/A,FALSE,"장축";#N/A,#N/A,FALSE,"4WD"}</definedName>
    <definedName name="리베로" hidden="1">{#N/A,#N/A,FALSE,"단축1";#N/A,#N/A,FALSE,"단축2";#N/A,#N/A,FALSE,"단축3";#N/A,#N/A,FALSE,"장축";#N/A,#N/A,FALSE,"4WD"}</definedName>
    <definedName name="리비" localSheetId="24" hidden="1">#REF!</definedName>
    <definedName name="리비" localSheetId="28" hidden="1">#REF!</definedName>
    <definedName name="리비" hidden="1">#REF!</definedName>
    <definedName name="리비아" localSheetId="24" hidden="1">#REF!</definedName>
    <definedName name="리비아" localSheetId="28" hidden="1">#REF!</definedName>
    <definedName name="리비아" hidden="1">#REF!</definedName>
    <definedName name="리비아아" localSheetId="24" hidden="1">#REF!</definedName>
    <definedName name="리비아아" localSheetId="28" hidden="1">#REF!</definedName>
    <definedName name="리비아아" hidden="1">#REF!</definedName>
    <definedName name="裏書譲渡手形" localSheetId="24" hidden="1">{"'買掛金'!$J$6"}</definedName>
    <definedName name="裏書譲渡手形" localSheetId="8" hidden="1">{"'買掛金'!$J$6"}</definedName>
    <definedName name="裏書譲渡手形" localSheetId="25" hidden="1">{"'買掛金'!$J$6"}</definedName>
    <definedName name="裏書譲渡手形" localSheetId="2" hidden="1">{"'買掛金'!$J$6"}</definedName>
    <definedName name="裏書譲渡手形" localSheetId="28" hidden="1">{"'買掛金'!$J$6"}</definedName>
    <definedName name="裏書譲渡手形" localSheetId="5" hidden="1">{"'買掛金'!$J$6"}</definedName>
    <definedName name="裏書譲渡手形" hidden="1">{"'買掛金'!$J$6"}</definedName>
    <definedName name="리셋" localSheetId="24">#REF!</definedName>
    <definedName name="리셋">#REF!</definedName>
    <definedName name="리스" localSheetId="24">#REF!</definedName>
    <definedName name="리스">#REF!</definedName>
    <definedName name="리스조회기준년" localSheetId="24">#REF!,#REF!,#REF!,#REF!,#REF!,#REF!</definedName>
    <definedName name="리스조회기준년">#REF!,#REF!,#REF!,#REF!,#REF!,#REF!</definedName>
    <definedName name="리스조회기준월" localSheetId="24">#REF!,#REF!,#REF!,#REF!,#REF!,#REF!</definedName>
    <definedName name="리스조회기준월">#REF!,#REF!,#REF!,#REF!,#REF!,#REF!</definedName>
    <definedName name="리스조회기준일" localSheetId="24">#REF!,#REF!,#REF!,#REF!,#REF!,#REF!</definedName>
    <definedName name="리스조회기준일">#REF!,#REF!,#REF!,#REF!,#REF!,#REF!</definedName>
    <definedName name="리스조회서번호" localSheetId="24">#REF!,#REF!,#REF!</definedName>
    <definedName name="리스조회서번호">#REF!,#REF!,#REF!</definedName>
    <definedName name="리스트" localSheetId="24">#REF!</definedName>
    <definedName name="리스트">#REF!</definedName>
    <definedName name="리스회사명" localSheetId="24">#REF!,#REF!,#REF!,#REF!,#REF!,#REF!</definedName>
    <definedName name="리스회사명">#REF!,#REF!,#REF!,#REF!,#REF!,#REF!</definedName>
    <definedName name="리얼"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24" hidden="1">{"'Jibu9811 (3)'!$B$1:$J$433"}</definedName>
    <definedName name="리오" localSheetId="8" hidden="1">{"'Jibu9811 (3)'!$B$1:$J$433"}</definedName>
    <definedName name="리오" localSheetId="25" hidden="1">{"'Jibu9811 (3)'!$B$1:$J$433"}</definedName>
    <definedName name="리오" localSheetId="2" hidden="1">{"'Jibu9811 (3)'!$B$1:$J$433"}</definedName>
    <definedName name="리오" localSheetId="14" hidden="1">{"'Jibu9811 (3)'!$B$1:$J$433"}</definedName>
    <definedName name="리오" localSheetId="28" hidden="1">{"'Jibu9811 (3)'!$B$1:$J$433"}</definedName>
    <definedName name="리오" localSheetId="5" hidden="1">{"'Jibu9811 (3)'!$B$1:$J$433"}</definedName>
    <definedName name="리오" localSheetId="13" hidden="1">{"'Jibu9811 (3)'!$B$1:$J$433"}</definedName>
    <definedName name="리오" hidden="1">{"'Jibu9811 (3)'!$B$1:$J$433"}</definedName>
    <definedName name="링클라인" localSheetId="24" hidden="1">{"'Jibu9811 (3)'!$B$1:$J$433"}</definedName>
    <definedName name="링클라인" localSheetId="8" hidden="1">{"'Jibu9811 (3)'!$B$1:$J$433"}</definedName>
    <definedName name="링클라인" localSheetId="25" hidden="1">{"'Jibu9811 (3)'!$B$1:$J$433"}</definedName>
    <definedName name="링클라인" localSheetId="2" hidden="1">{"'Jibu9811 (3)'!$B$1:$J$433"}</definedName>
    <definedName name="링클라인" localSheetId="14" hidden="1">{"'Jibu9811 (3)'!$B$1:$J$433"}</definedName>
    <definedName name="링클라인" localSheetId="28" hidden="1">{"'Jibu9811 (3)'!$B$1:$J$433"}</definedName>
    <definedName name="링클라인" localSheetId="5" hidden="1">{"'Jibu9811 (3)'!$B$1:$J$433"}</definedName>
    <definedName name="링클라인" localSheetId="13" hidden="1">{"'Jibu9811 (3)'!$B$1:$J$433"}</definedName>
    <definedName name="링클라인" hidden="1">{"'Jibu9811 (3)'!$B$1:$J$433"}</definedName>
    <definedName name="ㄺ"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ㄺ"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ㄺ"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ㄺ"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ㄺ"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24" hidden="1">{#N/A,#N/A,FALSE,"UNIT";#N/A,#N/A,FALSE,"UNIT";#N/A,#N/A,FALSE,"계정"}</definedName>
    <definedName name="ㄺㄹ" localSheetId="8" hidden="1">{#N/A,#N/A,FALSE,"UNIT";#N/A,#N/A,FALSE,"UNIT";#N/A,#N/A,FALSE,"계정"}</definedName>
    <definedName name="ㄺㄹ" localSheetId="25" hidden="1">{#N/A,#N/A,FALSE,"UNIT";#N/A,#N/A,FALSE,"UNIT";#N/A,#N/A,FALSE,"계정"}</definedName>
    <definedName name="ㄺㄹ" localSheetId="2" hidden="1">{#N/A,#N/A,FALSE,"UNIT";#N/A,#N/A,FALSE,"UNIT";#N/A,#N/A,FALSE,"계정"}</definedName>
    <definedName name="ㄺㄹ" localSheetId="28" hidden="1">{#N/A,#N/A,FALSE,"UNIT";#N/A,#N/A,FALSE,"UNIT";#N/A,#N/A,FALSE,"계정"}</definedName>
    <definedName name="ㄺㄹ" localSheetId="5" hidden="1">{#N/A,#N/A,FALSE,"UNIT";#N/A,#N/A,FALSE,"UNIT";#N/A,#N/A,FALSE,"계정"}</definedName>
    <definedName name="ㄺㄹ" hidden="1">{#N/A,#N/A,FALSE,"UNIT";#N/A,#N/A,FALSE,"UNIT";#N/A,#N/A,FALSE,"계정"}</definedName>
    <definedName name="ㄺㅅ"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24" hidden="1">{#N/A,#N/A,FALSE,"포장2"}</definedName>
    <definedName name="ㄻ" localSheetId="8" hidden="1">{#N/A,#N/A,FALSE,"포장2"}</definedName>
    <definedName name="ㄻ" localSheetId="25" hidden="1">{#N/A,#N/A,FALSE,"포장2"}</definedName>
    <definedName name="ㄻ" localSheetId="2" hidden="1">{#N/A,#N/A,FALSE,"포장2"}</definedName>
    <definedName name="ㄻ" localSheetId="14" hidden="1">{#N/A,#N/A,FALSE,"포장2"}</definedName>
    <definedName name="ㄻ" localSheetId="28" hidden="1">{#N/A,#N/A,FALSE,"포장2"}</definedName>
    <definedName name="ㄻ" localSheetId="5" hidden="1">{#N/A,#N/A,FALSE,"포장2"}</definedName>
    <definedName name="ㄻ" localSheetId="13" hidden="1">{#N/A,#N/A,FALSE,"포장2"}</definedName>
    <definedName name="ㄻ" hidden="1">{#N/A,#N/A,FALSE,"포장2"}</definedName>
    <definedName name="ㄻㄴ" localSheetId="24" hidden="1">{#N/A,#N/A,FALSE,"단축1";#N/A,#N/A,FALSE,"단축2";#N/A,#N/A,FALSE,"단축3";#N/A,#N/A,FALSE,"장축";#N/A,#N/A,FALSE,"4WD"}</definedName>
    <definedName name="ㄻㄴ" localSheetId="8" hidden="1">{#N/A,#N/A,FALSE,"단축1";#N/A,#N/A,FALSE,"단축2";#N/A,#N/A,FALSE,"단축3";#N/A,#N/A,FALSE,"장축";#N/A,#N/A,FALSE,"4WD"}</definedName>
    <definedName name="ㄻㄴ" localSheetId="25" hidden="1">{#N/A,#N/A,FALSE,"단축1";#N/A,#N/A,FALSE,"단축2";#N/A,#N/A,FALSE,"단축3";#N/A,#N/A,FALSE,"장축";#N/A,#N/A,FALSE,"4WD"}</definedName>
    <definedName name="ㄻㄴ" localSheetId="2" hidden="1">{#N/A,#N/A,FALSE,"단축1";#N/A,#N/A,FALSE,"단축2";#N/A,#N/A,FALSE,"단축3";#N/A,#N/A,FALSE,"장축";#N/A,#N/A,FALSE,"4WD"}</definedName>
    <definedName name="ㄻㄴ" localSheetId="28" hidden="1">{#N/A,#N/A,FALSE,"단축1";#N/A,#N/A,FALSE,"단축2";#N/A,#N/A,FALSE,"단축3";#N/A,#N/A,FALSE,"장축";#N/A,#N/A,FALSE,"4WD"}</definedName>
    <definedName name="ㄻㄴ" localSheetId="5" hidden="1">{#N/A,#N/A,FALSE,"단축1";#N/A,#N/A,FALSE,"단축2";#N/A,#N/A,FALSE,"단축3";#N/A,#N/A,FALSE,"장축";#N/A,#N/A,FALSE,"4WD"}</definedName>
    <definedName name="ㄻㄴ" hidden="1">{#N/A,#N/A,FALSE,"단축1";#N/A,#N/A,FALSE,"단축2";#N/A,#N/A,FALSE,"단축3";#N/A,#N/A,FALSE,"장축";#N/A,#N/A,FALSE,"4WD"}</definedName>
    <definedName name="ㄻ뢀ㄴㄹㄹ" localSheetId="24" hidden="1">{"'Jibu9811 (3)'!$B$1:$J$433"}</definedName>
    <definedName name="ㄻ뢀ㄴㄹㄹ" localSheetId="8" hidden="1">{"'Jibu9811 (3)'!$B$1:$J$433"}</definedName>
    <definedName name="ㄻ뢀ㄴㄹㄹ" localSheetId="25" hidden="1">{"'Jibu9811 (3)'!$B$1:$J$433"}</definedName>
    <definedName name="ㄻ뢀ㄴㄹㄹ" localSheetId="2" hidden="1">{"'Jibu9811 (3)'!$B$1:$J$433"}</definedName>
    <definedName name="ㄻ뢀ㄴㄹㄹ" localSheetId="14" hidden="1">{"'Jibu9811 (3)'!$B$1:$J$433"}</definedName>
    <definedName name="ㄻ뢀ㄴㄹㄹ" localSheetId="28" hidden="1">{"'Jibu9811 (3)'!$B$1:$J$433"}</definedName>
    <definedName name="ㄻ뢀ㄴㄹㄹ" localSheetId="5" hidden="1">{"'Jibu9811 (3)'!$B$1:$J$433"}</definedName>
    <definedName name="ㄻ뢀ㄴㄹㄹ" localSheetId="13" hidden="1">{"'Jibu9811 (3)'!$B$1:$J$433"}</definedName>
    <definedName name="ㄻ뢀ㄴㄹㄹ" hidden="1">{"'Jibu9811 (3)'!$B$1:$J$433"}</definedName>
    <definedName name="ㄼ호" localSheetId="24">BlankMacro1</definedName>
    <definedName name="ㄼ호" localSheetId="8">BlankMacro1</definedName>
    <definedName name="ㄼ호" localSheetId="25">BlankMacro1</definedName>
    <definedName name="ㄼ호" localSheetId="2">BlankMacro1</definedName>
    <definedName name="ㄼ호" localSheetId="28">BlankMacro1</definedName>
    <definedName name="ㄼ호" localSheetId="26">BlankMacro1</definedName>
    <definedName name="ㄼ호" localSheetId="27">BlankMacro1</definedName>
    <definedName name="ㄼ호" localSheetId="6">BlankMacro1</definedName>
    <definedName name="ㄼ호" localSheetId="5">BlankMacro1</definedName>
    <definedName name="ㄼ호">BlankMacro1</definedName>
    <definedName name="ㅀ" localSheetId="24" hidden="1">{#N/A,#N/A,TRUE,"토적및재료집계";#N/A,#N/A,TRUE,"토적및재료집계";#N/A,#N/A,TRUE,"단위량"}</definedName>
    <definedName name="ㅀ" localSheetId="8" hidden="1">{#N/A,#N/A,TRUE,"토적및재료집계";#N/A,#N/A,TRUE,"토적및재료집계";#N/A,#N/A,TRUE,"단위량"}</definedName>
    <definedName name="ㅀ" localSheetId="25" hidden="1">{#N/A,#N/A,TRUE,"토적및재료집계";#N/A,#N/A,TRUE,"토적및재료집계";#N/A,#N/A,TRUE,"단위량"}</definedName>
    <definedName name="ㅀ" localSheetId="2" hidden="1">{#N/A,#N/A,TRUE,"토적및재료집계";#N/A,#N/A,TRUE,"토적및재료집계";#N/A,#N/A,TRUE,"단위량"}</definedName>
    <definedName name="ㅀ" localSheetId="14" hidden="1">{#N/A,#N/A,TRUE,"토적및재료집계";#N/A,#N/A,TRUE,"토적및재료집계";#N/A,#N/A,TRUE,"단위량"}</definedName>
    <definedName name="ㅀ" localSheetId="28" hidden="1">{#N/A,#N/A,TRUE,"토적및재료집계";#N/A,#N/A,TRUE,"토적및재료집계";#N/A,#N/A,TRUE,"단위량"}</definedName>
    <definedName name="ㅀ" localSheetId="5" hidden="1">{#N/A,#N/A,TRUE,"토적및재료집계";#N/A,#N/A,TRUE,"토적및재료집계";#N/A,#N/A,TRUE,"단위량"}</definedName>
    <definedName name="ㅀ" localSheetId="13" hidden="1">{#N/A,#N/A,TRUE,"토적및재료집계";#N/A,#N/A,TRUE,"토적및재료집계";#N/A,#N/A,TRUE,"단위량"}</definedName>
    <definedName name="ㅀ" hidden="1">{#N/A,#N/A,TRUE,"토적및재료집계";#N/A,#N/A,TRUE,"토적및재료집계";#N/A,#N/A,TRUE,"단위량"}</definedName>
    <definedName name="ㅀ미리밀ㅎ밈림" localSheetId="24" hidden="1">{#N/A,#N/A,FALSE,"을지 (4)";#N/A,#N/A,FALSE,"을지 (5)";#N/A,#N/A,FALSE,"을지 (6)"}</definedName>
    <definedName name="ㅀ미리밀ㅎ밈림" localSheetId="8" hidden="1">{#N/A,#N/A,FALSE,"을지 (4)";#N/A,#N/A,FALSE,"을지 (5)";#N/A,#N/A,FALSE,"을지 (6)"}</definedName>
    <definedName name="ㅀ미리밀ㅎ밈림" localSheetId="25" hidden="1">{#N/A,#N/A,FALSE,"을지 (4)";#N/A,#N/A,FALSE,"을지 (5)";#N/A,#N/A,FALSE,"을지 (6)"}</definedName>
    <definedName name="ㅀ미리밀ㅎ밈림" localSheetId="2" hidden="1">{#N/A,#N/A,FALSE,"을지 (4)";#N/A,#N/A,FALSE,"을지 (5)";#N/A,#N/A,FALSE,"을지 (6)"}</definedName>
    <definedName name="ㅀ미리밀ㅎ밈림" localSheetId="28" hidden="1">{#N/A,#N/A,FALSE,"을지 (4)";#N/A,#N/A,FALSE,"을지 (5)";#N/A,#N/A,FALSE,"을지 (6)"}</definedName>
    <definedName name="ㅀ미리밀ㅎ밈림" localSheetId="5" hidden="1">{#N/A,#N/A,FALSE,"을지 (4)";#N/A,#N/A,FALSE,"을지 (5)";#N/A,#N/A,FALSE,"을지 (6)"}</definedName>
    <definedName name="ㅀ미리밀ㅎ밈림" hidden="1">{#N/A,#N/A,FALSE,"을지 (4)";#N/A,#N/A,FALSE,"을지 (5)";#N/A,#N/A,FALSE,"을지 (6)"}</definedName>
    <definedName name="ㅀㅅㄱ" localSheetId="24" hidden="1">{#N/A,#N/A,FALSE,"Sheet6"}</definedName>
    <definedName name="ㅀㅅㄱ" localSheetId="8" hidden="1">{#N/A,#N/A,FALSE,"Sheet6"}</definedName>
    <definedName name="ㅀㅅㄱ" localSheetId="25" hidden="1">{#N/A,#N/A,FALSE,"Sheet6"}</definedName>
    <definedName name="ㅀㅅㄱ" localSheetId="2" hidden="1">{#N/A,#N/A,FALSE,"Sheet6"}</definedName>
    <definedName name="ㅀㅅㄱ" localSheetId="28" hidden="1">{#N/A,#N/A,FALSE,"Sheet6"}</definedName>
    <definedName name="ㅀㅅㄱ" localSheetId="5" hidden="1">{#N/A,#N/A,FALSE,"Sheet6"}</definedName>
    <definedName name="ㅀㅅㄱ" hidden="1">{#N/A,#N/A,FALSE,"Sheet6"}</definedName>
    <definedName name="ㅀㅇㄹㄶㅀㄹ" localSheetId="24" hidden="1">{#N/A,#N/A,FALSE,"UNIT";#N/A,#N/A,FALSE,"UNIT";#N/A,#N/A,FALSE,"계정"}</definedName>
    <definedName name="ㅀㅇㄹㄶㅀㄹ" localSheetId="8" hidden="1">{#N/A,#N/A,FALSE,"UNIT";#N/A,#N/A,FALSE,"UNIT";#N/A,#N/A,FALSE,"계정"}</definedName>
    <definedName name="ㅀㅇㄹㄶㅀㄹ" localSheetId="25" hidden="1">{#N/A,#N/A,FALSE,"UNIT";#N/A,#N/A,FALSE,"UNIT";#N/A,#N/A,FALSE,"계정"}</definedName>
    <definedName name="ㅀㅇㄹㄶㅀㄹ" localSheetId="2" hidden="1">{#N/A,#N/A,FALSE,"UNIT";#N/A,#N/A,FALSE,"UNIT";#N/A,#N/A,FALSE,"계정"}</definedName>
    <definedName name="ㅀㅇㄹㄶㅀㄹ" localSheetId="28" hidden="1">{#N/A,#N/A,FALSE,"UNIT";#N/A,#N/A,FALSE,"UNIT";#N/A,#N/A,FALSE,"계정"}</definedName>
    <definedName name="ㅀㅇㄹㄶㅀㄹ" localSheetId="5" hidden="1">{#N/A,#N/A,FALSE,"UNIT";#N/A,#N/A,FALSE,"UNIT";#N/A,#N/A,FALSE,"계정"}</definedName>
    <definedName name="ㅀㅇㄹㄶㅀㄹ" hidden="1">{#N/A,#N/A,FALSE,"UNIT";#N/A,#N/A,FALSE,"UNIT";#N/A,#N/A,FALSE,"계정"}</definedName>
    <definedName name="ㅀ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4" hidden="1">#REF!</definedName>
    <definedName name="ㅁ" localSheetId="28" hidden="1">#REF!</definedName>
    <definedName name="ㅁ" hidden="1">#REF!</definedName>
    <definedName name="ㅁ0" localSheetId="24">#REF!</definedName>
    <definedName name="ㅁ0">#REF!</definedName>
    <definedName name="ㅁ1" localSheetId="24">#REF!</definedName>
    <definedName name="ㅁ1">#REF!</definedName>
    <definedName name="ㅁ100" localSheetId="24">#REF!</definedName>
    <definedName name="ㅁ100">#REF!</definedName>
    <definedName name="ㅁ1000" localSheetId="24">#REF!</definedName>
    <definedName name="ㅁ1000">#REF!</definedName>
    <definedName name="ㅁ1180" localSheetId="24">#REF!</definedName>
    <definedName name="ㅁ1180">#REF!</definedName>
    <definedName name="ㅁ139" localSheetId="24">#REF!</definedName>
    <definedName name="ㅁ139">#REF!</definedName>
    <definedName name="ㅁ1390" localSheetId="24">#REF!</definedName>
    <definedName name="ㅁ1390">#REF!</definedName>
    <definedName name="ㅁ1510." localSheetId="24">#REF!</definedName>
    <definedName name="ㅁ1510.">#REF!</definedName>
    <definedName name="ㅁ1700" localSheetId="24">#REF!</definedName>
    <definedName name="ㅁ1700">#REF!</definedName>
    <definedName name="ㅁ1800" localSheetId="24">#REF!</definedName>
    <definedName name="ㅁ1800">#REF!</definedName>
    <definedName name="ㅁ188" localSheetId="24">#REF!</definedName>
    <definedName name="ㅁ188">#REF!</definedName>
    <definedName name="ㅁ1882" localSheetId="24">#REF!</definedName>
    <definedName name="ㅁ1882">#REF!</definedName>
    <definedName name="ㅁ2" localSheetId="24">BlankMacro1</definedName>
    <definedName name="ㅁ2" localSheetId="8">BlankMacro1</definedName>
    <definedName name="ㅁ2" localSheetId="25">BlankMacro1</definedName>
    <definedName name="ㅁ2" localSheetId="2">BlankMacro1</definedName>
    <definedName name="ㅁ2" localSheetId="14">BlankMacro1</definedName>
    <definedName name="ㅁ2" localSheetId="28">BlankMacro1</definedName>
    <definedName name="ㅁ2" localSheetId="26">BlankMacro1</definedName>
    <definedName name="ㅁ2" localSheetId="27">BlankMacro1</definedName>
    <definedName name="ㅁ2" localSheetId="6">BlankMacro1</definedName>
    <definedName name="ㅁ2" localSheetId="5">BlankMacro1</definedName>
    <definedName name="ㅁ2" localSheetId="13">BlankMacro1</definedName>
    <definedName name="ㅁ2">BlankMacro1</definedName>
    <definedName name="ㅁ220" localSheetId="24">#REF!</definedName>
    <definedName name="ㅁ220">#REF!</definedName>
    <definedName name="ㅁ2200" localSheetId="24">#REF!</definedName>
    <definedName name="ㅁ2200">#REF!</definedName>
    <definedName name="ㅁ232" localSheetId="24">#REF!</definedName>
    <definedName name="ㅁ232">#REF!</definedName>
    <definedName name="ㅁ2400" localSheetId="24">#REF!</definedName>
    <definedName name="ㅁ2400">#REF!</definedName>
    <definedName name="ㅁ3" localSheetId="24">#REF!</definedName>
    <definedName name="ㅁ3">#REF!</definedName>
    <definedName name="ㅁ310" localSheetId="24">#REF!</definedName>
    <definedName name="ㅁ310">#REF!</definedName>
    <definedName name="ㅁ380" localSheetId="24">#REF!</definedName>
    <definedName name="ㅁ380">#REF!</definedName>
    <definedName name="ㅁ500" localSheetId="24">#REF!</definedName>
    <definedName name="ㅁ500">#REF!</definedName>
    <definedName name="ㅁ561" localSheetId="24">#REF!</definedName>
    <definedName name="ㅁ561">#REF!</definedName>
    <definedName name="ㅁ65" localSheetId="24">#REF!</definedName>
    <definedName name="ㅁ65">#REF!</definedName>
    <definedName name="ㅁ754" localSheetId="24">#REF!</definedName>
    <definedName name="ㅁ754">#REF!</definedName>
    <definedName name="ㅁㄱㅁㄷㅎ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24" hidden="1">{#N/A,#N/A,TRUE,"매출진척-1";#N/A,#N/A,TRUE,"매출진척-2";#N/A,#N/A,TRUE,"제품실적";#N/A,#N/A,TRUE,"RAC";#N/A,#N/A,TRUE,"PAC ";#N/A,#N/A,TRUE,"재고현황";#N/A,#N/A,TRUE,"공지사항"}</definedName>
    <definedName name="ㅁㄴ" localSheetId="8" hidden="1">{#N/A,#N/A,TRUE,"매출진척-1";#N/A,#N/A,TRUE,"매출진척-2";#N/A,#N/A,TRUE,"제품실적";#N/A,#N/A,TRUE,"RAC";#N/A,#N/A,TRUE,"PAC ";#N/A,#N/A,TRUE,"재고현황";#N/A,#N/A,TRUE,"공지사항"}</definedName>
    <definedName name="ㅁㄴ" localSheetId="25" hidden="1">{#N/A,#N/A,TRUE,"매출진척-1";#N/A,#N/A,TRUE,"매출진척-2";#N/A,#N/A,TRUE,"제품실적";#N/A,#N/A,TRUE,"RAC";#N/A,#N/A,TRUE,"PAC ";#N/A,#N/A,TRUE,"재고현황";#N/A,#N/A,TRUE,"공지사항"}</definedName>
    <definedName name="ㅁㄴ" localSheetId="2" hidden="1">{#N/A,#N/A,TRUE,"매출진척-1";#N/A,#N/A,TRUE,"매출진척-2";#N/A,#N/A,TRUE,"제품실적";#N/A,#N/A,TRUE,"RAC";#N/A,#N/A,TRUE,"PAC ";#N/A,#N/A,TRUE,"재고현황";#N/A,#N/A,TRUE,"공지사항"}</definedName>
    <definedName name="ㅁㄴ" localSheetId="14" hidden="1">{#N/A,#N/A,TRUE,"매출진척-1";#N/A,#N/A,TRUE,"매출진척-2";#N/A,#N/A,TRUE,"제품실적";#N/A,#N/A,TRUE,"RAC";#N/A,#N/A,TRUE,"PAC ";#N/A,#N/A,TRUE,"재고현황";#N/A,#N/A,TRUE,"공지사항"}</definedName>
    <definedName name="ㅁㄴ" localSheetId="28" hidden="1">{#N/A,#N/A,TRUE,"매출진척-1";#N/A,#N/A,TRUE,"매출진척-2";#N/A,#N/A,TRUE,"제품실적";#N/A,#N/A,TRUE,"RAC";#N/A,#N/A,TRUE,"PAC ";#N/A,#N/A,TRUE,"재고현황";#N/A,#N/A,TRUE,"공지사항"}</definedName>
    <definedName name="ㅁㄴ" localSheetId="5" hidden="1">{#N/A,#N/A,TRUE,"매출진척-1";#N/A,#N/A,TRUE,"매출진척-2";#N/A,#N/A,TRUE,"제품실적";#N/A,#N/A,TRUE,"RAC";#N/A,#N/A,TRUE,"PAC ";#N/A,#N/A,TRUE,"재고현황";#N/A,#N/A,TRUE,"공지사항"}</definedName>
    <definedName name="ㅁㄴ" localSheetId="13"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 localSheetId="24">#REF!</definedName>
    <definedName name="ㅁㄴㄴㄴㄴ">#REF!</definedName>
    <definedName name="ㅁㄴㄴㅁ" localSheetId="24" hidden="1">{#N/A,#N/A,FALSE,"단축1";#N/A,#N/A,FALSE,"단축2";#N/A,#N/A,FALSE,"단축3";#N/A,#N/A,FALSE,"장축";#N/A,#N/A,FALSE,"4WD"}</definedName>
    <definedName name="ㅁㄴㄴㅁ" localSheetId="8" hidden="1">{#N/A,#N/A,FALSE,"단축1";#N/A,#N/A,FALSE,"단축2";#N/A,#N/A,FALSE,"단축3";#N/A,#N/A,FALSE,"장축";#N/A,#N/A,FALSE,"4WD"}</definedName>
    <definedName name="ㅁㄴㄴㅁ" localSheetId="25" hidden="1">{#N/A,#N/A,FALSE,"단축1";#N/A,#N/A,FALSE,"단축2";#N/A,#N/A,FALSE,"단축3";#N/A,#N/A,FALSE,"장축";#N/A,#N/A,FALSE,"4WD"}</definedName>
    <definedName name="ㅁㄴㄴㅁ" localSheetId="2" hidden="1">{#N/A,#N/A,FALSE,"단축1";#N/A,#N/A,FALSE,"단축2";#N/A,#N/A,FALSE,"단축3";#N/A,#N/A,FALSE,"장축";#N/A,#N/A,FALSE,"4WD"}</definedName>
    <definedName name="ㅁㄴㄴㅁ" localSheetId="28" hidden="1">{#N/A,#N/A,FALSE,"단축1";#N/A,#N/A,FALSE,"단축2";#N/A,#N/A,FALSE,"단축3";#N/A,#N/A,FALSE,"장축";#N/A,#N/A,FALSE,"4WD"}</definedName>
    <definedName name="ㅁㄴㄴㅁ" localSheetId="5" hidden="1">{#N/A,#N/A,FALSE,"단축1";#N/A,#N/A,FALSE,"단축2";#N/A,#N/A,FALSE,"단축3";#N/A,#N/A,FALSE,"장축";#N/A,#N/A,FALSE,"4WD"}</definedName>
    <definedName name="ㅁㄴㄴㅁ" hidden="1">{#N/A,#N/A,FALSE,"단축1";#N/A,#N/A,FALSE,"단축2";#N/A,#N/A,FALSE,"단축3";#N/A,#N/A,FALSE,"장축";#N/A,#N/A,FALSE,"4WD"}</definedName>
    <definedName name="ㅁㄴ도모" localSheetId="24" hidden="1">{#N/A,#N/A,TRUE,"경전'96(1)";#N/A,#N/A,TRUE,"경전'96 (2)"}</definedName>
    <definedName name="ㅁㄴ도모" localSheetId="8" hidden="1">{#N/A,#N/A,TRUE,"경전'96(1)";#N/A,#N/A,TRUE,"경전'96 (2)"}</definedName>
    <definedName name="ㅁㄴ도모" localSheetId="25" hidden="1">{#N/A,#N/A,TRUE,"경전'96(1)";#N/A,#N/A,TRUE,"경전'96 (2)"}</definedName>
    <definedName name="ㅁㄴ도모" localSheetId="2" hidden="1">{#N/A,#N/A,TRUE,"경전'96(1)";#N/A,#N/A,TRUE,"경전'96 (2)"}</definedName>
    <definedName name="ㅁㄴ도모" localSheetId="28" hidden="1">{#N/A,#N/A,TRUE,"경전'96(1)";#N/A,#N/A,TRUE,"경전'96 (2)"}</definedName>
    <definedName name="ㅁㄴ도모" localSheetId="5" hidden="1">{#N/A,#N/A,TRUE,"경전'96(1)";#N/A,#N/A,TRUE,"경전'96 (2)"}</definedName>
    <definedName name="ㅁㄴ도모" hidden="1">{#N/A,#N/A,TRUE,"경전'96(1)";#N/A,#N/A,TRUE,"경전'96 (2)"}</definedName>
    <definedName name="ㅁㄴㄹ" localSheetId="24" hidden="1">{#N/A,#N/A,FALSE,"전력간선"}</definedName>
    <definedName name="ㅁㄴㄹ" localSheetId="8" hidden="1">{#N/A,#N/A,FALSE,"전력간선"}</definedName>
    <definedName name="ㅁㄴㄹ" localSheetId="25" hidden="1">{#N/A,#N/A,FALSE,"전력간선"}</definedName>
    <definedName name="ㅁㄴㄹ" localSheetId="2" hidden="1">{#N/A,#N/A,FALSE,"전력간선"}</definedName>
    <definedName name="ㅁㄴㄹ" localSheetId="28" hidden="1">{#N/A,#N/A,FALSE,"전력간선"}</definedName>
    <definedName name="ㅁㄴㄹ" localSheetId="5" hidden="1">{#N/A,#N/A,FALSE,"전력간선"}</definedName>
    <definedName name="ㅁㄴㄹ" hidden="1">{#N/A,#N/A,FALSE,"전력간선"}</definedName>
    <definedName name="ㅁㄴㄹㅈ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 localSheetId="24">#REF!</definedName>
    <definedName name="ㅁㄴㄻ">#REF!</definedName>
    <definedName name="ㅁㄴㅁ" localSheetId="24" hidden="1">{#N/A,#N/A,FALSE,"단축1";#N/A,#N/A,FALSE,"단축2";#N/A,#N/A,FALSE,"단축3";#N/A,#N/A,FALSE,"장축";#N/A,#N/A,FALSE,"4WD"}</definedName>
    <definedName name="ㅁㄴㅁ" localSheetId="8" hidden="1">{#N/A,#N/A,FALSE,"단축1";#N/A,#N/A,FALSE,"단축2";#N/A,#N/A,FALSE,"단축3";#N/A,#N/A,FALSE,"장축";#N/A,#N/A,FALSE,"4WD"}</definedName>
    <definedName name="ㅁㄴㅁ" localSheetId="25" hidden="1">{#N/A,#N/A,FALSE,"단축1";#N/A,#N/A,FALSE,"단축2";#N/A,#N/A,FALSE,"단축3";#N/A,#N/A,FALSE,"장축";#N/A,#N/A,FALSE,"4WD"}</definedName>
    <definedName name="ㅁㄴㅁ" localSheetId="2" hidden="1">{#N/A,#N/A,FALSE,"단축1";#N/A,#N/A,FALSE,"단축2";#N/A,#N/A,FALSE,"단축3";#N/A,#N/A,FALSE,"장축";#N/A,#N/A,FALSE,"4WD"}</definedName>
    <definedName name="ㅁㄴㅁ" localSheetId="28" hidden="1">{#N/A,#N/A,FALSE,"단축1";#N/A,#N/A,FALSE,"단축2";#N/A,#N/A,FALSE,"단축3";#N/A,#N/A,FALSE,"장축";#N/A,#N/A,FALSE,"4WD"}</definedName>
    <definedName name="ㅁㄴㅁ" localSheetId="5" hidden="1">{#N/A,#N/A,FALSE,"단축1";#N/A,#N/A,FALSE,"단축2";#N/A,#N/A,FALSE,"단축3";#N/A,#N/A,FALSE,"장축";#N/A,#N/A,FALSE,"4WD"}</definedName>
    <definedName name="ㅁㄴㅁ" hidden="1">{#N/A,#N/A,FALSE,"단축1";#N/A,#N/A,FALSE,"단축2";#N/A,#N/A,FALSE,"단축3";#N/A,#N/A,FALSE,"장축";#N/A,#N/A,FALSE,"4WD"}</definedName>
    <definedName name="ㅁㄴㅁㅇ" localSheetId="24" hidden="1">#REF!</definedName>
    <definedName name="ㅁㄴㅁㅇ" localSheetId="14" hidden="1">#REF!</definedName>
    <definedName name="ㅁㄴㅁㅇ" localSheetId="28" hidden="1">#REF!</definedName>
    <definedName name="ㅁㄴㅁㅇ" localSheetId="13" hidden="1">#REF!</definedName>
    <definedName name="ㅁㄴㅁㅇ" hidden="1">#REF!</definedName>
    <definedName name="ㅁㄴㅇ" localSheetId="24" hidden="1">#REF!</definedName>
    <definedName name="ㅁㄴㅇ" localSheetId="14" hidden="1">#REF!</definedName>
    <definedName name="ㅁㄴㅇ" localSheetId="28" hidden="1">#REF!</definedName>
    <definedName name="ㅁㄴㅇ" localSheetId="13" hidden="1">#REF!</definedName>
    <definedName name="ㅁㄴㅇ" hidden="1">#REF!</definedName>
    <definedName name="ㅁㄴㅇㄴㅇㄹㄴㅇ" localSheetId="24" hidden="1">{#N/A,#N/A,FALSE,"단축1";#N/A,#N/A,FALSE,"단축2";#N/A,#N/A,FALSE,"단축3";#N/A,#N/A,FALSE,"장축";#N/A,#N/A,FALSE,"4WD"}</definedName>
    <definedName name="ㅁㄴㅇㄴㅇㄹㄴㅇ" localSheetId="8" hidden="1">{#N/A,#N/A,FALSE,"단축1";#N/A,#N/A,FALSE,"단축2";#N/A,#N/A,FALSE,"단축3";#N/A,#N/A,FALSE,"장축";#N/A,#N/A,FALSE,"4WD"}</definedName>
    <definedName name="ㅁㄴㅇㄴㅇㄹㄴㅇ" localSheetId="2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28" hidden="1">{#N/A,#N/A,FALSE,"단축1";#N/A,#N/A,FALSE,"단축2";#N/A,#N/A,FALSE,"단축3";#N/A,#N/A,FALSE,"장축";#N/A,#N/A,FALSE,"4WD"}</definedName>
    <definedName name="ㅁㄴㅇㄴㅇㄹㄴㅇ" localSheetId="5" hidden="1">{#N/A,#N/A,FALSE,"단축1";#N/A,#N/A,FALSE,"단축2";#N/A,#N/A,FALSE,"단축3";#N/A,#N/A,FALSE,"장축";#N/A,#N/A,FALSE,"4WD"}</definedName>
    <definedName name="ㅁㄴㅇㄴㅇㄹㄴㅇ" hidden="1">{#N/A,#N/A,FALSE,"단축1";#N/A,#N/A,FALSE,"단축2";#N/A,#N/A,FALSE,"단축3";#N/A,#N/A,FALSE,"장축";#N/A,#N/A,FALSE,"4WD"}</definedName>
    <definedName name="ㅁㄴㅇ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localSheetId="24" hidden="1">#REF!</definedName>
    <definedName name="ㅁㄴㅇㄹㅇㄴㄹ" localSheetId="14" hidden="1">#REF!</definedName>
    <definedName name="ㅁㄴㅇㄹㅇㄴㄹ" localSheetId="28" hidden="1">#REF!</definedName>
    <definedName name="ㅁㄴㅇㄹㅇㄴㄹ" localSheetId="13" hidden="1">#REF!</definedName>
    <definedName name="ㅁㄴㅇㄹㅇㄴㄹ" hidden="1">#REF!</definedName>
    <definedName name="ㅁㄴㅇㄻ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localSheetId="24" hidden="1">#REF!</definedName>
    <definedName name="ㅁㄴㅇㅁ" localSheetId="14" hidden="1">#REF!</definedName>
    <definedName name="ㅁㄴㅇㅁ" localSheetId="28" hidden="1">#REF!</definedName>
    <definedName name="ㅁㄴㅇㅁ" localSheetId="13" hidden="1">#REF!</definedName>
    <definedName name="ㅁㄴㅇㅁ" hidden="1">#REF!</definedName>
    <definedName name="ㅁㄴㅇㅁㄴㅇ" localSheetId="24" hidden="1">{#N/A,#N/A,FALSE,"단축1";#N/A,#N/A,FALSE,"단축2";#N/A,#N/A,FALSE,"단축3";#N/A,#N/A,FALSE,"장축";#N/A,#N/A,FALSE,"4WD"}</definedName>
    <definedName name="ㅁㄴㅇㅁㄴㅇ" localSheetId="8" hidden="1">{#N/A,#N/A,FALSE,"단축1";#N/A,#N/A,FALSE,"단축2";#N/A,#N/A,FALSE,"단축3";#N/A,#N/A,FALSE,"장축";#N/A,#N/A,FALSE,"4WD"}</definedName>
    <definedName name="ㅁㄴㅇㅁㄴㅇ" localSheetId="2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28" hidden="1">{#N/A,#N/A,FALSE,"단축1";#N/A,#N/A,FALSE,"단축2";#N/A,#N/A,FALSE,"단축3";#N/A,#N/A,FALSE,"장축";#N/A,#N/A,FALSE,"4WD"}</definedName>
    <definedName name="ㅁㄴㅇㅁㄴㅇ" localSheetId="5"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ㄴㅇㅎㅎ" localSheetId="24" hidden="1">#REF!</definedName>
    <definedName name="ㅁㄴㅇㅎㅎ" hidden="1">#REF!</definedName>
    <definedName name="ㅁ니러나럼닐" localSheetId="24" hidden="1">{"'Jibu9811 (3)'!$B$1:$J$433"}</definedName>
    <definedName name="ㅁ니러나럼닐" localSheetId="8" hidden="1">{"'Jibu9811 (3)'!$B$1:$J$433"}</definedName>
    <definedName name="ㅁ니러나럼닐" localSheetId="25" hidden="1">{"'Jibu9811 (3)'!$B$1:$J$433"}</definedName>
    <definedName name="ㅁ니러나럼닐" localSheetId="2" hidden="1">{"'Jibu9811 (3)'!$B$1:$J$433"}</definedName>
    <definedName name="ㅁ니러나럼닐" localSheetId="14" hidden="1">{"'Jibu9811 (3)'!$B$1:$J$433"}</definedName>
    <definedName name="ㅁ니러나럼닐" localSheetId="28" hidden="1">{"'Jibu9811 (3)'!$B$1:$J$433"}</definedName>
    <definedName name="ㅁ니러나럼닐" localSheetId="5" hidden="1">{"'Jibu9811 (3)'!$B$1:$J$433"}</definedName>
    <definedName name="ㅁ니러나럼닐" localSheetId="13" hidden="1">{"'Jibu9811 (3)'!$B$1:$J$433"}</definedName>
    <definedName name="ㅁ니러나럼닐" hidden="1">{"'Jibu9811 (3)'!$B$1:$J$433"}</definedName>
    <definedName name="ㅁㄶㅇㅎㅁ" localSheetId="24">BlankMacro1</definedName>
    <definedName name="ㅁㄶㅇㅎㅁ" localSheetId="8">BlankMacro1</definedName>
    <definedName name="ㅁㄶㅇㅎㅁ" localSheetId="25">BlankMacro1</definedName>
    <definedName name="ㅁㄶㅇㅎㅁ" localSheetId="2">BlankMacro1</definedName>
    <definedName name="ㅁㄶㅇㅎㅁ" localSheetId="28">BlankMacro1</definedName>
    <definedName name="ㅁㄶㅇㅎㅁ" localSheetId="26">BlankMacro1</definedName>
    <definedName name="ㅁㄶㅇㅎㅁ" localSheetId="27">BlankMacro1</definedName>
    <definedName name="ㅁㄶㅇㅎㅁ" localSheetId="6">BlankMacro1</definedName>
    <definedName name="ㅁㄶㅇㅎㅁ" localSheetId="5">BlankMacro1</definedName>
    <definedName name="ㅁㄶㅇㅎㅁ">BlankMacro1</definedName>
    <definedName name="ㅁㄷㅀ">#N/A</definedName>
    <definedName name="ㅁㄹㄴㅁㄿ추ㅘㅘ"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 localSheetId="24">#REF!</definedName>
    <definedName name="ㅁㄹㄻㅁㄹ" localSheetId="14">#REF!</definedName>
    <definedName name="ㅁㄹㄻㅁㄹ" localSheetId="13">#REF!</definedName>
    <definedName name="ㅁㄹㄻㅁㄹ">#REF!</definedName>
    <definedName name="ㅁㄹㅇㅁ" localSheetId="24" hidden="1">#REF!</definedName>
    <definedName name="ㅁㄹㅇㅁ" localSheetId="28" hidden="1">#REF!</definedName>
    <definedName name="ㅁㄹㅇㅁ" hidden="1">#REF!</definedName>
    <definedName name="ㅁㄻㄴㄹㄴㅁ"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localSheetId="24" hidden="1">#REF!</definedName>
    <definedName name="ㅁㄻㄻㄻㄻㄻㄹ15ㄱㅂㄼㄱㄹㄹ" localSheetId="28" hidden="1">#REF!</definedName>
    <definedName name="ㅁㄻㄻㄻㄻㄻㄹ15ㄱㅂㄼㄱㄹㄹ" localSheetId="13" hidden="1">#REF!</definedName>
    <definedName name="ㅁㄻㄻㄻㄻㄻㄹ15ㄱㅂㄼㄱㄹㄹ" hidden="1">#REF!</definedName>
    <definedName name="ㅁㄻㄻㄻㅁㅁㅁㅁ" localSheetId="24">#REF!</definedName>
    <definedName name="ㅁㄻㄻㄻㅁㅁㅁㅁ">#REF!</definedName>
    <definedName name="ㅁㅁ"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24">BlankMacro1</definedName>
    <definedName name="ㅁㅁㅁ" localSheetId="8">BlankMacro1</definedName>
    <definedName name="ㅁㅁㅁ" localSheetId="25">BlankMacro1</definedName>
    <definedName name="ㅁㅁㅁ" localSheetId="2">BlankMacro1</definedName>
    <definedName name="ㅁㅁㅁ" localSheetId="28">BlankMacro1</definedName>
    <definedName name="ㅁㅁㅁ" localSheetId="26">BlankMacro1</definedName>
    <definedName name="ㅁㅁㅁ" localSheetId="27">BlankMacro1</definedName>
    <definedName name="ㅁㅁㅁ" localSheetId="6">BlankMacro1</definedName>
    <definedName name="ㅁㅁㅁ" localSheetId="5">BlankMacro1</definedName>
    <definedName name="ㅁㅁㅁ">BlankMacro1</definedName>
    <definedName name="ㅁㅁㅁㅁ" localSheetId="24">BlankMacro1</definedName>
    <definedName name="ㅁㅁㅁㅁ" localSheetId="8">BlankMacro1</definedName>
    <definedName name="ㅁㅁㅁㅁ" localSheetId="25">BlankMacro1</definedName>
    <definedName name="ㅁㅁㅁㅁ" localSheetId="2">BlankMacro1</definedName>
    <definedName name="ㅁㅁㅁㅁ" localSheetId="28">BlankMacro1</definedName>
    <definedName name="ㅁㅁㅁㅁ" localSheetId="26">BlankMacro1</definedName>
    <definedName name="ㅁㅁㅁㅁ" localSheetId="27">BlankMacro1</definedName>
    <definedName name="ㅁㅁㅁㅁ" localSheetId="6">BlankMacro1</definedName>
    <definedName name="ㅁㅁㅁㅁ" localSheetId="5">BlankMacro1</definedName>
    <definedName name="ㅁㅁㅁㅁ">BlankMacro1</definedName>
    <definedName name="ㅁㅁㅁㅁㅁ" localSheetId="24" hidden="1">{#N/A,#N/A,FALSE,"UNIT";#N/A,#N/A,FALSE,"UNIT";#N/A,#N/A,FALSE,"계정"}</definedName>
    <definedName name="ㅁㅁㅁㅁㅁ" localSheetId="8" hidden="1">{#N/A,#N/A,FALSE,"UNIT";#N/A,#N/A,FALSE,"UNIT";#N/A,#N/A,FALSE,"계정"}</definedName>
    <definedName name="ㅁㅁㅁㅁㅁ" localSheetId="25" hidden="1">{#N/A,#N/A,FALSE,"UNIT";#N/A,#N/A,FALSE,"UNIT";#N/A,#N/A,FALSE,"계정"}</definedName>
    <definedName name="ㅁㅁㅁㅁㅁ" localSheetId="2" hidden="1">{#N/A,#N/A,FALSE,"UNIT";#N/A,#N/A,FALSE,"UNIT";#N/A,#N/A,FALSE,"계정"}</definedName>
    <definedName name="ㅁㅁㅁㅁㅁ" localSheetId="28" hidden="1">{#N/A,#N/A,FALSE,"UNIT";#N/A,#N/A,FALSE,"UNIT";#N/A,#N/A,FALSE,"계정"}</definedName>
    <definedName name="ㅁㅁㅁㅁㅁ" localSheetId="5" hidden="1">{#N/A,#N/A,FALSE,"UNIT";#N/A,#N/A,FALSE,"UNIT";#N/A,#N/A,FALSE,"계정"}</definedName>
    <definedName name="ㅁㅁㅁㅁㅁ" hidden="1">{#N/A,#N/A,FALSE,"UNIT";#N/A,#N/A,FALSE,"UNIT";#N/A,#N/A,FALSE,"계정"}</definedName>
    <definedName name="ㅁㅁㅁㅁㅁㅁㅁ" localSheetId="24">#REF!</definedName>
    <definedName name="ㅁㅁㅁㅁㅁㅁㅁ" localSheetId="14">#REF!</definedName>
    <definedName name="ㅁㅁㅁㅁㅁㅁㅁ" localSheetId="13">#REF!</definedName>
    <definedName name="ㅁㅁㅁㅁㅁㅁㅁ">#REF!</definedName>
    <definedName name="ㅁㅁㅁㅁㅁㅁㅁㅁㅁ" localSheetId="24">#REF!</definedName>
    <definedName name="ㅁㅁㅁㅁㅁㅁㅁㅁㅁ" localSheetId="14">#REF!</definedName>
    <definedName name="ㅁㅁㅁㅁㅁㅁㅁㅁㅁ" localSheetId="13">#REF!</definedName>
    <definedName name="ㅁㅁㅁㅁㅁㅁㅁㅁㅁ">#REF!</definedName>
    <definedName name="ㅁㅁㅁㅁㅁㅁㅁㅁㅁㅁㅁㅁㅁㅁ" localSheetId="24" hidden="1">{#N/A,#N/A,FALSE,"단축1";#N/A,#N/A,FALSE,"단축2";#N/A,#N/A,FALSE,"단축3";#N/A,#N/A,FALSE,"장축";#N/A,#N/A,FALSE,"4WD"}</definedName>
    <definedName name="ㅁㅁㅁㅁㅁㅁㅁㅁㅁㅁㅁㅁㅁㅁ" localSheetId="8" hidden="1">{#N/A,#N/A,FALSE,"단축1";#N/A,#N/A,FALSE,"단축2";#N/A,#N/A,FALSE,"단축3";#N/A,#N/A,FALSE,"장축";#N/A,#N/A,FALSE,"4WD"}</definedName>
    <definedName name="ㅁㅁㅁㅁㅁㅁㅁㅁㅁㅁㅁㅁㅁㅁ" localSheetId="2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28" hidden="1">{#N/A,#N/A,FALSE,"단축1";#N/A,#N/A,FALSE,"단축2";#N/A,#N/A,FALSE,"단축3";#N/A,#N/A,FALSE,"장축";#N/A,#N/A,FALSE,"4WD"}</definedName>
    <definedName name="ㅁㅁㅁㅁㅁㅁㅁㅁㅁㅁㅁㅁㅁㅁ" localSheetId="5"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localSheetId="24" hidden="1">{#N/A,#N/A,FALSE,"단축1";#N/A,#N/A,FALSE,"단축2";#N/A,#N/A,FALSE,"단축3";#N/A,#N/A,FALSE,"장축";#N/A,#N/A,FALSE,"4WD"}</definedName>
    <definedName name="ㅁㅁㅁㅇ" localSheetId="8" hidden="1">{#N/A,#N/A,FALSE,"단축1";#N/A,#N/A,FALSE,"단축2";#N/A,#N/A,FALSE,"단축3";#N/A,#N/A,FALSE,"장축";#N/A,#N/A,FALSE,"4WD"}</definedName>
    <definedName name="ㅁㅁㅁㅇ" localSheetId="25" hidden="1">{#N/A,#N/A,FALSE,"단축1";#N/A,#N/A,FALSE,"단축2";#N/A,#N/A,FALSE,"단축3";#N/A,#N/A,FALSE,"장축";#N/A,#N/A,FALSE,"4WD"}</definedName>
    <definedName name="ㅁㅁㅁㅇ" localSheetId="2" hidden="1">{#N/A,#N/A,FALSE,"단축1";#N/A,#N/A,FALSE,"단축2";#N/A,#N/A,FALSE,"단축3";#N/A,#N/A,FALSE,"장축";#N/A,#N/A,FALSE,"4WD"}</definedName>
    <definedName name="ㅁㅁㅁㅇ" localSheetId="28" hidden="1">{#N/A,#N/A,FALSE,"단축1";#N/A,#N/A,FALSE,"단축2";#N/A,#N/A,FALSE,"단축3";#N/A,#N/A,FALSE,"장축";#N/A,#N/A,FALSE,"4WD"}</definedName>
    <definedName name="ㅁㅁㅁㅇ" localSheetId="5" hidden="1">{#N/A,#N/A,FALSE,"단축1";#N/A,#N/A,FALSE,"단축2";#N/A,#N/A,FALSE,"단축3";#N/A,#N/A,FALSE,"장축";#N/A,#N/A,FALSE,"4WD"}</definedName>
    <definedName name="ㅁㅁㅁㅇ" hidden="1">{#N/A,#N/A,FALSE,"단축1";#N/A,#N/A,FALSE,"단축2";#N/A,#N/A,FALSE,"단축3";#N/A,#N/A,FALSE,"장축";#N/A,#N/A,FALSE,"4WD"}</definedName>
    <definedName name="ㅁㅁ심힘ㄴㄹ" localSheetId="24" hidden="1">{"'Jibu9811 (3)'!$B$1:$J$433"}</definedName>
    <definedName name="ㅁㅁ심힘ㄴㄹ" localSheetId="8" hidden="1">{"'Jibu9811 (3)'!$B$1:$J$433"}</definedName>
    <definedName name="ㅁㅁ심힘ㄴㄹ" localSheetId="25" hidden="1">{"'Jibu9811 (3)'!$B$1:$J$433"}</definedName>
    <definedName name="ㅁㅁ심힘ㄴㄹ" localSheetId="2" hidden="1">{"'Jibu9811 (3)'!$B$1:$J$433"}</definedName>
    <definedName name="ㅁㅁ심힘ㄴㄹ" localSheetId="14" hidden="1">{"'Jibu9811 (3)'!$B$1:$J$433"}</definedName>
    <definedName name="ㅁㅁ심힘ㄴㄹ" localSheetId="28" hidden="1">{"'Jibu9811 (3)'!$B$1:$J$433"}</definedName>
    <definedName name="ㅁㅁ심힘ㄴㄹ" localSheetId="5" hidden="1">{"'Jibu9811 (3)'!$B$1:$J$433"}</definedName>
    <definedName name="ㅁㅁ심힘ㄴㄹ" localSheetId="13" hidden="1">{"'Jibu9811 (3)'!$B$1:$J$433"}</definedName>
    <definedName name="ㅁㅁ심힘ㄴㄹ" hidden="1">{"'Jibu9811 (3)'!$B$1:$J$433"}</definedName>
    <definedName name="ㅁㅂ" localSheetId="24">#REF!</definedName>
    <definedName name="ㅁㅂ">#REF!</definedName>
    <definedName name="ㅁㅂㅇㄴㄹ">#N/A</definedName>
    <definedName name="ㅁㅇ" localSheetId="24" hidden="1">{#N/A,#N/A,FALSE,"단축1";#N/A,#N/A,FALSE,"단축2";#N/A,#N/A,FALSE,"단축3";#N/A,#N/A,FALSE,"장축";#N/A,#N/A,FALSE,"4WD"}</definedName>
    <definedName name="ㅁㅇ" localSheetId="8" hidden="1">{#N/A,#N/A,FALSE,"단축1";#N/A,#N/A,FALSE,"단축2";#N/A,#N/A,FALSE,"단축3";#N/A,#N/A,FALSE,"장축";#N/A,#N/A,FALSE,"4WD"}</definedName>
    <definedName name="ㅁㅇ" localSheetId="25" hidden="1">{#N/A,#N/A,FALSE,"단축1";#N/A,#N/A,FALSE,"단축2";#N/A,#N/A,FALSE,"단축3";#N/A,#N/A,FALSE,"장축";#N/A,#N/A,FALSE,"4WD"}</definedName>
    <definedName name="ㅁㅇ" localSheetId="2" hidden="1">{#N/A,#N/A,FALSE,"단축1";#N/A,#N/A,FALSE,"단축2";#N/A,#N/A,FALSE,"단축3";#N/A,#N/A,FALSE,"장축";#N/A,#N/A,FALSE,"4WD"}</definedName>
    <definedName name="ㅁㅇ" localSheetId="28" hidden="1">{#N/A,#N/A,FALSE,"단축1";#N/A,#N/A,FALSE,"단축2";#N/A,#N/A,FALSE,"단축3";#N/A,#N/A,FALSE,"장축";#N/A,#N/A,FALSE,"4WD"}</definedName>
    <definedName name="ㅁㅇ" localSheetId="5" hidden="1">{#N/A,#N/A,FALSE,"단축1";#N/A,#N/A,FALSE,"단축2";#N/A,#N/A,FALSE,"단축3";#N/A,#N/A,FALSE,"장축";#N/A,#N/A,FALSE,"4WD"}</definedName>
    <definedName name="ㅁㅇ" hidden="1">{#N/A,#N/A,FALSE,"단축1";#N/A,#N/A,FALSE,"단축2";#N/A,#N/A,FALSE,"단축3";#N/A,#N/A,FALSE,"장축";#N/A,#N/A,FALSE,"4WD"}</definedName>
    <definedName name="ㅁㅇㄴㄹ" localSheetId="24" hidden="1">{"SJ - 기본 보기",#N/A,FALSE,"공사별 외주견적"}</definedName>
    <definedName name="ㅁㅇㄴㄹ" localSheetId="8" hidden="1">{"SJ - 기본 보기",#N/A,FALSE,"공사별 외주견적"}</definedName>
    <definedName name="ㅁㅇㄴㄹ" localSheetId="25" hidden="1">{"SJ - 기본 보기",#N/A,FALSE,"공사별 외주견적"}</definedName>
    <definedName name="ㅁㅇㄴㄹ" localSheetId="2" hidden="1">{"SJ - 기본 보기",#N/A,FALSE,"공사별 외주견적"}</definedName>
    <definedName name="ㅁㅇㄴㄹ" localSheetId="28" hidden="1">{"SJ - 기본 보기",#N/A,FALSE,"공사별 외주견적"}</definedName>
    <definedName name="ㅁㅇㄴㄹ" localSheetId="5" hidden="1">{"SJ - 기본 보기",#N/A,FALSE,"공사별 외주견적"}</definedName>
    <definedName name="ㅁㅇㄴㄹ" hidden="1">{"SJ - 기본 보기",#N/A,FALSE,"공사별 외주견적"}</definedName>
    <definedName name="ㅁㅇㄹ" localSheetId="24" hidden="1">{#N/A,#N/A,FALSE,"단축1";#N/A,#N/A,FALSE,"단축2";#N/A,#N/A,FALSE,"단축3";#N/A,#N/A,FALSE,"장축";#N/A,#N/A,FALSE,"4WD"}</definedName>
    <definedName name="ㅁㅇㄹ" localSheetId="8" hidden="1">{#N/A,#N/A,FALSE,"단축1";#N/A,#N/A,FALSE,"단축2";#N/A,#N/A,FALSE,"단축3";#N/A,#N/A,FALSE,"장축";#N/A,#N/A,FALSE,"4WD"}</definedName>
    <definedName name="ㅁㅇㄹ" localSheetId="25" hidden="1">{#N/A,#N/A,FALSE,"단축1";#N/A,#N/A,FALSE,"단축2";#N/A,#N/A,FALSE,"단축3";#N/A,#N/A,FALSE,"장축";#N/A,#N/A,FALSE,"4WD"}</definedName>
    <definedName name="ㅁㅇㄹ" localSheetId="2" hidden="1">{#N/A,#N/A,FALSE,"단축1";#N/A,#N/A,FALSE,"단축2";#N/A,#N/A,FALSE,"단축3";#N/A,#N/A,FALSE,"장축";#N/A,#N/A,FALSE,"4WD"}</definedName>
    <definedName name="ㅁㅇㄹ" localSheetId="28" hidden="1">{#N/A,#N/A,FALSE,"단축1";#N/A,#N/A,FALSE,"단축2";#N/A,#N/A,FALSE,"단축3";#N/A,#N/A,FALSE,"장축";#N/A,#N/A,FALSE,"4WD"}</definedName>
    <definedName name="ㅁㅇㄹ" localSheetId="5" hidden="1">{#N/A,#N/A,FALSE,"단축1";#N/A,#N/A,FALSE,"단축2";#N/A,#N/A,FALSE,"단축3";#N/A,#N/A,FALSE,"장축";#N/A,#N/A,FALSE,"4WD"}</definedName>
    <definedName name="ㅁㅇㄹ" hidden="1">{#N/A,#N/A,FALSE,"단축1";#N/A,#N/A,FALSE,"단축2";#N/A,#N/A,FALSE,"단축3";#N/A,#N/A,FALSE,"장축";#N/A,#N/A,FALSE,"4WD"}</definedName>
    <definedName name="ㅁㅎㅁㅎ" localSheetId="24" hidden="1">{#N/A,#N/A,TRUE,"경전'96(1)";#N/A,#N/A,TRUE,"경전'96 (2)"}</definedName>
    <definedName name="ㅁㅎㅁㅎ" localSheetId="8" hidden="1">{#N/A,#N/A,TRUE,"경전'96(1)";#N/A,#N/A,TRUE,"경전'96 (2)"}</definedName>
    <definedName name="ㅁㅎㅁㅎ" localSheetId="25" hidden="1">{#N/A,#N/A,TRUE,"경전'96(1)";#N/A,#N/A,TRUE,"경전'96 (2)"}</definedName>
    <definedName name="ㅁㅎㅁㅎ" localSheetId="2" hidden="1">{#N/A,#N/A,TRUE,"경전'96(1)";#N/A,#N/A,TRUE,"경전'96 (2)"}</definedName>
    <definedName name="ㅁㅎㅁㅎ" localSheetId="28" hidden="1">{#N/A,#N/A,TRUE,"경전'96(1)";#N/A,#N/A,TRUE,"경전'96 (2)"}</definedName>
    <definedName name="ㅁㅎㅁㅎ" localSheetId="5" hidden="1">{#N/A,#N/A,TRUE,"경전'96(1)";#N/A,#N/A,TRUE,"경전'96 (2)"}</definedName>
    <definedName name="ㅁㅎㅁㅎ" hidden="1">{#N/A,#N/A,TRUE,"경전'96(1)";#N/A,#N/A,TRUE,"경전'96 (2)"}</definedName>
    <definedName name="ㅁㅎㅎ" localSheetId="24" hidden="1">#REF!</definedName>
    <definedName name="ㅁㅎㅎ" localSheetId="28" hidden="1">#REF!</definedName>
    <definedName name="ㅁㅎㅎ" localSheetId="13" hidden="1">#REF!</definedName>
    <definedName name="ㅁㅎㅎ" hidden="1">#REF!</definedName>
    <definedName name="ㅁ호ㅗㅎ" localSheetId="24" hidden="1">{#N/A,#N/A,TRUE,"경전'96(1)";#N/A,#N/A,TRUE,"경전'96 (2)"}</definedName>
    <definedName name="ㅁ호ㅗㅎ" localSheetId="8" hidden="1">{#N/A,#N/A,TRUE,"경전'96(1)";#N/A,#N/A,TRUE,"경전'96 (2)"}</definedName>
    <definedName name="ㅁ호ㅗㅎ" localSheetId="25" hidden="1">{#N/A,#N/A,TRUE,"경전'96(1)";#N/A,#N/A,TRUE,"경전'96 (2)"}</definedName>
    <definedName name="ㅁ호ㅗㅎ" localSheetId="2" hidden="1">{#N/A,#N/A,TRUE,"경전'96(1)";#N/A,#N/A,TRUE,"경전'96 (2)"}</definedName>
    <definedName name="ㅁ호ㅗㅎ" localSheetId="28" hidden="1">{#N/A,#N/A,TRUE,"경전'96(1)";#N/A,#N/A,TRUE,"경전'96 (2)"}</definedName>
    <definedName name="ㅁ호ㅗㅎ" localSheetId="5" hidden="1">{#N/A,#N/A,TRUE,"경전'96(1)";#N/A,#N/A,TRUE,"경전'96 (2)"}</definedName>
    <definedName name="ㅁ호ㅗㅎ" hidden="1">{#N/A,#N/A,TRUE,"경전'96(1)";#N/A,#N/A,TRUE,"경전'96 (2)"}</definedName>
    <definedName name="마" localSheetId="24" hidden="1">{#N/A,#N/A,FALSE,"1.CRITERIA";#N/A,#N/A,FALSE,"2.IS";#N/A,#N/A,FALSE,"3.BS";#N/A,#N/A,FALSE,"4.PER PL";#N/A,#N/A,FALSE,"5.INVESTMENT";#N/A,#N/A,FALSE,"6.공문";#N/A,#N/A,FALSE,"7.netinvest"}</definedName>
    <definedName name="마" localSheetId="8" hidden="1">{#N/A,#N/A,FALSE,"1.CRITERIA";#N/A,#N/A,FALSE,"2.IS";#N/A,#N/A,FALSE,"3.BS";#N/A,#N/A,FALSE,"4.PER PL";#N/A,#N/A,FALSE,"5.INVESTMENT";#N/A,#N/A,FALSE,"6.공문";#N/A,#N/A,FALSE,"7.netinvest"}</definedName>
    <definedName name="마" localSheetId="25"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localSheetId="28" hidden="1">{#N/A,#N/A,FALSE,"1.CRITERIA";#N/A,#N/A,FALSE,"2.IS";#N/A,#N/A,FALSE,"3.BS";#N/A,#N/A,FALSE,"4.PER PL";#N/A,#N/A,FALSE,"5.INVESTMENT";#N/A,#N/A,FALSE,"6.공문";#N/A,#N/A,FALSE,"7.netinvest"}</definedName>
    <definedName name="마" localSheetId="5"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24" hidden="1">{#N/A,#N/A,TRUE,"Y생산";#N/A,#N/A,TRUE,"Y판매";#N/A,#N/A,TRUE,"Y총물량";#N/A,#N/A,TRUE,"Y능력";#N/A,#N/A,TRUE,"YKD"}</definedName>
    <definedName name="마감" localSheetId="8" hidden="1">{#N/A,#N/A,TRUE,"Y생산";#N/A,#N/A,TRUE,"Y판매";#N/A,#N/A,TRUE,"Y총물량";#N/A,#N/A,TRUE,"Y능력";#N/A,#N/A,TRUE,"YKD"}</definedName>
    <definedName name="마감" localSheetId="25" hidden="1">{#N/A,#N/A,TRUE,"Y생산";#N/A,#N/A,TRUE,"Y판매";#N/A,#N/A,TRUE,"Y총물량";#N/A,#N/A,TRUE,"Y능력";#N/A,#N/A,TRUE,"YKD"}</definedName>
    <definedName name="마감" localSheetId="2" hidden="1">{#N/A,#N/A,TRUE,"Y생산";#N/A,#N/A,TRUE,"Y판매";#N/A,#N/A,TRUE,"Y총물량";#N/A,#N/A,TRUE,"Y능력";#N/A,#N/A,TRUE,"YKD"}</definedName>
    <definedName name="마감" localSheetId="14" hidden="1">{#N/A,#N/A,TRUE,"Y생산";#N/A,#N/A,TRUE,"Y판매";#N/A,#N/A,TRUE,"Y총물량";#N/A,#N/A,TRUE,"Y능력";#N/A,#N/A,TRUE,"YKD"}</definedName>
    <definedName name="마감" localSheetId="28" hidden="1">{#N/A,#N/A,TRUE,"Y생산";#N/A,#N/A,TRUE,"Y판매";#N/A,#N/A,TRUE,"Y총물량";#N/A,#N/A,TRUE,"Y능력";#N/A,#N/A,TRUE,"YKD"}</definedName>
    <definedName name="마감" localSheetId="5" hidden="1">{#N/A,#N/A,TRUE,"Y생산";#N/A,#N/A,TRUE,"Y판매";#N/A,#N/A,TRUE,"Y총물량";#N/A,#N/A,TRUE,"Y능력";#N/A,#N/A,TRUE,"YKD"}</definedName>
    <definedName name="마감" localSheetId="13" hidden="1">{#N/A,#N/A,TRUE,"Y생산";#N/A,#N/A,TRUE,"Y판매";#N/A,#N/A,TRUE,"Y총물량";#N/A,#N/A,TRUE,"Y능력";#N/A,#N/A,TRUE,"YKD"}</definedName>
    <definedName name="마감" hidden="1">{#N/A,#N/A,TRUE,"Y생산";#N/A,#N/A,TRUE,"Y판매";#N/A,#N/A,TRUE,"Y총물량";#N/A,#N/A,TRUE,"Y능력";#N/A,#N/A,TRUE,"YKD"}</definedName>
    <definedName name="마감공사비A3" localSheetId="24" hidden="1">#REF!</definedName>
    <definedName name="마감공사비A3" localSheetId="14" hidden="1">#REF!</definedName>
    <definedName name="마감공사비A3" localSheetId="28" hidden="1">#REF!</definedName>
    <definedName name="마감공사비A3" localSheetId="13" hidden="1">#REF!</definedName>
    <definedName name="마감공사비A3" hidden="1">#REF!</definedName>
    <definedName name="마마" localSheetId="24" hidden="1">{#N/A,#N/A,FALSE,"1.CRITERIA";#N/A,#N/A,FALSE,"2.IS";#N/A,#N/A,FALSE,"3.BS";#N/A,#N/A,FALSE,"4.PER PL";#N/A,#N/A,FALSE,"5.INVESTMENT";#N/A,#N/A,FALSE,"6.공문";#N/A,#N/A,FALSE,"7.netinvest"}</definedName>
    <definedName name="마마" localSheetId="8" hidden="1">{#N/A,#N/A,FALSE,"1.CRITERIA";#N/A,#N/A,FALSE,"2.IS";#N/A,#N/A,FALSE,"3.BS";#N/A,#N/A,FALSE,"4.PER PL";#N/A,#N/A,FALSE,"5.INVESTMENT";#N/A,#N/A,FALSE,"6.공문";#N/A,#N/A,FALSE,"7.netinvest"}</definedName>
    <definedName name="마마" localSheetId="25"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localSheetId="28" hidden="1">{#N/A,#N/A,FALSE,"1.CRITERIA";#N/A,#N/A,FALSE,"2.IS";#N/A,#N/A,FALSE,"3.BS";#N/A,#N/A,FALSE,"4.PER PL";#N/A,#N/A,FALSE,"5.INVESTMENT";#N/A,#N/A,FALSE,"6.공문";#N/A,#N/A,FALSE,"7.netinvest"}</definedName>
    <definedName name="마마" localSheetId="5"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4" hidden="1">{#N/A,#N/A,FALSE,"정공"}</definedName>
    <definedName name="마마보이" localSheetId="8" hidden="1">{#N/A,#N/A,FALSE,"정공"}</definedName>
    <definedName name="마마보이" localSheetId="25" hidden="1">{#N/A,#N/A,FALSE,"정공"}</definedName>
    <definedName name="마마보이" localSheetId="2" hidden="1">{#N/A,#N/A,FALSE,"정공"}</definedName>
    <definedName name="마마보이" localSheetId="28" hidden="1">{#N/A,#N/A,FALSE,"정공"}</definedName>
    <definedName name="마마보이" localSheetId="5" hidden="1">{#N/A,#N/A,FALSE,"정공"}</definedName>
    <definedName name="마마보이" hidden="1">{#N/A,#N/A,FALSE,"정공"}</definedName>
    <definedName name="마마오" localSheetId="24" hidden="1">{#N/A,#N/A,FALSE,"1.CRITERIA";#N/A,#N/A,FALSE,"2.IS";#N/A,#N/A,FALSE,"3.BS";#N/A,#N/A,FALSE,"4.PER PL";#N/A,#N/A,FALSE,"5.INVESTMENT";#N/A,#N/A,FALSE,"6.공문";#N/A,#N/A,FALSE,"7.netinvest"}</definedName>
    <definedName name="마마오" localSheetId="8" hidden="1">{#N/A,#N/A,FALSE,"1.CRITERIA";#N/A,#N/A,FALSE,"2.IS";#N/A,#N/A,FALSE,"3.BS";#N/A,#N/A,FALSE,"4.PER PL";#N/A,#N/A,FALSE,"5.INVESTMENT";#N/A,#N/A,FALSE,"6.공문";#N/A,#N/A,FALSE,"7.netinvest"}</definedName>
    <definedName name="마마오" localSheetId="25"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localSheetId="28" hidden="1">{#N/A,#N/A,FALSE,"1.CRITERIA";#N/A,#N/A,FALSE,"2.IS";#N/A,#N/A,FALSE,"3.BS";#N/A,#N/A,FALSE,"4.PER PL";#N/A,#N/A,FALSE,"5.INVESTMENT";#N/A,#N/A,FALSE,"6.공문";#N/A,#N/A,FALSE,"7.netinvest"}</definedName>
    <definedName name="마마오" localSheetId="5"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4" hidden="1">{#N/A,#N/A,FALSE,"1.CRITERIA";#N/A,#N/A,FALSE,"2.IS";#N/A,#N/A,FALSE,"3.BS";#N/A,#N/A,FALSE,"4.PER PL";#N/A,#N/A,FALSE,"5.INVESTMENT";#N/A,#N/A,FALSE,"6.공문";#N/A,#N/A,FALSE,"7.netinvest"}</definedName>
    <definedName name="마마이" localSheetId="8" hidden="1">{#N/A,#N/A,FALSE,"1.CRITERIA";#N/A,#N/A,FALSE,"2.IS";#N/A,#N/A,FALSE,"3.BS";#N/A,#N/A,FALSE,"4.PER PL";#N/A,#N/A,FALSE,"5.INVESTMENT";#N/A,#N/A,FALSE,"6.공문";#N/A,#N/A,FALSE,"7.netinvest"}</definedName>
    <definedName name="마마이" localSheetId="25"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localSheetId="28" hidden="1">{#N/A,#N/A,FALSE,"1.CRITERIA";#N/A,#N/A,FALSE,"2.IS";#N/A,#N/A,FALSE,"3.BS";#N/A,#N/A,FALSE,"4.PER PL";#N/A,#N/A,FALSE,"5.INVESTMENT";#N/A,#N/A,FALSE,"6.공문";#N/A,#N/A,FALSE,"7.netinvest"}</definedName>
    <definedName name="마마이" localSheetId="5"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4" hidden="1">{"'FAX번호'!$A$2:$F$21"}</definedName>
    <definedName name="마바" localSheetId="8" hidden="1">{"'FAX번호'!$A$2:$F$21"}</definedName>
    <definedName name="마바" localSheetId="25" hidden="1">{"'FAX번호'!$A$2:$F$21"}</definedName>
    <definedName name="마바" localSheetId="2" hidden="1">{"'FAX번호'!$A$2:$F$21"}</definedName>
    <definedName name="마바" localSheetId="28" hidden="1">{"'FAX번호'!$A$2:$F$21"}</definedName>
    <definedName name="마바" localSheetId="5" hidden="1">{"'FAX번호'!$A$2:$F$21"}</definedName>
    <definedName name="마바" hidden="1">{"'FAX번호'!$A$2:$F$21"}</definedName>
    <definedName name="마산" localSheetId="24">#REF!</definedName>
    <definedName name="마산">#REF!</definedName>
    <definedName name="마아" localSheetId="24" hidden="1">{#N/A,#N/A,FALSE,"1.CRITERIA";#N/A,#N/A,FALSE,"2.IS";#N/A,#N/A,FALSE,"3.BS";#N/A,#N/A,FALSE,"4.PER PL";#N/A,#N/A,FALSE,"5.INVESTMENT";#N/A,#N/A,FALSE,"6.공문";#N/A,#N/A,FALSE,"7.netinvest"}</definedName>
    <definedName name="마아" localSheetId="8" hidden="1">{#N/A,#N/A,FALSE,"1.CRITERIA";#N/A,#N/A,FALSE,"2.IS";#N/A,#N/A,FALSE,"3.BS";#N/A,#N/A,FALSE,"4.PER PL";#N/A,#N/A,FALSE,"5.INVESTMENT";#N/A,#N/A,FALSE,"6.공문";#N/A,#N/A,FALSE,"7.netinvest"}</definedName>
    <definedName name="마아" localSheetId="25"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localSheetId="28" hidden="1">{#N/A,#N/A,FALSE,"1.CRITERIA";#N/A,#N/A,FALSE,"2.IS";#N/A,#N/A,FALSE,"3.BS";#N/A,#N/A,FALSE,"4.PER PL";#N/A,#N/A,FALSE,"5.INVESTMENT";#N/A,#N/A,FALSE,"6.공문";#N/A,#N/A,FALSE,"7.netinvest"}</definedName>
    <definedName name="마아" localSheetId="5"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localSheetId="24" hidden="1">{"'손익현황'!$A$1:$J$29"}</definedName>
    <definedName name="마음" localSheetId="8" hidden="1">{"'손익현황'!$A$1:$J$29"}</definedName>
    <definedName name="마음" localSheetId="25" hidden="1">{"'손익현황'!$A$1:$J$29"}</definedName>
    <definedName name="마음" localSheetId="2" hidden="1">{"'손익현황'!$A$1:$J$29"}</definedName>
    <definedName name="마음" localSheetId="28" hidden="1">{"'손익현황'!$A$1:$J$29"}</definedName>
    <definedName name="마음" localSheetId="5" hidden="1">{"'손익현황'!$A$1:$J$29"}</definedName>
    <definedName name="마음" hidden="1">{"'손익현황'!$A$1:$J$29"}</definedName>
    <definedName name="마지막예산" localSheetId="24" hidden="1">{#N/A,#N/A,FALSE,"단축1";#N/A,#N/A,FALSE,"단축2";#N/A,#N/A,FALSE,"단축3";#N/A,#N/A,FALSE,"장축";#N/A,#N/A,FALSE,"4WD"}</definedName>
    <definedName name="마지막예산" localSheetId="8" hidden="1">{#N/A,#N/A,FALSE,"단축1";#N/A,#N/A,FALSE,"단축2";#N/A,#N/A,FALSE,"단축3";#N/A,#N/A,FALSE,"장축";#N/A,#N/A,FALSE,"4WD"}</definedName>
    <definedName name="마지막예산" localSheetId="25" hidden="1">{#N/A,#N/A,FALSE,"단축1";#N/A,#N/A,FALSE,"단축2";#N/A,#N/A,FALSE,"단축3";#N/A,#N/A,FALSE,"장축";#N/A,#N/A,FALSE,"4WD"}</definedName>
    <definedName name="마지막예산" localSheetId="2" hidden="1">{#N/A,#N/A,FALSE,"단축1";#N/A,#N/A,FALSE,"단축2";#N/A,#N/A,FALSE,"단축3";#N/A,#N/A,FALSE,"장축";#N/A,#N/A,FALSE,"4WD"}</definedName>
    <definedName name="마지막예산" localSheetId="28" hidden="1">{#N/A,#N/A,FALSE,"단축1";#N/A,#N/A,FALSE,"단축2";#N/A,#N/A,FALSE,"단축3";#N/A,#N/A,FALSE,"장축";#N/A,#N/A,FALSE,"4WD"}</definedName>
    <definedName name="마지막예산" localSheetId="5" hidden="1">{#N/A,#N/A,FALSE,"단축1";#N/A,#N/A,FALSE,"단축2";#N/A,#N/A,FALSE,"단축3";#N/A,#N/A,FALSE,"장축";#N/A,#N/A,FALSE,"4WD"}</definedName>
    <definedName name="마지막예산" hidden="1">{#N/A,#N/A,FALSE,"단축1";#N/A,#N/A,FALSE,"단축2";#N/A,#N/A,FALSE,"단축3";#N/A,#N/A,FALSE,"장축";#N/A,#N/A,FALSE,"4WD"}</definedName>
    <definedName name="마케팅" localSheetId="24" hidden="1">{"'5국공정'!$A$1:$E$128"}</definedName>
    <definedName name="마케팅" localSheetId="8" hidden="1">{"'5국공정'!$A$1:$E$128"}</definedName>
    <definedName name="마케팅" localSheetId="25" hidden="1">{"'5국공정'!$A$1:$E$128"}</definedName>
    <definedName name="마케팅" localSheetId="2" hidden="1">{"'5국공정'!$A$1:$E$128"}</definedName>
    <definedName name="마케팅" localSheetId="28" hidden="1">{"'5국공정'!$A$1:$E$128"}</definedName>
    <definedName name="마케팅" localSheetId="5" hidden="1">{"'5국공정'!$A$1:$E$128"}</definedName>
    <definedName name="마케팅" hidden="1">{"'5국공정'!$A$1:$E$128"}</definedName>
    <definedName name="마케팅2" localSheetId="24" hidden="1">{"'5국공정'!$A$1:$E$128"}</definedName>
    <definedName name="마케팅2" localSheetId="8" hidden="1">{"'5국공정'!$A$1:$E$128"}</definedName>
    <definedName name="마케팅2" localSheetId="25" hidden="1">{"'5국공정'!$A$1:$E$128"}</definedName>
    <definedName name="마케팅2" localSheetId="2" hidden="1">{"'5국공정'!$A$1:$E$128"}</definedName>
    <definedName name="마케팅2" localSheetId="28" hidden="1">{"'5국공정'!$A$1:$E$128"}</definedName>
    <definedName name="마케팅2" localSheetId="5" hidden="1">{"'5국공정'!$A$1:$E$128"}</definedName>
    <definedName name="마케팅2" hidden="1">{"'5국공정'!$A$1:$E$128"}</definedName>
    <definedName name="만기보장수익율" localSheetId="24">#REF!</definedName>
    <definedName name="만기보장수익율">#REF!</definedName>
    <definedName name="말" localSheetId="24">BlankMacro1</definedName>
    <definedName name="말" localSheetId="8">BlankMacro1</definedName>
    <definedName name="말" localSheetId="25">BlankMacro1</definedName>
    <definedName name="말" localSheetId="2">BlankMacro1</definedName>
    <definedName name="말" localSheetId="28">BlankMacro1</definedName>
    <definedName name="말" localSheetId="26">BlankMacro1</definedName>
    <definedName name="말" localSheetId="27">BlankMacro1</definedName>
    <definedName name="말" localSheetId="6">BlankMacro1</definedName>
    <definedName name="말" localSheetId="5">BlankMacro1</definedName>
    <definedName name="말">BlankMacro1</definedName>
    <definedName name="말자" localSheetId="24" hidden="1">{#N/A,#N/A,FALSE,"단축1";#N/A,#N/A,FALSE,"단축2";#N/A,#N/A,FALSE,"단축3";#N/A,#N/A,FALSE,"장축";#N/A,#N/A,FALSE,"4WD"}</definedName>
    <definedName name="말자" localSheetId="8" hidden="1">{#N/A,#N/A,FALSE,"단축1";#N/A,#N/A,FALSE,"단축2";#N/A,#N/A,FALSE,"단축3";#N/A,#N/A,FALSE,"장축";#N/A,#N/A,FALSE,"4WD"}</definedName>
    <definedName name="말자" localSheetId="25" hidden="1">{#N/A,#N/A,FALSE,"단축1";#N/A,#N/A,FALSE,"단축2";#N/A,#N/A,FALSE,"단축3";#N/A,#N/A,FALSE,"장축";#N/A,#N/A,FALSE,"4WD"}</definedName>
    <definedName name="말자" localSheetId="2" hidden="1">{#N/A,#N/A,FALSE,"단축1";#N/A,#N/A,FALSE,"단축2";#N/A,#N/A,FALSE,"단축3";#N/A,#N/A,FALSE,"장축";#N/A,#N/A,FALSE,"4WD"}</definedName>
    <definedName name="말자" localSheetId="28" hidden="1">{#N/A,#N/A,FALSE,"단축1";#N/A,#N/A,FALSE,"단축2";#N/A,#N/A,FALSE,"단축3";#N/A,#N/A,FALSE,"장축";#N/A,#N/A,FALSE,"4WD"}</definedName>
    <definedName name="말자" localSheetId="5" hidden="1">{#N/A,#N/A,FALSE,"단축1";#N/A,#N/A,FALSE,"단축2";#N/A,#N/A,FALSE,"단축3";#N/A,#N/A,FALSE,"장축";#N/A,#N/A,FALSE,"4WD"}</definedName>
    <definedName name="말자" hidden="1">{#N/A,#N/A,FALSE,"단축1";#N/A,#N/A,FALSE,"단축2";#N/A,#N/A,FALSE,"단축3";#N/A,#N/A,FALSE,"장축";#N/A,#N/A,FALSE,"4WD"}</definedName>
    <definedName name="망" localSheetId="24">#REF!</definedName>
    <definedName name="망">#REF!</definedName>
    <definedName name="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買掛金" localSheetId="24" hidden="1">{"'買掛金'!$J$6"}</definedName>
    <definedName name="買掛金" localSheetId="8" hidden="1">{"'買掛金'!$J$6"}</definedName>
    <definedName name="買掛金" localSheetId="25" hidden="1">{"'買掛金'!$J$6"}</definedName>
    <definedName name="買掛金" localSheetId="2" hidden="1">{"'買掛金'!$J$6"}</definedName>
    <definedName name="買掛金" localSheetId="28" hidden="1">{"'買掛金'!$J$6"}</definedName>
    <definedName name="買掛金" localSheetId="5" hidden="1">{"'買掛金'!$J$6"}</definedName>
    <definedName name="買掛金" hidden="1">{"'買掛金'!$J$6"}</definedName>
    <definedName name="매료" localSheetId="24" hidden="1">{#N/A,#N/A,FALSE,"1.CRITERIA";#N/A,#N/A,FALSE,"2.IS";#N/A,#N/A,FALSE,"3.BS";#N/A,#N/A,FALSE,"4.PER PL";#N/A,#N/A,FALSE,"5.INVESTMENT";#N/A,#N/A,FALSE,"6.공문";#N/A,#N/A,FALSE,"7.netinvest"}</definedName>
    <definedName name="매료" localSheetId="8" hidden="1">{#N/A,#N/A,FALSE,"1.CRITERIA";#N/A,#N/A,FALSE,"2.IS";#N/A,#N/A,FALSE,"3.BS";#N/A,#N/A,FALSE,"4.PER PL";#N/A,#N/A,FALSE,"5.INVESTMENT";#N/A,#N/A,FALSE,"6.공문";#N/A,#N/A,FALSE,"7.netinvest"}</definedName>
    <definedName name="매료" localSheetId="25" hidden="1">{#N/A,#N/A,FALSE,"1.CRITERIA";#N/A,#N/A,FALSE,"2.IS";#N/A,#N/A,FALSE,"3.BS";#N/A,#N/A,FALSE,"4.PER PL";#N/A,#N/A,FALSE,"5.INVESTMENT";#N/A,#N/A,FALSE,"6.공문";#N/A,#N/A,FALSE,"7.netinvest"}</definedName>
    <definedName name="매료" localSheetId="2" hidden="1">{#N/A,#N/A,FALSE,"1.CRITERIA";#N/A,#N/A,FALSE,"2.IS";#N/A,#N/A,FALSE,"3.BS";#N/A,#N/A,FALSE,"4.PER PL";#N/A,#N/A,FALSE,"5.INVESTMENT";#N/A,#N/A,FALSE,"6.공문";#N/A,#N/A,FALSE,"7.netinvest"}</definedName>
    <definedName name="매료" localSheetId="28" hidden="1">{#N/A,#N/A,FALSE,"1.CRITERIA";#N/A,#N/A,FALSE,"2.IS";#N/A,#N/A,FALSE,"3.BS";#N/A,#N/A,FALSE,"4.PER PL";#N/A,#N/A,FALSE,"5.INVESTMENT";#N/A,#N/A,FALSE,"6.공문";#N/A,#N/A,FALSE,"7.netinvest"}</definedName>
    <definedName name="매료" localSheetId="5"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 localSheetId="24">#REF!</definedName>
    <definedName name="매입">#REF!</definedName>
    <definedName name="매입내역" localSheetId="24">#REF!</definedName>
    <definedName name="매입내역">#REF!</definedName>
    <definedName name="매입처" localSheetId="24">#REF!</definedName>
    <definedName name="매입처">#REF!</definedName>
    <definedName name="매축액2" localSheetId="24" hidden="1">{#N/A,#N/A,FALSE,"1.CRITERIA";#N/A,#N/A,FALSE,"2.IS";#N/A,#N/A,FALSE,"3.BS";#N/A,#N/A,FALSE,"4.PER PL";#N/A,#N/A,FALSE,"5.INVESTMENT";#N/A,#N/A,FALSE,"6.공문";#N/A,#N/A,FALSE,"7.netinvest"}</definedName>
    <definedName name="매축액2" localSheetId="8" hidden="1">{#N/A,#N/A,FALSE,"1.CRITERIA";#N/A,#N/A,FALSE,"2.IS";#N/A,#N/A,FALSE,"3.BS";#N/A,#N/A,FALSE,"4.PER PL";#N/A,#N/A,FALSE,"5.INVESTMENT";#N/A,#N/A,FALSE,"6.공문";#N/A,#N/A,FALSE,"7.netinvest"}</definedName>
    <definedName name="매축액2" localSheetId="25"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localSheetId="28" hidden="1">{#N/A,#N/A,FALSE,"1.CRITERIA";#N/A,#N/A,FALSE,"2.IS";#N/A,#N/A,FALSE,"3.BS";#N/A,#N/A,FALSE,"4.PER PL";#N/A,#N/A,FALSE,"5.INVESTMENT";#N/A,#N/A,FALSE,"6.공문";#N/A,#N/A,FALSE,"7.netinvest"}</definedName>
    <definedName name="매축액2" localSheetId="5"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localSheetId="24" hidden="1">#REF!</definedName>
    <definedName name="매출.." hidden="1">#REF!</definedName>
    <definedName name="매출04"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24" hidden="1">{#N/A,#N/A,FALSE,"BS";#N/A,#N/A,FALSE,"PL";#N/A,#N/A,FALSE,"처분";#N/A,#N/A,FALSE,"현금";#N/A,#N/A,FALSE,"매출";#N/A,#N/A,FALSE,"원가";#N/A,#N/A,FALSE,"경영"}</definedName>
    <definedName name="매출tt" localSheetId="8" hidden="1">{#N/A,#N/A,FALSE,"BS";#N/A,#N/A,FALSE,"PL";#N/A,#N/A,FALSE,"처분";#N/A,#N/A,FALSE,"현금";#N/A,#N/A,FALSE,"매출";#N/A,#N/A,FALSE,"원가";#N/A,#N/A,FALSE,"경영"}</definedName>
    <definedName name="매출tt" localSheetId="25" hidden="1">{#N/A,#N/A,FALSE,"BS";#N/A,#N/A,FALSE,"PL";#N/A,#N/A,FALSE,"처분";#N/A,#N/A,FALSE,"현금";#N/A,#N/A,FALSE,"매출";#N/A,#N/A,FALSE,"원가";#N/A,#N/A,FALSE,"경영"}</definedName>
    <definedName name="매출tt" localSheetId="2" hidden="1">{#N/A,#N/A,FALSE,"BS";#N/A,#N/A,FALSE,"PL";#N/A,#N/A,FALSE,"처분";#N/A,#N/A,FALSE,"현금";#N/A,#N/A,FALSE,"매출";#N/A,#N/A,FALSE,"원가";#N/A,#N/A,FALSE,"경영"}</definedName>
    <definedName name="매출tt" localSheetId="28" hidden="1">{#N/A,#N/A,FALSE,"BS";#N/A,#N/A,FALSE,"PL";#N/A,#N/A,FALSE,"처분";#N/A,#N/A,FALSE,"현금";#N/A,#N/A,FALSE,"매출";#N/A,#N/A,FALSE,"원가";#N/A,#N/A,FALSE,"경영"}</definedName>
    <definedName name="매출tt" localSheetId="5"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24" hidden="1">{#N/A,#N/A,FALSE,"UNIT";#N/A,#N/A,FALSE,"UNIT";#N/A,#N/A,FALSE,"계정"}</definedName>
    <definedName name="매출계획" localSheetId="8" hidden="1">{#N/A,#N/A,FALSE,"UNIT";#N/A,#N/A,FALSE,"UNIT";#N/A,#N/A,FALSE,"계정"}</definedName>
    <definedName name="매출계획" localSheetId="25" hidden="1">{#N/A,#N/A,FALSE,"UNIT";#N/A,#N/A,FALSE,"UNIT";#N/A,#N/A,FALSE,"계정"}</definedName>
    <definedName name="매출계획" localSheetId="2" hidden="1">{#N/A,#N/A,FALSE,"UNIT";#N/A,#N/A,FALSE,"UNIT";#N/A,#N/A,FALSE,"계정"}</definedName>
    <definedName name="매출계획" localSheetId="28" hidden="1">{#N/A,#N/A,FALSE,"UNIT";#N/A,#N/A,FALSE,"UNIT";#N/A,#N/A,FALSE,"계정"}</definedName>
    <definedName name="매출계획" localSheetId="5" hidden="1">{#N/A,#N/A,FALSE,"UNIT";#N/A,#N/A,FALSE,"UNIT";#N/A,#N/A,FALSE,"계정"}</definedName>
    <definedName name="매출계획" hidden="1">{#N/A,#N/A,FALSE,"UNIT";#N/A,#N/A,FALSE,"UNIT";#N/A,#N/A,FALSE,"계정"}</definedName>
    <definedName name="매출계획2" localSheetId="24" hidden="1">{"'Sheet1'!$A$1:$H$36"}</definedName>
    <definedName name="매출계획2" localSheetId="8" hidden="1">{"'Sheet1'!$A$1:$H$36"}</definedName>
    <definedName name="매출계획2" localSheetId="25" hidden="1">{"'Sheet1'!$A$1:$H$36"}</definedName>
    <definedName name="매출계획2" localSheetId="2" hidden="1">{"'Sheet1'!$A$1:$H$36"}</definedName>
    <definedName name="매출계획2" localSheetId="14" hidden="1">{"'Sheet1'!$A$1:$H$36"}</definedName>
    <definedName name="매출계획2" localSheetId="28" hidden="1">{"'Sheet1'!$A$1:$H$36"}</definedName>
    <definedName name="매출계획2" localSheetId="5" hidden="1">{"'Sheet1'!$A$1:$H$36"}</definedName>
    <definedName name="매출계획2" localSheetId="13" hidden="1">{"'Sheet1'!$A$1:$H$36"}</definedName>
    <definedName name="매출계획2" hidden="1">{"'Sheet1'!$A$1:$H$36"}</definedName>
    <definedName name="매출구분" localSheetId="24">#REF!</definedName>
    <definedName name="매출구분">#REF!</definedName>
    <definedName name="매출금" localSheetId="24">#REF!</definedName>
    <definedName name="매출금">#REF!</definedName>
    <definedName name="매출기준" localSheetId="24" hidden="1">{#N/A,#N/A,FALSE,"정공"}</definedName>
    <definedName name="매출기준" localSheetId="8" hidden="1">{#N/A,#N/A,FALSE,"정공"}</definedName>
    <definedName name="매출기준" localSheetId="25" hidden="1">{#N/A,#N/A,FALSE,"정공"}</definedName>
    <definedName name="매출기준" localSheetId="2" hidden="1">{#N/A,#N/A,FALSE,"정공"}</definedName>
    <definedName name="매출기준" localSheetId="28" hidden="1">{#N/A,#N/A,FALSE,"정공"}</definedName>
    <definedName name="매출기준" localSheetId="5" hidden="1">{#N/A,#N/A,FALSE,"정공"}</definedName>
    <definedName name="매출기준" hidden="1">{#N/A,#N/A,FALSE,"정공"}</definedName>
    <definedName name="매출및원가" localSheetId="24">#REF!</definedName>
    <definedName name="매출및원가">#REF!</definedName>
    <definedName name="매출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 localSheetId="24">#REF!,#REF!</definedName>
    <definedName name="매출분석">#REF!,#REF!</definedName>
    <definedName name="매출손익" localSheetId="24" hidden="1">{#N/A,#N/A,FALSE,"정공"}</definedName>
    <definedName name="매출손익" localSheetId="8" hidden="1">{#N/A,#N/A,FALSE,"정공"}</definedName>
    <definedName name="매출손익" localSheetId="25" hidden="1">{#N/A,#N/A,FALSE,"정공"}</definedName>
    <definedName name="매출손익" localSheetId="2" hidden="1">{#N/A,#N/A,FALSE,"정공"}</definedName>
    <definedName name="매출손익" localSheetId="28" hidden="1">{#N/A,#N/A,FALSE,"정공"}</definedName>
    <definedName name="매출손익" localSheetId="5" hidden="1">{#N/A,#N/A,FALSE,"정공"}</definedName>
    <definedName name="매출손익" hidden="1">{#N/A,#N/A,FALSE,"정공"}</definedName>
    <definedName name="매출액" localSheetId="24" hidden="1">#REF!</definedName>
    <definedName name="매출액" hidden="1">#REF!</definedName>
    <definedName name="매출액2" localSheetId="24" hidden="1">{#N/A,#N/A,FALSE,"1.CRITERIA";#N/A,#N/A,FALSE,"2.IS";#N/A,#N/A,FALSE,"3.BS";#N/A,#N/A,FALSE,"4.PER PL";#N/A,#N/A,FALSE,"5.INVESTMENT";#N/A,#N/A,FALSE,"6.공문";#N/A,#N/A,FALSE,"7.netinvest"}</definedName>
    <definedName name="매출액2" localSheetId="8" hidden="1">{#N/A,#N/A,FALSE,"1.CRITERIA";#N/A,#N/A,FALSE,"2.IS";#N/A,#N/A,FALSE,"3.BS";#N/A,#N/A,FALSE,"4.PER PL";#N/A,#N/A,FALSE,"5.INVESTMENT";#N/A,#N/A,FALSE,"6.공문";#N/A,#N/A,FALSE,"7.netinvest"}</definedName>
    <definedName name="매출액2" localSheetId="25"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localSheetId="28" hidden="1">{#N/A,#N/A,FALSE,"1.CRITERIA";#N/A,#N/A,FALSE,"2.IS";#N/A,#N/A,FALSE,"3.BS";#N/A,#N/A,FALSE,"4.PER PL";#N/A,#N/A,FALSE,"5.INVESTMENT";#N/A,#N/A,FALSE,"6.공문";#N/A,#N/A,FALSE,"7.netinvest"}</definedName>
    <definedName name="매출액2" localSheetId="5"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 localSheetId="24">#REF!</definedName>
    <definedName name="매출원가">#REF!</definedName>
    <definedName name="매출원가1" localSheetId="24"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25"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localSheetId="28"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localSheetId="24" hidden="1">{#N/A,#N/A,FALSE,"정공"}</definedName>
    <definedName name="매출전환손익" localSheetId="8" hidden="1">{#N/A,#N/A,FALSE,"정공"}</definedName>
    <definedName name="매출전환손익" localSheetId="25" hidden="1">{#N/A,#N/A,FALSE,"정공"}</definedName>
    <definedName name="매출전환손익" localSheetId="2" hidden="1">{#N/A,#N/A,FALSE,"정공"}</definedName>
    <definedName name="매출전환손익" localSheetId="28" hidden="1">{#N/A,#N/A,FALSE,"정공"}</definedName>
    <definedName name="매출전환손익" localSheetId="5" hidden="1">{#N/A,#N/A,FALSE,"정공"}</definedName>
    <definedName name="매출전환손익" hidden="1">{#N/A,#N/A,FALSE,"정공"}</definedName>
    <definedName name="매출조정" localSheetId="24" hidden="1">{"'Jibu9811 (3)'!$B$1:$J$433"}</definedName>
    <definedName name="매출조정" localSheetId="8" hidden="1">{"'Jibu9811 (3)'!$B$1:$J$433"}</definedName>
    <definedName name="매출조정" localSheetId="25" hidden="1">{"'Jibu9811 (3)'!$B$1:$J$433"}</definedName>
    <definedName name="매출조정" localSheetId="2" hidden="1">{"'Jibu9811 (3)'!$B$1:$J$433"}</definedName>
    <definedName name="매출조정" localSheetId="14" hidden="1">{"'Jibu9811 (3)'!$B$1:$J$433"}</definedName>
    <definedName name="매출조정" localSheetId="28" hidden="1">{"'Jibu9811 (3)'!$B$1:$J$433"}</definedName>
    <definedName name="매출조정" localSheetId="5" hidden="1">{"'Jibu9811 (3)'!$B$1:$J$433"}</definedName>
    <definedName name="매출조정" localSheetId="13" hidden="1">{"'Jibu9811 (3)'!$B$1:$J$433"}</definedName>
    <definedName name="매출조정" hidden="1">{"'Jibu9811 (3)'!$B$1:$J$433"}</definedName>
    <definedName name="매출채권" localSheetId="24">#REF!</definedName>
    <definedName name="매출채권">#REF!</definedName>
    <definedName name="매출채권_1" localSheetId="24" hidden="1">{#N/A,#N/A,FALSE,"Aging Summary";#N/A,#N/A,FALSE,"Ratio Analysis";#N/A,#N/A,FALSE,"Test 120 Day Accts";#N/A,#N/A,FALSE,"Tickmarks"}</definedName>
    <definedName name="매출채권_1" localSheetId="8" hidden="1">{#N/A,#N/A,FALSE,"Aging Summary";#N/A,#N/A,FALSE,"Ratio Analysis";#N/A,#N/A,FALSE,"Test 120 Day Accts";#N/A,#N/A,FALSE,"Tickmarks"}</definedName>
    <definedName name="매출채권_1" localSheetId="25" hidden="1">{#N/A,#N/A,FALSE,"Aging Summary";#N/A,#N/A,FALSE,"Ratio Analysis";#N/A,#N/A,FALSE,"Test 120 Day Accts";#N/A,#N/A,FALSE,"Tickmarks"}</definedName>
    <definedName name="매출채권_1" localSheetId="2" hidden="1">{#N/A,#N/A,FALSE,"Aging Summary";#N/A,#N/A,FALSE,"Ratio Analysis";#N/A,#N/A,FALSE,"Test 120 Day Accts";#N/A,#N/A,FALSE,"Tickmarks"}</definedName>
    <definedName name="매출채권_1" localSheetId="14" hidden="1">{#N/A,#N/A,FALSE,"Aging Summary";#N/A,#N/A,FALSE,"Ratio Analysis";#N/A,#N/A,FALSE,"Test 120 Day Accts";#N/A,#N/A,FALSE,"Tickmarks"}</definedName>
    <definedName name="매출채권_1" localSheetId="28" hidden="1">{#N/A,#N/A,FALSE,"Aging Summary";#N/A,#N/A,FALSE,"Ratio Analysis";#N/A,#N/A,FALSE,"Test 120 Day Accts";#N/A,#N/A,FALSE,"Tickmarks"}</definedName>
    <definedName name="매출채권_1" localSheetId="5" hidden="1">{#N/A,#N/A,FALSE,"Aging Summary";#N/A,#N/A,FALSE,"Ratio Analysis";#N/A,#N/A,FALSE,"Test 120 Day Accts";#N/A,#N/A,FALSE,"Tickmarks"}</definedName>
    <definedName name="매출채권_1" localSheetId="13"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24" hidden="1">{#N/A,#N/A,FALSE,"Aging Summary";#N/A,#N/A,FALSE,"Ratio Analysis";#N/A,#N/A,FALSE,"Test 120 Day Accts";#N/A,#N/A,FALSE,"Tickmarks"}</definedName>
    <definedName name="매출채권_1_1" localSheetId="8" hidden="1">{#N/A,#N/A,FALSE,"Aging Summary";#N/A,#N/A,FALSE,"Ratio Analysis";#N/A,#N/A,FALSE,"Test 120 Day Accts";#N/A,#N/A,FALSE,"Tickmarks"}</definedName>
    <definedName name="매출채권_1_1" localSheetId="25"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localSheetId="14" hidden="1">{#N/A,#N/A,FALSE,"Aging Summary";#N/A,#N/A,FALSE,"Ratio Analysis";#N/A,#N/A,FALSE,"Test 120 Day Accts";#N/A,#N/A,FALSE,"Tickmarks"}</definedName>
    <definedName name="매출채권_1_1" localSheetId="28" hidden="1">{#N/A,#N/A,FALSE,"Aging Summary";#N/A,#N/A,FALSE,"Ratio Analysis";#N/A,#N/A,FALSE,"Test 120 Day Accts";#N/A,#N/A,FALSE,"Tickmarks"}</definedName>
    <definedName name="매출채권_1_1" localSheetId="5" hidden="1">{#N/A,#N/A,FALSE,"Aging Summary";#N/A,#N/A,FALSE,"Ratio Analysis";#N/A,#N/A,FALSE,"Test 120 Day Accts";#N/A,#N/A,FALSE,"Tickmarks"}</definedName>
    <definedName name="매출채권_1_1" localSheetId="13"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 localSheetId="24">#REF!</definedName>
    <definedName name="매출채권_다른거">#REF!</definedName>
    <definedName name="매출채권비율" localSheetId="23" hidden="1">{"'손익현황'!$A$1:$J$29"}</definedName>
    <definedName name="매출채권비율" localSheetId="24" hidden="1">{"'손익현황'!$A$1:$J$29"}</definedName>
    <definedName name="매출채권비율" localSheetId="8">{"'손익현황'!$A$1:$J$29"}</definedName>
    <definedName name="매출채권비율" localSheetId="25" hidden="1">{"'손익현황'!$A$1:$J$29"}</definedName>
    <definedName name="매출채권비율" localSheetId="2">{"'손익현황'!$A$1:$J$29"}</definedName>
    <definedName name="매출채권비율" localSheetId="14" hidden="1">{"'손익현황'!$A$1:$J$29"}</definedName>
    <definedName name="매출채권비율" localSheetId="28" hidden="1">{"'손익현황'!$A$1:$J$29"}</definedName>
    <definedName name="매출채권비율" localSheetId="26" hidden="1">{"'손익현황'!$A$1:$J$29"}</definedName>
    <definedName name="매출채권비율" localSheetId="27" hidden="1">{"'손익현황'!$A$1:$J$29"}</definedName>
    <definedName name="매출채권비율" localSheetId="5" hidden="1">{"'손익현황'!$A$1:$J$29"}</definedName>
    <definedName name="매출채권비율" localSheetId="13" hidden="1">{"'손익현황'!$A$1:$J$29"}</definedName>
    <definedName name="매출채권비율">{"'손익현황'!$A$1:$J$29"}</definedName>
    <definedName name="매출채권비율_1" localSheetId="24" hidden="1">{"'손익현황'!$A$1:$J$29"}</definedName>
    <definedName name="매출채권비율_1" localSheetId="8" hidden="1">{"'손익현황'!$A$1:$J$29"}</definedName>
    <definedName name="매출채권비율_1" localSheetId="25" hidden="1">{"'손익현황'!$A$1:$J$29"}</definedName>
    <definedName name="매출채권비율_1" localSheetId="2" hidden="1">{"'손익현황'!$A$1:$J$29"}</definedName>
    <definedName name="매출채권비율_1" localSheetId="14" hidden="1">{"'손익현황'!$A$1:$J$29"}</definedName>
    <definedName name="매출채권비율_1" localSheetId="28" hidden="1">{"'손익현황'!$A$1:$J$29"}</definedName>
    <definedName name="매출채권비율_1" localSheetId="5" hidden="1">{"'손익현황'!$A$1:$J$29"}</definedName>
    <definedName name="매출채권비율_1" localSheetId="13" hidden="1">{"'손익현황'!$A$1:$J$29"}</definedName>
    <definedName name="매출채권비율_1" hidden="1">{"'손익현황'!$A$1:$J$29"}</definedName>
    <definedName name="매출채권평균" localSheetId="24">#REF!</definedName>
    <definedName name="매출채권평균">#REF!</definedName>
    <definedName name="매출채권할인내역" localSheetId="24">#REF!</definedName>
    <definedName name="매출채권할인내역">#REF!</definedName>
    <definedName name="매출채권할인및양도" localSheetId="24">#REF!</definedName>
    <definedName name="매출채권할인및양도">#REF!</definedName>
    <definedName name="매출채권할인및융통어음내역" localSheetId="24">#REF!</definedName>
    <definedName name="매출채권할인및융통어음내역">#REF!</definedName>
    <definedName name="매출추1" localSheetId="24" hidden="1">{#N/A,#N/A,FALSE,"정공"}</definedName>
    <definedName name="매출추1" localSheetId="8" hidden="1">{#N/A,#N/A,FALSE,"정공"}</definedName>
    <definedName name="매출추1" localSheetId="25" hidden="1">{#N/A,#N/A,FALSE,"정공"}</definedName>
    <definedName name="매출추1" localSheetId="2" hidden="1">{#N/A,#N/A,FALSE,"정공"}</definedName>
    <definedName name="매출추1" localSheetId="14" hidden="1">{#N/A,#N/A,FALSE,"정공"}</definedName>
    <definedName name="매출추1" localSheetId="28" hidden="1">{#N/A,#N/A,FALSE,"정공"}</definedName>
    <definedName name="매출추1" localSheetId="5" hidden="1">{#N/A,#N/A,FALSE,"정공"}</definedName>
    <definedName name="매출추1" localSheetId="13" hidden="1">{#N/A,#N/A,FALSE,"정공"}</definedName>
    <definedName name="매출추1" hidden="1">{#N/A,#N/A,FALSE,"정공"}</definedName>
    <definedName name="매출추정" localSheetId="24" hidden="1">{#N/A,#N/A,FALSE,"정공"}</definedName>
    <definedName name="매출추정" localSheetId="8" hidden="1">{#N/A,#N/A,FALSE,"정공"}</definedName>
    <definedName name="매출추정" localSheetId="25" hidden="1">{#N/A,#N/A,FALSE,"정공"}</definedName>
    <definedName name="매출추정" localSheetId="2" hidden="1">{#N/A,#N/A,FALSE,"정공"}</definedName>
    <definedName name="매출추정" localSheetId="14" hidden="1">{#N/A,#N/A,FALSE,"정공"}</definedName>
    <definedName name="매출추정" localSheetId="28" hidden="1">{#N/A,#N/A,FALSE,"정공"}</definedName>
    <definedName name="매출추정" localSheetId="5" hidden="1">{#N/A,#N/A,FALSE,"정공"}</definedName>
    <definedName name="매출추정" localSheetId="13" hidden="1">{#N/A,#N/A,FALSE,"정공"}</definedName>
    <definedName name="매출추정" hidden="1">{#N/A,#N/A,FALSE,"정공"}</definedName>
    <definedName name="매크로3" localSheetId="24">#REF!</definedName>
    <definedName name="매크로3">#REF!</definedName>
    <definedName name="맥문동" localSheetId="24">#REF!</definedName>
    <definedName name="맥문동">#REF!</definedName>
    <definedName name="머라ㅗㅁㄴ라ㅓ"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24" hidden="1">{#N/A,#N/A,FALSE,"1.CRITERIA";#N/A,#N/A,FALSE,"2.IS";#N/A,#N/A,FALSE,"3.BS";#N/A,#N/A,FALSE,"4.PER PL";#N/A,#N/A,FALSE,"5.INVESTMENT";#N/A,#N/A,FALSE,"6.공문";#N/A,#N/A,FALSE,"7.netinvest"}</definedName>
    <definedName name="머머" localSheetId="8" hidden="1">{#N/A,#N/A,FALSE,"1.CRITERIA";#N/A,#N/A,FALSE,"2.IS";#N/A,#N/A,FALSE,"3.BS";#N/A,#N/A,FALSE,"4.PER PL";#N/A,#N/A,FALSE,"5.INVESTMENT";#N/A,#N/A,FALSE,"6.공문";#N/A,#N/A,FALSE,"7.netinvest"}</definedName>
    <definedName name="머머" localSheetId="25"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localSheetId="28" hidden="1">{#N/A,#N/A,FALSE,"1.CRITERIA";#N/A,#N/A,FALSE,"2.IS";#N/A,#N/A,FALSE,"3.BS";#N/A,#N/A,FALSE,"4.PER PL";#N/A,#N/A,FALSE,"5.INVESTMENT";#N/A,#N/A,FALSE,"6.공문";#N/A,#N/A,FALSE,"7.netinvest"}</definedName>
    <definedName name="머머" localSheetId="5"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 localSheetId="24">#REF!</definedName>
    <definedName name="머지">#REF!</definedName>
    <definedName name="머ㅏㅑㄷ" localSheetId="24">BlankMacro1</definedName>
    <definedName name="머ㅏㅑㄷ" localSheetId="8">BlankMacro1</definedName>
    <definedName name="머ㅏㅑㄷ" localSheetId="25">BlankMacro1</definedName>
    <definedName name="머ㅏㅑㄷ" localSheetId="2">BlankMacro1</definedName>
    <definedName name="머ㅏㅑㄷ" localSheetId="28">BlankMacro1</definedName>
    <definedName name="머ㅏㅑㄷ" localSheetId="26">BlankMacro1</definedName>
    <definedName name="머ㅏㅑㄷ" localSheetId="27">BlankMacro1</definedName>
    <definedName name="머ㅏㅑㄷ" localSheetId="6">BlankMacro1</definedName>
    <definedName name="머ㅏㅑㄷ" localSheetId="5">BlankMacro1</definedName>
    <definedName name="머ㅏㅑㄷ">BlankMacro1</definedName>
    <definedName name="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 localSheetId="24">#REF!</definedName>
    <definedName name="멋진승하0">#REF!</definedName>
    <definedName name="며며" localSheetId="24" hidden="1">{#N/A,#N/A,FALSE,"1.CRITERIA";#N/A,#N/A,FALSE,"2.IS";#N/A,#N/A,FALSE,"3.BS";#N/A,#N/A,FALSE,"4.PER PL";#N/A,#N/A,FALSE,"5.INVESTMENT";#N/A,#N/A,FALSE,"6.공문";#N/A,#N/A,FALSE,"7.netinvest"}</definedName>
    <definedName name="며며" localSheetId="8" hidden="1">{#N/A,#N/A,FALSE,"1.CRITERIA";#N/A,#N/A,FALSE,"2.IS";#N/A,#N/A,FALSE,"3.BS";#N/A,#N/A,FALSE,"4.PER PL";#N/A,#N/A,FALSE,"5.INVESTMENT";#N/A,#N/A,FALSE,"6.공문";#N/A,#N/A,FALSE,"7.netinvest"}</definedName>
    <definedName name="며며" localSheetId="25"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localSheetId="28" hidden="1">{#N/A,#N/A,FALSE,"1.CRITERIA";#N/A,#N/A,FALSE,"2.IS";#N/A,#N/A,FALSE,"3.BS";#N/A,#N/A,FALSE,"4.PER PL";#N/A,#N/A,FALSE,"5.INVESTMENT";#N/A,#N/A,FALSE,"6.공문";#N/A,#N/A,FALSE,"7.netinvest"}</definedName>
    <definedName name="며며" localSheetId="5"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 localSheetId="24">#REF!</definedName>
    <definedName name="면벅">#REF!</definedName>
    <definedName name="면벽높이" localSheetId="24">#REF!</definedName>
    <definedName name="면벽높이">#REF!</definedName>
    <definedName name="면벽두께" localSheetId="24">#REF!</definedName>
    <definedName name="면벽두께">#REF!</definedName>
    <definedName name="면적" localSheetId="24">#REF!</definedName>
    <definedName name="면적">#REF!</definedName>
    <definedName name="명단2" localSheetId="24" hidden="1">{"'Jibu9811 (3)'!$B$1:$J$433"}</definedName>
    <definedName name="명단2" localSheetId="8" hidden="1">{"'Jibu9811 (3)'!$B$1:$J$433"}</definedName>
    <definedName name="명단2" localSheetId="25" hidden="1">{"'Jibu9811 (3)'!$B$1:$J$433"}</definedName>
    <definedName name="명단2" localSheetId="2" hidden="1">{"'Jibu9811 (3)'!$B$1:$J$433"}</definedName>
    <definedName name="명단2" localSheetId="14" hidden="1">{"'Jibu9811 (3)'!$B$1:$J$433"}</definedName>
    <definedName name="명단2" localSheetId="28" hidden="1">{"'Jibu9811 (3)'!$B$1:$J$433"}</definedName>
    <definedName name="명단2" localSheetId="5" hidden="1">{"'Jibu9811 (3)'!$B$1:$J$433"}</definedName>
    <definedName name="명단2" localSheetId="13" hidden="1">{"'Jibu9811 (3)'!$B$1:$J$433"}</definedName>
    <definedName name="명단2" hidden="1">{"'Jibu9811 (3)'!$B$1:$J$433"}</definedName>
    <definedName name="명단결과" localSheetId="24" hidden="1">{"'Jibu9811 (3)'!$B$1:$J$433"}</definedName>
    <definedName name="명단결과" localSheetId="8" hidden="1">{"'Jibu9811 (3)'!$B$1:$J$433"}</definedName>
    <definedName name="명단결과" localSheetId="25" hidden="1">{"'Jibu9811 (3)'!$B$1:$J$433"}</definedName>
    <definedName name="명단결과" localSheetId="2" hidden="1">{"'Jibu9811 (3)'!$B$1:$J$433"}</definedName>
    <definedName name="명단결과" localSheetId="14" hidden="1">{"'Jibu9811 (3)'!$B$1:$J$433"}</definedName>
    <definedName name="명단결과" localSheetId="28" hidden="1">{"'Jibu9811 (3)'!$B$1:$J$433"}</definedName>
    <definedName name="명단결과" localSheetId="5" hidden="1">{"'Jibu9811 (3)'!$B$1:$J$433"}</definedName>
    <definedName name="명단결과" localSheetId="13" hidden="1">{"'Jibu9811 (3)'!$B$1:$J$433"}</definedName>
    <definedName name="명단결과" hidden="1">{"'Jibu9811 (3)'!$B$1:$J$433"}</definedName>
    <definedName name="명칭" localSheetId="24">#REF!</definedName>
    <definedName name="명칭">#REF!</definedName>
    <definedName name="명퇴과표" localSheetId="24">#REF!</definedName>
    <definedName name="명퇴과표">#REF!</definedName>
    <definedName name="명퇴금" localSheetId="24">#REF!</definedName>
    <definedName name="명퇴금">#REF!</definedName>
    <definedName name="명퇴산출세액" localSheetId="24">#REF!</definedName>
    <definedName name="명퇴산출세액">#REF!</definedName>
    <definedName name="명퇴연평균과표" localSheetId="24">#REF!</definedName>
    <definedName name="명퇴연평균과표">#REF!</definedName>
    <definedName name="명퇴퇴직소득공제계" localSheetId="24">#REF!</definedName>
    <definedName name="명퇴퇴직소득공제계">#REF!</definedName>
    <definedName name="명퇴환산세액" localSheetId="24">#REF!</definedName>
    <definedName name="명퇴환산세액">#REF!</definedName>
    <definedName name="모" localSheetId="24" hidden="1">{#N/A,#N/A,FALSE,"Aging Summary";#N/A,#N/A,FALSE,"Ratio Analysis";#N/A,#N/A,FALSE,"Test 120 Day Accts";#N/A,#N/A,FALSE,"Tickmarks"}</definedName>
    <definedName name="모" localSheetId="8" hidden="1">{#N/A,#N/A,FALSE,"Aging Summary";#N/A,#N/A,FALSE,"Ratio Analysis";#N/A,#N/A,FALSE,"Test 120 Day Accts";#N/A,#N/A,FALSE,"Tickmarks"}</definedName>
    <definedName name="모" localSheetId="25" hidden="1">{#N/A,#N/A,FALSE,"Aging Summary";#N/A,#N/A,FALSE,"Ratio Analysis";#N/A,#N/A,FALSE,"Test 120 Day Accts";#N/A,#N/A,FALSE,"Tickmarks"}</definedName>
    <definedName name="모" localSheetId="2" hidden="1">{#N/A,#N/A,FALSE,"Aging Summary";#N/A,#N/A,FALSE,"Ratio Analysis";#N/A,#N/A,FALSE,"Test 120 Day Accts";#N/A,#N/A,FALSE,"Tickmarks"}</definedName>
    <definedName name="모" localSheetId="14" hidden="1">{#N/A,#N/A,FALSE,"Aging Summary";#N/A,#N/A,FALSE,"Ratio Analysis";#N/A,#N/A,FALSE,"Test 120 Day Accts";#N/A,#N/A,FALSE,"Tickmarks"}</definedName>
    <definedName name="모" localSheetId="28" hidden="1">{#N/A,#N/A,FALSE,"Aging Summary";#N/A,#N/A,FALSE,"Ratio Analysis";#N/A,#N/A,FALSE,"Test 120 Day Accts";#N/A,#N/A,FALSE,"Tickmarks"}</definedName>
    <definedName name="모" localSheetId="5" hidden="1">{#N/A,#N/A,FALSE,"Aging Summary";#N/A,#N/A,FALSE,"Ratio Analysis";#N/A,#N/A,FALSE,"Test 120 Day Accts";#N/A,#N/A,FALSE,"Tickmarks"}</definedName>
    <definedName name="모" localSheetId="13" hidden="1">{#N/A,#N/A,FALSE,"Aging Summary";#N/A,#N/A,FALSE,"Ratio Analysis";#N/A,#N/A,FALSE,"Test 120 Day Accts";#N/A,#N/A,FALSE,"Tickmarks"}</definedName>
    <definedName name="모" hidden="1">{#N/A,#N/A,FALSE,"Aging Summary";#N/A,#N/A,FALSE,"Ratio Analysis";#N/A,#N/A,FALSE,"Test 120 Day Accts";#N/A,#N/A,FALSE,"Tickmarks"}</definedName>
    <definedName name="모_1" localSheetId="24" hidden="1">{#N/A,#N/A,FALSE,"Aging Summary";#N/A,#N/A,FALSE,"Ratio Analysis";#N/A,#N/A,FALSE,"Test 120 Day Accts";#N/A,#N/A,FALSE,"Tickmarks"}</definedName>
    <definedName name="모_1" localSheetId="8" hidden="1">{#N/A,#N/A,FALSE,"Aging Summary";#N/A,#N/A,FALSE,"Ratio Analysis";#N/A,#N/A,FALSE,"Test 120 Day Accts";#N/A,#N/A,FALSE,"Tickmarks"}</definedName>
    <definedName name="모_1" localSheetId="25" hidden="1">{#N/A,#N/A,FALSE,"Aging Summary";#N/A,#N/A,FALSE,"Ratio Analysis";#N/A,#N/A,FALSE,"Test 120 Day Accts";#N/A,#N/A,FALSE,"Tickmarks"}</definedName>
    <definedName name="모_1" localSheetId="2" hidden="1">{#N/A,#N/A,FALSE,"Aging Summary";#N/A,#N/A,FALSE,"Ratio Analysis";#N/A,#N/A,FALSE,"Test 120 Day Accts";#N/A,#N/A,FALSE,"Tickmarks"}</definedName>
    <definedName name="모_1" localSheetId="14" hidden="1">{#N/A,#N/A,FALSE,"Aging Summary";#N/A,#N/A,FALSE,"Ratio Analysis";#N/A,#N/A,FALSE,"Test 120 Day Accts";#N/A,#N/A,FALSE,"Tickmarks"}</definedName>
    <definedName name="모_1" localSheetId="28" hidden="1">{#N/A,#N/A,FALSE,"Aging Summary";#N/A,#N/A,FALSE,"Ratio Analysis";#N/A,#N/A,FALSE,"Test 120 Day Accts";#N/A,#N/A,FALSE,"Tickmarks"}</definedName>
    <definedName name="모_1" localSheetId="5" hidden="1">{#N/A,#N/A,FALSE,"Aging Summary";#N/A,#N/A,FALSE,"Ratio Analysis";#N/A,#N/A,FALSE,"Test 120 Day Accts";#N/A,#N/A,FALSE,"Tickmarks"}</definedName>
    <definedName name="모_1" localSheetId="13" hidden="1">{#N/A,#N/A,FALSE,"Aging Summary";#N/A,#N/A,FALSE,"Ratio Analysis";#N/A,#N/A,FALSE,"Test 120 Day Accts";#N/A,#N/A,FALSE,"Tickmarks"}</definedName>
    <definedName name="모_1" hidden="1">{#N/A,#N/A,FALSE,"Aging Summary";#N/A,#N/A,FALSE,"Ratio Analysis";#N/A,#N/A,FALSE,"Test 120 Day Accts";#N/A,#N/A,FALSE,"Tickmarks"}</definedName>
    <definedName name="모과나무" localSheetId="24">#REF!</definedName>
    <definedName name="모과나무">#REF!</definedName>
    <definedName name="모나리자아" localSheetId="24" hidden="1">{#N/A,#N/A,FALSE,"정공"}</definedName>
    <definedName name="모나리자아" localSheetId="8" hidden="1">{#N/A,#N/A,FALSE,"정공"}</definedName>
    <definedName name="모나리자아" localSheetId="25" hidden="1">{#N/A,#N/A,FALSE,"정공"}</definedName>
    <definedName name="모나리자아" localSheetId="2" hidden="1">{#N/A,#N/A,FALSE,"정공"}</definedName>
    <definedName name="모나리자아" localSheetId="28" hidden="1">{#N/A,#N/A,FALSE,"정공"}</definedName>
    <definedName name="모나리자아" localSheetId="5" hidden="1">{#N/A,#N/A,FALSE,"정공"}</definedName>
    <definedName name="모나리자아" hidden="1">{#N/A,#N/A,FALSE,"정공"}</definedName>
    <definedName name="모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모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24" hidden="1">{#N/A,#N/A,FALSE,"1.CRITERIA";#N/A,#N/A,FALSE,"2.IS";#N/A,#N/A,FALSE,"3.BS";#N/A,#N/A,FALSE,"4.PER PL";#N/A,#N/A,FALSE,"5.INVESTMENT";#N/A,#N/A,FALSE,"6.공문";#N/A,#N/A,FALSE,"7.netinvest"}</definedName>
    <definedName name="모리" localSheetId="8" hidden="1">{#N/A,#N/A,FALSE,"1.CRITERIA";#N/A,#N/A,FALSE,"2.IS";#N/A,#N/A,FALSE,"3.BS";#N/A,#N/A,FALSE,"4.PER PL";#N/A,#N/A,FALSE,"5.INVESTMENT";#N/A,#N/A,FALSE,"6.공문";#N/A,#N/A,FALSE,"7.netinvest"}</definedName>
    <definedName name="모리" localSheetId="25"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localSheetId="28" hidden="1">{#N/A,#N/A,FALSE,"1.CRITERIA";#N/A,#N/A,FALSE,"2.IS";#N/A,#N/A,FALSE,"3.BS";#N/A,#N/A,FALSE,"4.PER PL";#N/A,#N/A,FALSE,"5.INVESTMENT";#N/A,#N/A,FALSE,"6.공문";#N/A,#N/A,FALSE,"7.netinvest"}</definedName>
    <definedName name="모리" localSheetId="5"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4" hidden="1">{#N/A,#N/A,FALSE,"1.CRITERIA";#N/A,#N/A,FALSE,"2.IS";#N/A,#N/A,FALSE,"3.BS";#N/A,#N/A,FALSE,"4.PER PL";#N/A,#N/A,FALSE,"5.INVESTMENT";#N/A,#N/A,FALSE,"6.공문";#N/A,#N/A,FALSE,"7.netinvest"}</definedName>
    <definedName name="모모" localSheetId="8" hidden="1">{#N/A,#N/A,FALSE,"1.CRITERIA";#N/A,#N/A,FALSE,"2.IS";#N/A,#N/A,FALSE,"3.BS";#N/A,#N/A,FALSE,"4.PER PL";#N/A,#N/A,FALSE,"5.INVESTMENT";#N/A,#N/A,FALSE,"6.공문";#N/A,#N/A,FALSE,"7.netinvest"}</definedName>
    <definedName name="모모" localSheetId="25"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localSheetId="28" hidden="1">{#N/A,#N/A,FALSE,"1.CRITERIA";#N/A,#N/A,FALSE,"2.IS";#N/A,#N/A,FALSE,"3.BS";#N/A,#N/A,FALSE,"4.PER PL";#N/A,#N/A,FALSE,"5.INVESTMENT";#N/A,#N/A,FALSE,"6.공문";#N/A,#N/A,FALSE,"7.netinvest"}</definedName>
    <definedName name="모모" localSheetId="5"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4" hidden="1">{#N/A,#N/A,FALSE,"BS";#N/A,#N/A,FALSE,"PL";#N/A,#N/A,FALSE,"처분";#N/A,#N/A,FALSE,"현금";#N/A,#N/A,FALSE,"매출";#N/A,#N/A,FALSE,"원가";#N/A,#N/A,FALSE,"경영"}</definedName>
    <definedName name="모야" localSheetId="8" hidden="1">{#N/A,#N/A,FALSE,"BS";#N/A,#N/A,FALSE,"PL";#N/A,#N/A,FALSE,"처분";#N/A,#N/A,FALSE,"현금";#N/A,#N/A,FALSE,"매출";#N/A,#N/A,FALSE,"원가";#N/A,#N/A,FALSE,"경영"}</definedName>
    <definedName name="모야" localSheetId="25" hidden="1">{#N/A,#N/A,FALSE,"BS";#N/A,#N/A,FALSE,"PL";#N/A,#N/A,FALSE,"처분";#N/A,#N/A,FALSE,"현금";#N/A,#N/A,FALSE,"매출";#N/A,#N/A,FALSE,"원가";#N/A,#N/A,FALSE,"경영"}</definedName>
    <definedName name="모야" localSheetId="2" hidden="1">{#N/A,#N/A,FALSE,"BS";#N/A,#N/A,FALSE,"PL";#N/A,#N/A,FALSE,"처분";#N/A,#N/A,FALSE,"현금";#N/A,#N/A,FALSE,"매출";#N/A,#N/A,FALSE,"원가";#N/A,#N/A,FALSE,"경영"}</definedName>
    <definedName name="모야" localSheetId="14" hidden="1">{#N/A,#N/A,FALSE,"BS";#N/A,#N/A,FALSE,"PL";#N/A,#N/A,FALSE,"처분";#N/A,#N/A,FALSE,"현금";#N/A,#N/A,FALSE,"매출";#N/A,#N/A,FALSE,"원가";#N/A,#N/A,FALSE,"경영"}</definedName>
    <definedName name="모야" localSheetId="28" hidden="1">{#N/A,#N/A,FALSE,"BS";#N/A,#N/A,FALSE,"PL";#N/A,#N/A,FALSE,"처분";#N/A,#N/A,FALSE,"현금";#N/A,#N/A,FALSE,"매출";#N/A,#N/A,FALSE,"원가";#N/A,#N/A,FALSE,"경영"}</definedName>
    <definedName name="모야" localSheetId="5" hidden="1">{#N/A,#N/A,FALSE,"BS";#N/A,#N/A,FALSE,"PL";#N/A,#N/A,FALSE,"처분";#N/A,#N/A,FALSE,"현금";#N/A,#N/A,FALSE,"매출";#N/A,#N/A,FALSE,"원가";#N/A,#N/A,FALSE,"경영"}</definedName>
    <definedName name="모야" localSheetId="13"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24" hidden="1">{#N/A,#N/A,FALSE,"BS";#N/A,#N/A,FALSE,"PL";#N/A,#N/A,FALSE,"처분";#N/A,#N/A,FALSE,"현금";#N/A,#N/A,FALSE,"매출";#N/A,#N/A,FALSE,"원가";#N/A,#N/A,FALSE,"경영"}</definedName>
    <definedName name="모야_1" localSheetId="8" hidden="1">{#N/A,#N/A,FALSE,"BS";#N/A,#N/A,FALSE,"PL";#N/A,#N/A,FALSE,"처분";#N/A,#N/A,FALSE,"현금";#N/A,#N/A,FALSE,"매출";#N/A,#N/A,FALSE,"원가";#N/A,#N/A,FALSE,"경영"}</definedName>
    <definedName name="모야_1" localSheetId="25"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localSheetId="14" hidden="1">{#N/A,#N/A,FALSE,"BS";#N/A,#N/A,FALSE,"PL";#N/A,#N/A,FALSE,"처분";#N/A,#N/A,FALSE,"현금";#N/A,#N/A,FALSE,"매출";#N/A,#N/A,FALSE,"원가";#N/A,#N/A,FALSE,"경영"}</definedName>
    <definedName name="모야_1" localSheetId="28" hidden="1">{#N/A,#N/A,FALSE,"BS";#N/A,#N/A,FALSE,"PL";#N/A,#N/A,FALSE,"처분";#N/A,#N/A,FALSE,"현금";#N/A,#N/A,FALSE,"매출";#N/A,#N/A,FALSE,"원가";#N/A,#N/A,FALSE,"경영"}</definedName>
    <definedName name="모야_1" localSheetId="5" hidden="1">{#N/A,#N/A,FALSE,"BS";#N/A,#N/A,FALSE,"PL";#N/A,#N/A,FALSE,"처분";#N/A,#N/A,FALSE,"현금";#N/A,#N/A,FALSE,"매출";#N/A,#N/A,FALSE,"원가";#N/A,#N/A,FALSE,"경영"}</definedName>
    <definedName name="모야_1" localSheetId="13" hidden="1">{#N/A,#N/A,FALSE,"BS";#N/A,#N/A,FALSE,"PL";#N/A,#N/A,FALSE,"처분";#N/A,#N/A,FALSE,"현금";#N/A,#N/A,FALSE,"매출";#N/A,#N/A,FALSE,"원가";#N/A,#N/A,FALSE,"경영"}</definedName>
    <definedName name="모야_1" hidden="1">{#N/A,#N/A,FALSE,"BS";#N/A,#N/A,FALSE,"PL";#N/A,#N/A,FALSE,"처분";#N/A,#N/A,FALSE,"현금";#N/A,#N/A,FALSE,"매출";#N/A,#N/A,FALSE,"원가";#N/A,#N/A,FALSE,"경영"}</definedName>
    <definedName name="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목"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 localSheetId="24">BLCH</definedName>
    <definedName name="목ㄱ돋" localSheetId="8">BLCH</definedName>
    <definedName name="목ㄱ돋" localSheetId="25">BLCH</definedName>
    <definedName name="목ㄱ돋" localSheetId="2">BLCH</definedName>
    <definedName name="목ㄱ돋" localSheetId="28">BLCH</definedName>
    <definedName name="목ㄱ돋" localSheetId="26">BLCH</definedName>
    <definedName name="목ㄱ돋" localSheetId="27">BLCH</definedName>
    <definedName name="목ㄱ돋" localSheetId="6">BLCH</definedName>
    <definedName name="목ㄱ돋" localSheetId="5">BLCH</definedName>
    <definedName name="목ㄱ돋">BLCH</definedName>
    <definedName name="목공" localSheetId="24">#REF!</definedName>
    <definedName name="목공">#REF!</definedName>
    <definedName name="목도공" localSheetId="24">#REF!</definedName>
    <definedName name="목도공">#REF!</definedName>
    <definedName name="목돈입력" localSheetId="24">#REF!</definedName>
    <definedName name="목돈입력">#REF!</definedName>
    <definedName name="목동현대" localSheetId="24">BLCH</definedName>
    <definedName name="목동현대" localSheetId="8">BLCH</definedName>
    <definedName name="목동현대" localSheetId="25">BLCH</definedName>
    <definedName name="목동현대" localSheetId="2">BLCH</definedName>
    <definedName name="목동현대" localSheetId="28">BLCH</definedName>
    <definedName name="목동현대" localSheetId="26">BLCH</definedName>
    <definedName name="목동현대" localSheetId="27">BLCH</definedName>
    <definedName name="목동현대" localSheetId="6">BLCH</definedName>
    <definedName name="목동현대" localSheetId="5">BLCH</definedName>
    <definedName name="목동현대">BLCH</definedName>
    <definedName name="목록" localSheetId="24">OFFSET(#REF!,0,0,COUNTA(#REF!),1)</definedName>
    <definedName name="목록">OFFSET(#REF!,0,0,COUNTA(#REF!),1)</definedName>
    <definedName name="목백합" localSheetId="24">#REF!</definedName>
    <definedName name="목백합">#REF!</definedName>
    <definedName name="목차" localSheetId="24" hidden="1">{#N/A,#N/A,FALSE,"단축1";#N/A,#N/A,FALSE,"단축2";#N/A,#N/A,FALSE,"단축3";#N/A,#N/A,FALSE,"장축";#N/A,#N/A,FALSE,"4WD"}</definedName>
    <definedName name="목차" localSheetId="8" hidden="1">{#N/A,#N/A,FALSE,"단축1";#N/A,#N/A,FALSE,"단축2";#N/A,#N/A,FALSE,"단축3";#N/A,#N/A,FALSE,"장축";#N/A,#N/A,FALSE,"4WD"}</definedName>
    <definedName name="목차" localSheetId="25" hidden="1">{#N/A,#N/A,FALSE,"단축1";#N/A,#N/A,FALSE,"단축2";#N/A,#N/A,FALSE,"단축3";#N/A,#N/A,FALSE,"장축";#N/A,#N/A,FALSE,"4WD"}</definedName>
    <definedName name="목차" localSheetId="2" hidden="1">{#N/A,#N/A,FALSE,"단축1";#N/A,#N/A,FALSE,"단축2";#N/A,#N/A,FALSE,"단축3";#N/A,#N/A,FALSE,"장축";#N/A,#N/A,FALSE,"4WD"}</definedName>
    <definedName name="목차" localSheetId="14" hidden="1">{#N/A,#N/A,FALSE,"단축1";#N/A,#N/A,FALSE,"단축2";#N/A,#N/A,FALSE,"단축3";#N/A,#N/A,FALSE,"장축";#N/A,#N/A,FALSE,"4WD"}</definedName>
    <definedName name="목차" localSheetId="28" hidden="1">{#N/A,#N/A,FALSE,"단축1";#N/A,#N/A,FALSE,"단축2";#N/A,#N/A,FALSE,"단축3";#N/A,#N/A,FALSE,"장축";#N/A,#N/A,FALSE,"4WD"}</definedName>
    <definedName name="목차" localSheetId="5" hidden="1">{#N/A,#N/A,FALSE,"단축1";#N/A,#N/A,FALSE,"단축2";#N/A,#N/A,FALSE,"단축3";#N/A,#N/A,FALSE,"장축";#N/A,#N/A,FALSE,"4WD"}</definedName>
    <definedName name="목차" localSheetId="13" hidden="1">{#N/A,#N/A,FALSE,"단축1";#N/A,#N/A,FALSE,"단축2";#N/A,#N/A,FALSE,"단축3";#N/A,#N/A,FALSE,"장축";#N/A,#N/A,FALSE,"4WD"}</definedName>
    <definedName name="목차" hidden="1">{#N/A,#N/A,FALSE,"단축1";#N/A,#N/A,FALSE,"단축2";#N/A,#N/A,FALSE,"단축3";#N/A,#N/A,FALSE,"장축";#N/A,#N/A,FALSE,"4WD"}</definedName>
    <definedName name="목차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localSheetId="24" hidden="1">#REF!</definedName>
    <definedName name="목차2" localSheetId="14" hidden="1">#REF!</definedName>
    <definedName name="목차2" localSheetId="28" hidden="1">#REF!</definedName>
    <definedName name="목차2" localSheetId="13" hidden="1">#REF!</definedName>
    <definedName name="목차2" hidden="1">#REF!</definedName>
    <definedName name="목차도" localSheetId="24" hidden="1">{#N/A,#N/A,FALSE,"정공"}</definedName>
    <definedName name="목차도" localSheetId="8" hidden="1">{#N/A,#N/A,FALSE,"정공"}</definedName>
    <definedName name="목차도" localSheetId="25" hidden="1">{#N/A,#N/A,FALSE,"정공"}</definedName>
    <definedName name="목차도" localSheetId="2" hidden="1">{#N/A,#N/A,FALSE,"정공"}</definedName>
    <definedName name="목차도" localSheetId="28" hidden="1">{#N/A,#N/A,FALSE,"정공"}</definedName>
    <definedName name="목차도" localSheetId="5" hidden="1">{#N/A,#N/A,FALSE,"정공"}</definedName>
    <definedName name="목차도" hidden="1">{#N/A,#N/A,FALSE,"정공"}</definedName>
    <definedName name="목포" localSheetId="24">#REF!</definedName>
    <definedName name="목포">#REF!</definedName>
    <definedName name="목포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8"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5"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목표수금1">#N/A</definedName>
    <definedName name="몬" localSheetId="24" hidden="1">{#N/A,#N/A,FALSE,"표지목차"}</definedName>
    <definedName name="몬" localSheetId="8" hidden="1">{#N/A,#N/A,FALSE,"표지목차"}</definedName>
    <definedName name="몬" localSheetId="25" hidden="1">{#N/A,#N/A,FALSE,"표지목차"}</definedName>
    <definedName name="몬" localSheetId="2" hidden="1">{#N/A,#N/A,FALSE,"표지목차"}</definedName>
    <definedName name="몬" localSheetId="28" hidden="1">{#N/A,#N/A,FALSE,"표지목차"}</definedName>
    <definedName name="몬" localSheetId="5" hidden="1">{#N/A,#N/A,FALSE,"표지목차"}</definedName>
    <definedName name="몬" hidden="1">{#N/A,#N/A,FALSE,"표지목차"}</definedName>
    <definedName name="몰" localSheetId="24">BlankMacro1</definedName>
    <definedName name="몰" localSheetId="8">BlankMacro1</definedName>
    <definedName name="몰" localSheetId="25">BlankMacro1</definedName>
    <definedName name="몰" localSheetId="2">BlankMacro1</definedName>
    <definedName name="몰" localSheetId="28">BlankMacro1</definedName>
    <definedName name="몰" localSheetId="26">BlankMacro1</definedName>
    <definedName name="몰" localSheetId="27">BlankMacro1</definedName>
    <definedName name="몰" localSheetId="6">BlankMacro1</definedName>
    <definedName name="몰" localSheetId="5">BlankMacro1</definedName>
    <definedName name="몰">BlankMacro1</definedName>
    <definedName name="몰라" localSheetId="24" hidden="1">{#N/A,#N/A,FALSE,"정공"}</definedName>
    <definedName name="몰라" localSheetId="8" hidden="1">{#N/A,#N/A,FALSE,"정공"}</definedName>
    <definedName name="몰라" localSheetId="25" hidden="1">{#N/A,#N/A,FALSE,"정공"}</definedName>
    <definedName name="몰라" localSheetId="2" hidden="1">{#N/A,#N/A,FALSE,"정공"}</definedName>
    <definedName name="몰라" localSheetId="14" hidden="1">{#N/A,#N/A,FALSE,"정공"}</definedName>
    <definedName name="몰라" localSheetId="28" hidden="1">{#N/A,#N/A,FALSE,"정공"}</definedName>
    <definedName name="몰라" localSheetId="5" hidden="1">{#N/A,#N/A,FALSE,"정공"}</definedName>
    <definedName name="몰라" localSheetId="13" hidden="1">{#N/A,#N/A,FALSE,"정공"}</definedName>
    <definedName name="몰라" hidden="1">{#N/A,#N/A,FALSE,"정공"}</definedName>
    <definedName name="몰랄ㄹ" localSheetId="24" hidden="1">{#N/A,#N/A,FALSE,"초중조사서식 "}</definedName>
    <definedName name="몰랄ㄹ" localSheetId="8" hidden="1">{#N/A,#N/A,FALSE,"초중조사서식 "}</definedName>
    <definedName name="몰랄ㄹ" localSheetId="25" hidden="1">{#N/A,#N/A,FALSE,"초중조사서식 "}</definedName>
    <definedName name="몰랄ㄹ" localSheetId="2" hidden="1">{#N/A,#N/A,FALSE,"초중조사서식 "}</definedName>
    <definedName name="몰랄ㄹ" localSheetId="28" hidden="1">{#N/A,#N/A,FALSE,"초중조사서식 "}</definedName>
    <definedName name="몰랄ㄹ" localSheetId="5" hidden="1">{#N/A,#N/A,FALSE,"초중조사서식 "}</definedName>
    <definedName name="몰랄ㄹ" hidden="1">{#N/A,#N/A,FALSE,"초중조사서식 "}</definedName>
    <definedName name="뫌" localSheetId="24" hidden="1">{#N/A,#N/A,FALSE,"1.CRITERIA";#N/A,#N/A,FALSE,"2.IS";#N/A,#N/A,FALSE,"3.BS";#N/A,#N/A,FALSE,"4.PER PL";#N/A,#N/A,FALSE,"5.INVESTMENT";#N/A,#N/A,FALSE,"6.공문";#N/A,#N/A,FALSE,"7.netinvest"}</definedName>
    <definedName name="뫌" localSheetId="8" hidden="1">{#N/A,#N/A,FALSE,"1.CRITERIA";#N/A,#N/A,FALSE,"2.IS";#N/A,#N/A,FALSE,"3.BS";#N/A,#N/A,FALSE,"4.PER PL";#N/A,#N/A,FALSE,"5.INVESTMENT";#N/A,#N/A,FALSE,"6.공문";#N/A,#N/A,FALSE,"7.netinvest"}</definedName>
    <definedName name="뫌" localSheetId="25"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localSheetId="28" hidden="1">{#N/A,#N/A,FALSE,"1.CRITERIA";#N/A,#N/A,FALSE,"2.IS";#N/A,#N/A,FALSE,"3.BS";#N/A,#N/A,FALSE,"4.PER PL";#N/A,#N/A,FALSE,"5.INVESTMENT";#N/A,#N/A,FALSE,"6.공문";#N/A,#N/A,FALSE,"7.netinvest"}</definedName>
    <definedName name="뫌" localSheetId="5"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8"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5"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 localSheetId="24">#REF!</definedName>
    <definedName name="무궁화">#REF!</definedName>
    <definedName name="무무" localSheetId="24" hidden="1">{#N/A,#N/A,FALSE,"1.CRITERIA";#N/A,#N/A,FALSE,"2.IS";#N/A,#N/A,FALSE,"3.BS";#N/A,#N/A,FALSE,"4.PER PL";#N/A,#N/A,FALSE,"5.INVESTMENT";#N/A,#N/A,FALSE,"6.공문";#N/A,#N/A,FALSE,"7.netinvest"}</definedName>
    <definedName name="무무" localSheetId="8" hidden="1">{#N/A,#N/A,FALSE,"1.CRITERIA";#N/A,#N/A,FALSE,"2.IS";#N/A,#N/A,FALSE,"3.BS";#N/A,#N/A,FALSE,"4.PER PL";#N/A,#N/A,FALSE,"5.INVESTMENT";#N/A,#N/A,FALSE,"6.공문";#N/A,#N/A,FALSE,"7.netinvest"}</definedName>
    <definedName name="무무" localSheetId="25"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localSheetId="28" hidden="1">{#N/A,#N/A,FALSE,"1.CRITERIA";#N/A,#N/A,FALSE,"2.IS";#N/A,#N/A,FALSE,"3.BS";#N/A,#N/A,FALSE,"4.PER PL";#N/A,#N/A,FALSE,"5.INVESTMENT";#N/A,#N/A,FALSE,"6.공문";#N/A,#N/A,FALSE,"7.netinvest"}</definedName>
    <definedName name="무무" localSheetId="5"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 localSheetId="24">#REF!</definedName>
    <definedName name="무선안테나공">#REF!</definedName>
    <definedName name="무야" localSheetId="24" hidden="1">{#N/A,#N/A,FALSE,"BS";#N/A,#N/A,FALSE,"PL";#N/A,#N/A,FALSE,"A";#N/A,#N/A,FALSE,"B";#N/A,#N/A,FALSE,"B1";#N/A,#N/A,FALSE,"C";#N/A,#N/A,FALSE,"C1";#N/A,#N/A,FALSE,"C2";#N/A,#N/A,FALSE,"D";#N/A,#N/A,FALSE,"E";#N/A,#N/A,FALSE,"F";#N/A,#N/A,FALSE,"AA";#N/A,#N/A,FALSE,"BB";#N/A,#N/A,FALSE,"CC";#N/A,#N/A,FALSE,"DD";#N/A,#N/A,FALSE,"EE";#N/A,#N/A,FALSE,"FF";#N/A,#N/A,FALSE,"PL10";#N/A,#N/A,FALSE,"PL20";#N/A,#N/A,FALSE,"PL30"}</definedName>
    <definedName name="무야" localSheetId="8" hidden="1">{#N/A,#N/A,FALSE,"BS";#N/A,#N/A,FALSE,"PL";#N/A,#N/A,FALSE,"A";#N/A,#N/A,FALSE,"B";#N/A,#N/A,FALSE,"B1";#N/A,#N/A,FALSE,"C";#N/A,#N/A,FALSE,"C1";#N/A,#N/A,FALSE,"C2";#N/A,#N/A,FALSE,"D";#N/A,#N/A,FALSE,"E";#N/A,#N/A,FALSE,"F";#N/A,#N/A,FALSE,"AA";#N/A,#N/A,FALSE,"BB";#N/A,#N/A,FALSE,"CC";#N/A,#N/A,FALSE,"DD";#N/A,#N/A,FALSE,"EE";#N/A,#N/A,FALSE,"FF";#N/A,#N/A,FALSE,"PL10";#N/A,#N/A,FALSE,"PL20";#N/A,#N/A,FALSE,"PL30"}</definedName>
    <definedName name="무야" localSheetId="25" hidden="1">{#N/A,#N/A,FALSE,"BS";#N/A,#N/A,FALSE,"PL";#N/A,#N/A,FALSE,"A";#N/A,#N/A,FALSE,"B";#N/A,#N/A,FALSE,"B1";#N/A,#N/A,FALSE,"C";#N/A,#N/A,FALSE,"C1";#N/A,#N/A,FALSE,"C2";#N/A,#N/A,FALSE,"D";#N/A,#N/A,FALSE,"E";#N/A,#N/A,FALSE,"F";#N/A,#N/A,FALSE,"AA";#N/A,#N/A,FALSE,"BB";#N/A,#N/A,FALSE,"CC";#N/A,#N/A,FALSE,"DD";#N/A,#N/A,FALSE,"EE";#N/A,#N/A,FALSE,"FF";#N/A,#N/A,FALSE,"PL10";#N/A,#N/A,FALSE,"PL20";#N/A,#N/A,FALSE,"PL30"}</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localSheetId="14" hidden="1">{#N/A,#N/A,FALSE,"BS";#N/A,#N/A,FALSE,"PL";#N/A,#N/A,FALSE,"A";#N/A,#N/A,FALSE,"B";#N/A,#N/A,FALSE,"B1";#N/A,#N/A,FALSE,"C";#N/A,#N/A,FALSE,"C1";#N/A,#N/A,FALSE,"C2";#N/A,#N/A,FALSE,"D";#N/A,#N/A,FALSE,"E";#N/A,#N/A,FALSE,"F";#N/A,#N/A,FALSE,"AA";#N/A,#N/A,FALSE,"BB";#N/A,#N/A,FALSE,"CC";#N/A,#N/A,FALSE,"DD";#N/A,#N/A,FALSE,"EE";#N/A,#N/A,FALSE,"FF";#N/A,#N/A,FALSE,"PL10";#N/A,#N/A,FALSE,"PL20";#N/A,#N/A,FALSE,"PL30"}</definedName>
    <definedName name="무야" localSheetId="28" hidden="1">{#N/A,#N/A,FALSE,"BS";#N/A,#N/A,FALSE,"PL";#N/A,#N/A,FALSE,"A";#N/A,#N/A,FALSE,"B";#N/A,#N/A,FALSE,"B1";#N/A,#N/A,FALSE,"C";#N/A,#N/A,FALSE,"C1";#N/A,#N/A,FALSE,"C2";#N/A,#N/A,FALSE,"D";#N/A,#N/A,FALSE,"E";#N/A,#N/A,FALSE,"F";#N/A,#N/A,FALSE,"AA";#N/A,#N/A,FALSE,"BB";#N/A,#N/A,FALSE,"CC";#N/A,#N/A,FALSE,"DD";#N/A,#N/A,FALSE,"EE";#N/A,#N/A,FALSE,"FF";#N/A,#N/A,FALSE,"PL10";#N/A,#N/A,FALSE,"PL20";#N/A,#N/A,FALSE,"PL30"}</definedName>
    <definedName name="무야" localSheetId="5" hidden="1">{#N/A,#N/A,FALSE,"BS";#N/A,#N/A,FALSE,"PL";#N/A,#N/A,FALSE,"A";#N/A,#N/A,FALSE,"B";#N/A,#N/A,FALSE,"B1";#N/A,#N/A,FALSE,"C";#N/A,#N/A,FALSE,"C1";#N/A,#N/A,FALSE,"C2";#N/A,#N/A,FALSE,"D";#N/A,#N/A,FALSE,"E";#N/A,#N/A,FALSE,"F";#N/A,#N/A,FALSE,"AA";#N/A,#N/A,FALSE,"BB";#N/A,#N/A,FALSE,"CC";#N/A,#N/A,FALSE,"DD";#N/A,#N/A,FALSE,"EE";#N/A,#N/A,FALSE,"FF";#N/A,#N/A,FALSE,"PL10";#N/A,#N/A,FALSE,"PL20";#N/A,#N/A,FALSE,"PL30"}</definedName>
    <definedName name="무야" localSheetId="13"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24" hidden="1">{#N/A,#N/A,FALSE,"BS";#N/A,#N/A,FALSE,"PL";#N/A,#N/A,FALSE,"A";#N/A,#N/A,FALSE,"B";#N/A,#N/A,FALSE,"B1";#N/A,#N/A,FALSE,"C";#N/A,#N/A,FALSE,"C1";#N/A,#N/A,FALSE,"C2";#N/A,#N/A,FALSE,"D";#N/A,#N/A,FALSE,"E";#N/A,#N/A,FALSE,"F";#N/A,#N/A,FALSE,"AA";#N/A,#N/A,FALSE,"BB";#N/A,#N/A,FALSE,"CC";#N/A,#N/A,FALSE,"DD";#N/A,#N/A,FALSE,"EE";#N/A,#N/A,FALSE,"FF";#N/A,#N/A,FALSE,"PL10";#N/A,#N/A,FALSE,"PL20";#N/A,#N/A,FALSE,"PL30"}</definedName>
    <definedName name="무야_1" localSheetId="8" hidden="1">{#N/A,#N/A,FALSE,"BS";#N/A,#N/A,FALSE,"PL";#N/A,#N/A,FALSE,"A";#N/A,#N/A,FALSE,"B";#N/A,#N/A,FALSE,"B1";#N/A,#N/A,FALSE,"C";#N/A,#N/A,FALSE,"C1";#N/A,#N/A,FALSE,"C2";#N/A,#N/A,FALSE,"D";#N/A,#N/A,FALSE,"E";#N/A,#N/A,FALSE,"F";#N/A,#N/A,FALSE,"AA";#N/A,#N/A,FALSE,"BB";#N/A,#N/A,FALSE,"CC";#N/A,#N/A,FALSE,"DD";#N/A,#N/A,FALSE,"EE";#N/A,#N/A,FALSE,"FF";#N/A,#N/A,FALSE,"PL10";#N/A,#N/A,FALSE,"PL20";#N/A,#N/A,FALSE,"PL30"}</definedName>
    <definedName name="무야_1" localSheetId="25"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localSheetId="14" hidden="1">{#N/A,#N/A,FALSE,"BS";#N/A,#N/A,FALSE,"PL";#N/A,#N/A,FALSE,"A";#N/A,#N/A,FALSE,"B";#N/A,#N/A,FALSE,"B1";#N/A,#N/A,FALSE,"C";#N/A,#N/A,FALSE,"C1";#N/A,#N/A,FALSE,"C2";#N/A,#N/A,FALSE,"D";#N/A,#N/A,FALSE,"E";#N/A,#N/A,FALSE,"F";#N/A,#N/A,FALSE,"AA";#N/A,#N/A,FALSE,"BB";#N/A,#N/A,FALSE,"CC";#N/A,#N/A,FALSE,"DD";#N/A,#N/A,FALSE,"EE";#N/A,#N/A,FALSE,"FF";#N/A,#N/A,FALSE,"PL10";#N/A,#N/A,FALSE,"PL20";#N/A,#N/A,FALSE,"PL30"}</definedName>
    <definedName name="무야_1" localSheetId="28" hidden="1">{#N/A,#N/A,FALSE,"BS";#N/A,#N/A,FALSE,"PL";#N/A,#N/A,FALSE,"A";#N/A,#N/A,FALSE,"B";#N/A,#N/A,FALSE,"B1";#N/A,#N/A,FALSE,"C";#N/A,#N/A,FALSE,"C1";#N/A,#N/A,FALSE,"C2";#N/A,#N/A,FALSE,"D";#N/A,#N/A,FALSE,"E";#N/A,#N/A,FALSE,"F";#N/A,#N/A,FALSE,"AA";#N/A,#N/A,FALSE,"BB";#N/A,#N/A,FALSE,"CC";#N/A,#N/A,FALSE,"DD";#N/A,#N/A,FALSE,"EE";#N/A,#N/A,FALSE,"FF";#N/A,#N/A,FALSE,"PL10";#N/A,#N/A,FALSE,"PL20";#N/A,#N/A,FALSE,"PL30"}</definedName>
    <definedName name="무야_1" localSheetId="5" hidden="1">{#N/A,#N/A,FALSE,"BS";#N/A,#N/A,FALSE,"PL";#N/A,#N/A,FALSE,"A";#N/A,#N/A,FALSE,"B";#N/A,#N/A,FALSE,"B1";#N/A,#N/A,FALSE,"C";#N/A,#N/A,FALSE,"C1";#N/A,#N/A,FALSE,"C2";#N/A,#N/A,FALSE,"D";#N/A,#N/A,FALSE,"E";#N/A,#N/A,FALSE,"F";#N/A,#N/A,FALSE,"AA";#N/A,#N/A,FALSE,"BB";#N/A,#N/A,FALSE,"CC";#N/A,#N/A,FALSE,"DD";#N/A,#N/A,FALSE,"EE";#N/A,#N/A,FALSE,"FF";#N/A,#N/A,FALSE,"PL10";#N/A,#N/A,FALSE,"PL20";#N/A,#N/A,FALSE,"PL30"}</definedName>
    <definedName name="무야_1" localSheetId="13"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localSheetId="24" hidden="1">{#N/A,#N/A,FALSE,"Aging Summary";#N/A,#N/A,FALSE,"Ratio Analysis";#N/A,#N/A,FALSE,"Test 120 Day Accts";#N/A,#N/A,FALSE,"Tickmarks"}</definedName>
    <definedName name="무형자산" localSheetId="8" hidden="1">{#N/A,#N/A,FALSE,"Aging Summary";#N/A,#N/A,FALSE,"Ratio Analysis";#N/A,#N/A,FALSE,"Test 120 Day Accts";#N/A,#N/A,FALSE,"Tickmarks"}</definedName>
    <definedName name="무형자산" localSheetId="25" hidden="1">{#N/A,#N/A,FALSE,"Aging Summary";#N/A,#N/A,FALSE,"Ratio Analysis";#N/A,#N/A,FALSE,"Test 120 Day Accts";#N/A,#N/A,FALSE,"Tickmarks"}</definedName>
    <definedName name="무형자산" localSheetId="2" hidden="1">{#N/A,#N/A,FALSE,"Aging Summary";#N/A,#N/A,FALSE,"Ratio Analysis";#N/A,#N/A,FALSE,"Test 120 Day Accts";#N/A,#N/A,FALSE,"Tickmarks"}</definedName>
    <definedName name="무형자산" localSheetId="28" hidden="1">{#N/A,#N/A,FALSE,"Aging Summary";#N/A,#N/A,FALSE,"Ratio Analysis";#N/A,#N/A,FALSE,"Test 120 Day Accts";#N/A,#N/A,FALSE,"Tickmarks"}</definedName>
    <definedName name="무형자산" localSheetId="5" hidden="1">{#N/A,#N/A,FALSE,"Aging Summary";#N/A,#N/A,FALSE,"Ratio Analysis";#N/A,#N/A,FALSE,"Test 120 Day Accts";#N/A,#N/A,FALSE,"Tickmarks"}</definedName>
    <definedName name="무형자산" hidden="1">{#N/A,#N/A,FALSE,"Aging Summary";#N/A,#N/A,FALSE,"Ratio Analysis";#N/A,#N/A,FALSE,"Test 120 Day Accts";#N/A,#N/A,FALSE,"Tickmarks"}</definedName>
    <definedName name="문서의_처음">#N/A</definedName>
    <definedName name="문성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8"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5"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24" hidden="1">{#N/A,#N/A,FALSE,"단축1";#N/A,#N/A,FALSE,"단축2";#N/A,#N/A,FALSE,"단축3";#N/A,#N/A,FALSE,"장축";#N/A,#N/A,FALSE,"4WD"}</definedName>
    <definedName name="문제3" localSheetId="8" hidden="1">{#N/A,#N/A,FALSE,"단축1";#N/A,#N/A,FALSE,"단축2";#N/A,#N/A,FALSE,"단축3";#N/A,#N/A,FALSE,"장축";#N/A,#N/A,FALSE,"4WD"}</definedName>
    <definedName name="문제3" localSheetId="25" hidden="1">{#N/A,#N/A,FALSE,"단축1";#N/A,#N/A,FALSE,"단축2";#N/A,#N/A,FALSE,"단축3";#N/A,#N/A,FALSE,"장축";#N/A,#N/A,FALSE,"4WD"}</definedName>
    <definedName name="문제3" localSheetId="2" hidden="1">{#N/A,#N/A,FALSE,"단축1";#N/A,#N/A,FALSE,"단축2";#N/A,#N/A,FALSE,"단축3";#N/A,#N/A,FALSE,"장축";#N/A,#N/A,FALSE,"4WD"}</definedName>
    <definedName name="문제3" localSheetId="14" hidden="1">{#N/A,#N/A,FALSE,"단축1";#N/A,#N/A,FALSE,"단축2";#N/A,#N/A,FALSE,"단축3";#N/A,#N/A,FALSE,"장축";#N/A,#N/A,FALSE,"4WD"}</definedName>
    <definedName name="문제3" localSheetId="28" hidden="1">{#N/A,#N/A,FALSE,"단축1";#N/A,#N/A,FALSE,"단축2";#N/A,#N/A,FALSE,"단축3";#N/A,#N/A,FALSE,"장축";#N/A,#N/A,FALSE,"4WD"}</definedName>
    <definedName name="문제3" localSheetId="5" hidden="1">{#N/A,#N/A,FALSE,"단축1";#N/A,#N/A,FALSE,"단축2";#N/A,#N/A,FALSE,"단축3";#N/A,#N/A,FALSE,"장축";#N/A,#N/A,FALSE,"4WD"}</definedName>
    <definedName name="문제3" localSheetId="13" hidden="1">{#N/A,#N/A,FALSE,"단축1";#N/A,#N/A,FALSE,"단축2";#N/A,#N/A,FALSE,"단축3";#N/A,#N/A,FALSE,"장축";#N/A,#N/A,FALSE,"4WD"}</definedName>
    <definedName name="문제3" hidden="1">{#N/A,#N/A,FALSE,"단축1";#N/A,#N/A,FALSE,"단축2";#N/A,#N/A,FALSE,"단축3";#N/A,#N/A,FALSE,"장축";#N/A,#N/A,FALSE,"4WD"}</definedName>
    <definedName name="문제점" localSheetId="24" hidden="1">{"'Jibu9811 (3)'!$B$1:$J$433"}</definedName>
    <definedName name="문제점" localSheetId="8" hidden="1">{"'Jibu9811 (3)'!$B$1:$J$433"}</definedName>
    <definedName name="문제점" localSheetId="25" hidden="1">{"'Jibu9811 (3)'!$B$1:$J$433"}</definedName>
    <definedName name="문제점" localSheetId="2" hidden="1">{"'Jibu9811 (3)'!$B$1:$J$433"}</definedName>
    <definedName name="문제점" localSheetId="14" hidden="1">{"'Jibu9811 (3)'!$B$1:$J$433"}</definedName>
    <definedName name="문제점" localSheetId="28" hidden="1">{"'Jibu9811 (3)'!$B$1:$J$433"}</definedName>
    <definedName name="문제점" localSheetId="5" hidden="1">{"'Jibu9811 (3)'!$B$1:$J$433"}</definedName>
    <definedName name="문제점" localSheetId="13" hidden="1">{"'Jibu9811 (3)'!$B$1:$J$433"}</definedName>
    <definedName name="문제점" hidden="1">{"'Jibu9811 (3)'!$B$1:$J$433"}</definedName>
    <definedName name="물"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localSheetId="24" hidden="1">{#N/A,#N/A,FALSE,"이태원철근"}</definedName>
    <definedName name="물가" localSheetId="8" hidden="1">{#N/A,#N/A,FALSE,"이태원철근"}</definedName>
    <definedName name="물가" localSheetId="25" hidden="1">{#N/A,#N/A,FALSE,"이태원철근"}</definedName>
    <definedName name="물가" localSheetId="2" hidden="1">{#N/A,#N/A,FALSE,"이태원철근"}</definedName>
    <definedName name="물가" localSheetId="28" hidden="1">{#N/A,#N/A,FALSE,"이태원철근"}</definedName>
    <definedName name="물가" localSheetId="5" hidden="1">{#N/A,#N/A,FALSE,"이태원철근"}</definedName>
    <definedName name="물가" hidden="1">{#N/A,#N/A,FALSE,"이태원철근"}</definedName>
    <definedName name="물가순" localSheetId="24">#REF!</definedName>
    <definedName name="물가순">#REF!</definedName>
    <definedName name="물가자료" localSheetId="24">#REF!</definedName>
    <definedName name="물가자료">#REF!</definedName>
    <definedName name="물가정보" localSheetId="24">#REF!</definedName>
    <definedName name="물가정보">#REF!</definedName>
    <definedName name="물가제외순공사비" localSheetId="24">#REF!</definedName>
    <definedName name="물가제외순공사비">#REF!</definedName>
    <definedName name="물랴자" localSheetId="24" hidden="1">{#N/A,#N/A,TRUE,"Y생산";#N/A,#N/A,TRUE,"Y판매";#N/A,#N/A,TRUE,"Y총물량";#N/A,#N/A,TRUE,"Y능력";#N/A,#N/A,TRUE,"YKD"}</definedName>
    <definedName name="물랴자" localSheetId="8" hidden="1">{#N/A,#N/A,TRUE,"Y생산";#N/A,#N/A,TRUE,"Y판매";#N/A,#N/A,TRUE,"Y총물량";#N/A,#N/A,TRUE,"Y능력";#N/A,#N/A,TRUE,"YKD"}</definedName>
    <definedName name="물랴자" localSheetId="25" hidden="1">{#N/A,#N/A,TRUE,"Y생산";#N/A,#N/A,TRUE,"Y판매";#N/A,#N/A,TRUE,"Y총물량";#N/A,#N/A,TRUE,"Y능력";#N/A,#N/A,TRUE,"YKD"}</definedName>
    <definedName name="물랴자" localSheetId="2" hidden="1">{#N/A,#N/A,TRUE,"Y생산";#N/A,#N/A,TRUE,"Y판매";#N/A,#N/A,TRUE,"Y총물량";#N/A,#N/A,TRUE,"Y능력";#N/A,#N/A,TRUE,"YKD"}</definedName>
    <definedName name="물랴자" localSheetId="14" hidden="1">{#N/A,#N/A,TRUE,"Y생산";#N/A,#N/A,TRUE,"Y판매";#N/A,#N/A,TRUE,"Y총물량";#N/A,#N/A,TRUE,"Y능력";#N/A,#N/A,TRUE,"YKD"}</definedName>
    <definedName name="물랴자" localSheetId="28" hidden="1">{#N/A,#N/A,TRUE,"Y생산";#N/A,#N/A,TRUE,"Y판매";#N/A,#N/A,TRUE,"Y총물량";#N/A,#N/A,TRUE,"Y능력";#N/A,#N/A,TRUE,"YKD"}</definedName>
    <definedName name="물랴자" localSheetId="5" hidden="1">{#N/A,#N/A,TRUE,"Y생산";#N/A,#N/A,TRUE,"Y판매";#N/A,#N/A,TRUE,"Y총물량";#N/A,#N/A,TRUE,"Y능력";#N/A,#N/A,TRUE,"YKD"}</definedName>
    <definedName name="물랴자" localSheetId="13" hidden="1">{#N/A,#N/A,TRUE,"Y생산";#N/A,#N/A,TRUE,"Y판매";#N/A,#N/A,TRUE,"Y총물량";#N/A,#N/A,TRUE,"Y능력";#N/A,#N/A,TRUE,"YKD"}</definedName>
    <definedName name="물랴자" hidden="1">{#N/A,#N/A,TRUE,"Y생산";#N/A,#N/A,TRUE,"Y판매";#N/A,#N/A,TRUE,"Y총물량";#N/A,#N/A,TRUE,"Y능력";#N/A,#N/A,TRUE,"YKD"}</definedName>
    <definedName name="물량수" localSheetId="24" hidden="1">{#N/A,#N/A,TRUE,"Y생산";#N/A,#N/A,TRUE,"Y판매";#N/A,#N/A,TRUE,"Y총물량";#N/A,#N/A,TRUE,"Y능력";#N/A,#N/A,TRUE,"YKD"}</definedName>
    <definedName name="물량수" localSheetId="8" hidden="1">{#N/A,#N/A,TRUE,"Y생산";#N/A,#N/A,TRUE,"Y판매";#N/A,#N/A,TRUE,"Y총물량";#N/A,#N/A,TRUE,"Y능력";#N/A,#N/A,TRUE,"YKD"}</definedName>
    <definedName name="물량수" localSheetId="25" hidden="1">{#N/A,#N/A,TRUE,"Y생산";#N/A,#N/A,TRUE,"Y판매";#N/A,#N/A,TRUE,"Y총물량";#N/A,#N/A,TRUE,"Y능력";#N/A,#N/A,TRUE,"YKD"}</definedName>
    <definedName name="물량수" localSheetId="2" hidden="1">{#N/A,#N/A,TRUE,"Y생산";#N/A,#N/A,TRUE,"Y판매";#N/A,#N/A,TRUE,"Y총물량";#N/A,#N/A,TRUE,"Y능력";#N/A,#N/A,TRUE,"YKD"}</definedName>
    <definedName name="물량수" localSheetId="14" hidden="1">{#N/A,#N/A,TRUE,"Y생산";#N/A,#N/A,TRUE,"Y판매";#N/A,#N/A,TRUE,"Y총물량";#N/A,#N/A,TRUE,"Y능력";#N/A,#N/A,TRUE,"YKD"}</definedName>
    <definedName name="물량수" localSheetId="28" hidden="1">{#N/A,#N/A,TRUE,"Y생산";#N/A,#N/A,TRUE,"Y판매";#N/A,#N/A,TRUE,"Y총물량";#N/A,#N/A,TRUE,"Y능력";#N/A,#N/A,TRUE,"YKD"}</definedName>
    <definedName name="물량수" localSheetId="5" hidden="1">{#N/A,#N/A,TRUE,"Y생산";#N/A,#N/A,TRUE,"Y판매";#N/A,#N/A,TRUE,"Y총물량";#N/A,#N/A,TRUE,"Y능력";#N/A,#N/A,TRUE,"YKD"}</definedName>
    <definedName name="물량수" localSheetId="13" hidden="1">{#N/A,#N/A,TRUE,"Y생산";#N/A,#N/A,TRUE,"Y판매";#N/A,#N/A,TRUE,"Y총물량";#N/A,#N/A,TRUE,"Y능력";#N/A,#N/A,TRUE,"YKD"}</definedName>
    <definedName name="물량수" hidden="1">{#N/A,#N/A,TRUE,"Y생산";#N/A,#N/A,TRUE,"Y판매";#N/A,#N/A,TRUE,"Y총물량";#N/A,#N/A,TRUE,"Y능력";#N/A,#N/A,TRUE,"YKD"}</definedName>
    <definedName name="물량수정" localSheetId="24" hidden="1">{#N/A,#N/A,TRUE,"Y생산";#N/A,#N/A,TRUE,"Y판매";#N/A,#N/A,TRUE,"Y총물량";#N/A,#N/A,TRUE,"Y능력";#N/A,#N/A,TRUE,"YKD"}</definedName>
    <definedName name="물량수정" localSheetId="8" hidden="1">{#N/A,#N/A,TRUE,"Y생산";#N/A,#N/A,TRUE,"Y판매";#N/A,#N/A,TRUE,"Y총물량";#N/A,#N/A,TRUE,"Y능력";#N/A,#N/A,TRUE,"YKD"}</definedName>
    <definedName name="물량수정" localSheetId="25" hidden="1">{#N/A,#N/A,TRUE,"Y생산";#N/A,#N/A,TRUE,"Y판매";#N/A,#N/A,TRUE,"Y총물량";#N/A,#N/A,TRUE,"Y능력";#N/A,#N/A,TRUE,"YKD"}</definedName>
    <definedName name="물량수정" localSheetId="2" hidden="1">{#N/A,#N/A,TRUE,"Y생산";#N/A,#N/A,TRUE,"Y판매";#N/A,#N/A,TRUE,"Y총물량";#N/A,#N/A,TRUE,"Y능력";#N/A,#N/A,TRUE,"YKD"}</definedName>
    <definedName name="물량수정" localSheetId="14" hidden="1">{#N/A,#N/A,TRUE,"Y생산";#N/A,#N/A,TRUE,"Y판매";#N/A,#N/A,TRUE,"Y총물량";#N/A,#N/A,TRUE,"Y능력";#N/A,#N/A,TRUE,"YKD"}</definedName>
    <definedName name="물량수정" localSheetId="28" hidden="1">{#N/A,#N/A,TRUE,"Y생산";#N/A,#N/A,TRUE,"Y판매";#N/A,#N/A,TRUE,"Y총물량";#N/A,#N/A,TRUE,"Y능력";#N/A,#N/A,TRUE,"YKD"}</definedName>
    <definedName name="물량수정" localSheetId="5" hidden="1">{#N/A,#N/A,TRUE,"Y생산";#N/A,#N/A,TRUE,"Y판매";#N/A,#N/A,TRUE,"Y총물량";#N/A,#N/A,TRUE,"Y능력";#N/A,#N/A,TRUE,"YKD"}</definedName>
    <definedName name="물량수정" localSheetId="13" hidden="1">{#N/A,#N/A,TRUE,"Y생산";#N/A,#N/A,TRUE,"Y판매";#N/A,#N/A,TRUE,"Y총물량";#N/A,#N/A,TRUE,"Y능력";#N/A,#N/A,TRUE,"YKD"}</definedName>
    <definedName name="물량수정" hidden="1">{#N/A,#N/A,TRUE,"Y생산";#N/A,#N/A,TRUE,"Y판매";#N/A,#N/A,TRUE,"Y총물량";#N/A,#N/A,TRUE,"Y능력";#N/A,#N/A,TRUE,"YKD"}</definedName>
    <definedName name="물량수정1" localSheetId="24" hidden="1">{#N/A,#N/A,TRUE,"Y생산";#N/A,#N/A,TRUE,"Y판매";#N/A,#N/A,TRUE,"Y총물량";#N/A,#N/A,TRUE,"Y능력";#N/A,#N/A,TRUE,"YKD"}</definedName>
    <definedName name="물량수정1" localSheetId="8" hidden="1">{#N/A,#N/A,TRUE,"Y생산";#N/A,#N/A,TRUE,"Y판매";#N/A,#N/A,TRUE,"Y총물량";#N/A,#N/A,TRUE,"Y능력";#N/A,#N/A,TRUE,"YKD"}</definedName>
    <definedName name="물량수정1" localSheetId="25" hidden="1">{#N/A,#N/A,TRUE,"Y생산";#N/A,#N/A,TRUE,"Y판매";#N/A,#N/A,TRUE,"Y총물량";#N/A,#N/A,TRUE,"Y능력";#N/A,#N/A,TRUE,"YKD"}</definedName>
    <definedName name="물량수정1" localSheetId="2" hidden="1">{#N/A,#N/A,TRUE,"Y생산";#N/A,#N/A,TRUE,"Y판매";#N/A,#N/A,TRUE,"Y총물량";#N/A,#N/A,TRUE,"Y능력";#N/A,#N/A,TRUE,"YKD"}</definedName>
    <definedName name="물량수정1" localSheetId="14" hidden="1">{#N/A,#N/A,TRUE,"Y생산";#N/A,#N/A,TRUE,"Y판매";#N/A,#N/A,TRUE,"Y총물량";#N/A,#N/A,TRUE,"Y능력";#N/A,#N/A,TRUE,"YKD"}</definedName>
    <definedName name="물량수정1" localSheetId="28" hidden="1">{#N/A,#N/A,TRUE,"Y생산";#N/A,#N/A,TRUE,"Y판매";#N/A,#N/A,TRUE,"Y총물량";#N/A,#N/A,TRUE,"Y능력";#N/A,#N/A,TRUE,"YKD"}</definedName>
    <definedName name="물량수정1" localSheetId="5" hidden="1">{#N/A,#N/A,TRUE,"Y생산";#N/A,#N/A,TRUE,"Y판매";#N/A,#N/A,TRUE,"Y총물량";#N/A,#N/A,TRUE,"Y능력";#N/A,#N/A,TRUE,"YKD"}</definedName>
    <definedName name="물량수정1" localSheetId="13" hidden="1">{#N/A,#N/A,TRUE,"Y생산";#N/A,#N/A,TRUE,"Y판매";#N/A,#N/A,TRUE,"Y총물량";#N/A,#N/A,TRUE,"Y능력";#N/A,#N/A,TRUE,"YKD"}</definedName>
    <definedName name="물량수정1" hidden="1">{#N/A,#N/A,TRUE,"Y생산";#N/A,#N/A,TRUE,"Y판매";#N/A,#N/A,TRUE,"Y총물량";#N/A,#N/A,TRUE,"Y능력";#N/A,#N/A,TRUE,"YKD"}</definedName>
    <definedName name="물량수정2" localSheetId="24" hidden="1">{#N/A,#N/A,TRUE,"Y생산";#N/A,#N/A,TRUE,"Y판매";#N/A,#N/A,TRUE,"Y총물량";#N/A,#N/A,TRUE,"Y능력";#N/A,#N/A,TRUE,"YKD"}</definedName>
    <definedName name="물량수정2" localSheetId="8" hidden="1">{#N/A,#N/A,TRUE,"Y생산";#N/A,#N/A,TRUE,"Y판매";#N/A,#N/A,TRUE,"Y총물량";#N/A,#N/A,TRUE,"Y능력";#N/A,#N/A,TRUE,"YKD"}</definedName>
    <definedName name="물량수정2" localSheetId="25" hidden="1">{#N/A,#N/A,TRUE,"Y생산";#N/A,#N/A,TRUE,"Y판매";#N/A,#N/A,TRUE,"Y총물량";#N/A,#N/A,TRUE,"Y능력";#N/A,#N/A,TRUE,"YKD"}</definedName>
    <definedName name="물량수정2" localSheetId="2" hidden="1">{#N/A,#N/A,TRUE,"Y생산";#N/A,#N/A,TRUE,"Y판매";#N/A,#N/A,TRUE,"Y총물량";#N/A,#N/A,TRUE,"Y능력";#N/A,#N/A,TRUE,"YKD"}</definedName>
    <definedName name="물량수정2" localSheetId="14" hidden="1">{#N/A,#N/A,TRUE,"Y생산";#N/A,#N/A,TRUE,"Y판매";#N/A,#N/A,TRUE,"Y총물량";#N/A,#N/A,TRUE,"Y능력";#N/A,#N/A,TRUE,"YKD"}</definedName>
    <definedName name="물량수정2" localSheetId="28" hidden="1">{#N/A,#N/A,TRUE,"Y생산";#N/A,#N/A,TRUE,"Y판매";#N/A,#N/A,TRUE,"Y총물량";#N/A,#N/A,TRUE,"Y능력";#N/A,#N/A,TRUE,"YKD"}</definedName>
    <definedName name="물량수정2" localSheetId="5" hidden="1">{#N/A,#N/A,TRUE,"Y생산";#N/A,#N/A,TRUE,"Y판매";#N/A,#N/A,TRUE,"Y총물량";#N/A,#N/A,TRUE,"Y능력";#N/A,#N/A,TRUE,"YKD"}</definedName>
    <definedName name="물량수정2" localSheetId="13" hidden="1">{#N/A,#N/A,TRUE,"Y생산";#N/A,#N/A,TRUE,"Y판매";#N/A,#N/A,TRUE,"Y총물량";#N/A,#N/A,TRUE,"Y능력";#N/A,#N/A,TRUE,"YKD"}</definedName>
    <definedName name="물량수정2" hidden="1">{#N/A,#N/A,TRUE,"Y생산";#N/A,#N/A,TRUE,"Y판매";#N/A,#N/A,TRUE,"Y총물량";#N/A,#N/A,TRUE,"Y능력";#N/A,#N/A,TRUE,"YKD"}</definedName>
    <definedName name="물량정" localSheetId="24" hidden="1">{#N/A,#N/A,TRUE,"Y생산";#N/A,#N/A,TRUE,"Y판매";#N/A,#N/A,TRUE,"Y총물량";#N/A,#N/A,TRUE,"Y능력";#N/A,#N/A,TRUE,"YKD"}</definedName>
    <definedName name="물량정" localSheetId="8" hidden="1">{#N/A,#N/A,TRUE,"Y생산";#N/A,#N/A,TRUE,"Y판매";#N/A,#N/A,TRUE,"Y총물량";#N/A,#N/A,TRUE,"Y능력";#N/A,#N/A,TRUE,"YKD"}</definedName>
    <definedName name="물량정" localSheetId="25" hidden="1">{#N/A,#N/A,TRUE,"Y생산";#N/A,#N/A,TRUE,"Y판매";#N/A,#N/A,TRUE,"Y총물량";#N/A,#N/A,TRUE,"Y능력";#N/A,#N/A,TRUE,"YKD"}</definedName>
    <definedName name="물량정" localSheetId="2" hidden="1">{#N/A,#N/A,TRUE,"Y생산";#N/A,#N/A,TRUE,"Y판매";#N/A,#N/A,TRUE,"Y총물량";#N/A,#N/A,TRUE,"Y능력";#N/A,#N/A,TRUE,"YKD"}</definedName>
    <definedName name="물량정" localSheetId="14" hidden="1">{#N/A,#N/A,TRUE,"Y생산";#N/A,#N/A,TRUE,"Y판매";#N/A,#N/A,TRUE,"Y총물량";#N/A,#N/A,TRUE,"Y능력";#N/A,#N/A,TRUE,"YKD"}</definedName>
    <definedName name="물량정" localSheetId="28" hidden="1">{#N/A,#N/A,TRUE,"Y생산";#N/A,#N/A,TRUE,"Y판매";#N/A,#N/A,TRUE,"Y총물량";#N/A,#N/A,TRUE,"Y능력";#N/A,#N/A,TRUE,"YKD"}</definedName>
    <definedName name="물량정" localSheetId="5" hidden="1">{#N/A,#N/A,TRUE,"Y생산";#N/A,#N/A,TRUE,"Y판매";#N/A,#N/A,TRUE,"Y총물량";#N/A,#N/A,TRUE,"Y능력";#N/A,#N/A,TRUE,"YKD"}</definedName>
    <definedName name="물량정" localSheetId="13" hidden="1">{#N/A,#N/A,TRUE,"Y생산";#N/A,#N/A,TRUE,"Y판매";#N/A,#N/A,TRUE,"Y총물량";#N/A,#N/A,TRUE,"Y능력";#N/A,#N/A,TRUE,"YKD"}</definedName>
    <definedName name="물량정" hidden="1">{#N/A,#N/A,TRUE,"Y생산";#N/A,#N/A,TRUE,"Y판매";#N/A,#N/A,TRUE,"Y총물량";#N/A,#N/A,TRUE,"Y능력";#N/A,#N/A,TRUE,"YKD"}</definedName>
    <definedName name="물량조정" localSheetId="24" hidden="1">{#N/A,#N/A,TRUE,"Y생산";#N/A,#N/A,TRUE,"Y판매";#N/A,#N/A,TRUE,"Y총물량";#N/A,#N/A,TRUE,"Y능력";#N/A,#N/A,TRUE,"YKD"}</definedName>
    <definedName name="물량조정" localSheetId="8" hidden="1">{#N/A,#N/A,TRUE,"Y생산";#N/A,#N/A,TRUE,"Y판매";#N/A,#N/A,TRUE,"Y총물량";#N/A,#N/A,TRUE,"Y능력";#N/A,#N/A,TRUE,"YKD"}</definedName>
    <definedName name="물량조정" localSheetId="25" hidden="1">{#N/A,#N/A,TRUE,"Y생산";#N/A,#N/A,TRUE,"Y판매";#N/A,#N/A,TRUE,"Y총물량";#N/A,#N/A,TRUE,"Y능력";#N/A,#N/A,TRUE,"YKD"}</definedName>
    <definedName name="물량조정" localSheetId="2" hidden="1">{#N/A,#N/A,TRUE,"Y생산";#N/A,#N/A,TRUE,"Y판매";#N/A,#N/A,TRUE,"Y총물량";#N/A,#N/A,TRUE,"Y능력";#N/A,#N/A,TRUE,"YKD"}</definedName>
    <definedName name="물량조정" localSheetId="14" hidden="1">{#N/A,#N/A,TRUE,"Y생산";#N/A,#N/A,TRUE,"Y판매";#N/A,#N/A,TRUE,"Y총물량";#N/A,#N/A,TRUE,"Y능력";#N/A,#N/A,TRUE,"YKD"}</definedName>
    <definedName name="물량조정" localSheetId="28" hidden="1">{#N/A,#N/A,TRUE,"Y생산";#N/A,#N/A,TRUE,"Y판매";#N/A,#N/A,TRUE,"Y총물량";#N/A,#N/A,TRUE,"Y능력";#N/A,#N/A,TRUE,"YKD"}</definedName>
    <definedName name="물량조정" localSheetId="5" hidden="1">{#N/A,#N/A,TRUE,"Y생산";#N/A,#N/A,TRUE,"Y판매";#N/A,#N/A,TRUE,"Y총물량";#N/A,#N/A,TRUE,"Y능력";#N/A,#N/A,TRUE,"YKD"}</definedName>
    <definedName name="물량조정" localSheetId="13" hidden="1">{#N/A,#N/A,TRUE,"Y생산";#N/A,#N/A,TRUE,"Y판매";#N/A,#N/A,TRUE,"Y총물량";#N/A,#N/A,TRUE,"Y능력";#N/A,#N/A,TRUE,"YKD"}</definedName>
    <definedName name="물량조정" hidden="1">{#N/A,#N/A,TRUE,"Y생산";#N/A,#N/A,TRUE,"Y판매";#N/A,#N/A,TRUE,"Y총물량";#N/A,#N/A,TRUE,"Y능력";#N/A,#N/A,TRUE,"YKD"}</definedName>
    <definedName name="물류" localSheetId="24" hidden="1">{#N/A,#N/A,TRUE,"일정"}</definedName>
    <definedName name="물류" localSheetId="8" hidden="1">{#N/A,#N/A,TRUE,"일정"}</definedName>
    <definedName name="물류" localSheetId="25" hidden="1">{#N/A,#N/A,TRUE,"일정"}</definedName>
    <definedName name="물류" localSheetId="2" hidden="1">{#N/A,#N/A,TRUE,"일정"}</definedName>
    <definedName name="물류" localSheetId="14" hidden="1">{#N/A,#N/A,TRUE,"일정"}</definedName>
    <definedName name="물류" localSheetId="28" hidden="1">{#N/A,#N/A,TRUE,"일정"}</definedName>
    <definedName name="물류" localSheetId="5" hidden="1">{#N/A,#N/A,TRUE,"일정"}</definedName>
    <definedName name="물류" localSheetId="13" hidden="1">{#N/A,#N/A,TRUE,"일정"}</definedName>
    <definedName name="물류" hidden="1">{#N/A,#N/A,TRUE,"일정"}</definedName>
    <definedName name="물류혁신" localSheetId="24" hidden="1">{#N/A,#N/A,FALSE,"인원";#N/A,#N/A,FALSE,"비용2";#N/A,#N/A,FALSE,"비용1";#N/A,#N/A,FALSE,"비용";#N/A,#N/A,FALSE,"보증2";#N/A,#N/A,FALSE,"보증1";#N/A,#N/A,FALSE,"보증";#N/A,#N/A,FALSE,"손익1";#N/A,#N/A,FALSE,"손익";#N/A,#N/A,FALSE,"부서별매출";#N/A,#N/A,FALSE,"매출"}</definedName>
    <definedName name="물류혁신" localSheetId="8" hidden="1">{#N/A,#N/A,FALSE,"인원";#N/A,#N/A,FALSE,"비용2";#N/A,#N/A,FALSE,"비용1";#N/A,#N/A,FALSE,"비용";#N/A,#N/A,FALSE,"보증2";#N/A,#N/A,FALSE,"보증1";#N/A,#N/A,FALSE,"보증";#N/A,#N/A,FALSE,"손익1";#N/A,#N/A,FALSE,"손익";#N/A,#N/A,FALSE,"부서별매출";#N/A,#N/A,FALSE,"매출"}</definedName>
    <definedName name="물류혁신" localSheetId="25" hidden="1">{#N/A,#N/A,FALSE,"인원";#N/A,#N/A,FALSE,"비용2";#N/A,#N/A,FALSE,"비용1";#N/A,#N/A,FALSE,"비용";#N/A,#N/A,FALSE,"보증2";#N/A,#N/A,FALSE,"보증1";#N/A,#N/A,FALSE,"보증";#N/A,#N/A,FALSE,"손익1";#N/A,#N/A,FALSE,"손익";#N/A,#N/A,FALSE,"부서별매출";#N/A,#N/A,FALSE,"매출"}</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localSheetId="14" hidden="1">{#N/A,#N/A,FALSE,"인원";#N/A,#N/A,FALSE,"비용2";#N/A,#N/A,FALSE,"비용1";#N/A,#N/A,FALSE,"비용";#N/A,#N/A,FALSE,"보증2";#N/A,#N/A,FALSE,"보증1";#N/A,#N/A,FALSE,"보증";#N/A,#N/A,FALSE,"손익1";#N/A,#N/A,FALSE,"손익";#N/A,#N/A,FALSE,"부서별매출";#N/A,#N/A,FALSE,"매출"}</definedName>
    <definedName name="물류혁신" localSheetId="28" hidden="1">{#N/A,#N/A,FALSE,"인원";#N/A,#N/A,FALSE,"비용2";#N/A,#N/A,FALSE,"비용1";#N/A,#N/A,FALSE,"비용";#N/A,#N/A,FALSE,"보증2";#N/A,#N/A,FALSE,"보증1";#N/A,#N/A,FALSE,"보증";#N/A,#N/A,FALSE,"손익1";#N/A,#N/A,FALSE,"손익";#N/A,#N/A,FALSE,"부서별매출";#N/A,#N/A,FALSE,"매출"}</definedName>
    <definedName name="물류혁신" localSheetId="5" hidden="1">{#N/A,#N/A,FALSE,"인원";#N/A,#N/A,FALSE,"비용2";#N/A,#N/A,FALSE,"비용1";#N/A,#N/A,FALSE,"비용";#N/A,#N/A,FALSE,"보증2";#N/A,#N/A,FALSE,"보증1";#N/A,#N/A,FALSE,"보증";#N/A,#N/A,FALSE,"손익1";#N/A,#N/A,FALSE,"손익";#N/A,#N/A,FALSE,"부서별매출";#N/A,#N/A,FALSE,"매출"}</definedName>
    <definedName name="물류혁신" localSheetId="13"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24" hidden="1">{#N/A,#N/A,TRUE,"Y생산";#N/A,#N/A,TRUE,"Y판매";#N/A,#N/A,TRUE,"Y총물량";#N/A,#N/A,TRUE,"Y능력";#N/A,#N/A,TRUE,"YKD"}</definedName>
    <definedName name="물수" localSheetId="8" hidden="1">{#N/A,#N/A,TRUE,"Y생산";#N/A,#N/A,TRUE,"Y판매";#N/A,#N/A,TRUE,"Y총물량";#N/A,#N/A,TRUE,"Y능력";#N/A,#N/A,TRUE,"YKD"}</definedName>
    <definedName name="물수" localSheetId="25" hidden="1">{#N/A,#N/A,TRUE,"Y생산";#N/A,#N/A,TRUE,"Y판매";#N/A,#N/A,TRUE,"Y총물량";#N/A,#N/A,TRUE,"Y능력";#N/A,#N/A,TRUE,"YKD"}</definedName>
    <definedName name="물수" localSheetId="2" hidden="1">{#N/A,#N/A,TRUE,"Y생산";#N/A,#N/A,TRUE,"Y판매";#N/A,#N/A,TRUE,"Y총물량";#N/A,#N/A,TRUE,"Y능력";#N/A,#N/A,TRUE,"YKD"}</definedName>
    <definedName name="물수" localSheetId="14" hidden="1">{#N/A,#N/A,TRUE,"Y생산";#N/A,#N/A,TRUE,"Y판매";#N/A,#N/A,TRUE,"Y총물량";#N/A,#N/A,TRUE,"Y능력";#N/A,#N/A,TRUE,"YKD"}</definedName>
    <definedName name="물수" localSheetId="28" hidden="1">{#N/A,#N/A,TRUE,"Y생산";#N/A,#N/A,TRUE,"Y판매";#N/A,#N/A,TRUE,"Y총물량";#N/A,#N/A,TRUE,"Y능력";#N/A,#N/A,TRUE,"YKD"}</definedName>
    <definedName name="물수" localSheetId="5" hidden="1">{#N/A,#N/A,TRUE,"Y생산";#N/A,#N/A,TRUE,"Y판매";#N/A,#N/A,TRUE,"Y총물량";#N/A,#N/A,TRUE,"Y능력";#N/A,#N/A,TRUE,"YKD"}</definedName>
    <definedName name="물수" localSheetId="13" hidden="1">{#N/A,#N/A,TRUE,"Y생산";#N/A,#N/A,TRUE,"Y판매";#N/A,#N/A,TRUE,"Y총물량";#N/A,#N/A,TRUE,"Y능력";#N/A,#N/A,TRUE,"YKD"}</definedName>
    <definedName name="물수" hidden="1">{#N/A,#N/A,TRUE,"Y생산";#N/A,#N/A,TRUE,"Y판매";#N/A,#N/A,TRUE,"Y총물량";#N/A,#N/A,TRUE,"Y능력";#N/A,#N/A,TRUE,"YKD"}</definedName>
    <definedName name="물자" localSheetId="24" hidden="1">#REF!</definedName>
    <definedName name="물자" hidden="1">#REF!</definedName>
    <definedName name="뭐" localSheetId="24">#REF!</definedName>
    <definedName name="뭐" localSheetId="14">#REF!</definedName>
    <definedName name="뭐" localSheetId="13">#REF!</definedName>
    <definedName name="뭐">#REF!</definedName>
    <definedName name="뭐가이태원이야" localSheetId="24" hidden="1">{#N/A,#N/A,FALSE,"이태원철근"}</definedName>
    <definedName name="뭐가이태원이야" localSheetId="8" hidden="1">{#N/A,#N/A,FALSE,"이태원철근"}</definedName>
    <definedName name="뭐가이태원이야" localSheetId="25" hidden="1">{#N/A,#N/A,FALSE,"이태원철근"}</definedName>
    <definedName name="뭐가이태원이야" localSheetId="2" hidden="1">{#N/A,#N/A,FALSE,"이태원철근"}</definedName>
    <definedName name="뭐가이태원이야" localSheetId="28" hidden="1">{#N/A,#N/A,FALSE,"이태원철근"}</definedName>
    <definedName name="뭐가이태원이야" localSheetId="5" hidden="1">{#N/A,#N/A,FALSE,"이태원철근"}</definedName>
    <definedName name="뭐가이태원이야" hidden="1">{#N/A,#N/A,FALSE,"이태원철근"}</definedName>
    <definedName name="뭐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뭐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8"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localSheetId="5"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24" hidden="1">{#N/A,#N/A,FALSE,"기술료 비교"}</definedName>
    <definedName name="뮤" localSheetId="8" hidden="1">{#N/A,#N/A,FALSE,"기술료 비교"}</definedName>
    <definedName name="뮤" localSheetId="25" hidden="1">{#N/A,#N/A,FALSE,"기술료 비교"}</definedName>
    <definedName name="뮤" localSheetId="2" hidden="1">{#N/A,#N/A,FALSE,"기술료 비교"}</definedName>
    <definedName name="뮤" localSheetId="28" hidden="1">{#N/A,#N/A,FALSE,"기술료 비교"}</definedName>
    <definedName name="뮤" localSheetId="5" hidden="1">{#N/A,#N/A,FALSE,"기술료 비교"}</definedName>
    <definedName name="뮤" hidden="1">{#N/A,#N/A,FALSE,"기술료 비교"}</definedName>
    <definedName name="뮤629" localSheetId="24">#REF!</definedName>
    <definedName name="뮤629">#REF!</definedName>
    <definedName name="뮤뮤" localSheetId="24" hidden="1">{#N/A,#N/A,FALSE,"1.CRITERIA";#N/A,#N/A,FALSE,"2.IS";#N/A,#N/A,FALSE,"3.BS";#N/A,#N/A,FALSE,"4.PER PL";#N/A,#N/A,FALSE,"5.INVESTMENT";#N/A,#N/A,FALSE,"6.공문";#N/A,#N/A,FALSE,"7.netinvest"}</definedName>
    <definedName name="뮤뮤" localSheetId="8" hidden="1">{#N/A,#N/A,FALSE,"1.CRITERIA";#N/A,#N/A,FALSE,"2.IS";#N/A,#N/A,FALSE,"3.BS";#N/A,#N/A,FALSE,"4.PER PL";#N/A,#N/A,FALSE,"5.INVESTMENT";#N/A,#N/A,FALSE,"6.공문";#N/A,#N/A,FALSE,"7.netinvest"}</definedName>
    <definedName name="뮤뮤" localSheetId="25"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localSheetId="28" hidden="1">{#N/A,#N/A,FALSE,"1.CRITERIA";#N/A,#N/A,FALSE,"2.IS";#N/A,#N/A,FALSE,"3.BS";#N/A,#N/A,FALSE,"4.PER PL";#N/A,#N/A,FALSE,"5.INVESTMENT";#N/A,#N/A,FALSE,"6.공문";#N/A,#N/A,FALSE,"7.netinvest"}</definedName>
    <definedName name="뮤뮤" localSheetId="5"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24" hidden="1">{#N/A,#N/A,TRUE,"일정"}</definedName>
    <definedName name="므" localSheetId="8" hidden="1">{#N/A,#N/A,TRUE,"일정"}</definedName>
    <definedName name="므" localSheetId="25" hidden="1">{#N/A,#N/A,TRUE,"일정"}</definedName>
    <definedName name="므" localSheetId="2" hidden="1">{#N/A,#N/A,TRUE,"일정"}</definedName>
    <definedName name="므" localSheetId="14" hidden="1">{#N/A,#N/A,TRUE,"일정"}</definedName>
    <definedName name="므" localSheetId="28" hidden="1">{#N/A,#N/A,TRUE,"일정"}</definedName>
    <definedName name="므" localSheetId="5" hidden="1">{#N/A,#N/A,TRUE,"일정"}</definedName>
    <definedName name="므" localSheetId="13" hidden="1">{#N/A,#N/A,TRUE,"일정"}</definedName>
    <definedName name="므" hidden="1">{#N/A,#N/A,TRUE,"일정"}</definedName>
    <definedName name="미" localSheetId="24" hidden="1">{#N/A,#N/A,TRUE,"일정"}</definedName>
    <definedName name="미" localSheetId="8" hidden="1">{#N/A,#N/A,TRUE,"일정"}</definedName>
    <definedName name="미" localSheetId="25" hidden="1">{#N/A,#N/A,TRUE,"일정"}</definedName>
    <definedName name="미" localSheetId="2" hidden="1">{#N/A,#N/A,TRUE,"일정"}</definedName>
    <definedName name="미" localSheetId="14" hidden="1">{#N/A,#N/A,TRUE,"일정"}</definedName>
    <definedName name="미" localSheetId="28" hidden="1">{#N/A,#N/A,TRUE,"일정"}</definedName>
    <definedName name="미" localSheetId="5" hidden="1">{#N/A,#N/A,TRUE,"일정"}</definedName>
    <definedName name="미" localSheetId="13" hidden="1">{#N/A,#N/A,TRUE,"일정"}</definedName>
    <definedName name="미" hidden="1">{#N/A,#N/A,TRUE,"일정"}</definedName>
    <definedName name="미금" localSheetId="24" hidden="1">#REF!</definedName>
    <definedName name="미금" localSheetId="14" hidden="1">#REF!</definedName>
    <definedName name="미금" localSheetId="28" hidden="1">#REF!</definedName>
    <definedName name="미금" localSheetId="13" hidden="1">#REF!</definedName>
    <definedName name="미금" hidden="1">#REF!</definedName>
    <definedName name="미라" localSheetId="24" hidden="1">{#N/A,#N/A,FALSE,"1.CRITERIA";#N/A,#N/A,FALSE,"2.IS";#N/A,#N/A,FALSE,"3.BS";#N/A,#N/A,FALSE,"4.PER PL";#N/A,#N/A,FALSE,"5.INVESTMENT";#N/A,#N/A,FALSE,"6.공문";#N/A,#N/A,FALSE,"7.netinvest"}</definedName>
    <definedName name="미라" localSheetId="8" hidden="1">{#N/A,#N/A,FALSE,"1.CRITERIA";#N/A,#N/A,FALSE,"2.IS";#N/A,#N/A,FALSE,"3.BS";#N/A,#N/A,FALSE,"4.PER PL";#N/A,#N/A,FALSE,"5.INVESTMENT";#N/A,#N/A,FALSE,"6.공문";#N/A,#N/A,FALSE,"7.netinvest"}</definedName>
    <definedName name="미라" localSheetId="25"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localSheetId="28" hidden="1">{#N/A,#N/A,FALSE,"1.CRITERIA";#N/A,#N/A,FALSE,"2.IS";#N/A,#N/A,FALSE,"3.BS";#N/A,#N/A,FALSE,"4.PER PL";#N/A,#N/A,FALSE,"5.INVESTMENT";#N/A,#N/A,FALSE,"6.공문";#N/A,#N/A,FALSE,"7.netinvest"}</definedName>
    <definedName name="미라" localSheetId="5"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24" hidden="1">{#N/A,#N/A,FALSE,"1.CRITERIA";#N/A,#N/A,FALSE,"2.IS";#N/A,#N/A,FALSE,"3.BS";#N/A,#N/A,FALSE,"4.PER PL";#N/A,#N/A,FALSE,"5.INVESTMENT";#N/A,#N/A,FALSE,"6.공문";#N/A,#N/A,FALSE,"7.netinvest"}</definedName>
    <definedName name="미로" localSheetId="8" hidden="1">{#N/A,#N/A,FALSE,"1.CRITERIA";#N/A,#N/A,FALSE,"2.IS";#N/A,#N/A,FALSE,"3.BS";#N/A,#N/A,FALSE,"4.PER PL";#N/A,#N/A,FALSE,"5.INVESTMENT";#N/A,#N/A,FALSE,"6.공문";#N/A,#N/A,FALSE,"7.netinvest"}</definedName>
    <definedName name="미로" localSheetId="25"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localSheetId="28" hidden="1">{#N/A,#N/A,FALSE,"1.CRITERIA";#N/A,#N/A,FALSE,"2.IS";#N/A,#N/A,FALSE,"3.BS";#N/A,#N/A,FALSE,"4.PER PL";#N/A,#N/A,FALSE,"5.INVESTMENT";#N/A,#N/A,FALSE,"6.공문";#N/A,#N/A,FALSE,"7.netinvest"}</definedName>
    <definedName name="미로" localSheetId="5"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4" hidden="1">{#N/A,#N/A,FALSE,"1.CRITERIA";#N/A,#N/A,FALSE,"2.IS";#N/A,#N/A,FALSE,"3.BS";#N/A,#N/A,FALSE,"4.PER PL";#N/A,#N/A,FALSE,"5.INVESTMENT";#N/A,#N/A,FALSE,"6.공문";#N/A,#N/A,FALSE,"7.netinvest"}</definedName>
    <definedName name="미로어" localSheetId="8" hidden="1">{#N/A,#N/A,FALSE,"1.CRITERIA";#N/A,#N/A,FALSE,"2.IS";#N/A,#N/A,FALSE,"3.BS";#N/A,#N/A,FALSE,"4.PER PL";#N/A,#N/A,FALSE,"5.INVESTMENT";#N/A,#N/A,FALSE,"6.공문";#N/A,#N/A,FALSE,"7.netinvest"}</definedName>
    <definedName name="미로어" localSheetId="25"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localSheetId="28" hidden="1">{#N/A,#N/A,FALSE,"1.CRITERIA";#N/A,#N/A,FALSE,"2.IS";#N/A,#N/A,FALSE,"3.BS";#N/A,#N/A,FALSE,"4.PER PL";#N/A,#N/A,FALSE,"5.INVESTMENT";#N/A,#N/A,FALSE,"6.공문";#N/A,#N/A,FALSE,"7.netinvest"}</definedName>
    <definedName name="미로어" localSheetId="5"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4" hidden="1">{#N/A,#N/A,FALSE,"1.CRITERIA";#N/A,#N/A,FALSE,"2.IS";#N/A,#N/A,FALSE,"3.BS";#N/A,#N/A,FALSE,"4.PER PL";#N/A,#N/A,FALSE,"5.INVESTMENT";#N/A,#N/A,FALSE,"6.공문";#N/A,#N/A,FALSE,"7.netinvest"}</definedName>
    <definedName name="미료" localSheetId="8" hidden="1">{#N/A,#N/A,FALSE,"1.CRITERIA";#N/A,#N/A,FALSE,"2.IS";#N/A,#N/A,FALSE,"3.BS";#N/A,#N/A,FALSE,"4.PER PL";#N/A,#N/A,FALSE,"5.INVESTMENT";#N/A,#N/A,FALSE,"6.공문";#N/A,#N/A,FALSE,"7.netinvest"}</definedName>
    <definedName name="미료" localSheetId="25"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localSheetId="28" hidden="1">{#N/A,#N/A,FALSE,"1.CRITERIA";#N/A,#N/A,FALSE,"2.IS";#N/A,#N/A,FALSE,"3.BS";#N/A,#N/A,FALSE,"4.PER PL";#N/A,#N/A,FALSE,"5.INVESTMENT";#N/A,#N/A,FALSE,"6.공문";#N/A,#N/A,FALSE,"7.netinvest"}</definedName>
    <definedName name="미료" localSheetId="5"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4" hidden="1">{#N/A,#N/A,FALSE,"1.CRITERIA";#N/A,#N/A,FALSE,"2.IS";#N/A,#N/A,FALSE,"3.BS";#N/A,#N/A,FALSE,"4.PER PL";#N/A,#N/A,FALSE,"5.INVESTMENT";#N/A,#N/A,FALSE,"6.공문";#N/A,#N/A,FALSE,"7.netinvest"}</definedName>
    <definedName name="미미" localSheetId="8" hidden="1">{#N/A,#N/A,FALSE,"1.CRITERIA";#N/A,#N/A,FALSE,"2.IS";#N/A,#N/A,FALSE,"3.BS";#N/A,#N/A,FALSE,"4.PER PL";#N/A,#N/A,FALSE,"5.INVESTMENT";#N/A,#N/A,FALSE,"6.공문";#N/A,#N/A,FALSE,"7.netinvest"}</definedName>
    <definedName name="미미" localSheetId="25"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localSheetId="28" hidden="1">{#N/A,#N/A,FALSE,"1.CRITERIA";#N/A,#N/A,FALSE,"2.IS";#N/A,#N/A,FALSE,"3.BS";#N/A,#N/A,FALSE,"4.PER PL";#N/A,#N/A,FALSE,"5.INVESTMENT";#N/A,#N/A,FALSE,"6.공문";#N/A,#N/A,FALSE,"7.netinvest"}</definedName>
    <definedName name="미미" localSheetId="5"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24" hidden="1">{#N/A,#N/A,FALSE,"정공"}</definedName>
    <definedName name="미미미아" localSheetId="8" hidden="1">{#N/A,#N/A,FALSE,"정공"}</definedName>
    <definedName name="미미미아" localSheetId="25" hidden="1">{#N/A,#N/A,FALSE,"정공"}</definedName>
    <definedName name="미미미아" localSheetId="2" hidden="1">{#N/A,#N/A,FALSE,"정공"}</definedName>
    <definedName name="미미미아" localSheetId="14" hidden="1">{#N/A,#N/A,FALSE,"정공"}</definedName>
    <definedName name="미미미아" localSheetId="28" hidden="1">{#N/A,#N/A,FALSE,"정공"}</definedName>
    <definedName name="미미미아" localSheetId="5" hidden="1">{#N/A,#N/A,FALSE,"정공"}</definedName>
    <definedName name="미미미아" localSheetId="13" hidden="1">{#N/A,#N/A,FALSE,"정공"}</definedName>
    <definedName name="미미미아" hidden="1">{#N/A,#N/A,FALSE,"정공"}</definedName>
    <definedName name="未払" localSheetId="24" hidden="1">{"'買掛金'!$J$6"}</definedName>
    <definedName name="未払" localSheetId="8" hidden="1">{"'買掛金'!$J$6"}</definedName>
    <definedName name="未払" localSheetId="25" hidden="1">{"'買掛金'!$J$6"}</definedName>
    <definedName name="未払" localSheetId="2" hidden="1">{"'買掛金'!$J$6"}</definedName>
    <definedName name="未払" localSheetId="28" hidden="1">{"'買掛金'!$J$6"}</definedName>
    <definedName name="未払" localSheetId="5" hidden="1">{"'買掛金'!$J$6"}</definedName>
    <definedName name="未払" hidden="1">{"'買掛金'!$J$6"}</definedName>
    <definedName name="未払金" localSheetId="24" hidden="1">{"'買掛金'!$J$6"}</definedName>
    <definedName name="未払金" localSheetId="8" hidden="1">{"'買掛金'!$J$6"}</definedName>
    <definedName name="未払金" localSheetId="25" hidden="1">{"'買掛金'!$J$6"}</definedName>
    <definedName name="未払金" localSheetId="2" hidden="1">{"'買掛金'!$J$6"}</definedName>
    <definedName name="未払金" localSheetId="28" hidden="1">{"'買掛金'!$J$6"}</definedName>
    <definedName name="未払金" localSheetId="5" hidden="1">{"'買掛金'!$J$6"}</definedName>
    <definedName name="未払金" hidden="1">{"'買掛金'!$J$6"}</definedName>
    <definedName name="미석" localSheetId="24" hidden="1">{#N/A,#N/A,FALSE,"정공"}</definedName>
    <definedName name="미석" localSheetId="8" hidden="1">{#N/A,#N/A,FALSE,"정공"}</definedName>
    <definedName name="미석" localSheetId="25" hidden="1">{#N/A,#N/A,FALSE,"정공"}</definedName>
    <definedName name="미석" localSheetId="2" hidden="1">{#N/A,#N/A,FALSE,"정공"}</definedName>
    <definedName name="미석" localSheetId="14" hidden="1">{#N/A,#N/A,FALSE,"정공"}</definedName>
    <definedName name="미석" localSheetId="28" hidden="1">{#N/A,#N/A,FALSE,"정공"}</definedName>
    <definedName name="미석" localSheetId="5" hidden="1">{#N/A,#N/A,FALSE,"정공"}</definedName>
    <definedName name="미석" localSheetId="13" hidden="1">{#N/A,#N/A,FALSE,"정공"}</definedName>
    <definedName name="미석" hidden="1">{#N/A,#N/A,FALSE,"정공"}</definedName>
    <definedName name="미수" localSheetId="24" hidden="1">{#N/A,#N/A,FALSE,"계약직(여)"}</definedName>
    <definedName name="미수" localSheetId="8" hidden="1">{#N/A,#N/A,FALSE,"계약직(여)"}</definedName>
    <definedName name="미수" localSheetId="25" hidden="1">{#N/A,#N/A,FALSE,"계약직(여)"}</definedName>
    <definedName name="미수" localSheetId="2" hidden="1">{#N/A,#N/A,FALSE,"계약직(여)"}</definedName>
    <definedName name="미수" localSheetId="28" hidden="1">{#N/A,#N/A,FALSE,"계약직(여)"}</definedName>
    <definedName name="미수" localSheetId="5" hidden="1">{#N/A,#N/A,FALSE,"계약직(여)"}</definedName>
    <definedName name="미수" hidden="1">{#N/A,#N/A,FALSE,"계약직(여)"}</definedName>
    <definedName name="미수금" localSheetId="24" hidden="1">#REF!</definedName>
    <definedName name="미수금" localSheetId="14" hidden="1">#REF!</definedName>
    <definedName name="미수금" localSheetId="28" hidden="1">#REF!</definedName>
    <definedName name="미수금" localSheetId="13" hidden="1">#REF!</definedName>
    <definedName name="미수금" hidden="1">#REF!</definedName>
    <definedName name="미수수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 localSheetId="24">#REF!</definedName>
    <definedName name="미술">#REF!</definedName>
    <definedName name="미승인"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 localSheetId="24">#REF!</definedName>
    <definedName name="미완성">#REF!</definedName>
    <definedName name="미완성상가" localSheetId="24">#REF!</definedName>
    <definedName name="미완성상가">#REF!</definedName>
    <definedName name="미완성주택" localSheetId="24">#REF!</definedName>
    <definedName name="미완성주택">#REF!</definedName>
    <definedName name="미음" localSheetId="24" hidden="1">{"'FAX번호'!$A$2:$F$21"}</definedName>
    <definedName name="미음" localSheetId="8" hidden="1">{"'FAX번호'!$A$2:$F$21"}</definedName>
    <definedName name="미음" localSheetId="25" hidden="1">{"'FAX번호'!$A$2:$F$21"}</definedName>
    <definedName name="미음" localSheetId="2" hidden="1">{"'FAX번호'!$A$2:$F$21"}</definedName>
    <definedName name="미음" localSheetId="28" hidden="1">{"'FAX번호'!$A$2:$F$21"}</definedName>
    <definedName name="미음" localSheetId="5" hidden="1">{"'FAX번호'!$A$2:$F$21"}</definedName>
    <definedName name="미음" hidden="1">{"'FAX번호'!$A$2:$F$21"}</definedName>
    <definedName name="미일초등" localSheetId="24">#REF!</definedName>
    <definedName name="미일초등">#REF!</definedName>
    <definedName name="미지" localSheetId="24" hidden="1">{#N/A,#N/A,FALSE,"UNIT";#N/A,#N/A,FALSE,"UNIT";#N/A,#N/A,FALSE,"계정"}</definedName>
    <definedName name="미지" localSheetId="8" hidden="1">{#N/A,#N/A,FALSE,"UNIT";#N/A,#N/A,FALSE,"UNIT";#N/A,#N/A,FALSE,"계정"}</definedName>
    <definedName name="미지" localSheetId="25" hidden="1">{#N/A,#N/A,FALSE,"UNIT";#N/A,#N/A,FALSE,"UNIT";#N/A,#N/A,FALSE,"계정"}</definedName>
    <definedName name="미지" localSheetId="2" hidden="1">{#N/A,#N/A,FALSE,"UNIT";#N/A,#N/A,FALSE,"UNIT";#N/A,#N/A,FALSE,"계정"}</definedName>
    <definedName name="미지" localSheetId="28" hidden="1">{#N/A,#N/A,FALSE,"UNIT";#N/A,#N/A,FALSE,"UNIT";#N/A,#N/A,FALSE,"계정"}</definedName>
    <definedName name="미지" localSheetId="5" hidden="1">{#N/A,#N/A,FALSE,"UNIT";#N/A,#N/A,FALSE,"UNIT";#N/A,#N/A,FALSE,"계정"}</definedName>
    <definedName name="미지" hidden="1">{#N/A,#N/A,FALSE,"UNIT";#N/A,#N/A,FALSE,"UNIT";#N/A,#N/A,FALSE,"계정"}</definedName>
    <definedName name="미지급" localSheetId="24">BlankMacro1</definedName>
    <definedName name="미지급" localSheetId="8">BlankMacro1</definedName>
    <definedName name="미지급" localSheetId="25">BlankMacro1</definedName>
    <definedName name="미지급" localSheetId="2">BlankMacro1</definedName>
    <definedName name="미지급" localSheetId="28">BlankMacro1</definedName>
    <definedName name="미지급" localSheetId="26">BlankMacro1</definedName>
    <definedName name="미지급" localSheetId="27">BlankMacro1</definedName>
    <definedName name="미지급" localSheetId="6">BlankMacro1</definedName>
    <definedName name="미지급" localSheetId="5">BlankMacro1</definedName>
    <definedName name="미지급">BlankMacro1</definedName>
    <definedName name="미지급금" localSheetId="24">#REF!</definedName>
    <definedName name="미지급금">#REF!</definedName>
    <definedName name="미지급금06" localSheetId="24" hidden="1">#REF!</definedName>
    <definedName name="미지급금06" localSheetId="14" hidden="1">#REF!</definedName>
    <definedName name="미지급금06" localSheetId="28" hidden="1">#REF!</definedName>
    <definedName name="미지급금06" localSheetId="13" hidden="1">#REF!</definedName>
    <definedName name="미지급금06" hidden="1">#REF!</definedName>
    <definedName name="미지급명세" localSheetId="24" hidden="1">{"'보고양식'!$A$58:$K$111"}</definedName>
    <definedName name="미지급명세" localSheetId="8" hidden="1">{"'보고양식'!$A$58:$K$111"}</definedName>
    <definedName name="미지급명세" localSheetId="25" hidden="1">{"'보고양식'!$A$58:$K$111"}</definedName>
    <definedName name="미지급명세" localSheetId="2" hidden="1">{"'보고양식'!$A$58:$K$111"}</definedName>
    <definedName name="미지급명세" localSheetId="14">{"'보고양식'!$A$58:$K$111"}</definedName>
    <definedName name="미지급명세" localSheetId="28" hidden="1">{"'보고양식'!$A$58:$K$111"}</definedName>
    <definedName name="미지급명세" localSheetId="5" hidden="1">{"'보고양식'!$A$58:$K$111"}</definedName>
    <definedName name="미지급명세" localSheetId="13">{"'보고양식'!$A$58:$K$111"}</definedName>
    <definedName name="미지급명세" hidden="1">{"'보고양식'!$A$58:$K$111"}</definedName>
    <definedName name="미지급분쟁" localSheetId="24">#REF!</definedName>
    <definedName name="미지급분쟁">#REF!</definedName>
    <definedName name="미지급분쟁대상" localSheetId="24">#REF!</definedName>
    <definedName name="미지급분쟁대상">#REF!</definedName>
    <definedName name="미지급분쟁무" localSheetId="24">#REF!</definedName>
    <definedName name="미지급분쟁무">#REF!</definedName>
    <definedName name="미지급브" localSheetId="24">BlankMacro1</definedName>
    <definedName name="미지급브" localSheetId="8">BlankMacro1</definedName>
    <definedName name="미지급브" localSheetId="25">BlankMacro1</definedName>
    <definedName name="미지급브" localSheetId="2">BlankMacro1</definedName>
    <definedName name="미지급브" localSheetId="28">BlankMacro1</definedName>
    <definedName name="미지급브" localSheetId="26">BlankMacro1</definedName>
    <definedName name="미지급브" localSheetId="27">BlankMacro1</definedName>
    <definedName name="미지급브" localSheetId="6">BlankMacro1</definedName>
    <definedName name="미지급브" localSheetId="5">BlankMacro1</definedName>
    <definedName name="미지급브">BlankMacro1</definedName>
    <definedName name="미지급비용" localSheetId="24" hidden="1">{#N/A,#N/A,FALSE,"1.CRITERIA";#N/A,#N/A,FALSE,"2.IS";#N/A,#N/A,FALSE,"3.BS";#N/A,#N/A,FALSE,"4.PER PL";#N/A,#N/A,FALSE,"5.INVESTMENT";#N/A,#N/A,FALSE,"6.공문";#N/A,#N/A,FALSE,"7.netinvest"}</definedName>
    <definedName name="미지급비용" localSheetId="8" hidden="1">{#N/A,#N/A,FALSE,"1.CRITERIA";#N/A,#N/A,FALSE,"2.IS";#N/A,#N/A,FALSE,"3.BS";#N/A,#N/A,FALSE,"4.PER PL";#N/A,#N/A,FALSE,"5.INVESTMENT";#N/A,#N/A,FALSE,"6.공문";#N/A,#N/A,FALSE,"7.netinvest"}</definedName>
    <definedName name="미지급비용" localSheetId="25" hidden="1">{#N/A,#N/A,FALSE,"1.CRITERIA";#N/A,#N/A,FALSE,"2.IS";#N/A,#N/A,FALSE,"3.BS";#N/A,#N/A,FALSE,"4.PER PL";#N/A,#N/A,FALSE,"5.INVESTMENT";#N/A,#N/A,FALSE,"6.공문";#N/A,#N/A,FALSE,"7.netinvest"}</definedName>
    <definedName name="미지급비용" localSheetId="2" hidden="1">{#N/A,#N/A,FALSE,"1.CRITERIA";#N/A,#N/A,FALSE,"2.IS";#N/A,#N/A,FALSE,"3.BS";#N/A,#N/A,FALSE,"4.PER PL";#N/A,#N/A,FALSE,"5.INVESTMENT";#N/A,#N/A,FALSE,"6.공문";#N/A,#N/A,FALSE,"7.netinvest"}</definedName>
    <definedName name="미지급비용" localSheetId="28" hidden="1">{#N/A,#N/A,FALSE,"1.CRITERIA";#N/A,#N/A,FALSE,"2.IS";#N/A,#N/A,FALSE,"3.BS";#N/A,#N/A,FALSE,"4.PER PL";#N/A,#N/A,FALSE,"5.INVESTMENT";#N/A,#N/A,FALSE,"6.공문";#N/A,#N/A,FALSE,"7.netinvest"}</definedName>
    <definedName name="미지급비용" localSheetId="5"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24" hidden="1">{#N/A,#N/A,FALSE,"계약직(여)"}</definedName>
    <definedName name="미지급비용분류" localSheetId="8" hidden="1">{#N/A,#N/A,FALSE,"계약직(여)"}</definedName>
    <definedName name="미지급비용분류" localSheetId="25" hidden="1">{#N/A,#N/A,FALSE,"계약직(여)"}</definedName>
    <definedName name="미지급비용분류" localSheetId="2" hidden="1">{#N/A,#N/A,FALSE,"계약직(여)"}</definedName>
    <definedName name="미지급비용분류" localSheetId="28" hidden="1">{#N/A,#N/A,FALSE,"계약직(여)"}</definedName>
    <definedName name="미지급비용분류" localSheetId="5" hidden="1">{#N/A,#N/A,FALSE,"계약직(여)"}</definedName>
    <definedName name="미지급비용분류" hidden="1">{#N/A,#N/A,FALSE,"계약직(여)"}</definedName>
    <definedName name="미지급이자" localSheetId="24" hidden="1">{"FORM17",#N/A,FALSE,"Commission1";"FORM17.1",#N/A,FALSE,"Commission2"}</definedName>
    <definedName name="미지급이자" localSheetId="8" hidden="1">{"FORM17",#N/A,FALSE,"Commission1";"FORM17.1",#N/A,FALSE,"Commission2"}</definedName>
    <definedName name="미지급이자" localSheetId="25" hidden="1">{"FORM17",#N/A,FALSE,"Commission1";"FORM17.1",#N/A,FALSE,"Commission2"}</definedName>
    <definedName name="미지급이자" localSheetId="2" hidden="1">{"FORM17",#N/A,FALSE,"Commission1";"FORM17.1",#N/A,FALSE,"Commission2"}</definedName>
    <definedName name="미지급이자" localSheetId="28" hidden="1">{"FORM17",#N/A,FALSE,"Commission1";"FORM17.1",#N/A,FALSE,"Commission2"}</definedName>
    <definedName name="미지급이자" localSheetId="5" hidden="1">{"FORM17",#N/A,FALSE,"Commission1";"FORM17.1",#N/A,FALSE,"Commission2"}</definedName>
    <definedName name="미지급이자" hidden="1">{"FORM17",#N/A,FALSE,"Commission1";"FORM17.1",#N/A,FALSE,"Commission2"}</definedName>
    <definedName name="미지급이자분쟁무" localSheetId="24">#REF!</definedName>
    <definedName name="미지급이자분쟁무">#REF!</definedName>
    <definedName name="미지비용" localSheetId="24">#REF!</definedName>
    <definedName name="미지비용">#REF!</definedName>
    <definedName name="미진사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24" hidden="1">{#N/A,#N/A,FALSE,"9612"}</definedName>
    <definedName name="미착기계" localSheetId="8" hidden="1">{#N/A,#N/A,FALSE,"9612"}</definedName>
    <definedName name="미착기계" localSheetId="25" hidden="1">{#N/A,#N/A,FALSE,"9612"}</definedName>
    <definedName name="미착기계" localSheetId="2" hidden="1">{#N/A,#N/A,FALSE,"9612"}</definedName>
    <definedName name="미착기계" localSheetId="28" hidden="1">{#N/A,#N/A,FALSE,"9612"}</definedName>
    <definedName name="미착기계" localSheetId="5" hidden="1">{#N/A,#N/A,FALSE,"9612"}</definedName>
    <definedName name="미착기계" hidden="1">{#N/A,#N/A,FALSE,"9612"}</definedName>
    <definedName name="미ㅣ하ㅣ미ㅣㅣㄴ" localSheetId="24" hidden="1">{"'Jibu9811 (3)'!$B$1:$J$433"}</definedName>
    <definedName name="미ㅣ하ㅣ미ㅣㅣㄴ" localSheetId="8" hidden="1">{"'Jibu9811 (3)'!$B$1:$J$433"}</definedName>
    <definedName name="미ㅣ하ㅣ미ㅣㅣㄴ" localSheetId="25" hidden="1">{"'Jibu9811 (3)'!$B$1:$J$433"}</definedName>
    <definedName name="미ㅣ하ㅣ미ㅣㅣㄴ" localSheetId="2" hidden="1">{"'Jibu9811 (3)'!$B$1:$J$433"}</definedName>
    <definedName name="미ㅣ하ㅣ미ㅣㅣㄴ" localSheetId="14" hidden="1">{"'Jibu9811 (3)'!$B$1:$J$433"}</definedName>
    <definedName name="미ㅣ하ㅣ미ㅣㅣㄴ" localSheetId="28" hidden="1">{"'Jibu9811 (3)'!$B$1:$J$433"}</definedName>
    <definedName name="미ㅣ하ㅣ미ㅣㅣㄴ" localSheetId="5" hidden="1">{"'Jibu9811 (3)'!$B$1:$J$433"}</definedName>
    <definedName name="미ㅣ하ㅣ미ㅣㅣㄴ" localSheetId="13" hidden="1">{"'Jibu9811 (3)'!$B$1:$J$433"}</definedName>
    <definedName name="미ㅣ하ㅣ미ㅣㅣㄴ" hidden="1">{"'Jibu9811 (3)'!$B$1:$J$433"}</definedName>
    <definedName name="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4" hidden="1">{#N/A,#N/A,FALSE,"을지 (4)";#N/A,#N/A,FALSE,"을지 (5)";#N/A,#N/A,FALSE,"을지 (6)"}</definedName>
    <definedName name="민총2" localSheetId="8" hidden="1">{#N/A,#N/A,FALSE,"을지 (4)";#N/A,#N/A,FALSE,"을지 (5)";#N/A,#N/A,FALSE,"을지 (6)"}</definedName>
    <definedName name="민총2" localSheetId="25" hidden="1">{#N/A,#N/A,FALSE,"을지 (4)";#N/A,#N/A,FALSE,"을지 (5)";#N/A,#N/A,FALSE,"을지 (6)"}</definedName>
    <definedName name="민총2" localSheetId="2" hidden="1">{#N/A,#N/A,FALSE,"을지 (4)";#N/A,#N/A,FALSE,"을지 (5)";#N/A,#N/A,FALSE,"을지 (6)"}</definedName>
    <definedName name="민총2" localSheetId="28" hidden="1">{#N/A,#N/A,FALSE,"을지 (4)";#N/A,#N/A,FALSE,"을지 (5)";#N/A,#N/A,FALSE,"을지 (6)"}</definedName>
    <definedName name="민총2" localSheetId="5" hidden="1">{#N/A,#N/A,FALSE,"을지 (4)";#N/A,#N/A,FALSE,"을지 (5)";#N/A,#N/A,FALSE,"을지 (6)"}</definedName>
    <definedName name="민총2" hidden="1">{#N/A,#N/A,FALSE,"을지 (4)";#N/A,#N/A,FALSE,"을지 (5)";#N/A,#N/A,FALSE,"을지 (6)"}</definedName>
    <definedName name="밀" localSheetId="24" hidden="1">{#N/A,#N/A,TRUE,"경전'96(1)";#N/A,#N/A,TRUE,"경전'96 (2)"}</definedName>
    <definedName name="밀" localSheetId="8" hidden="1">{#N/A,#N/A,TRUE,"경전'96(1)";#N/A,#N/A,TRUE,"경전'96 (2)"}</definedName>
    <definedName name="밀" localSheetId="25" hidden="1">{#N/A,#N/A,TRUE,"경전'96(1)";#N/A,#N/A,TRUE,"경전'96 (2)"}</definedName>
    <definedName name="밀" localSheetId="2" hidden="1">{#N/A,#N/A,TRUE,"경전'96(1)";#N/A,#N/A,TRUE,"경전'96 (2)"}</definedName>
    <definedName name="밀" localSheetId="28" hidden="1">{#N/A,#N/A,TRUE,"경전'96(1)";#N/A,#N/A,TRUE,"경전'96 (2)"}</definedName>
    <definedName name="밀" localSheetId="5" hidden="1">{#N/A,#N/A,TRUE,"경전'96(1)";#N/A,#N/A,TRUE,"경전'96 (2)"}</definedName>
    <definedName name="밀" hidden="1">{#N/A,#N/A,TRUE,"경전'96(1)";#N/A,#N/A,TRUE,"경전'96 (2)"}</definedName>
    <definedName name="ㅂ"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localSheetId="24" hidden="1">{#N/A,#N/A,TRUE,"경전'96(1)";#N/A,#N/A,TRUE,"경전'96 (2)"}</definedName>
    <definedName name="ㅂ2ㅂ2" localSheetId="8" hidden="1">{#N/A,#N/A,TRUE,"경전'96(1)";#N/A,#N/A,TRUE,"경전'96 (2)"}</definedName>
    <definedName name="ㅂ2ㅂ2" localSheetId="25" hidden="1">{#N/A,#N/A,TRUE,"경전'96(1)";#N/A,#N/A,TRUE,"경전'96 (2)"}</definedName>
    <definedName name="ㅂ2ㅂ2" localSheetId="2" hidden="1">{#N/A,#N/A,TRUE,"경전'96(1)";#N/A,#N/A,TRUE,"경전'96 (2)"}</definedName>
    <definedName name="ㅂ2ㅂ2" localSheetId="28" hidden="1">{#N/A,#N/A,TRUE,"경전'96(1)";#N/A,#N/A,TRUE,"경전'96 (2)"}</definedName>
    <definedName name="ㅂ2ㅂ2" localSheetId="5" hidden="1">{#N/A,#N/A,TRUE,"경전'96(1)";#N/A,#N/A,TRUE,"경전'96 (2)"}</definedName>
    <definedName name="ㅂ2ㅂ2" hidden="1">{#N/A,#N/A,TRUE,"경전'96(1)";#N/A,#N/A,TRUE,"경전'96 (2)"}</definedName>
    <definedName name="ㅂ3ㄱ" localSheetId="24" hidden="1">{#N/A,#N/A,FALSE,"BS";#N/A,#N/A,FALSE,"PL";#N/A,#N/A,FALSE,"처분";#N/A,#N/A,FALSE,"현금";#N/A,#N/A,FALSE,"매출";#N/A,#N/A,FALSE,"원가";#N/A,#N/A,FALSE,"경영"}</definedName>
    <definedName name="ㅂ3ㄱ" localSheetId="8" hidden="1">{#N/A,#N/A,FALSE,"BS";#N/A,#N/A,FALSE,"PL";#N/A,#N/A,FALSE,"처분";#N/A,#N/A,FALSE,"현금";#N/A,#N/A,FALSE,"매출";#N/A,#N/A,FALSE,"원가";#N/A,#N/A,FALSE,"경영"}</definedName>
    <definedName name="ㅂ3ㄱ" localSheetId="25" hidden="1">{#N/A,#N/A,FALSE,"BS";#N/A,#N/A,FALSE,"PL";#N/A,#N/A,FALSE,"처분";#N/A,#N/A,FALSE,"현금";#N/A,#N/A,FALSE,"매출";#N/A,#N/A,FALSE,"원가";#N/A,#N/A,FALSE,"경영"}</definedName>
    <definedName name="ㅂ3ㄱ" localSheetId="2" hidden="1">{#N/A,#N/A,FALSE,"BS";#N/A,#N/A,FALSE,"PL";#N/A,#N/A,FALSE,"처분";#N/A,#N/A,FALSE,"현금";#N/A,#N/A,FALSE,"매출";#N/A,#N/A,FALSE,"원가";#N/A,#N/A,FALSE,"경영"}</definedName>
    <definedName name="ㅂ3ㄱ" localSheetId="14" hidden="1">{#N/A,#N/A,FALSE,"BS";#N/A,#N/A,FALSE,"PL";#N/A,#N/A,FALSE,"처분";#N/A,#N/A,FALSE,"현금";#N/A,#N/A,FALSE,"매출";#N/A,#N/A,FALSE,"원가";#N/A,#N/A,FALSE,"경영"}</definedName>
    <definedName name="ㅂ3ㄱ" localSheetId="28" hidden="1">{#N/A,#N/A,FALSE,"BS";#N/A,#N/A,FALSE,"PL";#N/A,#N/A,FALSE,"처분";#N/A,#N/A,FALSE,"현금";#N/A,#N/A,FALSE,"매출";#N/A,#N/A,FALSE,"원가";#N/A,#N/A,FALSE,"경영"}</definedName>
    <definedName name="ㅂ3ㄱ" localSheetId="5" hidden="1">{#N/A,#N/A,FALSE,"BS";#N/A,#N/A,FALSE,"PL";#N/A,#N/A,FALSE,"처분";#N/A,#N/A,FALSE,"현금";#N/A,#N/A,FALSE,"매출";#N/A,#N/A,FALSE,"원가";#N/A,#N/A,FALSE,"경영"}</definedName>
    <definedName name="ㅂ3ㄱ" localSheetId="13"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24" hidden="1">{#N/A,#N/A,FALSE,"BS";#N/A,#N/A,FALSE,"PL";#N/A,#N/A,FALSE,"처분";#N/A,#N/A,FALSE,"현금";#N/A,#N/A,FALSE,"매출";#N/A,#N/A,FALSE,"원가";#N/A,#N/A,FALSE,"경영"}</definedName>
    <definedName name="ㅂ3ㄱ_1" localSheetId="8" hidden="1">{#N/A,#N/A,FALSE,"BS";#N/A,#N/A,FALSE,"PL";#N/A,#N/A,FALSE,"처분";#N/A,#N/A,FALSE,"현금";#N/A,#N/A,FALSE,"매출";#N/A,#N/A,FALSE,"원가";#N/A,#N/A,FALSE,"경영"}</definedName>
    <definedName name="ㅂ3ㄱ_1" localSheetId="25"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localSheetId="14" hidden="1">{#N/A,#N/A,FALSE,"BS";#N/A,#N/A,FALSE,"PL";#N/A,#N/A,FALSE,"처분";#N/A,#N/A,FALSE,"현금";#N/A,#N/A,FALSE,"매출";#N/A,#N/A,FALSE,"원가";#N/A,#N/A,FALSE,"경영"}</definedName>
    <definedName name="ㅂ3ㄱ_1" localSheetId="28" hidden="1">{#N/A,#N/A,FALSE,"BS";#N/A,#N/A,FALSE,"PL";#N/A,#N/A,FALSE,"처분";#N/A,#N/A,FALSE,"현금";#N/A,#N/A,FALSE,"매출";#N/A,#N/A,FALSE,"원가";#N/A,#N/A,FALSE,"경영"}</definedName>
    <definedName name="ㅂ3ㄱ_1" localSheetId="5" hidden="1">{#N/A,#N/A,FALSE,"BS";#N/A,#N/A,FALSE,"PL";#N/A,#N/A,FALSE,"처분";#N/A,#N/A,FALSE,"현금";#N/A,#N/A,FALSE,"매출";#N/A,#N/A,FALSE,"원가";#N/A,#N/A,FALSE,"경영"}</definedName>
    <definedName name="ㅂ3ㄱ_1" localSheetId="13"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24" hidden="1">{"'Jibu9811 (3)'!$B$1:$J$433"}</definedName>
    <definedName name="ㅂ갷ㄻ" localSheetId="8" hidden="1">{"'Jibu9811 (3)'!$B$1:$J$433"}</definedName>
    <definedName name="ㅂ갷ㄻ" localSheetId="25" hidden="1">{"'Jibu9811 (3)'!$B$1:$J$433"}</definedName>
    <definedName name="ㅂ갷ㄻ" localSheetId="2" hidden="1">{"'Jibu9811 (3)'!$B$1:$J$433"}</definedName>
    <definedName name="ㅂ갷ㄻ" localSheetId="14" hidden="1">{"'Jibu9811 (3)'!$B$1:$J$433"}</definedName>
    <definedName name="ㅂ갷ㄻ" localSheetId="28" hidden="1">{"'Jibu9811 (3)'!$B$1:$J$433"}</definedName>
    <definedName name="ㅂ갷ㄻ" localSheetId="5" hidden="1">{"'Jibu9811 (3)'!$B$1:$J$433"}</definedName>
    <definedName name="ㅂ갷ㄻ" localSheetId="13" hidden="1">{"'Jibu9811 (3)'!$B$1:$J$433"}</definedName>
    <definedName name="ㅂ갷ㄻ" hidden="1">{"'Jibu9811 (3)'!$B$1:$J$433"}</definedName>
    <definedName name="ㅂㄳ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localSheetId="24" hidden="1">{#N/A,#N/A,FALSE,"단축1";#N/A,#N/A,FALSE,"단축2";#N/A,#N/A,FALSE,"단축3";#N/A,#N/A,FALSE,"장축";#N/A,#N/A,FALSE,"4WD"}</definedName>
    <definedName name="ㅂㄴㅁㅋ" localSheetId="8" hidden="1">{#N/A,#N/A,FALSE,"단축1";#N/A,#N/A,FALSE,"단축2";#N/A,#N/A,FALSE,"단축3";#N/A,#N/A,FALSE,"장축";#N/A,#N/A,FALSE,"4WD"}</definedName>
    <definedName name="ㅂㄴㅁㅋ" localSheetId="25" hidden="1">{#N/A,#N/A,FALSE,"단축1";#N/A,#N/A,FALSE,"단축2";#N/A,#N/A,FALSE,"단축3";#N/A,#N/A,FALSE,"장축";#N/A,#N/A,FALSE,"4WD"}</definedName>
    <definedName name="ㅂㄴㅁㅋ" localSheetId="2" hidden="1">{#N/A,#N/A,FALSE,"단축1";#N/A,#N/A,FALSE,"단축2";#N/A,#N/A,FALSE,"단축3";#N/A,#N/A,FALSE,"장축";#N/A,#N/A,FALSE,"4WD"}</definedName>
    <definedName name="ㅂㄴㅁㅋ" localSheetId="28" hidden="1">{#N/A,#N/A,FALSE,"단축1";#N/A,#N/A,FALSE,"단축2";#N/A,#N/A,FALSE,"단축3";#N/A,#N/A,FALSE,"장축";#N/A,#N/A,FALSE,"4WD"}</definedName>
    <definedName name="ㅂㄴㅁㅋ" localSheetId="5" hidden="1">{#N/A,#N/A,FALSE,"단축1";#N/A,#N/A,FALSE,"단축2";#N/A,#N/A,FALSE,"단축3";#N/A,#N/A,FALSE,"장축";#N/A,#N/A,FALSE,"4WD"}</definedName>
    <definedName name="ㅂㄴㅁㅋ" hidden="1">{#N/A,#N/A,FALSE,"단축1";#N/A,#N/A,FALSE,"단축2";#N/A,#N/A,FALSE,"단축3";#N/A,#N/A,FALSE,"장축";#N/A,#N/A,FALSE,"4WD"}</definedName>
    <definedName name="ㅂ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localSheetId="24" hidden="1">#REF!</definedName>
    <definedName name="ㅂㄷㄳㄷㅂㄱ" localSheetId="28" hidden="1">#REF!</definedName>
    <definedName name="ㅂㄷㄳㄷㅂㄱ" localSheetId="13" hidden="1">#REF!</definedName>
    <definedName name="ㅂㄷㄳㄷㅂㄱ" hidden="1">#REF!</definedName>
    <definedName name="ㅂㄷㅂㄷ"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localSheetId="24" hidden="1">#REF!</definedName>
    <definedName name="ㅂㄷㅅㅄ" localSheetId="28" hidden="1">#REF!</definedName>
    <definedName name="ㅂㄷㅅㅄ" localSheetId="13" hidden="1">#REF!</definedName>
    <definedName name="ㅂㄷㅅㅄ" hidden="1">#REF!</definedName>
    <definedName name="ㅂㄷㅈ.ㅂㄷㅂㄷㅂ"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4" hidden="1">{#N/A,#N/A,TRUE,"일정"}</definedName>
    <definedName name="ㅂㅂㅂ" localSheetId="8" hidden="1">{#N/A,#N/A,TRUE,"일정"}</definedName>
    <definedName name="ㅂㅂㅂ" localSheetId="25" hidden="1">{#N/A,#N/A,TRUE,"일정"}</definedName>
    <definedName name="ㅂㅂㅂ" localSheetId="2" hidden="1">{#N/A,#N/A,TRUE,"일정"}</definedName>
    <definedName name="ㅂㅂㅂ" localSheetId="14" hidden="1">{#N/A,#N/A,TRUE,"일정"}</definedName>
    <definedName name="ㅂㅂㅂ" localSheetId="28" hidden="1">{#N/A,#N/A,TRUE,"일정"}</definedName>
    <definedName name="ㅂㅂㅂ" localSheetId="5" hidden="1">{#N/A,#N/A,TRUE,"일정"}</definedName>
    <definedName name="ㅂㅂㅂ" localSheetId="13" hidden="1">{#N/A,#N/A,TRUE,"일정"}</definedName>
    <definedName name="ㅂㅂㅂ" hidden="1">{#N/A,#N/A,TRUE,"일정"}</definedName>
    <definedName name="ㅂㅂㅂㅂ"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 localSheetId="24">#REF!</definedName>
    <definedName name="ㅂㅂㅂㅂㅂㅂ" localSheetId="14">#REF!</definedName>
    <definedName name="ㅂㅂㅂㅂㅂㅂ" localSheetId="13">#REF!</definedName>
    <definedName name="ㅂㅂㅂㅂㅂㅂ">#REF!</definedName>
    <definedName name="ㅂㅂㅂㅂㅂㅂㅂㅂ2"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24" hidden="1">{#N/A,#N/A,FALSE,"단축1";#N/A,#N/A,FALSE,"단축2";#N/A,#N/A,FALSE,"단축3";#N/A,#N/A,FALSE,"장축";#N/A,#N/A,FALSE,"4WD"}</definedName>
    <definedName name="ㅂㅂㅂㅂㅂㅂㅂㅂㅂㅂㅂㅂㅂㅂㅂㅂㅂㅂㅂㅂㅂㅂㅂㅂㅂㅂㅂㅂㅂㅂㅂㅂ" localSheetId="8" hidden="1">{#N/A,#N/A,FALSE,"단축1";#N/A,#N/A,FALSE,"단축2";#N/A,#N/A,FALSE,"단축3";#N/A,#N/A,FALSE,"장축";#N/A,#N/A,FALSE,"4WD"}</definedName>
    <definedName name="ㅂㅂㅂㅂㅂㅂㅂㅂㅂㅂㅂㅂㅂㅂㅂㅂㅂㅂㅂㅂㅂㅂㅂㅂㅂㅂㅂㅂㅂㅂㅂㅂ" localSheetId="2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28"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ㅈ"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ㅈ"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24" hidden="1">{#N/A,#N/A,FALSE,"UNIT";#N/A,#N/A,FALSE,"UNIT";#N/A,#N/A,FALSE,"계정"}</definedName>
    <definedName name="ㅂㅈㄷㄷㄱㄱ" localSheetId="8" hidden="1">{#N/A,#N/A,FALSE,"UNIT";#N/A,#N/A,FALSE,"UNIT";#N/A,#N/A,FALSE,"계정"}</definedName>
    <definedName name="ㅂㅈㄷㄷㄱㄱ" localSheetId="25" hidden="1">{#N/A,#N/A,FALSE,"UNIT";#N/A,#N/A,FALSE,"UNIT";#N/A,#N/A,FALSE,"계정"}</definedName>
    <definedName name="ㅂㅈㄷㄷㄱㄱ" localSheetId="2" hidden="1">{#N/A,#N/A,FALSE,"UNIT";#N/A,#N/A,FALSE,"UNIT";#N/A,#N/A,FALSE,"계정"}</definedName>
    <definedName name="ㅂㅈㄷㄷㄱㄱ" localSheetId="28" hidden="1">{#N/A,#N/A,FALSE,"UNIT";#N/A,#N/A,FALSE,"UNIT";#N/A,#N/A,FALSE,"계정"}</definedName>
    <definedName name="ㅂㅈㄷㄷㄱㄱ" localSheetId="5" hidden="1">{#N/A,#N/A,FALSE,"UNIT";#N/A,#N/A,FALSE,"UNIT";#N/A,#N/A,FALSE,"계정"}</definedName>
    <definedName name="ㅂㅈㄷㄷㄱㄱ" hidden="1">{#N/A,#N/A,FALSE,"UNIT";#N/A,#N/A,FALSE,"UNIT";#N/A,#N/A,FALSE,"계정"}</definedName>
    <definedName name="ㅂㅈㄷㅂㅈㄷ" localSheetId="24" hidden="1">#REF!</definedName>
    <definedName name="ㅂㅈㄷㅂㅈㄷ" localSheetId="14" hidden="1">#REF!</definedName>
    <definedName name="ㅂㅈㄷㅂㅈㄷ" localSheetId="28" hidden="1">#REF!</definedName>
    <definedName name="ㅂㅈㄷㅂㅈㄷ" localSheetId="13" hidden="1">#REF!</definedName>
    <definedName name="ㅂㅈㄷㅂㅈㄷ" hidden="1">#REF!</definedName>
    <definedName name="ㅂㅈㄷㅈㄷ" localSheetId="24" hidden="1">{#N/A,#N/A,FALSE,"단축1";#N/A,#N/A,FALSE,"단축2";#N/A,#N/A,FALSE,"단축3";#N/A,#N/A,FALSE,"장축";#N/A,#N/A,FALSE,"4WD"}</definedName>
    <definedName name="ㅂㅈㄷㅈㄷ" localSheetId="8" hidden="1">{#N/A,#N/A,FALSE,"단축1";#N/A,#N/A,FALSE,"단축2";#N/A,#N/A,FALSE,"단축3";#N/A,#N/A,FALSE,"장축";#N/A,#N/A,FALSE,"4WD"}</definedName>
    <definedName name="ㅂㅈㄷㅈㄷ" localSheetId="25" hidden="1">{#N/A,#N/A,FALSE,"단축1";#N/A,#N/A,FALSE,"단축2";#N/A,#N/A,FALSE,"단축3";#N/A,#N/A,FALSE,"장축";#N/A,#N/A,FALSE,"4WD"}</definedName>
    <definedName name="ㅂㅈㄷㅈㄷ" localSheetId="2" hidden="1">{#N/A,#N/A,FALSE,"단축1";#N/A,#N/A,FALSE,"단축2";#N/A,#N/A,FALSE,"단축3";#N/A,#N/A,FALSE,"장축";#N/A,#N/A,FALSE,"4WD"}</definedName>
    <definedName name="ㅂㅈㄷㅈㄷ" localSheetId="28" hidden="1">{#N/A,#N/A,FALSE,"단축1";#N/A,#N/A,FALSE,"단축2";#N/A,#N/A,FALSE,"단축3";#N/A,#N/A,FALSE,"장축";#N/A,#N/A,FALSE,"4WD"}</definedName>
    <definedName name="ㅂㅈㄷㅈㄷ" localSheetId="5" hidden="1">{#N/A,#N/A,FALSE,"단축1";#N/A,#N/A,FALSE,"단축2";#N/A,#N/A,FALSE,"단축3";#N/A,#N/A,FALSE,"장축";#N/A,#N/A,FALSE,"4WD"}</definedName>
    <definedName name="ㅂㅈㄷㅈㄷ" hidden="1">{#N/A,#N/A,FALSE,"단축1";#N/A,#N/A,FALSE,"단축2";#N/A,#N/A,FALSE,"단축3";#N/A,#N/A,FALSE,"장축";#N/A,#N/A,FALSE,"4WD"}</definedName>
    <definedName name="바" localSheetId="24" hidden="1">{#N/A,#N/A,FALSE,"Sheet1"}</definedName>
    <definedName name="바" localSheetId="8" hidden="1">{#N/A,#N/A,FALSE,"Sheet1"}</definedName>
    <definedName name="바" localSheetId="25" hidden="1">{#N/A,#N/A,FALSE,"Sheet1"}</definedName>
    <definedName name="바" localSheetId="2" hidden="1">{#N/A,#N/A,FALSE,"Sheet1"}</definedName>
    <definedName name="바" localSheetId="28" hidden="1">{#N/A,#N/A,FALSE,"Sheet1"}</definedName>
    <definedName name="바" localSheetId="5" hidden="1">{#N/A,#N/A,FALSE,"Sheet1"}</definedName>
    <definedName name="바" hidden="1">{#N/A,#N/A,FALSE,"Sheet1"}</definedName>
    <definedName name="바가" localSheetId="24" hidden="1">{#N/A,#N/A,FALSE,"1.CRITERIA";#N/A,#N/A,FALSE,"2.IS";#N/A,#N/A,FALSE,"3.BS";#N/A,#N/A,FALSE,"4.PER PL";#N/A,#N/A,FALSE,"5.INVESTMENT";#N/A,#N/A,FALSE,"6.공문";#N/A,#N/A,FALSE,"7.netinvest"}</definedName>
    <definedName name="바가" localSheetId="8" hidden="1">{#N/A,#N/A,FALSE,"1.CRITERIA";#N/A,#N/A,FALSE,"2.IS";#N/A,#N/A,FALSE,"3.BS";#N/A,#N/A,FALSE,"4.PER PL";#N/A,#N/A,FALSE,"5.INVESTMENT";#N/A,#N/A,FALSE,"6.공문";#N/A,#N/A,FALSE,"7.netinvest"}</definedName>
    <definedName name="바가" localSheetId="25"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localSheetId="28" hidden="1">{#N/A,#N/A,FALSE,"1.CRITERIA";#N/A,#N/A,FALSE,"2.IS";#N/A,#N/A,FALSE,"3.BS";#N/A,#N/A,FALSE,"4.PER PL";#N/A,#N/A,FALSE,"5.INVESTMENT";#N/A,#N/A,FALSE,"6.공문";#N/A,#N/A,FALSE,"7.netinvest"}</definedName>
    <definedName name="바가" localSheetId="5"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24" hidden="1">{#N/A,#N/A,FALSE,"1.CRITERIA";#N/A,#N/A,FALSE,"2.IS";#N/A,#N/A,FALSE,"3.BS";#N/A,#N/A,FALSE,"4.PER PL";#N/A,#N/A,FALSE,"5.INVESTMENT";#N/A,#N/A,FALSE,"6.공문";#N/A,#N/A,FALSE,"7.netinvest"}</definedName>
    <definedName name="바나" localSheetId="8" hidden="1">{#N/A,#N/A,FALSE,"1.CRITERIA";#N/A,#N/A,FALSE,"2.IS";#N/A,#N/A,FALSE,"3.BS";#N/A,#N/A,FALSE,"4.PER PL";#N/A,#N/A,FALSE,"5.INVESTMENT";#N/A,#N/A,FALSE,"6.공문";#N/A,#N/A,FALSE,"7.netinvest"}</definedName>
    <definedName name="바나" localSheetId="25"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localSheetId="28" hidden="1">{#N/A,#N/A,FALSE,"1.CRITERIA";#N/A,#N/A,FALSE,"2.IS";#N/A,#N/A,FALSE,"3.BS";#N/A,#N/A,FALSE,"4.PER PL";#N/A,#N/A,FALSE,"5.INVESTMENT";#N/A,#N/A,FALSE,"6.공문";#N/A,#N/A,FALSE,"7.netinvest"}</definedName>
    <definedName name="바나" localSheetId="5"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4" hidden="1">{#N/A,#N/A,FALSE,"1.CRITERIA";#N/A,#N/A,FALSE,"2.IS";#N/A,#N/A,FALSE,"3.BS";#N/A,#N/A,FALSE,"4.PER PL";#N/A,#N/A,FALSE,"5.INVESTMENT";#N/A,#N/A,FALSE,"6.공문";#N/A,#N/A,FALSE,"7.netinvest"}</definedName>
    <definedName name="바다올" localSheetId="8" hidden="1">{#N/A,#N/A,FALSE,"1.CRITERIA";#N/A,#N/A,FALSE,"2.IS";#N/A,#N/A,FALSE,"3.BS";#N/A,#N/A,FALSE,"4.PER PL";#N/A,#N/A,FALSE,"5.INVESTMENT";#N/A,#N/A,FALSE,"6.공문";#N/A,#N/A,FALSE,"7.netinvest"}</definedName>
    <definedName name="바다올" localSheetId="25"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localSheetId="28" hidden="1">{#N/A,#N/A,FALSE,"1.CRITERIA";#N/A,#N/A,FALSE,"2.IS";#N/A,#N/A,FALSE,"3.BS";#N/A,#N/A,FALSE,"4.PER PL";#N/A,#N/A,FALSE,"5.INVESTMENT";#N/A,#N/A,FALSE,"6.공문";#N/A,#N/A,FALSE,"7.netinvest"}</definedName>
    <definedName name="바다올" localSheetId="5"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24" hidden="1">{"'Jibu9811 (3)'!$B$1:$J$433"}</definedName>
    <definedName name="바디카밍" localSheetId="8" hidden="1">{"'Jibu9811 (3)'!$B$1:$J$433"}</definedName>
    <definedName name="바디카밍" localSheetId="25" hidden="1">{"'Jibu9811 (3)'!$B$1:$J$433"}</definedName>
    <definedName name="바디카밍" localSheetId="2" hidden="1">{"'Jibu9811 (3)'!$B$1:$J$433"}</definedName>
    <definedName name="바디카밍" localSheetId="14" hidden="1">{"'Jibu9811 (3)'!$B$1:$J$433"}</definedName>
    <definedName name="바디카밍" localSheetId="28" hidden="1">{"'Jibu9811 (3)'!$B$1:$J$433"}</definedName>
    <definedName name="바디카밍" localSheetId="5" hidden="1">{"'Jibu9811 (3)'!$B$1:$J$433"}</definedName>
    <definedName name="바디카밍" localSheetId="13" hidden="1">{"'Jibu9811 (3)'!$B$1:$J$433"}</definedName>
    <definedName name="바디카밍" hidden="1">{"'Jibu9811 (3)'!$B$1:$J$433"}</definedName>
    <definedName name="바라" localSheetId="24" hidden="1">{#N/A,#N/A,FALSE,"1.CRITERIA";#N/A,#N/A,FALSE,"2.IS";#N/A,#N/A,FALSE,"3.BS";#N/A,#N/A,FALSE,"4.PER PL";#N/A,#N/A,FALSE,"5.INVESTMENT";#N/A,#N/A,FALSE,"6.공문";#N/A,#N/A,FALSE,"7.netinvest"}</definedName>
    <definedName name="바라" localSheetId="8" hidden="1">{#N/A,#N/A,FALSE,"1.CRITERIA";#N/A,#N/A,FALSE,"2.IS";#N/A,#N/A,FALSE,"3.BS";#N/A,#N/A,FALSE,"4.PER PL";#N/A,#N/A,FALSE,"5.INVESTMENT";#N/A,#N/A,FALSE,"6.공문";#N/A,#N/A,FALSE,"7.netinvest"}</definedName>
    <definedName name="바라" localSheetId="25"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localSheetId="28" hidden="1">{#N/A,#N/A,FALSE,"1.CRITERIA";#N/A,#N/A,FALSE,"2.IS";#N/A,#N/A,FALSE,"3.BS";#N/A,#N/A,FALSE,"4.PER PL";#N/A,#N/A,FALSE,"5.INVESTMENT";#N/A,#N/A,FALSE,"6.공문";#N/A,#N/A,FALSE,"7.netinvest"}</definedName>
    <definedName name="바라" localSheetId="5"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4" hidden="1">{#N/A,#N/A,FALSE,"1.CRITERIA";#N/A,#N/A,FALSE,"2.IS";#N/A,#N/A,FALSE,"3.BS";#N/A,#N/A,FALSE,"4.PER PL";#N/A,#N/A,FALSE,"5.INVESTMENT";#N/A,#N/A,FALSE,"6.공문";#N/A,#N/A,FALSE,"7.netinvest"}</definedName>
    <definedName name="바라오" localSheetId="8" hidden="1">{#N/A,#N/A,FALSE,"1.CRITERIA";#N/A,#N/A,FALSE,"2.IS";#N/A,#N/A,FALSE,"3.BS";#N/A,#N/A,FALSE,"4.PER PL";#N/A,#N/A,FALSE,"5.INVESTMENT";#N/A,#N/A,FALSE,"6.공문";#N/A,#N/A,FALSE,"7.netinvest"}</definedName>
    <definedName name="바라오" localSheetId="25"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localSheetId="28" hidden="1">{#N/A,#N/A,FALSE,"1.CRITERIA";#N/A,#N/A,FALSE,"2.IS";#N/A,#N/A,FALSE,"3.BS";#N/A,#N/A,FALSE,"4.PER PL";#N/A,#N/A,FALSE,"5.INVESTMENT";#N/A,#N/A,FALSE,"6.공문";#N/A,#N/A,FALSE,"7.netinvest"}</definedName>
    <definedName name="바라오" localSheetId="5"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localSheetId="24" hidden="1">#REF!</definedName>
    <definedName name="바람" localSheetId="28" hidden="1">#REF!</definedName>
    <definedName name="바람" hidden="1">#REF!</definedName>
    <definedName name="바랑라" localSheetId="24" hidden="1">{#N/A,#N/A,FALSE,"정공"}</definedName>
    <definedName name="바랑라" localSheetId="8" hidden="1">{#N/A,#N/A,FALSE,"정공"}</definedName>
    <definedName name="바랑라" localSheetId="25" hidden="1">{#N/A,#N/A,FALSE,"정공"}</definedName>
    <definedName name="바랑라" localSheetId="2" hidden="1">{#N/A,#N/A,FALSE,"정공"}</definedName>
    <definedName name="바랑라" localSheetId="14" hidden="1">{#N/A,#N/A,FALSE,"정공"}</definedName>
    <definedName name="바랑라" localSheetId="28" hidden="1">{#N/A,#N/A,FALSE,"정공"}</definedName>
    <definedName name="바랑라" localSheetId="5" hidden="1">{#N/A,#N/A,FALSE,"정공"}</definedName>
    <definedName name="바랑라" localSheetId="13" hidden="1">{#N/A,#N/A,FALSE,"정공"}</definedName>
    <definedName name="바랑라" hidden="1">{#N/A,#N/A,FALSE,"정공"}</definedName>
    <definedName name="바로" localSheetId="24" hidden="1">{#N/A,#N/A,FALSE,"1.CRITERIA";#N/A,#N/A,FALSE,"2.IS";#N/A,#N/A,FALSE,"3.BS";#N/A,#N/A,FALSE,"4.PER PL";#N/A,#N/A,FALSE,"5.INVESTMENT";#N/A,#N/A,FALSE,"6.공문";#N/A,#N/A,FALSE,"7.netinvest"}</definedName>
    <definedName name="바로" localSheetId="8" hidden="1">{#N/A,#N/A,FALSE,"1.CRITERIA";#N/A,#N/A,FALSE,"2.IS";#N/A,#N/A,FALSE,"3.BS";#N/A,#N/A,FALSE,"4.PER PL";#N/A,#N/A,FALSE,"5.INVESTMENT";#N/A,#N/A,FALSE,"6.공문";#N/A,#N/A,FALSE,"7.netinvest"}</definedName>
    <definedName name="바로" localSheetId="25"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localSheetId="28" hidden="1">{#N/A,#N/A,FALSE,"1.CRITERIA";#N/A,#N/A,FALSE,"2.IS";#N/A,#N/A,FALSE,"3.BS";#N/A,#N/A,FALSE,"4.PER PL";#N/A,#N/A,FALSE,"5.INVESTMENT";#N/A,#N/A,FALSE,"6.공문";#N/A,#N/A,FALSE,"7.netinvest"}</definedName>
    <definedName name="바로" localSheetId="5"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localSheetId="24" hidden="1">{#N/A,#N/A,FALSE,"단축1";#N/A,#N/A,FALSE,"단축2";#N/A,#N/A,FALSE,"단축3";#N/A,#N/A,FALSE,"장축";#N/A,#N/A,FALSE,"4WD"}</definedName>
    <definedName name="바로가기" localSheetId="8" hidden="1">{#N/A,#N/A,FALSE,"단축1";#N/A,#N/A,FALSE,"단축2";#N/A,#N/A,FALSE,"단축3";#N/A,#N/A,FALSE,"장축";#N/A,#N/A,FALSE,"4WD"}</definedName>
    <definedName name="바로가기" localSheetId="25" hidden="1">{#N/A,#N/A,FALSE,"단축1";#N/A,#N/A,FALSE,"단축2";#N/A,#N/A,FALSE,"단축3";#N/A,#N/A,FALSE,"장축";#N/A,#N/A,FALSE,"4WD"}</definedName>
    <definedName name="바로가기" localSheetId="2" hidden="1">{#N/A,#N/A,FALSE,"단축1";#N/A,#N/A,FALSE,"단축2";#N/A,#N/A,FALSE,"단축3";#N/A,#N/A,FALSE,"장축";#N/A,#N/A,FALSE,"4WD"}</definedName>
    <definedName name="바로가기" localSheetId="28" hidden="1">{#N/A,#N/A,FALSE,"단축1";#N/A,#N/A,FALSE,"단축2";#N/A,#N/A,FALSE,"단축3";#N/A,#N/A,FALSE,"장축";#N/A,#N/A,FALSE,"4WD"}</definedName>
    <definedName name="바로가기" localSheetId="5" hidden="1">{#N/A,#N/A,FALSE,"단축1";#N/A,#N/A,FALSE,"단축2";#N/A,#N/A,FALSE,"단축3";#N/A,#N/A,FALSE,"장축";#N/A,#N/A,FALSE,"4WD"}</definedName>
    <definedName name="바로가기" hidden="1">{#N/A,#N/A,FALSE,"단축1";#N/A,#N/A,FALSE,"단축2";#N/A,#N/A,FALSE,"단축3";#N/A,#N/A,FALSE,"장축";#N/A,#N/A,FALSE,"4WD"}</definedName>
    <definedName name="바바" localSheetId="24" hidden="1">{#N/A,#N/A,FALSE,"1.CRITERIA";#N/A,#N/A,FALSE,"2.IS";#N/A,#N/A,FALSE,"3.BS";#N/A,#N/A,FALSE,"4.PER PL";#N/A,#N/A,FALSE,"5.INVESTMENT";#N/A,#N/A,FALSE,"6.공문";#N/A,#N/A,FALSE,"7.netinvest"}</definedName>
    <definedName name="바바" localSheetId="8" hidden="1">{#N/A,#N/A,FALSE,"1.CRITERIA";#N/A,#N/A,FALSE,"2.IS";#N/A,#N/A,FALSE,"3.BS";#N/A,#N/A,FALSE,"4.PER PL";#N/A,#N/A,FALSE,"5.INVESTMENT";#N/A,#N/A,FALSE,"6.공문";#N/A,#N/A,FALSE,"7.netinvest"}</definedName>
    <definedName name="바바" localSheetId="25"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localSheetId="28" hidden="1">{#N/A,#N/A,FALSE,"1.CRITERIA";#N/A,#N/A,FALSE,"2.IS";#N/A,#N/A,FALSE,"3.BS";#N/A,#N/A,FALSE,"4.PER PL";#N/A,#N/A,FALSE,"5.INVESTMENT";#N/A,#N/A,FALSE,"6.공문";#N/A,#N/A,FALSE,"7.netinvest"}</definedName>
    <definedName name="바바" localSheetId="5"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4" hidden="1">{#N/A,#N/A,TRUE,"Y생산";#N/A,#N/A,TRUE,"Y판매";#N/A,#N/A,TRUE,"Y총물량";#N/A,#N/A,TRUE,"Y능력";#N/A,#N/A,TRUE,"YKD"}</definedName>
    <definedName name="바바라" localSheetId="8" hidden="1">{#N/A,#N/A,TRUE,"Y생산";#N/A,#N/A,TRUE,"Y판매";#N/A,#N/A,TRUE,"Y총물량";#N/A,#N/A,TRUE,"Y능력";#N/A,#N/A,TRUE,"YKD"}</definedName>
    <definedName name="바바라" localSheetId="25" hidden="1">{#N/A,#N/A,TRUE,"Y생산";#N/A,#N/A,TRUE,"Y판매";#N/A,#N/A,TRUE,"Y총물량";#N/A,#N/A,TRUE,"Y능력";#N/A,#N/A,TRUE,"YKD"}</definedName>
    <definedName name="바바라" localSheetId="2" hidden="1">{#N/A,#N/A,TRUE,"Y생산";#N/A,#N/A,TRUE,"Y판매";#N/A,#N/A,TRUE,"Y총물량";#N/A,#N/A,TRUE,"Y능력";#N/A,#N/A,TRUE,"YKD"}</definedName>
    <definedName name="바바라" localSheetId="14" hidden="1">{#N/A,#N/A,TRUE,"Y생산";#N/A,#N/A,TRUE,"Y판매";#N/A,#N/A,TRUE,"Y총물량";#N/A,#N/A,TRUE,"Y능력";#N/A,#N/A,TRUE,"YKD"}</definedName>
    <definedName name="바바라" localSheetId="28" hidden="1">{#N/A,#N/A,TRUE,"Y생산";#N/A,#N/A,TRUE,"Y판매";#N/A,#N/A,TRUE,"Y총물량";#N/A,#N/A,TRUE,"Y능력";#N/A,#N/A,TRUE,"YKD"}</definedName>
    <definedName name="바바라" localSheetId="5" hidden="1">{#N/A,#N/A,TRUE,"Y생산";#N/A,#N/A,TRUE,"Y판매";#N/A,#N/A,TRUE,"Y총물량";#N/A,#N/A,TRUE,"Y능력";#N/A,#N/A,TRUE,"YKD"}</definedName>
    <definedName name="바바라" localSheetId="13" hidden="1">{#N/A,#N/A,TRUE,"Y생산";#N/A,#N/A,TRUE,"Y판매";#N/A,#N/A,TRUE,"Y총물량";#N/A,#N/A,TRUE,"Y능력";#N/A,#N/A,TRUE,"YKD"}</definedName>
    <definedName name="바바라" hidden="1">{#N/A,#N/A,TRUE,"Y생산";#N/A,#N/A,TRUE,"Y판매";#N/A,#N/A,TRUE,"Y총물량";#N/A,#N/A,TRUE,"Y능력";#N/A,#N/A,TRUE,"YKD"}</definedName>
    <definedName name="바보" localSheetId="24" hidden="1">{#N/A,#N/A,FALSE,"정공"}</definedName>
    <definedName name="바보" localSheetId="8" hidden="1">{#N/A,#N/A,FALSE,"정공"}</definedName>
    <definedName name="바보" localSheetId="25" hidden="1">{#N/A,#N/A,FALSE,"정공"}</definedName>
    <definedName name="바보" localSheetId="2" hidden="1">{#N/A,#N/A,FALSE,"정공"}</definedName>
    <definedName name="바보" localSheetId="14" hidden="1">{#N/A,#N/A,FALSE,"정공"}</definedName>
    <definedName name="바보" localSheetId="28" hidden="1">{#N/A,#N/A,FALSE,"정공"}</definedName>
    <definedName name="바보" localSheetId="5" hidden="1">{#N/A,#N/A,FALSE,"정공"}</definedName>
    <definedName name="바보" localSheetId="13" hidden="1">{#N/A,#N/A,FALSE,"정공"}</definedName>
    <definedName name="바보" hidden="1">{#N/A,#N/A,FALSE,"정공"}</definedName>
    <definedName name="바보상자" localSheetId="24" hidden="1">{#N/A,#N/A,FALSE,"정공"}</definedName>
    <definedName name="바보상자" localSheetId="8" hidden="1">{#N/A,#N/A,FALSE,"정공"}</definedName>
    <definedName name="바보상자" localSheetId="25" hidden="1">{#N/A,#N/A,FALSE,"정공"}</definedName>
    <definedName name="바보상자" localSheetId="2" hidden="1">{#N/A,#N/A,FALSE,"정공"}</definedName>
    <definedName name="바보상자" localSheetId="14" hidden="1">{#N/A,#N/A,FALSE,"정공"}</definedName>
    <definedName name="바보상자" localSheetId="28" hidden="1">{#N/A,#N/A,FALSE,"정공"}</definedName>
    <definedName name="바보상자" localSheetId="5" hidden="1">{#N/A,#N/A,FALSE,"정공"}</definedName>
    <definedName name="바보상자" localSheetId="13" hidden="1">{#N/A,#N/A,FALSE,"정공"}</definedName>
    <definedName name="바보상자" hidden="1">{#N/A,#N/A,FALSE,"정공"}</definedName>
    <definedName name="바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localSheetId="24" hidden="1">#REF!</definedName>
    <definedName name="바부팅이" hidden="1">#REF!</definedName>
    <definedName name="바아" localSheetId="24" hidden="1">{#N/A,#N/A,FALSE,"1.CRITERIA";#N/A,#N/A,FALSE,"2.IS";#N/A,#N/A,FALSE,"3.BS";#N/A,#N/A,FALSE,"4.PER PL";#N/A,#N/A,FALSE,"5.INVESTMENT";#N/A,#N/A,FALSE,"6.공문";#N/A,#N/A,FALSE,"7.netinvest"}</definedName>
    <definedName name="바아" localSheetId="8" hidden="1">{#N/A,#N/A,FALSE,"1.CRITERIA";#N/A,#N/A,FALSE,"2.IS";#N/A,#N/A,FALSE,"3.BS";#N/A,#N/A,FALSE,"4.PER PL";#N/A,#N/A,FALSE,"5.INVESTMENT";#N/A,#N/A,FALSE,"6.공문";#N/A,#N/A,FALSE,"7.netinvest"}</definedName>
    <definedName name="바아" localSheetId="25"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localSheetId="28" hidden="1">{#N/A,#N/A,FALSE,"1.CRITERIA";#N/A,#N/A,FALSE,"2.IS";#N/A,#N/A,FALSE,"3.BS";#N/A,#N/A,FALSE,"4.PER PL";#N/A,#N/A,FALSE,"5.INVESTMENT";#N/A,#N/A,FALSE,"6.공문";#N/A,#N/A,FALSE,"7.netinvest"}</definedName>
    <definedName name="바아" localSheetId="5"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4" hidden="1">{#N/A,#N/A,FALSE,"1.CRITERIA";#N/A,#N/A,FALSE,"2.IS";#N/A,#N/A,FALSE,"3.BS";#N/A,#N/A,FALSE,"4.PER PL";#N/A,#N/A,FALSE,"5.INVESTMENT";#N/A,#N/A,FALSE,"6.공문";#N/A,#N/A,FALSE,"7.netinvest"}</definedName>
    <definedName name="바아가" localSheetId="8" hidden="1">{#N/A,#N/A,FALSE,"1.CRITERIA";#N/A,#N/A,FALSE,"2.IS";#N/A,#N/A,FALSE,"3.BS";#N/A,#N/A,FALSE,"4.PER PL";#N/A,#N/A,FALSE,"5.INVESTMENT";#N/A,#N/A,FALSE,"6.공문";#N/A,#N/A,FALSE,"7.netinvest"}</definedName>
    <definedName name="바아가" localSheetId="25"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localSheetId="28" hidden="1">{#N/A,#N/A,FALSE,"1.CRITERIA";#N/A,#N/A,FALSE,"2.IS";#N/A,#N/A,FALSE,"3.BS";#N/A,#N/A,FALSE,"4.PER PL";#N/A,#N/A,FALSE,"5.INVESTMENT";#N/A,#N/A,FALSE,"6.공문";#N/A,#N/A,FALSE,"7.netinvest"}</definedName>
    <definedName name="바아가" localSheetId="5"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4" hidden="1">{#N/A,#N/A,FALSE,"1.CRITERIA";#N/A,#N/A,FALSE,"2.IS";#N/A,#N/A,FALSE,"3.BS";#N/A,#N/A,FALSE,"4.PER PL";#N/A,#N/A,FALSE,"5.INVESTMENT";#N/A,#N/A,FALSE,"6.공문";#N/A,#N/A,FALSE,"7.netinvest"}</definedName>
    <definedName name="바아가오" localSheetId="8" hidden="1">{#N/A,#N/A,FALSE,"1.CRITERIA";#N/A,#N/A,FALSE,"2.IS";#N/A,#N/A,FALSE,"3.BS";#N/A,#N/A,FALSE,"4.PER PL";#N/A,#N/A,FALSE,"5.INVESTMENT";#N/A,#N/A,FALSE,"6.공문";#N/A,#N/A,FALSE,"7.netinvest"}</definedName>
    <definedName name="바아가오" localSheetId="25"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localSheetId="28" hidden="1">{#N/A,#N/A,FALSE,"1.CRITERIA";#N/A,#N/A,FALSE,"2.IS";#N/A,#N/A,FALSE,"3.BS";#N/A,#N/A,FALSE,"4.PER PL";#N/A,#N/A,FALSE,"5.INVESTMENT";#N/A,#N/A,FALSE,"6.공문";#N/A,#N/A,FALSE,"7.netinvest"}</definedName>
    <definedName name="바아가오" localSheetId="5"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4" hidden="1">{#N/A,#N/A,FALSE,"1.CRITERIA";#N/A,#N/A,FALSE,"2.IS";#N/A,#N/A,FALSE,"3.BS";#N/A,#N/A,FALSE,"4.PER PL";#N/A,#N/A,FALSE,"5.INVESTMENT";#N/A,#N/A,FALSE,"6.공문";#N/A,#N/A,FALSE,"7.netinvest"}</definedName>
    <definedName name="바아고" localSheetId="8" hidden="1">{#N/A,#N/A,FALSE,"1.CRITERIA";#N/A,#N/A,FALSE,"2.IS";#N/A,#N/A,FALSE,"3.BS";#N/A,#N/A,FALSE,"4.PER PL";#N/A,#N/A,FALSE,"5.INVESTMENT";#N/A,#N/A,FALSE,"6.공문";#N/A,#N/A,FALSE,"7.netinvest"}</definedName>
    <definedName name="바아고" localSheetId="25"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localSheetId="28" hidden="1">{#N/A,#N/A,FALSE,"1.CRITERIA";#N/A,#N/A,FALSE,"2.IS";#N/A,#N/A,FALSE,"3.BS";#N/A,#N/A,FALSE,"4.PER PL";#N/A,#N/A,FALSE,"5.INVESTMENT";#N/A,#N/A,FALSE,"6.공문";#N/A,#N/A,FALSE,"7.netinvest"}</definedName>
    <definedName name="바아고" localSheetId="5"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4" hidden="1">{#N/A,#N/A,FALSE,"1.CRITERIA";#N/A,#N/A,FALSE,"2.IS";#N/A,#N/A,FALSE,"3.BS";#N/A,#N/A,FALSE,"4.PER PL";#N/A,#N/A,FALSE,"5.INVESTMENT";#N/A,#N/A,FALSE,"6.공문";#N/A,#N/A,FALSE,"7.netinvest"}</definedName>
    <definedName name="바이" localSheetId="8" hidden="1">{#N/A,#N/A,FALSE,"1.CRITERIA";#N/A,#N/A,FALSE,"2.IS";#N/A,#N/A,FALSE,"3.BS";#N/A,#N/A,FALSE,"4.PER PL";#N/A,#N/A,FALSE,"5.INVESTMENT";#N/A,#N/A,FALSE,"6.공문";#N/A,#N/A,FALSE,"7.netinvest"}</definedName>
    <definedName name="바이" localSheetId="25"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localSheetId="28" hidden="1">{#N/A,#N/A,FALSE,"1.CRITERIA";#N/A,#N/A,FALSE,"2.IS";#N/A,#N/A,FALSE,"3.BS";#N/A,#N/A,FALSE,"4.PER PL";#N/A,#N/A,FALSE,"5.INVESTMENT";#N/A,#N/A,FALSE,"6.공문";#N/A,#N/A,FALSE,"7.netinvest"}</definedName>
    <definedName name="바이" localSheetId="5"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24">BlankMacro1</definedName>
    <definedName name="바이오사업팀" localSheetId="8">BlankMacro1</definedName>
    <definedName name="바이오사업팀" localSheetId="25">BlankMacro1</definedName>
    <definedName name="바이오사업팀" localSheetId="2">BlankMacro1</definedName>
    <definedName name="바이오사업팀" localSheetId="14">BlankMacro1</definedName>
    <definedName name="바이오사업팀" localSheetId="28">BlankMacro1</definedName>
    <definedName name="바이오사업팀" localSheetId="26">BlankMacro1</definedName>
    <definedName name="바이오사업팀" localSheetId="27">BlankMacro1</definedName>
    <definedName name="바이오사업팀" localSheetId="6">BlankMacro1</definedName>
    <definedName name="바이오사업팀" localSheetId="5">BlankMacro1</definedName>
    <definedName name="바이오사업팀" localSheetId="13">BlankMacro1</definedName>
    <definedName name="바이오사업팀">BlankMacro1</definedName>
    <definedName name="박" localSheetId="24">BlankMacro1</definedName>
    <definedName name="박" localSheetId="8">BlankMacro1</definedName>
    <definedName name="박" localSheetId="25">BlankMacro1</definedName>
    <definedName name="박" localSheetId="2">BlankMacro1</definedName>
    <definedName name="박" localSheetId="28">BlankMacro1</definedName>
    <definedName name="박" localSheetId="26">BlankMacro1</definedName>
    <definedName name="박" localSheetId="27">BlankMacro1</definedName>
    <definedName name="박" localSheetId="6">BlankMacro1</definedName>
    <definedName name="박" localSheetId="5">BlankMacro1</definedName>
    <definedName name="박">BlankMacro1</definedName>
    <definedName name="박남규" localSheetId="24" hidden="1">{#N/A,#N/A,FALSE,"BS";#N/A,#N/A,FALSE,"IS";#N/A,#N/A,FALSE,"결손금처리";#N/A,#N/A,FALSE,"cashflow"}</definedName>
    <definedName name="박남규" localSheetId="8" hidden="1">{#N/A,#N/A,FALSE,"BS";#N/A,#N/A,FALSE,"IS";#N/A,#N/A,FALSE,"결손금처리";#N/A,#N/A,FALSE,"cashflow"}</definedName>
    <definedName name="박남규" localSheetId="25" hidden="1">{#N/A,#N/A,FALSE,"BS";#N/A,#N/A,FALSE,"IS";#N/A,#N/A,FALSE,"결손금처리";#N/A,#N/A,FALSE,"cashflow"}</definedName>
    <definedName name="박남규" localSheetId="2" hidden="1">{#N/A,#N/A,FALSE,"BS";#N/A,#N/A,FALSE,"IS";#N/A,#N/A,FALSE,"결손금처리";#N/A,#N/A,FALSE,"cashflow"}</definedName>
    <definedName name="박남규" localSheetId="14" hidden="1">{#N/A,#N/A,FALSE,"BS";#N/A,#N/A,FALSE,"IS";#N/A,#N/A,FALSE,"결손금처리";#N/A,#N/A,FALSE,"cashflow"}</definedName>
    <definedName name="박남규" localSheetId="28" hidden="1">{#N/A,#N/A,FALSE,"BS";#N/A,#N/A,FALSE,"IS";#N/A,#N/A,FALSE,"결손금처리";#N/A,#N/A,FALSE,"cashflow"}</definedName>
    <definedName name="박남규" localSheetId="5" hidden="1">{#N/A,#N/A,FALSE,"BS";#N/A,#N/A,FALSE,"IS";#N/A,#N/A,FALSE,"결손금처리";#N/A,#N/A,FALSE,"cashflow"}</definedName>
    <definedName name="박남규" localSheetId="13" hidden="1">{#N/A,#N/A,FALSE,"BS";#N/A,#N/A,FALSE,"IS";#N/A,#N/A,FALSE,"결손금처리";#N/A,#N/A,FALSE,"cashflow"}</definedName>
    <definedName name="박남규" hidden="1">{#N/A,#N/A,FALSE,"BS";#N/A,#N/A,FALSE,"IS";#N/A,#N/A,FALSE,"결손금처리";#N/A,#N/A,FALSE,"cashflow"}</definedName>
    <definedName name="박남규_1" localSheetId="24" hidden="1">{#N/A,#N/A,FALSE,"BS";#N/A,#N/A,FALSE,"IS";#N/A,#N/A,FALSE,"결손금처리";#N/A,#N/A,FALSE,"cashflow"}</definedName>
    <definedName name="박남규_1" localSheetId="8" hidden="1">{#N/A,#N/A,FALSE,"BS";#N/A,#N/A,FALSE,"IS";#N/A,#N/A,FALSE,"결손금처리";#N/A,#N/A,FALSE,"cashflow"}</definedName>
    <definedName name="박남규_1" localSheetId="25" hidden="1">{#N/A,#N/A,FALSE,"BS";#N/A,#N/A,FALSE,"IS";#N/A,#N/A,FALSE,"결손금처리";#N/A,#N/A,FALSE,"cashflow"}</definedName>
    <definedName name="박남규_1" localSheetId="2" hidden="1">{#N/A,#N/A,FALSE,"BS";#N/A,#N/A,FALSE,"IS";#N/A,#N/A,FALSE,"결손금처리";#N/A,#N/A,FALSE,"cashflow"}</definedName>
    <definedName name="박남규_1" localSheetId="14" hidden="1">{#N/A,#N/A,FALSE,"BS";#N/A,#N/A,FALSE,"IS";#N/A,#N/A,FALSE,"결손금처리";#N/A,#N/A,FALSE,"cashflow"}</definedName>
    <definedName name="박남규_1" localSheetId="28" hidden="1">{#N/A,#N/A,FALSE,"BS";#N/A,#N/A,FALSE,"IS";#N/A,#N/A,FALSE,"결손금처리";#N/A,#N/A,FALSE,"cashflow"}</definedName>
    <definedName name="박남규_1" localSheetId="5" hidden="1">{#N/A,#N/A,FALSE,"BS";#N/A,#N/A,FALSE,"IS";#N/A,#N/A,FALSE,"결손금처리";#N/A,#N/A,FALSE,"cashflow"}</definedName>
    <definedName name="박남규_1" localSheetId="13" hidden="1">{#N/A,#N/A,FALSE,"BS";#N/A,#N/A,FALSE,"IS";#N/A,#N/A,FALSE,"결손금처리";#N/A,#N/A,FALSE,"cashflow"}</definedName>
    <definedName name="박남규_1" hidden="1">{#N/A,#N/A,FALSE,"BS";#N/A,#N/A,FALSE,"IS";#N/A,#N/A,FALSE,"결손금처리";#N/A,#N/A,FALSE,"cashflow"}</definedName>
    <definedName name="박어쟈루" localSheetId="24" hidden="1">#REF!</definedName>
    <definedName name="박어쟈루" hidden="1">#REF!</definedName>
    <definedName name="박영화" localSheetId="24">#REF!</definedName>
    <definedName name="박영화">#REF!</definedName>
    <definedName name="박은하" localSheetId="24">Dlog_Show</definedName>
    <definedName name="박은하" localSheetId="8">Dlog_Show</definedName>
    <definedName name="박은하" localSheetId="25">Dlog_Show</definedName>
    <definedName name="박은하" localSheetId="2">Dlog_Show</definedName>
    <definedName name="박은하" localSheetId="28">Dlog_Show</definedName>
    <definedName name="박은하" localSheetId="26">Dlog_Show</definedName>
    <definedName name="박은하" localSheetId="27">Dlog_Show</definedName>
    <definedName name="박은하" localSheetId="6">Dlog_Show</definedName>
    <definedName name="박은하" localSheetId="5">Dlog_Show</definedName>
    <definedName name="박은하">Dlog_Show</definedName>
    <definedName name="박인철" localSheetId="24" hidden="1">{#N/A,#N/A,FALSE,"변경관리예산";#N/A,#N/A,FALSE,"변경장비예산";#N/A,#N/A,FALSE,"변경준설예산";#N/A,#N/A,FALSE,"변경철구예산"}</definedName>
    <definedName name="박인철" localSheetId="8" hidden="1">{#N/A,#N/A,FALSE,"변경관리예산";#N/A,#N/A,FALSE,"변경장비예산";#N/A,#N/A,FALSE,"변경준설예산";#N/A,#N/A,FALSE,"변경철구예산"}</definedName>
    <definedName name="박인철" localSheetId="25" hidden="1">{#N/A,#N/A,FALSE,"변경관리예산";#N/A,#N/A,FALSE,"변경장비예산";#N/A,#N/A,FALSE,"변경준설예산";#N/A,#N/A,FALSE,"변경철구예산"}</definedName>
    <definedName name="박인철" localSheetId="2" hidden="1">{#N/A,#N/A,FALSE,"변경관리예산";#N/A,#N/A,FALSE,"변경장비예산";#N/A,#N/A,FALSE,"변경준설예산";#N/A,#N/A,FALSE,"변경철구예산"}</definedName>
    <definedName name="박인철" localSheetId="28" hidden="1">{#N/A,#N/A,FALSE,"변경관리예산";#N/A,#N/A,FALSE,"변경장비예산";#N/A,#N/A,FALSE,"변경준설예산";#N/A,#N/A,FALSE,"변경철구예산"}</definedName>
    <definedName name="박인철" localSheetId="5"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재영" localSheetId="24" hidden="1">#REF!</definedName>
    <definedName name="박재영" localSheetId="14" hidden="1">#REF!</definedName>
    <definedName name="박재영" localSheetId="28" hidden="1">#REF!</definedName>
    <definedName name="박재영" localSheetId="13" hidden="1">#REF!</definedName>
    <definedName name="박재영" hidden="1">#REF!</definedName>
    <definedName name="박진만" localSheetId="24" hidden="1">{#N/A,#N/A,FALSE,"단축1";#N/A,#N/A,FALSE,"단축2";#N/A,#N/A,FALSE,"단축3";#N/A,#N/A,FALSE,"장축";#N/A,#N/A,FALSE,"4WD"}</definedName>
    <definedName name="박진만" localSheetId="8" hidden="1">{#N/A,#N/A,FALSE,"단축1";#N/A,#N/A,FALSE,"단축2";#N/A,#N/A,FALSE,"단축3";#N/A,#N/A,FALSE,"장축";#N/A,#N/A,FALSE,"4WD"}</definedName>
    <definedName name="박진만" localSheetId="25" hidden="1">{#N/A,#N/A,FALSE,"단축1";#N/A,#N/A,FALSE,"단축2";#N/A,#N/A,FALSE,"단축3";#N/A,#N/A,FALSE,"장축";#N/A,#N/A,FALSE,"4WD"}</definedName>
    <definedName name="박진만" localSheetId="2" hidden="1">{#N/A,#N/A,FALSE,"단축1";#N/A,#N/A,FALSE,"단축2";#N/A,#N/A,FALSE,"단축3";#N/A,#N/A,FALSE,"장축";#N/A,#N/A,FALSE,"4WD"}</definedName>
    <definedName name="박진만" localSheetId="14" hidden="1">{#N/A,#N/A,FALSE,"단축1";#N/A,#N/A,FALSE,"단축2";#N/A,#N/A,FALSE,"단축3";#N/A,#N/A,FALSE,"장축";#N/A,#N/A,FALSE,"4WD"}</definedName>
    <definedName name="박진만" localSheetId="28" hidden="1">{#N/A,#N/A,FALSE,"단축1";#N/A,#N/A,FALSE,"단축2";#N/A,#N/A,FALSE,"단축3";#N/A,#N/A,FALSE,"장축";#N/A,#N/A,FALSE,"4WD"}</definedName>
    <definedName name="박진만" localSheetId="5" hidden="1">{#N/A,#N/A,FALSE,"단축1";#N/A,#N/A,FALSE,"단축2";#N/A,#N/A,FALSE,"단축3";#N/A,#N/A,FALSE,"장축";#N/A,#N/A,FALSE,"4WD"}</definedName>
    <definedName name="박진만" localSheetId="13" hidden="1">{#N/A,#N/A,FALSE,"단축1";#N/A,#N/A,FALSE,"단축2";#N/A,#N/A,FALSE,"단축3";#N/A,#N/A,FALSE,"장축";#N/A,#N/A,FALSE,"4WD"}</definedName>
    <definedName name="박진만" hidden="1">{#N/A,#N/A,FALSE,"단축1";#N/A,#N/A,FALSE,"단축2";#N/A,#N/A,FALSE,"단축3";#N/A,#N/A,FALSE,"장축";#N/A,#N/A,FALSE,"4WD"}</definedName>
    <definedName name="박태기" localSheetId="24">#REF!</definedName>
    <definedName name="박태기">#REF!</definedName>
    <definedName name="반" localSheetId="24">#REF!</definedName>
    <definedName name="반">#REF!</definedName>
    <definedName name="반기조정후이연법인세"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24" hidden="1">{#N/A,#N/A,FALSE,"BS";#N/A,#N/A,FALSE,"PL";#N/A,#N/A,FALSE,"처분";#N/A,#N/A,FALSE,"현금";#N/A,#N/A,FALSE,"매출";#N/A,#N/A,FALSE,"원가";#N/A,#N/A,FALSE,"경영"}</definedName>
    <definedName name="반기현금흐름표" localSheetId="8" hidden="1">{#N/A,#N/A,FALSE,"BS";#N/A,#N/A,FALSE,"PL";#N/A,#N/A,FALSE,"처분";#N/A,#N/A,FALSE,"현금";#N/A,#N/A,FALSE,"매출";#N/A,#N/A,FALSE,"원가";#N/A,#N/A,FALSE,"경영"}</definedName>
    <definedName name="반기현금흐름표" localSheetId="25" hidden="1">{#N/A,#N/A,FALSE,"BS";#N/A,#N/A,FALSE,"PL";#N/A,#N/A,FALSE,"처분";#N/A,#N/A,FALSE,"현금";#N/A,#N/A,FALSE,"매출";#N/A,#N/A,FALSE,"원가";#N/A,#N/A,FALSE,"경영"}</definedName>
    <definedName name="반기현금흐름표" localSheetId="2" hidden="1">{#N/A,#N/A,FALSE,"BS";#N/A,#N/A,FALSE,"PL";#N/A,#N/A,FALSE,"처분";#N/A,#N/A,FALSE,"현금";#N/A,#N/A,FALSE,"매출";#N/A,#N/A,FALSE,"원가";#N/A,#N/A,FALSE,"경영"}</definedName>
    <definedName name="반기현금흐름표" localSheetId="14" hidden="1">{#N/A,#N/A,FALSE,"BS";#N/A,#N/A,FALSE,"PL";#N/A,#N/A,FALSE,"처분";#N/A,#N/A,FALSE,"현금";#N/A,#N/A,FALSE,"매출";#N/A,#N/A,FALSE,"원가";#N/A,#N/A,FALSE,"경영"}</definedName>
    <definedName name="반기현금흐름표" localSheetId="28" hidden="1">{#N/A,#N/A,FALSE,"BS";#N/A,#N/A,FALSE,"PL";#N/A,#N/A,FALSE,"처분";#N/A,#N/A,FALSE,"현금";#N/A,#N/A,FALSE,"매출";#N/A,#N/A,FALSE,"원가";#N/A,#N/A,FALSE,"경영"}</definedName>
    <definedName name="반기현금흐름표" localSheetId="5" hidden="1">{#N/A,#N/A,FALSE,"BS";#N/A,#N/A,FALSE,"PL";#N/A,#N/A,FALSE,"처분";#N/A,#N/A,FALSE,"현금";#N/A,#N/A,FALSE,"매출";#N/A,#N/A,FALSE,"원가";#N/A,#N/A,FALSE,"경영"}</definedName>
    <definedName name="반기현금흐름표" localSheetId="13"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24" hidden="1">{#N/A,#N/A,FALSE,"BS";#N/A,#N/A,FALSE,"PL";#N/A,#N/A,FALSE,"처분";#N/A,#N/A,FALSE,"현금";#N/A,#N/A,FALSE,"매출";#N/A,#N/A,FALSE,"원가";#N/A,#N/A,FALSE,"경영"}</definedName>
    <definedName name="반기현금흐름표_1" localSheetId="8" hidden="1">{#N/A,#N/A,FALSE,"BS";#N/A,#N/A,FALSE,"PL";#N/A,#N/A,FALSE,"처분";#N/A,#N/A,FALSE,"현금";#N/A,#N/A,FALSE,"매출";#N/A,#N/A,FALSE,"원가";#N/A,#N/A,FALSE,"경영"}</definedName>
    <definedName name="반기현금흐름표_1" localSheetId="25"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localSheetId="14" hidden="1">{#N/A,#N/A,FALSE,"BS";#N/A,#N/A,FALSE,"PL";#N/A,#N/A,FALSE,"처분";#N/A,#N/A,FALSE,"현금";#N/A,#N/A,FALSE,"매출";#N/A,#N/A,FALSE,"원가";#N/A,#N/A,FALSE,"경영"}</definedName>
    <definedName name="반기현금흐름표_1" localSheetId="28" hidden="1">{#N/A,#N/A,FALSE,"BS";#N/A,#N/A,FALSE,"PL";#N/A,#N/A,FALSE,"처분";#N/A,#N/A,FALSE,"현금";#N/A,#N/A,FALSE,"매출";#N/A,#N/A,FALSE,"원가";#N/A,#N/A,FALSE,"경영"}</definedName>
    <definedName name="반기현금흐름표_1" localSheetId="5" hidden="1">{#N/A,#N/A,FALSE,"BS";#N/A,#N/A,FALSE,"PL";#N/A,#N/A,FALSE,"처분";#N/A,#N/A,FALSE,"현금";#N/A,#N/A,FALSE,"매출";#N/A,#N/A,FALSE,"원가";#N/A,#N/A,FALSE,"경영"}</definedName>
    <definedName name="반기현금흐름표_1" localSheetId="13"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 localSheetId="24">#REF!</definedName>
    <definedName name="반납">#REF!</definedName>
    <definedName name="반품" localSheetId="24">#REF!</definedName>
    <definedName name="반품" localSheetId="14">#REF!</definedName>
    <definedName name="반품" localSheetId="13">#REF!</definedName>
    <definedName name="반품">#REF!</definedName>
    <definedName name="받" localSheetId="24" hidden="1">{#N/A,#N/A,TRUE,"Y생산";#N/A,#N/A,TRUE,"Y판매";#N/A,#N/A,TRUE,"Y총물량";#N/A,#N/A,TRUE,"Y능력";#N/A,#N/A,TRUE,"YKD"}</definedName>
    <definedName name="받" localSheetId="8" hidden="1">{#N/A,#N/A,TRUE,"Y생산";#N/A,#N/A,TRUE,"Y판매";#N/A,#N/A,TRUE,"Y총물량";#N/A,#N/A,TRUE,"Y능력";#N/A,#N/A,TRUE,"YKD"}</definedName>
    <definedName name="받" localSheetId="25" hidden="1">{#N/A,#N/A,TRUE,"Y생산";#N/A,#N/A,TRUE,"Y판매";#N/A,#N/A,TRUE,"Y총물량";#N/A,#N/A,TRUE,"Y능력";#N/A,#N/A,TRUE,"YKD"}</definedName>
    <definedName name="받" localSheetId="2" hidden="1">{#N/A,#N/A,TRUE,"Y생산";#N/A,#N/A,TRUE,"Y판매";#N/A,#N/A,TRUE,"Y총물량";#N/A,#N/A,TRUE,"Y능력";#N/A,#N/A,TRUE,"YKD"}</definedName>
    <definedName name="받" localSheetId="28" hidden="1">{#N/A,#N/A,TRUE,"Y생산";#N/A,#N/A,TRUE,"Y판매";#N/A,#N/A,TRUE,"Y총물량";#N/A,#N/A,TRUE,"Y능력";#N/A,#N/A,TRUE,"YKD"}</definedName>
    <definedName name="받" localSheetId="5" hidden="1">{#N/A,#N/A,TRUE,"Y생산";#N/A,#N/A,TRUE,"Y판매";#N/A,#N/A,TRUE,"Y총물량";#N/A,#N/A,TRUE,"Y능력";#N/A,#N/A,TRUE,"YKD"}</definedName>
    <definedName name="받" hidden="1">{#N/A,#N/A,TRUE,"Y생산";#N/A,#N/A,TRUE,"Y판매";#N/A,#N/A,TRUE,"Y총물량";#N/A,#N/A,TRUE,"Y능력";#N/A,#N/A,TRUE,"YKD"}</definedName>
    <definedName name="받을어음" localSheetId="24">#REF!</definedName>
    <definedName name="받을어음">#REF!</definedName>
    <definedName name="발" localSheetId="24" hidden="1">{#N/A,#N/A,FALSE,"1.CRITERIA";#N/A,#N/A,FALSE,"2.IS";#N/A,#N/A,FALSE,"3.BS";#N/A,#N/A,FALSE,"4.PER PL";#N/A,#N/A,FALSE,"5.INVESTMENT";#N/A,#N/A,FALSE,"6.공문";#N/A,#N/A,FALSE,"7.netinvest"}</definedName>
    <definedName name="발" localSheetId="8" hidden="1">{#N/A,#N/A,FALSE,"1.CRITERIA";#N/A,#N/A,FALSE,"2.IS";#N/A,#N/A,FALSE,"3.BS";#N/A,#N/A,FALSE,"4.PER PL";#N/A,#N/A,FALSE,"5.INVESTMENT";#N/A,#N/A,FALSE,"6.공문";#N/A,#N/A,FALSE,"7.netinvest"}</definedName>
    <definedName name="발" localSheetId="25"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localSheetId="28" hidden="1">{#N/A,#N/A,FALSE,"1.CRITERIA";#N/A,#N/A,FALSE,"2.IS";#N/A,#N/A,FALSE,"3.BS";#N/A,#N/A,FALSE,"4.PER PL";#N/A,#N/A,FALSE,"5.INVESTMENT";#N/A,#N/A,FALSE,"6.공문";#N/A,#N/A,FALSE,"7.netinvest"}</definedName>
    <definedName name="발" localSheetId="5"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24" hidden="1">{"'매출이익'!$A$24:$K$45"}</definedName>
    <definedName name="발생전" localSheetId="8" hidden="1">{"'매출이익'!$A$24:$K$45"}</definedName>
    <definedName name="발생전" localSheetId="25" hidden="1">{"'매출이익'!$A$24:$K$45"}</definedName>
    <definedName name="발생전" localSheetId="2" hidden="1">{"'매출이익'!$A$24:$K$45"}</definedName>
    <definedName name="발생전" localSheetId="28" hidden="1">{"'매출이익'!$A$24:$K$45"}</definedName>
    <definedName name="발생전" localSheetId="5" hidden="1">{"'매출이익'!$A$24:$K$45"}</definedName>
    <definedName name="발생전" hidden="1">{"'매출이익'!$A$24:$K$45"}</definedName>
    <definedName name="발주" localSheetId="24">#REF!</definedName>
    <definedName name="발주">#REF!</definedName>
    <definedName name="발주처" localSheetId="24">#REF!</definedName>
    <definedName name="발주처">#REF!</definedName>
    <definedName name="밤" localSheetId="24">#REF!</definedName>
    <definedName name="밤">#REF!</definedName>
    <definedName name="밥통" localSheetId="24" hidden="1">#REF!</definedName>
    <definedName name="밥통" hidden="1">#REF!</definedName>
    <definedName name="방송" localSheetId="24">#REF!</definedName>
    <definedName name="방송">#REF!</definedName>
    <definedName name="방수공" localSheetId="24">#REF!</definedName>
    <definedName name="방수공">#REF!</definedName>
    <definedName name="방안" localSheetId="24" hidden="1">{#N/A,#N/A,FALSE,"단축1";#N/A,#N/A,FALSE,"단축2";#N/A,#N/A,FALSE,"단축3";#N/A,#N/A,FALSE,"장축";#N/A,#N/A,FALSE,"4WD"}</definedName>
    <definedName name="방안" localSheetId="8" hidden="1">{#N/A,#N/A,FALSE,"단축1";#N/A,#N/A,FALSE,"단축2";#N/A,#N/A,FALSE,"단축3";#N/A,#N/A,FALSE,"장축";#N/A,#N/A,FALSE,"4WD"}</definedName>
    <definedName name="방안" localSheetId="25" hidden="1">{#N/A,#N/A,FALSE,"단축1";#N/A,#N/A,FALSE,"단축2";#N/A,#N/A,FALSE,"단축3";#N/A,#N/A,FALSE,"장축";#N/A,#N/A,FALSE,"4WD"}</definedName>
    <definedName name="방안" localSheetId="2" hidden="1">{#N/A,#N/A,FALSE,"단축1";#N/A,#N/A,FALSE,"단축2";#N/A,#N/A,FALSE,"단축3";#N/A,#N/A,FALSE,"장축";#N/A,#N/A,FALSE,"4WD"}</definedName>
    <definedName name="방안" localSheetId="28" hidden="1">{#N/A,#N/A,FALSE,"단축1";#N/A,#N/A,FALSE,"단축2";#N/A,#N/A,FALSE,"단축3";#N/A,#N/A,FALSE,"장축";#N/A,#N/A,FALSE,"4WD"}</definedName>
    <definedName name="방안" localSheetId="5" hidden="1">{#N/A,#N/A,FALSE,"단축1";#N/A,#N/A,FALSE,"단축2";#N/A,#N/A,FALSE,"단축3";#N/A,#N/A,FALSE,"장축";#N/A,#N/A,FALSE,"4WD"}</definedName>
    <definedName name="방안" hidden="1">{#N/A,#N/A,FALSE,"단축1";#N/A,#N/A,FALSE,"단축2";#N/A,#N/A,FALSE,"단축3";#N/A,#N/A,FALSE,"장축";#N/A,#N/A,FALSE,"4WD"}</definedName>
    <definedName name="방진고무" localSheetId="24" hidden="1">{#N/A,#N/A,FALSE,"단축1";#N/A,#N/A,FALSE,"단축2";#N/A,#N/A,FALSE,"단축3";#N/A,#N/A,FALSE,"장축";#N/A,#N/A,FALSE,"4WD"}</definedName>
    <definedName name="방진고무" localSheetId="8" hidden="1">{#N/A,#N/A,FALSE,"단축1";#N/A,#N/A,FALSE,"단축2";#N/A,#N/A,FALSE,"단축3";#N/A,#N/A,FALSE,"장축";#N/A,#N/A,FALSE,"4WD"}</definedName>
    <definedName name="방진고무" localSheetId="25" hidden="1">{#N/A,#N/A,FALSE,"단축1";#N/A,#N/A,FALSE,"단축2";#N/A,#N/A,FALSE,"단축3";#N/A,#N/A,FALSE,"장축";#N/A,#N/A,FALSE,"4WD"}</definedName>
    <definedName name="방진고무" localSheetId="2" hidden="1">{#N/A,#N/A,FALSE,"단축1";#N/A,#N/A,FALSE,"단축2";#N/A,#N/A,FALSE,"단축3";#N/A,#N/A,FALSE,"장축";#N/A,#N/A,FALSE,"4WD"}</definedName>
    <definedName name="방진고무" localSheetId="28" hidden="1">{#N/A,#N/A,FALSE,"단축1";#N/A,#N/A,FALSE,"단축2";#N/A,#N/A,FALSE,"단축3";#N/A,#N/A,FALSE,"장축";#N/A,#N/A,FALSE,"4WD"}</definedName>
    <definedName name="방진고무" localSheetId="5" hidden="1">{#N/A,#N/A,FALSE,"단축1";#N/A,#N/A,FALSE,"단축2";#N/A,#N/A,FALSE,"단축3";#N/A,#N/A,FALSE,"장축";#N/A,#N/A,FALSE,"4WD"}</definedName>
    <definedName name="방진고무" hidden="1">{#N/A,#N/A,FALSE,"단축1";#N/A,#N/A,FALSE,"단축2";#N/A,#N/A,FALSE,"단축3";#N/A,#N/A,FALSE,"장축";#N/A,#N/A,FALSE,"4WD"}</definedName>
    <definedName name="배" localSheetId="24" hidden="1">{#N/A,#N/A,FALSE,"1.CRITERIA";#N/A,#N/A,FALSE,"2.IS";#N/A,#N/A,FALSE,"3.BS";#N/A,#N/A,FALSE,"4.PER PL";#N/A,#N/A,FALSE,"5.INVESTMENT";#N/A,#N/A,FALSE,"6.공문";#N/A,#N/A,FALSE,"7.netinvest"}</definedName>
    <definedName name="배" localSheetId="8" hidden="1">{#N/A,#N/A,FALSE,"1.CRITERIA";#N/A,#N/A,FALSE,"2.IS";#N/A,#N/A,FALSE,"3.BS";#N/A,#N/A,FALSE,"4.PER PL";#N/A,#N/A,FALSE,"5.INVESTMENT";#N/A,#N/A,FALSE,"6.공문";#N/A,#N/A,FALSE,"7.netinvest"}</definedName>
    <definedName name="배" localSheetId="25"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localSheetId="28" hidden="1">{#N/A,#N/A,FALSE,"1.CRITERIA";#N/A,#N/A,FALSE,"2.IS";#N/A,#N/A,FALSE,"3.BS";#N/A,#N/A,FALSE,"4.PER PL";#N/A,#N/A,FALSE,"5.INVESTMENT";#N/A,#N/A,FALSE,"6.공문";#N/A,#N/A,FALSE,"7.netinvest"}</definedName>
    <definedName name="배" localSheetId="5"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 localSheetId="24">#REF!</definedName>
    <definedName name="배관">#REF!</definedName>
    <definedName name="배관공" localSheetId="24">#REF!</definedName>
    <definedName name="배관공">#REF!</definedName>
    <definedName name="배관명세" localSheetId="24" hidden="1">#REF!</definedName>
    <definedName name="배관명세" localSheetId="28" hidden="1">#REF!</definedName>
    <definedName name="배관명세" hidden="1">#REF!</definedName>
    <definedName name="배당세액공제03" localSheetId="24">#REF!</definedName>
    <definedName name="배당세액공제03">#REF!</definedName>
    <definedName name="배당세액공제04" localSheetId="24">#REF!</definedName>
    <definedName name="배당세액공제04">#REF!</definedName>
    <definedName name="배당소득03" localSheetId="24">#REF!</definedName>
    <definedName name="배당소득03">#REF!</definedName>
    <definedName name="배당소득04" localSheetId="24">#REF!</definedName>
    <definedName name="배당소득04">#REF!</definedName>
    <definedName name="배롱나무" localSheetId="24">#REF!</definedName>
    <definedName name="배롱나무">#REF!</definedName>
    <definedName name="배배배" localSheetId="24" hidden="1">{"'미착금액'!$A$4:$G$14"}</definedName>
    <definedName name="배배배" localSheetId="8" hidden="1">{"'미착금액'!$A$4:$G$14"}</definedName>
    <definedName name="배배배" localSheetId="25" hidden="1">{"'미착금액'!$A$4:$G$14"}</definedName>
    <definedName name="배배배" localSheetId="2" hidden="1">{"'미착금액'!$A$4:$G$14"}</definedName>
    <definedName name="배배배" localSheetId="28" hidden="1">{"'미착금액'!$A$4:$G$14"}</definedName>
    <definedName name="배배배" localSheetId="5" hidden="1">{"'미착금액'!$A$4:$G$14"}</definedName>
    <definedName name="배배배" hidden="1">{"'미착금액'!$A$4:$G$14"}</definedName>
    <definedName name="배부" localSheetId="24" hidden="1">{#N/A,#N/A,FALSE,"지침";#N/A,#N/A,FALSE,"환경분석";#N/A,#N/A,FALSE,"Sheet16"}</definedName>
    <definedName name="배부" localSheetId="8" hidden="1">{#N/A,#N/A,FALSE,"지침";#N/A,#N/A,FALSE,"환경분석";#N/A,#N/A,FALSE,"Sheet16"}</definedName>
    <definedName name="배부" localSheetId="25" hidden="1">{#N/A,#N/A,FALSE,"지침";#N/A,#N/A,FALSE,"환경분석";#N/A,#N/A,FALSE,"Sheet16"}</definedName>
    <definedName name="배부" localSheetId="2" hidden="1">{#N/A,#N/A,FALSE,"지침";#N/A,#N/A,FALSE,"환경분석";#N/A,#N/A,FALSE,"Sheet16"}</definedName>
    <definedName name="배부" localSheetId="28" hidden="1">{#N/A,#N/A,FALSE,"지침";#N/A,#N/A,FALSE,"환경분석";#N/A,#N/A,FALSE,"Sheet16"}</definedName>
    <definedName name="배부" localSheetId="5" hidden="1">{#N/A,#N/A,FALSE,"지침";#N/A,#N/A,FALSE,"환경분석";#N/A,#N/A,FALSE,"Sheet16"}</definedName>
    <definedName name="배부" hidden="1">{#N/A,#N/A,FALSE,"지침";#N/A,#N/A,FALSE,"환경분석";#N/A,#N/A,FALSE,"Sheet16"}</definedName>
    <definedName name="배부내역서2월" localSheetId="24"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2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2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 localSheetId="24">#REF!</definedName>
    <definedName name="배부액">#REF!</definedName>
    <definedName name="배부영업자산" localSheetId="24" hidden="1">{#N/A,#N/A,FALSE,"지침";#N/A,#N/A,FALSE,"환경분석";#N/A,#N/A,FALSE,"Sheet16"}</definedName>
    <definedName name="배부영업자산" localSheetId="8" hidden="1">{#N/A,#N/A,FALSE,"지침";#N/A,#N/A,FALSE,"환경분석";#N/A,#N/A,FALSE,"Sheet16"}</definedName>
    <definedName name="배부영업자산" localSheetId="25" hidden="1">{#N/A,#N/A,FALSE,"지침";#N/A,#N/A,FALSE,"환경분석";#N/A,#N/A,FALSE,"Sheet16"}</definedName>
    <definedName name="배부영업자산" localSheetId="2" hidden="1">{#N/A,#N/A,FALSE,"지침";#N/A,#N/A,FALSE,"환경분석";#N/A,#N/A,FALSE,"Sheet16"}</definedName>
    <definedName name="배부영업자산" localSheetId="28" hidden="1">{#N/A,#N/A,FALSE,"지침";#N/A,#N/A,FALSE,"환경분석";#N/A,#N/A,FALSE,"Sheet16"}</definedName>
    <definedName name="배부영업자산" localSheetId="5" hidden="1">{#N/A,#N/A,FALSE,"지침";#N/A,#N/A,FALSE,"환경분석";#N/A,#N/A,FALSE,"Sheet16"}</definedName>
    <definedName name="배부영업자산" hidden="1">{#N/A,#N/A,FALSE,"지침";#N/A,#N/A,FALSE,"환경분석";#N/A,#N/A,FALSE,"Sheet16"}</definedName>
    <definedName name="배분액" localSheetId="24" hidden="1">{"FORM1",#N/A,FALSE,"Revenue";"FORMTR",#N/A,FALSE,"Revenue";"FORM3.1",#N/A,FALSE,"Revenue"}</definedName>
    <definedName name="배분액" localSheetId="8" hidden="1">{"FORM1",#N/A,FALSE,"Revenue";"FORMTR",#N/A,FALSE,"Revenue";"FORM3.1",#N/A,FALSE,"Revenue"}</definedName>
    <definedName name="배분액" localSheetId="25" hidden="1">{"FORM1",#N/A,FALSE,"Revenue";"FORMTR",#N/A,FALSE,"Revenue";"FORM3.1",#N/A,FALSE,"Revenue"}</definedName>
    <definedName name="배분액" localSheetId="2" hidden="1">{"FORM1",#N/A,FALSE,"Revenue";"FORMTR",#N/A,FALSE,"Revenue";"FORM3.1",#N/A,FALSE,"Revenue"}</definedName>
    <definedName name="배분액" localSheetId="28" hidden="1">{"FORM1",#N/A,FALSE,"Revenue";"FORMTR",#N/A,FALSE,"Revenue";"FORM3.1",#N/A,FALSE,"Revenue"}</definedName>
    <definedName name="배분액" localSheetId="5" hidden="1">{"FORM1",#N/A,FALSE,"Revenue";"FORMTR",#N/A,FALSE,"Revenue";"FORM3.1",#N/A,FALSE,"Revenue"}</definedName>
    <definedName name="배분액" hidden="1">{"FORM1",#N/A,FALSE,"Revenue";"FORMTR",#N/A,FALSE,"Revenue";"FORM3.1",#N/A,FALSE,"Revenue"}</definedName>
    <definedName name="배수공" localSheetId="24">#REF!</definedName>
    <definedName name="배수공">#REF!</definedName>
    <definedName name="배수관" localSheetId="24">#REF!</definedName>
    <definedName name="배수관">#REF!</definedName>
    <definedName name="배전" localSheetId="24">#REF!</definedName>
    <definedName name="배전">#REF!</definedName>
    <definedName name="배전전공" localSheetId="24">#REF!</definedName>
    <definedName name="배전전공">#REF!</definedName>
    <definedName name="배치수전체" localSheetId="24">#REF!</definedName>
    <definedName name="배치수전체" localSheetId="14">#REF!</definedName>
    <definedName name="배치수전체" localSheetId="13">#REF!</definedName>
    <definedName name="배치수전체">#REF!</definedName>
    <definedName name="백" localSheetId="24">#REF!</definedName>
    <definedName name="백">#REF!</definedName>
    <definedName name="백만" localSheetId="24">#REF!</definedName>
    <definedName name="백만">#REF!</definedName>
    <definedName name="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8"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5"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24" hidden="1">{#N/A,#N/A,FALSE,"1.CRITERIA";#N/A,#N/A,FALSE,"2.IS";#N/A,#N/A,FALSE,"3.BS";#N/A,#N/A,FALSE,"4.PER PL";#N/A,#N/A,FALSE,"5.INVESTMENT";#N/A,#N/A,FALSE,"6.공문";#N/A,#N/A,FALSE,"7.netinvest"}</definedName>
    <definedName name="버버" localSheetId="8" hidden="1">{#N/A,#N/A,FALSE,"1.CRITERIA";#N/A,#N/A,FALSE,"2.IS";#N/A,#N/A,FALSE,"3.BS";#N/A,#N/A,FALSE,"4.PER PL";#N/A,#N/A,FALSE,"5.INVESTMENT";#N/A,#N/A,FALSE,"6.공문";#N/A,#N/A,FALSE,"7.netinvest"}</definedName>
    <definedName name="버버" localSheetId="25"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localSheetId="28" hidden="1">{#N/A,#N/A,FALSE,"1.CRITERIA";#N/A,#N/A,FALSE,"2.IS";#N/A,#N/A,FALSE,"3.BS";#N/A,#N/A,FALSE,"4.PER PL";#N/A,#N/A,FALSE,"5.INVESTMENT";#N/A,#N/A,FALSE,"6.공문";#N/A,#N/A,FALSE,"7.netinvest"}</definedName>
    <definedName name="버버" localSheetId="5"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 localSheetId="24">#REF!</definedName>
    <definedName name="번지" localSheetId="13">#REF!</definedName>
    <definedName name="번지">#REF!</definedName>
    <definedName name="번호" localSheetId="24">#REF!</definedName>
    <definedName name="번호">#REF!</definedName>
    <definedName name="범위">#N/A</definedName>
    <definedName name="법_인_명_상_호" localSheetId="24">#REF!</definedName>
    <definedName name="법_인_명_상_호">#REF!</definedName>
    <definedName name="법_인_명_상호" localSheetId="24">#REF!</definedName>
    <definedName name="법_인_명_상호">#REF!</definedName>
    <definedName name="법인등록번호" localSheetId="24">#REF!</definedName>
    <definedName name="법인등록번호">#REF!</definedName>
    <definedName name="법인명_상호명" localSheetId="24">#REF!</definedName>
    <definedName name="법인명_상호명">#REF!</definedName>
    <definedName name="법인세" localSheetId="24">#REF!</definedName>
    <definedName name="법인세">#REF!</definedName>
    <definedName name="법인세비용" localSheetId="24">#REF!</definedName>
    <definedName name="법인세비용">#REF!</definedName>
    <definedName name="법인세비용_수정" localSheetId="24" hidden="1">{#N/A,#N/A,FALSE,"BS";#N/A,#N/A,FALSE,"PL";#N/A,#N/A,FALSE,"처분";#N/A,#N/A,FALSE,"현금";#N/A,#N/A,FALSE,"매출";#N/A,#N/A,FALSE,"원가";#N/A,#N/A,FALSE,"경영"}</definedName>
    <definedName name="법인세비용_수정" localSheetId="8" hidden="1">{#N/A,#N/A,FALSE,"BS";#N/A,#N/A,FALSE,"PL";#N/A,#N/A,FALSE,"처분";#N/A,#N/A,FALSE,"현금";#N/A,#N/A,FALSE,"매출";#N/A,#N/A,FALSE,"원가";#N/A,#N/A,FALSE,"경영"}</definedName>
    <definedName name="법인세비용_수정" localSheetId="25"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localSheetId="28" hidden="1">{#N/A,#N/A,FALSE,"BS";#N/A,#N/A,FALSE,"PL";#N/A,#N/A,FALSE,"처분";#N/A,#N/A,FALSE,"현금";#N/A,#N/A,FALSE,"매출";#N/A,#N/A,FALSE,"원가";#N/A,#N/A,FALSE,"경영"}</definedName>
    <definedName name="법인세비용_수정" localSheetId="5"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 localSheetId="24">#REF!</definedName>
    <definedName name="법인세율">#REF!</definedName>
    <definedName name="법인세주석사항정리" localSheetId="24" hidden="1">{#N/A,#N/A,FALSE,"UNIT";#N/A,#N/A,FALSE,"UNIT";#N/A,#N/A,FALSE,"계정"}</definedName>
    <definedName name="법인세주석사항정리" localSheetId="8" hidden="1">{#N/A,#N/A,FALSE,"UNIT";#N/A,#N/A,FALSE,"UNIT";#N/A,#N/A,FALSE,"계정"}</definedName>
    <definedName name="법인세주석사항정리" localSheetId="25" hidden="1">{#N/A,#N/A,FALSE,"UNIT";#N/A,#N/A,FALSE,"UNIT";#N/A,#N/A,FALSE,"계정"}</definedName>
    <definedName name="법인세주석사항정리" localSheetId="2" hidden="1">{#N/A,#N/A,FALSE,"UNIT";#N/A,#N/A,FALSE,"UNIT";#N/A,#N/A,FALSE,"계정"}</definedName>
    <definedName name="법인세주석사항정리" localSheetId="28" hidden="1">{#N/A,#N/A,FALSE,"UNIT";#N/A,#N/A,FALSE,"UNIT";#N/A,#N/A,FALSE,"계정"}</definedName>
    <definedName name="법인세주석사항정리" localSheetId="5" hidden="1">{#N/A,#N/A,FALSE,"UNIT";#N/A,#N/A,FALSE,"UNIT";#N/A,#N/A,FALSE,"계정"}</definedName>
    <definedName name="법인세주석사항정리" hidden="1">{#N/A,#N/A,FALSE,"UNIT";#N/A,#N/A,FALSE,"UNIT";#N/A,#N/A,FALSE,"계정"}</definedName>
    <definedName name="법정"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8"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5"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24" hidden="1">{#N/A,#N/A,FALSE,"Sheet6"}</definedName>
    <definedName name="벙" localSheetId="8" hidden="1">{#N/A,#N/A,FALSE,"Sheet6"}</definedName>
    <definedName name="벙" localSheetId="25" hidden="1">{#N/A,#N/A,FALSE,"Sheet6"}</definedName>
    <definedName name="벙" localSheetId="2" hidden="1">{#N/A,#N/A,FALSE,"Sheet6"}</definedName>
    <definedName name="벙" localSheetId="28" hidden="1">{#N/A,#N/A,FALSE,"Sheet6"}</definedName>
    <definedName name="벙" localSheetId="5" hidden="1">{#N/A,#N/A,FALSE,"Sheet6"}</definedName>
    <definedName name="벙" hidden="1">{#N/A,#N/A,FALSE,"Sheet6"}</definedName>
    <definedName name="베" localSheetId="24" hidden="1">{#N/A,#N/A,FALSE,"1.CRITERIA";#N/A,#N/A,FALSE,"2.IS";#N/A,#N/A,FALSE,"3.BS";#N/A,#N/A,FALSE,"4.PER PL";#N/A,#N/A,FALSE,"5.INVESTMENT";#N/A,#N/A,FALSE,"6.공문";#N/A,#N/A,FALSE,"7.netinvest"}</definedName>
    <definedName name="베" localSheetId="8" hidden="1">{#N/A,#N/A,FALSE,"1.CRITERIA";#N/A,#N/A,FALSE,"2.IS";#N/A,#N/A,FALSE,"3.BS";#N/A,#N/A,FALSE,"4.PER PL";#N/A,#N/A,FALSE,"5.INVESTMENT";#N/A,#N/A,FALSE,"6.공문";#N/A,#N/A,FALSE,"7.netinvest"}</definedName>
    <definedName name="베" localSheetId="25"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localSheetId="28" hidden="1">{#N/A,#N/A,FALSE,"1.CRITERIA";#N/A,#N/A,FALSE,"2.IS";#N/A,#N/A,FALSE,"3.BS";#N/A,#N/A,FALSE,"4.PER PL";#N/A,#N/A,FALSE,"5.INVESTMENT";#N/A,#N/A,FALSE,"6.공문";#N/A,#N/A,FALSE,"7.netinvest"}</definedName>
    <definedName name="베" localSheetId="5"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 localSheetId="24">#REF!</definedName>
    <definedName name="변간접노무비">#REF!</definedName>
    <definedName name="변경2" localSheetId="24" hidden="1">{"'Jibu9811 (3)'!$B$1:$J$433"}</definedName>
    <definedName name="변경2" localSheetId="8" hidden="1">{"'Jibu9811 (3)'!$B$1:$J$433"}</definedName>
    <definedName name="변경2" localSheetId="25" hidden="1">{"'Jibu9811 (3)'!$B$1:$J$433"}</definedName>
    <definedName name="변경2" localSheetId="2" hidden="1">{"'Jibu9811 (3)'!$B$1:$J$433"}</definedName>
    <definedName name="변경2" localSheetId="14" hidden="1">{"'Jibu9811 (3)'!$B$1:$J$433"}</definedName>
    <definedName name="변경2" localSheetId="28" hidden="1">{"'Jibu9811 (3)'!$B$1:$J$433"}</definedName>
    <definedName name="변경2" localSheetId="5" hidden="1">{"'Jibu9811 (3)'!$B$1:$J$433"}</definedName>
    <definedName name="변경2" localSheetId="13" hidden="1">{"'Jibu9811 (3)'!$B$1:$J$433"}</definedName>
    <definedName name="변경2" hidden="1">{"'Jibu9811 (3)'!$B$1:$J$433"}</definedName>
    <definedName name="변경개요1" localSheetId="24">#REF!</definedName>
    <definedName name="변경개요1">#REF!</definedName>
    <definedName name="변경개요2" localSheetId="24">#REF!</definedName>
    <definedName name="변경개요2">#REF!</definedName>
    <definedName name="변경개요3" localSheetId="24">#REF!</definedName>
    <definedName name="변경개요3">#REF!</definedName>
    <definedName name="변경개요4" localSheetId="24">#REF!</definedName>
    <definedName name="변경개요4">#REF!</definedName>
    <definedName name="변경건" localSheetId="24" hidden="1">{"'Jibu9811 (3)'!$B$1:$J$433"}</definedName>
    <definedName name="변경건" localSheetId="8" hidden="1">{"'Jibu9811 (3)'!$B$1:$J$433"}</definedName>
    <definedName name="변경건" localSheetId="25" hidden="1">{"'Jibu9811 (3)'!$B$1:$J$433"}</definedName>
    <definedName name="변경건" localSheetId="2" hidden="1">{"'Jibu9811 (3)'!$B$1:$J$433"}</definedName>
    <definedName name="변경건" localSheetId="14" hidden="1">{"'Jibu9811 (3)'!$B$1:$J$433"}</definedName>
    <definedName name="변경건" localSheetId="28" hidden="1">{"'Jibu9811 (3)'!$B$1:$J$433"}</definedName>
    <definedName name="변경건" localSheetId="5" hidden="1">{"'Jibu9811 (3)'!$B$1:$J$433"}</definedName>
    <definedName name="변경건" localSheetId="13" hidden="1">{"'Jibu9811 (3)'!$B$1:$J$433"}</definedName>
    <definedName name="변경건" hidden="1">{"'Jibu9811 (3)'!$B$1:$J$433"}</definedName>
    <definedName name="변경공사원가" localSheetId="24">#REF!</definedName>
    <definedName name="변경공사원가">#REF!</definedName>
    <definedName name="변경내역서갑지" localSheetId="24">#REF!</definedName>
    <definedName name="변경내역서갑지">#REF!</definedName>
    <definedName name="변경목차" localSheetId="24" hidden="1">{#N/A,#N/A,FALSE,"단축1";#N/A,#N/A,FALSE,"단축2";#N/A,#N/A,FALSE,"단축3";#N/A,#N/A,FALSE,"장축";#N/A,#N/A,FALSE,"4WD"}</definedName>
    <definedName name="변경목차" localSheetId="8" hidden="1">{#N/A,#N/A,FALSE,"단축1";#N/A,#N/A,FALSE,"단축2";#N/A,#N/A,FALSE,"단축3";#N/A,#N/A,FALSE,"장축";#N/A,#N/A,FALSE,"4WD"}</definedName>
    <definedName name="변경목차" localSheetId="25" hidden="1">{#N/A,#N/A,FALSE,"단축1";#N/A,#N/A,FALSE,"단축2";#N/A,#N/A,FALSE,"단축3";#N/A,#N/A,FALSE,"장축";#N/A,#N/A,FALSE,"4WD"}</definedName>
    <definedName name="변경목차" localSheetId="2" hidden="1">{#N/A,#N/A,FALSE,"단축1";#N/A,#N/A,FALSE,"단축2";#N/A,#N/A,FALSE,"단축3";#N/A,#N/A,FALSE,"장축";#N/A,#N/A,FALSE,"4WD"}</definedName>
    <definedName name="변경목차" localSheetId="14" hidden="1">{#N/A,#N/A,FALSE,"단축1";#N/A,#N/A,FALSE,"단축2";#N/A,#N/A,FALSE,"단축3";#N/A,#N/A,FALSE,"장축";#N/A,#N/A,FALSE,"4WD"}</definedName>
    <definedName name="변경목차" localSheetId="28" hidden="1">{#N/A,#N/A,FALSE,"단축1";#N/A,#N/A,FALSE,"단축2";#N/A,#N/A,FALSE,"단축3";#N/A,#N/A,FALSE,"장축";#N/A,#N/A,FALSE,"4WD"}</definedName>
    <definedName name="변경목차" localSheetId="5" hidden="1">{#N/A,#N/A,FALSE,"단축1";#N/A,#N/A,FALSE,"단축2";#N/A,#N/A,FALSE,"단축3";#N/A,#N/A,FALSE,"장축";#N/A,#N/A,FALSE,"4WD"}</definedName>
    <definedName name="변경목차" localSheetId="13" hidden="1">{#N/A,#N/A,FALSE,"단축1";#N/A,#N/A,FALSE,"단축2";#N/A,#N/A,FALSE,"단축3";#N/A,#N/A,FALSE,"장축";#N/A,#N/A,FALSE,"4WD"}</definedName>
    <definedName name="변경목차" hidden="1">{#N/A,#N/A,FALSE,"단축1";#N/A,#N/A,FALSE,"단축2";#N/A,#N/A,FALSE,"단축3";#N/A,#N/A,FALSE,"장축";#N/A,#N/A,FALSE,"4WD"}</definedName>
    <definedName name="변경범위2" localSheetId="24" hidden="1">{#N/A,#N/A,FALSE,"단축1";#N/A,#N/A,FALSE,"단축2";#N/A,#N/A,FALSE,"단축3";#N/A,#N/A,FALSE,"장축";#N/A,#N/A,FALSE,"4WD"}</definedName>
    <definedName name="변경범위2" localSheetId="8" hidden="1">{#N/A,#N/A,FALSE,"단축1";#N/A,#N/A,FALSE,"단축2";#N/A,#N/A,FALSE,"단축3";#N/A,#N/A,FALSE,"장축";#N/A,#N/A,FALSE,"4WD"}</definedName>
    <definedName name="변경범위2" localSheetId="25" hidden="1">{#N/A,#N/A,FALSE,"단축1";#N/A,#N/A,FALSE,"단축2";#N/A,#N/A,FALSE,"단축3";#N/A,#N/A,FALSE,"장축";#N/A,#N/A,FALSE,"4WD"}</definedName>
    <definedName name="변경범위2" localSheetId="2" hidden="1">{#N/A,#N/A,FALSE,"단축1";#N/A,#N/A,FALSE,"단축2";#N/A,#N/A,FALSE,"단축3";#N/A,#N/A,FALSE,"장축";#N/A,#N/A,FALSE,"4WD"}</definedName>
    <definedName name="변경범위2" localSheetId="28" hidden="1">{#N/A,#N/A,FALSE,"단축1";#N/A,#N/A,FALSE,"단축2";#N/A,#N/A,FALSE,"단축3";#N/A,#N/A,FALSE,"장축";#N/A,#N/A,FALSE,"4WD"}</definedName>
    <definedName name="변경범위2" localSheetId="5" hidden="1">{#N/A,#N/A,FALSE,"단축1";#N/A,#N/A,FALSE,"단축2";#N/A,#N/A,FALSE,"단축3";#N/A,#N/A,FALSE,"장축";#N/A,#N/A,FALSE,"4WD"}</definedName>
    <definedName name="변경범위2" hidden="1">{#N/A,#N/A,FALSE,"단축1";#N/A,#N/A,FALSE,"단축2";#N/A,#N/A,FALSE,"단축3";#N/A,#N/A,FALSE,"장축";#N/A,#N/A,FALSE,"4WD"}</definedName>
    <definedName name="변경비" localSheetId="24">#REF!</definedName>
    <definedName name="변경비">#REF!</definedName>
    <definedName name="변경실시공내역" localSheetId="24">#REF!</definedName>
    <definedName name="변경실시공내역">#REF!</definedName>
    <definedName name="변경후" localSheetId="24" hidden="1">{#N/A,#N/A,FALSE,"단축1";#N/A,#N/A,FALSE,"단축2";#N/A,#N/A,FALSE,"단축3";#N/A,#N/A,FALSE,"장축";#N/A,#N/A,FALSE,"4WD"}</definedName>
    <definedName name="변경후" localSheetId="8" hidden="1">{#N/A,#N/A,FALSE,"단축1";#N/A,#N/A,FALSE,"단축2";#N/A,#N/A,FALSE,"단축3";#N/A,#N/A,FALSE,"장축";#N/A,#N/A,FALSE,"4WD"}</definedName>
    <definedName name="변경후" localSheetId="25" hidden="1">{#N/A,#N/A,FALSE,"단축1";#N/A,#N/A,FALSE,"단축2";#N/A,#N/A,FALSE,"단축3";#N/A,#N/A,FALSE,"장축";#N/A,#N/A,FALSE,"4WD"}</definedName>
    <definedName name="변경후" localSheetId="2" hidden="1">{#N/A,#N/A,FALSE,"단축1";#N/A,#N/A,FALSE,"단축2";#N/A,#N/A,FALSE,"단축3";#N/A,#N/A,FALSE,"장축";#N/A,#N/A,FALSE,"4WD"}</definedName>
    <definedName name="변경후" localSheetId="28" hidden="1">{#N/A,#N/A,FALSE,"단축1";#N/A,#N/A,FALSE,"단축2";#N/A,#N/A,FALSE,"단축3";#N/A,#N/A,FALSE,"장축";#N/A,#N/A,FALSE,"4WD"}</definedName>
    <definedName name="변경후" localSheetId="5" hidden="1">{#N/A,#N/A,FALSE,"단축1";#N/A,#N/A,FALSE,"단축2";#N/A,#N/A,FALSE,"단축3";#N/A,#N/A,FALSE,"장축";#N/A,#N/A,FALSE,"4WD"}</definedName>
    <definedName name="변경후" hidden="1">{#N/A,#N/A,FALSE,"단축1";#N/A,#N/A,FALSE,"단축2";#N/A,#N/A,FALSE,"단축3";#N/A,#N/A,FALSE,"장축";#N/A,#N/A,FALSE,"4WD"}</definedName>
    <definedName name="변고용보험료" localSheetId="24">#REF!</definedName>
    <definedName name="변고용보험료">#REF!</definedName>
    <definedName name="변공급가액" localSheetId="24">#REF!</definedName>
    <definedName name="변공급가액">#REF!</definedName>
    <definedName name="변공사개요1" localSheetId="24">#REF!</definedName>
    <definedName name="변공사개요1">#REF!</definedName>
    <definedName name="변공사개요2" localSheetId="24">#REF!</definedName>
    <definedName name="변공사개요2">#REF!</definedName>
    <definedName name="변공사개요3" localSheetId="24">#REF!</definedName>
    <definedName name="변공사개요3">#REF!</definedName>
    <definedName name="변공사개요4" localSheetId="24">#REF!</definedName>
    <definedName name="변공사개요4">#REF!</definedName>
    <definedName name="변관급자재대" localSheetId="24">#REF!</definedName>
    <definedName name="변관급자재대">#REF!</definedName>
    <definedName name="변기타경비" localSheetId="24">#REF!</definedName>
    <definedName name="변기타경비">#REF!</definedName>
    <definedName name="변노무비" localSheetId="24">#REF!</definedName>
    <definedName name="변노무비">#REF!</definedName>
    <definedName name="변도급액" localSheetId="24">#REF!</definedName>
    <definedName name="변도급액">#REF!</definedName>
    <definedName name="변동" localSheetId="24" hidden="1">{#N/A,#N/A,FALSE,"Sheet1"}</definedName>
    <definedName name="변동" localSheetId="8" hidden="1">{#N/A,#N/A,FALSE,"Sheet1"}</definedName>
    <definedName name="변동" localSheetId="25" hidden="1">{#N/A,#N/A,FALSE,"Sheet1"}</definedName>
    <definedName name="변동" localSheetId="2" hidden="1">{#N/A,#N/A,FALSE,"Sheet1"}</definedName>
    <definedName name="변동" localSheetId="28" hidden="1">{#N/A,#N/A,FALSE,"Sheet1"}</definedName>
    <definedName name="변동" localSheetId="5" hidden="1">{#N/A,#N/A,FALSE,"Sheet1"}</definedName>
    <definedName name="변동" hidden="1">{#N/A,#N/A,FALSE,"Sheet1"}</definedName>
    <definedName name="변동비" localSheetId="24" hidden="1">{#N/A,#N/A,FALSE,"Sheet1"}</definedName>
    <definedName name="변동비" localSheetId="8" hidden="1">{#N/A,#N/A,FALSE,"Sheet1"}</definedName>
    <definedName name="변동비" localSheetId="25" hidden="1">{#N/A,#N/A,FALSE,"Sheet1"}</definedName>
    <definedName name="변동비" localSheetId="2" hidden="1">{#N/A,#N/A,FALSE,"Sheet1"}</definedName>
    <definedName name="변동비" localSheetId="28" hidden="1">{#N/A,#N/A,FALSE,"Sheet1"}</definedName>
    <definedName name="변동비" localSheetId="5" hidden="1">{#N/A,#N/A,FALSE,"Sheet1"}</definedName>
    <definedName name="변동비" hidden="1">{#N/A,#N/A,FALSE,"Sheet1"}</definedName>
    <definedName name="변보상비" localSheetId="24">#REF!</definedName>
    <definedName name="변보상비">#REF!</definedName>
    <definedName name="변부가가치세" localSheetId="24">#REF!</definedName>
    <definedName name="변부가가치세">#REF!</definedName>
    <definedName name="변산재보험료" localSheetId="24">#REF!</definedName>
    <definedName name="변산재보험료">#REF!</definedName>
    <definedName name="변수수료" localSheetId="24">#REF!</definedName>
    <definedName name="변수수료">#REF!</definedName>
    <definedName name="변순공사원가" localSheetId="24">#REF!</definedName>
    <definedName name="변순공사원가">#REF!</definedName>
    <definedName name="변안전관리비" localSheetId="24">#REF!</definedName>
    <definedName name="변안전관리비">#REF!</definedName>
    <definedName name="변이윤" localSheetId="24">#REF!</definedName>
    <definedName name="변이윤">#REF!</definedName>
    <definedName name="변일반관리비" localSheetId="24">#REF!</definedName>
    <definedName name="변일반관리비">#REF!</definedName>
    <definedName name="변재료비" localSheetId="24">#REF!</definedName>
    <definedName name="변재료비">#REF!</definedName>
    <definedName name="변제간접노무비" localSheetId="24">#REF!</definedName>
    <definedName name="변제간접노무비">#REF!</definedName>
    <definedName name="변제공급가액" localSheetId="24">#REF!</definedName>
    <definedName name="변제공급가액">#REF!</definedName>
    <definedName name="변제기타경비" localSheetId="24">#REF!</definedName>
    <definedName name="변제기타경비">#REF!</definedName>
    <definedName name="변제도급액" localSheetId="24">#REF!</definedName>
    <definedName name="변제도급액">#REF!</definedName>
    <definedName name="변제부가가치세" localSheetId="24">#REF!</definedName>
    <definedName name="변제부가가치세">#REF!</definedName>
    <definedName name="변제산재보험료" localSheetId="24">#REF!</definedName>
    <definedName name="변제산재보험료">#REF!</definedName>
    <definedName name="변제순공사원가" localSheetId="24">#REF!</definedName>
    <definedName name="변제순공사원가">#REF!</definedName>
    <definedName name="변제안전관리비" localSheetId="24">#REF!</definedName>
    <definedName name="변제안전관리비">#REF!</definedName>
    <definedName name="변제이윤" localSheetId="24">#REF!</definedName>
    <definedName name="변제이윤">#REF!</definedName>
    <definedName name="변제일반관리비" localSheetId="24">#REF!</definedName>
    <definedName name="변제일반관리비">#REF!</definedName>
    <definedName name="변폐기물처리비" localSheetId="24">#REF!</definedName>
    <definedName name="변폐기물처리비">#REF!</definedName>
    <definedName name="별"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localSheetId="24" hidden="1">{#N/A,#N/A,FALSE,"단축1";#N/A,#N/A,FALSE,"단축2";#N/A,#N/A,FALSE,"단축3";#N/A,#N/A,FALSE,"장축";#N/A,#N/A,FALSE,"4WD"}</definedName>
    <definedName name="별도투자비" localSheetId="8" hidden="1">{#N/A,#N/A,FALSE,"단축1";#N/A,#N/A,FALSE,"단축2";#N/A,#N/A,FALSE,"단축3";#N/A,#N/A,FALSE,"장축";#N/A,#N/A,FALSE,"4WD"}</definedName>
    <definedName name="별도투자비" localSheetId="25" hidden="1">{#N/A,#N/A,FALSE,"단축1";#N/A,#N/A,FALSE,"단축2";#N/A,#N/A,FALSE,"단축3";#N/A,#N/A,FALSE,"장축";#N/A,#N/A,FALSE,"4WD"}</definedName>
    <definedName name="별도투자비" localSheetId="2" hidden="1">{#N/A,#N/A,FALSE,"단축1";#N/A,#N/A,FALSE,"단축2";#N/A,#N/A,FALSE,"단축3";#N/A,#N/A,FALSE,"장축";#N/A,#N/A,FALSE,"4WD"}</definedName>
    <definedName name="별도투자비" localSheetId="28" hidden="1">{#N/A,#N/A,FALSE,"단축1";#N/A,#N/A,FALSE,"단축2";#N/A,#N/A,FALSE,"단축3";#N/A,#N/A,FALSE,"장축";#N/A,#N/A,FALSE,"4WD"}</definedName>
    <definedName name="별도투자비" localSheetId="5" hidden="1">{#N/A,#N/A,FALSE,"단축1";#N/A,#N/A,FALSE,"단축2";#N/A,#N/A,FALSE,"단축3";#N/A,#N/A,FALSE,"장축";#N/A,#N/A,FALSE,"4WD"}</definedName>
    <definedName name="별도투자비" hidden="1">{#N/A,#N/A,FALSE,"단축1";#N/A,#N/A,FALSE,"단축2";#N/A,#N/A,FALSE,"단축3";#N/A,#N/A,FALSE,"장축";#N/A,#N/A,FALSE,"4WD"}</definedName>
    <definedName name="별지_제6_2호_서식" localSheetId="24">#REF!</definedName>
    <definedName name="별지_제6_2호_서식">#REF!</definedName>
    <definedName name="별지_제6_3_2_호_서식" localSheetId="24">#REF!</definedName>
    <definedName name="별지_제6_3_2_호_서식">#REF!</definedName>
    <definedName name="별지8"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localSheetId="24" hidden="1">{"'Price List '!$A$1:$R$156"}</definedName>
    <definedName name="별첨5" localSheetId="8" hidden="1">{"'Price List '!$A$1:$R$156"}</definedName>
    <definedName name="별첨5" localSheetId="25" hidden="1">{"'Price List '!$A$1:$R$156"}</definedName>
    <definedName name="별첨5" localSheetId="2" hidden="1">{"'Price List '!$A$1:$R$156"}</definedName>
    <definedName name="별첨5" localSheetId="28" hidden="1">{"'Price List '!$A$1:$R$156"}</definedName>
    <definedName name="별첨5" localSheetId="5" hidden="1">{"'Price List '!$A$1:$R$156"}</definedName>
    <definedName name="별첨5" hidden="1">{"'Price List '!$A$1:$R$156"}</definedName>
    <definedName name="별첨퇴직" localSheetId="24" hidden="1">{"'매출이익'!$A$24:$K$45"}</definedName>
    <definedName name="별첨퇴직" localSheetId="8" hidden="1">{"'매출이익'!$A$24:$K$45"}</definedName>
    <definedName name="별첨퇴직" localSheetId="25" hidden="1">{"'매출이익'!$A$24:$K$45"}</definedName>
    <definedName name="별첨퇴직" localSheetId="2" hidden="1">{"'매출이익'!$A$24:$K$45"}</definedName>
    <definedName name="별첨퇴직" localSheetId="28" hidden="1">{"'매출이익'!$A$24:$K$45"}</definedName>
    <definedName name="별첨퇴직" localSheetId="5" hidden="1">{"'매출이익'!$A$24:$K$45"}</definedName>
    <definedName name="별첨퇴직" hidden="1">{"'매출이익'!$A$24:$K$45"}</definedName>
    <definedName name="별퇴직급여" localSheetId="24" hidden="1">{"'매출이익'!$A$24:$K$45"}</definedName>
    <definedName name="별퇴직급여" localSheetId="8" hidden="1">{"'매출이익'!$A$24:$K$45"}</definedName>
    <definedName name="별퇴직급여" localSheetId="25" hidden="1">{"'매출이익'!$A$24:$K$45"}</definedName>
    <definedName name="별퇴직급여" localSheetId="2" hidden="1">{"'매출이익'!$A$24:$K$45"}</definedName>
    <definedName name="별퇴직급여" localSheetId="28" hidden="1">{"'매출이익'!$A$24:$K$45"}</definedName>
    <definedName name="별퇴직급여" localSheetId="5" hidden="1">{"'매출이익'!$A$24:$K$45"}</definedName>
    <definedName name="별퇴직급여" hidden="1">{"'매출이익'!$A$24:$K$45"}</definedName>
    <definedName name="병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8"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5"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24"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2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28"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5"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localSheetId="24" hidden="1">{#N/A,#N/A,FALSE,"UNIT";#N/A,#N/A,FALSE,"UNIT";#N/A,#N/A,FALSE,"계정"}</definedName>
    <definedName name="보고" localSheetId="8" hidden="1">{#N/A,#N/A,FALSE,"UNIT";#N/A,#N/A,FALSE,"UNIT";#N/A,#N/A,FALSE,"계정"}</definedName>
    <definedName name="보고" localSheetId="25" hidden="1">{#N/A,#N/A,FALSE,"UNIT";#N/A,#N/A,FALSE,"UNIT";#N/A,#N/A,FALSE,"계정"}</definedName>
    <definedName name="보고" localSheetId="2" hidden="1">{#N/A,#N/A,FALSE,"UNIT";#N/A,#N/A,FALSE,"UNIT";#N/A,#N/A,FALSE,"계정"}</definedName>
    <definedName name="보고" localSheetId="28" hidden="1">{#N/A,#N/A,FALSE,"UNIT";#N/A,#N/A,FALSE,"UNIT";#N/A,#N/A,FALSE,"계정"}</definedName>
    <definedName name="보고" localSheetId="5" hidden="1">{#N/A,#N/A,FALSE,"UNIT";#N/A,#N/A,FALSE,"UNIT";#N/A,#N/A,FALSE,"계정"}</definedName>
    <definedName name="보고" hidden="1">{#N/A,#N/A,FALSE,"UNIT";#N/A,#N/A,FALSE,"UNIT";#N/A,#N/A,FALSE,"계정"}</definedName>
    <definedName name="보고1" localSheetId="24" hidden="1">{#N/A,#N/A,FALSE,"단축1";#N/A,#N/A,FALSE,"단축2";#N/A,#N/A,FALSE,"단축3";#N/A,#N/A,FALSE,"장축";#N/A,#N/A,FALSE,"4WD"}</definedName>
    <definedName name="보고1" localSheetId="8" hidden="1">{#N/A,#N/A,FALSE,"단축1";#N/A,#N/A,FALSE,"단축2";#N/A,#N/A,FALSE,"단축3";#N/A,#N/A,FALSE,"장축";#N/A,#N/A,FALSE,"4WD"}</definedName>
    <definedName name="보고1" localSheetId="25" hidden="1">{#N/A,#N/A,FALSE,"단축1";#N/A,#N/A,FALSE,"단축2";#N/A,#N/A,FALSE,"단축3";#N/A,#N/A,FALSE,"장축";#N/A,#N/A,FALSE,"4WD"}</definedName>
    <definedName name="보고1" localSheetId="2" hidden="1">{#N/A,#N/A,FALSE,"단축1";#N/A,#N/A,FALSE,"단축2";#N/A,#N/A,FALSE,"단축3";#N/A,#N/A,FALSE,"장축";#N/A,#N/A,FALSE,"4WD"}</definedName>
    <definedName name="보고1" localSheetId="28" hidden="1">{#N/A,#N/A,FALSE,"단축1";#N/A,#N/A,FALSE,"단축2";#N/A,#N/A,FALSE,"단축3";#N/A,#N/A,FALSE,"장축";#N/A,#N/A,FALSE,"4WD"}</definedName>
    <definedName name="보고1" localSheetId="5" hidden="1">{#N/A,#N/A,FALSE,"단축1";#N/A,#N/A,FALSE,"단축2";#N/A,#N/A,FALSE,"단축3";#N/A,#N/A,FALSE,"장축";#N/A,#N/A,FALSE,"4WD"}</definedName>
    <definedName name="보고1" hidden="1">{#N/A,#N/A,FALSE,"단축1";#N/A,#N/A,FALSE,"단축2";#N/A,#N/A,FALSE,"단축3";#N/A,#N/A,FALSE,"장축";#N/A,#N/A,FALSE,"4WD"}</definedName>
    <definedName name="보고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8"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보고가" localSheetId="5"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24" hidden="1">{#N/A,#N/A,FALSE,"UNIT";#N/A,#N/A,FALSE,"UNIT";#N/A,#N/A,FALSE,"계정"}</definedName>
    <definedName name="보고기준" localSheetId="8" hidden="1">{#N/A,#N/A,FALSE,"UNIT";#N/A,#N/A,FALSE,"UNIT";#N/A,#N/A,FALSE,"계정"}</definedName>
    <definedName name="보고기준" localSheetId="25" hidden="1">{#N/A,#N/A,FALSE,"UNIT";#N/A,#N/A,FALSE,"UNIT";#N/A,#N/A,FALSE,"계정"}</definedName>
    <definedName name="보고기준" localSheetId="2" hidden="1">{#N/A,#N/A,FALSE,"UNIT";#N/A,#N/A,FALSE,"UNIT";#N/A,#N/A,FALSE,"계정"}</definedName>
    <definedName name="보고기준" localSheetId="28" hidden="1">{#N/A,#N/A,FALSE,"UNIT";#N/A,#N/A,FALSE,"UNIT";#N/A,#N/A,FALSE,"계정"}</definedName>
    <definedName name="보고기준" localSheetId="5" hidden="1">{#N/A,#N/A,FALSE,"UNIT";#N/A,#N/A,FALSE,"UNIT";#N/A,#N/A,FALSE,"계정"}</definedName>
    <definedName name="보고기준" hidden="1">{#N/A,#N/A,FALSE,"UNIT";#N/A,#N/A,FALSE,"UNIT";#N/A,#N/A,FALSE,"계정"}</definedName>
    <definedName name="보고서1" localSheetId="24" hidden="1">{#N/A,#N/A,FALSE,"단축1";#N/A,#N/A,FALSE,"단축2";#N/A,#N/A,FALSE,"단축3";#N/A,#N/A,FALSE,"장축";#N/A,#N/A,FALSE,"4WD"}</definedName>
    <definedName name="보고서1" localSheetId="8" hidden="1">{#N/A,#N/A,FALSE,"단축1";#N/A,#N/A,FALSE,"단축2";#N/A,#N/A,FALSE,"단축3";#N/A,#N/A,FALSE,"장축";#N/A,#N/A,FALSE,"4WD"}</definedName>
    <definedName name="보고서1" localSheetId="25" hidden="1">{#N/A,#N/A,FALSE,"단축1";#N/A,#N/A,FALSE,"단축2";#N/A,#N/A,FALSE,"단축3";#N/A,#N/A,FALSE,"장축";#N/A,#N/A,FALSE,"4WD"}</definedName>
    <definedName name="보고서1" localSheetId="2" hidden="1">{#N/A,#N/A,FALSE,"단축1";#N/A,#N/A,FALSE,"단축2";#N/A,#N/A,FALSE,"단축3";#N/A,#N/A,FALSE,"장축";#N/A,#N/A,FALSE,"4WD"}</definedName>
    <definedName name="보고서1" localSheetId="28" hidden="1">{#N/A,#N/A,FALSE,"단축1";#N/A,#N/A,FALSE,"단축2";#N/A,#N/A,FALSE,"단축3";#N/A,#N/A,FALSE,"장축";#N/A,#N/A,FALSE,"4WD"}</definedName>
    <definedName name="보고서1" localSheetId="5" hidden="1">{#N/A,#N/A,FALSE,"단축1";#N/A,#N/A,FALSE,"단축2";#N/A,#N/A,FALSE,"단축3";#N/A,#N/A,FALSE,"장축";#N/A,#N/A,FALSE,"4WD"}</definedName>
    <definedName name="보고서1" hidden="1">{#N/A,#N/A,FALSE,"단축1";#N/A,#N/A,FALSE,"단축2";#N/A,#N/A,FALSE,"단축3";#N/A,#N/A,FALSE,"장축";#N/A,#N/A,FALSE,"4WD"}</definedName>
    <definedName name="보고서CF" localSheetId="24">#REF!</definedName>
    <definedName name="보고서CF">#REF!</definedName>
    <definedName name="보고서표지" localSheetId="24">#REF!</definedName>
    <definedName name="보고서표지">#REF!</definedName>
    <definedName name="보고용" localSheetId="24">BlankMacro1</definedName>
    <definedName name="보고용" localSheetId="8">BlankMacro1</definedName>
    <definedName name="보고용" localSheetId="25">BlankMacro1</definedName>
    <definedName name="보고용" localSheetId="2">BlankMacro1</definedName>
    <definedName name="보고용" localSheetId="28">BlankMacro1</definedName>
    <definedName name="보고용" localSheetId="26">BlankMacro1</definedName>
    <definedName name="보고용" localSheetId="27">BlankMacro1</definedName>
    <definedName name="보고용" localSheetId="6">BlankMacro1</definedName>
    <definedName name="보고용" localSheetId="5">BlankMacro1</definedName>
    <definedName name="보고용">BlankMacro1</definedName>
    <definedName name="보관1" localSheetId="24">#REF!</definedName>
    <definedName name="보관1" localSheetId="14">#REF!</definedName>
    <definedName name="보관1" localSheetId="13">#REF!</definedName>
    <definedName name="보관1">#REF!</definedName>
    <definedName name="보관2" localSheetId="24">#REF!</definedName>
    <definedName name="보관2" localSheetId="14">#REF!</definedName>
    <definedName name="보관2" localSheetId="13">#REF!</definedName>
    <definedName name="보관2">#REF!</definedName>
    <definedName name="보라차" localSheetId="24" hidden="1">{#N/A,#N/A,FALSE,"1.CRITERIA";#N/A,#N/A,FALSE,"2.IS";#N/A,#N/A,FALSE,"3.BS";#N/A,#N/A,FALSE,"4.PER PL";#N/A,#N/A,FALSE,"5.INVESTMENT";#N/A,#N/A,FALSE,"6.공문";#N/A,#N/A,FALSE,"7.netinvest"}</definedName>
    <definedName name="보라차" localSheetId="8" hidden="1">{#N/A,#N/A,FALSE,"1.CRITERIA";#N/A,#N/A,FALSE,"2.IS";#N/A,#N/A,FALSE,"3.BS";#N/A,#N/A,FALSE,"4.PER PL";#N/A,#N/A,FALSE,"5.INVESTMENT";#N/A,#N/A,FALSE,"6.공문";#N/A,#N/A,FALSE,"7.netinvest"}</definedName>
    <definedName name="보라차" localSheetId="25"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localSheetId="28" hidden="1">{#N/A,#N/A,FALSE,"1.CRITERIA";#N/A,#N/A,FALSE,"2.IS";#N/A,#N/A,FALSE,"3.BS";#N/A,#N/A,FALSE,"4.PER PL";#N/A,#N/A,FALSE,"5.INVESTMENT";#N/A,#N/A,FALSE,"6.공문";#N/A,#N/A,FALSE,"7.netinvest"}</definedName>
    <definedName name="보라차" localSheetId="5"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 localSheetId="24">#REF!</definedName>
    <definedName name="보립">#REF!</definedName>
    <definedName name="보봉"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8"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보봉" localSheetId="5"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 localSheetId="24">#REF!</definedName>
    <definedName name="보상비">#REF!</definedName>
    <definedName name="보아리" localSheetId="24" hidden="1">{#N/A,#N/A,FALSE,"1.CRITERIA";#N/A,#N/A,FALSE,"2.IS";#N/A,#N/A,FALSE,"3.BS";#N/A,#N/A,FALSE,"4.PER PL";#N/A,#N/A,FALSE,"5.INVESTMENT";#N/A,#N/A,FALSE,"6.공문";#N/A,#N/A,FALSE,"7.netinvest"}</definedName>
    <definedName name="보아리" localSheetId="8" hidden="1">{#N/A,#N/A,FALSE,"1.CRITERIA";#N/A,#N/A,FALSE,"2.IS";#N/A,#N/A,FALSE,"3.BS";#N/A,#N/A,FALSE,"4.PER PL";#N/A,#N/A,FALSE,"5.INVESTMENT";#N/A,#N/A,FALSE,"6.공문";#N/A,#N/A,FALSE,"7.netinvest"}</definedName>
    <definedName name="보아리" localSheetId="25"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localSheetId="28" hidden="1">{#N/A,#N/A,FALSE,"1.CRITERIA";#N/A,#N/A,FALSE,"2.IS";#N/A,#N/A,FALSE,"3.BS";#N/A,#N/A,FALSE,"4.PER PL";#N/A,#N/A,FALSE,"5.INVESTMENT";#N/A,#N/A,FALSE,"6.공문";#N/A,#N/A,FALSE,"7.netinvest"}</definedName>
    <definedName name="보아리" localSheetId="5"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 localSheetId="24">#REF!</definedName>
    <definedName name="보온">#REF!</definedName>
    <definedName name="보이" localSheetId="24" hidden="1">{#N/A,#N/A,FALSE,"1.CRITERIA";#N/A,#N/A,FALSE,"2.IS";#N/A,#N/A,FALSE,"3.BS";#N/A,#N/A,FALSE,"4.PER PL";#N/A,#N/A,FALSE,"5.INVESTMENT";#N/A,#N/A,FALSE,"6.공문";#N/A,#N/A,FALSE,"7.netinvest"}</definedName>
    <definedName name="보이" localSheetId="8" hidden="1">{#N/A,#N/A,FALSE,"1.CRITERIA";#N/A,#N/A,FALSE,"2.IS";#N/A,#N/A,FALSE,"3.BS";#N/A,#N/A,FALSE,"4.PER PL";#N/A,#N/A,FALSE,"5.INVESTMENT";#N/A,#N/A,FALSE,"6.공문";#N/A,#N/A,FALSE,"7.netinvest"}</definedName>
    <definedName name="보이" localSheetId="25"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localSheetId="28" hidden="1">{#N/A,#N/A,FALSE,"1.CRITERIA";#N/A,#N/A,FALSE,"2.IS";#N/A,#N/A,FALSE,"3.BS";#N/A,#N/A,FALSE,"4.PER PL";#N/A,#N/A,FALSE,"5.INVESTMENT";#N/A,#N/A,FALSE,"6.공문";#N/A,#N/A,FALSE,"7.netinvest"}</definedName>
    <definedName name="보이" localSheetId="5"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4" hidden="1">{#N/A,#N/A,FALSE,"1.CRITERIA";#N/A,#N/A,FALSE,"2.IS";#N/A,#N/A,FALSE,"3.BS";#N/A,#N/A,FALSE,"4.PER PL";#N/A,#N/A,FALSE,"5.INVESTMENT";#N/A,#N/A,FALSE,"6.공문";#N/A,#N/A,FALSE,"7.netinvest"}</definedName>
    <definedName name="보이아" localSheetId="8" hidden="1">{#N/A,#N/A,FALSE,"1.CRITERIA";#N/A,#N/A,FALSE,"2.IS";#N/A,#N/A,FALSE,"3.BS";#N/A,#N/A,FALSE,"4.PER PL";#N/A,#N/A,FALSE,"5.INVESTMENT";#N/A,#N/A,FALSE,"6.공문";#N/A,#N/A,FALSE,"7.netinvest"}</definedName>
    <definedName name="보이아" localSheetId="25"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localSheetId="28" hidden="1">{#N/A,#N/A,FALSE,"1.CRITERIA";#N/A,#N/A,FALSE,"2.IS";#N/A,#N/A,FALSE,"3.BS";#N/A,#N/A,FALSE,"4.PER PL";#N/A,#N/A,FALSE,"5.INVESTMENT";#N/A,#N/A,FALSE,"6.공문";#N/A,#N/A,FALSE,"7.netinvest"}</definedName>
    <definedName name="보이아" localSheetId="5"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 localSheetId="24">#REF!</definedName>
    <definedName name="보인">#REF!</definedName>
    <definedName name="보일" localSheetId="24">#REF!</definedName>
    <definedName name="보일">#REF!</definedName>
    <definedName name="보조기층" localSheetId="24">#REF!</definedName>
    <definedName name="보조기층">#REF!</definedName>
    <definedName name="보존년한" localSheetId="24">#REF!</definedName>
    <definedName name="보존년한">#REF!</definedName>
    <definedName name="보증금" localSheetId="24">#REF!</definedName>
    <definedName name="보증금">#REF!</definedName>
    <definedName name="보증기관" localSheetId="24">#REF!</definedName>
    <definedName name="보증기관">#REF!</definedName>
    <definedName name="보충" localSheetId="28" hidden="1">#REF!</definedName>
    <definedName name="보충" hidden="1">#REF!</definedName>
    <definedName name="보통" localSheetId="24" hidden="1">{#N/A,#N/A,FALSE,"BS";#N/A,#N/A,FALSE,"PL";#N/A,#N/A,FALSE,"처분";#N/A,#N/A,FALSE,"현금";#N/A,#N/A,FALSE,"매출";#N/A,#N/A,FALSE,"원가";#N/A,#N/A,FALSE,"경영"}</definedName>
    <definedName name="보통" localSheetId="8" hidden="1">{#N/A,#N/A,FALSE,"BS";#N/A,#N/A,FALSE,"PL";#N/A,#N/A,FALSE,"처분";#N/A,#N/A,FALSE,"현금";#N/A,#N/A,FALSE,"매출";#N/A,#N/A,FALSE,"원가";#N/A,#N/A,FALSE,"경영"}</definedName>
    <definedName name="보통" localSheetId="25" hidden="1">{#N/A,#N/A,FALSE,"BS";#N/A,#N/A,FALSE,"PL";#N/A,#N/A,FALSE,"처분";#N/A,#N/A,FALSE,"현금";#N/A,#N/A,FALSE,"매출";#N/A,#N/A,FALSE,"원가";#N/A,#N/A,FALSE,"경영"}</definedName>
    <definedName name="보통" localSheetId="2" hidden="1">{#N/A,#N/A,FALSE,"BS";#N/A,#N/A,FALSE,"PL";#N/A,#N/A,FALSE,"처분";#N/A,#N/A,FALSE,"현금";#N/A,#N/A,FALSE,"매출";#N/A,#N/A,FALSE,"원가";#N/A,#N/A,FALSE,"경영"}</definedName>
    <definedName name="보통" localSheetId="28" hidden="1">{#N/A,#N/A,FALSE,"BS";#N/A,#N/A,FALSE,"PL";#N/A,#N/A,FALSE,"처분";#N/A,#N/A,FALSE,"현금";#N/A,#N/A,FALSE,"매출";#N/A,#N/A,FALSE,"원가";#N/A,#N/A,FALSE,"경영"}</definedName>
    <definedName name="보통" localSheetId="5"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24" hidden="1">{#N/A,#N/A,FALSE,"BS";#N/A,#N/A,FALSE,"PL";#N/A,#N/A,FALSE,"처분";#N/A,#N/A,FALSE,"현금";#N/A,#N/A,FALSE,"매출";#N/A,#N/A,FALSE,"원가";#N/A,#N/A,FALSE,"경영"}</definedName>
    <definedName name="보통예금" localSheetId="8" hidden="1">{#N/A,#N/A,FALSE,"BS";#N/A,#N/A,FALSE,"PL";#N/A,#N/A,FALSE,"처분";#N/A,#N/A,FALSE,"현금";#N/A,#N/A,FALSE,"매출";#N/A,#N/A,FALSE,"원가";#N/A,#N/A,FALSE,"경영"}</definedName>
    <definedName name="보통예금" localSheetId="25"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localSheetId="28" hidden="1">{#N/A,#N/A,FALSE,"BS";#N/A,#N/A,FALSE,"PL";#N/A,#N/A,FALSE,"처분";#N/A,#N/A,FALSE,"현금";#N/A,#N/A,FALSE,"매출";#N/A,#N/A,FALSE,"원가";#N/A,#N/A,FALSE,"경영"}</definedName>
    <definedName name="보통예금" localSheetId="5"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 localSheetId="24">#REF!</definedName>
    <definedName name="보통인부노임">#REF!</definedName>
    <definedName name="보험기준일" localSheetId="24">#REF!,#REF!,#REF!,#REF!,#REF!,#REF!,#REF!,#REF!</definedName>
    <definedName name="보험기준일">#REF!,#REF!,#REF!,#REF!,#REF!,#REF!,#REF!,#REF!</definedName>
    <definedName name="보험조회기준년" localSheetId="24">#REF!,#REF!,#REF!,#REF!,#REF!,#REF!,#REF!,#REF!</definedName>
    <definedName name="보험조회기준년">#REF!,#REF!,#REF!,#REF!,#REF!,#REF!,#REF!,#REF!</definedName>
    <definedName name="보험조회기준월" localSheetId="24">#REF!,#REF!,#REF!,#REF!,#REF!,#REF!,#REF!,#REF!</definedName>
    <definedName name="보험조회기준월">#REF!,#REF!,#REF!,#REF!,#REF!,#REF!,#REF!,#REF!</definedName>
    <definedName name="보험조회기준일" localSheetId="24">#REF!,#REF!,#REF!,#REF!,#REF!,#REF!,#REF!,#REF!</definedName>
    <definedName name="보험조회기준일">#REF!,#REF!,#REF!,#REF!,#REF!,#REF!,#REF!,#REF!</definedName>
    <definedName name="보험조회서번호" localSheetId="24">#REF!,#REF!,#REF!</definedName>
    <definedName name="보험조회서번호">#REF!,#REF!,#REF!</definedName>
    <definedName name="보험회사명" localSheetId="24">#REF!,#REF!,#REF!,#REF!,#REF!,#REF!</definedName>
    <definedName name="보험회사명">#REF!,#REF!,#REF!,#REF!,#REF!,#REF!</definedName>
    <definedName name="복귀" localSheetId="24">#REF!</definedName>
    <definedName name="복귀">#REF!</definedName>
    <definedName name="복리후생비집계" localSheetId="24">#REF!</definedName>
    <definedName name="복리후생비집계">#REF!</definedName>
    <definedName name="복사"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 localSheetId="24">#REF!</definedName>
    <definedName name="본부">#REF!</definedName>
    <definedName name="본뷔" localSheetId="24">#REF!</definedName>
    <definedName name="본뷔">#REF!</definedName>
    <definedName name="본선거리" localSheetId="24">#REF!</definedName>
    <definedName name="본선거리">#REF!</definedName>
    <definedName name="본선차도폭" localSheetId="24">#REF!</definedName>
    <definedName name="본선차도폭">#REF!</definedName>
    <definedName name="볼" localSheetId="24" hidden="1">{#N/A,#N/A,FALSE,"1.CRITERIA";#N/A,#N/A,FALSE,"2.IS";#N/A,#N/A,FALSE,"3.BS";#N/A,#N/A,FALSE,"4.PER PL";#N/A,#N/A,FALSE,"5.INVESTMENT";#N/A,#N/A,FALSE,"6.공문";#N/A,#N/A,FALSE,"7.netinvest"}</definedName>
    <definedName name="볼" localSheetId="8" hidden="1">{#N/A,#N/A,FALSE,"1.CRITERIA";#N/A,#N/A,FALSE,"2.IS";#N/A,#N/A,FALSE,"3.BS";#N/A,#N/A,FALSE,"4.PER PL";#N/A,#N/A,FALSE,"5.INVESTMENT";#N/A,#N/A,FALSE,"6.공문";#N/A,#N/A,FALSE,"7.netinvest"}</definedName>
    <definedName name="볼" localSheetId="25"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localSheetId="28" hidden="1">{#N/A,#N/A,FALSE,"1.CRITERIA";#N/A,#N/A,FALSE,"2.IS";#N/A,#N/A,FALSE,"3.BS";#N/A,#N/A,FALSE,"4.PER PL";#N/A,#N/A,FALSE,"5.INVESTMENT";#N/A,#N/A,FALSE,"6.공문";#N/A,#N/A,FALSE,"7.netinvest"}</definedName>
    <definedName name="볼" localSheetId="5"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localSheetId="24" hidden="1">#REF!</definedName>
    <definedName name="볼라" hidden="1">#REF!</definedName>
    <definedName name="볼트수정" localSheetId="24" hidden="1">{#N/A,#N/A,FALSE,"단축1";#N/A,#N/A,FALSE,"단축2";#N/A,#N/A,FALSE,"단축3";#N/A,#N/A,FALSE,"장축";#N/A,#N/A,FALSE,"4WD"}</definedName>
    <definedName name="볼트수정" localSheetId="8" hidden="1">{#N/A,#N/A,FALSE,"단축1";#N/A,#N/A,FALSE,"단축2";#N/A,#N/A,FALSE,"단축3";#N/A,#N/A,FALSE,"장축";#N/A,#N/A,FALSE,"4WD"}</definedName>
    <definedName name="볼트수정" localSheetId="25" hidden="1">{#N/A,#N/A,FALSE,"단축1";#N/A,#N/A,FALSE,"단축2";#N/A,#N/A,FALSE,"단축3";#N/A,#N/A,FALSE,"장축";#N/A,#N/A,FALSE,"4WD"}</definedName>
    <definedName name="볼트수정" localSheetId="2" hidden="1">{#N/A,#N/A,FALSE,"단축1";#N/A,#N/A,FALSE,"단축2";#N/A,#N/A,FALSE,"단축3";#N/A,#N/A,FALSE,"장축";#N/A,#N/A,FALSE,"4WD"}</definedName>
    <definedName name="볼트수정" localSheetId="28" hidden="1">{#N/A,#N/A,FALSE,"단축1";#N/A,#N/A,FALSE,"단축2";#N/A,#N/A,FALSE,"단축3";#N/A,#N/A,FALSE,"장축";#N/A,#N/A,FALSE,"4WD"}</definedName>
    <definedName name="볼트수정" localSheetId="5" hidden="1">{#N/A,#N/A,FALSE,"단축1";#N/A,#N/A,FALSE,"단축2";#N/A,#N/A,FALSE,"단축3";#N/A,#N/A,FALSE,"장축";#N/A,#N/A,FALSE,"4WD"}</definedName>
    <definedName name="볼트수정" hidden="1">{#N/A,#N/A,FALSE,"단축1";#N/A,#N/A,FALSE,"단축2";#N/A,#N/A,FALSE,"단축3";#N/A,#N/A,FALSE,"장축";#N/A,#N/A,FALSE,"4WD"}</definedName>
    <definedName name="봉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 localSheetId="24">#REF!</definedName>
    <definedName name="봉투출력" localSheetId="13">#REF!</definedName>
    <definedName name="봉투출력">#REF!</definedName>
    <definedName name="봐" localSheetId="24" hidden="1">{#N/A,#N/A,FALSE,"1.CRITERIA";#N/A,#N/A,FALSE,"2.IS";#N/A,#N/A,FALSE,"3.BS";#N/A,#N/A,FALSE,"4.PER PL";#N/A,#N/A,FALSE,"5.INVESTMENT";#N/A,#N/A,FALSE,"6.공문";#N/A,#N/A,FALSE,"7.netinvest"}</definedName>
    <definedName name="봐" localSheetId="8" hidden="1">{#N/A,#N/A,FALSE,"1.CRITERIA";#N/A,#N/A,FALSE,"2.IS";#N/A,#N/A,FALSE,"3.BS";#N/A,#N/A,FALSE,"4.PER PL";#N/A,#N/A,FALSE,"5.INVESTMENT";#N/A,#N/A,FALSE,"6.공문";#N/A,#N/A,FALSE,"7.netinvest"}</definedName>
    <definedName name="봐" localSheetId="25"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localSheetId="28" hidden="1">{#N/A,#N/A,FALSE,"1.CRITERIA";#N/A,#N/A,FALSE,"2.IS";#N/A,#N/A,FALSE,"3.BS";#N/A,#N/A,FALSE,"4.PER PL";#N/A,#N/A,FALSE,"5.INVESTMENT";#N/A,#N/A,FALSE,"6.공문";#N/A,#N/A,FALSE,"7.netinvest"}</definedName>
    <definedName name="봐" localSheetId="5"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 localSheetId="24">#REF!</definedName>
    <definedName name="부가가치세">#REF!</definedName>
    <definedName name="부가세대급"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2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8"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5"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localSheetId="24" hidden="1">#REF!</definedName>
    <definedName name="부대건축2" localSheetId="28" hidden="1">#REF!</definedName>
    <definedName name="부대건축2" localSheetId="13" hidden="1">#REF!</definedName>
    <definedName name="부대건축2" hidden="1">#REF!</definedName>
    <definedName name="부대공" localSheetId="24">#REF!</definedName>
    <definedName name="부대공">#REF!</definedName>
    <definedName name="부대공사" localSheetId="28" hidden="1">#REF!</definedName>
    <definedName name="부대공사" hidden="1">#REF!</definedName>
    <definedName name="부대구조" localSheetId="24" hidden="1">{#N/A,#N/A,FALSE,"골재소요량";#N/A,#N/A,FALSE,"골재소요량"}</definedName>
    <definedName name="부대구조" localSheetId="8" hidden="1">{#N/A,#N/A,FALSE,"골재소요량";#N/A,#N/A,FALSE,"골재소요량"}</definedName>
    <definedName name="부대구조" localSheetId="25" hidden="1">{#N/A,#N/A,FALSE,"골재소요량";#N/A,#N/A,FALSE,"골재소요량"}</definedName>
    <definedName name="부대구조" localSheetId="2" hidden="1">{#N/A,#N/A,FALSE,"골재소요량";#N/A,#N/A,FALSE,"골재소요량"}</definedName>
    <definedName name="부대구조" localSheetId="28" hidden="1">{#N/A,#N/A,FALSE,"골재소요량";#N/A,#N/A,FALSE,"골재소요량"}</definedName>
    <definedName name="부대구조" localSheetId="5" hidden="1">{#N/A,#N/A,FALSE,"골재소요량";#N/A,#N/A,FALSE,"골재소요량"}</definedName>
    <definedName name="부대구조" hidden="1">{#N/A,#N/A,FALSE,"골재소요량";#N/A,#N/A,FALSE,"골재소요량"}</definedName>
    <definedName name="부대내역비교" localSheetId="24">#REF!</definedName>
    <definedName name="부대내역비교">#REF!</definedName>
    <definedName name="부대방안" localSheetId="24" hidden="1">{#N/A,#N/A,FALSE,"단가표지"}</definedName>
    <definedName name="부대방안" localSheetId="8" hidden="1">{#N/A,#N/A,FALSE,"단가표지"}</definedName>
    <definedName name="부대방안" localSheetId="25" hidden="1">{#N/A,#N/A,FALSE,"단가표지"}</definedName>
    <definedName name="부대방안" localSheetId="2" hidden="1">{#N/A,#N/A,FALSE,"단가표지"}</definedName>
    <definedName name="부대방안" localSheetId="28" hidden="1">{#N/A,#N/A,FALSE,"단가표지"}</definedName>
    <definedName name="부대방안" localSheetId="5" hidden="1">{#N/A,#N/A,FALSE,"단가표지"}</definedName>
    <definedName name="부대방안" hidden="1">{#N/A,#N/A,FALSE,"단가표지"}</definedName>
    <definedName name="부대사항" localSheetId="24">#REF!</definedName>
    <definedName name="부대사항">#REF!</definedName>
    <definedName name="부대원본" localSheetId="24" hidden="1">{#N/A,#N/A,FALSE,"토공2"}</definedName>
    <definedName name="부대원본" localSheetId="8" hidden="1">{#N/A,#N/A,FALSE,"토공2"}</definedName>
    <definedName name="부대원본" localSheetId="25" hidden="1">{#N/A,#N/A,FALSE,"토공2"}</definedName>
    <definedName name="부대원본" localSheetId="2" hidden="1">{#N/A,#N/A,FALSE,"토공2"}</definedName>
    <definedName name="부대원본" localSheetId="14" hidden="1">{#N/A,#N/A,FALSE,"토공2"}</definedName>
    <definedName name="부대원본" localSheetId="28" hidden="1">{#N/A,#N/A,FALSE,"토공2"}</definedName>
    <definedName name="부대원본" localSheetId="5" hidden="1">{#N/A,#N/A,FALSE,"토공2"}</definedName>
    <definedName name="부대원본" localSheetId="13" hidden="1">{#N/A,#N/A,FALSE,"토공2"}</definedName>
    <definedName name="부대원본" hidden="1">{#N/A,#N/A,FALSE,"토공2"}</definedName>
    <definedName name="부대입찰서류작성" localSheetId="24" hidden="1">#REF!</definedName>
    <definedName name="부대입찰서류작성" localSheetId="28" hidden="1">#REF!</definedName>
    <definedName name="부대입찰서류작성" hidden="1">#REF!</definedName>
    <definedName name="부대입찰잡비" localSheetId="24">Dlog_Show</definedName>
    <definedName name="부대입찰잡비" localSheetId="8">Dlog_Show</definedName>
    <definedName name="부대입찰잡비" localSheetId="25">Dlog_Show</definedName>
    <definedName name="부대입찰잡비" localSheetId="2">Dlog_Show</definedName>
    <definedName name="부대입찰잡비" localSheetId="28">Dlog_Show</definedName>
    <definedName name="부대입찰잡비" localSheetId="26">Dlog_Show</definedName>
    <definedName name="부대입찰잡비" localSheetId="27">Dlog_Show</definedName>
    <definedName name="부대입찰잡비" localSheetId="6">Dlog_Show</definedName>
    <definedName name="부대입찰잡비" localSheetId="5">Dlog_Show</definedName>
    <definedName name="부대입찰잡비">Dlog_Show</definedName>
    <definedName name="부대토목" localSheetId="24">#REF!</definedName>
    <definedName name="부대토목">#REF!</definedName>
    <definedName name="부도어음" localSheetId="24"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8"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5"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8"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5"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8"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5"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 localSheetId="24">#REF!</definedName>
    <definedName name="부분품">#REF!</definedName>
    <definedName name="부산" localSheetId="24">#REF!</definedName>
    <definedName name="부산">#REF!</definedName>
    <definedName name="부산지하철310"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8"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5"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 localSheetId="24">#REF!</definedName>
    <definedName name="부상">#REF!</definedName>
    <definedName name="부서" localSheetId="24">#REF!</definedName>
    <definedName name="부서">#REF!</definedName>
    <definedName name="부서별공수" localSheetId="24">#REF!</definedName>
    <definedName name="부서별공수">#REF!</definedName>
    <definedName name="부속" localSheetId="24" hidden="1">#REF!</definedName>
    <definedName name="부속" localSheetId="28" hidden="1">#REF!</definedName>
    <definedName name="부속" hidden="1">#REF!</definedName>
    <definedName name="부실확정자산"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 localSheetId="24">#REF!</definedName>
    <definedName name="부양가족">#REF!</definedName>
    <definedName name="부채" localSheetId="24" hidden="1">#REF!</definedName>
    <definedName name="부채" localSheetId="28" hidden="1">#REF!</definedName>
    <definedName name="부채" hidden="1">#REF!</definedName>
    <definedName name="부채자본" localSheetId="24">#REF!</definedName>
    <definedName name="부채자본">#REF!</definedName>
    <definedName name="부채총계" localSheetId="24">#REF!</definedName>
    <definedName name="부채총계">#REF!</definedName>
    <definedName name="부토" localSheetId="24">Dlog_Show</definedName>
    <definedName name="부토" localSheetId="8">Dlog_Show</definedName>
    <definedName name="부토" localSheetId="25">Dlog_Show</definedName>
    <definedName name="부토" localSheetId="2">Dlog_Show</definedName>
    <definedName name="부토" localSheetId="28">Dlog_Show</definedName>
    <definedName name="부토" localSheetId="26">Dlog_Show</definedName>
    <definedName name="부토" localSheetId="27">Dlog_Show</definedName>
    <definedName name="부토" localSheetId="6">Dlog_Show</definedName>
    <definedName name="부토" localSheetId="5">Dlog_Show</definedName>
    <definedName name="부토">Dlog_Show</definedName>
    <definedName name="부품문제" localSheetId="24" hidden="1">{#N/A,#N/A,FALSE,"단축1";#N/A,#N/A,FALSE,"단축2";#N/A,#N/A,FALSE,"단축3";#N/A,#N/A,FALSE,"장축";#N/A,#N/A,FALSE,"4WD"}</definedName>
    <definedName name="부품문제" localSheetId="8" hidden="1">{#N/A,#N/A,FALSE,"단축1";#N/A,#N/A,FALSE,"단축2";#N/A,#N/A,FALSE,"단축3";#N/A,#N/A,FALSE,"장축";#N/A,#N/A,FALSE,"4WD"}</definedName>
    <definedName name="부품문제" localSheetId="25" hidden="1">{#N/A,#N/A,FALSE,"단축1";#N/A,#N/A,FALSE,"단축2";#N/A,#N/A,FALSE,"단축3";#N/A,#N/A,FALSE,"장축";#N/A,#N/A,FALSE,"4WD"}</definedName>
    <definedName name="부품문제" localSheetId="2" hidden="1">{#N/A,#N/A,FALSE,"단축1";#N/A,#N/A,FALSE,"단축2";#N/A,#N/A,FALSE,"단축3";#N/A,#N/A,FALSE,"장축";#N/A,#N/A,FALSE,"4WD"}</definedName>
    <definedName name="부품문제" localSheetId="28" hidden="1">{#N/A,#N/A,FALSE,"단축1";#N/A,#N/A,FALSE,"단축2";#N/A,#N/A,FALSE,"단축3";#N/A,#N/A,FALSE,"장축";#N/A,#N/A,FALSE,"4WD"}</definedName>
    <definedName name="부품문제" localSheetId="5" hidden="1">{#N/A,#N/A,FALSE,"단축1";#N/A,#N/A,FALSE,"단축2";#N/A,#N/A,FALSE,"단축3";#N/A,#N/A,FALSE,"장축";#N/A,#N/A,FALSE,"4WD"}</definedName>
    <definedName name="부품문제" hidden="1">{#N/A,#N/A,FALSE,"단축1";#N/A,#N/A,FALSE,"단축2";#N/A,#N/A,FALSE,"단축3";#N/A,#N/A,FALSE,"장축";#N/A,#N/A,FALSE,"4WD"}</definedName>
    <definedName name="부형제_2" localSheetId="23">#REF!</definedName>
    <definedName name="부형제_2" localSheetId="24">#REF!</definedName>
    <definedName name="부형제_2" localSheetId="25">#REF!</definedName>
    <definedName name="부형제_2" localSheetId="28">#REF!</definedName>
    <definedName name="부형제_2" localSheetId="26">#REF!</definedName>
    <definedName name="부형제_2" localSheetId="27">#REF!</definedName>
    <definedName name="부형제_2">#REF!</definedName>
    <definedName name="부형제_4" localSheetId="23">#REF!</definedName>
    <definedName name="부형제_4" localSheetId="24">#REF!</definedName>
    <definedName name="부형제_4" localSheetId="25">#REF!</definedName>
    <definedName name="부형제_4" localSheetId="28">#REF!</definedName>
    <definedName name="부형제_4" localSheetId="26">#REF!</definedName>
    <definedName name="부형제_4" localSheetId="27">#REF!</definedName>
    <definedName name="부형제_4">#REF!</definedName>
    <definedName name="북부" localSheetId="24">#REF!</definedName>
    <definedName name="북부">#REF!</definedName>
    <definedName name="분" localSheetId="24" hidden="1">{#N/A,#N/A,FALSE,"이태원철근"}</definedName>
    <definedName name="분" localSheetId="8" hidden="1">{#N/A,#N/A,FALSE,"이태원철근"}</definedName>
    <definedName name="분" localSheetId="25" hidden="1">{#N/A,#N/A,FALSE,"이태원철근"}</definedName>
    <definedName name="분" localSheetId="2" hidden="1">{#N/A,#N/A,FALSE,"이태원철근"}</definedName>
    <definedName name="분" localSheetId="28" hidden="1">{#N/A,#N/A,FALSE,"이태원철근"}</definedName>
    <definedName name="분" localSheetId="5" hidden="1">{#N/A,#N/A,FALSE,"이태원철근"}</definedName>
    <definedName name="분" hidden="1">{#N/A,#N/A,FALSE,"이태원철근"}</definedName>
    <definedName name="분개및수수료계상" localSheetId="24">#REF!</definedName>
    <definedName name="분개및수수료계상">#REF!</definedName>
    <definedName name="분기" localSheetId="24" hidden="1">{"'Jibu9811 (3)'!$B$1:$J$433"}</definedName>
    <definedName name="분기" localSheetId="8" hidden="1">{"'Jibu9811 (3)'!$B$1:$J$433"}</definedName>
    <definedName name="분기" localSheetId="25" hidden="1">{"'Jibu9811 (3)'!$B$1:$J$433"}</definedName>
    <definedName name="분기" localSheetId="2" hidden="1">{"'Jibu9811 (3)'!$B$1:$J$433"}</definedName>
    <definedName name="분기" localSheetId="14" hidden="1">{"'Jibu9811 (3)'!$B$1:$J$433"}</definedName>
    <definedName name="분기" localSheetId="28" hidden="1">{"'Jibu9811 (3)'!$B$1:$J$433"}</definedName>
    <definedName name="분기" localSheetId="5" hidden="1">{"'Jibu9811 (3)'!$B$1:$J$433"}</definedName>
    <definedName name="분기" localSheetId="13" hidden="1">{"'Jibu9811 (3)'!$B$1:$J$433"}</definedName>
    <definedName name="분기" hidden="1">{"'Jibu9811 (3)'!$B$1:$J$433"}</definedName>
    <definedName name="분기별" localSheetId="24" hidden="1">{#N/A,#N/A,TRUE,"Y생산";#N/A,#N/A,TRUE,"Y판매";#N/A,#N/A,TRUE,"Y총물량";#N/A,#N/A,TRUE,"Y능력";#N/A,#N/A,TRUE,"YKD"}</definedName>
    <definedName name="분기별" localSheetId="8" hidden="1">{#N/A,#N/A,TRUE,"Y생산";#N/A,#N/A,TRUE,"Y판매";#N/A,#N/A,TRUE,"Y총물량";#N/A,#N/A,TRUE,"Y능력";#N/A,#N/A,TRUE,"YKD"}</definedName>
    <definedName name="분기별" localSheetId="25" hidden="1">{#N/A,#N/A,TRUE,"Y생산";#N/A,#N/A,TRUE,"Y판매";#N/A,#N/A,TRUE,"Y총물량";#N/A,#N/A,TRUE,"Y능력";#N/A,#N/A,TRUE,"YKD"}</definedName>
    <definedName name="분기별" localSheetId="2" hidden="1">{#N/A,#N/A,TRUE,"Y생산";#N/A,#N/A,TRUE,"Y판매";#N/A,#N/A,TRUE,"Y총물량";#N/A,#N/A,TRUE,"Y능력";#N/A,#N/A,TRUE,"YKD"}</definedName>
    <definedName name="분기별" localSheetId="14" hidden="1">{#N/A,#N/A,TRUE,"Y생산";#N/A,#N/A,TRUE,"Y판매";#N/A,#N/A,TRUE,"Y총물량";#N/A,#N/A,TRUE,"Y능력";#N/A,#N/A,TRUE,"YKD"}</definedName>
    <definedName name="분기별" localSheetId="28" hidden="1">{#N/A,#N/A,TRUE,"Y생산";#N/A,#N/A,TRUE,"Y판매";#N/A,#N/A,TRUE,"Y총물량";#N/A,#N/A,TRUE,"Y능력";#N/A,#N/A,TRUE,"YKD"}</definedName>
    <definedName name="분기별" localSheetId="5" hidden="1">{#N/A,#N/A,TRUE,"Y생산";#N/A,#N/A,TRUE,"Y판매";#N/A,#N/A,TRUE,"Y총물량";#N/A,#N/A,TRUE,"Y능력";#N/A,#N/A,TRUE,"YKD"}</definedName>
    <definedName name="분기별" localSheetId="13" hidden="1">{#N/A,#N/A,TRUE,"Y생산";#N/A,#N/A,TRUE,"Y판매";#N/A,#N/A,TRUE,"Y총물량";#N/A,#N/A,TRUE,"Y능력";#N/A,#N/A,TRUE,"YKD"}</definedName>
    <definedName name="분기별" hidden="1">{#N/A,#N/A,TRUE,"Y생산";#N/A,#N/A,TRUE,"Y판매";#N/A,#N/A,TRUE,"Y총물량";#N/A,#N/A,TRUE,"Y능력";#N/A,#N/A,TRUE,"YKD"}</definedName>
    <definedName name="분당공" localSheetId="24" hidden="1">#REF!</definedName>
    <definedName name="분당공" localSheetId="14" hidden="1">#REF!</definedName>
    <definedName name="분당공" localSheetId="28" hidden="1">#REF!</definedName>
    <definedName name="분당공" localSheetId="13" hidden="1">#REF!</definedName>
    <definedName name="분당공" hidden="1">#REF!</definedName>
    <definedName name="분당내역서" localSheetId="24" hidden="1">#REF!</definedName>
    <definedName name="분당내역서" localSheetId="14" hidden="1">#REF!</definedName>
    <definedName name="분당내역서" localSheetId="28" hidden="1">#REF!</definedName>
    <definedName name="분당내역서" localSheetId="13" hidden="1">#REF!</definedName>
    <definedName name="분당내역서" hidden="1">#REF!</definedName>
    <definedName name="분당물가" localSheetId="24" hidden="1">#REF!</definedName>
    <definedName name="분당물가" localSheetId="14" hidden="1">#REF!</definedName>
    <definedName name="분당물가" localSheetId="28" hidden="1">#REF!</definedName>
    <definedName name="분당물가" localSheetId="13" hidden="1">#REF!</definedName>
    <definedName name="분당물가" hidden="1">#REF!</definedName>
    <definedName name="분당아파트" localSheetId="24">#REF!</definedName>
    <definedName name="분당아파트">#REF!</definedName>
    <definedName name="분당코아" localSheetId="28" hidden="1">#REF!</definedName>
    <definedName name="분당코아" hidden="1">#REF!</definedName>
    <definedName name="분당협조" localSheetId="24" hidden="1">{#N/A,#N/A,FALSE,"이태원철근"}</definedName>
    <definedName name="분당협조" localSheetId="8" hidden="1">{#N/A,#N/A,FALSE,"이태원철근"}</definedName>
    <definedName name="분당협조" localSheetId="25" hidden="1">{#N/A,#N/A,FALSE,"이태원철근"}</definedName>
    <definedName name="분당협조" localSheetId="2" hidden="1">{#N/A,#N/A,FALSE,"이태원철근"}</definedName>
    <definedName name="분당협조" localSheetId="28" hidden="1">{#N/A,#N/A,FALSE,"이태원철근"}</definedName>
    <definedName name="분당협조" localSheetId="5" hidden="1">{#N/A,#N/A,FALSE,"이태원철근"}</definedName>
    <definedName name="분당협조" hidden="1">{#N/A,#N/A,FALSE,"이태원철근"}</definedName>
    <definedName name="분류코드" localSheetId="24">#REF!</definedName>
    <definedName name="분류코드">#REF!</definedName>
    <definedName name="분류표" localSheetId="24">#REF!</definedName>
    <definedName name="분류표">#REF!</definedName>
    <definedName name="분리과세시산출세액03" localSheetId="24">#REF!</definedName>
    <definedName name="분리과세시산출세액03">#REF!</definedName>
    <definedName name="분리과세시산출세액04" localSheetId="24">#REF!</definedName>
    <definedName name="분리과세시산출세액04">#REF!</definedName>
    <definedName name="분석" localSheetId="24" hidden="1">{#N/A,#N/A,FALSE,"BS";#N/A,#N/A,FALSE,"PL";#N/A,#N/A,FALSE,"처분";#N/A,#N/A,FALSE,"현금";#N/A,#N/A,FALSE,"매출";#N/A,#N/A,FALSE,"원가";#N/A,#N/A,FALSE,"경영"}</definedName>
    <definedName name="분석" localSheetId="8" hidden="1">{#N/A,#N/A,FALSE,"BS";#N/A,#N/A,FALSE,"PL";#N/A,#N/A,FALSE,"처분";#N/A,#N/A,FALSE,"현금";#N/A,#N/A,FALSE,"매출";#N/A,#N/A,FALSE,"원가";#N/A,#N/A,FALSE,"경영"}</definedName>
    <definedName name="분석" localSheetId="25" hidden="1">{#N/A,#N/A,FALSE,"BS";#N/A,#N/A,FALSE,"PL";#N/A,#N/A,FALSE,"처분";#N/A,#N/A,FALSE,"현금";#N/A,#N/A,FALSE,"매출";#N/A,#N/A,FALSE,"원가";#N/A,#N/A,FALSE,"경영"}</definedName>
    <definedName name="분석" localSheetId="2" hidden="1">{#N/A,#N/A,FALSE,"BS";#N/A,#N/A,FALSE,"PL";#N/A,#N/A,FALSE,"처분";#N/A,#N/A,FALSE,"현금";#N/A,#N/A,FALSE,"매출";#N/A,#N/A,FALSE,"원가";#N/A,#N/A,FALSE,"경영"}</definedName>
    <definedName name="분석" localSheetId="28" hidden="1">{#N/A,#N/A,FALSE,"BS";#N/A,#N/A,FALSE,"PL";#N/A,#N/A,FALSE,"처분";#N/A,#N/A,FALSE,"현금";#N/A,#N/A,FALSE,"매출";#N/A,#N/A,FALSE,"원가";#N/A,#N/A,FALSE,"경영"}</definedName>
    <definedName name="분석" localSheetId="5"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8"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5"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 localSheetId="24">#REF!</definedName>
    <definedName name="분양">#REF!</definedName>
    <definedName name="분양상가" localSheetId="24">#REF!</definedName>
    <definedName name="분양상가">#REF!</definedName>
    <definedName name="분양수입" localSheetId="24">#REF!</definedName>
    <definedName name="분양수입">#REF!</definedName>
    <definedName name="분양원가" localSheetId="24">#REF!</definedName>
    <definedName name="분양원가">#REF!</definedName>
    <definedName name="분양율" localSheetId="24">#REF!</definedName>
    <definedName name="분양율">#REF!</definedName>
    <definedName name="분쟁대상미지급" localSheetId="24">#REF!</definedName>
    <definedName name="분쟁대상미지급">#REF!</definedName>
    <definedName name="분전반" localSheetId="24">BlankMacro1</definedName>
    <definedName name="분전반" localSheetId="8">BlankMacro1</definedName>
    <definedName name="분전반" localSheetId="25">BlankMacro1</definedName>
    <definedName name="분전반" localSheetId="2">BlankMacro1</definedName>
    <definedName name="분전반" localSheetId="28">BlankMacro1</definedName>
    <definedName name="분전반" localSheetId="26">BlankMacro1</definedName>
    <definedName name="분전반" localSheetId="27">BlankMacro1</definedName>
    <definedName name="분전반" localSheetId="6">BlankMacro1</definedName>
    <definedName name="분전반" localSheetId="5">BlankMacro1</definedName>
    <definedName name="분전반">BlankMacro1</definedName>
    <definedName name="불용배치" localSheetId="24">#REF!</definedName>
    <definedName name="불용배치">#REF!</definedName>
    <definedName name="뷰샨" localSheetId="24" hidden="1">{"'Jibu9811 (3)'!$B$1:$J$433"}</definedName>
    <definedName name="뷰샨" localSheetId="8" hidden="1">{"'Jibu9811 (3)'!$B$1:$J$433"}</definedName>
    <definedName name="뷰샨" localSheetId="25" hidden="1">{"'Jibu9811 (3)'!$B$1:$J$433"}</definedName>
    <definedName name="뷰샨" localSheetId="2" hidden="1">{"'Jibu9811 (3)'!$B$1:$J$433"}</definedName>
    <definedName name="뷰샨" localSheetId="14" hidden="1">{"'Jibu9811 (3)'!$B$1:$J$433"}</definedName>
    <definedName name="뷰샨" localSheetId="28" hidden="1">{"'Jibu9811 (3)'!$B$1:$J$433"}</definedName>
    <definedName name="뷰샨" localSheetId="5" hidden="1">{"'Jibu9811 (3)'!$B$1:$J$433"}</definedName>
    <definedName name="뷰샨" localSheetId="13" hidden="1">{"'Jibu9811 (3)'!$B$1:$J$433"}</definedName>
    <definedName name="뷰샨" hidden="1">{"'Jibu9811 (3)'!$B$1:$J$433"}</definedName>
    <definedName name="브라켓길이1" localSheetId="24">#REF!</definedName>
    <definedName name="브라켓길이1">#REF!</definedName>
    <definedName name="브라켓길이2" localSheetId="24">#REF!</definedName>
    <definedName name="브라켓길이2">#REF!</definedName>
    <definedName name="브라켓높이1" localSheetId="24">#REF!</definedName>
    <definedName name="브라켓높이1">#REF!</definedName>
    <definedName name="브라켓높이2" localSheetId="24">#REF!</definedName>
    <definedName name="브라켓높이2">#REF!</definedName>
    <definedName name="브라켓폭" localSheetId="24">#REF!</definedName>
    <definedName name="브라켓폭">#REF!</definedName>
    <definedName name="블록H" localSheetId="24">#REF!</definedName>
    <definedName name="블록H">#REF!</definedName>
    <definedName name="블록V" localSheetId="24">#REF!</definedName>
    <definedName name="블록V">#REF!</definedName>
    <definedName name="비" localSheetId="24">#REF!</definedName>
    <definedName name="비">#REF!</definedName>
    <definedName name="비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8"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5"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 localSheetId="24">#REF!</definedName>
    <definedName name="비계">#REF!</definedName>
    <definedName name="비계공" localSheetId="24">#REF!</definedName>
    <definedName name="비계공">#REF!</definedName>
    <definedName name="비고" localSheetId="24">#REF!</definedName>
    <definedName name="비고">#REF!</definedName>
    <definedName name="비과세" localSheetId="24" hidden="1">#REF!</definedName>
    <definedName name="비과세" localSheetId="28" hidden="1">#REF!</definedName>
    <definedName name="비과세" hidden="1">#REF!</definedName>
    <definedName name="비교" hidden="1">255</definedName>
    <definedName name="비교손익당초" localSheetId="24" hidden="1">{#N/A,#N/A,FALSE,"정공"}</definedName>
    <definedName name="비교손익당초" localSheetId="8" hidden="1">{#N/A,#N/A,FALSE,"정공"}</definedName>
    <definedName name="비교손익당초" localSheetId="25" hidden="1">{#N/A,#N/A,FALSE,"정공"}</definedName>
    <definedName name="비교손익당초" localSheetId="2" hidden="1">{#N/A,#N/A,FALSE,"정공"}</definedName>
    <definedName name="비교손익당초" localSheetId="28" hidden="1">{#N/A,#N/A,FALSE,"정공"}</definedName>
    <definedName name="비교손익당초" localSheetId="5" hidden="1">{#N/A,#N/A,FALSE,"정공"}</definedName>
    <definedName name="비교손익당초" hidden="1">{#N/A,#N/A,FALSE,"정공"}</definedName>
    <definedName name="비교차종" localSheetId="24" hidden="1">{#N/A,#N/A,FALSE,"단축1";#N/A,#N/A,FALSE,"단축2";#N/A,#N/A,FALSE,"단축3";#N/A,#N/A,FALSE,"장축";#N/A,#N/A,FALSE,"4WD"}</definedName>
    <definedName name="비교차종" localSheetId="8" hidden="1">{#N/A,#N/A,FALSE,"단축1";#N/A,#N/A,FALSE,"단축2";#N/A,#N/A,FALSE,"단축3";#N/A,#N/A,FALSE,"장축";#N/A,#N/A,FALSE,"4WD"}</definedName>
    <definedName name="비교차종" localSheetId="25" hidden="1">{#N/A,#N/A,FALSE,"단축1";#N/A,#N/A,FALSE,"단축2";#N/A,#N/A,FALSE,"단축3";#N/A,#N/A,FALSE,"장축";#N/A,#N/A,FALSE,"4WD"}</definedName>
    <definedName name="비교차종" localSheetId="2" hidden="1">{#N/A,#N/A,FALSE,"단축1";#N/A,#N/A,FALSE,"단축2";#N/A,#N/A,FALSE,"단축3";#N/A,#N/A,FALSE,"장축";#N/A,#N/A,FALSE,"4WD"}</definedName>
    <definedName name="비교차종" localSheetId="28" hidden="1">{#N/A,#N/A,FALSE,"단축1";#N/A,#N/A,FALSE,"단축2";#N/A,#N/A,FALSE,"단축3";#N/A,#N/A,FALSE,"장축";#N/A,#N/A,FALSE,"4WD"}</definedName>
    <definedName name="비교차종" localSheetId="5" hidden="1">{#N/A,#N/A,FALSE,"단축1";#N/A,#N/A,FALSE,"단축2";#N/A,#N/A,FALSE,"단축3";#N/A,#N/A,FALSE,"장축";#N/A,#N/A,FALSE,"4WD"}</definedName>
    <definedName name="비교차종" hidden="1">{#N/A,#N/A,FALSE,"단축1";#N/A,#N/A,FALSE,"단축2";#N/A,#N/A,FALSE,"단축3";#N/A,#N/A,FALSE,"장축";#N/A,#N/A,FALSE,"4WD"}</definedName>
    <definedName name="비교표1" hidden="1">255</definedName>
    <definedName name="비교표2" localSheetId="24" hidden="1">#REF!</definedName>
    <definedName name="비교표2" localSheetId="28" hidden="1">#REF!</definedName>
    <definedName name="비교표2" localSheetId="13" hidden="1">#REF!</definedName>
    <definedName name="비교표2" hidden="1">#REF!</definedName>
    <definedName name="비목1" localSheetId="24">#REF!</definedName>
    <definedName name="비목1">#REF!</definedName>
    <definedName name="비목2" localSheetId="24">#REF!</definedName>
    <definedName name="비목2">#REF!</definedName>
    <definedName name="비목3" localSheetId="24">#REF!</definedName>
    <definedName name="비목3">#REF!</definedName>
    <definedName name="비목4" localSheetId="24">#REF!</definedName>
    <definedName name="비목4">#REF!</definedName>
    <definedName name="비목분개" localSheetId="24">#REF!</definedName>
    <definedName name="비목분개">#REF!</definedName>
    <definedName name="비비비" localSheetId="28" hidden="1">#REF!</definedName>
    <definedName name="비비비" hidden="1">#REF!</definedName>
    <definedName name="비비추" localSheetId="24">#REF!</definedName>
    <definedName name="비비추">#REF!</definedName>
    <definedName name="비용거래" localSheetId="24">#REF!</definedName>
    <definedName name="비용거래">#REF!</definedName>
    <definedName name="비용배분" localSheetId="24">#REF!</definedName>
    <definedName name="비용배분">#REF!</definedName>
    <definedName name="비율" localSheetId="24">#REF!</definedName>
    <definedName name="비율">#REF!</definedName>
    <definedName name="비율1" localSheetId="24">#REF!</definedName>
    <definedName name="비율1">#REF!</definedName>
    <definedName name="비율2" localSheetId="28" hidden="1">#REF!</definedName>
    <definedName name="비율2" hidden="1">#REF!</definedName>
    <definedName name="비율3" localSheetId="24">#REF!</definedName>
    <definedName name="비율3">#REF!</definedName>
    <definedName name="비율4" localSheetId="24">#REF!</definedName>
    <definedName name="비율4">#REF!</definedName>
    <definedName name="비율5" localSheetId="24">#REF!</definedName>
    <definedName name="비율5">#REF!</definedName>
    <definedName name="비율제목1" localSheetId="24">#REF!</definedName>
    <definedName name="비율제목1">#REF!</definedName>
    <definedName name="비율제목2" localSheetId="24">#REF!</definedName>
    <definedName name="비율제목2">#REF!</definedName>
    <definedName name="비율제목3" localSheetId="24">#REF!</definedName>
    <definedName name="비율제목3">#REF!</definedName>
    <definedName name="비율제목4" localSheetId="24">#REF!</definedName>
    <definedName name="비율제목4">#REF!</definedName>
    <definedName name="비율제목5" localSheetId="24">#REF!</definedName>
    <definedName name="비율제목5">#REF!</definedName>
    <definedName name="비음음" localSheetId="24"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localSheetId="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localSheetId="2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localSheetId="2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localSheetId="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localSheetId="24" hidden="1">{#N/A,#N/A,FALSE,"단축1";#N/A,#N/A,FALSE,"단축2";#N/A,#N/A,FALSE,"단축3";#N/A,#N/A,FALSE,"장축";#N/A,#N/A,FALSE,"4WD"}</definedName>
    <definedName name="빈" localSheetId="8" hidden="1">{#N/A,#N/A,FALSE,"단축1";#N/A,#N/A,FALSE,"단축2";#N/A,#N/A,FALSE,"단축3";#N/A,#N/A,FALSE,"장축";#N/A,#N/A,FALSE,"4WD"}</definedName>
    <definedName name="빈" localSheetId="25" hidden="1">{#N/A,#N/A,FALSE,"단축1";#N/A,#N/A,FALSE,"단축2";#N/A,#N/A,FALSE,"단축3";#N/A,#N/A,FALSE,"장축";#N/A,#N/A,FALSE,"4WD"}</definedName>
    <definedName name="빈" localSheetId="2" hidden="1">{#N/A,#N/A,FALSE,"단축1";#N/A,#N/A,FALSE,"단축2";#N/A,#N/A,FALSE,"단축3";#N/A,#N/A,FALSE,"장축";#N/A,#N/A,FALSE,"4WD"}</definedName>
    <definedName name="빈" localSheetId="28" hidden="1">{#N/A,#N/A,FALSE,"단축1";#N/A,#N/A,FALSE,"단축2";#N/A,#N/A,FALSE,"단축3";#N/A,#N/A,FALSE,"장축";#N/A,#N/A,FALSE,"4WD"}</definedName>
    <definedName name="빈" localSheetId="5" hidden="1">{#N/A,#N/A,FALSE,"단축1";#N/A,#N/A,FALSE,"단축2";#N/A,#N/A,FALSE,"단축3";#N/A,#N/A,FALSE,"장축";#N/A,#N/A,FALSE,"4WD"}</definedName>
    <definedName name="빈" hidden="1">{#N/A,#N/A,FALSE,"단축1";#N/A,#N/A,FALSE,"단축2";#N/A,#N/A,FALSE,"단축3";#N/A,#N/A,FALSE,"장축";#N/A,#N/A,FALSE,"4WD"}</definedName>
    <definedName name="빈양식" localSheetId="24" hidden="1">{#N/A,#N/A,FALSE,"CCTV"}</definedName>
    <definedName name="빈양식" localSheetId="8" hidden="1">{#N/A,#N/A,FALSE,"CCTV"}</definedName>
    <definedName name="빈양식" localSheetId="25" hidden="1">{#N/A,#N/A,FALSE,"CCTV"}</definedName>
    <definedName name="빈양식" localSheetId="2" hidden="1">{#N/A,#N/A,FALSE,"CCTV"}</definedName>
    <definedName name="빈양식" localSheetId="14" hidden="1">{#N/A,#N/A,FALSE,"CCTV"}</definedName>
    <definedName name="빈양식" localSheetId="28" hidden="1">{#N/A,#N/A,FALSE,"CCTV"}</definedName>
    <definedName name="빈양식" localSheetId="5" hidden="1">{#N/A,#N/A,FALSE,"CCTV"}</definedName>
    <definedName name="빈양식" localSheetId="13" hidden="1">{#N/A,#N/A,FALSE,"CCTV"}</definedName>
    <definedName name="빈양식" hidden="1">{#N/A,#N/A,FALSE,"CCTV"}</definedName>
    <definedName name="빙수" localSheetId="24" hidden="1">{#N/A,#N/A,FALSE,"1.CRITERIA";#N/A,#N/A,FALSE,"2.IS";#N/A,#N/A,FALSE,"3.BS";#N/A,#N/A,FALSE,"4.PER PL";#N/A,#N/A,FALSE,"5.INVESTMENT";#N/A,#N/A,FALSE,"6.공문";#N/A,#N/A,FALSE,"7.netinvest"}</definedName>
    <definedName name="빙수" localSheetId="8" hidden="1">{#N/A,#N/A,FALSE,"1.CRITERIA";#N/A,#N/A,FALSE,"2.IS";#N/A,#N/A,FALSE,"3.BS";#N/A,#N/A,FALSE,"4.PER PL";#N/A,#N/A,FALSE,"5.INVESTMENT";#N/A,#N/A,FALSE,"6.공문";#N/A,#N/A,FALSE,"7.netinvest"}</definedName>
    <definedName name="빙수" localSheetId="25"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localSheetId="28" hidden="1">{#N/A,#N/A,FALSE,"1.CRITERIA";#N/A,#N/A,FALSE,"2.IS";#N/A,#N/A,FALSE,"3.BS";#N/A,#N/A,FALSE,"4.PER PL";#N/A,#N/A,FALSE,"5.INVESTMENT";#N/A,#N/A,FALSE,"6.공문";#N/A,#N/A,FALSE,"7.netinvest"}</definedName>
    <definedName name="빙수" localSheetId="5"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24" hidden="1">{#N/A,#N/A,FALSE,"Aging Summary";#N/A,#N/A,FALSE,"Ratio Analysis";#N/A,#N/A,FALSE,"Test 120 Day Accts";#N/A,#N/A,FALSE,"Tickmarks"}</definedName>
    <definedName name="뽀뽀뽀" localSheetId="8" hidden="1">{#N/A,#N/A,FALSE,"Aging Summary";#N/A,#N/A,FALSE,"Ratio Analysis";#N/A,#N/A,FALSE,"Test 120 Day Accts";#N/A,#N/A,FALSE,"Tickmarks"}</definedName>
    <definedName name="뽀뽀뽀" localSheetId="25" hidden="1">{#N/A,#N/A,FALSE,"Aging Summary";#N/A,#N/A,FALSE,"Ratio Analysis";#N/A,#N/A,FALSE,"Test 120 Day Accts";#N/A,#N/A,FALSE,"Tickmarks"}</definedName>
    <definedName name="뽀뽀뽀" localSheetId="2" hidden="1">{#N/A,#N/A,FALSE,"Aging Summary";#N/A,#N/A,FALSE,"Ratio Analysis";#N/A,#N/A,FALSE,"Test 120 Day Accts";#N/A,#N/A,FALSE,"Tickmarks"}</definedName>
    <definedName name="뽀뽀뽀" localSheetId="28" hidden="1">{#N/A,#N/A,FALSE,"Aging Summary";#N/A,#N/A,FALSE,"Ratio Analysis";#N/A,#N/A,FALSE,"Test 120 Day Accts";#N/A,#N/A,FALSE,"Tickmarks"}</definedName>
    <definedName name="뽀뽀뽀" localSheetId="5" hidden="1">{#N/A,#N/A,FALSE,"Aging Summary";#N/A,#N/A,FALSE,"Ratio Analysis";#N/A,#N/A,FALSE,"Test 120 Day Accts";#N/A,#N/A,FALSE,"Tickmarks"}</definedName>
    <definedName name="뽀뽀뽀" hidden="1">{#N/A,#N/A,FALSE,"Aging Summary";#N/A,#N/A,FALSE,"Ratio Analysis";#N/A,#N/A,FALSE,"Test 120 Day Accts";#N/A,#N/A,FALSE,"Tickmarks"}</definedName>
    <definedName name="ㅅ" localSheetId="24" hidden="1">{#N/A,#N/A,FALSE,"BS";#N/A,#N/A,FALSE,"PL";#N/A,#N/A,FALSE,"처분";#N/A,#N/A,FALSE,"현금";#N/A,#N/A,FALSE,"매출";#N/A,#N/A,FALSE,"원가";#N/A,#N/A,FALSE,"경영"}</definedName>
    <definedName name="ㅅ" localSheetId="8" hidden="1">{#N/A,#N/A,FALSE,"BS";#N/A,#N/A,FALSE,"PL";#N/A,#N/A,FALSE,"처분";#N/A,#N/A,FALSE,"현금";#N/A,#N/A,FALSE,"매출";#N/A,#N/A,FALSE,"원가";#N/A,#N/A,FALSE,"경영"}</definedName>
    <definedName name="ㅅ" localSheetId="25" hidden="1">{#N/A,#N/A,FALSE,"BS";#N/A,#N/A,FALSE,"PL";#N/A,#N/A,FALSE,"처분";#N/A,#N/A,FALSE,"현금";#N/A,#N/A,FALSE,"매출";#N/A,#N/A,FALSE,"원가";#N/A,#N/A,FALSE,"경영"}</definedName>
    <definedName name="ㅅ" localSheetId="2" hidden="1">{#N/A,#N/A,FALSE,"BS";#N/A,#N/A,FALSE,"PL";#N/A,#N/A,FALSE,"처분";#N/A,#N/A,FALSE,"현금";#N/A,#N/A,FALSE,"매출";#N/A,#N/A,FALSE,"원가";#N/A,#N/A,FALSE,"경영"}</definedName>
    <definedName name="ㅅ" localSheetId="14" hidden="1">{#N/A,#N/A,FALSE,"BS";#N/A,#N/A,FALSE,"PL";#N/A,#N/A,FALSE,"처분";#N/A,#N/A,FALSE,"현금";#N/A,#N/A,FALSE,"매출";#N/A,#N/A,FALSE,"원가";#N/A,#N/A,FALSE,"경영"}</definedName>
    <definedName name="ㅅ" localSheetId="28" hidden="1">{#N/A,#N/A,FALSE,"BS";#N/A,#N/A,FALSE,"PL";#N/A,#N/A,FALSE,"처분";#N/A,#N/A,FALSE,"현금";#N/A,#N/A,FALSE,"매출";#N/A,#N/A,FALSE,"원가";#N/A,#N/A,FALSE,"경영"}</definedName>
    <definedName name="ㅅ" localSheetId="5" hidden="1">{#N/A,#N/A,FALSE,"BS";#N/A,#N/A,FALSE,"PL";#N/A,#N/A,FALSE,"처분";#N/A,#N/A,FALSE,"현금";#N/A,#N/A,FALSE,"매출";#N/A,#N/A,FALSE,"원가";#N/A,#N/A,FALSE,"경영"}</definedName>
    <definedName name="ㅅ" localSheetId="13"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localSheetId="24" hidden="1">#REF!</definedName>
    <definedName name="ㅅ54ㅛㄳ" localSheetId="14" hidden="1">#REF!</definedName>
    <definedName name="ㅅ54ㅛㄳ" localSheetId="28" hidden="1">#REF!</definedName>
    <definedName name="ㅅ54ㅛㄳ" localSheetId="13" hidden="1">#REF!</definedName>
    <definedName name="ㅅ54ㅛㄳ" hidden="1">#REF!</definedName>
    <definedName name="ㅅㄱ">#N/A</definedName>
    <definedName name="ㅅㄱㄴ곤">#N/A</definedName>
    <definedName name="ㅅㄱㄷ" localSheetId="24" hidden="1">#REF!</definedName>
    <definedName name="ㅅㄱㄷ" localSheetId="28" hidden="1">#REF!</definedName>
    <definedName name="ㅅㄱㄷ" hidden="1">#REF!</definedName>
    <definedName name="ㅅㄱ혿ㄱㅎ" localSheetId="24" hidden="1">{#N/A,#N/A,FALSE,"Sheet6"}</definedName>
    <definedName name="ㅅㄱ혿ㄱㅎ" localSheetId="8" hidden="1">{#N/A,#N/A,FALSE,"Sheet6"}</definedName>
    <definedName name="ㅅㄱ혿ㄱㅎ" localSheetId="25" hidden="1">{#N/A,#N/A,FALSE,"Sheet6"}</definedName>
    <definedName name="ㅅㄱ혿ㄱㅎ" localSheetId="2" hidden="1">{#N/A,#N/A,FALSE,"Sheet6"}</definedName>
    <definedName name="ㅅㄱ혿ㄱㅎ" localSheetId="28" hidden="1">{#N/A,#N/A,FALSE,"Sheet6"}</definedName>
    <definedName name="ㅅㄱ혿ㄱㅎ" localSheetId="5" hidden="1">{#N/A,#N/A,FALSE,"Sheet6"}</definedName>
    <definedName name="ㅅㄱ혿ㄱㅎ" hidden="1">{#N/A,#N/A,FALSE,"Sheet6"}</definedName>
    <definedName name="ㅅ건거">#N/A</definedName>
    <definedName name="ㅅ곣ㅈ궈ㅕ" localSheetId="24" hidden="1">#REF!</definedName>
    <definedName name="ㅅ곣ㅈ궈ㅕ" localSheetId="14" hidden="1">#REF!</definedName>
    <definedName name="ㅅ곣ㅈ궈ㅕ" localSheetId="28" hidden="1">#REF!</definedName>
    <definedName name="ㅅ곣ㅈ궈ㅕ" localSheetId="13" hidden="1">#REF!</definedName>
    <definedName name="ㅅ곣ㅈ궈ㅕ" hidden="1">#REF!</definedName>
    <definedName name="ㅅ곳ㄷㄴ">#N/A</definedName>
    <definedName name="ㅅ교ㄳ"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4" hidden="1">{#N/A,#N/A,FALSE,"Sheet6"}</definedName>
    <definedName name="ㅅ굔ㄱㄷ" localSheetId="8" hidden="1">{#N/A,#N/A,FALSE,"Sheet6"}</definedName>
    <definedName name="ㅅ굔ㄱㄷ" localSheetId="25" hidden="1">{#N/A,#N/A,FALSE,"Sheet6"}</definedName>
    <definedName name="ㅅ굔ㄱㄷ" localSheetId="2" hidden="1">{#N/A,#N/A,FALSE,"Sheet6"}</definedName>
    <definedName name="ㅅ굔ㄱㄷ" localSheetId="28" hidden="1">{#N/A,#N/A,FALSE,"Sheet6"}</definedName>
    <definedName name="ㅅ굔ㄱㄷ" localSheetId="5" hidden="1">{#N/A,#N/A,FALSE,"Sheet6"}</definedName>
    <definedName name="ㅅ굔ㄱㄷ" hidden="1">{#N/A,#N/A,FALSE,"Sheet6"}</definedName>
    <definedName name="ㅅㄷ" localSheetId="24">BlankMacro1</definedName>
    <definedName name="ㅅㄷ" localSheetId="8">BlankMacro1</definedName>
    <definedName name="ㅅㄷ" localSheetId="25">BlankMacro1</definedName>
    <definedName name="ㅅㄷ" localSheetId="2">BlankMacro1</definedName>
    <definedName name="ㅅㄷ" localSheetId="28">BlankMacro1</definedName>
    <definedName name="ㅅㄷ" localSheetId="26">BlankMacro1</definedName>
    <definedName name="ㅅㄷ" localSheetId="27">BlankMacro1</definedName>
    <definedName name="ㅅㄷ" localSheetId="6">BlankMacro1</definedName>
    <definedName name="ㅅㄷ" localSheetId="5">BlankMacro1</definedName>
    <definedName name="ㅅㄷ">BlankMacro1</definedName>
    <definedName name="ㅅ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24" hidden="1">{#N/A,#N/A,FALSE,"단축1";#N/A,#N/A,FALSE,"단축2";#N/A,#N/A,FALSE,"단축3";#N/A,#N/A,FALSE,"장축";#N/A,#N/A,FALSE,"4WD"}</definedName>
    <definedName name="ㅅㅅ" localSheetId="8" hidden="1">{#N/A,#N/A,FALSE,"단축1";#N/A,#N/A,FALSE,"단축2";#N/A,#N/A,FALSE,"단축3";#N/A,#N/A,FALSE,"장축";#N/A,#N/A,FALSE,"4WD"}</definedName>
    <definedName name="ㅅㅅ" localSheetId="25" hidden="1">{#N/A,#N/A,FALSE,"단축1";#N/A,#N/A,FALSE,"단축2";#N/A,#N/A,FALSE,"단축3";#N/A,#N/A,FALSE,"장축";#N/A,#N/A,FALSE,"4WD"}</definedName>
    <definedName name="ㅅㅅ" localSheetId="2" hidden="1">{#N/A,#N/A,FALSE,"단축1";#N/A,#N/A,FALSE,"단축2";#N/A,#N/A,FALSE,"단축3";#N/A,#N/A,FALSE,"장축";#N/A,#N/A,FALSE,"4WD"}</definedName>
    <definedName name="ㅅㅅ" localSheetId="28" hidden="1">{#N/A,#N/A,FALSE,"단축1";#N/A,#N/A,FALSE,"단축2";#N/A,#N/A,FALSE,"단축3";#N/A,#N/A,FALSE,"장축";#N/A,#N/A,FALSE,"4WD"}</definedName>
    <definedName name="ㅅㅅ" localSheetId="5" hidden="1">{#N/A,#N/A,FALSE,"단축1";#N/A,#N/A,FALSE,"단축2";#N/A,#N/A,FALSE,"단축3";#N/A,#N/A,FALSE,"장축";#N/A,#N/A,FALSE,"4WD"}</definedName>
    <definedName name="ㅅㅅ" hidden="1">{#N/A,#N/A,FALSE,"단축1";#N/A,#N/A,FALSE,"단축2";#N/A,#N/A,FALSE,"단축3";#N/A,#N/A,FALSE,"장축";#N/A,#N/A,FALSE,"4WD"}</definedName>
    <definedName name="ㅅㅅㅅ" localSheetId="23" hidden="1">{"'손익현황'!$A$1:$J$29"}</definedName>
    <definedName name="ㅅㅅㅅ" localSheetId="24" hidden="1">{"'손익현황'!$A$1:$J$29"}</definedName>
    <definedName name="ㅅㅅㅅ" localSheetId="8">{"'손익현황'!$A$1:$J$29"}</definedName>
    <definedName name="ㅅㅅㅅ" localSheetId="25" hidden="1">{"'손익현황'!$A$1:$J$29"}</definedName>
    <definedName name="ㅅㅅㅅ" localSheetId="2">{"'손익현황'!$A$1:$J$29"}</definedName>
    <definedName name="ㅅㅅㅅ" localSheetId="14" hidden="1">{"'손익현황'!$A$1:$J$29"}</definedName>
    <definedName name="ㅅㅅㅅ" localSheetId="28" hidden="1">{"'손익현황'!$A$1:$J$29"}</definedName>
    <definedName name="ㅅㅅㅅ" localSheetId="26" hidden="1">{"'손익현황'!$A$1:$J$29"}</definedName>
    <definedName name="ㅅㅅㅅ" localSheetId="27" hidden="1">{"'손익현황'!$A$1:$J$29"}</definedName>
    <definedName name="ㅅㅅㅅ" localSheetId="5" hidden="1">{"'손익현황'!$A$1:$J$29"}</definedName>
    <definedName name="ㅅㅅㅅ" localSheetId="13" hidden="1">{"'손익현황'!$A$1:$J$29"}</definedName>
    <definedName name="ㅅㅅㅅ">{"'손익현황'!$A$1:$J$29"}</definedName>
    <definedName name="ㅅㅅㅅ_1" localSheetId="24" hidden="1">{"'손익현황'!$A$1:$J$29"}</definedName>
    <definedName name="ㅅㅅㅅ_1" localSheetId="8" hidden="1">{"'손익현황'!$A$1:$J$29"}</definedName>
    <definedName name="ㅅㅅㅅ_1" localSheetId="25" hidden="1">{"'손익현황'!$A$1:$J$29"}</definedName>
    <definedName name="ㅅㅅㅅ_1" localSheetId="2" hidden="1">{"'손익현황'!$A$1:$J$29"}</definedName>
    <definedName name="ㅅㅅㅅ_1" localSheetId="14" hidden="1">{"'손익현황'!$A$1:$J$29"}</definedName>
    <definedName name="ㅅㅅㅅ_1" localSheetId="28" hidden="1">{"'손익현황'!$A$1:$J$29"}</definedName>
    <definedName name="ㅅㅅㅅ_1" localSheetId="5" hidden="1">{"'손익현황'!$A$1:$J$29"}</definedName>
    <definedName name="ㅅㅅㅅ_1" localSheetId="13" hidden="1">{"'손익현황'!$A$1:$J$29"}</definedName>
    <definedName name="ㅅㅅㅅ_1" hidden="1">{"'손익현황'!$A$1:$J$29"}</definedName>
    <definedName name="ㅅㅅㅅㅅ" localSheetId="24" hidden="1">{#N/A,#N/A,FALSE,"UNIT";#N/A,#N/A,FALSE,"UNIT";#N/A,#N/A,FALSE,"계정"}</definedName>
    <definedName name="ㅅㅅㅅㅅ" localSheetId="8" hidden="1">{#N/A,#N/A,FALSE,"UNIT";#N/A,#N/A,FALSE,"UNIT";#N/A,#N/A,FALSE,"계정"}</definedName>
    <definedName name="ㅅㅅㅅㅅ" localSheetId="25" hidden="1">{#N/A,#N/A,FALSE,"UNIT";#N/A,#N/A,FALSE,"UNIT";#N/A,#N/A,FALSE,"계정"}</definedName>
    <definedName name="ㅅㅅㅅㅅ" localSheetId="2" hidden="1">{#N/A,#N/A,FALSE,"UNIT";#N/A,#N/A,FALSE,"UNIT";#N/A,#N/A,FALSE,"계정"}</definedName>
    <definedName name="ㅅㅅㅅㅅ" localSheetId="28" hidden="1">{#N/A,#N/A,FALSE,"UNIT";#N/A,#N/A,FALSE,"UNIT";#N/A,#N/A,FALSE,"계정"}</definedName>
    <definedName name="ㅅㅅㅅㅅ" localSheetId="5" hidden="1">{#N/A,#N/A,FALSE,"UNIT";#N/A,#N/A,FALSE,"UNIT";#N/A,#N/A,FALSE,"계정"}</definedName>
    <definedName name="ㅅㅅㅅㅅ" hidden="1">{#N/A,#N/A,FALSE,"UNIT";#N/A,#N/A,FALSE,"UNIT";#N/A,#N/A,FALSE,"계정"}</definedName>
    <definedName name="ㅅㅅㅅㅅㅅ" localSheetId="24" hidden="1">{#N/A,#N/A,FALSE,"1.CRITERIA";#N/A,#N/A,FALSE,"2.IS";#N/A,#N/A,FALSE,"3.BS";#N/A,#N/A,FALSE,"4.PER PL";#N/A,#N/A,FALSE,"5.INVESTMENT";#N/A,#N/A,FALSE,"6.공문";#N/A,#N/A,FALSE,"7.netinvest"}</definedName>
    <definedName name="ㅅㅅㅅㅅㅅ" localSheetId="8" hidden="1">{#N/A,#N/A,FALSE,"1.CRITERIA";#N/A,#N/A,FALSE,"2.IS";#N/A,#N/A,FALSE,"3.BS";#N/A,#N/A,FALSE,"4.PER PL";#N/A,#N/A,FALSE,"5.INVESTMENT";#N/A,#N/A,FALSE,"6.공문";#N/A,#N/A,FALSE,"7.netinvest"}</definedName>
    <definedName name="ㅅㅅㅅㅅㅅ" localSheetId="25" hidden="1">{#N/A,#N/A,FALSE,"1.CRITERIA";#N/A,#N/A,FALSE,"2.IS";#N/A,#N/A,FALSE,"3.BS";#N/A,#N/A,FALSE,"4.PER PL";#N/A,#N/A,FALSE,"5.INVESTMENT";#N/A,#N/A,FALSE,"6.공문";#N/A,#N/A,FALSE,"7.netinvest"}</definedName>
    <definedName name="ㅅㅅㅅㅅㅅ" localSheetId="2" hidden="1">{#N/A,#N/A,FALSE,"1.CRITERIA";#N/A,#N/A,FALSE,"2.IS";#N/A,#N/A,FALSE,"3.BS";#N/A,#N/A,FALSE,"4.PER PL";#N/A,#N/A,FALSE,"5.INVESTMENT";#N/A,#N/A,FALSE,"6.공문";#N/A,#N/A,FALSE,"7.netinvest"}</definedName>
    <definedName name="ㅅㅅㅅㅅㅅ" localSheetId="28" hidden="1">{#N/A,#N/A,FALSE,"1.CRITERIA";#N/A,#N/A,FALSE,"2.IS";#N/A,#N/A,FALSE,"3.BS";#N/A,#N/A,FALSE,"4.PER PL";#N/A,#N/A,FALSE,"5.INVESTMENT";#N/A,#N/A,FALSE,"6.공문";#N/A,#N/A,FALSE,"7.netinvest"}</definedName>
    <definedName name="ㅅㅅㅅㅅㅅ" localSheetId="5"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24" hidden="1">{#N/A,#N/A,FALSE,"UNIT";#N/A,#N/A,FALSE,"UNIT";#N/A,#N/A,FALSE,"계정"}</definedName>
    <definedName name="ㅅㅅㅅㅅㅅㅅㅅ" localSheetId="8" hidden="1">{#N/A,#N/A,FALSE,"UNIT";#N/A,#N/A,FALSE,"UNIT";#N/A,#N/A,FALSE,"계정"}</definedName>
    <definedName name="ㅅㅅㅅㅅㅅㅅㅅ" localSheetId="25" hidden="1">{#N/A,#N/A,FALSE,"UNIT";#N/A,#N/A,FALSE,"UNIT";#N/A,#N/A,FALSE,"계정"}</definedName>
    <definedName name="ㅅㅅㅅㅅㅅㅅㅅ" localSheetId="2" hidden="1">{#N/A,#N/A,FALSE,"UNIT";#N/A,#N/A,FALSE,"UNIT";#N/A,#N/A,FALSE,"계정"}</definedName>
    <definedName name="ㅅㅅㅅㅅㅅㅅㅅ" localSheetId="28" hidden="1">{#N/A,#N/A,FALSE,"UNIT";#N/A,#N/A,FALSE,"UNIT";#N/A,#N/A,FALSE,"계정"}</definedName>
    <definedName name="ㅅㅅㅅㅅㅅㅅㅅ" localSheetId="5" hidden="1">{#N/A,#N/A,FALSE,"UNIT";#N/A,#N/A,FALSE,"UNIT";#N/A,#N/A,FALSE,"계정"}</definedName>
    <definedName name="ㅅㅅㅅㅅㅅㅅㅅ" hidden="1">{#N/A,#N/A,FALSE,"UNIT";#N/A,#N/A,FALSE,"UNIT";#N/A,#N/A,FALSE,"계정"}</definedName>
    <definedName name="ㅅ언">#N/A</definedName>
    <definedName name="ㅅ엇ㅇ">#N/A</definedName>
    <definedName name="ㅅㅎㅎ" localSheetId="24" hidden="1">{"'Jibu9811 (3)'!$B$1:$J$433"}</definedName>
    <definedName name="ㅅㅎㅎ" localSheetId="8" hidden="1">{"'Jibu9811 (3)'!$B$1:$J$433"}</definedName>
    <definedName name="ㅅㅎㅎ" localSheetId="25" hidden="1">{"'Jibu9811 (3)'!$B$1:$J$433"}</definedName>
    <definedName name="ㅅㅎㅎ" localSheetId="2" hidden="1">{"'Jibu9811 (3)'!$B$1:$J$433"}</definedName>
    <definedName name="ㅅㅎㅎ" localSheetId="14" hidden="1">{"'Jibu9811 (3)'!$B$1:$J$433"}</definedName>
    <definedName name="ㅅㅎㅎ" localSheetId="28" hidden="1">{"'Jibu9811 (3)'!$B$1:$J$433"}</definedName>
    <definedName name="ㅅㅎㅎ" localSheetId="5" hidden="1">{"'Jibu9811 (3)'!$B$1:$J$433"}</definedName>
    <definedName name="ㅅㅎㅎ" localSheetId="13" hidden="1">{"'Jibu9811 (3)'!$B$1:$J$433"}</definedName>
    <definedName name="ㅅㅎㅎ" hidden="1">{"'Jibu9811 (3)'!$B$1:$J$433"}</definedName>
    <definedName name="ㅅㅓ" localSheetId="28" hidden="1">#REF!</definedName>
    <definedName name="ㅅㅓ" hidden="1">#REF!</definedName>
    <definedName name="사" localSheetId="28" hidden="1">#REF!</definedName>
    <definedName name="사" hidden="1">#REF!</definedName>
    <definedName name="사1" localSheetId="24" hidden="1">{#N/A,#N/A,FALSE,"지침";#N/A,#N/A,FALSE,"환경분석";#N/A,#N/A,FALSE,"Sheet16"}</definedName>
    <definedName name="사1" localSheetId="8" hidden="1">{#N/A,#N/A,FALSE,"지침";#N/A,#N/A,FALSE,"환경분석";#N/A,#N/A,FALSE,"Sheet16"}</definedName>
    <definedName name="사1" localSheetId="25" hidden="1">{#N/A,#N/A,FALSE,"지침";#N/A,#N/A,FALSE,"환경분석";#N/A,#N/A,FALSE,"Sheet16"}</definedName>
    <definedName name="사1" localSheetId="2" hidden="1">{#N/A,#N/A,FALSE,"지침";#N/A,#N/A,FALSE,"환경분석";#N/A,#N/A,FALSE,"Sheet16"}</definedName>
    <definedName name="사1" localSheetId="28" hidden="1">{#N/A,#N/A,FALSE,"지침";#N/A,#N/A,FALSE,"환경분석";#N/A,#N/A,FALSE,"Sheet16"}</definedName>
    <definedName name="사1" localSheetId="5" hidden="1">{#N/A,#N/A,FALSE,"지침";#N/A,#N/A,FALSE,"환경분석";#N/A,#N/A,FALSE,"Sheet16"}</definedName>
    <definedName name="사1" hidden="1">{#N/A,#N/A,FALSE,"지침";#N/A,#N/A,FALSE,"환경분석";#N/A,#N/A,FALSE,"Sheet16"}</definedName>
    <definedName name="사고수상실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24" hidden="1">{#N/A,#N/A,FALSE,"범우구미";#N/A,#N/A,FALSE,"세한케미칼";#N/A,#N/A,FALSE,"세명화학";#N/A,#N/A,FALSE,"신영케미칼";#N/A,#N/A,FALSE,"일석상사"}</definedName>
    <definedName name="사고종합2001_2" localSheetId="8" hidden="1">{#N/A,#N/A,FALSE,"범우구미";#N/A,#N/A,FALSE,"세한케미칼";#N/A,#N/A,FALSE,"세명화학";#N/A,#N/A,FALSE,"신영케미칼";#N/A,#N/A,FALSE,"일석상사"}</definedName>
    <definedName name="사고종합2001_2" localSheetId="25" hidden="1">{#N/A,#N/A,FALSE,"범우구미";#N/A,#N/A,FALSE,"세한케미칼";#N/A,#N/A,FALSE,"세명화학";#N/A,#N/A,FALSE,"신영케미칼";#N/A,#N/A,FALSE,"일석상사"}</definedName>
    <definedName name="사고종합2001_2" localSheetId="2" hidden="1">{#N/A,#N/A,FALSE,"범우구미";#N/A,#N/A,FALSE,"세한케미칼";#N/A,#N/A,FALSE,"세명화학";#N/A,#N/A,FALSE,"신영케미칼";#N/A,#N/A,FALSE,"일석상사"}</definedName>
    <definedName name="사고종합2001_2" localSheetId="28" hidden="1">{#N/A,#N/A,FALSE,"범우구미";#N/A,#N/A,FALSE,"세한케미칼";#N/A,#N/A,FALSE,"세명화학";#N/A,#N/A,FALSE,"신영케미칼";#N/A,#N/A,FALSE,"일석상사"}</definedName>
    <definedName name="사고종합2001_2" localSheetId="5"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24" hidden="1">{#N/A,#N/A,FALSE,"범우구미";#N/A,#N/A,FALSE,"세한케미칼";#N/A,#N/A,FALSE,"세명화학";#N/A,#N/A,FALSE,"신영케미칼";#N/A,#N/A,FALSE,"일석상사"}</definedName>
    <definedName name="사고종합2001_22" localSheetId="8" hidden="1">{#N/A,#N/A,FALSE,"범우구미";#N/A,#N/A,FALSE,"세한케미칼";#N/A,#N/A,FALSE,"세명화학";#N/A,#N/A,FALSE,"신영케미칼";#N/A,#N/A,FALSE,"일석상사"}</definedName>
    <definedName name="사고종합2001_22" localSheetId="25"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localSheetId="28" hidden="1">{#N/A,#N/A,FALSE,"범우구미";#N/A,#N/A,FALSE,"세한케미칼";#N/A,#N/A,FALSE,"세명화학";#N/A,#N/A,FALSE,"신영케미칼";#N/A,#N/A,FALSE,"일석상사"}</definedName>
    <definedName name="사고종합2001_22" localSheetId="5"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24" hidden="1">{#N/A,#N/A,FALSE,"범우구미";#N/A,#N/A,FALSE,"세한케미칼";#N/A,#N/A,FALSE,"세명화학";#N/A,#N/A,FALSE,"신영케미칼";#N/A,#N/A,FALSE,"일석상사"}</definedName>
    <definedName name="사고채권" localSheetId="8" hidden="1">{#N/A,#N/A,FALSE,"범우구미";#N/A,#N/A,FALSE,"세한케미칼";#N/A,#N/A,FALSE,"세명화학";#N/A,#N/A,FALSE,"신영케미칼";#N/A,#N/A,FALSE,"일석상사"}</definedName>
    <definedName name="사고채권" localSheetId="25"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localSheetId="28" hidden="1">{#N/A,#N/A,FALSE,"범우구미";#N/A,#N/A,FALSE,"세한케미칼";#N/A,#N/A,FALSE,"세명화학";#N/A,#N/A,FALSE,"신영케미칼";#N/A,#N/A,FALSE,"일석상사"}</definedName>
    <definedName name="사고채권" localSheetId="5"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24" hidden="1">{#N/A,#N/A,FALSE,"범우구미";#N/A,#N/A,FALSE,"세한케미칼";#N/A,#N/A,FALSE,"세명화학";#N/A,#N/A,FALSE,"신영케미칼";#N/A,#N/A,FALSE,"일석상사"}</definedName>
    <definedName name="사고채권1" localSheetId="8" hidden="1">{#N/A,#N/A,FALSE,"범우구미";#N/A,#N/A,FALSE,"세한케미칼";#N/A,#N/A,FALSE,"세명화학";#N/A,#N/A,FALSE,"신영케미칼";#N/A,#N/A,FALSE,"일석상사"}</definedName>
    <definedName name="사고채권1" localSheetId="25"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localSheetId="28" hidden="1">{#N/A,#N/A,FALSE,"범우구미";#N/A,#N/A,FALSE,"세한케미칼";#N/A,#N/A,FALSE,"세명화학";#N/A,#N/A,FALSE,"신영케미칼";#N/A,#N/A,FALSE,"일석상사"}</definedName>
    <definedName name="사고채권1" localSheetId="5"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24" hidden="1">{#N/A,#N/A,FALSE,"범우구미";#N/A,#N/A,FALSE,"세한케미칼";#N/A,#N/A,FALSE,"세명화학";#N/A,#N/A,FALSE,"신영케미칼";#N/A,#N/A,FALSE,"일석상사"}</definedName>
    <definedName name="사고채권2" localSheetId="8" hidden="1">{#N/A,#N/A,FALSE,"범우구미";#N/A,#N/A,FALSE,"세한케미칼";#N/A,#N/A,FALSE,"세명화학";#N/A,#N/A,FALSE,"신영케미칼";#N/A,#N/A,FALSE,"일석상사"}</definedName>
    <definedName name="사고채권2" localSheetId="25"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localSheetId="28" hidden="1">{#N/A,#N/A,FALSE,"범우구미";#N/A,#N/A,FALSE,"세한케미칼";#N/A,#N/A,FALSE,"세명화학";#N/A,#N/A,FALSE,"신영케미칼";#N/A,#N/A,FALSE,"일석상사"}</definedName>
    <definedName name="사고채권2" localSheetId="5"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 localSheetId="24">#REF!</definedName>
    <definedName name="사급">#REF!</definedName>
    <definedName name="사급자재1" localSheetId="24">#REF!</definedName>
    <definedName name="사급자재1">#REF!</definedName>
    <definedName name="사급자재2" localSheetId="24">#REF!</definedName>
    <definedName name="사급자재2">#REF!</definedName>
    <definedName name="사다함이" localSheetId="24" hidden="1">{#N/A,#N/A,FALSE,"정공"}</definedName>
    <definedName name="사다함이" localSheetId="8" hidden="1">{#N/A,#N/A,FALSE,"정공"}</definedName>
    <definedName name="사다함이" localSheetId="25" hidden="1">{#N/A,#N/A,FALSE,"정공"}</definedName>
    <definedName name="사다함이" localSheetId="2" hidden="1">{#N/A,#N/A,FALSE,"정공"}</definedName>
    <definedName name="사다함이" localSheetId="14" hidden="1">{#N/A,#N/A,FALSE,"정공"}</definedName>
    <definedName name="사다함이" localSheetId="28" hidden="1">{#N/A,#N/A,FALSE,"정공"}</definedName>
    <definedName name="사다함이" localSheetId="5" hidden="1">{#N/A,#N/A,FALSE,"정공"}</definedName>
    <definedName name="사다함이" localSheetId="13" hidden="1">{#N/A,#N/A,FALSE,"정공"}</definedName>
    <definedName name="사다함이" hidden="1">{#N/A,#N/A,FALSE,"정공"}</definedName>
    <definedName name="사람" localSheetId="24" hidden="1">{#N/A,#N/A,FALSE,"BS";#N/A,#N/A,FALSE,"PL";#N/A,#N/A,FALSE,"처분";#N/A,#N/A,FALSE,"현금";#N/A,#N/A,FALSE,"매출";#N/A,#N/A,FALSE,"원가";#N/A,#N/A,FALSE,"경영"}</definedName>
    <definedName name="사람" localSheetId="8" hidden="1">{#N/A,#N/A,FALSE,"BS";#N/A,#N/A,FALSE,"PL";#N/A,#N/A,FALSE,"처분";#N/A,#N/A,FALSE,"현금";#N/A,#N/A,FALSE,"매출";#N/A,#N/A,FALSE,"원가";#N/A,#N/A,FALSE,"경영"}</definedName>
    <definedName name="사람" localSheetId="25"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localSheetId="28" hidden="1">{#N/A,#N/A,FALSE,"BS";#N/A,#N/A,FALSE,"PL";#N/A,#N/A,FALSE,"처분";#N/A,#N/A,FALSE,"현금";#N/A,#N/A,FALSE,"매출";#N/A,#N/A,FALSE,"원가";#N/A,#N/A,FALSE,"경영"}</definedName>
    <definedName name="사람" localSheetId="5"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4" hidden="1">{#N/A,#N/A,FALSE,"정공"}</definedName>
    <definedName name="사람이야" localSheetId="8" hidden="1">{#N/A,#N/A,FALSE,"정공"}</definedName>
    <definedName name="사람이야" localSheetId="25" hidden="1">{#N/A,#N/A,FALSE,"정공"}</definedName>
    <definedName name="사람이야" localSheetId="2" hidden="1">{#N/A,#N/A,FALSE,"정공"}</definedName>
    <definedName name="사람이야" localSheetId="28" hidden="1">{#N/A,#N/A,FALSE,"정공"}</definedName>
    <definedName name="사람이야" localSheetId="5" hidden="1">{#N/A,#N/A,FALSE,"정공"}</definedName>
    <definedName name="사람이야" hidden="1">{#N/A,#N/A,FALSE,"정공"}</definedName>
    <definedName name="사랑" localSheetId="24" hidden="1">{#N/A,#N/A,TRUE,"경전'96(1)";#N/A,#N/A,TRUE,"경전'96 (2)"}</definedName>
    <definedName name="사랑" localSheetId="8" hidden="1">{#N/A,#N/A,TRUE,"경전'96(1)";#N/A,#N/A,TRUE,"경전'96 (2)"}</definedName>
    <definedName name="사랑" localSheetId="25" hidden="1">{#N/A,#N/A,TRUE,"경전'96(1)";#N/A,#N/A,TRUE,"경전'96 (2)"}</definedName>
    <definedName name="사랑" localSheetId="2" hidden="1">{#N/A,#N/A,TRUE,"경전'96(1)";#N/A,#N/A,TRUE,"경전'96 (2)"}</definedName>
    <definedName name="사랑" localSheetId="28" hidden="1">{#N/A,#N/A,TRUE,"경전'96(1)";#N/A,#N/A,TRUE,"경전'96 (2)"}</definedName>
    <definedName name="사랑" localSheetId="5" hidden="1">{#N/A,#N/A,TRUE,"경전'96(1)";#N/A,#N/A,TRUE,"경전'96 (2)"}</definedName>
    <definedName name="사랑" hidden="1">{#N/A,#N/A,TRUE,"경전'96(1)";#N/A,#N/A,TRUE,"경전'96 (2)"}</definedName>
    <definedName name="사랑하오" localSheetId="24" hidden="1">{#N/A,#N/A,FALSE,"정공"}</definedName>
    <definedName name="사랑하오" localSheetId="8" hidden="1">{#N/A,#N/A,FALSE,"정공"}</definedName>
    <definedName name="사랑하오" localSheetId="25" hidden="1">{#N/A,#N/A,FALSE,"정공"}</definedName>
    <definedName name="사랑하오" localSheetId="2" hidden="1">{#N/A,#N/A,FALSE,"정공"}</definedName>
    <definedName name="사랑하오" localSheetId="28" hidden="1">{#N/A,#N/A,FALSE,"정공"}</definedName>
    <definedName name="사랑하오" localSheetId="5" hidden="1">{#N/A,#N/A,FALSE,"정공"}</definedName>
    <definedName name="사랑하오" hidden="1">{#N/A,#N/A,FALSE,"정공"}</definedName>
    <definedName name="사망"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localSheetId="24" hidden="1">{#N/A,#N/A,FALSE,"정공"}</definedName>
    <definedName name="사본" localSheetId="8" hidden="1">{#N/A,#N/A,FALSE,"정공"}</definedName>
    <definedName name="사본" localSheetId="25" hidden="1">{#N/A,#N/A,FALSE,"정공"}</definedName>
    <definedName name="사본" localSheetId="2" hidden="1">{#N/A,#N/A,FALSE,"정공"}</definedName>
    <definedName name="사본" localSheetId="28" hidden="1">{#N/A,#N/A,FALSE,"정공"}</definedName>
    <definedName name="사본" localSheetId="5" hidden="1">{#N/A,#N/A,FALSE,"정공"}</definedName>
    <definedName name="사본" hidden="1">{#N/A,#N/A,FALSE,"정공"}</definedName>
    <definedName name="사소" localSheetId="24" hidden="1">{#N/A,#N/A,FALSE,"BS";#N/A,#N/A,FALSE,"PL";#N/A,#N/A,FALSE,"처분";#N/A,#N/A,FALSE,"현금";#N/A,#N/A,FALSE,"매출";#N/A,#N/A,FALSE,"원가";#N/A,#N/A,FALSE,"경영"}</definedName>
    <definedName name="사소" localSheetId="8" hidden="1">{#N/A,#N/A,FALSE,"BS";#N/A,#N/A,FALSE,"PL";#N/A,#N/A,FALSE,"처분";#N/A,#N/A,FALSE,"현금";#N/A,#N/A,FALSE,"매출";#N/A,#N/A,FALSE,"원가";#N/A,#N/A,FALSE,"경영"}</definedName>
    <definedName name="사소" localSheetId="25"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localSheetId="28" hidden="1">{#N/A,#N/A,FALSE,"BS";#N/A,#N/A,FALSE,"PL";#N/A,#N/A,FALSE,"처분";#N/A,#N/A,FALSE,"현금";#N/A,#N/A,FALSE,"매출";#N/A,#N/A,FALSE,"원가";#N/A,#N/A,FALSE,"경영"}</definedName>
    <definedName name="사소" localSheetId="5"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localSheetId="24" hidden="1">{#N/A,#N/A,FALSE,"단축1";#N/A,#N/A,FALSE,"단축2";#N/A,#N/A,FALSE,"단축3";#N/A,#N/A,FALSE,"장축";#N/A,#N/A,FALSE,"4WD"}</definedName>
    <definedName name="사양안" localSheetId="8" hidden="1">{#N/A,#N/A,FALSE,"단축1";#N/A,#N/A,FALSE,"단축2";#N/A,#N/A,FALSE,"단축3";#N/A,#N/A,FALSE,"장축";#N/A,#N/A,FALSE,"4WD"}</definedName>
    <definedName name="사양안" localSheetId="25" hidden="1">{#N/A,#N/A,FALSE,"단축1";#N/A,#N/A,FALSE,"단축2";#N/A,#N/A,FALSE,"단축3";#N/A,#N/A,FALSE,"장축";#N/A,#N/A,FALSE,"4WD"}</definedName>
    <definedName name="사양안" localSheetId="2" hidden="1">{#N/A,#N/A,FALSE,"단축1";#N/A,#N/A,FALSE,"단축2";#N/A,#N/A,FALSE,"단축3";#N/A,#N/A,FALSE,"장축";#N/A,#N/A,FALSE,"4WD"}</definedName>
    <definedName name="사양안" localSheetId="28" hidden="1">{#N/A,#N/A,FALSE,"단축1";#N/A,#N/A,FALSE,"단축2";#N/A,#N/A,FALSE,"단축3";#N/A,#N/A,FALSE,"장축";#N/A,#N/A,FALSE,"4WD"}</definedName>
    <definedName name="사양안" localSheetId="5" hidden="1">{#N/A,#N/A,FALSE,"단축1";#N/A,#N/A,FALSE,"단축2";#N/A,#N/A,FALSE,"단축3";#N/A,#N/A,FALSE,"장축";#N/A,#N/A,FALSE,"4WD"}</definedName>
    <definedName name="사양안" hidden="1">{#N/A,#N/A,FALSE,"단축1";#N/A,#N/A,FALSE,"단축2";#N/A,#N/A,FALSE,"단축3";#N/A,#N/A,FALSE,"장축";#N/A,#N/A,FALSE,"4WD"}</definedName>
    <definedName name="사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업개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24" hidden="1">{#N/A,#N/A,FALSE,"기술료 비교"}</definedName>
    <definedName name="사업계획" localSheetId="8" hidden="1">{#N/A,#N/A,FALSE,"기술료 비교"}</definedName>
    <definedName name="사업계획" localSheetId="25" hidden="1">{#N/A,#N/A,FALSE,"기술료 비교"}</definedName>
    <definedName name="사업계획" localSheetId="2" hidden="1">{#N/A,#N/A,FALSE,"기술료 비교"}</definedName>
    <definedName name="사업계획" localSheetId="28" hidden="1">{#N/A,#N/A,FALSE,"기술료 비교"}</definedName>
    <definedName name="사업계획" localSheetId="5" hidden="1">{#N/A,#N/A,FALSE,"기술료 비교"}</definedName>
    <definedName name="사업계획" hidden="1">{#N/A,#N/A,FALSE,"기술료 비교"}</definedName>
    <definedName name="사업별" localSheetId="8">[1]!BlankMacro1</definedName>
    <definedName name="사업별" localSheetId="28">[2]!BlankMacro1</definedName>
    <definedName name="사업별" localSheetId="26">[2]!BlankMacro1</definedName>
    <definedName name="사업별" localSheetId="27">[2]!BlankMacro1</definedName>
    <definedName name="사업별" localSheetId="6">[2]!BlankMacro1</definedName>
    <definedName name="사업별" localSheetId="5">#REF!</definedName>
    <definedName name="사업별">[2]!BlankMacro1</definedName>
    <definedName name="사업별실적입력" localSheetId="24">#REF!</definedName>
    <definedName name="사업별실적입력">#REF!</definedName>
    <definedName name="사업부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localSheetId="24" hidden="1">#REF!</definedName>
    <definedName name="사업부양식2" localSheetId="28" hidden="1">#REF!</definedName>
    <definedName name="사업부양식2" hidden="1">#REF!</definedName>
    <definedName name="사업비교표" localSheetId="24" hidden="1">{#N/A,#N/A,FALSE,"정공"}</definedName>
    <definedName name="사업비교표" localSheetId="8" hidden="1">{#N/A,#N/A,FALSE,"정공"}</definedName>
    <definedName name="사업비교표" localSheetId="25" hidden="1">{#N/A,#N/A,FALSE,"정공"}</definedName>
    <definedName name="사업비교표" localSheetId="2" hidden="1">{#N/A,#N/A,FALSE,"정공"}</definedName>
    <definedName name="사업비교표" localSheetId="28" hidden="1">{#N/A,#N/A,FALSE,"정공"}</definedName>
    <definedName name="사업비교표" localSheetId="5" hidden="1">{#N/A,#N/A,FALSE,"정공"}</definedName>
    <definedName name="사업비교표" hidden="1">{#N/A,#N/A,FALSE,"정공"}</definedName>
    <definedName name="사업자등록번호" localSheetId="24">#REF!</definedName>
    <definedName name="사업자등록번호">#REF!</definedName>
    <definedName name="사업장소재지" localSheetId="24">#REF!</definedName>
    <definedName name="사업장소재지">#REF!</definedName>
    <definedName name="사업추진" localSheetId="24" hidden="1">{#N/A,#N/A,FALSE,"정공"}</definedName>
    <definedName name="사업추진" localSheetId="8" hidden="1">{#N/A,#N/A,FALSE,"정공"}</definedName>
    <definedName name="사업추진" localSheetId="25" hidden="1">{#N/A,#N/A,FALSE,"정공"}</definedName>
    <definedName name="사업추진" localSheetId="2" hidden="1">{#N/A,#N/A,FALSE,"정공"}</definedName>
    <definedName name="사업추진" localSheetId="14" hidden="1">{#N/A,#N/A,FALSE,"정공"}</definedName>
    <definedName name="사업추진" localSheetId="28" hidden="1">{#N/A,#N/A,FALSE,"정공"}</definedName>
    <definedName name="사업추진" localSheetId="5" hidden="1">{#N/A,#N/A,FALSE,"정공"}</definedName>
    <definedName name="사업추진" localSheetId="13" hidden="1">{#N/A,#N/A,FALSE,"정공"}</definedName>
    <definedName name="사업추진" hidden="1">{#N/A,#N/A,FALSE,"정공"}</definedName>
    <definedName name="사업활성" localSheetId="24" hidden="1">{#N/A,#N/A,FALSE,"UNIT";#N/A,#N/A,FALSE,"UNIT";#N/A,#N/A,FALSE,"계정"}</definedName>
    <definedName name="사업활성" localSheetId="8" hidden="1">{#N/A,#N/A,FALSE,"UNIT";#N/A,#N/A,FALSE,"UNIT";#N/A,#N/A,FALSE,"계정"}</definedName>
    <definedName name="사업활성" localSheetId="25" hidden="1">{#N/A,#N/A,FALSE,"UNIT";#N/A,#N/A,FALSE,"UNIT";#N/A,#N/A,FALSE,"계정"}</definedName>
    <definedName name="사업활성" localSheetId="2" hidden="1">{#N/A,#N/A,FALSE,"UNIT";#N/A,#N/A,FALSE,"UNIT";#N/A,#N/A,FALSE,"계정"}</definedName>
    <definedName name="사업활성" localSheetId="28" hidden="1">{#N/A,#N/A,FALSE,"UNIT";#N/A,#N/A,FALSE,"UNIT";#N/A,#N/A,FALSE,"계정"}</definedName>
    <definedName name="사업활성" localSheetId="5" hidden="1">{#N/A,#N/A,FALSE,"UNIT";#N/A,#N/A,FALSE,"UNIT";#N/A,#N/A,FALSE,"계정"}</definedName>
    <definedName name="사업활성" hidden="1">{#N/A,#N/A,FALSE,"UNIT";#N/A,#N/A,FALSE,"UNIT";#N/A,#N/A,FALSE,"계정"}</definedName>
    <definedName name="사원" localSheetId="24">#REF!</definedName>
    <definedName name="사원">#REF!</definedName>
    <definedName name="사원미지급" localSheetId="24" hidden="1">{#N/A,#N/A,FALSE,"1.CRITERIA";#N/A,#N/A,FALSE,"2.IS";#N/A,#N/A,FALSE,"3.BS";#N/A,#N/A,FALSE,"4.PER PL";#N/A,#N/A,FALSE,"5.INVESTMENT";#N/A,#N/A,FALSE,"6.공문";#N/A,#N/A,FALSE,"7.netinvest"}</definedName>
    <definedName name="사원미지급" localSheetId="8" hidden="1">{#N/A,#N/A,FALSE,"1.CRITERIA";#N/A,#N/A,FALSE,"2.IS";#N/A,#N/A,FALSE,"3.BS";#N/A,#N/A,FALSE,"4.PER PL";#N/A,#N/A,FALSE,"5.INVESTMENT";#N/A,#N/A,FALSE,"6.공문";#N/A,#N/A,FALSE,"7.netinvest"}</definedName>
    <definedName name="사원미지급" localSheetId="25"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localSheetId="28" hidden="1">{#N/A,#N/A,FALSE,"1.CRITERIA";#N/A,#N/A,FALSE,"2.IS";#N/A,#N/A,FALSE,"3.BS";#N/A,#N/A,FALSE,"4.PER PL";#N/A,#N/A,FALSE,"5.INVESTMENT";#N/A,#N/A,FALSE,"6.공문";#N/A,#N/A,FALSE,"7.netinvest"}</definedName>
    <definedName name="사원미지급" localSheetId="5"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localSheetId="24" hidden="1">{#N/A,#N/A,FALSE,"단축1";#N/A,#N/A,FALSE,"단축2";#N/A,#N/A,FALSE,"단축3";#N/A,#N/A,FALSE,"장축";#N/A,#N/A,FALSE,"4WD"}</definedName>
    <definedName name="사이로" localSheetId="8" hidden="1">{#N/A,#N/A,FALSE,"단축1";#N/A,#N/A,FALSE,"단축2";#N/A,#N/A,FALSE,"단축3";#N/A,#N/A,FALSE,"장축";#N/A,#N/A,FALSE,"4WD"}</definedName>
    <definedName name="사이로" localSheetId="25" hidden="1">{#N/A,#N/A,FALSE,"단축1";#N/A,#N/A,FALSE,"단축2";#N/A,#N/A,FALSE,"단축3";#N/A,#N/A,FALSE,"장축";#N/A,#N/A,FALSE,"4WD"}</definedName>
    <definedName name="사이로" localSheetId="2" hidden="1">{#N/A,#N/A,FALSE,"단축1";#N/A,#N/A,FALSE,"단축2";#N/A,#N/A,FALSE,"단축3";#N/A,#N/A,FALSE,"장축";#N/A,#N/A,FALSE,"4WD"}</definedName>
    <definedName name="사이로" localSheetId="28" hidden="1">{#N/A,#N/A,FALSE,"단축1";#N/A,#N/A,FALSE,"단축2";#N/A,#N/A,FALSE,"단축3";#N/A,#N/A,FALSE,"장축";#N/A,#N/A,FALSE,"4WD"}</definedName>
    <definedName name="사이로" localSheetId="5" hidden="1">{#N/A,#N/A,FALSE,"단축1";#N/A,#N/A,FALSE,"단축2";#N/A,#N/A,FALSE,"단축3";#N/A,#N/A,FALSE,"장축";#N/A,#N/A,FALSE,"4WD"}</definedName>
    <definedName name="사이로" hidden="1">{#N/A,#N/A,FALSE,"단축1";#N/A,#N/A,FALSE,"단축2";#N/A,#N/A,FALSE,"단축3";#N/A,#N/A,FALSE,"장축";#N/A,#N/A,FALSE,"4WD"}</definedName>
    <definedName name="사전공" localSheetId="24" hidden="1">#REF!</definedName>
    <definedName name="사전공" localSheetId="14" hidden="1">#REF!</definedName>
    <definedName name="사전공" localSheetId="28" hidden="1">#REF!</definedName>
    <definedName name="사전공" localSheetId="13" hidden="1">#REF!</definedName>
    <definedName name="사전공" hidden="1">#REF!</definedName>
    <definedName name="사전공사" localSheetId="24" hidden="1">#REF!</definedName>
    <definedName name="사전공사" localSheetId="14" hidden="1">#REF!</definedName>
    <definedName name="사전공사" localSheetId="28" hidden="1">#REF!</definedName>
    <definedName name="사전공사" localSheetId="13" hidden="1">#REF!</definedName>
    <definedName name="사전공사" hidden="1">#REF!</definedName>
    <definedName name="사전신청" localSheetId="24" hidden="1">#REF!</definedName>
    <definedName name="사전신청" localSheetId="14" hidden="1">#REF!</definedName>
    <definedName name="사전신청" localSheetId="28" hidden="1">#REF!</definedName>
    <definedName name="사전신청" localSheetId="13" hidden="1">#REF!</definedName>
    <definedName name="사전신청" hidden="1">#REF!</definedName>
    <definedName name="사진" localSheetId="24" hidden="1">{#N/A,#N/A,FALSE,"단축1";#N/A,#N/A,FALSE,"단축2";#N/A,#N/A,FALSE,"단축3";#N/A,#N/A,FALSE,"장축";#N/A,#N/A,FALSE,"4WD"}</definedName>
    <definedName name="사진" localSheetId="8" hidden="1">{#N/A,#N/A,FALSE,"단축1";#N/A,#N/A,FALSE,"단축2";#N/A,#N/A,FALSE,"단축3";#N/A,#N/A,FALSE,"장축";#N/A,#N/A,FALSE,"4WD"}</definedName>
    <definedName name="사진" localSheetId="25" hidden="1">{#N/A,#N/A,FALSE,"단축1";#N/A,#N/A,FALSE,"단축2";#N/A,#N/A,FALSE,"단축3";#N/A,#N/A,FALSE,"장축";#N/A,#N/A,FALSE,"4WD"}</definedName>
    <definedName name="사진" localSheetId="2" hidden="1">{#N/A,#N/A,FALSE,"단축1";#N/A,#N/A,FALSE,"단축2";#N/A,#N/A,FALSE,"단축3";#N/A,#N/A,FALSE,"장축";#N/A,#N/A,FALSE,"4WD"}</definedName>
    <definedName name="사진" localSheetId="14" hidden="1">{#N/A,#N/A,FALSE,"단축1";#N/A,#N/A,FALSE,"단축2";#N/A,#N/A,FALSE,"단축3";#N/A,#N/A,FALSE,"장축";#N/A,#N/A,FALSE,"4WD"}</definedName>
    <definedName name="사진" localSheetId="28" hidden="1">{#N/A,#N/A,FALSE,"단축1";#N/A,#N/A,FALSE,"단축2";#N/A,#N/A,FALSE,"단축3";#N/A,#N/A,FALSE,"장축";#N/A,#N/A,FALSE,"4WD"}</definedName>
    <definedName name="사진" localSheetId="5" hidden="1">{#N/A,#N/A,FALSE,"단축1";#N/A,#N/A,FALSE,"단축2";#N/A,#N/A,FALSE,"단축3";#N/A,#N/A,FALSE,"장축";#N/A,#N/A,FALSE,"4WD"}</definedName>
    <definedName name="사진" localSheetId="13" hidden="1">{#N/A,#N/A,FALSE,"단축1";#N/A,#N/A,FALSE,"단축2";#N/A,#N/A,FALSE,"단축3";#N/A,#N/A,FALSE,"장축";#N/A,#N/A,FALSE,"4WD"}</definedName>
    <definedName name="사진" hidden="1">{#N/A,#N/A,FALSE,"단축1";#N/A,#N/A,FALSE,"단축2";#N/A,#N/A,FALSE,"단축3";#N/A,#N/A,FALSE,"장축";#N/A,#N/A,FALSE,"4WD"}</definedName>
    <definedName name="사진1" localSheetId="24" hidden="1">{#N/A,#N/A,FALSE,"단축1";#N/A,#N/A,FALSE,"단축2";#N/A,#N/A,FALSE,"단축3";#N/A,#N/A,FALSE,"장축";#N/A,#N/A,FALSE,"4WD"}</definedName>
    <definedName name="사진1" localSheetId="8" hidden="1">{#N/A,#N/A,FALSE,"단축1";#N/A,#N/A,FALSE,"단축2";#N/A,#N/A,FALSE,"단축3";#N/A,#N/A,FALSE,"장축";#N/A,#N/A,FALSE,"4WD"}</definedName>
    <definedName name="사진1" localSheetId="25" hidden="1">{#N/A,#N/A,FALSE,"단축1";#N/A,#N/A,FALSE,"단축2";#N/A,#N/A,FALSE,"단축3";#N/A,#N/A,FALSE,"장축";#N/A,#N/A,FALSE,"4WD"}</definedName>
    <definedName name="사진1" localSheetId="2" hidden="1">{#N/A,#N/A,FALSE,"단축1";#N/A,#N/A,FALSE,"단축2";#N/A,#N/A,FALSE,"단축3";#N/A,#N/A,FALSE,"장축";#N/A,#N/A,FALSE,"4WD"}</definedName>
    <definedName name="사진1" localSheetId="14" hidden="1">{#N/A,#N/A,FALSE,"단축1";#N/A,#N/A,FALSE,"단축2";#N/A,#N/A,FALSE,"단축3";#N/A,#N/A,FALSE,"장축";#N/A,#N/A,FALSE,"4WD"}</definedName>
    <definedName name="사진1" localSheetId="28" hidden="1">{#N/A,#N/A,FALSE,"단축1";#N/A,#N/A,FALSE,"단축2";#N/A,#N/A,FALSE,"단축3";#N/A,#N/A,FALSE,"장축";#N/A,#N/A,FALSE,"4WD"}</definedName>
    <definedName name="사진1" localSheetId="5" hidden="1">{#N/A,#N/A,FALSE,"단축1";#N/A,#N/A,FALSE,"단축2";#N/A,#N/A,FALSE,"단축3";#N/A,#N/A,FALSE,"장축";#N/A,#N/A,FALSE,"4WD"}</definedName>
    <definedName name="사진1" localSheetId="13" hidden="1">{#N/A,#N/A,FALSE,"단축1";#N/A,#N/A,FALSE,"단축2";#N/A,#N/A,FALSE,"단축3";#N/A,#N/A,FALSE,"장축";#N/A,#N/A,FALSE,"4WD"}</definedName>
    <definedName name="사진1" hidden="1">{#N/A,#N/A,FALSE,"단축1";#N/A,#N/A,FALSE,"단축2";#N/A,#N/A,FALSE,"단축3";#N/A,#N/A,FALSE,"장축";#N/A,#N/A,FALSE,"4WD"}</definedName>
    <definedName name="사진2" localSheetId="24" hidden="1">{#N/A,#N/A,FALSE,"단축1";#N/A,#N/A,FALSE,"단축2";#N/A,#N/A,FALSE,"단축3";#N/A,#N/A,FALSE,"장축";#N/A,#N/A,FALSE,"4WD"}</definedName>
    <definedName name="사진2" localSheetId="8" hidden="1">{#N/A,#N/A,FALSE,"단축1";#N/A,#N/A,FALSE,"단축2";#N/A,#N/A,FALSE,"단축3";#N/A,#N/A,FALSE,"장축";#N/A,#N/A,FALSE,"4WD"}</definedName>
    <definedName name="사진2" localSheetId="25" hidden="1">{#N/A,#N/A,FALSE,"단축1";#N/A,#N/A,FALSE,"단축2";#N/A,#N/A,FALSE,"단축3";#N/A,#N/A,FALSE,"장축";#N/A,#N/A,FALSE,"4WD"}</definedName>
    <definedName name="사진2" localSheetId="2" hidden="1">{#N/A,#N/A,FALSE,"단축1";#N/A,#N/A,FALSE,"단축2";#N/A,#N/A,FALSE,"단축3";#N/A,#N/A,FALSE,"장축";#N/A,#N/A,FALSE,"4WD"}</definedName>
    <definedName name="사진2" localSheetId="28" hidden="1">{#N/A,#N/A,FALSE,"단축1";#N/A,#N/A,FALSE,"단축2";#N/A,#N/A,FALSE,"단축3";#N/A,#N/A,FALSE,"장축";#N/A,#N/A,FALSE,"4WD"}</definedName>
    <definedName name="사진2" localSheetId="5" hidden="1">{#N/A,#N/A,FALSE,"단축1";#N/A,#N/A,FALSE,"단축2";#N/A,#N/A,FALSE,"단축3";#N/A,#N/A,FALSE,"장축";#N/A,#N/A,FALSE,"4WD"}</definedName>
    <definedName name="사진2" hidden="1">{#N/A,#N/A,FALSE,"단축1";#N/A,#N/A,FALSE,"단축2";#N/A,#N/A,FALSE,"단축3";#N/A,#N/A,FALSE,"장축";#N/A,#N/A,FALSE,"4WD"}</definedName>
    <definedName name="사질" localSheetId="24" hidden="1">{#N/A,#N/A,FALSE,"BS";#N/A,#N/A,FALSE,"PL";#N/A,#N/A,FALSE,"처분";#N/A,#N/A,FALSE,"현금";#N/A,#N/A,FALSE,"매출";#N/A,#N/A,FALSE,"원가";#N/A,#N/A,FALSE,"경영"}</definedName>
    <definedName name="사질" localSheetId="8" hidden="1">{#N/A,#N/A,FALSE,"BS";#N/A,#N/A,FALSE,"PL";#N/A,#N/A,FALSE,"처분";#N/A,#N/A,FALSE,"현금";#N/A,#N/A,FALSE,"매출";#N/A,#N/A,FALSE,"원가";#N/A,#N/A,FALSE,"경영"}</definedName>
    <definedName name="사질" localSheetId="25"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localSheetId="28" hidden="1">{#N/A,#N/A,FALSE,"BS";#N/A,#N/A,FALSE,"PL";#N/A,#N/A,FALSE,"처분";#N/A,#N/A,FALSE,"현금";#N/A,#N/A,FALSE,"매출";#N/A,#N/A,FALSE,"원가";#N/A,#N/A,FALSE,"경영"}</definedName>
    <definedName name="사질" localSheetId="5" hidden="1">{#N/A,#N/A,FALSE,"BS";#N/A,#N/A,FALSE,"PL";#N/A,#N/A,FALSE,"처분";#N/A,#N/A,FALSE,"현금";#N/A,#N/A,FALSE,"매출";#N/A,#N/A,FALSE,"원가";#N/A,#N/A,FALSE,"경영"}</definedName>
    <definedName name="사질" hidden="1">{#N/A,#N/A,FALSE,"BS";#N/A,#N/A,FALSE,"PL";#N/A,#N/A,FALSE,"처분";#N/A,#N/A,FALSE,"현금";#N/A,#N/A,FALSE,"매출";#N/A,#N/A,FALSE,"원가";#N/A,#N/A,FALSE,"경영"}</definedName>
    <definedName name="사채" localSheetId="24" hidden="1">#REF!</definedName>
    <definedName name="사채" localSheetId="28" hidden="1">#REF!</definedName>
    <definedName name="사채" hidden="1">#REF!</definedName>
    <definedName name="사채명세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 localSheetId="24">#REF!</definedName>
    <definedName name="사회">#REF!</definedName>
    <definedName name="산" localSheetId="24">#REF!</definedName>
    <definedName name="산">#REF!</definedName>
    <definedName name="산기" localSheetId="24">#REF!</definedName>
    <definedName name="산기">#REF!</definedName>
    <definedName name="산업수요2" localSheetId="24" hidden="1">{#N/A,#N/A,FALSE,"단축1";#N/A,#N/A,FALSE,"단축2";#N/A,#N/A,FALSE,"단축3";#N/A,#N/A,FALSE,"장축";#N/A,#N/A,FALSE,"4WD"}</definedName>
    <definedName name="산업수요2" localSheetId="8" hidden="1">{#N/A,#N/A,FALSE,"단축1";#N/A,#N/A,FALSE,"단축2";#N/A,#N/A,FALSE,"단축3";#N/A,#N/A,FALSE,"장축";#N/A,#N/A,FALSE,"4WD"}</definedName>
    <definedName name="산업수요2" localSheetId="25" hidden="1">{#N/A,#N/A,FALSE,"단축1";#N/A,#N/A,FALSE,"단축2";#N/A,#N/A,FALSE,"단축3";#N/A,#N/A,FALSE,"장축";#N/A,#N/A,FALSE,"4WD"}</definedName>
    <definedName name="산업수요2" localSheetId="2" hidden="1">{#N/A,#N/A,FALSE,"단축1";#N/A,#N/A,FALSE,"단축2";#N/A,#N/A,FALSE,"단축3";#N/A,#N/A,FALSE,"장축";#N/A,#N/A,FALSE,"4WD"}</definedName>
    <definedName name="산업수요2" localSheetId="28" hidden="1">{#N/A,#N/A,FALSE,"단축1";#N/A,#N/A,FALSE,"단축2";#N/A,#N/A,FALSE,"단축3";#N/A,#N/A,FALSE,"장축";#N/A,#N/A,FALSE,"4WD"}</definedName>
    <definedName name="산업수요2" localSheetId="5" hidden="1">{#N/A,#N/A,FALSE,"단축1";#N/A,#N/A,FALSE,"단축2";#N/A,#N/A,FALSE,"단축3";#N/A,#N/A,FALSE,"장축";#N/A,#N/A,FALSE,"4WD"}</definedName>
    <definedName name="산업수요2" hidden="1">{#N/A,#N/A,FALSE,"단축1";#N/A,#N/A,FALSE,"단축2";#N/A,#N/A,FALSE,"단축3";#N/A,#N/A,FALSE,"장축";#N/A,#N/A,FALSE,"4WD"}</definedName>
    <definedName name="산재보험료" localSheetId="24">#REF!</definedName>
    <definedName name="산재보험료">#REF!</definedName>
    <definedName name="산재보험료율" localSheetId="24">#REF!</definedName>
    <definedName name="산재보험료율">#REF!</definedName>
    <definedName name="산철쭉" localSheetId="24">#REF!</definedName>
    <definedName name="산철쭉">#REF!</definedName>
    <definedName name="산출" localSheetId="24">#REF!</definedName>
    <definedName name="산출">#REF!</definedName>
    <definedName name="산출근거" localSheetId="24">BlankMacro1</definedName>
    <definedName name="산출근거" localSheetId="8">BlankMacro1</definedName>
    <definedName name="산출근거" localSheetId="25">BlankMacro1</definedName>
    <definedName name="산출근거" localSheetId="2">BlankMacro1</definedName>
    <definedName name="산출근거" localSheetId="28">BlankMacro1</definedName>
    <definedName name="산출근거" localSheetId="26">BlankMacro1</definedName>
    <definedName name="산출근거" localSheetId="27">BlankMacro1</definedName>
    <definedName name="산출근거" localSheetId="6">BlankMacro1</definedName>
    <definedName name="산출근거" localSheetId="5">BlankMacro1</definedName>
    <definedName name="산출근거">BlankMacro1</definedName>
    <definedName name="산출내역" localSheetId="24">#REF!</definedName>
    <definedName name="산출내역">#REF!</definedName>
    <definedName name="산출내역1" localSheetId="24" hidden="1">#REF!</definedName>
    <definedName name="산출내역1" localSheetId="14" hidden="1">#REF!</definedName>
    <definedName name="산출내역1" localSheetId="28" hidden="1">#REF!</definedName>
    <definedName name="산출내역1" localSheetId="13" hidden="1">#REF!</definedName>
    <definedName name="산출내역1" hidden="1">#REF!</definedName>
    <definedName name="산출냐역" localSheetId="24">#REF!</definedName>
    <definedName name="산출냐역">#REF!</definedName>
    <definedName name="산출세액계" localSheetId="24">#REF!</definedName>
    <definedName name="산출세액계">#REF!</definedName>
    <definedName name="살" localSheetId="24">#REF!</definedName>
    <definedName name="살">#REF!</definedName>
    <definedName name="삼성" localSheetId="24" hidden="1">{#N/A,#N/A,FALSE,"정공"}</definedName>
    <definedName name="삼성" localSheetId="8" hidden="1">{#N/A,#N/A,FALSE,"정공"}</definedName>
    <definedName name="삼성" localSheetId="25" hidden="1">{#N/A,#N/A,FALSE,"정공"}</definedName>
    <definedName name="삼성" localSheetId="2" hidden="1">{#N/A,#N/A,FALSE,"정공"}</definedName>
    <definedName name="삼성" localSheetId="14" hidden="1">{#N/A,#N/A,FALSE,"정공"}</definedName>
    <definedName name="삼성" localSheetId="28" hidden="1">{#N/A,#N/A,FALSE,"정공"}</definedName>
    <definedName name="삼성" localSheetId="5" hidden="1">{#N/A,#N/A,FALSE,"정공"}</definedName>
    <definedName name="삼성" localSheetId="13" hidden="1">{#N/A,#N/A,FALSE,"정공"}</definedName>
    <definedName name="삼성" hidden="1">{#N/A,#N/A,FALSE,"정공"}</definedName>
    <definedName name="삼성2" localSheetId="24" hidden="1">{#N/A,#N/A,FALSE,"정공"}</definedName>
    <definedName name="삼성2" localSheetId="8" hidden="1">{#N/A,#N/A,FALSE,"정공"}</definedName>
    <definedName name="삼성2" localSheetId="25" hidden="1">{#N/A,#N/A,FALSE,"정공"}</definedName>
    <definedName name="삼성2" localSheetId="2" hidden="1">{#N/A,#N/A,FALSE,"정공"}</definedName>
    <definedName name="삼성2" localSheetId="14" hidden="1">{#N/A,#N/A,FALSE,"정공"}</definedName>
    <definedName name="삼성2" localSheetId="28" hidden="1">{#N/A,#N/A,FALSE,"정공"}</definedName>
    <definedName name="삼성2" localSheetId="5" hidden="1">{#N/A,#N/A,FALSE,"정공"}</definedName>
    <definedName name="삼성2" localSheetId="13" hidden="1">{#N/A,#N/A,FALSE,"정공"}</definedName>
    <definedName name="삼성2" hidden="1">{#N/A,#N/A,FALSE,"정공"}</definedName>
    <definedName name="삽" localSheetId="24" hidden="1">{#N/A,#N/A,FALSE,"Sheet6"}</definedName>
    <definedName name="삽" localSheetId="8" hidden="1">{#N/A,#N/A,FALSE,"Sheet6"}</definedName>
    <definedName name="삽" localSheetId="25" hidden="1">{#N/A,#N/A,FALSE,"Sheet6"}</definedName>
    <definedName name="삽" localSheetId="2" hidden="1">{#N/A,#N/A,FALSE,"Sheet6"}</definedName>
    <definedName name="삽" localSheetId="28" hidden="1">{#N/A,#N/A,FALSE,"Sheet6"}</definedName>
    <definedName name="삽" localSheetId="5" hidden="1">{#N/A,#N/A,FALSE,"Sheet6"}</definedName>
    <definedName name="삽" hidden="1">{#N/A,#N/A,FALSE,"Sheet6"}</definedName>
    <definedName name="삽입" localSheetId="24" hidden="1">{#N/A,#N/A,FALSE,"단축1";#N/A,#N/A,FALSE,"단축2";#N/A,#N/A,FALSE,"단축3";#N/A,#N/A,FALSE,"장축";#N/A,#N/A,FALSE,"4WD"}</definedName>
    <definedName name="삽입" localSheetId="8" hidden="1">{#N/A,#N/A,FALSE,"단축1";#N/A,#N/A,FALSE,"단축2";#N/A,#N/A,FALSE,"단축3";#N/A,#N/A,FALSE,"장축";#N/A,#N/A,FALSE,"4WD"}</definedName>
    <definedName name="삽입" localSheetId="25" hidden="1">{#N/A,#N/A,FALSE,"단축1";#N/A,#N/A,FALSE,"단축2";#N/A,#N/A,FALSE,"단축3";#N/A,#N/A,FALSE,"장축";#N/A,#N/A,FALSE,"4WD"}</definedName>
    <definedName name="삽입" localSheetId="2" hidden="1">{#N/A,#N/A,FALSE,"단축1";#N/A,#N/A,FALSE,"단축2";#N/A,#N/A,FALSE,"단축3";#N/A,#N/A,FALSE,"장축";#N/A,#N/A,FALSE,"4WD"}</definedName>
    <definedName name="삽입" localSheetId="28" hidden="1">{#N/A,#N/A,FALSE,"단축1";#N/A,#N/A,FALSE,"단축2";#N/A,#N/A,FALSE,"단축3";#N/A,#N/A,FALSE,"장축";#N/A,#N/A,FALSE,"4WD"}</definedName>
    <definedName name="삽입" localSheetId="5" hidden="1">{#N/A,#N/A,FALSE,"단축1";#N/A,#N/A,FALSE,"단축2";#N/A,#N/A,FALSE,"단축3";#N/A,#N/A,FALSE,"장축";#N/A,#N/A,FALSE,"4WD"}</definedName>
    <definedName name="삽입" hidden="1">{#N/A,#N/A,FALSE,"단축1";#N/A,#N/A,FALSE,"단축2";#N/A,#N/A,FALSE,"단축3";#N/A,#N/A,FALSE,"장축";#N/A,#N/A,FALSE,"4WD"}</definedName>
    <definedName name="상" localSheetId="24">#REF!</definedName>
    <definedName name="상">#REF!</definedName>
    <definedName name="상가" localSheetId="24" hidden="1">#REF!</definedName>
    <definedName name="상가" hidden="1">#REF!</definedName>
    <definedName name="상각비" localSheetId="24">#REF!</definedName>
    <definedName name="상각비">#REF!</definedName>
    <definedName name="상담" localSheetId="24">#REF!</definedName>
    <definedName name="상담">#REF!</definedName>
    <definedName name="상당5" localSheetId="24" hidden="1">{#N/A,#N/A,FALSE,"단축1";#N/A,#N/A,FALSE,"단축2";#N/A,#N/A,FALSE,"단축3";#N/A,#N/A,FALSE,"장축";#N/A,#N/A,FALSE,"4WD"}</definedName>
    <definedName name="상당5" localSheetId="8" hidden="1">{#N/A,#N/A,FALSE,"단축1";#N/A,#N/A,FALSE,"단축2";#N/A,#N/A,FALSE,"단축3";#N/A,#N/A,FALSE,"장축";#N/A,#N/A,FALSE,"4WD"}</definedName>
    <definedName name="상당5" localSheetId="25" hidden="1">{#N/A,#N/A,FALSE,"단축1";#N/A,#N/A,FALSE,"단축2";#N/A,#N/A,FALSE,"단축3";#N/A,#N/A,FALSE,"장축";#N/A,#N/A,FALSE,"4WD"}</definedName>
    <definedName name="상당5" localSheetId="2" hidden="1">{#N/A,#N/A,FALSE,"단축1";#N/A,#N/A,FALSE,"단축2";#N/A,#N/A,FALSE,"단축3";#N/A,#N/A,FALSE,"장축";#N/A,#N/A,FALSE,"4WD"}</definedName>
    <definedName name="상당5" localSheetId="28" hidden="1">{#N/A,#N/A,FALSE,"단축1";#N/A,#N/A,FALSE,"단축2";#N/A,#N/A,FALSE,"단축3";#N/A,#N/A,FALSE,"장축";#N/A,#N/A,FALSE,"4WD"}</definedName>
    <definedName name="상당5" localSheetId="5" hidden="1">{#N/A,#N/A,FALSE,"단축1";#N/A,#N/A,FALSE,"단축2";#N/A,#N/A,FALSE,"단축3";#N/A,#N/A,FALSE,"장축";#N/A,#N/A,FALSE,"4WD"}</definedName>
    <definedName name="상당5" hidden="1">{#N/A,#N/A,FALSE,"단축1";#N/A,#N/A,FALSE,"단축2";#N/A,#N/A,FALSE,"단축3";#N/A,#N/A,FALSE,"장축";#N/A,#N/A,FALSE,"4WD"}</definedName>
    <definedName name="상당6" localSheetId="24" hidden="1">{#N/A,#N/A,FALSE,"단축1";#N/A,#N/A,FALSE,"단축2";#N/A,#N/A,FALSE,"단축3";#N/A,#N/A,FALSE,"장축";#N/A,#N/A,FALSE,"4WD"}</definedName>
    <definedName name="상당6" localSheetId="8" hidden="1">{#N/A,#N/A,FALSE,"단축1";#N/A,#N/A,FALSE,"단축2";#N/A,#N/A,FALSE,"단축3";#N/A,#N/A,FALSE,"장축";#N/A,#N/A,FALSE,"4WD"}</definedName>
    <definedName name="상당6" localSheetId="25" hidden="1">{#N/A,#N/A,FALSE,"단축1";#N/A,#N/A,FALSE,"단축2";#N/A,#N/A,FALSE,"단축3";#N/A,#N/A,FALSE,"장축";#N/A,#N/A,FALSE,"4WD"}</definedName>
    <definedName name="상당6" localSheetId="2" hidden="1">{#N/A,#N/A,FALSE,"단축1";#N/A,#N/A,FALSE,"단축2";#N/A,#N/A,FALSE,"단축3";#N/A,#N/A,FALSE,"장축";#N/A,#N/A,FALSE,"4WD"}</definedName>
    <definedName name="상당6" localSheetId="28" hidden="1">{#N/A,#N/A,FALSE,"단축1";#N/A,#N/A,FALSE,"단축2";#N/A,#N/A,FALSE,"단축3";#N/A,#N/A,FALSE,"장축";#N/A,#N/A,FALSE,"4WD"}</definedName>
    <definedName name="상당6" localSheetId="5" hidden="1">{#N/A,#N/A,FALSE,"단축1";#N/A,#N/A,FALSE,"단축2";#N/A,#N/A,FALSE,"단축3";#N/A,#N/A,FALSE,"장축";#N/A,#N/A,FALSE,"4WD"}</definedName>
    <definedName name="상당6" hidden="1">{#N/A,#N/A,FALSE,"단축1";#N/A,#N/A,FALSE,"단축2";#N/A,#N/A,FALSE,"단축3";#N/A,#N/A,FALSE,"장축";#N/A,#N/A,FALSE,"4WD"}</definedName>
    <definedName name="상당7" localSheetId="24" hidden="1">{#N/A,#N/A,FALSE,"단축1";#N/A,#N/A,FALSE,"단축2";#N/A,#N/A,FALSE,"단축3";#N/A,#N/A,FALSE,"장축";#N/A,#N/A,FALSE,"4WD"}</definedName>
    <definedName name="상당7" localSheetId="8" hidden="1">{#N/A,#N/A,FALSE,"단축1";#N/A,#N/A,FALSE,"단축2";#N/A,#N/A,FALSE,"단축3";#N/A,#N/A,FALSE,"장축";#N/A,#N/A,FALSE,"4WD"}</definedName>
    <definedName name="상당7" localSheetId="25" hidden="1">{#N/A,#N/A,FALSE,"단축1";#N/A,#N/A,FALSE,"단축2";#N/A,#N/A,FALSE,"단축3";#N/A,#N/A,FALSE,"장축";#N/A,#N/A,FALSE,"4WD"}</definedName>
    <definedName name="상당7" localSheetId="2" hidden="1">{#N/A,#N/A,FALSE,"단축1";#N/A,#N/A,FALSE,"단축2";#N/A,#N/A,FALSE,"단축3";#N/A,#N/A,FALSE,"장축";#N/A,#N/A,FALSE,"4WD"}</definedName>
    <definedName name="상당7" localSheetId="28" hidden="1">{#N/A,#N/A,FALSE,"단축1";#N/A,#N/A,FALSE,"단축2";#N/A,#N/A,FALSE,"단축3";#N/A,#N/A,FALSE,"장축";#N/A,#N/A,FALSE,"4WD"}</definedName>
    <definedName name="상당7" localSheetId="5" hidden="1">{#N/A,#N/A,FALSE,"단축1";#N/A,#N/A,FALSE,"단축2";#N/A,#N/A,FALSE,"단축3";#N/A,#N/A,FALSE,"장축";#N/A,#N/A,FALSE,"4WD"}</definedName>
    <definedName name="상당7" hidden="1">{#N/A,#N/A,FALSE,"단축1";#N/A,#N/A,FALSE,"단축2";#N/A,#N/A,FALSE,"단축3";#N/A,#N/A,FALSE,"장축";#N/A,#N/A,FALSE,"4WD"}</definedName>
    <definedName name="상당8" localSheetId="24" hidden="1">{#N/A,#N/A,FALSE,"단축1";#N/A,#N/A,FALSE,"단축2";#N/A,#N/A,FALSE,"단축3";#N/A,#N/A,FALSE,"장축";#N/A,#N/A,FALSE,"4WD"}</definedName>
    <definedName name="상당8" localSheetId="8" hidden="1">{#N/A,#N/A,FALSE,"단축1";#N/A,#N/A,FALSE,"단축2";#N/A,#N/A,FALSE,"단축3";#N/A,#N/A,FALSE,"장축";#N/A,#N/A,FALSE,"4WD"}</definedName>
    <definedName name="상당8" localSheetId="25" hidden="1">{#N/A,#N/A,FALSE,"단축1";#N/A,#N/A,FALSE,"단축2";#N/A,#N/A,FALSE,"단축3";#N/A,#N/A,FALSE,"장축";#N/A,#N/A,FALSE,"4WD"}</definedName>
    <definedName name="상당8" localSheetId="2" hidden="1">{#N/A,#N/A,FALSE,"단축1";#N/A,#N/A,FALSE,"단축2";#N/A,#N/A,FALSE,"단축3";#N/A,#N/A,FALSE,"장축";#N/A,#N/A,FALSE,"4WD"}</definedName>
    <definedName name="상당8" localSheetId="28" hidden="1">{#N/A,#N/A,FALSE,"단축1";#N/A,#N/A,FALSE,"단축2";#N/A,#N/A,FALSE,"단축3";#N/A,#N/A,FALSE,"장축";#N/A,#N/A,FALSE,"4WD"}</definedName>
    <definedName name="상당8" localSheetId="5" hidden="1">{#N/A,#N/A,FALSE,"단축1";#N/A,#N/A,FALSE,"단축2";#N/A,#N/A,FALSE,"단축3";#N/A,#N/A,FALSE,"장축";#N/A,#N/A,FALSE,"4WD"}</definedName>
    <definedName name="상당8" hidden="1">{#N/A,#N/A,FALSE,"단축1";#N/A,#N/A,FALSE,"단축2";#N/A,#N/A,FALSE,"단축3";#N/A,#N/A,FALSE,"장축";#N/A,#N/A,FALSE,"4WD"}</definedName>
    <definedName name="상당9" localSheetId="24" hidden="1">{#N/A,#N/A,FALSE,"신규dep";#N/A,#N/A,FALSE,"신규dep-금형상각후";#N/A,#N/A,FALSE,"신규dep-연구비상각후";#N/A,#N/A,FALSE,"신규dep-기계,공구상각후"}</definedName>
    <definedName name="상당9" localSheetId="8" hidden="1">{#N/A,#N/A,FALSE,"신규dep";#N/A,#N/A,FALSE,"신규dep-금형상각후";#N/A,#N/A,FALSE,"신규dep-연구비상각후";#N/A,#N/A,FALSE,"신규dep-기계,공구상각후"}</definedName>
    <definedName name="상당9" localSheetId="25" hidden="1">{#N/A,#N/A,FALSE,"신규dep";#N/A,#N/A,FALSE,"신규dep-금형상각후";#N/A,#N/A,FALSE,"신규dep-연구비상각후";#N/A,#N/A,FALSE,"신규dep-기계,공구상각후"}</definedName>
    <definedName name="상당9" localSheetId="2" hidden="1">{#N/A,#N/A,FALSE,"신규dep";#N/A,#N/A,FALSE,"신규dep-금형상각후";#N/A,#N/A,FALSE,"신규dep-연구비상각후";#N/A,#N/A,FALSE,"신규dep-기계,공구상각후"}</definedName>
    <definedName name="상당9" localSheetId="28" hidden="1">{#N/A,#N/A,FALSE,"신규dep";#N/A,#N/A,FALSE,"신규dep-금형상각후";#N/A,#N/A,FALSE,"신규dep-연구비상각후";#N/A,#N/A,FALSE,"신규dep-기계,공구상각후"}</definedName>
    <definedName name="상당9" localSheetId="5"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로허호" localSheetId="24" hidden="1">{#N/A,#N/A,FALSE,"정공"}</definedName>
    <definedName name="상로허호" localSheetId="8" hidden="1">{#N/A,#N/A,FALSE,"정공"}</definedName>
    <definedName name="상로허호" localSheetId="25" hidden="1">{#N/A,#N/A,FALSE,"정공"}</definedName>
    <definedName name="상로허호" localSheetId="2" hidden="1">{#N/A,#N/A,FALSE,"정공"}</definedName>
    <definedName name="상로허호" localSheetId="14" hidden="1">{#N/A,#N/A,FALSE,"정공"}</definedName>
    <definedName name="상로허호" localSheetId="28" hidden="1">{#N/A,#N/A,FALSE,"정공"}</definedName>
    <definedName name="상로허호" localSheetId="5" hidden="1">{#N/A,#N/A,FALSE,"정공"}</definedName>
    <definedName name="상로허호" localSheetId="13" hidden="1">{#N/A,#N/A,FALSE,"정공"}</definedName>
    <definedName name="상로허호" hidden="1">{#N/A,#N/A,FALSE,"정공"}</definedName>
    <definedName name="상미" localSheetId="24">#REF!</definedName>
    <definedName name="상미">#REF!</definedName>
    <definedName name="상반고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4" hidden="1">{#N/A,#N/A,FALSE,"단축1";#N/A,#N/A,FALSE,"단축2";#N/A,#N/A,FALSE,"단축3";#N/A,#N/A,FALSE,"장축";#N/A,#N/A,FALSE,"4WD"}</definedName>
    <definedName name="상반기" localSheetId="8" hidden="1">{#N/A,#N/A,FALSE,"단축1";#N/A,#N/A,FALSE,"단축2";#N/A,#N/A,FALSE,"단축3";#N/A,#N/A,FALSE,"장축";#N/A,#N/A,FALSE,"4WD"}</definedName>
    <definedName name="상반기" localSheetId="25" hidden="1">{#N/A,#N/A,FALSE,"단축1";#N/A,#N/A,FALSE,"단축2";#N/A,#N/A,FALSE,"단축3";#N/A,#N/A,FALSE,"장축";#N/A,#N/A,FALSE,"4WD"}</definedName>
    <definedName name="상반기" localSheetId="2" hidden="1">{#N/A,#N/A,FALSE,"단축1";#N/A,#N/A,FALSE,"단축2";#N/A,#N/A,FALSE,"단축3";#N/A,#N/A,FALSE,"장축";#N/A,#N/A,FALSE,"4WD"}</definedName>
    <definedName name="상반기" localSheetId="28" hidden="1">{#N/A,#N/A,FALSE,"단축1";#N/A,#N/A,FALSE,"단축2";#N/A,#N/A,FALSE,"단축3";#N/A,#N/A,FALSE,"장축";#N/A,#N/A,FALSE,"4WD"}</definedName>
    <definedName name="상반기" localSheetId="5" hidden="1">{#N/A,#N/A,FALSE,"단축1";#N/A,#N/A,FALSE,"단축2";#N/A,#N/A,FALSE,"단축3";#N/A,#N/A,FALSE,"장축";#N/A,#N/A,FALSE,"4WD"}</definedName>
    <definedName name="상반기" hidden="1">{#N/A,#N/A,FALSE,"단축1";#N/A,#N/A,FALSE,"단축2";#N/A,#N/A,FALSE,"단축3";#N/A,#N/A,FALSE,"장축";#N/A,#N/A,FALSE,"4WD"}</definedName>
    <definedName name="상부슬라브" localSheetId="24">#REF!</definedName>
    <definedName name="상부슬라브">#REF!</definedName>
    <definedName name="상분" localSheetId="24">#REF!</definedName>
    <definedName name="상분">#REF!</definedName>
    <definedName name="상수" localSheetId="24">#REF!</definedName>
    <definedName name="상수">#REF!</definedName>
    <definedName name="상수도" localSheetId="24">#REF!</definedName>
    <definedName name="상수도">#REF!</definedName>
    <definedName name="상수불" localSheetId="24">#REF!</definedName>
    <definedName name="상수불">#REF!</definedName>
    <definedName name="상업" localSheetId="24">#REF!</definedName>
    <definedName name="상업">#REF!</definedName>
    <definedName name="상여" localSheetId="24">#REF!</definedName>
    <definedName name="상여">#REF!</definedName>
    <definedName name="상여금" localSheetId="24">#REF!</definedName>
    <definedName name="상여금">#REF!</definedName>
    <definedName name="상여급여Query1" localSheetId="24">#REF!</definedName>
    <definedName name="상여급여Query1">#REF!</definedName>
    <definedName name="상주" localSheetId="24" hidden="1">{"'Jibu9811 (3)'!$B$1:$J$433"}</definedName>
    <definedName name="상주" localSheetId="8" hidden="1">{"'Jibu9811 (3)'!$B$1:$J$433"}</definedName>
    <definedName name="상주" localSheetId="25" hidden="1">{"'Jibu9811 (3)'!$B$1:$J$433"}</definedName>
    <definedName name="상주" localSheetId="2" hidden="1">{"'Jibu9811 (3)'!$B$1:$J$433"}</definedName>
    <definedName name="상주" localSheetId="14" hidden="1">{"'Jibu9811 (3)'!$B$1:$J$433"}</definedName>
    <definedName name="상주" localSheetId="28" hidden="1">{"'Jibu9811 (3)'!$B$1:$J$433"}</definedName>
    <definedName name="상주" localSheetId="5" hidden="1">{"'Jibu9811 (3)'!$B$1:$J$433"}</definedName>
    <definedName name="상주" localSheetId="13" hidden="1">{"'Jibu9811 (3)'!$B$1:$J$433"}</definedName>
    <definedName name="상주" hidden="1">{"'Jibu9811 (3)'!$B$1:$J$433"}</definedName>
    <definedName name="상태">[4]기준정보!$S$5:$S$7</definedName>
    <definedName name="상품" localSheetId="28" hidden="1">#REF!</definedName>
    <definedName name="상품" hidden="1">#REF!</definedName>
    <definedName name="상품매출" localSheetId="24">#REF!</definedName>
    <definedName name="상품매출">#REF!</definedName>
    <definedName name="상품매출1" localSheetId="24">#REF!</definedName>
    <definedName name="상품매출1">#REF!</definedName>
    <definedName name="상품성1" localSheetId="24" hidden="1">{#N/A,#N/A,FALSE,"단축1";#N/A,#N/A,FALSE,"단축2";#N/A,#N/A,FALSE,"단축3";#N/A,#N/A,FALSE,"장축";#N/A,#N/A,FALSE,"4WD"}</definedName>
    <definedName name="상품성1" localSheetId="8" hidden="1">{#N/A,#N/A,FALSE,"단축1";#N/A,#N/A,FALSE,"단축2";#N/A,#N/A,FALSE,"단축3";#N/A,#N/A,FALSE,"장축";#N/A,#N/A,FALSE,"4WD"}</definedName>
    <definedName name="상품성1" localSheetId="25" hidden="1">{#N/A,#N/A,FALSE,"단축1";#N/A,#N/A,FALSE,"단축2";#N/A,#N/A,FALSE,"단축3";#N/A,#N/A,FALSE,"장축";#N/A,#N/A,FALSE,"4WD"}</definedName>
    <definedName name="상품성1" localSheetId="2" hidden="1">{#N/A,#N/A,FALSE,"단축1";#N/A,#N/A,FALSE,"단축2";#N/A,#N/A,FALSE,"단축3";#N/A,#N/A,FALSE,"장축";#N/A,#N/A,FALSE,"4WD"}</definedName>
    <definedName name="상품성1" localSheetId="28" hidden="1">{#N/A,#N/A,FALSE,"단축1";#N/A,#N/A,FALSE,"단축2";#N/A,#N/A,FALSE,"단축3";#N/A,#N/A,FALSE,"장축";#N/A,#N/A,FALSE,"4WD"}</definedName>
    <definedName name="상품성1" localSheetId="5" hidden="1">{#N/A,#N/A,FALSE,"단축1";#N/A,#N/A,FALSE,"단축2";#N/A,#N/A,FALSE,"단축3";#N/A,#N/A,FALSE,"장축";#N/A,#N/A,FALSE,"4WD"}</definedName>
    <definedName name="상품성1" hidden="1">{#N/A,#N/A,FALSE,"단축1";#N/A,#N/A,FALSE,"단축2";#N/A,#N/A,FALSE,"단축3";#N/A,#N/A,FALSE,"장축";#N/A,#N/A,FALSE,"4WD"}</definedName>
    <definedName name="상품시화" localSheetId="24">#REF!</definedName>
    <definedName name="상품시화">#REF!</definedName>
    <definedName name="상품입출" localSheetId="24">#REF!</definedName>
    <definedName name="상품입출">#REF!</definedName>
    <definedName name="상품입출1" localSheetId="24">#REF!</definedName>
    <definedName name="상품입출1">#REF!</definedName>
    <definedName name="상하검토" localSheetId="24" hidden="1">{#N/A,#N/A,FALSE,"단축1";#N/A,#N/A,FALSE,"단축2";#N/A,#N/A,FALSE,"단축3";#N/A,#N/A,FALSE,"장축";#N/A,#N/A,FALSE,"4WD"}</definedName>
    <definedName name="상하검토" localSheetId="8" hidden="1">{#N/A,#N/A,FALSE,"단축1";#N/A,#N/A,FALSE,"단축2";#N/A,#N/A,FALSE,"단축3";#N/A,#N/A,FALSE,"장축";#N/A,#N/A,FALSE,"4WD"}</definedName>
    <definedName name="상하검토" localSheetId="25" hidden="1">{#N/A,#N/A,FALSE,"단축1";#N/A,#N/A,FALSE,"단축2";#N/A,#N/A,FALSE,"단축3";#N/A,#N/A,FALSE,"장축";#N/A,#N/A,FALSE,"4WD"}</definedName>
    <definedName name="상하검토" localSheetId="2" hidden="1">{#N/A,#N/A,FALSE,"단축1";#N/A,#N/A,FALSE,"단축2";#N/A,#N/A,FALSE,"단축3";#N/A,#N/A,FALSE,"장축";#N/A,#N/A,FALSE,"4WD"}</definedName>
    <definedName name="상하검토" localSheetId="28" hidden="1">{#N/A,#N/A,FALSE,"단축1";#N/A,#N/A,FALSE,"단축2";#N/A,#N/A,FALSE,"단축3";#N/A,#N/A,FALSE,"장축";#N/A,#N/A,FALSE,"4WD"}</definedName>
    <definedName name="상하검토" localSheetId="5" hidden="1">{#N/A,#N/A,FALSE,"단축1";#N/A,#N/A,FALSE,"단축2";#N/A,#N/A,FALSE,"단축3";#N/A,#N/A,FALSE,"장축";#N/A,#N/A,FALSE,"4WD"}</definedName>
    <definedName name="상하검토" hidden="1">{#N/A,#N/A,FALSE,"단축1";#N/A,#N/A,FALSE,"단축2";#N/A,#N/A,FALSE,"단축3";#N/A,#N/A,FALSE,"장축";#N/A,#N/A,FALSE,"4WD"}</definedName>
    <definedName name="상한금액조정" localSheetId="24">OFFSET(#REF!,,,COUNTA(#REF!), COUNTA(#REF!))</definedName>
    <definedName name="상한금액조정" localSheetId="14">OFFSET(#REF!,,,COUNTA(#REF!), COUNTA(#REF!))</definedName>
    <definedName name="상한금액조정" localSheetId="13">OFFSET(#REF!,,,COUNTA(#REF!), COUNTA(#REF!))</definedName>
    <definedName name="상한금액조정">OFFSET(#REF!,,,COUNTA(#REF!), COUNTA(#REF!))</definedName>
    <definedName name="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새"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새"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24" hidden="1">{#N/A,#N/A,FALSE,"이태원철근"}</definedName>
    <definedName name="새공통" localSheetId="8" hidden="1">{#N/A,#N/A,FALSE,"이태원철근"}</definedName>
    <definedName name="새공통" localSheetId="25" hidden="1">{#N/A,#N/A,FALSE,"이태원철근"}</definedName>
    <definedName name="새공통" localSheetId="2" hidden="1">{#N/A,#N/A,FALSE,"이태원철근"}</definedName>
    <definedName name="새공통" localSheetId="28" hidden="1">{#N/A,#N/A,FALSE,"이태원철근"}</definedName>
    <definedName name="새공통" localSheetId="5" hidden="1">{#N/A,#N/A,FALSE,"이태원철근"}</definedName>
    <definedName name="새공통" hidden="1">{#N/A,#N/A,FALSE,"이태원철근"}</definedName>
    <definedName name="새로운" localSheetId="24" hidden="1">{#N/A,#N/A,FALSE,"단축1";#N/A,#N/A,FALSE,"단축2";#N/A,#N/A,FALSE,"단축3";#N/A,#N/A,FALSE,"장축";#N/A,#N/A,FALSE,"4WD"}</definedName>
    <definedName name="새로운" localSheetId="8" hidden="1">{#N/A,#N/A,FALSE,"단축1";#N/A,#N/A,FALSE,"단축2";#N/A,#N/A,FALSE,"단축3";#N/A,#N/A,FALSE,"장축";#N/A,#N/A,FALSE,"4WD"}</definedName>
    <definedName name="새로운" localSheetId="25" hidden="1">{#N/A,#N/A,FALSE,"단축1";#N/A,#N/A,FALSE,"단축2";#N/A,#N/A,FALSE,"단축3";#N/A,#N/A,FALSE,"장축";#N/A,#N/A,FALSE,"4WD"}</definedName>
    <definedName name="새로운" localSheetId="2" hidden="1">{#N/A,#N/A,FALSE,"단축1";#N/A,#N/A,FALSE,"단축2";#N/A,#N/A,FALSE,"단축3";#N/A,#N/A,FALSE,"장축";#N/A,#N/A,FALSE,"4WD"}</definedName>
    <definedName name="새로운" localSheetId="28" hidden="1">{#N/A,#N/A,FALSE,"단축1";#N/A,#N/A,FALSE,"단축2";#N/A,#N/A,FALSE,"단축3";#N/A,#N/A,FALSE,"장축";#N/A,#N/A,FALSE,"4WD"}</definedName>
    <definedName name="새로운" localSheetId="5" hidden="1">{#N/A,#N/A,FALSE,"단축1";#N/A,#N/A,FALSE,"단축2";#N/A,#N/A,FALSE,"단축3";#N/A,#N/A,FALSE,"장축";#N/A,#N/A,FALSE,"4WD"}</definedName>
    <definedName name="새로운" hidden="1">{#N/A,#N/A,FALSE,"단축1";#N/A,#N/A,FALSE,"단축2";#N/A,#N/A,FALSE,"단축3";#N/A,#N/A,FALSE,"장축";#N/A,#N/A,FALSE,"4WD"}</definedName>
    <definedName name="새로운미지급" localSheetId="24" hidden="1">{#N/A,#N/A,FALSE,"Aging Summary";#N/A,#N/A,FALSE,"Ratio Analysis";#N/A,#N/A,FALSE,"Test 120 Day Accts";#N/A,#N/A,FALSE,"Tickmarks"}</definedName>
    <definedName name="새로운미지급" localSheetId="8" hidden="1">{#N/A,#N/A,FALSE,"Aging Summary";#N/A,#N/A,FALSE,"Ratio Analysis";#N/A,#N/A,FALSE,"Test 120 Day Accts";#N/A,#N/A,FALSE,"Tickmarks"}</definedName>
    <definedName name="새로운미지급" localSheetId="25" hidden="1">{#N/A,#N/A,FALSE,"Aging Summary";#N/A,#N/A,FALSE,"Ratio Analysis";#N/A,#N/A,FALSE,"Test 120 Day Accts";#N/A,#N/A,FALSE,"Tickmarks"}</definedName>
    <definedName name="새로운미지급" localSheetId="2" hidden="1">{#N/A,#N/A,FALSE,"Aging Summary";#N/A,#N/A,FALSE,"Ratio Analysis";#N/A,#N/A,FALSE,"Test 120 Day Accts";#N/A,#N/A,FALSE,"Tickmarks"}</definedName>
    <definedName name="새로운미지급" localSheetId="14" hidden="1">{#N/A,#N/A,FALSE,"Aging Summary";#N/A,#N/A,FALSE,"Ratio Analysis";#N/A,#N/A,FALSE,"Test 120 Day Accts";#N/A,#N/A,FALSE,"Tickmarks"}</definedName>
    <definedName name="새로운미지급" localSheetId="28" hidden="1">{#N/A,#N/A,FALSE,"Aging Summary";#N/A,#N/A,FALSE,"Ratio Analysis";#N/A,#N/A,FALSE,"Test 120 Day Accts";#N/A,#N/A,FALSE,"Tickmarks"}</definedName>
    <definedName name="새로운미지급" localSheetId="5" hidden="1">{#N/A,#N/A,FALSE,"Aging Summary";#N/A,#N/A,FALSE,"Ratio Analysis";#N/A,#N/A,FALSE,"Test 120 Day Accts";#N/A,#N/A,FALSE,"Tickmarks"}</definedName>
    <definedName name="새로운미지급" localSheetId="13"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24" hidden="1">{#N/A,#N/A,FALSE,"Aging Summary";#N/A,#N/A,FALSE,"Ratio Analysis";#N/A,#N/A,FALSE,"Test 120 Day Accts";#N/A,#N/A,FALSE,"Tickmarks"}</definedName>
    <definedName name="새로운미지급_1" localSheetId="8" hidden="1">{#N/A,#N/A,FALSE,"Aging Summary";#N/A,#N/A,FALSE,"Ratio Analysis";#N/A,#N/A,FALSE,"Test 120 Day Accts";#N/A,#N/A,FALSE,"Tickmarks"}</definedName>
    <definedName name="새로운미지급_1" localSheetId="25"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localSheetId="14" hidden="1">{#N/A,#N/A,FALSE,"Aging Summary";#N/A,#N/A,FALSE,"Ratio Analysis";#N/A,#N/A,FALSE,"Test 120 Day Accts";#N/A,#N/A,FALSE,"Tickmarks"}</definedName>
    <definedName name="새로운미지급_1" localSheetId="28" hidden="1">{#N/A,#N/A,FALSE,"Aging Summary";#N/A,#N/A,FALSE,"Ratio Analysis";#N/A,#N/A,FALSE,"Test 120 Day Accts";#N/A,#N/A,FALSE,"Tickmarks"}</definedName>
    <definedName name="새로운미지급_1" localSheetId="5" hidden="1">{#N/A,#N/A,FALSE,"Aging Summary";#N/A,#N/A,FALSE,"Ratio Analysis";#N/A,#N/A,FALSE,"Test 120 Day Accts";#N/A,#N/A,FALSE,"Tickmarks"}</definedName>
    <definedName name="새로운미지급_1" localSheetId="13"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24" hidden="1">{#N/A,#N/A,FALSE,"UNIT";#N/A,#N/A,FALSE,"UNIT";#N/A,#N/A,FALSE,"계정"}</definedName>
    <definedName name="새로운이름" localSheetId="8" hidden="1">{#N/A,#N/A,FALSE,"UNIT";#N/A,#N/A,FALSE,"UNIT";#N/A,#N/A,FALSE,"계정"}</definedName>
    <definedName name="새로운이름" localSheetId="25" hidden="1">{#N/A,#N/A,FALSE,"UNIT";#N/A,#N/A,FALSE,"UNIT";#N/A,#N/A,FALSE,"계정"}</definedName>
    <definedName name="새로운이름" localSheetId="2" hidden="1">{#N/A,#N/A,FALSE,"UNIT";#N/A,#N/A,FALSE,"UNIT";#N/A,#N/A,FALSE,"계정"}</definedName>
    <definedName name="새로운이름" localSheetId="28" hidden="1">{#N/A,#N/A,FALSE,"UNIT";#N/A,#N/A,FALSE,"UNIT";#N/A,#N/A,FALSE,"계정"}</definedName>
    <definedName name="새로운이름" localSheetId="5" hidden="1">{#N/A,#N/A,FALSE,"UNIT";#N/A,#N/A,FALSE,"UNIT";#N/A,#N/A,FALSE,"계정"}</definedName>
    <definedName name="새로운이름" hidden="1">{#N/A,#N/A,FALSE,"UNIT";#N/A,#N/A,FALSE,"UNIT";#N/A,#N/A,FALSE,"계정"}</definedName>
    <definedName name="새로운폼" localSheetId="24" hidden="1">#REF!</definedName>
    <definedName name="새로운폼" hidden="1">#REF!</definedName>
    <definedName name="새로이" localSheetId="24" hidden="1">{"'Jibu9811 (3)'!$B$1:$J$433"}</definedName>
    <definedName name="새로이" localSheetId="8" hidden="1">{"'Jibu9811 (3)'!$B$1:$J$433"}</definedName>
    <definedName name="새로이" localSheetId="25" hidden="1">{"'Jibu9811 (3)'!$B$1:$J$433"}</definedName>
    <definedName name="새로이" localSheetId="2" hidden="1">{"'Jibu9811 (3)'!$B$1:$J$433"}</definedName>
    <definedName name="새로이" localSheetId="14" hidden="1">{"'Jibu9811 (3)'!$B$1:$J$433"}</definedName>
    <definedName name="새로이" localSheetId="28" hidden="1">{"'Jibu9811 (3)'!$B$1:$J$433"}</definedName>
    <definedName name="새로이" localSheetId="5" hidden="1">{"'Jibu9811 (3)'!$B$1:$J$433"}</definedName>
    <definedName name="새로이" localSheetId="13" hidden="1">{"'Jibu9811 (3)'!$B$1:$J$433"}</definedName>
    <definedName name="새로이" hidden="1">{"'Jibu9811 (3)'!$B$1:$J$433"}</definedName>
    <definedName name="새새샛" localSheetId="24" hidden="1">{"'미착금액'!$A$4:$G$14"}</definedName>
    <definedName name="새새샛" localSheetId="8" hidden="1">{"'미착금액'!$A$4:$G$14"}</definedName>
    <definedName name="새새샛" localSheetId="25" hidden="1">{"'미착금액'!$A$4:$G$14"}</definedName>
    <definedName name="새새샛" localSheetId="2" hidden="1">{"'미착금액'!$A$4:$G$14"}</definedName>
    <definedName name="새새샛" localSheetId="28" hidden="1">{"'미착금액'!$A$4:$G$14"}</definedName>
    <definedName name="새새샛" localSheetId="5" hidden="1">{"'미착금액'!$A$4:$G$14"}</definedName>
    <definedName name="새새샛" hidden="1">{"'미착금액'!$A$4:$G$14"}</definedName>
    <definedName name="새아"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localSheetId="24" hidden="1">#REF!</definedName>
    <definedName name="새이름" localSheetId="28" hidden="1">#REF!</definedName>
    <definedName name="새이름" hidden="1">#REF!</definedName>
    <definedName name="새이름인겨" localSheetId="24" hidden="1">{#N/A,#N/A,FALSE,"Aging Summary";#N/A,#N/A,FALSE,"Ratio Analysis";#N/A,#N/A,FALSE,"Test 120 Day Accts";#N/A,#N/A,FALSE,"Tickmarks"}</definedName>
    <definedName name="새이름인겨" localSheetId="8" hidden="1">{#N/A,#N/A,FALSE,"Aging Summary";#N/A,#N/A,FALSE,"Ratio Analysis";#N/A,#N/A,FALSE,"Test 120 Day Accts";#N/A,#N/A,FALSE,"Tickmarks"}</definedName>
    <definedName name="새이름인겨" localSheetId="25" hidden="1">{#N/A,#N/A,FALSE,"Aging Summary";#N/A,#N/A,FALSE,"Ratio Analysis";#N/A,#N/A,FALSE,"Test 120 Day Accts";#N/A,#N/A,FALSE,"Tickmarks"}</definedName>
    <definedName name="새이름인겨" localSheetId="2" hidden="1">{#N/A,#N/A,FALSE,"Aging Summary";#N/A,#N/A,FALSE,"Ratio Analysis";#N/A,#N/A,FALSE,"Test 120 Day Accts";#N/A,#N/A,FALSE,"Tickmarks"}</definedName>
    <definedName name="새이름인겨" localSheetId="28" hidden="1">{#N/A,#N/A,FALSE,"Aging Summary";#N/A,#N/A,FALSE,"Ratio Analysis";#N/A,#N/A,FALSE,"Test 120 Day Accts";#N/A,#N/A,FALSE,"Tickmarks"}</definedName>
    <definedName name="새이름인겨" localSheetId="5"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24" hidden="1">{#N/A,#N/A,FALSE,"정공"}</definedName>
    <definedName name="새파일편집" localSheetId="8" hidden="1">{#N/A,#N/A,FALSE,"정공"}</definedName>
    <definedName name="새파일편집" localSheetId="25" hidden="1">{#N/A,#N/A,FALSE,"정공"}</definedName>
    <definedName name="새파일편집" localSheetId="2" hidden="1">{#N/A,#N/A,FALSE,"정공"}</definedName>
    <definedName name="새파일편집" localSheetId="14" hidden="1">{#N/A,#N/A,FALSE,"정공"}</definedName>
    <definedName name="새파일편집" localSheetId="28" hidden="1">{#N/A,#N/A,FALSE,"정공"}</definedName>
    <definedName name="새파일편집" localSheetId="5" hidden="1">{#N/A,#N/A,FALSE,"정공"}</definedName>
    <definedName name="새파일편집" localSheetId="13" hidden="1">{#N/A,#N/A,FALSE,"정공"}</definedName>
    <definedName name="새파일편집" hidden="1">{#N/A,#N/A,FALSE,"정공"}</definedName>
    <definedName name="생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4" hidden="1">{#N/A,#N/A,TRUE,"Y생산";#N/A,#N/A,TRUE,"Y판매";#N/A,#N/A,TRUE,"Y총물량";#N/A,#N/A,TRUE,"Y능력";#N/A,#N/A,TRUE,"YKD"}</definedName>
    <definedName name="생산TON" localSheetId="8" hidden="1">{#N/A,#N/A,TRUE,"Y생산";#N/A,#N/A,TRUE,"Y판매";#N/A,#N/A,TRUE,"Y총물량";#N/A,#N/A,TRUE,"Y능력";#N/A,#N/A,TRUE,"YKD"}</definedName>
    <definedName name="생산TON" localSheetId="25" hidden="1">{#N/A,#N/A,TRUE,"Y생산";#N/A,#N/A,TRUE,"Y판매";#N/A,#N/A,TRUE,"Y총물량";#N/A,#N/A,TRUE,"Y능력";#N/A,#N/A,TRUE,"YKD"}</definedName>
    <definedName name="생산TON" localSheetId="2" hidden="1">{#N/A,#N/A,TRUE,"Y생산";#N/A,#N/A,TRUE,"Y판매";#N/A,#N/A,TRUE,"Y총물량";#N/A,#N/A,TRUE,"Y능력";#N/A,#N/A,TRUE,"YKD"}</definedName>
    <definedName name="생산TON" localSheetId="28" hidden="1">{#N/A,#N/A,TRUE,"Y생산";#N/A,#N/A,TRUE,"Y판매";#N/A,#N/A,TRUE,"Y총물량";#N/A,#N/A,TRUE,"Y능력";#N/A,#N/A,TRUE,"YKD"}</definedName>
    <definedName name="생산TON" localSheetId="5" hidden="1">{#N/A,#N/A,TRUE,"Y생산";#N/A,#N/A,TRUE,"Y판매";#N/A,#N/A,TRUE,"Y총물량";#N/A,#N/A,TRUE,"Y능력";#N/A,#N/A,TRUE,"YKD"}</definedName>
    <definedName name="생산TON" hidden="1">{#N/A,#N/A,TRUE,"Y생산";#N/A,#N/A,TRUE,"Y판매";#N/A,#N/A,TRUE,"Y총물량";#N/A,#N/A,TRUE,"Y능력";#N/A,#N/A,TRUE,"YKD"}</definedName>
    <definedName name="생산관리부" localSheetId="24" hidden="1">{#N/A,#N/A,FALSE,"단축1";#N/A,#N/A,FALSE,"단축2";#N/A,#N/A,FALSE,"단축3";#N/A,#N/A,FALSE,"장축";#N/A,#N/A,FALSE,"4WD"}</definedName>
    <definedName name="생산관리부" localSheetId="8" hidden="1">{#N/A,#N/A,FALSE,"단축1";#N/A,#N/A,FALSE,"단축2";#N/A,#N/A,FALSE,"단축3";#N/A,#N/A,FALSE,"장축";#N/A,#N/A,FALSE,"4WD"}</definedName>
    <definedName name="생산관리부" localSheetId="25" hidden="1">{#N/A,#N/A,FALSE,"단축1";#N/A,#N/A,FALSE,"단축2";#N/A,#N/A,FALSE,"단축3";#N/A,#N/A,FALSE,"장축";#N/A,#N/A,FALSE,"4WD"}</definedName>
    <definedName name="생산관리부" localSheetId="2" hidden="1">{#N/A,#N/A,FALSE,"단축1";#N/A,#N/A,FALSE,"단축2";#N/A,#N/A,FALSE,"단축3";#N/A,#N/A,FALSE,"장축";#N/A,#N/A,FALSE,"4WD"}</definedName>
    <definedName name="생산관리부" localSheetId="28" hidden="1">{#N/A,#N/A,FALSE,"단축1";#N/A,#N/A,FALSE,"단축2";#N/A,#N/A,FALSE,"단축3";#N/A,#N/A,FALSE,"장축";#N/A,#N/A,FALSE,"4WD"}</definedName>
    <definedName name="생산관리부" localSheetId="5" hidden="1">{#N/A,#N/A,FALSE,"단축1";#N/A,#N/A,FALSE,"단축2";#N/A,#N/A,FALSE,"단축3";#N/A,#N/A,FALSE,"장축";#N/A,#N/A,FALSE,"4WD"}</definedName>
    <definedName name="생산관리부" hidden="1">{#N/A,#N/A,FALSE,"단축1";#N/A,#N/A,FALSE,"단축2";#N/A,#N/A,FALSE,"단축3";#N/A,#N/A,FALSE,"장축";#N/A,#N/A,FALSE,"4WD"}</definedName>
    <definedName name="생산능력" localSheetId="24" hidden="1">{#N/A,#N/A,FALSE,"정공"}</definedName>
    <definedName name="생산능력" localSheetId="8" hidden="1">{#N/A,#N/A,FALSE,"정공"}</definedName>
    <definedName name="생산능력" localSheetId="25" hidden="1">{#N/A,#N/A,FALSE,"정공"}</definedName>
    <definedName name="생산능력" localSheetId="2" hidden="1">{#N/A,#N/A,FALSE,"정공"}</definedName>
    <definedName name="생산능력" localSheetId="14" hidden="1">{#N/A,#N/A,FALSE,"정공"}</definedName>
    <definedName name="생산능력" localSheetId="28" hidden="1">{#N/A,#N/A,FALSE,"정공"}</definedName>
    <definedName name="생산능력" localSheetId="5" hidden="1">{#N/A,#N/A,FALSE,"정공"}</definedName>
    <definedName name="생산능력" localSheetId="13" hidden="1">{#N/A,#N/A,FALSE,"정공"}</definedName>
    <definedName name="생산능력" hidden="1">{#N/A,#N/A,FALSE,"정공"}</definedName>
    <definedName name="생산배치" localSheetId="23">#REF!</definedName>
    <definedName name="생산배치" localSheetId="24">#REF!</definedName>
    <definedName name="생산배치" localSheetId="25">#REF!</definedName>
    <definedName name="생산배치" localSheetId="28">#REF!</definedName>
    <definedName name="생산배치" localSheetId="26">#REF!</definedName>
    <definedName name="생산배치" localSheetId="27">#REF!</definedName>
    <definedName name="생산배치">#REF!</definedName>
    <definedName name="생산부문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8"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5"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4" hidden="1">{#N/A,#N/A,FALSE,"단축1";#N/A,#N/A,FALSE,"단축2";#N/A,#N/A,FALSE,"단축3";#N/A,#N/A,FALSE,"장축";#N/A,#N/A,FALSE,"4WD"}</definedName>
    <definedName name="생산성" localSheetId="8" hidden="1">{#N/A,#N/A,FALSE,"단축1";#N/A,#N/A,FALSE,"단축2";#N/A,#N/A,FALSE,"단축3";#N/A,#N/A,FALSE,"장축";#N/A,#N/A,FALSE,"4WD"}</definedName>
    <definedName name="생산성" localSheetId="25" hidden="1">{#N/A,#N/A,FALSE,"단축1";#N/A,#N/A,FALSE,"단축2";#N/A,#N/A,FALSE,"단축3";#N/A,#N/A,FALSE,"장축";#N/A,#N/A,FALSE,"4WD"}</definedName>
    <definedName name="생산성" localSheetId="2" hidden="1">{#N/A,#N/A,FALSE,"단축1";#N/A,#N/A,FALSE,"단축2";#N/A,#N/A,FALSE,"단축3";#N/A,#N/A,FALSE,"장축";#N/A,#N/A,FALSE,"4WD"}</definedName>
    <definedName name="생산성" localSheetId="28" hidden="1">{#N/A,#N/A,FALSE,"단축1";#N/A,#N/A,FALSE,"단축2";#N/A,#N/A,FALSE,"단축3";#N/A,#N/A,FALSE,"장축";#N/A,#N/A,FALSE,"4WD"}</definedName>
    <definedName name="생산성" localSheetId="5" hidden="1">{#N/A,#N/A,FALSE,"단축1";#N/A,#N/A,FALSE,"단축2";#N/A,#N/A,FALSE,"단축3";#N/A,#N/A,FALSE,"장축";#N/A,#N/A,FALSE,"4WD"}</definedName>
    <definedName name="생산성" hidden="1">{#N/A,#N/A,FALSE,"단축1";#N/A,#N/A,FALSE,"단축2";#N/A,#N/A,FALSE,"단축3";#N/A,#N/A,FALSE,"장축";#N/A,#N/A,FALSE,"4WD"}</definedName>
    <definedName name="생산성1" localSheetId="24">#REF!</definedName>
    <definedName name="생산성1">#REF!</definedName>
    <definedName name="생산성2" localSheetId="24">#REF!,#REF!</definedName>
    <definedName name="생산성2">#REF!,#REF!</definedName>
    <definedName name="생산손익" localSheetId="24" hidden="1">{#N/A,#N/A,FALSE,"정공"}</definedName>
    <definedName name="생산손익" localSheetId="8" hidden="1">{#N/A,#N/A,FALSE,"정공"}</definedName>
    <definedName name="생산손익" localSheetId="25" hidden="1">{#N/A,#N/A,FALSE,"정공"}</definedName>
    <definedName name="생산손익" localSheetId="2" hidden="1">{#N/A,#N/A,FALSE,"정공"}</definedName>
    <definedName name="생산손익" localSheetId="28" hidden="1">{#N/A,#N/A,FALSE,"정공"}</definedName>
    <definedName name="생산손익" localSheetId="5" hidden="1">{#N/A,#N/A,FALSE,"정공"}</definedName>
    <definedName name="생산손익" hidden="1">{#N/A,#N/A,FALSE,"정공"}</definedName>
    <definedName name="생산실적" localSheetId="24">{"XG6PR2"}</definedName>
    <definedName name="생산실적" localSheetId="8">{"XG6PR2"}</definedName>
    <definedName name="생산실적" localSheetId="25">{"XG6PR2"}</definedName>
    <definedName name="생산실적" localSheetId="2">{"XG6PR2"}</definedName>
    <definedName name="생산실적" localSheetId="14">{"XG6PR2"}</definedName>
    <definedName name="생산실적" localSheetId="28">{"XG6PR2"}</definedName>
    <definedName name="생산실적" localSheetId="5">{"XG6PR2"}</definedName>
    <definedName name="생산실적" localSheetId="13">{"XG6PR2"}</definedName>
    <definedName name="생산실적">{"XG6PR2"}</definedName>
    <definedName name="생산실적2" localSheetId="24">{"XG6PR2"}</definedName>
    <definedName name="생산실적2" localSheetId="8">{"XG6PR2"}</definedName>
    <definedName name="생산실적2" localSheetId="25">{"XG6PR2"}</definedName>
    <definedName name="생산실적2" localSheetId="2">{"XG6PR2"}</definedName>
    <definedName name="생산실적2" localSheetId="14">{"XG6PR2"}</definedName>
    <definedName name="생산실적2" localSheetId="28">{"XG6PR2"}</definedName>
    <definedName name="생산실적2" localSheetId="5">{"XG6PR2"}</definedName>
    <definedName name="생산실적2" localSheetId="13">{"XG6PR2"}</definedName>
    <definedName name="생산실적2">{"XG6PR2"}</definedName>
    <definedName name="생산재고" localSheetId="24" hidden="1">{#N/A,#N/A,FALSE,"Aging Summary";#N/A,#N/A,FALSE,"Ratio Analysis";#N/A,#N/A,FALSE,"Test 120 Day Accts";#N/A,#N/A,FALSE,"Tickmarks"}</definedName>
    <definedName name="생산재고" localSheetId="8" hidden="1">{#N/A,#N/A,FALSE,"Aging Summary";#N/A,#N/A,FALSE,"Ratio Analysis";#N/A,#N/A,FALSE,"Test 120 Day Accts";#N/A,#N/A,FALSE,"Tickmarks"}</definedName>
    <definedName name="생산재고" localSheetId="25" hidden="1">{#N/A,#N/A,FALSE,"Aging Summary";#N/A,#N/A,FALSE,"Ratio Analysis";#N/A,#N/A,FALSE,"Test 120 Day Accts";#N/A,#N/A,FALSE,"Tickmarks"}</definedName>
    <definedName name="생산재고" localSheetId="2" hidden="1">{#N/A,#N/A,FALSE,"Aging Summary";#N/A,#N/A,FALSE,"Ratio Analysis";#N/A,#N/A,FALSE,"Test 120 Day Accts";#N/A,#N/A,FALSE,"Tickmarks"}</definedName>
    <definedName name="생산재고" localSheetId="28" hidden="1">{#N/A,#N/A,FALSE,"Aging Summary";#N/A,#N/A,FALSE,"Ratio Analysis";#N/A,#N/A,FALSE,"Test 120 Day Accts";#N/A,#N/A,FALSE,"Tickmarks"}</definedName>
    <definedName name="생산재고" localSheetId="5"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24" hidden="1">{#N/A,#N/A,FALSE,"정공"}</definedName>
    <definedName name="생산품목" localSheetId="8" hidden="1">{#N/A,#N/A,FALSE,"정공"}</definedName>
    <definedName name="생산품목" localSheetId="25" hidden="1">{#N/A,#N/A,FALSE,"정공"}</definedName>
    <definedName name="생산품목" localSheetId="2" hidden="1">{#N/A,#N/A,FALSE,"정공"}</definedName>
    <definedName name="생산품목" localSheetId="14" hidden="1">{#N/A,#N/A,FALSE,"정공"}</definedName>
    <definedName name="생산품목" localSheetId="28" hidden="1">{#N/A,#N/A,FALSE,"정공"}</definedName>
    <definedName name="생산품목" localSheetId="5" hidden="1">{#N/A,#N/A,FALSE,"정공"}</definedName>
    <definedName name="생산품목" localSheetId="13" hidden="1">{#N/A,#N/A,FALSE,"정공"}</definedName>
    <definedName name="생산품목" hidden="1">{#N/A,#N/A,FALSE,"정공"}</definedName>
    <definedName name="샤워" localSheetId="24">#REF!</definedName>
    <definedName name="샤워">#REF!</definedName>
    <definedName name="서" localSheetId="24" hidden="1">#REF!</definedName>
    <definedName name="서" localSheetId="14" hidden="1">#REF!</definedName>
    <definedName name="서" localSheetId="28" hidden="1">#REF!</definedName>
    <definedName name="서" localSheetId="13" hidden="1">#REF!</definedName>
    <definedName name="서" hidden="1">#REF!</definedName>
    <definedName name="서구1" localSheetId="24" hidden="1">{"'Jibu9811 (3)'!$B$1:$J$433"}</definedName>
    <definedName name="서구1" localSheetId="8" hidden="1">{"'Jibu9811 (3)'!$B$1:$J$433"}</definedName>
    <definedName name="서구1" localSheetId="25" hidden="1">{"'Jibu9811 (3)'!$B$1:$J$433"}</definedName>
    <definedName name="서구1" localSheetId="2" hidden="1">{"'Jibu9811 (3)'!$B$1:$J$433"}</definedName>
    <definedName name="서구1" localSheetId="14" hidden="1">{"'Jibu9811 (3)'!$B$1:$J$433"}</definedName>
    <definedName name="서구1" localSheetId="28" hidden="1">{"'Jibu9811 (3)'!$B$1:$J$433"}</definedName>
    <definedName name="서구1" localSheetId="5" hidden="1">{"'Jibu9811 (3)'!$B$1:$J$433"}</definedName>
    <definedName name="서구1" localSheetId="13" hidden="1">{"'Jibu9811 (3)'!$B$1:$J$433"}</definedName>
    <definedName name="서구1" hidden="1">{"'Jibu9811 (3)'!$B$1:$J$433"}</definedName>
    <definedName name="서부">#N/A</definedName>
    <definedName name="서산" localSheetId="24">#REF!</definedName>
    <definedName name="서산">#REF!</definedName>
    <definedName name="서상" localSheetId="24">#REF!</definedName>
    <definedName name="서상">#REF!</definedName>
    <definedName name="서울" localSheetId="24">#REF!</definedName>
    <definedName name="서울">#REF!</definedName>
    <definedName name="서울공동" localSheetId="24">#REF!</definedName>
    <definedName name="서울공동">#REF!</definedName>
    <definedName name="서울낙찰율" localSheetId="24">#REF!</definedName>
    <definedName name="서울낙찰율">#REF!</definedName>
    <definedName name="서울신용" localSheetId="24">#REF!</definedName>
    <definedName name="서울신용">#REF!</definedName>
    <definedName name="서이" localSheetId="24" hidden="1">{#N/A,#N/A,FALSE,"1.CRITERIA";#N/A,#N/A,FALSE,"2.IS";#N/A,#N/A,FALSE,"3.BS";#N/A,#N/A,FALSE,"4.PER PL";#N/A,#N/A,FALSE,"5.INVESTMENT";#N/A,#N/A,FALSE,"6.공문";#N/A,#N/A,FALSE,"7.netinvest"}</definedName>
    <definedName name="서이" localSheetId="8" hidden="1">{#N/A,#N/A,FALSE,"1.CRITERIA";#N/A,#N/A,FALSE,"2.IS";#N/A,#N/A,FALSE,"3.BS";#N/A,#N/A,FALSE,"4.PER PL";#N/A,#N/A,FALSE,"5.INVESTMENT";#N/A,#N/A,FALSE,"6.공문";#N/A,#N/A,FALSE,"7.netinvest"}</definedName>
    <definedName name="서이" localSheetId="25"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localSheetId="28" hidden="1">{#N/A,#N/A,FALSE,"1.CRITERIA";#N/A,#N/A,FALSE,"2.IS";#N/A,#N/A,FALSE,"3.BS";#N/A,#N/A,FALSE,"4.PER PL";#N/A,#N/A,FALSE,"5.INVESTMENT";#N/A,#N/A,FALSE,"6.공문";#N/A,#N/A,FALSE,"7.netinvest"}</definedName>
    <definedName name="서이" localSheetId="5"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 localSheetId="24">#REF!</definedName>
    <definedName name="석공">#REF!</definedName>
    <definedName name="석빈" localSheetId="24" hidden="1">{#N/A,#N/A,FALSE,"단축1";#N/A,#N/A,FALSE,"단축2";#N/A,#N/A,FALSE,"단축3";#N/A,#N/A,FALSE,"장축";#N/A,#N/A,FALSE,"4WD"}</definedName>
    <definedName name="석빈" localSheetId="8" hidden="1">{#N/A,#N/A,FALSE,"단축1";#N/A,#N/A,FALSE,"단축2";#N/A,#N/A,FALSE,"단축3";#N/A,#N/A,FALSE,"장축";#N/A,#N/A,FALSE,"4WD"}</definedName>
    <definedName name="석빈" localSheetId="25" hidden="1">{#N/A,#N/A,FALSE,"단축1";#N/A,#N/A,FALSE,"단축2";#N/A,#N/A,FALSE,"단축3";#N/A,#N/A,FALSE,"장축";#N/A,#N/A,FALSE,"4WD"}</definedName>
    <definedName name="석빈" localSheetId="2" hidden="1">{#N/A,#N/A,FALSE,"단축1";#N/A,#N/A,FALSE,"단축2";#N/A,#N/A,FALSE,"단축3";#N/A,#N/A,FALSE,"장축";#N/A,#N/A,FALSE,"4WD"}</definedName>
    <definedName name="석빈" localSheetId="28" hidden="1">{#N/A,#N/A,FALSE,"단축1";#N/A,#N/A,FALSE,"단축2";#N/A,#N/A,FALSE,"단축3";#N/A,#N/A,FALSE,"장축";#N/A,#N/A,FALSE,"4WD"}</definedName>
    <definedName name="석빈" localSheetId="5" hidden="1">{#N/A,#N/A,FALSE,"단축1";#N/A,#N/A,FALSE,"단축2";#N/A,#N/A,FALSE,"단축3";#N/A,#N/A,FALSE,"장축";#N/A,#N/A,FALSE,"4WD"}</definedName>
    <definedName name="석빈" hidden="1">{#N/A,#N/A,FALSE,"단축1";#N/A,#N/A,FALSE,"단축2";#N/A,#N/A,FALSE,"단축3";#N/A,#N/A,FALSE,"장축";#N/A,#N/A,FALSE,"4WD"}</definedName>
    <definedName name="석희" localSheetId="24" hidden="1">#REF!</definedName>
    <definedName name="석희" localSheetId="28" hidden="1">#REF!</definedName>
    <definedName name="석희" hidden="1">#REF!</definedName>
    <definedName name="선그그그급금"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24" hidden="1">{#N/A,#N/A,FALSE,"1.CRITERIA";#N/A,#N/A,FALSE,"2.IS";#N/A,#N/A,FALSE,"3.BS";#N/A,#N/A,FALSE,"4.PER PL";#N/A,#N/A,FALSE,"5.INVESTMENT";#N/A,#N/A,FALSE,"6.공문";#N/A,#N/A,FALSE,"7.netinvest"}</definedName>
    <definedName name="선급금" localSheetId="8" hidden="1">{#N/A,#N/A,FALSE,"1.CRITERIA";#N/A,#N/A,FALSE,"2.IS";#N/A,#N/A,FALSE,"3.BS";#N/A,#N/A,FALSE,"4.PER PL";#N/A,#N/A,FALSE,"5.INVESTMENT";#N/A,#N/A,FALSE,"6.공문";#N/A,#N/A,FALSE,"7.netinvest"}</definedName>
    <definedName name="선급금" localSheetId="25"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localSheetId="28" hidden="1">{#N/A,#N/A,FALSE,"1.CRITERIA";#N/A,#N/A,FALSE,"2.IS";#N/A,#N/A,FALSE,"3.BS";#N/A,#N/A,FALSE,"4.PER PL";#N/A,#N/A,FALSE,"5.INVESTMENT";#N/A,#N/A,FALSE,"6.공문";#N/A,#N/A,FALSE,"7.netinvest"}</definedName>
    <definedName name="선급금" localSheetId="5"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24" hidden="1">{#N/A,#N/A,FALSE,"BS";#N/A,#N/A,FALSE,"PL";#N/A,#N/A,FALSE,"처분";#N/A,#N/A,FALSE,"현금";#N/A,#N/A,FALSE,"매출";#N/A,#N/A,FALSE,"원가";#N/A,#N/A,FALSE,"경영"}</definedName>
    <definedName name="선급금2" localSheetId="8" hidden="1">{#N/A,#N/A,FALSE,"BS";#N/A,#N/A,FALSE,"PL";#N/A,#N/A,FALSE,"처분";#N/A,#N/A,FALSE,"현금";#N/A,#N/A,FALSE,"매출";#N/A,#N/A,FALSE,"원가";#N/A,#N/A,FALSE,"경영"}</definedName>
    <definedName name="선급금2" localSheetId="25" hidden="1">{#N/A,#N/A,FALSE,"BS";#N/A,#N/A,FALSE,"PL";#N/A,#N/A,FALSE,"처분";#N/A,#N/A,FALSE,"현금";#N/A,#N/A,FALSE,"매출";#N/A,#N/A,FALSE,"원가";#N/A,#N/A,FALSE,"경영"}</definedName>
    <definedName name="선급금2" localSheetId="2" hidden="1">{#N/A,#N/A,FALSE,"BS";#N/A,#N/A,FALSE,"PL";#N/A,#N/A,FALSE,"처분";#N/A,#N/A,FALSE,"현금";#N/A,#N/A,FALSE,"매출";#N/A,#N/A,FALSE,"원가";#N/A,#N/A,FALSE,"경영"}</definedName>
    <definedName name="선급금2" localSheetId="28" hidden="1">{#N/A,#N/A,FALSE,"BS";#N/A,#N/A,FALSE,"PL";#N/A,#N/A,FALSE,"처분";#N/A,#N/A,FALSE,"현금";#N/A,#N/A,FALSE,"매출";#N/A,#N/A,FALSE,"원가";#N/A,#N/A,FALSE,"경영"}</definedName>
    <definedName name="선급금2" localSheetId="5"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 localSheetId="24">#REF!</definedName>
    <definedName name="선급법인세">#REF!</definedName>
    <definedName name="선급법인세9" localSheetId="24">#REF!</definedName>
    <definedName name="선급법인세9">#REF!</definedName>
    <definedName name="선급부가세" localSheetId="24"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8"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5"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8"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5"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 localSheetId="24">#REF!</definedName>
    <definedName name="선급비용">#REF!</definedName>
    <definedName name="선급이자" localSheetId="24" hidden="1">{"FORM17",#N/A,FALSE,"Commission1";"FORM17.1",#N/A,FALSE,"Commission2"}</definedName>
    <definedName name="선급이자" localSheetId="8" hidden="1">{"FORM17",#N/A,FALSE,"Commission1";"FORM17.1",#N/A,FALSE,"Commission2"}</definedName>
    <definedName name="선급이자" localSheetId="25" hidden="1">{"FORM17",#N/A,FALSE,"Commission1";"FORM17.1",#N/A,FALSE,"Commission2"}</definedName>
    <definedName name="선급이자" localSheetId="2" hidden="1">{"FORM17",#N/A,FALSE,"Commission1";"FORM17.1",#N/A,FALSE,"Commission2"}</definedName>
    <definedName name="선급이자" localSheetId="28" hidden="1">{"FORM17",#N/A,FALSE,"Commission1";"FORM17.1",#N/A,FALSE,"Commission2"}</definedName>
    <definedName name="선급이자" localSheetId="5" hidden="1">{"FORM17",#N/A,FALSE,"Commission1";"FORM17.1",#N/A,FALSE,"Commission2"}</definedName>
    <definedName name="선급이자" hidden="1">{"FORM17",#N/A,FALSE,"Commission1";"FORM17.1",#N/A,FALSE,"Commission2"}</definedName>
    <definedName name="선급이자계상" localSheetId="24" hidden="1">{"FORM1",#N/A,FALSE,"Revenue";"FORMTR",#N/A,FALSE,"Revenue";"FORM3.1",#N/A,FALSE,"Revenue"}</definedName>
    <definedName name="선급이자계상" localSheetId="8" hidden="1">{"FORM1",#N/A,FALSE,"Revenue";"FORMTR",#N/A,FALSE,"Revenue";"FORM3.1",#N/A,FALSE,"Revenue"}</definedName>
    <definedName name="선급이자계상" localSheetId="25" hidden="1">{"FORM1",#N/A,FALSE,"Revenue";"FORMTR",#N/A,FALSE,"Revenue";"FORM3.1",#N/A,FALSE,"Revenue"}</definedName>
    <definedName name="선급이자계상" localSheetId="2" hidden="1">{"FORM1",#N/A,FALSE,"Revenue";"FORMTR",#N/A,FALSE,"Revenue";"FORM3.1",#N/A,FALSE,"Revenue"}</definedName>
    <definedName name="선급이자계상" localSheetId="28" hidden="1">{"FORM1",#N/A,FALSE,"Revenue";"FORMTR",#N/A,FALSE,"Revenue";"FORM3.1",#N/A,FALSE,"Revenue"}</definedName>
    <definedName name="선급이자계상" localSheetId="5" hidden="1">{"FORM1",#N/A,FALSE,"Revenue";"FORMTR",#N/A,FALSE,"Revenue";"FORM3.1",#N/A,FALSE,"Revenue"}</definedName>
    <definedName name="선급이자계상" hidden="1">{"FORM1",#N/A,FALSE,"Revenue";"FORMTR",#N/A,FALSE,"Revenue";"FORM3.1",#N/A,FALSE,"Revenue"}</definedName>
    <definedName name="선납관세" localSheetId="24" hidden="1">{#N/A,#N/A,FALSE,"BS";#N/A,#N/A,FALSE,"PL";#N/A,#N/A,FALSE,"처분";#N/A,#N/A,FALSE,"현금";#N/A,#N/A,FALSE,"매출";#N/A,#N/A,FALSE,"원가";#N/A,#N/A,FALSE,"경영"}</definedName>
    <definedName name="선납관세" localSheetId="8" hidden="1">{#N/A,#N/A,FALSE,"BS";#N/A,#N/A,FALSE,"PL";#N/A,#N/A,FALSE,"처분";#N/A,#N/A,FALSE,"현금";#N/A,#N/A,FALSE,"매출";#N/A,#N/A,FALSE,"원가";#N/A,#N/A,FALSE,"경영"}</definedName>
    <definedName name="선납관세" localSheetId="25" hidden="1">{#N/A,#N/A,FALSE,"BS";#N/A,#N/A,FALSE,"PL";#N/A,#N/A,FALSE,"처분";#N/A,#N/A,FALSE,"현금";#N/A,#N/A,FALSE,"매출";#N/A,#N/A,FALSE,"원가";#N/A,#N/A,FALSE,"경영"}</definedName>
    <definedName name="선납관세" localSheetId="2" hidden="1">{#N/A,#N/A,FALSE,"BS";#N/A,#N/A,FALSE,"PL";#N/A,#N/A,FALSE,"처분";#N/A,#N/A,FALSE,"현금";#N/A,#N/A,FALSE,"매출";#N/A,#N/A,FALSE,"원가";#N/A,#N/A,FALSE,"경영"}</definedName>
    <definedName name="선납관세" localSheetId="28" hidden="1">{#N/A,#N/A,FALSE,"BS";#N/A,#N/A,FALSE,"PL";#N/A,#N/A,FALSE,"처분";#N/A,#N/A,FALSE,"현금";#N/A,#N/A,FALSE,"매출";#N/A,#N/A,FALSE,"원가";#N/A,#N/A,FALSE,"경영"}</definedName>
    <definedName name="선납관세" localSheetId="5"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localSheetId="24" hidden="1">#REF!</definedName>
    <definedName name="선수금" hidden="1">#REF!</definedName>
    <definedName name="선택" localSheetId="24">#REF!</definedName>
    <definedName name="선택">#REF!</definedName>
    <definedName name="설" localSheetId="24" hidden="1">{#N/A,#N/A,TRUE,"총괄"}</definedName>
    <definedName name="설" localSheetId="8" hidden="1">{#N/A,#N/A,TRUE,"총괄"}</definedName>
    <definedName name="설" localSheetId="25" hidden="1">{#N/A,#N/A,TRUE,"총괄"}</definedName>
    <definedName name="설" localSheetId="2" hidden="1">{#N/A,#N/A,TRUE,"총괄"}</definedName>
    <definedName name="설" localSheetId="28" hidden="1">{#N/A,#N/A,TRUE,"총괄"}</definedName>
    <definedName name="설" localSheetId="5" hidden="1">{#N/A,#N/A,TRUE,"총괄"}</definedName>
    <definedName name="설" hidden="1">{#N/A,#N/A,TRUE,"총괄"}</definedName>
    <definedName name="설계">#N/A</definedName>
    <definedName name="설계2팀" localSheetId="24" hidden="1">{#N/A,#N/A,FALSE,"UNIT";#N/A,#N/A,FALSE,"UNIT";#N/A,#N/A,FALSE,"계정"}</definedName>
    <definedName name="설계2팀" localSheetId="8" hidden="1">{#N/A,#N/A,FALSE,"UNIT";#N/A,#N/A,FALSE,"UNIT";#N/A,#N/A,FALSE,"계정"}</definedName>
    <definedName name="설계2팀" localSheetId="25" hidden="1">{#N/A,#N/A,FALSE,"UNIT";#N/A,#N/A,FALSE,"UNIT";#N/A,#N/A,FALSE,"계정"}</definedName>
    <definedName name="설계2팀" localSheetId="2" hidden="1">{#N/A,#N/A,FALSE,"UNIT";#N/A,#N/A,FALSE,"UNIT";#N/A,#N/A,FALSE,"계정"}</definedName>
    <definedName name="설계2팀" localSheetId="28" hidden="1">{#N/A,#N/A,FALSE,"UNIT";#N/A,#N/A,FALSE,"UNIT";#N/A,#N/A,FALSE,"계정"}</definedName>
    <definedName name="설계2팀" localSheetId="5" hidden="1">{#N/A,#N/A,FALSE,"UNIT";#N/A,#N/A,FALSE,"UNIT";#N/A,#N/A,FALSE,"계정"}</definedName>
    <definedName name="설계2팀" hidden="1">{#N/A,#N/A,FALSE,"UNIT";#N/A,#N/A,FALSE,"UNIT";#N/A,#N/A,FALSE,"계정"}</definedName>
    <definedName name="설계가" localSheetId="24">#REF!</definedName>
    <definedName name="설계가">#REF!</definedName>
    <definedName name="설계배포" localSheetId="24" hidden="1">{#N/A,#N/A,FALSE,"삼진정공";#N/A,#N/A,FALSE,"영신금속";#N/A,#N/A,FALSE,"태양금속";#N/A,#N/A,FALSE,"진합정공";#N/A,#N/A,FALSE,"코리아";#N/A,#N/A,FALSE,"풍강금속";#N/A,#N/A,FALSE,"선일기계"}</definedName>
    <definedName name="설계배포" localSheetId="8" hidden="1">{#N/A,#N/A,FALSE,"삼진정공";#N/A,#N/A,FALSE,"영신금속";#N/A,#N/A,FALSE,"태양금속";#N/A,#N/A,FALSE,"진합정공";#N/A,#N/A,FALSE,"코리아";#N/A,#N/A,FALSE,"풍강금속";#N/A,#N/A,FALSE,"선일기계"}</definedName>
    <definedName name="설계배포" localSheetId="25" hidden="1">{#N/A,#N/A,FALSE,"삼진정공";#N/A,#N/A,FALSE,"영신금속";#N/A,#N/A,FALSE,"태양금속";#N/A,#N/A,FALSE,"진합정공";#N/A,#N/A,FALSE,"코리아";#N/A,#N/A,FALSE,"풍강금속";#N/A,#N/A,FALSE,"선일기계"}</definedName>
    <definedName name="설계배포" localSheetId="2" hidden="1">{#N/A,#N/A,FALSE,"삼진정공";#N/A,#N/A,FALSE,"영신금속";#N/A,#N/A,FALSE,"태양금속";#N/A,#N/A,FALSE,"진합정공";#N/A,#N/A,FALSE,"코리아";#N/A,#N/A,FALSE,"풍강금속";#N/A,#N/A,FALSE,"선일기계"}</definedName>
    <definedName name="설계배포" localSheetId="14" hidden="1">{#N/A,#N/A,FALSE,"삼진정공";#N/A,#N/A,FALSE,"영신금속";#N/A,#N/A,FALSE,"태양금속";#N/A,#N/A,FALSE,"진합정공";#N/A,#N/A,FALSE,"코리아";#N/A,#N/A,FALSE,"풍강금속";#N/A,#N/A,FALSE,"선일기계"}</definedName>
    <definedName name="설계배포" localSheetId="28" hidden="1">{#N/A,#N/A,FALSE,"삼진정공";#N/A,#N/A,FALSE,"영신금속";#N/A,#N/A,FALSE,"태양금속";#N/A,#N/A,FALSE,"진합정공";#N/A,#N/A,FALSE,"코리아";#N/A,#N/A,FALSE,"풍강금속";#N/A,#N/A,FALSE,"선일기계"}</definedName>
    <definedName name="설계배포" localSheetId="5" hidden="1">{#N/A,#N/A,FALSE,"삼진정공";#N/A,#N/A,FALSE,"영신금속";#N/A,#N/A,FALSE,"태양금속";#N/A,#N/A,FALSE,"진합정공";#N/A,#N/A,FALSE,"코리아";#N/A,#N/A,FALSE,"풍강금속";#N/A,#N/A,FALSE,"선일기계"}</definedName>
    <definedName name="설계배포" localSheetId="13"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localSheetId="24" hidden="1">{#N/A,#N/A,FALSE,"단축1";#N/A,#N/A,FALSE,"단축2";#N/A,#N/A,FALSE,"단축3";#N/A,#N/A,FALSE,"장축";#N/A,#N/A,FALSE,"4WD"}</definedName>
    <definedName name="설계지침수정중" localSheetId="8" hidden="1">{#N/A,#N/A,FALSE,"단축1";#N/A,#N/A,FALSE,"단축2";#N/A,#N/A,FALSE,"단축3";#N/A,#N/A,FALSE,"장축";#N/A,#N/A,FALSE,"4WD"}</definedName>
    <definedName name="설계지침수정중" localSheetId="25" hidden="1">{#N/A,#N/A,FALSE,"단축1";#N/A,#N/A,FALSE,"단축2";#N/A,#N/A,FALSE,"단축3";#N/A,#N/A,FALSE,"장축";#N/A,#N/A,FALSE,"4WD"}</definedName>
    <definedName name="설계지침수정중" localSheetId="2" hidden="1">{#N/A,#N/A,FALSE,"단축1";#N/A,#N/A,FALSE,"단축2";#N/A,#N/A,FALSE,"단축3";#N/A,#N/A,FALSE,"장축";#N/A,#N/A,FALSE,"4WD"}</definedName>
    <definedName name="설계지침수정중" localSheetId="28" hidden="1">{#N/A,#N/A,FALSE,"단축1";#N/A,#N/A,FALSE,"단축2";#N/A,#N/A,FALSE,"단축3";#N/A,#N/A,FALSE,"장축";#N/A,#N/A,FALSE,"4WD"}</definedName>
    <definedName name="설계지침수정중" localSheetId="5" hidden="1">{#N/A,#N/A,FALSE,"단축1";#N/A,#N/A,FALSE,"단축2";#N/A,#N/A,FALSE,"단축3";#N/A,#N/A,FALSE,"장축";#N/A,#N/A,FALSE,"4WD"}</definedName>
    <definedName name="설계지침수정중" hidden="1">{#N/A,#N/A,FALSE,"단축1";#N/A,#N/A,FALSE,"단축2";#N/A,#N/A,FALSE,"단축3";#N/A,#N/A,FALSE,"장축";#N/A,#N/A,FALSE,"4WD"}</definedName>
    <definedName name="설명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설명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24" hidden="1">{#N/A,#N/A,TRUE,"총괄"}</definedName>
    <definedName name="설변" localSheetId="8" hidden="1">{#N/A,#N/A,TRUE,"총괄"}</definedName>
    <definedName name="설변" localSheetId="25" hidden="1">{#N/A,#N/A,TRUE,"총괄"}</definedName>
    <definedName name="설변" localSheetId="2" hidden="1">{#N/A,#N/A,TRUE,"총괄"}</definedName>
    <definedName name="설변" localSheetId="28" hidden="1">{#N/A,#N/A,TRUE,"총괄"}</definedName>
    <definedName name="설변" localSheetId="5" hidden="1">{#N/A,#N/A,TRUE,"총괄"}</definedName>
    <definedName name="설변" hidden="1">{#N/A,#N/A,TRUE,"총괄"}</definedName>
    <definedName name="설비" localSheetId="24" hidden="1">{#N/A,#N/A,FALSE,"이태원철근"}</definedName>
    <definedName name="설비" localSheetId="8" hidden="1">{#N/A,#N/A,FALSE,"이태원철근"}</definedName>
    <definedName name="설비" localSheetId="25" hidden="1">{#N/A,#N/A,FALSE,"이태원철근"}</definedName>
    <definedName name="설비" localSheetId="2" hidden="1">{#N/A,#N/A,FALSE,"이태원철근"}</definedName>
    <definedName name="설비" localSheetId="28" hidden="1">{#N/A,#N/A,FALSE,"이태원철근"}</definedName>
    <definedName name="설비" localSheetId="5" hidden="1">{#N/A,#N/A,FALSE,"이태원철근"}</definedName>
    <definedName name="설비" hidden="1">{#N/A,#N/A,FALSE,"이태원철근"}</definedName>
    <definedName name="설비물량" localSheetId="24">#REF!</definedName>
    <definedName name="설비물량">#REF!</definedName>
    <definedName name="설비절감방안" localSheetId="24" hidden="1">{#N/A,#N/A,FALSE,"단축1";#N/A,#N/A,FALSE,"단축2";#N/A,#N/A,FALSE,"단축3";#N/A,#N/A,FALSE,"장축";#N/A,#N/A,FALSE,"4WD"}</definedName>
    <definedName name="설비절감방안" localSheetId="8" hidden="1">{#N/A,#N/A,FALSE,"단축1";#N/A,#N/A,FALSE,"단축2";#N/A,#N/A,FALSE,"단축3";#N/A,#N/A,FALSE,"장축";#N/A,#N/A,FALSE,"4WD"}</definedName>
    <definedName name="설비절감방안" localSheetId="25" hidden="1">{#N/A,#N/A,FALSE,"단축1";#N/A,#N/A,FALSE,"단축2";#N/A,#N/A,FALSE,"단축3";#N/A,#N/A,FALSE,"장축";#N/A,#N/A,FALSE,"4WD"}</definedName>
    <definedName name="설비절감방안" localSheetId="2" hidden="1">{#N/A,#N/A,FALSE,"단축1";#N/A,#N/A,FALSE,"단축2";#N/A,#N/A,FALSE,"단축3";#N/A,#N/A,FALSE,"장축";#N/A,#N/A,FALSE,"4WD"}</definedName>
    <definedName name="설비절감방안" localSheetId="28" hidden="1">{#N/A,#N/A,FALSE,"단축1";#N/A,#N/A,FALSE,"단축2";#N/A,#N/A,FALSE,"단축3";#N/A,#N/A,FALSE,"장축";#N/A,#N/A,FALSE,"4WD"}</definedName>
    <definedName name="설비절감방안" localSheetId="5" hidden="1">{#N/A,#N/A,FALSE,"단축1";#N/A,#N/A,FALSE,"단축2";#N/A,#N/A,FALSE,"단축3";#N/A,#N/A,FALSE,"장축";#N/A,#N/A,FALSE,"4WD"}</definedName>
    <definedName name="설비절감방안" hidden="1">{#N/A,#N/A,FALSE,"단축1";#N/A,#N/A,FALSE,"단축2";#N/A,#N/A,FALSE,"단축3";#N/A,#N/A,FALSE,"장축";#N/A,#N/A,FALSE,"4WD"}</definedName>
    <definedName name="설비투자" localSheetId="24" hidden="1">{#N/A,#N/A,FALSE,"정공"}</definedName>
    <definedName name="설비투자" localSheetId="8" hidden="1">{#N/A,#N/A,FALSE,"정공"}</definedName>
    <definedName name="설비투자" localSheetId="25" hidden="1">{#N/A,#N/A,FALSE,"정공"}</definedName>
    <definedName name="설비투자" localSheetId="2" hidden="1">{#N/A,#N/A,FALSE,"정공"}</definedName>
    <definedName name="설비투자" localSheetId="14" hidden="1">{#N/A,#N/A,FALSE,"정공"}</definedName>
    <definedName name="설비투자" localSheetId="28" hidden="1">{#N/A,#N/A,FALSE,"정공"}</definedName>
    <definedName name="설비투자" localSheetId="5" hidden="1">{#N/A,#N/A,FALSE,"정공"}</definedName>
    <definedName name="설비투자" localSheetId="13" hidden="1">{#N/A,#N/A,FALSE,"정공"}</definedName>
    <definedName name="설비투자" hidden="1">{#N/A,#N/A,FALSE,"정공"}</definedName>
    <definedName name="설설" localSheetId="24" hidden="1">{#N/A,#N/A,FALSE,"단축1";#N/A,#N/A,FALSE,"단축2";#N/A,#N/A,FALSE,"단축3";#N/A,#N/A,FALSE,"장축";#N/A,#N/A,FALSE,"4WD"}</definedName>
    <definedName name="설설" localSheetId="8" hidden="1">{#N/A,#N/A,FALSE,"단축1";#N/A,#N/A,FALSE,"단축2";#N/A,#N/A,FALSE,"단축3";#N/A,#N/A,FALSE,"장축";#N/A,#N/A,FALSE,"4WD"}</definedName>
    <definedName name="설설" localSheetId="25" hidden="1">{#N/A,#N/A,FALSE,"단축1";#N/A,#N/A,FALSE,"단축2";#N/A,#N/A,FALSE,"단축3";#N/A,#N/A,FALSE,"장축";#N/A,#N/A,FALSE,"4WD"}</definedName>
    <definedName name="설설" localSheetId="2" hidden="1">{#N/A,#N/A,FALSE,"단축1";#N/A,#N/A,FALSE,"단축2";#N/A,#N/A,FALSE,"단축3";#N/A,#N/A,FALSE,"장축";#N/A,#N/A,FALSE,"4WD"}</definedName>
    <definedName name="설설" localSheetId="28" hidden="1">{#N/A,#N/A,FALSE,"단축1";#N/A,#N/A,FALSE,"단축2";#N/A,#N/A,FALSE,"단축3";#N/A,#N/A,FALSE,"장축";#N/A,#N/A,FALSE,"4WD"}</definedName>
    <definedName name="설설" localSheetId="5" hidden="1">{#N/A,#N/A,FALSE,"단축1";#N/A,#N/A,FALSE,"단축2";#N/A,#N/A,FALSE,"단축3";#N/A,#N/A,FALSE,"장축";#N/A,#N/A,FALSE,"4WD"}</definedName>
    <definedName name="설설" hidden="1">{#N/A,#N/A,FALSE,"단축1";#N/A,#N/A,FALSE,"단축2";#N/A,#N/A,FALSE,"단축3";#N/A,#N/A,FALSE,"장축";#N/A,#N/A,FALSE,"4WD"}</definedName>
    <definedName name="설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설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 localSheetId="24">#REF!</definedName>
    <definedName name="설집">#REF!</definedName>
    <definedName name="설치" localSheetId="24" hidden="1">{#N/A,#N/A,FALSE,"초중조사서식 "}</definedName>
    <definedName name="설치" localSheetId="8" hidden="1">{#N/A,#N/A,FALSE,"초중조사서식 "}</definedName>
    <definedName name="설치" localSheetId="25" hidden="1">{#N/A,#N/A,FALSE,"초중조사서식 "}</definedName>
    <definedName name="설치" localSheetId="2" hidden="1">{#N/A,#N/A,FALSE,"초중조사서식 "}</definedName>
    <definedName name="설치" localSheetId="28" hidden="1">{#N/A,#N/A,FALSE,"초중조사서식 "}</definedName>
    <definedName name="설치" localSheetId="5" hidden="1">{#N/A,#N/A,FALSE,"초중조사서식 "}</definedName>
    <definedName name="설치" hidden="1">{#N/A,#N/A,FALSE,"초중조사서식 "}</definedName>
    <definedName name="설치간재" localSheetId="24">#REF!</definedName>
    <definedName name="설치간재">#REF!</definedName>
    <definedName name="설치누계">#N/A</definedName>
    <definedName name="설치직노" localSheetId="24">#REF!</definedName>
    <definedName name="설치직노">#REF!</definedName>
    <definedName name="설치직재" localSheetId="24">#REF!</definedName>
    <definedName name="설치직재">#REF!</definedName>
    <definedName name="성" localSheetId="24" hidden="1">{#N/A,#N/A,FALSE,"UNIT";#N/A,#N/A,FALSE,"UNIT";#N/A,#N/A,FALSE,"계정"}</definedName>
    <definedName name="성" localSheetId="8" hidden="1">{#N/A,#N/A,FALSE,"UNIT";#N/A,#N/A,FALSE,"UNIT";#N/A,#N/A,FALSE,"계정"}</definedName>
    <definedName name="성" localSheetId="25" hidden="1">{#N/A,#N/A,FALSE,"UNIT";#N/A,#N/A,FALSE,"UNIT";#N/A,#N/A,FALSE,"계정"}</definedName>
    <definedName name="성" localSheetId="2" hidden="1">{#N/A,#N/A,FALSE,"UNIT";#N/A,#N/A,FALSE,"UNIT";#N/A,#N/A,FALSE,"계정"}</definedName>
    <definedName name="성" localSheetId="28" hidden="1">{#N/A,#N/A,FALSE,"UNIT";#N/A,#N/A,FALSE,"UNIT";#N/A,#N/A,FALSE,"계정"}</definedName>
    <definedName name="성" localSheetId="5" hidden="1">{#N/A,#N/A,FALSE,"UNIT";#N/A,#N/A,FALSE,"UNIT";#N/A,#N/A,FALSE,"계정"}</definedName>
    <definedName name="성" hidden="1">{#N/A,#N/A,FALSE,"UNIT";#N/A,#N/A,FALSE,"UNIT";#N/A,#N/A,FALSE,"계정"}</definedName>
    <definedName name="성남" localSheetId="24" hidden="1">{"'Jibu9811 (3)'!$B$1:$J$433"}</definedName>
    <definedName name="성남" localSheetId="8" hidden="1">{"'Jibu9811 (3)'!$B$1:$J$433"}</definedName>
    <definedName name="성남" localSheetId="25" hidden="1">{"'Jibu9811 (3)'!$B$1:$J$433"}</definedName>
    <definedName name="성남" localSheetId="2" hidden="1">{"'Jibu9811 (3)'!$B$1:$J$433"}</definedName>
    <definedName name="성남" localSheetId="14" hidden="1">{"'Jibu9811 (3)'!$B$1:$J$433"}</definedName>
    <definedName name="성남" localSheetId="28" hidden="1">{"'Jibu9811 (3)'!$B$1:$J$433"}</definedName>
    <definedName name="성남" localSheetId="5" hidden="1">{"'Jibu9811 (3)'!$B$1:$J$433"}</definedName>
    <definedName name="성남" localSheetId="13" hidden="1">{"'Jibu9811 (3)'!$B$1:$J$433"}</definedName>
    <definedName name="성남" hidden="1">{"'Jibu9811 (3)'!$B$1:$J$433"}</definedName>
    <definedName name="성명" localSheetId="24">OFFSET(#REF!,0,0,COUNTA(#REF!),1)</definedName>
    <definedName name="성명">OFFSET(#REF!,0,0,COUNTA(#REF!),1)</definedName>
    <definedName name="성적" localSheetId="24">#REF!</definedName>
    <definedName name="성적">#REF!</definedName>
    <definedName name="성지안분" localSheetId="24" hidden="1">{"'Jibu9811 (3)'!$B$1:$J$433"}</definedName>
    <definedName name="성지안분" localSheetId="8" hidden="1">{"'Jibu9811 (3)'!$B$1:$J$433"}</definedName>
    <definedName name="성지안분" localSheetId="25" hidden="1">{"'Jibu9811 (3)'!$B$1:$J$433"}</definedName>
    <definedName name="성지안분" localSheetId="2" hidden="1">{"'Jibu9811 (3)'!$B$1:$J$433"}</definedName>
    <definedName name="성지안분" localSheetId="14" hidden="1">{"'Jibu9811 (3)'!$B$1:$J$433"}</definedName>
    <definedName name="성지안분" localSheetId="28" hidden="1">{"'Jibu9811 (3)'!$B$1:$J$433"}</definedName>
    <definedName name="성지안분" localSheetId="5" hidden="1">{"'Jibu9811 (3)'!$B$1:$J$433"}</definedName>
    <definedName name="성지안분" localSheetId="13" hidden="1">{"'Jibu9811 (3)'!$B$1:$J$433"}</definedName>
    <definedName name="성지안분" hidden="1">{"'Jibu9811 (3)'!$B$1:$J$433"}</definedName>
    <definedName name="성형동소방" localSheetId="24">#REF!</definedName>
    <definedName name="성형동소방">#REF!</definedName>
    <definedName name="세목테이블" localSheetId="24">#REF!</definedName>
    <definedName name="세목테이블">#REF!</definedName>
    <definedName name="세무"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24" hidden="1">{"'Jibu9811 (3)'!$B$1:$J$433"}</definedName>
    <definedName name="세부" localSheetId="8" hidden="1">{"'Jibu9811 (3)'!$B$1:$J$433"}</definedName>
    <definedName name="세부" localSheetId="25" hidden="1">{"'Jibu9811 (3)'!$B$1:$J$433"}</definedName>
    <definedName name="세부" localSheetId="2" hidden="1">{"'Jibu9811 (3)'!$B$1:$J$433"}</definedName>
    <definedName name="세부" localSheetId="14" hidden="1">{"'Jibu9811 (3)'!$B$1:$J$433"}</definedName>
    <definedName name="세부" localSheetId="28" hidden="1">{"'Jibu9811 (3)'!$B$1:$J$433"}</definedName>
    <definedName name="세부" localSheetId="5" hidden="1">{"'Jibu9811 (3)'!$B$1:$J$433"}</definedName>
    <definedName name="세부" localSheetId="13" hidden="1">{"'Jibu9811 (3)'!$B$1:$J$433"}</definedName>
    <definedName name="세부" hidden="1">{"'Jibu9811 (3)'!$B$1:$J$433"}</definedName>
    <definedName name="세부근거" localSheetId="24" hidden="1">{"'Jibu9811 (3)'!$B$1:$J$433"}</definedName>
    <definedName name="세부근거" localSheetId="8" hidden="1">{"'Jibu9811 (3)'!$B$1:$J$433"}</definedName>
    <definedName name="세부근거" localSheetId="25" hidden="1">{"'Jibu9811 (3)'!$B$1:$J$433"}</definedName>
    <definedName name="세부근거" localSheetId="2" hidden="1">{"'Jibu9811 (3)'!$B$1:$J$433"}</definedName>
    <definedName name="세부근거" localSheetId="14" hidden="1">{"'Jibu9811 (3)'!$B$1:$J$433"}</definedName>
    <definedName name="세부근거" localSheetId="28" hidden="1">{"'Jibu9811 (3)'!$B$1:$J$433"}</definedName>
    <definedName name="세부근거" localSheetId="5" hidden="1">{"'Jibu9811 (3)'!$B$1:$J$433"}</definedName>
    <definedName name="세부근거" localSheetId="13" hidden="1">{"'Jibu9811 (3)'!$B$1:$J$433"}</definedName>
    <definedName name="세부근거" hidden="1">{"'Jibu9811 (3)'!$B$1:$J$433"}</definedName>
    <definedName name="세부생산계획" localSheetId="24" hidden="1">{#N/A,#N/A,TRUE,"Y생산";#N/A,#N/A,TRUE,"Y판매";#N/A,#N/A,TRUE,"Y총물량";#N/A,#N/A,TRUE,"Y능력";#N/A,#N/A,TRUE,"YKD"}</definedName>
    <definedName name="세부생산계획" localSheetId="8" hidden="1">{#N/A,#N/A,TRUE,"Y생산";#N/A,#N/A,TRUE,"Y판매";#N/A,#N/A,TRUE,"Y총물량";#N/A,#N/A,TRUE,"Y능력";#N/A,#N/A,TRUE,"YKD"}</definedName>
    <definedName name="세부생산계획" localSheetId="25" hidden="1">{#N/A,#N/A,TRUE,"Y생산";#N/A,#N/A,TRUE,"Y판매";#N/A,#N/A,TRUE,"Y총물량";#N/A,#N/A,TRUE,"Y능력";#N/A,#N/A,TRUE,"YKD"}</definedName>
    <definedName name="세부생산계획" localSheetId="2" hidden="1">{#N/A,#N/A,TRUE,"Y생산";#N/A,#N/A,TRUE,"Y판매";#N/A,#N/A,TRUE,"Y총물량";#N/A,#N/A,TRUE,"Y능력";#N/A,#N/A,TRUE,"YKD"}</definedName>
    <definedName name="세부생산계획" localSheetId="28" hidden="1">{#N/A,#N/A,TRUE,"Y생산";#N/A,#N/A,TRUE,"Y판매";#N/A,#N/A,TRUE,"Y총물량";#N/A,#N/A,TRUE,"Y능력";#N/A,#N/A,TRUE,"YKD"}</definedName>
    <definedName name="세부생산계획" localSheetId="5" hidden="1">{#N/A,#N/A,TRUE,"Y생산";#N/A,#N/A,TRUE,"Y판매";#N/A,#N/A,TRUE,"Y총물량";#N/A,#N/A,TRUE,"Y능력";#N/A,#N/A,TRUE,"YKD"}</definedName>
    <definedName name="세부생산계획" hidden="1">{#N/A,#N/A,TRUE,"Y생산";#N/A,#N/A,TRUE,"Y판매";#N/A,#N/A,TRUE,"Y총물량";#N/A,#N/A,TRUE,"Y능력";#N/A,#N/A,TRUE,"YKD"}</definedName>
    <definedName name="세부안" localSheetId="24" hidden="1">#REF!</definedName>
    <definedName name="세부안" localSheetId="28" hidden="1">#REF!</definedName>
    <definedName name="세부안" localSheetId="13" hidden="1">#REF!</definedName>
    <definedName name="세부안" hidden="1">#REF!</definedName>
    <definedName name="세부안2" localSheetId="24" hidden="1">#REF!</definedName>
    <definedName name="세부안2" localSheetId="28" hidden="1">#REF!</definedName>
    <definedName name="세부안2" hidden="1">#REF!</definedName>
    <definedName name="세부안3" localSheetId="24" hidden="1">#REF!</definedName>
    <definedName name="세부안3" localSheetId="28" hidden="1">#REF!</definedName>
    <definedName name="세부안3" hidden="1">#REF!</definedName>
    <definedName name="세부일정" localSheetId="24" hidden="1">{#N/A,#N/A,FALSE,"단축1";#N/A,#N/A,FALSE,"단축2";#N/A,#N/A,FALSE,"단축3";#N/A,#N/A,FALSE,"장축";#N/A,#N/A,FALSE,"4WD"}</definedName>
    <definedName name="세부일정" localSheetId="8" hidden="1">{#N/A,#N/A,FALSE,"단축1";#N/A,#N/A,FALSE,"단축2";#N/A,#N/A,FALSE,"단축3";#N/A,#N/A,FALSE,"장축";#N/A,#N/A,FALSE,"4WD"}</definedName>
    <definedName name="세부일정" localSheetId="25" hidden="1">{#N/A,#N/A,FALSE,"단축1";#N/A,#N/A,FALSE,"단축2";#N/A,#N/A,FALSE,"단축3";#N/A,#N/A,FALSE,"장축";#N/A,#N/A,FALSE,"4WD"}</definedName>
    <definedName name="세부일정" localSheetId="2" hidden="1">{#N/A,#N/A,FALSE,"단축1";#N/A,#N/A,FALSE,"단축2";#N/A,#N/A,FALSE,"단축3";#N/A,#N/A,FALSE,"장축";#N/A,#N/A,FALSE,"4WD"}</definedName>
    <definedName name="세부일정" localSheetId="14" hidden="1">{#N/A,#N/A,FALSE,"단축1";#N/A,#N/A,FALSE,"단축2";#N/A,#N/A,FALSE,"단축3";#N/A,#N/A,FALSE,"장축";#N/A,#N/A,FALSE,"4WD"}</definedName>
    <definedName name="세부일정" localSheetId="28" hidden="1">{#N/A,#N/A,FALSE,"단축1";#N/A,#N/A,FALSE,"단축2";#N/A,#N/A,FALSE,"단축3";#N/A,#N/A,FALSE,"장축";#N/A,#N/A,FALSE,"4WD"}</definedName>
    <definedName name="세부일정" localSheetId="5" hidden="1">{#N/A,#N/A,FALSE,"단축1";#N/A,#N/A,FALSE,"단축2";#N/A,#N/A,FALSE,"단축3";#N/A,#N/A,FALSE,"장축";#N/A,#N/A,FALSE,"4WD"}</definedName>
    <definedName name="세부일정" localSheetId="13" hidden="1">{#N/A,#N/A,FALSE,"단축1";#N/A,#N/A,FALSE,"단축2";#N/A,#N/A,FALSE,"단축3";#N/A,#N/A,FALSE,"장축";#N/A,#N/A,FALSE,"4WD"}</definedName>
    <definedName name="세부일정" hidden="1">{#N/A,#N/A,FALSE,"단축1";#N/A,#N/A,FALSE,"단축2";#N/A,#N/A,FALSE,"단축3";#N/A,#N/A,FALSE,"장축";#N/A,#N/A,FALSE,"4WD"}</definedName>
    <definedName name="세부일정.1" localSheetId="24" hidden="1">{#N/A,#N/A,FALSE,"단축1";#N/A,#N/A,FALSE,"단축2";#N/A,#N/A,FALSE,"단축3";#N/A,#N/A,FALSE,"장축";#N/A,#N/A,FALSE,"4WD"}</definedName>
    <definedName name="세부일정.1" localSheetId="8" hidden="1">{#N/A,#N/A,FALSE,"단축1";#N/A,#N/A,FALSE,"단축2";#N/A,#N/A,FALSE,"단축3";#N/A,#N/A,FALSE,"장축";#N/A,#N/A,FALSE,"4WD"}</definedName>
    <definedName name="세부일정.1" localSheetId="25" hidden="1">{#N/A,#N/A,FALSE,"단축1";#N/A,#N/A,FALSE,"단축2";#N/A,#N/A,FALSE,"단축3";#N/A,#N/A,FALSE,"장축";#N/A,#N/A,FALSE,"4WD"}</definedName>
    <definedName name="세부일정.1" localSheetId="2" hidden="1">{#N/A,#N/A,FALSE,"단축1";#N/A,#N/A,FALSE,"단축2";#N/A,#N/A,FALSE,"단축3";#N/A,#N/A,FALSE,"장축";#N/A,#N/A,FALSE,"4WD"}</definedName>
    <definedName name="세부일정.1" localSheetId="14" hidden="1">{#N/A,#N/A,FALSE,"단축1";#N/A,#N/A,FALSE,"단축2";#N/A,#N/A,FALSE,"단축3";#N/A,#N/A,FALSE,"장축";#N/A,#N/A,FALSE,"4WD"}</definedName>
    <definedName name="세부일정.1" localSheetId="28" hidden="1">{#N/A,#N/A,FALSE,"단축1";#N/A,#N/A,FALSE,"단축2";#N/A,#N/A,FALSE,"단축3";#N/A,#N/A,FALSE,"장축";#N/A,#N/A,FALSE,"4WD"}</definedName>
    <definedName name="세부일정.1" localSheetId="5" hidden="1">{#N/A,#N/A,FALSE,"단축1";#N/A,#N/A,FALSE,"단축2";#N/A,#N/A,FALSE,"단축3";#N/A,#N/A,FALSE,"장축";#N/A,#N/A,FALSE,"4WD"}</definedName>
    <definedName name="세부일정.1" localSheetId="13" hidden="1">{#N/A,#N/A,FALSE,"단축1";#N/A,#N/A,FALSE,"단축2";#N/A,#N/A,FALSE,"단축3";#N/A,#N/A,FALSE,"장축";#N/A,#N/A,FALSE,"4WD"}</definedName>
    <definedName name="세부일정.1" hidden="1">{#N/A,#N/A,FALSE,"단축1";#N/A,#N/A,FALSE,"단축2";#N/A,#N/A,FALSE,"단축3";#N/A,#N/A,FALSE,"장축";#N/A,#N/A,FALSE,"4WD"}</definedName>
    <definedName name="세부판매직접비" localSheetId="24">#REF!</definedName>
    <definedName name="세부판매직접비">#REF!</definedName>
    <definedName name="세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localSheetId="24" hidden="1">{#N/A,#N/A,FALSE,"단축1";#N/A,#N/A,FALSE,"단축2";#N/A,#N/A,FALSE,"단축3";#N/A,#N/A,FALSE,"장축";#N/A,#N/A,FALSE,"4WD"}</definedName>
    <definedName name="세왕123" localSheetId="8" hidden="1">{#N/A,#N/A,FALSE,"단축1";#N/A,#N/A,FALSE,"단축2";#N/A,#N/A,FALSE,"단축3";#N/A,#N/A,FALSE,"장축";#N/A,#N/A,FALSE,"4WD"}</definedName>
    <definedName name="세왕123" localSheetId="25" hidden="1">{#N/A,#N/A,FALSE,"단축1";#N/A,#N/A,FALSE,"단축2";#N/A,#N/A,FALSE,"단축3";#N/A,#N/A,FALSE,"장축";#N/A,#N/A,FALSE,"4WD"}</definedName>
    <definedName name="세왕123" localSheetId="2" hidden="1">{#N/A,#N/A,FALSE,"단축1";#N/A,#N/A,FALSE,"단축2";#N/A,#N/A,FALSE,"단축3";#N/A,#N/A,FALSE,"장축";#N/A,#N/A,FALSE,"4WD"}</definedName>
    <definedName name="세왕123" localSheetId="28" hidden="1">{#N/A,#N/A,FALSE,"단축1";#N/A,#N/A,FALSE,"단축2";#N/A,#N/A,FALSE,"단축3";#N/A,#N/A,FALSE,"장축";#N/A,#N/A,FALSE,"4WD"}</definedName>
    <definedName name="세왕123" localSheetId="5" hidden="1">{#N/A,#N/A,FALSE,"단축1";#N/A,#N/A,FALSE,"단축2";#N/A,#N/A,FALSE,"단축3";#N/A,#N/A,FALSE,"장축";#N/A,#N/A,FALSE,"4WD"}</definedName>
    <definedName name="세왕123" hidden="1">{#N/A,#N/A,FALSE,"단축1";#N/A,#N/A,FALSE,"단축2";#N/A,#N/A,FALSE,"단축3";#N/A,#N/A,FALSE,"장축";#N/A,#N/A,FALSE,"4WD"}</definedName>
    <definedName name="세율" localSheetId="24">#REF!</definedName>
    <definedName name="세율">#REF!</definedName>
    <definedName name="세율98" localSheetId="24">#REF!</definedName>
    <definedName name="세율98">#REF!</definedName>
    <definedName name="세율변동" localSheetId="24">#REF!</definedName>
    <definedName name="세율변동">#REF!</definedName>
    <definedName name="세율변동2007" localSheetId="24">#REF!</definedName>
    <definedName name="세율변동2007">#REF!</definedName>
    <definedName name="세전익익" localSheetId="24" hidden="1">{#N/A,#N/A,FALSE,"지침";#N/A,#N/A,FALSE,"환경분석";#N/A,#N/A,FALSE,"Sheet16"}</definedName>
    <definedName name="세전익익" localSheetId="8" hidden="1">{#N/A,#N/A,FALSE,"지침";#N/A,#N/A,FALSE,"환경분석";#N/A,#N/A,FALSE,"Sheet16"}</definedName>
    <definedName name="세전익익" localSheetId="25" hidden="1">{#N/A,#N/A,FALSE,"지침";#N/A,#N/A,FALSE,"환경분석";#N/A,#N/A,FALSE,"Sheet16"}</definedName>
    <definedName name="세전익익" localSheetId="2" hidden="1">{#N/A,#N/A,FALSE,"지침";#N/A,#N/A,FALSE,"환경분석";#N/A,#N/A,FALSE,"Sheet16"}</definedName>
    <definedName name="세전익익" localSheetId="28" hidden="1">{#N/A,#N/A,FALSE,"지침";#N/A,#N/A,FALSE,"환경분석";#N/A,#N/A,FALSE,"Sheet16"}</definedName>
    <definedName name="세전익익" localSheetId="5" hidden="1">{#N/A,#N/A,FALSE,"지침";#N/A,#N/A,FALSE,"환경분석";#N/A,#N/A,FALSE,"Sheet16"}</definedName>
    <definedName name="세전익익" hidden="1">{#N/A,#N/A,FALSE,"지침";#N/A,#N/A,FALSE,"환경분석";#N/A,#N/A,FALSE,"Sheet16"}</definedName>
    <definedName name="세진" localSheetId="24">#REF!</definedName>
    <definedName name="세진">#REF!</definedName>
    <definedName name="세진2" localSheetId="24">#REF!</definedName>
    <definedName name="세진2">#REF!</definedName>
    <definedName name="세진3">#N/A</definedName>
    <definedName name="셀리카" localSheetId="24" hidden="1">#REF!</definedName>
    <definedName name="셀리카" localSheetId="14" hidden="1">#REF!</definedName>
    <definedName name="셀리카" localSheetId="28" hidden="1">#REF!</definedName>
    <definedName name="셀리카" localSheetId="13" hidden="1">#REF!</definedName>
    <definedName name="셀리카" hidden="1">#REF!</definedName>
    <definedName name="셔ㅛ셔" localSheetId="24">#REF!</definedName>
    <definedName name="셔ㅛ셔">#REF!</definedName>
    <definedName name="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 localSheetId="24">#REF!</definedName>
    <definedName name="소B7">#REF!</definedName>
    <definedName name="소계" localSheetId="24">#REF!</definedName>
    <definedName name="소계">#REF!</definedName>
    <definedName name="소구경_supt자재" localSheetId="24" hidden="1">#REF!</definedName>
    <definedName name="소구경_supt자재" hidden="1">#REF!</definedName>
    <definedName name="소나무" localSheetId="24">#REF!</definedName>
    <definedName name="소나무">#REF!</definedName>
    <definedName name="소득"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24" hidden="1">{#N/A,#N/A,FALSE,"UNIT";#N/A,#N/A,FALSE,"UNIT";#N/A,#N/A,FALSE,"계정"}</definedName>
    <definedName name="소득금액" localSheetId="8" hidden="1">{#N/A,#N/A,FALSE,"UNIT";#N/A,#N/A,FALSE,"UNIT";#N/A,#N/A,FALSE,"계정"}</definedName>
    <definedName name="소득금액" localSheetId="25" hidden="1">{#N/A,#N/A,FALSE,"UNIT";#N/A,#N/A,FALSE,"UNIT";#N/A,#N/A,FALSE,"계정"}</definedName>
    <definedName name="소득금액" localSheetId="2" hidden="1">{#N/A,#N/A,FALSE,"UNIT";#N/A,#N/A,FALSE,"UNIT";#N/A,#N/A,FALSE,"계정"}</definedName>
    <definedName name="소득금액" localSheetId="28" hidden="1">{#N/A,#N/A,FALSE,"UNIT";#N/A,#N/A,FALSE,"UNIT";#N/A,#N/A,FALSE,"계정"}</definedName>
    <definedName name="소득금액" localSheetId="5" hidden="1">{#N/A,#N/A,FALSE,"UNIT";#N/A,#N/A,FALSE,"UNIT";#N/A,#N/A,FALSE,"계정"}</definedName>
    <definedName name="소득금액" hidden="1">{#N/A,#N/A,FALSE,"UNIT";#N/A,#N/A,FALSE,"UNIT";#N/A,#N/A,FALSE,"계정"}</definedName>
    <definedName name="소득금액2000" localSheetId="24" hidden="1">{#N/A,#N/A,FALSE,"UNIT";#N/A,#N/A,FALSE,"UNIT";#N/A,#N/A,FALSE,"계정"}</definedName>
    <definedName name="소득금액2000" localSheetId="8" hidden="1">{#N/A,#N/A,FALSE,"UNIT";#N/A,#N/A,FALSE,"UNIT";#N/A,#N/A,FALSE,"계정"}</definedName>
    <definedName name="소득금액2000" localSheetId="25" hidden="1">{#N/A,#N/A,FALSE,"UNIT";#N/A,#N/A,FALSE,"UNIT";#N/A,#N/A,FALSE,"계정"}</definedName>
    <definedName name="소득금액2000" localSheetId="2" hidden="1">{#N/A,#N/A,FALSE,"UNIT";#N/A,#N/A,FALSE,"UNIT";#N/A,#N/A,FALSE,"계정"}</definedName>
    <definedName name="소득금액2000" localSheetId="28" hidden="1">{#N/A,#N/A,FALSE,"UNIT";#N/A,#N/A,FALSE,"UNIT";#N/A,#N/A,FALSE,"계정"}</definedName>
    <definedName name="소득금액2000" localSheetId="5" hidden="1">{#N/A,#N/A,FALSE,"UNIT";#N/A,#N/A,FALSE,"UNIT";#N/A,#N/A,FALSE,"계정"}</definedName>
    <definedName name="소득금액2000" hidden="1">{#N/A,#N/A,FALSE,"UNIT";#N/A,#N/A,FALSE,"UNIT";#N/A,#N/A,FALSE,"계정"}</definedName>
    <definedName name="소득세율2002" localSheetId="24">#REF!</definedName>
    <definedName name="소득세율2002" localSheetId="14">#REF!</definedName>
    <definedName name="소득세율2002" localSheetId="13">#REF!</definedName>
    <definedName name="소득세율2002">#REF!</definedName>
    <definedName name="소뮨" localSheetId="24" hidden="1">{#N/A,#N/A,FALSE,"단축1";#N/A,#N/A,FALSE,"단축2";#N/A,#N/A,FALSE,"단축3";#N/A,#N/A,FALSE,"장축";#N/A,#N/A,FALSE,"4WD"}</definedName>
    <definedName name="소뮨" localSheetId="8" hidden="1">{#N/A,#N/A,FALSE,"단축1";#N/A,#N/A,FALSE,"단축2";#N/A,#N/A,FALSE,"단축3";#N/A,#N/A,FALSE,"장축";#N/A,#N/A,FALSE,"4WD"}</definedName>
    <definedName name="소뮨" localSheetId="25" hidden="1">{#N/A,#N/A,FALSE,"단축1";#N/A,#N/A,FALSE,"단축2";#N/A,#N/A,FALSE,"단축3";#N/A,#N/A,FALSE,"장축";#N/A,#N/A,FALSE,"4WD"}</definedName>
    <definedName name="소뮨" localSheetId="2" hidden="1">{#N/A,#N/A,FALSE,"단축1";#N/A,#N/A,FALSE,"단축2";#N/A,#N/A,FALSE,"단축3";#N/A,#N/A,FALSE,"장축";#N/A,#N/A,FALSE,"4WD"}</definedName>
    <definedName name="소뮨" localSheetId="28" hidden="1">{#N/A,#N/A,FALSE,"단축1";#N/A,#N/A,FALSE,"단축2";#N/A,#N/A,FALSE,"단축3";#N/A,#N/A,FALSE,"장축";#N/A,#N/A,FALSE,"4WD"}</definedName>
    <definedName name="소뮨" localSheetId="5" hidden="1">{#N/A,#N/A,FALSE,"단축1";#N/A,#N/A,FALSE,"단축2";#N/A,#N/A,FALSE,"단축3";#N/A,#N/A,FALSE,"장축";#N/A,#N/A,FALSE,"4WD"}</definedName>
    <definedName name="소뮨" hidden="1">{#N/A,#N/A,FALSE,"단축1";#N/A,#N/A,FALSE,"단축2";#N/A,#N/A,FALSE,"단축3";#N/A,#N/A,FALSE,"장축";#N/A,#N/A,FALSE,"4WD"}</definedName>
    <definedName name="소방" localSheetId="24" hidden="1">{"SJ - 기본 보기",#N/A,FALSE,"공사별 외주견적"}</definedName>
    <definedName name="소방" localSheetId="8" hidden="1">{"SJ - 기본 보기",#N/A,FALSE,"공사별 외주견적"}</definedName>
    <definedName name="소방" localSheetId="25" hidden="1">{"SJ - 기본 보기",#N/A,FALSE,"공사별 외주견적"}</definedName>
    <definedName name="소방" localSheetId="2" hidden="1">{"SJ - 기본 보기",#N/A,FALSE,"공사별 외주견적"}</definedName>
    <definedName name="소방" localSheetId="28" hidden="1">{"SJ - 기본 보기",#N/A,FALSE,"공사별 외주견적"}</definedName>
    <definedName name="소방" localSheetId="5" hidden="1">{"SJ - 기본 보기",#N/A,FALSE,"공사별 외주견적"}</definedName>
    <definedName name="소방" hidden="1">{"SJ - 기본 보기",#N/A,FALSE,"공사별 외주견적"}</definedName>
    <definedName name="소방내역" localSheetId="24">BlankMacro1</definedName>
    <definedName name="소방내역" localSheetId="8">BlankMacro1</definedName>
    <definedName name="소방내역" localSheetId="25">BlankMacro1</definedName>
    <definedName name="소방내역" localSheetId="2">BlankMacro1</definedName>
    <definedName name="소방내역" localSheetId="28">BlankMacro1</definedName>
    <definedName name="소방내역" localSheetId="26">BlankMacro1</definedName>
    <definedName name="소방내역" localSheetId="27">BlankMacro1</definedName>
    <definedName name="소방내역" localSheetId="6">BlankMacro1</definedName>
    <definedName name="소방내역" localSheetId="5">BlankMacro1</definedName>
    <definedName name="소방내역">BlankMacro1</definedName>
    <definedName name="소방내역서" localSheetId="24">BlankMacro1</definedName>
    <definedName name="소방내역서" localSheetId="8">BlankMacro1</definedName>
    <definedName name="소방내역서" localSheetId="25">BlankMacro1</definedName>
    <definedName name="소방내역서" localSheetId="2">BlankMacro1</definedName>
    <definedName name="소방내역서" localSheetId="28">BlankMacro1</definedName>
    <definedName name="소방내역서" localSheetId="26">BlankMacro1</definedName>
    <definedName name="소방내역서" localSheetId="27">BlankMacro1</definedName>
    <definedName name="소방내역서" localSheetId="6">BlankMacro1</definedName>
    <definedName name="소방내역서" localSheetId="5">BlankMacro1</definedName>
    <definedName name="소방내역서">BlankMacro1</definedName>
    <definedName name="소요금액" localSheetId="24" hidden="1">{#N/A,#N/A,FALSE,"단축1";#N/A,#N/A,FALSE,"단축2";#N/A,#N/A,FALSE,"단축3";#N/A,#N/A,FALSE,"장축";#N/A,#N/A,FALSE,"4WD"}</definedName>
    <definedName name="소요금액" localSheetId="8" hidden="1">{#N/A,#N/A,FALSE,"단축1";#N/A,#N/A,FALSE,"단축2";#N/A,#N/A,FALSE,"단축3";#N/A,#N/A,FALSE,"장축";#N/A,#N/A,FALSE,"4WD"}</definedName>
    <definedName name="소요금액" localSheetId="25" hidden="1">{#N/A,#N/A,FALSE,"단축1";#N/A,#N/A,FALSE,"단축2";#N/A,#N/A,FALSE,"단축3";#N/A,#N/A,FALSE,"장축";#N/A,#N/A,FALSE,"4WD"}</definedName>
    <definedName name="소요금액" localSheetId="2" hidden="1">{#N/A,#N/A,FALSE,"단축1";#N/A,#N/A,FALSE,"단축2";#N/A,#N/A,FALSE,"단축3";#N/A,#N/A,FALSE,"장축";#N/A,#N/A,FALSE,"4WD"}</definedName>
    <definedName name="소요금액" localSheetId="28" hidden="1">{#N/A,#N/A,FALSE,"단축1";#N/A,#N/A,FALSE,"단축2";#N/A,#N/A,FALSE,"단축3";#N/A,#N/A,FALSE,"장축";#N/A,#N/A,FALSE,"4WD"}</definedName>
    <definedName name="소요금액" localSheetId="5" hidden="1">{#N/A,#N/A,FALSE,"단축1";#N/A,#N/A,FALSE,"단축2";#N/A,#N/A,FALSE,"단축3";#N/A,#N/A,FALSE,"장축";#N/A,#N/A,FALSE,"4WD"}</definedName>
    <definedName name="소요금액" hidden="1">{#N/A,#N/A,FALSE,"단축1";#N/A,#N/A,FALSE,"단축2";#N/A,#N/A,FALSE,"단축3";#N/A,#N/A,FALSE,"장축";#N/A,#N/A,FALSE,"4WD"}</definedName>
    <definedName name="소요기간" localSheetId="24" hidden="1">{#N/A,#N/A,FALSE,"정공"}</definedName>
    <definedName name="소요기간" localSheetId="8" hidden="1">{#N/A,#N/A,FALSE,"정공"}</definedName>
    <definedName name="소요기간" localSheetId="25" hidden="1">{#N/A,#N/A,FALSE,"정공"}</definedName>
    <definedName name="소요기간" localSheetId="2" hidden="1">{#N/A,#N/A,FALSE,"정공"}</definedName>
    <definedName name="소요기간" localSheetId="14" hidden="1">{#N/A,#N/A,FALSE,"정공"}</definedName>
    <definedName name="소요기간" localSheetId="28" hidden="1">{#N/A,#N/A,FALSE,"정공"}</definedName>
    <definedName name="소요기간" localSheetId="5" hidden="1">{#N/A,#N/A,FALSE,"정공"}</definedName>
    <definedName name="소요기간" localSheetId="13" hidden="1">{#N/A,#N/A,FALSE,"정공"}</definedName>
    <definedName name="소요기간" hidden="1">{#N/A,#N/A,FALSE,"정공"}</definedName>
    <definedName name="소유권">[4]기준정보!$R$5:$R$7</definedName>
    <definedName name="소장" localSheetId="24">#REF!</definedName>
    <definedName name="소장">#REF!</definedName>
    <definedName name="소재지_사업장" localSheetId="24">#REF!</definedName>
    <definedName name="소재지_사업장">#REF!</definedName>
    <definedName name="소제목" localSheetId="24">#REF!,#REF!,#REF!,#REF!,#REF!,#REF!,#REF!,#REF!,#REF!,#REF!,#REF!,#REF!,#REF!,#REF!,#REF!,#REF!,#REF!,#REF!</definedName>
    <definedName name="소제목">#REF!,#REF!,#REF!,#REF!,#REF!,#REF!,#REF!,#REF!,#REF!,#REF!,#REF!,#REF!,#REF!,#REF!,#REF!,#REF!,#REF!,#REF!</definedName>
    <definedName name="소집통지서" localSheetId="24">#REF!</definedName>
    <definedName name="소집통지서">#REF!</definedName>
    <definedName name="소하프로젝트" localSheetId="24" hidden="1">{#N/A,#N/A,FALSE,"단축1";#N/A,#N/A,FALSE,"단축2";#N/A,#N/A,FALSE,"단축3";#N/A,#N/A,FALSE,"장축";#N/A,#N/A,FALSE,"4WD"}</definedName>
    <definedName name="소하프로젝트" localSheetId="8" hidden="1">{#N/A,#N/A,FALSE,"단축1";#N/A,#N/A,FALSE,"단축2";#N/A,#N/A,FALSE,"단축3";#N/A,#N/A,FALSE,"장축";#N/A,#N/A,FALSE,"4WD"}</definedName>
    <definedName name="소하프로젝트" localSheetId="2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28" hidden="1">{#N/A,#N/A,FALSE,"단축1";#N/A,#N/A,FALSE,"단축2";#N/A,#N/A,FALSE,"단축3";#N/A,#N/A,FALSE,"장축";#N/A,#N/A,FALSE,"4WD"}</definedName>
    <definedName name="소하프로젝트" localSheetId="5" hidden="1">{#N/A,#N/A,FALSE,"단축1";#N/A,#N/A,FALSE,"단축2";#N/A,#N/A,FALSE,"단축3";#N/A,#N/A,FALSE,"장축";#N/A,#N/A,FALSE,"4WD"}</definedName>
    <definedName name="소하프로젝트" hidden="1">{#N/A,#N/A,FALSE,"단축1";#N/A,#N/A,FALSE,"단축2";#N/A,#N/A,FALSE,"단축3";#N/A,#N/A,FALSE,"장축";#N/A,#N/A,FALSE,"4WD"}</definedName>
    <definedName name="소화갑지" localSheetId="24" hidden="1">{#N/A,#N/A,FALSE,"CCTV"}</definedName>
    <definedName name="소화갑지" localSheetId="8" hidden="1">{#N/A,#N/A,FALSE,"CCTV"}</definedName>
    <definedName name="소화갑지" localSheetId="25" hidden="1">{#N/A,#N/A,FALSE,"CCTV"}</definedName>
    <definedName name="소화갑지" localSheetId="2" hidden="1">{#N/A,#N/A,FALSE,"CCTV"}</definedName>
    <definedName name="소화갑지" localSheetId="28" hidden="1">{#N/A,#N/A,FALSE,"CCTV"}</definedName>
    <definedName name="소화갑지" localSheetId="5" hidden="1">{#N/A,#N/A,FALSE,"CCTV"}</definedName>
    <definedName name="소화갑지" hidden="1">{#N/A,#N/A,FALSE,"CCTV"}</definedName>
    <definedName name="소화주철장판" localSheetId="24" hidden="1">{#N/A,#N/A,FALSE,"단축1";#N/A,#N/A,FALSE,"단축2";#N/A,#N/A,FALSE,"단축3";#N/A,#N/A,FALSE,"장축";#N/A,#N/A,FALSE,"4WD"}</definedName>
    <definedName name="소화주철장판" localSheetId="8" hidden="1">{#N/A,#N/A,FALSE,"단축1";#N/A,#N/A,FALSE,"단축2";#N/A,#N/A,FALSE,"단축3";#N/A,#N/A,FALSE,"장축";#N/A,#N/A,FALSE,"4WD"}</definedName>
    <definedName name="소화주철장판" localSheetId="25" hidden="1">{#N/A,#N/A,FALSE,"단축1";#N/A,#N/A,FALSE,"단축2";#N/A,#N/A,FALSE,"단축3";#N/A,#N/A,FALSE,"장축";#N/A,#N/A,FALSE,"4WD"}</definedName>
    <definedName name="소화주철장판" localSheetId="2" hidden="1">{#N/A,#N/A,FALSE,"단축1";#N/A,#N/A,FALSE,"단축2";#N/A,#N/A,FALSE,"단축3";#N/A,#N/A,FALSE,"장축";#N/A,#N/A,FALSE,"4WD"}</definedName>
    <definedName name="소화주철장판" localSheetId="14" hidden="1">{#N/A,#N/A,FALSE,"단축1";#N/A,#N/A,FALSE,"단축2";#N/A,#N/A,FALSE,"단축3";#N/A,#N/A,FALSE,"장축";#N/A,#N/A,FALSE,"4WD"}</definedName>
    <definedName name="소화주철장판" localSheetId="28" hidden="1">{#N/A,#N/A,FALSE,"단축1";#N/A,#N/A,FALSE,"단축2";#N/A,#N/A,FALSE,"단축3";#N/A,#N/A,FALSE,"장축";#N/A,#N/A,FALSE,"4WD"}</definedName>
    <definedName name="소화주철장판" localSheetId="5" hidden="1">{#N/A,#N/A,FALSE,"단축1";#N/A,#N/A,FALSE,"단축2";#N/A,#N/A,FALSE,"단축3";#N/A,#N/A,FALSE,"장축";#N/A,#N/A,FALSE,"4WD"}</definedName>
    <definedName name="소화주철장판" localSheetId="13" hidden="1">{#N/A,#N/A,FALSE,"단축1";#N/A,#N/A,FALSE,"단축2";#N/A,#N/A,FALSE,"단축3";#N/A,#N/A,FALSE,"장축";#N/A,#N/A,FALSE,"4WD"}</definedName>
    <definedName name="소화주철장판" hidden="1">{#N/A,#N/A,FALSE,"단축1";#N/A,#N/A,FALSE,"단축2";#N/A,#N/A,FALSE,"단축3";#N/A,#N/A,FALSE,"장축";#N/A,#N/A,FALSE,"4WD"}</definedName>
    <definedName name="속초" localSheetId="24">#REF!</definedName>
    <definedName name="속초">#REF!</definedName>
    <definedName name="손"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 localSheetId="24">#REF!</definedName>
    <definedName name="손료">#REF!</definedName>
    <definedName name="손실" localSheetId="24" hidden="1">{#N/A,#N/A,FALSE,"1.CRITERIA";#N/A,#N/A,FALSE,"2.IS";#N/A,#N/A,FALSE,"3.BS";#N/A,#N/A,FALSE,"4.PER PL";#N/A,#N/A,FALSE,"5.INVESTMENT";#N/A,#N/A,FALSE,"6.공문";#N/A,#N/A,FALSE,"7.netinvest"}</definedName>
    <definedName name="손실" localSheetId="8" hidden="1">{#N/A,#N/A,FALSE,"1.CRITERIA";#N/A,#N/A,FALSE,"2.IS";#N/A,#N/A,FALSE,"3.BS";#N/A,#N/A,FALSE,"4.PER PL";#N/A,#N/A,FALSE,"5.INVESTMENT";#N/A,#N/A,FALSE,"6.공문";#N/A,#N/A,FALSE,"7.netinvest"}</definedName>
    <definedName name="손실" localSheetId="25"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localSheetId="28" hidden="1">{#N/A,#N/A,FALSE,"1.CRITERIA";#N/A,#N/A,FALSE,"2.IS";#N/A,#N/A,FALSE,"3.BS";#N/A,#N/A,FALSE,"4.PER PL";#N/A,#N/A,FALSE,"5.INVESTMENT";#N/A,#N/A,FALSE,"6.공문";#N/A,#N/A,FALSE,"7.netinvest"}</definedName>
    <definedName name="손실" localSheetId="5"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 localSheetId="24">#REF!</definedName>
    <definedName name="손익2">#REF!</definedName>
    <definedName name="손익22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24" hidden="1">{#N/A,#N/A,FALSE,"UNIT";#N/A,#N/A,FALSE,"UNIT";#N/A,#N/A,FALSE,"계정"}</definedName>
    <definedName name="손익3" localSheetId="8" hidden="1">{#N/A,#N/A,FALSE,"UNIT";#N/A,#N/A,FALSE,"UNIT";#N/A,#N/A,FALSE,"계정"}</definedName>
    <definedName name="손익3" localSheetId="25" hidden="1">{#N/A,#N/A,FALSE,"UNIT";#N/A,#N/A,FALSE,"UNIT";#N/A,#N/A,FALSE,"계정"}</definedName>
    <definedName name="손익3" localSheetId="2" hidden="1">{#N/A,#N/A,FALSE,"UNIT";#N/A,#N/A,FALSE,"UNIT";#N/A,#N/A,FALSE,"계정"}</definedName>
    <definedName name="손익3" localSheetId="28" hidden="1">{#N/A,#N/A,FALSE,"UNIT";#N/A,#N/A,FALSE,"UNIT";#N/A,#N/A,FALSE,"계정"}</definedName>
    <definedName name="손익3" localSheetId="5" hidden="1">{#N/A,#N/A,FALSE,"UNIT";#N/A,#N/A,FALSE,"UNIT";#N/A,#N/A,FALSE,"계정"}</definedName>
    <definedName name="손익3" hidden="1">{#N/A,#N/A,FALSE,"UNIT";#N/A,#N/A,FALSE,"UNIT";#N/A,#N/A,FALSE,"계정"}</definedName>
    <definedName name="손익4"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4" hidden="1">{#N/A,#N/A,FALSE,"정공"}</definedName>
    <definedName name="손익계산" localSheetId="8" hidden="1">{#N/A,#N/A,FALSE,"정공"}</definedName>
    <definedName name="손익계산" localSheetId="25" hidden="1">{#N/A,#N/A,FALSE,"정공"}</definedName>
    <definedName name="손익계산" localSheetId="2" hidden="1">{#N/A,#N/A,FALSE,"정공"}</definedName>
    <definedName name="손익계산" localSheetId="14" hidden="1">{#N/A,#N/A,FALSE,"정공"}</definedName>
    <definedName name="손익계산" localSheetId="28" hidden="1">{#N/A,#N/A,FALSE,"정공"}</definedName>
    <definedName name="손익계산" localSheetId="5" hidden="1">{#N/A,#N/A,FALSE,"정공"}</definedName>
    <definedName name="손익계산" localSheetId="13" hidden="1">{#N/A,#N/A,FALSE,"정공"}</definedName>
    <definedName name="손익계산" hidden="1">{#N/A,#N/A,FALSE,"정공"}</definedName>
    <definedName name="손익계산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계산서200312" localSheetId="24">#REF!</definedName>
    <definedName name="손익계산서200312">#REF!</definedName>
    <definedName name="손익계산서검토후" localSheetId="24">#REF!</definedName>
    <definedName name="손익계산서검토후">#REF!</definedName>
    <definedName name="손익계산서의성" localSheetId="24">#REF!</definedName>
    <definedName name="손익계산서의성">#REF!</definedName>
    <definedName name="손익계산서조정_04_12" localSheetId="24" hidden="1">{#N/A,#N/A,FALSE,"1.CRITERIA";#N/A,#N/A,FALSE,"2.IS";#N/A,#N/A,FALSE,"3.BS";#N/A,#N/A,FALSE,"4.PER PL";#N/A,#N/A,FALSE,"5.INVESTMENT";#N/A,#N/A,FALSE,"6.공문";#N/A,#N/A,FALSE,"7.netinvest"}</definedName>
    <definedName name="손익계산서조정_04_12" localSheetId="8" hidden="1">{#N/A,#N/A,FALSE,"1.CRITERIA";#N/A,#N/A,FALSE,"2.IS";#N/A,#N/A,FALSE,"3.BS";#N/A,#N/A,FALSE,"4.PER PL";#N/A,#N/A,FALSE,"5.INVESTMENT";#N/A,#N/A,FALSE,"6.공문";#N/A,#N/A,FALSE,"7.netinvest"}</definedName>
    <definedName name="손익계산서조정_04_12" localSheetId="25"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localSheetId="28" hidden="1">{#N/A,#N/A,FALSE,"1.CRITERIA";#N/A,#N/A,FALSE,"2.IS";#N/A,#N/A,FALSE,"3.BS";#N/A,#N/A,FALSE,"4.PER PL";#N/A,#N/A,FALSE,"5.INVESTMENT";#N/A,#N/A,FALSE,"6.공문";#N/A,#N/A,FALSE,"7.netinvest"}</definedName>
    <definedName name="손익계산서조정_04_12" localSheetId="5"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localSheetId="24" hidden="1">{#N/A,#N/A,FALSE,"지침";#N/A,#N/A,FALSE,"환경분석";#N/A,#N/A,FALSE,"Sheet16"}</definedName>
    <definedName name="손익변경" localSheetId="8" hidden="1">{#N/A,#N/A,FALSE,"지침";#N/A,#N/A,FALSE,"환경분석";#N/A,#N/A,FALSE,"Sheet16"}</definedName>
    <definedName name="손익변경" localSheetId="25" hidden="1">{#N/A,#N/A,FALSE,"지침";#N/A,#N/A,FALSE,"환경분석";#N/A,#N/A,FALSE,"Sheet16"}</definedName>
    <definedName name="손익변경" localSheetId="2" hidden="1">{#N/A,#N/A,FALSE,"지침";#N/A,#N/A,FALSE,"환경분석";#N/A,#N/A,FALSE,"Sheet16"}</definedName>
    <definedName name="손익변경" localSheetId="28" hidden="1">{#N/A,#N/A,FALSE,"지침";#N/A,#N/A,FALSE,"환경분석";#N/A,#N/A,FALSE,"Sheet16"}</definedName>
    <definedName name="손익변경" localSheetId="5" hidden="1">{#N/A,#N/A,FALSE,"지침";#N/A,#N/A,FALSE,"환경분석";#N/A,#N/A,FALSE,"Sheet16"}</definedName>
    <definedName name="손익변경" hidden="1">{#N/A,#N/A,FALSE,"지침";#N/A,#N/A,FALSE,"환경분석";#N/A,#N/A,FALSE,"Sheet16"}</definedName>
    <definedName name="손익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 localSheetId="24">#REF!</definedName>
    <definedName name="손익보고예산">#REF!</definedName>
    <definedName name="손익보곡"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8"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5"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24" hidden="1">{#N/A,#N/A,FALSE,"UNIT";#N/A,#N/A,FALSE,"UNIT";#N/A,#N/A,FALSE,"계정"}</definedName>
    <definedName name="손익예상" localSheetId="8" hidden="1">{#N/A,#N/A,FALSE,"UNIT";#N/A,#N/A,FALSE,"UNIT";#N/A,#N/A,FALSE,"계정"}</definedName>
    <definedName name="손익예상" localSheetId="25" hidden="1">{#N/A,#N/A,FALSE,"UNIT";#N/A,#N/A,FALSE,"UNIT";#N/A,#N/A,FALSE,"계정"}</definedName>
    <definedName name="손익예상" localSheetId="2" hidden="1">{#N/A,#N/A,FALSE,"UNIT";#N/A,#N/A,FALSE,"UNIT";#N/A,#N/A,FALSE,"계정"}</definedName>
    <definedName name="손익예상" localSheetId="28" hidden="1">{#N/A,#N/A,FALSE,"UNIT";#N/A,#N/A,FALSE,"UNIT";#N/A,#N/A,FALSE,"계정"}</definedName>
    <definedName name="손익예상" localSheetId="5" hidden="1">{#N/A,#N/A,FALSE,"UNIT";#N/A,#N/A,FALSE,"UNIT";#N/A,#N/A,FALSE,"계정"}</definedName>
    <definedName name="손익예상" hidden="1">{#N/A,#N/A,FALSE,"UNIT";#N/A,#N/A,FALSE,"UNIT";#N/A,#N/A,FALSE,"계정"}</definedName>
    <definedName name="손익인쇄" localSheetId="24">#REF!</definedName>
    <definedName name="손익인쇄">#REF!</definedName>
    <definedName name="손익항목" localSheetId="24">#REF!</definedName>
    <definedName name="손익항목">#REF!</definedName>
    <definedName name="솔비쥬재고" localSheetId="24" hidden="1">{"'Jibu9811 (3)'!$B$1:$J$433"}</definedName>
    <definedName name="솔비쥬재고" localSheetId="8" hidden="1">{"'Jibu9811 (3)'!$B$1:$J$433"}</definedName>
    <definedName name="솔비쥬재고" localSheetId="25" hidden="1">{"'Jibu9811 (3)'!$B$1:$J$433"}</definedName>
    <definedName name="솔비쥬재고" localSheetId="2" hidden="1">{"'Jibu9811 (3)'!$B$1:$J$433"}</definedName>
    <definedName name="솔비쥬재고" localSheetId="14" hidden="1">{"'Jibu9811 (3)'!$B$1:$J$433"}</definedName>
    <definedName name="솔비쥬재고" localSheetId="28" hidden="1">{"'Jibu9811 (3)'!$B$1:$J$433"}</definedName>
    <definedName name="솔비쥬재고" localSheetId="5" hidden="1">{"'Jibu9811 (3)'!$B$1:$J$433"}</definedName>
    <definedName name="솔비쥬재고" localSheetId="13" hidden="1">{"'Jibu9811 (3)'!$B$1:$J$433"}</definedName>
    <definedName name="솔비쥬재고" hidden="1">{"'Jibu9811 (3)'!$B$1:$J$433"}</definedName>
    <definedName name="솔재고" localSheetId="24" hidden="1">{"'Jibu9811 (3)'!$B$1:$J$433"}</definedName>
    <definedName name="솔재고" localSheetId="8" hidden="1">{"'Jibu9811 (3)'!$B$1:$J$433"}</definedName>
    <definedName name="솔재고" localSheetId="25" hidden="1">{"'Jibu9811 (3)'!$B$1:$J$433"}</definedName>
    <definedName name="솔재고" localSheetId="2" hidden="1">{"'Jibu9811 (3)'!$B$1:$J$433"}</definedName>
    <definedName name="솔재고" localSheetId="14" hidden="1">{"'Jibu9811 (3)'!$B$1:$J$433"}</definedName>
    <definedName name="솔재고" localSheetId="28" hidden="1">{"'Jibu9811 (3)'!$B$1:$J$433"}</definedName>
    <definedName name="솔재고" localSheetId="5" hidden="1">{"'Jibu9811 (3)'!$B$1:$J$433"}</definedName>
    <definedName name="솔재고" localSheetId="13" hidden="1">{"'Jibu9811 (3)'!$B$1:$J$433"}</definedName>
    <definedName name="솔재고" hidden="1">{"'Jibu9811 (3)'!$B$1:$J$433"}</definedName>
    <definedName name="송" localSheetId="24" hidden="1">{#N/A,#N/A,TRUE,"Y생산";#N/A,#N/A,TRUE,"Y판매";#N/A,#N/A,TRUE,"Y총물량";#N/A,#N/A,TRUE,"Y능력";#N/A,#N/A,TRUE,"YKD"}</definedName>
    <definedName name="송" localSheetId="8" hidden="1">{#N/A,#N/A,TRUE,"Y생산";#N/A,#N/A,TRUE,"Y판매";#N/A,#N/A,TRUE,"Y총물량";#N/A,#N/A,TRUE,"Y능력";#N/A,#N/A,TRUE,"YKD"}</definedName>
    <definedName name="송" localSheetId="25" hidden="1">{#N/A,#N/A,TRUE,"Y생산";#N/A,#N/A,TRUE,"Y판매";#N/A,#N/A,TRUE,"Y총물량";#N/A,#N/A,TRUE,"Y능력";#N/A,#N/A,TRUE,"YKD"}</definedName>
    <definedName name="송" localSheetId="2" hidden="1">{#N/A,#N/A,TRUE,"Y생산";#N/A,#N/A,TRUE,"Y판매";#N/A,#N/A,TRUE,"Y총물량";#N/A,#N/A,TRUE,"Y능력";#N/A,#N/A,TRUE,"YKD"}</definedName>
    <definedName name="송" localSheetId="14" hidden="1">{#N/A,#N/A,TRUE,"Y생산";#N/A,#N/A,TRUE,"Y판매";#N/A,#N/A,TRUE,"Y총물량";#N/A,#N/A,TRUE,"Y능력";#N/A,#N/A,TRUE,"YKD"}</definedName>
    <definedName name="송" localSheetId="28" hidden="1">{#N/A,#N/A,TRUE,"Y생산";#N/A,#N/A,TRUE,"Y판매";#N/A,#N/A,TRUE,"Y총물량";#N/A,#N/A,TRUE,"Y능력";#N/A,#N/A,TRUE,"YKD"}</definedName>
    <definedName name="송" localSheetId="5" hidden="1">{#N/A,#N/A,TRUE,"Y생산";#N/A,#N/A,TRUE,"Y판매";#N/A,#N/A,TRUE,"Y총물량";#N/A,#N/A,TRUE,"Y능력";#N/A,#N/A,TRUE,"YKD"}</definedName>
    <definedName name="송" localSheetId="13" hidden="1">{#N/A,#N/A,TRUE,"Y생산";#N/A,#N/A,TRUE,"Y판매";#N/A,#N/A,TRUE,"Y총물량";#N/A,#N/A,TRUE,"Y능력";#N/A,#N/A,TRUE,"YKD"}</definedName>
    <definedName name="송" hidden="1">{#N/A,#N/A,TRUE,"Y생산";#N/A,#N/A,TRUE,"Y판매";#N/A,#N/A,TRUE,"Y총물량";#N/A,#N/A,TRUE,"Y능력";#N/A,#N/A,TRUE,"YKD"}</definedName>
    <definedName name="송년" localSheetId="24" hidden="1">{"'Jibu9811 (3)'!$B$1:$J$433"}</definedName>
    <definedName name="송년" localSheetId="8" hidden="1">{"'Jibu9811 (3)'!$B$1:$J$433"}</definedName>
    <definedName name="송년" localSheetId="25" hidden="1">{"'Jibu9811 (3)'!$B$1:$J$433"}</definedName>
    <definedName name="송년" localSheetId="2" hidden="1">{"'Jibu9811 (3)'!$B$1:$J$433"}</definedName>
    <definedName name="송년" localSheetId="14" hidden="1">{"'Jibu9811 (3)'!$B$1:$J$433"}</definedName>
    <definedName name="송년" localSheetId="28" hidden="1">{"'Jibu9811 (3)'!$B$1:$J$433"}</definedName>
    <definedName name="송년" localSheetId="5" hidden="1">{"'Jibu9811 (3)'!$B$1:$J$433"}</definedName>
    <definedName name="송년" localSheetId="13" hidden="1">{"'Jibu9811 (3)'!$B$1:$J$433"}</definedName>
    <definedName name="송년" hidden="1">{"'Jibu9811 (3)'!$B$1:$J$433"}</definedName>
    <definedName name="송익" localSheetId="24" hidden="1">{#N/A,#N/A,FALSE,"정공"}</definedName>
    <definedName name="송익" localSheetId="8" hidden="1">{#N/A,#N/A,FALSE,"정공"}</definedName>
    <definedName name="송익" localSheetId="25" hidden="1">{#N/A,#N/A,FALSE,"정공"}</definedName>
    <definedName name="송익" localSheetId="2" hidden="1">{#N/A,#N/A,FALSE,"정공"}</definedName>
    <definedName name="송익" localSheetId="14" hidden="1">{#N/A,#N/A,FALSE,"정공"}</definedName>
    <definedName name="송익" localSheetId="28" hidden="1">{#N/A,#N/A,FALSE,"정공"}</definedName>
    <definedName name="송익" localSheetId="5" hidden="1">{#N/A,#N/A,FALSE,"정공"}</definedName>
    <definedName name="송익" localSheetId="13" hidden="1">{#N/A,#N/A,FALSE,"정공"}</definedName>
    <definedName name="송익" hidden="1">{#N/A,#N/A,FALSE,"정공"}</definedName>
    <definedName name="송재동" localSheetId="24" hidden="1">{"'Jibu9811 (3)'!$B$1:$J$433"}</definedName>
    <definedName name="송재동" localSheetId="8" hidden="1">{"'Jibu9811 (3)'!$B$1:$J$433"}</definedName>
    <definedName name="송재동" localSheetId="25" hidden="1">{"'Jibu9811 (3)'!$B$1:$J$433"}</definedName>
    <definedName name="송재동" localSheetId="2" hidden="1">{"'Jibu9811 (3)'!$B$1:$J$433"}</definedName>
    <definedName name="송재동" localSheetId="14" hidden="1">{"'Jibu9811 (3)'!$B$1:$J$433"}</definedName>
    <definedName name="송재동" localSheetId="28" hidden="1">{"'Jibu9811 (3)'!$B$1:$J$433"}</definedName>
    <definedName name="송재동" localSheetId="5" hidden="1">{"'Jibu9811 (3)'!$B$1:$J$433"}</definedName>
    <definedName name="송재동" localSheetId="13" hidden="1">{"'Jibu9811 (3)'!$B$1:$J$433"}</definedName>
    <definedName name="송재동" hidden="1">{"'Jibu9811 (3)'!$B$1:$J$433"}</definedName>
    <definedName name="송전전공" localSheetId="24">#REF!</definedName>
    <definedName name="송전전공">#REF!</definedName>
    <definedName name="송창기" localSheetId="24" hidden="1">{#N/A,#N/A,TRUE,"Y생산";#N/A,#N/A,TRUE,"Y판매";#N/A,#N/A,TRUE,"Y총물량";#N/A,#N/A,TRUE,"Y능력";#N/A,#N/A,TRUE,"YKD"}</definedName>
    <definedName name="송창기" localSheetId="8" hidden="1">{#N/A,#N/A,TRUE,"Y생산";#N/A,#N/A,TRUE,"Y판매";#N/A,#N/A,TRUE,"Y총물량";#N/A,#N/A,TRUE,"Y능력";#N/A,#N/A,TRUE,"YKD"}</definedName>
    <definedName name="송창기" localSheetId="25" hidden="1">{#N/A,#N/A,TRUE,"Y생산";#N/A,#N/A,TRUE,"Y판매";#N/A,#N/A,TRUE,"Y총물량";#N/A,#N/A,TRUE,"Y능력";#N/A,#N/A,TRUE,"YKD"}</definedName>
    <definedName name="송창기" localSheetId="2" hidden="1">{#N/A,#N/A,TRUE,"Y생산";#N/A,#N/A,TRUE,"Y판매";#N/A,#N/A,TRUE,"Y총물량";#N/A,#N/A,TRUE,"Y능력";#N/A,#N/A,TRUE,"YKD"}</definedName>
    <definedName name="송창기" localSheetId="14" hidden="1">{#N/A,#N/A,TRUE,"Y생산";#N/A,#N/A,TRUE,"Y판매";#N/A,#N/A,TRUE,"Y총물량";#N/A,#N/A,TRUE,"Y능력";#N/A,#N/A,TRUE,"YKD"}</definedName>
    <definedName name="송창기" localSheetId="28" hidden="1">{#N/A,#N/A,TRUE,"Y생산";#N/A,#N/A,TRUE,"Y판매";#N/A,#N/A,TRUE,"Y총물량";#N/A,#N/A,TRUE,"Y능력";#N/A,#N/A,TRUE,"YKD"}</definedName>
    <definedName name="송창기" localSheetId="5" hidden="1">{#N/A,#N/A,TRUE,"Y생산";#N/A,#N/A,TRUE,"Y판매";#N/A,#N/A,TRUE,"Y총물량";#N/A,#N/A,TRUE,"Y능력";#N/A,#N/A,TRUE,"YKD"}</definedName>
    <definedName name="송창기" localSheetId="13" hidden="1">{#N/A,#N/A,TRUE,"Y생산";#N/A,#N/A,TRUE,"Y판매";#N/A,#N/A,TRUE,"Y총물량";#N/A,#N/A,TRUE,"Y능력";#N/A,#N/A,TRUE,"YKD"}</definedName>
    <definedName name="송창기" hidden="1">{#N/A,#N/A,TRUE,"Y생산";#N/A,#N/A,TRUE,"Y판매";#N/A,#N/A,TRUE,"Y총물량";#N/A,#N/A,TRUE,"Y능력";#N/A,#N/A,TRUE,"YKD"}</definedName>
    <definedName name="쇼바2" localSheetId="24" hidden="1">{#N/A,#N/A,FALSE,"단축1";#N/A,#N/A,FALSE,"단축2";#N/A,#N/A,FALSE,"단축3";#N/A,#N/A,FALSE,"장축";#N/A,#N/A,FALSE,"4WD"}</definedName>
    <definedName name="쇼바2" localSheetId="8" hidden="1">{#N/A,#N/A,FALSE,"단축1";#N/A,#N/A,FALSE,"단축2";#N/A,#N/A,FALSE,"단축3";#N/A,#N/A,FALSE,"장축";#N/A,#N/A,FALSE,"4WD"}</definedName>
    <definedName name="쇼바2" localSheetId="25" hidden="1">{#N/A,#N/A,FALSE,"단축1";#N/A,#N/A,FALSE,"단축2";#N/A,#N/A,FALSE,"단축3";#N/A,#N/A,FALSE,"장축";#N/A,#N/A,FALSE,"4WD"}</definedName>
    <definedName name="쇼바2" localSheetId="2" hidden="1">{#N/A,#N/A,FALSE,"단축1";#N/A,#N/A,FALSE,"단축2";#N/A,#N/A,FALSE,"단축3";#N/A,#N/A,FALSE,"장축";#N/A,#N/A,FALSE,"4WD"}</definedName>
    <definedName name="쇼바2" localSheetId="28" hidden="1">{#N/A,#N/A,FALSE,"단축1";#N/A,#N/A,FALSE,"단축2";#N/A,#N/A,FALSE,"단축3";#N/A,#N/A,FALSE,"장축";#N/A,#N/A,FALSE,"4WD"}</definedName>
    <definedName name="쇼바2" localSheetId="5" hidden="1">{#N/A,#N/A,FALSE,"단축1";#N/A,#N/A,FALSE,"단축2";#N/A,#N/A,FALSE,"단축3";#N/A,#N/A,FALSE,"장축";#N/A,#N/A,FALSE,"4WD"}</definedName>
    <definedName name="쇼바2" hidden="1">{#N/A,#N/A,FALSE,"단축1";#N/A,#N/A,FALSE,"단축2";#N/A,#N/A,FALSE,"단축3";#N/A,#N/A,FALSE,"장축";#N/A,#N/A,FALSE,"4WD"}</definedName>
    <definedName name="쇼쇼" localSheetId="24">#REF!</definedName>
    <definedName name="쇼쇼">#REF!</definedName>
    <definedName name="쇼쇼쇼쇼쇼쇼쇼쇼쇼쇼" localSheetId="24" hidden="1">{#N/A,#N/A,FALSE,"단축1";#N/A,#N/A,FALSE,"단축2";#N/A,#N/A,FALSE,"단축3";#N/A,#N/A,FALSE,"장축";#N/A,#N/A,FALSE,"4WD"}</definedName>
    <definedName name="쇼쇼쇼쇼쇼쇼쇼쇼쇼쇼" localSheetId="8" hidden="1">{#N/A,#N/A,FALSE,"단축1";#N/A,#N/A,FALSE,"단축2";#N/A,#N/A,FALSE,"단축3";#N/A,#N/A,FALSE,"장축";#N/A,#N/A,FALSE,"4WD"}</definedName>
    <definedName name="쇼쇼쇼쇼쇼쇼쇼쇼쇼쇼" localSheetId="25"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localSheetId="28" hidden="1">{#N/A,#N/A,FALSE,"단축1";#N/A,#N/A,FALSE,"단축2";#N/A,#N/A,FALSE,"단축3";#N/A,#N/A,FALSE,"장축";#N/A,#N/A,FALSE,"4WD"}</definedName>
    <definedName name="쇼쇼쇼쇼쇼쇼쇼쇼쇼쇼" localSheetId="5" hidden="1">{#N/A,#N/A,FALSE,"단축1";#N/A,#N/A,FALSE,"단축2";#N/A,#N/A,FALSE,"단축3";#N/A,#N/A,FALSE,"장축";#N/A,#N/A,FALSE,"4WD"}</definedName>
    <definedName name="쇼쇼쇼쇼쇼쇼쇼쇼쇼쇼" hidden="1">{#N/A,#N/A,FALSE,"단축1";#N/A,#N/A,FALSE,"단축2";#N/A,#N/A,FALSE,"단축3";#N/A,#N/A,FALSE,"장축";#N/A,#N/A,FALSE,"4WD"}</definedName>
    <definedName name="쇼ㅏㅅ" localSheetId="24" hidden="1">{#N/A,#N/A,FALSE,"Sheet6"}</definedName>
    <definedName name="쇼ㅏㅅ" localSheetId="8" hidden="1">{#N/A,#N/A,FALSE,"Sheet6"}</definedName>
    <definedName name="쇼ㅏㅅ" localSheetId="25" hidden="1">{#N/A,#N/A,FALSE,"Sheet6"}</definedName>
    <definedName name="쇼ㅏㅅ" localSheetId="2" hidden="1">{#N/A,#N/A,FALSE,"Sheet6"}</definedName>
    <definedName name="쇼ㅏㅅ" localSheetId="28" hidden="1">{#N/A,#N/A,FALSE,"Sheet6"}</definedName>
    <definedName name="쇼ㅏㅅ" localSheetId="5" hidden="1">{#N/A,#N/A,FALSE,"Sheet6"}</definedName>
    <definedName name="쇼ㅏㅅ" hidden="1">{#N/A,#N/A,FALSE,"Sheet6"}</definedName>
    <definedName name="쇼ㅓㅇㄱ셔ㅓ">#N/A</definedName>
    <definedName name="쇼ㅓㅇㅅ">#N/A</definedName>
    <definedName name="숏교" localSheetId="24" hidden="1">{#N/A,#N/A,FALSE,"Sheet6"}</definedName>
    <definedName name="숏교" localSheetId="8" hidden="1">{#N/A,#N/A,FALSE,"Sheet6"}</definedName>
    <definedName name="숏교" localSheetId="25" hidden="1">{#N/A,#N/A,FALSE,"Sheet6"}</definedName>
    <definedName name="숏교" localSheetId="2" hidden="1">{#N/A,#N/A,FALSE,"Sheet6"}</definedName>
    <definedName name="숏교" localSheetId="28" hidden="1">{#N/A,#N/A,FALSE,"Sheet6"}</definedName>
    <definedName name="숏교" localSheetId="5" hidden="1">{#N/A,#N/A,FALSE,"Sheet6"}</definedName>
    <definedName name="숏교" hidden="1">{#N/A,#N/A,FALSE,"Sheet6"}</definedName>
    <definedName name="수"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 localSheetId="24">#REF!</definedName>
    <definedName name="수_______출">#REF!</definedName>
    <definedName name="수____종" localSheetId="24">#REF!</definedName>
    <definedName name="수____종">#REF!</definedName>
    <definedName name="수1소B" localSheetId="24">#REF!</definedName>
    <definedName name="수1소B">#REF!</definedName>
    <definedName name="수경단가" localSheetId="24">#REF!</definedName>
    <definedName name="수경단가">#REF!</definedName>
    <definedName name="수경단가1" localSheetId="24">#REF!</definedName>
    <definedName name="수경단가1">#REF!</definedName>
    <definedName name="수경일위" localSheetId="24">#REF!</definedName>
    <definedName name="수경일위">#REF!</definedName>
    <definedName name="수단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 localSheetId="24">#REF!</definedName>
    <definedName name="수도광열비">#REF!</definedName>
    <definedName name="수량" localSheetId="24">#REF!</definedName>
    <definedName name="수량">#REF!</definedName>
    <definedName name="수량2" localSheetId="24">BlankMacro1</definedName>
    <definedName name="수량2" localSheetId="8">BlankMacro1</definedName>
    <definedName name="수량2" localSheetId="25">BlankMacro1</definedName>
    <definedName name="수량2" localSheetId="2">BlankMacro1</definedName>
    <definedName name="수량2" localSheetId="28">BlankMacro1</definedName>
    <definedName name="수량2" localSheetId="26">BlankMacro1</definedName>
    <definedName name="수량2" localSheetId="27">BlankMacro1</definedName>
    <definedName name="수량2" localSheetId="6">BlankMacro1</definedName>
    <definedName name="수량2" localSheetId="5">BlankMacro1</definedName>
    <definedName name="수량2">BlankMacro1</definedName>
    <definedName name="수량산출" localSheetId="24">BlankMacro1</definedName>
    <definedName name="수량산출" localSheetId="8">BlankMacro1</definedName>
    <definedName name="수량산출" localSheetId="25">BlankMacro1</definedName>
    <definedName name="수량산출" localSheetId="2">BlankMacro1</definedName>
    <definedName name="수량산출" localSheetId="28">BlankMacro1</definedName>
    <definedName name="수량산출" localSheetId="26">BlankMacro1</definedName>
    <definedName name="수량산출" localSheetId="27">BlankMacro1</definedName>
    <definedName name="수량산출" localSheetId="6">BlankMacro1</definedName>
    <definedName name="수량산출" localSheetId="5">BlankMacro1</definedName>
    <definedName name="수량산출">BlankMacro1</definedName>
    <definedName name="수량산출2" localSheetId="24">BlankMacro1</definedName>
    <definedName name="수량산출2" localSheetId="8">BlankMacro1</definedName>
    <definedName name="수량산출2" localSheetId="25">BlankMacro1</definedName>
    <definedName name="수량산출2" localSheetId="2">BlankMacro1</definedName>
    <definedName name="수량산출2" localSheetId="28">BlankMacro1</definedName>
    <definedName name="수량산출2" localSheetId="26">BlankMacro1</definedName>
    <definedName name="수량산출2" localSheetId="27">BlankMacro1</definedName>
    <definedName name="수량산출2" localSheetId="6">BlankMacro1</definedName>
    <definedName name="수량산출2" localSheetId="5">BlankMacro1</definedName>
    <definedName name="수량산출2">BlankMacro1</definedName>
    <definedName name="수량산출5" localSheetId="24">BlankMacro1</definedName>
    <definedName name="수량산출5" localSheetId="8">BlankMacro1</definedName>
    <definedName name="수량산출5" localSheetId="25">BlankMacro1</definedName>
    <definedName name="수량산출5" localSheetId="2">BlankMacro1</definedName>
    <definedName name="수량산출5" localSheetId="28">BlankMacro1</definedName>
    <definedName name="수량산출5" localSheetId="26">BlankMacro1</definedName>
    <definedName name="수량산출5" localSheetId="27">BlankMacro1</definedName>
    <definedName name="수량산출5" localSheetId="6">BlankMacro1</definedName>
    <definedName name="수량산출5" localSheetId="5">BlankMacro1</definedName>
    <definedName name="수량산출5">BlankMacro1</definedName>
    <definedName name="수량산출서" localSheetId="24">#REF!</definedName>
    <definedName name="수량산출서">#REF!</definedName>
    <definedName name="수량산출서표지" localSheetId="24">BlankMacro1</definedName>
    <definedName name="수량산출서표지" localSheetId="8">BlankMacro1</definedName>
    <definedName name="수량산출서표지" localSheetId="25">BlankMacro1</definedName>
    <definedName name="수량산출서표지" localSheetId="2">BlankMacro1</definedName>
    <definedName name="수량산출서표지" localSheetId="28">BlankMacro1</definedName>
    <definedName name="수량산출서표지" localSheetId="26">BlankMacro1</definedName>
    <definedName name="수량산출서표지" localSheetId="27">BlankMacro1</definedName>
    <definedName name="수량산출서표지" localSheetId="6">BlankMacro1</definedName>
    <definedName name="수량산출서표지" localSheetId="5">BlankMacro1</definedName>
    <definedName name="수량산출서표지">BlankMacro1</definedName>
    <definedName name="수량입력" localSheetId="24">#REF!</definedName>
    <definedName name="수량입력">#REF!</definedName>
    <definedName name="수량추정" localSheetId="24" hidden="1">{#N/A,#N/A,FALSE,"정공"}</definedName>
    <definedName name="수량추정" localSheetId="8" hidden="1">{#N/A,#N/A,FALSE,"정공"}</definedName>
    <definedName name="수량추정" localSheetId="25" hidden="1">{#N/A,#N/A,FALSE,"정공"}</definedName>
    <definedName name="수량추정" localSheetId="2" hidden="1">{#N/A,#N/A,FALSE,"정공"}</definedName>
    <definedName name="수량추정" localSheetId="14" hidden="1">{#N/A,#N/A,FALSE,"정공"}</definedName>
    <definedName name="수량추정" localSheetId="28" hidden="1">{#N/A,#N/A,FALSE,"정공"}</definedName>
    <definedName name="수량추정" localSheetId="5" hidden="1">{#N/A,#N/A,FALSE,"정공"}</definedName>
    <definedName name="수량추정" localSheetId="13" hidden="1">{#N/A,#N/A,FALSE,"정공"}</definedName>
    <definedName name="수량추정" hidden="1">{#N/A,#N/A,FALSE,"정공"}</definedName>
    <definedName name="수리비" localSheetId="24">#REF!</definedName>
    <definedName name="수리비">#REF!</definedName>
    <definedName name="수목수량" localSheetId="24">#REF!</definedName>
    <definedName name="수목수량">#REF!</definedName>
    <definedName name="수불" localSheetId="24">#REF!</definedName>
    <definedName name="수불">#REF!</definedName>
    <definedName name="수불현황" localSheetId="24" hidden="1">{#N/A,#N/A,FALSE,"정공"}</definedName>
    <definedName name="수불현황" localSheetId="8" hidden="1">{#N/A,#N/A,FALSE,"정공"}</definedName>
    <definedName name="수불현황" localSheetId="25" hidden="1">{#N/A,#N/A,FALSE,"정공"}</definedName>
    <definedName name="수불현황" localSheetId="2" hidden="1">{#N/A,#N/A,FALSE,"정공"}</definedName>
    <definedName name="수불현황" localSheetId="14" hidden="1">{#N/A,#N/A,FALSE,"정공"}</definedName>
    <definedName name="수불현황" localSheetId="28" hidden="1">{#N/A,#N/A,FALSE,"정공"}</definedName>
    <definedName name="수불현황" localSheetId="5" hidden="1">{#N/A,#N/A,FALSE,"정공"}</definedName>
    <definedName name="수불현황" localSheetId="13" hidden="1">{#N/A,#N/A,FALSE,"정공"}</definedName>
    <definedName name="수불현황" hidden="1">{#N/A,#N/A,FALSE,"정공"}</definedName>
    <definedName name="수선비첨부5" localSheetId="24" hidden="1">{#N/A,#N/A,FALSE,"단축1";#N/A,#N/A,FALSE,"단축2";#N/A,#N/A,FALSE,"단축3";#N/A,#N/A,FALSE,"장축";#N/A,#N/A,FALSE,"4WD"}</definedName>
    <definedName name="수선비첨부5" localSheetId="8" hidden="1">{#N/A,#N/A,FALSE,"단축1";#N/A,#N/A,FALSE,"단축2";#N/A,#N/A,FALSE,"단축3";#N/A,#N/A,FALSE,"장축";#N/A,#N/A,FALSE,"4WD"}</definedName>
    <definedName name="수선비첨부5" localSheetId="25" hidden="1">{#N/A,#N/A,FALSE,"단축1";#N/A,#N/A,FALSE,"단축2";#N/A,#N/A,FALSE,"단축3";#N/A,#N/A,FALSE,"장축";#N/A,#N/A,FALSE,"4WD"}</definedName>
    <definedName name="수선비첨부5" localSheetId="2" hidden="1">{#N/A,#N/A,FALSE,"단축1";#N/A,#N/A,FALSE,"단축2";#N/A,#N/A,FALSE,"단축3";#N/A,#N/A,FALSE,"장축";#N/A,#N/A,FALSE,"4WD"}</definedName>
    <definedName name="수선비첨부5" localSheetId="14" hidden="1">{#N/A,#N/A,FALSE,"단축1";#N/A,#N/A,FALSE,"단축2";#N/A,#N/A,FALSE,"단축3";#N/A,#N/A,FALSE,"장축";#N/A,#N/A,FALSE,"4WD"}</definedName>
    <definedName name="수선비첨부5" localSheetId="28" hidden="1">{#N/A,#N/A,FALSE,"단축1";#N/A,#N/A,FALSE,"단축2";#N/A,#N/A,FALSE,"단축3";#N/A,#N/A,FALSE,"장축";#N/A,#N/A,FALSE,"4WD"}</definedName>
    <definedName name="수선비첨부5" localSheetId="5" hidden="1">{#N/A,#N/A,FALSE,"단축1";#N/A,#N/A,FALSE,"단축2";#N/A,#N/A,FALSE,"단축3";#N/A,#N/A,FALSE,"장축";#N/A,#N/A,FALSE,"4WD"}</definedName>
    <definedName name="수선비첨부5" localSheetId="13" hidden="1">{#N/A,#N/A,FALSE,"단축1";#N/A,#N/A,FALSE,"단축2";#N/A,#N/A,FALSE,"단축3";#N/A,#N/A,FALSE,"장축";#N/A,#N/A,FALSE,"4WD"}</definedName>
    <definedName name="수선비첨부5" hidden="1">{#N/A,#N/A,FALSE,"단축1";#N/A,#N/A,FALSE,"단축2";#N/A,#N/A,FALSE,"단축3";#N/A,#N/A,FALSE,"장축";#N/A,#N/A,FALSE,"4WD"}</definedName>
    <definedName name="수송2" localSheetId="24">#REF!</definedName>
    <definedName name="수송2">#REF!</definedName>
    <definedName name="수수꽃다리" localSheetId="24">#REF!</definedName>
    <definedName name="수수꽃다리">#REF!</definedName>
    <definedName name="수수료계상" localSheetId="24">#REF!</definedName>
    <definedName name="수수료계상">#REF!</definedName>
    <definedName name="수습형태" localSheetId="24">#REF!</definedName>
    <definedName name="수습형태">#REF!</definedName>
    <definedName name="수요분석최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 localSheetId="24">#REF!</definedName>
    <definedName name="수원">#REF!</definedName>
    <definedName name="수원정자" localSheetId="24">#REF!</definedName>
    <definedName name="수원정자">#REF!</definedName>
    <definedName name="수익" localSheetId="24" hidden="1">#REF!</definedName>
    <definedName name="수익" hidden="1">#REF!</definedName>
    <definedName name="수익4속" localSheetId="24" hidden="1">{#N/A,#N/A,FALSE,"단축1";#N/A,#N/A,FALSE,"단축2";#N/A,#N/A,FALSE,"단축3";#N/A,#N/A,FALSE,"장축";#N/A,#N/A,FALSE,"4WD"}</definedName>
    <definedName name="수익4속" localSheetId="8" hidden="1">{#N/A,#N/A,FALSE,"단축1";#N/A,#N/A,FALSE,"단축2";#N/A,#N/A,FALSE,"단축3";#N/A,#N/A,FALSE,"장축";#N/A,#N/A,FALSE,"4WD"}</definedName>
    <definedName name="수익4속" localSheetId="25" hidden="1">{#N/A,#N/A,FALSE,"단축1";#N/A,#N/A,FALSE,"단축2";#N/A,#N/A,FALSE,"단축3";#N/A,#N/A,FALSE,"장축";#N/A,#N/A,FALSE,"4WD"}</definedName>
    <definedName name="수익4속" localSheetId="2" hidden="1">{#N/A,#N/A,FALSE,"단축1";#N/A,#N/A,FALSE,"단축2";#N/A,#N/A,FALSE,"단축3";#N/A,#N/A,FALSE,"장축";#N/A,#N/A,FALSE,"4WD"}</definedName>
    <definedName name="수익4속" localSheetId="14" hidden="1">{#N/A,#N/A,FALSE,"단축1";#N/A,#N/A,FALSE,"단축2";#N/A,#N/A,FALSE,"단축3";#N/A,#N/A,FALSE,"장축";#N/A,#N/A,FALSE,"4WD"}</definedName>
    <definedName name="수익4속" localSheetId="28" hidden="1">{#N/A,#N/A,FALSE,"단축1";#N/A,#N/A,FALSE,"단축2";#N/A,#N/A,FALSE,"단축3";#N/A,#N/A,FALSE,"장축";#N/A,#N/A,FALSE,"4WD"}</definedName>
    <definedName name="수익4속" localSheetId="5" hidden="1">{#N/A,#N/A,FALSE,"단축1";#N/A,#N/A,FALSE,"단축2";#N/A,#N/A,FALSE,"단축3";#N/A,#N/A,FALSE,"장축";#N/A,#N/A,FALSE,"4WD"}</definedName>
    <definedName name="수익4속" localSheetId="13" hidden="1">{#N/A,#N/A,FALSE,"단축1";#N/A,#N/A,FALSE,"단축2";#N/A,#N/A,FALSE,"단축3";#N/A,#N/A,FALSE,"장축";#N/A,#N/A,FALSE,"4WD"}</definedName>
    <definedName name="수익4속" hidden="1">{#N/A,#N/A,FALSE,"단축1";#N/A,#N/A,FALSE,"단축2";#N/A,#N/A,FALSE,"단축3";#N/A,#N/A,FALSE,"장축";#N/A,#N/A,FALSE,"4WD"}</definedName>
    <definedName name="수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 localSheetId="24">#REF!</definedName>
    <definedName name="수입금액조정며엣서">#REF!</definedName>
    <definedName name="수입보증금" localSheetId="24">#REF!</definedName>
    <definedName name="수입보증금">#REF!</definedName>
    <definedName name="수ㅈ1ㅇ" localSheetId="24">#REF!</definedName>
    <definedName name="수ㅈ1ㅇ">#REF!</definedName>
    <definedName name="수정" localSheetId="24" hidden="1">{#N/A,#N/A,FALSE,"BS";#N/A,#N/A,FALSE,"PL";#N/A,#N/A,FALSE,"처분";#N/A,#N/A,FALSE,"현금";#N/A,#N/A,FALSE,"매출";#N/A,#N/A,FALSE,"원가";#N/A,#N/A,FALSE,"경영"}</definedName>
    <definedName name="수정" localSheetId="8" hidden="1">{#N/A,#N/A,FALSE,"BS";#N/A,#N/A,FALSE,"PL";#N/A,#N/A,FALSE,"처분";#N/A,#N/A,FALSE,"현금";#N/A,#N/A,FALSE,"매출";#N/A,#N/A,FALSE,"원가";#N/A,#N/A,FALSE,"경영"}</definedName>
    <definedName name="수정" localSheetId="25"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localSheetId="14" hidden="1">{#N/A,#N/A,FALSE,"BS";#N/A,#N/A,FALSE,"PL";#N/A,#N/A,FALSE,"처분";#N/A,#N/A,FALSE,"현금";#N/A,#N/A,FALSE,"매출";#N/A,#N/A,FALSE,"원가";#N/A,#N/A,FALSE,"경영"}</definedName>
    <definedName name="수정" localSheetId="28" hidden="1">{#N/A,#N/A,FALSE,"BS";#N/A,#N/A,FALSE,"PL";#N/A,#N/A,FALSE,"처분";#N/A,#N/A,FALSE,"현금";#N/A,#N/A,FALSE,"매출";#N/A,#N/A,FALSE,"원가";#N/A,#N/A,FALSE,"경영"}</definedName>
    <definedName name="수정" localSheetId="5" hidden="1">{#N/A,#N/A,FALSE,"BS";#N/A,#N/A,FALSE,"PL";#N/A,#N/A,FALSE,"처분";#N/A,#N/A,FALSE,"현금";#N/A,#N/A,FALSE,"매출";#N/A,#N/A,FALSE,"원가";#N/A,#N/A,FALSE,"경영"}</definedName>
    <definedName name="수정" localSheetId="13"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 localSheetId="24" hidden="1">{"'10_03일자별'!$A$2:$H$31"}</definedName>
    <definedName name="수정1212" localSheetId="8" hidden="1">{"'10_03일자별'!$A$2:$H$31"}</definedName>
    <definedName name="수정1212" localSheetId="25" hidden="1">{"'10_03일자별'!$A$2:$H$31"}</definedName>
    <definedName name="수정1212" localSheetId="2" hidden="1">{"'10_03일자별'!$A$2:$H$31"}</definedName>
    <definedName name="수정1212" localSheetId="28" hidden="1">{"'10_03일자별'!$A$2:$H$31"}</definedName>
    <definedName name="수정1212" localSheetId="5" hidden="1">{"'10_03일자별'!$A$2:$H$31"}</definedName>
    <definedName name="수정1212" hidden="1">{"'10_03일자별'!$A$2:$H$31"}</definedName>
    <definedName name="수정169억" localSheetId="24" hidden="1">{#N/A,#N/A,FALSE,"단축1";#N/A,#N/A,FALSE,"단축2";#N/A,#N/A,FALSE,"단축3";#N/A,#N/A,FALSE,"장축";#N/A,#N/A,FALSE,"4WD"}</definedName>
    <definedName name="수정169억" localSheetId="8" hidden="1">{#N/A,#N/A,FALSE,"단축1";#N/A,#N/A,FALSE,"단축2";#N/A,#N/A,FALSE,"단축3";#N/A,#N/A,FALSE,"장축";#N/A,#N/A,FALSE,"4WD"}</definedName>
    <definedName name="수정169억" localSheetId="25" hidden="1">{#N/A,#N/A,FALSE,"단축1";#N/A,#N/A,FALSE,"단축2";#N/A,#N/A,FALSE,"단축3";#N/A,#N/A,FALSE,"장축";#N/A,#N/A,FALSE,"4WD"}</definedName>
    <definedName name="수정169억" localSheetId="2" hidden="1">{#N/A,#N/A,FALSE,"단축1";#N/A,#N/A,FALSE,"단축2";#N/A,#N/A,FALSE,"단축3";#N/A,#N/A,FALSE,"장축";#N/A,#N/A,FALSE,"4WD"}</definedName>
    <definedName name="수정169억" localSheetId="28" hidden="1">{#N/A,#N/A,FALSE,"단축1";#N/A,#N/A,FALSE,"단축2";#N/A,#N/A,FALSE,"단축3";#N/A,#N/A,FALSE,"장축";#N/A,#N/A,FALSE,"4WD"}</definedName>
    <definedName name="수정169억" localSheetId="5" hidden="1">{#N/A,#N/A,FALSE,"단축1";#N/A,#N/A,FALSE,"단축2";#N/A,#N/A,FALSE,"단축3";#N/A,#N/A,FALSE,"장축";#N/A,#N/A,FALSE,"4WD"}</definedName>
    <definedName name="수정169억" hidden="1">{#N/A,#N/A,FALSE,"단축1";#N/A,#N/A,FALSE,"단축2";#N/A,#N/A,FALSE,"단축3";#N/A,#N/A,FALSE,"장축";#N/A,#N/A,FALSE,"4WD"}</definedName>
    <definedName name="수정CF" localSheetId="24" hidden="1">{#N/A,#N/A,TRUE,"Summary";#N/A,#N/A,TRUE,"IS";#N/A,#N/A,TRUE,"Adj";#N/A,#N/A,TRUE,"BS";#N/A,#N/A,TRUE,"CF";#N/A,#N/A,TRUE,"Debt";#N/A,#N/A,TRUE,"IRR"}</definedName>
    <definedName name="수정CF" localSheetId="8" hidden="1">{#N/A,#N/A,TRUE,"Summary";#N/A,#N/A,TRUE,"IS";#N/A,#N/A,TRUE,"Adj";#N/A,#N/A,TRUE,"BS";#N/A,#N/A,TRUE,"CF";#N/A,#N/A,TRUE,"Debt";#N/A,#N/A,TRUE,"IRR"}</definedName>
    <definedName name="수정CF" localSheetId="25" hidden="1">{#N/A,#N/A,TRUE,"Summary";#N/A,#N/A,TRUE,"IS";#N/A,#N/A,TRUE,"Adj";#N/A,#N/A,TRUE,"BS";#N/A,#N/A,TRUE,"CF";#N/A,#N/A,TRUE,"Debt";#N/A,#N/A,TRUE,"IRR"}</definedName>
    <definedName name="수정CF" localSheetId="2" hidden="1">{#N/A,#N/A,TRUE,"Summary";#N/A,#N/A,TRUE,"IS";#N/A,#N/A,TRUE,"Adj";#N/A,#N/A,TRUE,"BS";#N/A,#N/A,TRUE,"CF";#N/A,#N/A,TRUE,"Debt";#N/A,#N/A,TRUE,"IRR"}</definedName>
    <definedName name="수정CF" localSheetId="28" hidden="1">{#N/A,#N/A,TRUE,"Summary";#N/A,#N/A,TRUE,"IS";#N/A,#N/A,TRUE,"Adj";#N/A,#N/A,TRUE,"BS";#N/A,#N/A,TRUE,"CF";#N/A,#N/A,TRUE,"Debt";#N/A,#N/A,TRUE,"IRR"}</definedName>
    <definedName name="수정CF" localSheetId="5" hidden="1">{#N/A,#N/A,TRUE,"Summary";#N/A,#N/A,TRUE,"IS";#N/A,#N/A,TRUE,"Adj";#N/A,#N/A,TRUE,"BS";#N/A,#N/A,TRUE,"CF";#N/A,#N/A,TRUE,"Debt";#N/A,#N/A,TRUE,"IRR"}</definedName>
    <definedName name="수정CF" hidden="1">{#N/A,#N/A,TRUE,"Summary";#N/A,#N/A,TRUE,"IS";#N/A,#N/A,TRUE,"Adj";#N/A,#N/A,TRUE,"BS";#N/A,#N/A,TRUE,"CF";#N/A,#N/A,TRUE,"Debt";#N/A,#N/A,TRUE,"IRR"}</definedName>
    <definedName name="수정sk가스" localSheetId="24"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8"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5"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14"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8"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5"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13"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24" hidden="1">{#N/A,#N/A,TRUE,"Y생산";#N/A,#N/A,TRUE,"Y판매";#N/A,#N/A,TRUE,"Y총물량";#N/A,#N/A,TRUE,"Y능력";#N/A,#N/A,TRUE,"YKD"}</definedName>
    <definedName name="수정물량" localSheetId="8" hidden="1">{#N/A,#N/A,TRUE,"Y생산";#N/A,#N/A,TRUE,"Y판매";#N/A,#N/A,TRUE,"Y총물량";#N/A,#N/A,TRUE,"Y능력";#N/A,#N/A,TRUE,"YKD"}</definedName>
    <definedName name="수정물량" localSheetId="25" hidden="1">{#N/A,#N/A,TRUE,"Y생산";#N/A,#N/A,TRUE,"Y판매";#N/A,#N/A,TRUE,"Y총물량";#N/A,#N/A,TRUE,"Y능력";#N/A,#N/A,TRUE,"YKD"}</definedName>
    <definedName name="수정물량" localSheetId="2" hidden="1">{#N/A,#N/A,TRUE,"Y생산";#N/A,#N/A,TRUE,"Y판매";#N/A,#N/A,TRUE,"Y총물량";#N/A,#N/A,TRUE,"Y능력";#N/A,#N/A,TRUE,"YKD"}</definedName>
    <definedName name="수정물량" localSheetId="14" hidden="1">{#N/A,#N/A,TRUE,"Y생산";#N/A,#N/A,TRUE,"Y판매";#N/A,#N/A,TRUE,"Y총물량";#N/A,#N/A,TRUE,"Y능력";#N/A,#N/A,TRUE,"YKD"}</definedName>
    <definedName name="수정물량" localSheetId="28" hidden="1">{#N/A,#N/A,TRUE,"Y생산";#N/A,#N/A,TRUE,"Y판매";#N/A,#N/A,TRUE,"Y총물량";#N/A,#N/A,TRUE,"Y능력";#N/A,#N/A,TRUE,"YKD"}</definedName>
    <definedName name="수정물량" localSheetId="5" hidden="1">{#N/A,#N/A,TRUE,"Y생산";#N/A,#N/A,TRUE,"Y판매";#N/A,#N/A,TRUE,"Y총물량";#N/A,#N/A,TRUE,"Y능력";#N/A,#N/A,TRUE,"YKD"}</definedName>
    <definedName name="수정물량" localSheetId="13" hidden="1">{#N/A,#N/A,TRUE,"Y생산";#N/A,#N/A,TRUE,"Y판매";#N/A,#N/A,TRUE,"Y총물량";#N/A,#N/A,TRUE,"Y능력";#N/A,#N/A,TRUE,"YKD"}</definedName>
    <definedName name="수정물량" hidden="1">{#N/A,#N/A,TRUE,"Y생산";#N/A,#N/A,TRUE,"Y판매";#N/A,#N/A,TRUE,"Y총물량";#N/A,#N/A,TRUE,"Y능력";#N/A,#N/A,TRUE,"YKD"}</definedName>
    <definedName name="수정부서" localSheetId="24">#REF!</definedName>
    <definedName name="수정부서" localSheetId="14">#REF!</definedName>
    <definedName name="수정부서" localSheetId="13">#REF!</definedName>
    <definedName name="수정부서">#REF!</definedName>
    <definedName name="수정분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정분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14"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8"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5"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13"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24" hidden="1">{#N/A,#N/A,FALSE,"BS";#N/A,#N/A,FALSE,"PL";#N/A,#N/A,FALSE,"처분";#N/A,#N/A,FALSE,"현금";#N/A,#N/A,FALSE,"매출";#N/A,#N/A,FALSE,"원가";#N/A,#N/A,FALSE,"경영"}</definedName>
    <definedName name="수정사항1" localSheetId="8" hidden="1">{#N/A,#N/A,FALSE,"BS";#N/A,#N/A,FALSE,"PL";#N/A,#N/A,FALSE,"처분";#N/A,#N/A,FALSE,"현금";#N/A,#N/A,FALSE,"매출";#N/A,#N/A,FALSE,"원가";#N/A,#N/A,FALSE,"경영"}</definedName>
    <definedName name="수정사항1" localSheetId="25" hidden="1">{#N/A,#N/A,FALSE,"BS";#N/A,#N/A,FALSE,"PL";#N/A,#N/A,FALSE,"처분";#N/A,#N/A,FALSE,"현금";#N/A,#N/A,FALSE,"매출";#N/A,#N/A,FALSE,"원가";#N/A,#N/A,FALSE,"경영"}</definedName>
    <definedName name="수정사항1" localSheetId="2" hidden="1">{#N/A,#N/A,FALSE,"BS";#N/A,#N/A,FALSE,"PL";#N/A,#N/A,FALSE,"처분";#N/A,#N/A,FALSE,"현금";#N/A,#N/A,FALSE,"매출";#N/A,#N/A,FALSE,"원가";#N/A,#N/A,FALSE,"경영"}</definedName>
    <definedName name="수정사항1" localSheetId="14" hidden="1">{#N/A,#N/A,FALSE,"BS";#N/A,#N/A,FALSE,"PL";#N/A,#N/A,FALSE,"처분";#N/A,#N/A,FALSE,"현금";#N/A,#N/A,FALSE,"매출";#N/A,#N/A,FALSE,"원가";#N/A,#N/A,FALSE,"경영"}</definedName>
    <definedName name="수정사항1" localSheetId="28" hidden="1">{#N/A,#N/A,FALSE,"BS";#N/A,#N/A,FALSE,"PL";#N/A,#N/A,FALSE,"처분";#N/A,#N/A,FALSE,"현금";#N/A,#N/A,FALSE,"매출";#N/A,#N/A,FALSE,"원가";#N/A,#N/A,FALSE,"경영"}</definedName>
    <definedName name="수정사항1" localSheetId="5" hidden="1">{#N/A,#N/A,FALSE,"BS";#N/A,#N/A,FALSE,"PL";#N/A,#N/A,FALSE,"처분";#N/A,#N/A,FALSE,"현금";#N/A,#N/A,FALSE,"매출";#N/A,#N/A,FALSE,"원가";#N/A,#N/A,FALSE,"경영"}</definedName>
    <definedName name="수정사항1" localSheetId="13"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localSheetId="24" hidden="1">#REF!</definedName>
    <definedName name="수정사항집계표" localSheetId="14" hidden="1">#REF!</definedName>
    <definedName name="수정사항집계표" localSheetId="28" hidden="1">#REF!</definedName>
    <definedName name="수정사항집계표" localSheetId="13" hidden="1">#REF!</definedName>
    <definedName name="수정사항집계표" hidden="1">#REF!</definedName>
    <definedName name="수정손익" localSheetId="24" hidden="1">{#N/A,#N/A,FALSE,"정공"}</definedName>
    <definedName name="수정손익" localSheetId="8" hidden="1">{#N/A,#N/A,FALSE,"정공"}</definedName>
    <definedName name="수정손익" localSheetId="25" hidden="1">{#N/A,#N/A,FALSE,"정공"}</definedName>
    <definedName name="수정손익" localSheetId="2" hidden="1">{#N/A,#N/A,FALSE,"정공"}</definedName>
    <definedName name="수정손익" localSheetId="28" hidden="1">{#N/A,#N/A,FALSE,"정공"}</definedName>
    <definedName name="수정손익" localSheetId="5" hidden="1">{#N/A,#N/A,FALSE,"정공"}</definedName>
    <definedName name="수정손익" hidden="1">{#N/A,#N/A,FALSE,"정공"}</definedName>
    <definedName name="수정현금흐름표" localSheetId="24" hidden="1">{#N/A,#N/A,TRUE,"Summary";#N/A,#N/A,TRUE,"IS";#N/A,#N/A,TRUE,"Adj";#N/A,#N/A,TRUE,"BS";#N/A,#N/A,TRUE,"CF";#N/A,#N/A,TRUE,"Debt";#N/A,#N/A,TRUE,"IRR"}</definedName>
    <definedName name="수정현금흐름표" localSheetId="8" hidden="1">{#N/A,#N/A,TRUE,"Summary";#N/A,#N/A,TRUE,"IS";#N/A,#N/A,TRUE,"Adj";#N/A,#N/A,TRUE,"BS";#N/A,#N/A,TRUE,"CF";#N/A,#N/A,TRUE,"Debt";#N/A,#N/A,TRUE,"IRR"}</definedName>
    <definedName name="수정현금흐름표" localSheetId="25"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localSheetId="28" hidden="1">{#N/A,#N/A,TRUE,"Summary";#N/A,#N/A,TRUE,"IS";#N/A,#N/A,TRUE,"Adj";#N/A,#N/A,TRUE,"BS";#N/A,#N/A,TRUE,"CF";#N/A,#N/A,TRUE,"Debt";#N/A,#N/A,TRUE,"IRR"}</definedName>
    <definedName name="수정현금흐름표" localSheetId="5"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4" hidden="1">{#N/A,#N/A,TRUE,"Summary";#N/A,#N/A,TRUE,"IS";#N/A,#N/A,TRUE,"Adj";#N/A,#N/A,TRUE,"BS";#N/A,#N/A,TRUE,"CF";#N/A,#N/A,TRUE,"Debt";#N/A,#N/A,TRUE,"IRR"}</definedName>
    <definedName name="수정현금흐름표_pjh" localSheetId="8" hidden="1">{#N/A,#N/A,TRUE,"Summary";#N/A,#N/A,TRUE,"IS";#N/A,#N/A,TRUE,"Adj";#N/A,#N/A,TRUE,"BS";#N/A,#N/A,TRUE,"CF";#N/A,#N/A,TRUE,"Debt";#N/A,#N/A,TRUE,"IRR"}</definedName>
    <definedName name="수정현금흐름표_pjh" localSheetId="25"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localSheetId="28" hidden="1">{#N/A,#N/A,TRUE,"Summary";#N/A,#N/A,TRUE,"IS";#N/A,#N/A,TRUE,"Adj";#N/A,#N/A,TRUE,"BS";#N/A,#N/A,TRUE,"CF";#N/A,#N/A,TRUE,"Debt";#N/A,#N/A,TRUE,"IRR"}</definedName>
    <definedName name="수정현금흐름표_pjh" localSheetId="5"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24" hidden="1">{#N/A,#N/A,TRUE,"Summary";#N/A,#N/A,TRUE,"IS";#N/A,#N/A,TRUE,"Adj";#N/A,#N/A,TRUE,"BS";#N/A,#N/A,TRUE,"CF";#N/A,#N/A,TRUE,"Debt";#N/A,#N/A,TRUE,"IRR"}</definedName>
    <definedName name="수정현금흐름표2" localSheetId="8" hidden="1">{#N/A,#N/A,TRUE,"Summary";#N/A,#N/A,TRUE,"IS";#N/A,#N/A,TRUE,"Adj";#N/A,#N/A,TRUE,"BS";#N/A,#N/A,TRUE,"CF";#N/A,#N/A,TRUE,"Debt";#N/A,#N/A,TRUE,"IRR"}</definedName>
    <definedName name="수정현금흐름표2" localSheetId="25"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localSheetId="28" hidden="1">{#N/A,#N/A,TRUE,"Summary";#N/A,#N/A,TRUE,"IS";#N/A,#N/A,TRUE,"Adj";#N/A,#N/A,TRUE,"BS";#N/A,#N/A,TRUE,"CF";#N/A,#N/A,TRUE,"Debt";#N/A,#N/A,TRUE,"IRR"}</definedName>
    <definedName name="수정현금흐름표2" localSheetId="5" hidden="1">{#N/A,#N/A,TRUE,"Summary";#N/A,#N/A,TRUE,"IS";#N/A,#N/A,TRUE,"Adj";#N/A,#N/A,TRUE,"BS";#N/A,#N/A,TRUE,"CF";#N/A,#N/A,TRUE,"Debt";#N/A,#N/A,TRUE,"IRR"}</definedName>
    <definedName name="수정현금흐름표2" hidden="1">{#N/A,#N/A,TRUE,"Summary";#N/A,#N/A,TRUE,"IS";#N/A,#N/A,TRUE,"Adj";#N/A,#N/A,TRUE,"BS";#N/A,#N/A,TRUE,"CF";#N/A,#N/A,TRUE,"Debt";#N/A,#N/A,TRUE,"IRR"}</definedName>
    <definedName name="수주" localSheetId="24" hidden="1">{#N/A,#N/A,FALSE,"기안지";#N/A,#N/A,FALSE,"통신지"}</definedName>
    <definedName name="수주" localSheetId="8" hidden="1">{#N/A,#N/A,FALSE,"기안지";#N/A,#N/A,FALSE,"통신지"}</definedName>
    <definedName name="수주" localSheetId="25" hidden="1">{#N/A,#N/A,FALSE,"기안지";#N/A,#N/A,FALSE,"통신지"}</definedName>
    <definedName name="수주" localSheetId="2" hidden="1">{#N/A,#N/A,FALSE,"기안지";#N/A,#N/A,FALSE,"통신지"}</definedName>
    <definedName name="수주" localSheetId="28" hidden="1">{#N/A,#N/A,FALSE,"기안지";#N/A,#N/A,FALSE,"통신지"}</definedName>
    <definedName name="수주" localSheetId="5" hidden="1">{#N/A,#N/A,FALSE,"기안지";#N/A,#N/A,FALSE,"통신지"}</definedName>
    <definedName name="수주" hidden="1">{#N/A,#N/A,FALSE,"기안지";#N/A,#N/A,FALSE,"통신지"}</definedName>
    <definedName name="수주계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2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 localSheetId="24">#REF!</definedName>
    <definedName name="수학">#REF!</definedName>
    <definedName name="숙직" localSheetId="24">#REF!</definedName>
    <definedName name="숙직">#REF!</definedName>
    <definedName name="순공사비" localSheetId="24">#REF!</definedName>
    <definedName name="순공사비">#REF!</definedName>
    <definedName name="순공사원가" localSheetId="24">#REF!</definedName>
    <definedName name="순공사원가">#REF!</definedName>
    <definedName name="순매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localSheetId="24" hidden="1">{#N/A,#N/A,FALSE,"신규dep";#N/A,#N/A,FALSE,"신규dep-금형상각후";#N/A,#N/A,FALSE,"신규dep-연구비상각후";#N/A,#N/A,FALSE,"신규dep-기계,공구상각후"}</definedName>
    <definedName name="순서" localSheetId="8" hidden="1">{#N/A,#N/A,FALSE,"신규dep";#N/A,#N/A,FALSE,"신규dep-금형상각후";#N/A,#N/A,FALSE,"신규dep-연구비상각후";#N/A,#N/A,FALSE,"신규dep-기계,공구상각후"}</definedName>
    <definedName name="순서" localSheetId="25" hidden="1">{#N/A,#N/A,FALSE,"신규dep";#N/A,#N/A,FALSE,"신규dep-금형상각후";#N/A,#N/A,FALSE,"신규dep-연구비상각후";#N/A,#N/A,FALSE,"신규dep-기계,공구상각후"}</definedName>
    <definedName name="순서" localSheetId="2" hidden="1">{#N/A,#N/A,FALSE,"신규dep";#N/A,#N/A,FALSE,"신규dep-금형상각후";#N/A,#N/A,FALSE,"신규dep-연구비상각후";#N/A,#N/A,FALSE,"신규dep-기계,공구상각후"}</definedName>
    <definedName name="순서" localSheetId="28" hidden="1">{#N/A,#N/A,FALSE,"신규dep";#N/A,#N/A,FALSE,"신규dep-금형상각후";#N/A,#N/A,FALSE,"신규dep-연구비상각후";#N/A,#N/A,FALSE,"신규dep-기계,공구상각후"}</definedName>
    <definedName name="순서" localSheetId="5"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위" localSheetId="24">#REF!</definedName>
    <definedName name="순위">#REF!</definedName>
    <definedName name="순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순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 localSheetId="24">#REF!</definedName>
    <definedName name="순천_연향_1차">#REF!</definedName>
    <definedName name="순천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순천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8"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5"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 localSheetId="24">#REF!</definedName>
    <definedName name="스케줄">#REF!</definedName>
    <definedName name="스타렉스" localSheetId="24" hidden="1">{#N/A,#N/A,FALSE,"단축1";#N/A,#N/A,FALSE,"단축2";#N/A,#N/A,FALSE,"단축3";#N/A,#N/A,FALSE,"장축";#N/A,#N/A,FALSE,"4WD"}</definedName>
    <definedName name="스타렉스" localSheetId="8" hidden="1">{#N/A,#N/A,FALSE,"단축1";#N/A,#N/A,FALSE,"단축2";#N/A,#N/A,FALSE,"단축3";#N/A,#N/A,FALSE,"장축";#N/A,#N/A,FALSE,"4WD"}</definedName>
    <definedName name="스타렉스" localSheetId="25" hidden="1">{#N/A,#N/A,FALSE,"단축1";#N/A,#N/A,FALSE,"단축2";#N/A,#N/A,FALSE,"단축3";#N/A,#N/A,FALSE,"장축";#N/A,#N/A,FALSE,"4WD"}</definedName>
    <definedName name="스타렉스" localSheetId="2" hidden="1">{#N/A,#N/A,FALSE,"단축1";#N/A,#N/A,FALSE,"단축2";#N/A,#N/A,FALSE,"단축3";#N/A,#N/A,FALSE,"장축";#N/A,#N/A,FALSE,"4WD"}</definedName>
    <definedName name="스타렉스" localSheetId="28" hidden="1">{#N/A,#N/A,FALSE,"단축1";#N/A,#N/A,FALSE,"단축2";#N/A,#N/A,FALSE,"단축3";#N/A,#N/A,FALSE,"장축";#N/A,#N/A,FALSE,"4WD"}</definedName>
    <definedName name="스타렉스" localSheetId="5" hidden="1">{#N/A,#N/A,FALSE,"단축1";#N/A,#N/A,FALSE,"단축2";#N/A,#N/A,FALSE,"단축3";#N/A,#N/A,FALSE,"장축";#N/A,#N/A,FALSE,"4WD"}</definedName>
    <definedName name="스타렉스" hidden="1">{#N/A,#N/A,FALSE,"단축1";#N/A,#N/A,FALSE,"단축2";#N/A,#N/A,FALSE,"단축3";#N/A,#N/A,FALSE,"장축";#N/A,#N/A,FALSE,"4WD"}</definedName>
    <definedName name="승렬" localSheetId="24">#REF!</definedName>
    <definedName name="승렬">#REF!</definedName>
    <definedName name="승인서" localSheetId="24" hidden="1">{#N/A,#N/A,FALSE,"범우구미";#N/A,#N/A,FALSE,"세한케미칼";#N/A,#N/A,FALSE,"세명화학";#N/A,#N/A,FALSE,"신영케미칼";#N/A,#N/A,FALSE,"일석상사"}</definedName>
    <definedName name="승인서" localSheetId="8" hidden="1">{#N/A,#N/A,FALSE,"범우구미";#N/A,#N/A,FALSE,"세한케미칼";#N/A,#N/A,FALSE,"세명화학";#N/A,#N/A,FALSE,"신영케미칼";#N/A,#N/A,FALSE,"일석상사"}</definedName>
    <definedName name="승인서" localSheetId="25" hidden="1">{#N/A,#N/A,FALSE,"범우구미";#N/A,#N/A,FALSE,"세한케미칼";#N/A,#N/A,FALSE,"세명화학";#N/A,#N/A,FALSE,"신영케미칼";#N/A,#N/A,FALSE,"일석상사"}</definedName>
    <definedName name="승인서" localSheetId="2" hidden="1">{#N/A,#N/A,FALSE,"범우구미";#N/A,#N/A,FALSE,"세한케미칼";#N/A,#N/A,FALSE,"세명화학";#N/A,#N/A,FALSE,"신영케미칼";#N/A,#N/A,FALSE,"일석상사"}</definedName>
    <definedName name="승인서" localSheetId="28" hidden="1">{#N/A,#N/A,FALSE,"범우구미";#N/A,#N/A,FALSE,"세한케미칼";#N/A,#N/A,FALSE,"세명화학";#N/A,#N/A,FALSE,"신영케미칼";#N/A,#N/A,FALSE,"일석상사"}</definedName>
    <definedName name="승인서" localSheetId="5"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 localSheetId="24">#REF!</definedName>
    <definedName name="시">#REF!</definedName>
    <definedName name="시간" localSheetId="24" hidden="1">{#N/A,#N/A,TRUE,"Y생산";#N/A,#N/A,TRUE,"Y판매";#N/A,#N/A,TRUE,"Y총물량";#N/A,#N/A,TRUE,"Y능력";#N/A,#N/A,TRUE,"YKD"}</definedName>
    <definedName name="시간" localSheetId="8" hidden="1">{#N/A,#N/A,TRUE,"Y생산";#N/A,#N/A,TRUE,"Y판매";#N/A,#N/A,TRUE,"Y총물량";#N/A,#N/A,TRUE,"Y능력";#N/A,#N/A,TRUE,"YKD"}</definedName>
    <definedName name="시간" localSheetId="25" hidden="1">{#N/A,#N/A,TRUE,"Y생산";#N/A,#N/A,TRUE,"Y판매";#N/A,#N/A,TRUE,"Y총물량";#N/A,#N/A,TRUE,"Y능력";#N/A,#N/A,TRUE,"YKD"}</definedName>
    <definedName name="시간" localSheetId="2" hidden="1">{#N/A,#N/A,TRUE,"Y생산";#N/A,#N/A,TRUE,"Y판매";#N/A,#N/A,TRUE,"Y총물량";#N/A,#N/A,TRUE,"Y능력";#N/A,#N/A,TRUE,"YKD"}</definedName>
    <definedName name="시간" localSheetId="28" hidden="1">{#N/A,#N/A,TRUE,"Y생산";#N/A,#N/A,TRUE,"Y판매";#N/A,#N/A,TRUE,"Y총물량";#N/A,#N/A,TRUE,"Y능력";#N/A,#N/A,TRUE,"YKD"}</definedName>
    <definedName name="시간" localSheetId="5" hidden="1">{#N/A,#N/A,TRUE,"Y생산";#N/A,#N/A,TRUE,"Y판매";#N/A,#N/A,TRUE,"Y총물량";#N/A,#N/A,TRUE,"Y능력";#N/A,#N/A,TRUE,"YKD"}</definedName>
    <definedName name="시간" hidden="1">{#N/A,#N/A,TRUE,"Y생산";#N/A,#N/A,TRUE,"Y판매";#N/A,#N/A,TRUE,"Y총물량";#N/A,#N/A,TRUE,"Y능력";#N/A,#N/A,TRUE,"YKD"}</definedName>
    <definedName name="시간외근무_인사" localSheetId="24" hidden="1">#REF!</definedName>
    <definedName name="시간외근무_인사" localSheetId="14" hidden="1">#REF!</definedName>
    <definedName name="시간외근무_인사" localSheetId="28" hidden="1">#REF!</definedName>
    <definedName name="시간외근무_인사" localSheetId="13" hidden="1">#REF!</definedName>
    <definedName name="시간외근무_인사" hidden="1">#REF!</definedName>
    <definedName name="시공업체" localSheetId="24">#REF!</definedName>
    <definedName name="시공업체">#REF!</definedName>
    <definedName name="시내교통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 localSheetId="24">#REF!</definedName>
    <definedName name="시료수">#REF!</definedName>
    <definedName name="시매출" localSheetId="24">#REF!</definedName>
    <definedName name="시매출">#REF!</definedName>
    <definedName name="시멘트산출">#N/A</definedName>
    <definedName name="시부인" localSheetId="24">#REF!</definedName>
    <definedName name="시부인">#REF!</definedName>
    <definedName name="시부인용자료" localSheetId="24">#REF!</definedName>
    <definedName name="시부인용자료">#REF!</definedName>
    <definedName name="시산2">#N/A</definedName>
    <definedName name="시산표" localSheetId="24">#REF!</definedName>
    <definedName name="시산표">#REF!</definedName>
    <definedName name="시산표1" localSheetId="24">BlankMacro1</definedName>
    <definedName name="시산표1" localSheetId="8">BlankMacro1</definedName>
    <definedName name="시산표1" localSheetId="25">BlankMacro1</definedName>
    <definedName name="시산표1" localSheetId="2">BlankMacro1</definedName>
    <definedName name="시산표1" localSheetId="28">BlankMacro1</definedName>
    <definedName name="시산표1" localSheetId="26">BlankMacro1</definedName>
    <definedName name="시산표1" localSheetId="27">BlankMacro1</definedName>
    <definedName name="시산표1" localSheetId="6">BlankMacro1</definedName>
    <definedName name="시산표1" localSheetId="5">BlankMacro1</definedName>
    <definedName name="시산표1">BlankMacro1</definedName>
    <definedName name="시산표2" localSheetId="24" hidden="1">{#N/A,#N/A,FALSE,"BS";#N/A,#N/A,FALSE,"PL";#N/A,#N/A,FALSE,"처분";#N/A,#N/A,FALSE,"현금";#N/A,#N/A,FALSE,"매출";#N/A,#N/A,FALSE,"원가";#N/A,#N/A,FALSE,"경영"}</definedName>
    <definedName name="시산표2" localSheetId="8" hidden="1">{#N/A,#N/A,FALSE,"BS";#N/A,#N/A,FALSE,"PL";#N/A,#N/A,FALSE,"처분";#N/A,#N/A,FALSE,"현금";#N/A,#N/A,FALSE,"매출";#N/A,#N/A,FALSE,"원가";#N/A,#N/A,FALSE,"경영"}</definedName>
    <definedName name="시산표2" localSheetId="25"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localSheetId="28" hidden="1">{#N/A,#N/A,FALSE,"BS";#N/A,#N/A,FALSE,"PL";#N/A,#N/A,FALSE,"처분";#N/A,#N/A,FALSE,"현금";#N/A,#N/A,FALSE,"매출";#N/A,#N/A,FALSE,"원가";#N/A,#N/A,FALSE,"경영"}</definedName>
    <definedName name="시산표2" localSheetId="5"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24"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8"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5"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14"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8"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5"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13"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4"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8"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5"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14"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8"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5"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13"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 localSheetId="24">#REF!</definedName>
    <definedName name="시설수량">#REF!</definedName>
    <definedName name="시설일위" localSheetId="24">#REF!</definedName>
    <definedName name="시설일위">#REF!</definedName>
    <definedName name="시설일위1" localSheetId="24">#REF!</definedName>
    <definedName name="시설일위1">#REF!</definedName>
    <definedName name="시설일위금액" localSheetId="24">#REF!</definedName>
    <definedName name="시설일위금액">#REF!</definedName>
    <definedName name="시설투자" localSheetId="24" hidden="1">{#N/A,#N/A,FALSE,"UNIT";#N/A,#N/A,FALSE,"UNIT";#N/A,#N/A,FALSE,"계정"}</definedName>
    <definedName name="시설투자" localSheetId="8" hidden="1">{#N/A,#N/A,FALSE,"UNIT";#N/A,#N/A,FALSE,"UNIT";#N/A,#N/A,FALSE,"계정"}</definedName>
    <definedName name="시설투자" localSheetId="25" hidden="1">{#N/A,#N/A,FALSE,"UNIT";#N/A,#N/A,FALSE,"UNIT";#N/A,#N/A,FALSE,"계정"}</definedName>
    <definedName name="시설투자" localSheetId="2" hidden="1">{#N/A,#N/A,FALSE,"UNIT";#N/A,#N/A,FALSE,"UNIT";#N/A,#N/A,FALSE,"계정"}</definedName>
    <definedName name="시설투자" localSheetId="28" hidden="1">{#N/A,#N/A,FALSE,"UNIT";#N/A,#N/A,FALSE,"UNIT";#N/A,#N/A,FALSE,"계정"}</definedName>
    <definedName name="시설투자" localSheetId="5" hidden="1">{#N/A,#N/A,FALSE,"UNIT";#N/A,#N/A,FALSE,"UNIT";#N/A,#N/A,FALSE,"계정"}</definedName>
    <definedName name="시설투자" hidden="1">{#N/A,#N/A,FALSE,"UNIT";#N/A,#N/A,FALSE,"UNIT";#N/A,#N/A,FALSE,"계정"}</definedName>
    <definedName name="시설투자계획_월별" localSheetId="24" hidden="1">{#N/A,#N/A,FALSE,"UNIT";#N/A,#N/A,FALSE,"UNIT";#N/A,#N/A,FALSE,"계정"}</definedName>
    <definedName name="시설투자계획_월별" localSheetId="8" hidden="1">{#N/A,#N/A,FALSE,"UNIT";#N/A,#N/A,FALSE,"UNIT";#N/A,#N/A,FALSE,"계정"}</definedName>
    <definedName name="시설투자계획_월별" localSheetId="25" hidden="1">{#N/A,#N/A,FALSE,"UNIT";#N/A,#N/A,FALSE,"UNIT";#N/A,#N/A,FALSE,"계정"}</definedName>
    <definedName name="시설투자계획_월별" localSheetId="2" hidden="1">{#N/A,#N/A,FALSE,"UNIT";#N/A,#N/A,FALSE,"UNIT";#N/A,#N/A,FALSE,"계정"}</definedName>
    <definedName name="시설투자계획_월별" localSheetId="28" hidden="1">{#N/A,#N/A,FALSE,"UNIT";#N/A,#N/A,FALSE,"UNIT";#N/A,#N/A,FALSE,"계정"}</definedName>
    <definedName name="시설투자계획_월별" localSheetId="5" hidden="1">{#N/A,#N/A,FALSE,"UNIT";#N/A,#N/A,FALSE,"UNIT";#N/A,#N/A,FALSE,"계정"}</definedName>
    <definedName name="시설투자계획_월별" hidden="1">{#N/A,#N/A,FALSE,"UNIT";#N/A,#N/A,FALSE,"UNIT";#N/A,#N/A,FALSE,"계정"}</definedName>
    <definedName name="시설투자총괄" localSheetId="24" hidden="1">{#N/A,#N/A,FALSE,"UNIT";#N/A,#N/A,FALSE,"UNIT";#N/A,#N/A,FALSE,"계정"}</definedName>
    <definedName name="시설투자총괄" localSheetId="8" hidden="1">{#N/A,#N/A,FALSE,"UNIT";#N/A,#N/A,FALSE,"UNIT";#N/A,#N/A,FALSE,"계정"}</definedName>
    <definedName name="시설투자총괄" localSheetId="25" hidden="1">{#N/A,#N/A,FALSE,"UNIT";#N/A,#N/A,FALSE,"UNIT";#N/A,#N/A,FALSE,"계정"}</definedName>
    <definedName name="시설투자총괄" localSheetId="2" hidden="1">{#N/A,#N/A,FALSE,"UNIT";#N/A,#N/A,FALSE,"UNIT";#N/A,#N/A,FALSE,"계정"}</definedName>
    <definedName name="시설투자총괄" localSheetId="28" hidden="1">{#N/A,#N/A,FALSE,"UNIT";#N/A,#N/A,FALSE,"UNIT";#N/A,#N/A,FALSE,"계정"}</definedName>
    <definedName name="시설투자총괄" localSheetId="5" hidden="1">{#N/A,#N/A,FALSE,"UNIT";#N/A,#N/A,FALSE,"UNIT";#N/A,#N/A,FALSE,"계정"}</definedName>
    <definedName name="시설투자총괄" hidden="1">{#N/A,#N/A,FALSE,"UNIT";#N/A,#N/A,FALSE,"UNIT";#N/A,#N/A,FALSE,"계정"}</definedName>
    <definedName name="시스템" localSheetId="24" hidden="1">{#N/A,#N/A,FALSE,"UNIT";#N/A,#N/A,FALSE,"UNIT";#N/A,#N/A,FALSE,"계정"}</definedName>
    <definedName name="시스템" localSheetId="8" hidden="1">{#N/A,#N/A,FALSE,"UNIT";#N/A,#N/A,FALSE,"UNIT";#N/A,#N/A,FALSE,"계정"}</definedName>
    <definedName name="시스템" localSheetId="25" hidden="1">{#N/A,#N/A,FALSE,"UNIT";#N/A,#N/A,FALSE,"UNIT";#N/A,#N/A,FALSE,"계정"}</definedName>
    <definedName name="시스템" localSheetId="2" hidden="1">{#N/A,#N/A,FALSE,"UNIT";#N/A,#N/A,FALSE,"UNIT";#N/A,#N/A,FALSE,"계정"}</definedName>
    <definedName name="시스템" localSheetId="28" hidden="1">{#N/A,#N/A,FALSE,"UNIT";#N/A,#N/A,FALSE,"UNIT";#N/A,#N/A,FALSE,"계정"}</definedName>
    <definedName name="시스템" localSheetId="5" hidden="1">{#N/A,#N/A,FALSE,"UNIT";#N/A,#N/A,FALSE,"UNIT";#N/A,#N/A,FALSE,"계정"}</definedName>
    <definedName name="시스템" hidden="1">{#N/A,#N/A,FALSE,"UNIT";#N/A,#N/A,FALSE,"UNIT";#N/A,#N/A,FALSE,"계정"}</definedName>
    <definedName name="시이자" localSheetId="24">#REF!</definedName>
    <definedName name="시이자">#REF!</definedName>
    <definedName name="시인원" localSheetId="24">#REF!</definedName>
    <definedName name="시인원">#REF!</definedName>
    <definedName name="시작1" localSheetId="24">#REF!</definedName>
    <definedName name="시작1">#REF!</definedName>
    <definedName name="시장" localSheetId="24">#REF!</definedName>
    <definedName name="시장">#REF!</definedName>
    <definedName name="시장동향" localSheetId="24" hidden="1">{#N/A,#N/A,TRUE,"Y생산";#N/A,#N/A,TRUE,"Y판매";#N/A,#N/A,TRUE,"Y총물량";#N/A,#N/A,TRUE,"Y능력";#N/A,#N/A,TRUE,"YKD"}</definedName>
    <definedName name="시장동향" localSheetId="8" hidden="1">{#N/A,#N/A,TRUE,"Y생산";#N/A,#N/A,TRUE,"Y판매";#N/A,#N/A,TRUE,"Y총물량";#N/A,#N/A,TRUE,"Y능력";#N/A,#N/A,TRUE,"YKD"}</definedName>
    <definedName name="시장동향" localSheetId="25" hidden="1">{#N/A,#N/A,TRUE,"Y생산";#N/A,#N/A,TRUE,"Y판매";#N/A,#N/A,TRUE,"Y총물량";#N/A,#N/A,TRUE,"Y능력";#N/A,#N/A,TRUE,"YKD"}</definedName>
    <definedName name="시장동향" localSheetId="2" hidden="1">{#N/A,#N/A,TRUE,"Y생산";#N/A,#N/A,TRUE,"Y판매";#N/A,#N/A,TRUE,"Y총물량";#N/A,#N/A,TRUE,"Y능력";#N/A,#N/A,TRUE,"YKD"}</definedName>
    <definedName name="시장동향" localSheetId="14" hidden="1">{#N/A,#N/A,TRUE,"Y생산";#N/A,#N/A,TRUE,"Y판매";#N/A,#N/A,TRUE,"Y총물량";#N/A,#N/A,TRUE,"Y능력";#N/A,#N/A,TRUE,"YKD"}</definedName>
    <definedName name="시장동향" localSheetId="28" hidden="1">{#N/A,#N/A,TRUE,"Y생산";#N/A,#N/A,TRUE,"Y판매";#N/A,#N/A,TRUE,"Y총물량";#N/A,#N/A,TRUE,"Y능력";#N/A,#N/A,TRUE,"YKD"}</definedName>
    <definedName name="시장동향" localSheetId="5" hidden="1">{#N/A,#N/A,TRUE,"Y생산";#N/A,#N/A,TRUE,"Y판매";#N/A,#N/A,TRUE,"Y총물량";#N/A,#N/A,TRUE,"Y능력";#N/A,#N/A,TRUE,"YKD"}</definedName>
    <definedName name="시장동향" localSheetId="13" hidden="1">{#N/A,#N/A,TRUE,"Y생산";#N/A,#N/A,TRUE,"Y판매";#N/A,#N/A,TRUE,"Y총물량";#N/A,#N/A,TRUE,"Y능력";#N/A,#N/A,TRUE,"YKD"}</definedName>
    <definedName name="시장동향" hidden="1">{#N/A,#N/A,TRUE,"Y생산";#N/A,#N/A,TRUE,"Y판매";#N/A,#N/A,TRUE,"Y총물량";#N/A,#N/A,TRUE,"Y능력";#N/A,#N/A,TRUE,"YKD"}</definedName>
    <definedName name="시책" localSheetId="24" hidden="1">{#N/A,#N/A,FALSE,"단축1";#N/A,#N/A,FALSE,"단축2";#N/A,#N/A,FALSE,"단축3";#N/A,#N/A,FALSE,"장축";#N/A,#N/A,FALSE,"4WD"}</definedName>
    <definedName name="시책" localSheetId="8" hidden="1">{#N/A,#N/A,FALSE,"단축1";#N/A,#N/A,FALSE,"단축2";#N/A,#N/A,FALSE,"단축3";#N/A,#N/A,FALSE,"장축";#N/A,#N/A,FALSE,"4WD"}</definedName>
    <definedName name="시책" localSheetId="25" hidden="1">{#N/A,#N/A,FALSE,"단축1";#N/A,#N/A,FALSE,"단축2";#N/A,#N/A,FALSE,"단축3";#N/A,#N/A,FALSE,"장축";#N/A,#N/A,FALSE,"4WD"}</definedName>
    <definedName name="시책" localSheetId="2" hidden="1">{#N/A,#N/A,FALSE,"단축1";#N/A,#N/A,FALSE,"단축2";#N/A,#N/A,FALSE,"단축3";#N/A,#N/A,FALSE,"장축";#N/A,#N/A,FALSE,"4WD"}</definedName>
    <definedName name="시책" localSheetId="14" hidden="1">{#N/A,#N/A,FALSE,"단축1";#N/A,#N/A,FALSE,"단축2";#N/A,#N/A,FALSE,"단축3";#N/A,#N/A,FALSE,"장축";#N/A,#N/A,FALSE,"4WD"}</definedName>
    <definedName name="시책" localSheetId="28" hidden="1">{#N/A,#N/A,FALSE,"단축1";#N/A,#N/A,FALSE,"단축2";#N/A,#N/A,FALSE,"단축3";#N/A,#N/A,FALSE,"장축";#N/A,#N/A,FALSE,"4WD"}</definedName>
    <definedName name="시책" localSheetId="5" hidden="1">{#N/A,#N/A,FALSE,"단축1";#N/A,#N/A,FALSE,"단축2";#N/A,#N/A,FALSE,"단축3";#N/A,#N/A,FALSE,"장축";#N/A,#N/A,FALSE,"4WD"}</definedName>
    <definedName name="시책" localSheetId="13" hidden="1">{#N/A,#N/A,FALSE,"단축1";#N/A,#N/A,FALSE,"단축2";#N/A,#N/A,FALSE,"단축3";#N/A,#N/A,FALSE,"장축";#N/A,#N/A,FALSE,"4WD"}</definedName>
    <definedName name="시책" hidden="1">{#N/A,#N/A,FALSE,"단축1";#N/A,#N/A,FALSE,"단축2";#N/A,#N/A,FALSE,"단축3";#N/A,#N/A,FALSE,"장축";#N/A,#N/A,FALSE,"4WD"}</definedName>
    <definedName name="시청" localSheetId="24">#REF!</definedName>
    <definedName name="시청">#REF!</definedName>
    <definedName name="시행" localSheetId="24" hidden="1">{#N/A,#N/A,FALSE,"이태원철근"}</definedName>
    <definedName name="시행" localSheetId="8" hidden="1">{#N/A,#N/A,FALSE,"이태원철근"}</definedName>
    <definedName name="시행" localSheetId="25" hidden="1">{#N/A,#N/A,FALSE,"이태원철근"}</definedName>
    <definedName name="시행" localSheetId="2" hidden="1">{#N/A,#N/A,FALSE,"이태원철근"}</definedName>
    <definedName name="시행" localSheetId="28" hidden="1">{#N/A,#N/A,FALSE,"이태원철근"}</definedName>
    <definedName name="시행" localSheetId="5" hidden="1">{#N/A,#N/A,FALSE,"이태원철근"}</definedName>
    <definedName name="시행" hidden="1">{#N/A,#N/A,FALSE,"이태원철근"}</definedName>
    <definedName name="시행일자" localSheetId="24">#REF!</definedName>
    <definedName name="시행일자">#REF!</definedName>
    <definedName name="시험편">#N/A</definedName>
    <definedName name="시화감가" localSheetId="24">#REF!</definedName>
    <definedName name="시화감가">#REF!</definedName>
    <definedName name="시화매출" localSheetId="24">#REF!</definedName>
    <definedName name="시화매출">#REF!</definedName>
    <definedName name="시화배부" localSheetId="24">#REF!</definedName>
    <definedName name="시화배부">#REF!</definedName>
    <definedName name="시화인원" localSheetId="24">#REF!</definedName>
    <definedName name="시화인원">#REF!</definedName>
    <definedName name="시화재료" localSheetId="24">#REF!</definedName>
    <definedName name="시화재료">#REF!</definedName>
    <definedName name="시화제품제고" localSheetId="24">#REF!</definedName>
    <definedName name="시화제품제고">#REF!</definedName>
    <definedName name="식당" localSheetId="24">#REF!</definedName>
    <definedName name="식당">#REF!</definedName>
    <definedName name="식재단가" localSheetId="24">#REF!</definedName>
    <definedName name="식재단가">#REF!</definedName>
    <definedName name="식재단가1" localSheetId="24">#REF!</definedName>
    <definedName name="식재단가1">#REF!</definedName>
    <definedName name="식재일위" localSheetId="24">#REF!</definedName>
    <definedName name="식재일위">#REF!</definedName>
    <definedName name="신" localSheetId="24" hidden="1">{"'Jibu9811 (3)'!$B$1:$J$433"}</definedName>
    <definedName name="신" localSheetId="8" hidden="1">{"'Jibu9811 (3)'!$B$1:$J$433"}</definedName>
    <definedName name="신" localSheetId="25" hidden="1">{"'Jibu9811 (3)'!$B$1:$J$433"}</definedName>
    <definedName name="신" localSheetId="2" hidden="1">{"'Jibu9811 (3)'!$B$1:$J$433"}</definedName>
    <definedName name="신" localSheetId="14" hidden="1">{"'Jibu9811 (3)'!$B$1:$J$433"}</definedName>
    <definedName name="신" localSheetId="28" hidden="1">{"'Jibu9811 (3)'!$B$1:$J$433"}</definedName>
    <definedName name="신" localSheetId="5" hidden="1">{"'Jibu9811 (3)'!$B$1:$J$433"}</definedName>
    <definedName name="신" localSheetId="13" hidden="1">{"'Jibu9811 (3)'!$B$1:$J$433"}</definedName>
    <definedName name="신" hidden="1">{"'Jibu9811 (3)'!$B$1:$J$433"}</definedName>
    <definedName name="신AT종합" localSheetId="24" hidden="1">{#N/A,#N/A,FALSE,"단축1";#N/A,#N/A,FALSE,"단축2";#N/A,#N/A,FALSE,"단축3";#N/A,#N/A,FALSE,"장축";#N/A,#N/A,FALSE,"4WD"}</definedName>
    <definedName name="신AT종합" localSheetId="8" hidden="1">{#N/A,#N/A,FALSE,"단축1";#N/A,#N/A,FALSE,"단축2";#N/A,#N/A,FALSE,"단축3";#N/A,#N/A,FALSE,"장축";#N/A,#N/A,FALSE,"4WD"}</definedName>
    <definedName name="신AT종합" localSheetId="25" hidden="1">{#N/A,#N/A,FALSE,"단축1";#N/A,#N/A,FALSE,"단축2";#N/A,#N/A,FALSE,"단축3";#N/A,#N/A,FALSE,"장축";#N/A,#N/A,FALSE,"4WD"}</definedName>
    <definedName name="신AT종합" localSheetId="2" hidden="1">{#N/A,#N/A,FALSE,"단축1";#N/A,#N/A,FALSE,"단축2";#N/A,#N/A,FALSE,"단축3";#N/A,#N/A,FALSE,"장축";#N/A,#N/A,FALSE,"4WD"}</definedName>
    <definedName name="신AT종합" localSheetId="14" hidden="1">{#N/A,#N/A,FALSE,"단축1";#N/A,#N/A,FALSE,"단축2";#N/A,#N/A,FALSE,"단축3";#N/A,#N/A,FALSE,"장축";#N/A,#N/A,FALSE,"4WD"}</definedName>
    <definedName name="신AT종합" localSheetId="28" hidden="1">{#N/A,#N/A,FALSE,"단축1";#N/A,#N/A,FALSE,"단축2";#N/A,#N/A,FALSE,"단축3";#N/A,#N/A,FALSE,"장축";#N/A,#N/A,FALSE,"4WD"}</definedName>
    <definedName name="신AT종합" localSheetId="5" hidden="1">{#N/A,#N/A,FALSE,"단축1";#N/A,#N/A,FALSE,"단축2";#N/A,#N/A,FALSE,"단축3";#N/A,#N/A,FALSE,"장축";#N/A,#N/A,FALSE,"4WD"}</definedName>
    <definedName name="신AT종합" localSheetId="13" hidden="1">{#N/A,#N/A,FALSE,"단축1";#N/A,#N/A,FALSE,"단축2";#N/A,#N/A,FALSE,"단축3";#N/A,#N/A,FALSE,"장축";#N/A,#N/A,FALSE,"4WD"}</definedName>
    <definedName name="신AT종합" hidden="1">{#N/A,#N/A,FALSE,"단축1";#N/A,#N/A,FALSE,"단축2";#N/A,#N/A,FALSE,"단축3";#N/A,#N/A,FALSE,"장축";#N/A,#N/A,FALSE,"4WD"}</definedName>
    <definedName name="신고여부" localSheetId="24">#REF!</definedName>
    <definedName name="신고여부">#REF!</definedName>
    <definedName name="신고일조정" localSheetId="24">#REF!</definedName>
    <definedName name="신고일조정">#REF!</definedName>
    <definedName name="신공장" localSheetId="24">BlankMacro1</definedName>
    <definedName name="신공장" localSheetId="8">BlankMacro1</definedName>
    <definedName name="신공장" localSheetId="25">BlankMacro1</definedName>
    <definedName name="신공장" localSheetId="2">BlankMacro1</definedName>
    <definedName name="신공장" localSheetId="28">BlankMacro1</definedName>
    <definedName name="신공장" localSheetId="26">BlankMacro1</definedName>
    <definedName name="신공장" localSheetId="27">BlankMacro1</definedName>
    <definedName name="신공장" localSheetId="6">BlankMacro1</definedName>
    <definedName name="신공장" localSheetId="5">BlankMacro1</definedName>
    <definedName name="신공장">BlankMacro1</definedName>
    <definedName name="신규" localSheetId="24" hidden="1">{#N/A,#N/A,FALSE,"신규dep";#N/A,#N/A,FALSE,"신규dep-금형상각후";#N/A,#N/A,FALSE,"신규dep-연구비상각후";#N/A,#N/A,FALSE,"신규dep-기계,공구상각후"}</definedName>
    <definedName name="신규" localSheetId="8" hidden="1">{#N/A,#N/A,FALSE,"신규dep";#N/A,#N/A,FALSE,"신규dep-금형상각후";#N/A,#N/A,FALSE,"신규dep-연구비상각후";#N/A,#N/A,FALSE,"신규dep-기계,공구상각후"}</definedName>
    <definedName name="신규" localSheetId="25" hidden="1">{#N/A,#N/A,FALSE,"신규dep";#N/A,#N/A,FALSE,"신규dep-금형상각후";#N/A,#N/A,FALSE,"신규dep-연구비상각후";#N/A,#N/A,FALSE,"신규dep-기계,공구상각후"}</definedName>
    <definedName name="신규" localSheetId="2" hidden="1">{#N/A,#N/A,FALSE,"신규dep";#N/A,#N/A,FALSE,"신규dep-금형상각후";#N/A,#N/A,FALSE,"신규dep-연구비상각후";#N/A,#N/A,FALSE,"신규dep-기계,공구상각후"}</definedName>
    <definedName name="신규" localSheetId="28" hidden="1">{#N/A,#N/A,FALSE,"신규dep";#N/A,#N/A,FALSE,"신규dep-금형상각후";#N/A,#N/A,FALSE,"신규dep-연구비상각후";#N/A,#N/A,FALSE,"신규dep-기계,공구상각후"}</definedName>
    <definedName name="신규" localSheetId="5"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규가입자" localSheetId="24">#REF!</definedName>
    <definedName name="신규가입자">#REF!</definedName>
    <definedName name="신동" localSheetId="24" hidden="1">{#N/A,#N/A,FALSE,"신규dep";#N/A,#N/A,FALSE,"신규dep-금형상각후";#N/A,#N/A,FALSE,"신규dep-연구비상각후";#N/A,#N/A,FALSE,"신규dep-기계,공구상각후"}</definedName>
    <definedName name="신동" localSheetId="8" hidden="1">{#N/A,#N/A,FALSE,"신규dep";#N/A,#N/A,FALSE,"신규dep-금형상각후";#N/A,#N/A,FALSE,"신규dep-연구비상각후";#N/A,#N/A,FALSE,"신규dep-기계,공구상각후"}</definedName>
    <definedName name="신동" localSheetId="25" hidden="1">{#N/A,#N/A,FALSE,"신규dep";#N/A,#N/A,FALSE,"신규dep-금형상각후";#N/A,#N/A,FALSE,"신규dep-연구비상각후";#N/A,#N/A,FALSE,"신규dep-기계,공구상각후"}</definedName>
    <definedName name="신동" localSheetId="2" hidden="1">{#N/A,#N/A,FALSE,"신규dep";#N/A,#N/A,FALSE,"신규dep-금형상각후";#N/A,#N/A,FALSE,"신규dep-연구비상각후";#N/A,#N/A,FALSE,"신규dep-기계,공구상각후"}</definedName>
    <definedName name="신동" localSheetId="28" hidden="1">{#N/A,#N/A,FALSE,"신규dep";#N/A,#N/A,FALSE,"신규dep-금형상각후";#N/A,#N/A,FALSE,"신규dep-연구비상각후";#N/A,#N/A,FALSE,"신규dep-기계,공구상각후"}</definedName>
    <definedName name="신동" localSheetId="5"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24" hidden="1">{#N/A,#N/A,FALSE,"신규dep";#N/A,#N/A,FALSE,"신규dep-금형상각후";#N/A,#N/A,FALSE,"신규dep-연구비상각후";#N/A,#N/A,FALSE,"신규dep-기계,공구상각후"}</definedName>
    <definedName name="신동조" localSheetId="8" hidden="1">{#N/A,#N/A,FALSE,"신규dep";#N/A,#N/A,FALSE,"신규dep-금형상각후";#N/A,#N/A,FALSE,"신규dep-연구비상각후";#N/A,#N/A,FALSE,"신규dep-기계,공구상각후"}</definedName>
    <definedName name="신동조" localSheetId="25"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localSheetId="28" hidden="1">{#N/A,#N/A,FALSE,"신규dep";#N/A,#N/A,FALSE,"신규dep-금형상각후";#N/A,#N/A,FALSE,"신규dep-연구비상각후";#N/A,#N/A,FALSE,"신규dep-기계,공구상각후"}</definedName>
    <definedName name="신동조" localSheetId="5"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24" hidden="1">{#N/A,#N/A,FALSE,"단축1";#N/A,#N/A,FALSE,"단축2";#N/A,#N/A,FALSE,"단축3";#N/A,#N/A,FALSE,"장축";#N/A,#N/A,FALSE,"4WD"}</definedName>
    <definedName name="신동좁" localSheetId="8" hidden="1">{#N/A,#N/A,FALSE,"단축1";#N/A,#N/A,FALSE,"단축2";#N/A,#N/A,FALSE,"단축3";#N/A,#N/A,FALSE,"장축";#N/A,#N/A,FALSE,"4WD"}</definedName>
    <definedName name="신동좁" localSheetId="25" hidden="1">{#N/A,#N/A,FALSE,"단축1";#N/A,#N/A,FALSE,"단축2";#N/A,#N/A,FALSE,"단축3";#N/A,#N/A,FALSE,"장축";#N/A,#N/A,FALSE,"4WD"}</definedName>
    <definedName name="신동좁" localSheetId="2" hidden="1">{#N/A,#N/A,FALSE,"단축1";#N/A,#N/A,FALSE,"단축2";#N/A,#N/A,FALSE,"단축3";#N/A,#N/A,FALSE,"장축";#N/A,#N/A,FALSE,"4WD"}</definedName>
    <definedName name="신동좁" localSheetId="28" hidden="1">{#N/A,#N/A,FALSE,"단축1";#N/A,#N/A,FALSE,"단축2";#N/A,#N/A,FALSE,"단축3";#N/A,#N/A,FALSE,"장축";#N/A,#N/A,FALSE,"4WD"}</definedName>
    <definedName name="신동좁" localSheetId="5" hidden="1">{#N/A,#N/A,FALSE,"단축1";#N/A,#N/A,FALSE,"단축2";#N/A,#N/A,FALSE,"단축3";#N/A,#N/A,FALSE,"장축";#N/A,#N/A,FALSE,"4WD"}</definedName>
    <definedName name="신동좁" hidden="1">{#N/A,#N/A,FALSE,"단축1";#N/A,#N/A,FALSE,"단축2";#N/A,#N/A,FALSE,"단축3";#N/A,#N/A,FALSE,"장축";#N/A,#N/A,FALSE,"4WD"}</definedName>
    <definedName name="신명근" localSheetId="24" hidden="1">{#N/A,#N/A,FALSE,"1.CRITERIA";#N/A,#N/A,FALSE,"2.IS";#N/A,#N/A,FALSE,"3.BS";#N/A,#N/A,FALSE,"4.PER PL";#N/A,#N/A,FALSE,"5.INVESTMENT";#N/A,#N/A,FALSE,"6.공문";#N/A,#N/A,FALSE,"7.netinvest"}</definedName>
    <definedName name="신명근" localSheetId="8" hidden="1">{#N/A,#N/A,FALSE,"1.CRITERIA";#N/A,#N/A,FALSE,"2.IS";#N/A,#N/A,FALSE,"3.BS";#N/A,#N/A,FALSE,"4.PER PL";#N/A,#N/A,FALSE,"5.INVESTMENT";#N/A,#N/A,FALSE,"6.공문";#N/A,#N/A,FALSE,"7.netinvest"}</definedName>
    <definedName name="신명근" localSheetId="25" hidden="1">{#N/A,#N/A,FALSE,"1.CRITERIA";#N/A,#N/A,FALSE,"2.IS";#N/A,#N/A,FALSE,"3.BS";#N/A,#N/A,FALSE,"4.PER PL";#N/A,#N/A,FALSE,"5.INVESTMENT";#N/A,#N/A,FALSE,"6.공문";#N/A,#N/A,FALSE,"7.netinvest"}</definedName>
    <definedName name="신명근" localSheetId="2" hidden="1">{#N/A,#N/A,FALSE,"1.CRITERIA";#N/A,#N/A,FALSE,"2.IS";#N/A,#N/A,FALSE,"3.BS";#N/A,#N/A,FALSE,"4.PER PL";#N/A,#N/A,FALSE,"5.INVESTMENT";#N/A,#N/A,FALSE,"6.공문";#N/A,#N/A,FALSE,"7.netinvest"}</definedName>
    <definedName name="신명근" localSheetId="28" hidden="1">{#N/A,#N/A,FALSE,"1.CRITERIA";#N/A,#N/A,FALSE,"2.IS";#N/A,#N/A,FALSE,"3.BS";#N/A,#N/A,FALSE,"4.PER PL";#N/A,#N/A,FALSE,"5.INVESTMENT";#N/A,#N/A,FALSE,"6.공문";#N/A,#N/A,FALSE,"7.netinvest"}</definedName>
    <definedName name="신명근" localSheetId="5"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 localSheetId="24">#REF!</definedName>
    <definedName name="신부1">#REF!</definedName>
    <definedName name="신부2" localSheetId="24">#REF!</definedName>
    <definedName name="신부2">#REF!</definedName>
    <definedName name="신비1" localSheetId="24">#REF!</definedName>
    <definedName name="신비1">#REF!</definedName>
    <definedName name="신비2" localSheetId="24">#REF!</definedName>
    <definedName name="신비2">#REF!</definedName>
    <definedName name="신세대종합" localSheetId="24" hidden="1">{#N/A,#N/A,FALSE,"단축1";#N/A,#N/A,FALSE,"단축2";#N/A,#N/A,FALSE,"단축3";#N/A,#N/A,FALSE,"장축";#N/A,#N/A,FALSE,"4WD"}</definedName>
    <definedName name="신세대종합" localSheetId="8" hidden="1">{#N/A,#N/A,FALSE,"단축1";#N/A,#N/A,FALSE,"단축2";#N/A,#N/A,FALSE,"단축3";#N/A,#N/A,FALSE,"장축";#N/A,#N/A,FALSE,"4WD"}</definedName>
    <definedName name="신세대종합" localSheetId="25" hidden="1">{#N/A,#N/A,FALSE,"단축1";#N/A,#N/A,FALSE,"단축2";#N/A,#N/A,FALSE,"단축3";#N/A,#N/A,FALSE,"장축";#N/A,#N/A,FALSE,"4WD"}</definedName>
    <definedName name="신세대종합" localSheetId="2" hidden="1">{#N/A,#N/A,FALSE,"단축1";#N/A,#N/A,FALSE,"단축2";#N/A,#N/A,FALSE,"단축3";#N/A,#N/A,FALSE,"장축";#N/A,#N/A,FALSE,"4WD"}</definedName>
    <definedName name="신세대종합" localSheetId="14" hidden="1">{#N/A,#N/A,FALSE,"단축1";#N/A,#N/A,FALSE,"단축2";#N/A,#N/A,FALSE,"단축3";#N/A,#N/A,FALSE,"장축";#N/A,#N/A,FALSE,"4WD"}</definedName>
    <definedName name="신세대종합" localSheetId="28" hidden="1">{#N/A,#N/A,FALSE,"단축1";#N/A,#N/A,FALSE,"단축2";#N/A,#N/A,FALSE,"단축3";#N/A,#N/A,FALSE,"장축";#N/A,#N/A,FALSE,"4WD"}</definedName>
    <definedName name="신세대종합" localSheetId="5" hidden="1">{#N/A,#N/A,FALSE,"단축1";#N/A,#N/A,FALSE,"단축2";#N/A,#N/A,FALSE,"단축3";#N/A,#N/A,FALSE,"장축";#N/A,#N/A,FALSE,"4WD"}</definedName>
    <definedName name="신세대종합" localSheetId="13" hidden="1">{#N/A,#N/A,FALSE,"단축1";#N/A,#N/A,FALSE,"단축2";#N/A,#N/A,FALSE,"단축3";#N/A,#N/A,FALSE,"장축";#N/A,#N/A,FALSE,"4WD"}</definedName>
    <definedName name="신세대종합" hidden="1">{#N/A,#N/A,FALSE,"단축1";#N/A,#N/A,FALSE,"단축2";#N/A,#N/A,FALSE,"단축3";#N/A,#N/A,FALSE,"장축";#N/A,#N/A,FALSE,"4WD"}</definedName>
    <definedName name="신수1" localSheetId="24">#REF!</definedName>
    <definedName name="신수1">#REF!</definedName>
    <definedName name="신수2" localSheetId="24">#REF!</definedName>
    <definedName name="신수2">#REF!</definedName>
    <definedName name="신신자" localSheetId="24">#REF!</definedName>
    <definedName name="신신자">#REF!</definedName>
    <definedName name="신안금고">#N/A</definedName>
    <definedName name="신용" localSheetId="24"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2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4" hidden="1">{#N/A,#N/A,FALSE,"인원";#N/A,#N/A,FALSE,"비용2";#N/A,#N/A,FALSE,"비용1";#N/A,#N/A,FALSE,"비용";#N/A,#N/A,FALSE,"보증2";#N/A,#N/A,FALSE,"보증1";#N/A,#N/A,FALSE,"보증";#N/A,#N/A,FALSE,"손익1";#N/A,#N/A,FALSE,"손익";#N/A,#N/A,FALSE,"부서별매출";#N/A,#N/A,FALSE,"매출"}</definedName>
    <definedName name="신용" localSheetId="28"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13"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localSheetId="24" hidden="1">{"'전일자'!$A$5:$N$17"}</definedName>
    <definedName name="신입사원" localSheetId="8" hidden="1">{"'전일자'!$A$5:$N$17"}</definedName>
    <definedName name="신입사원" localSheetId="25" hidden="1">{"'전일자'!$A$5:$N$17"}</definedName>
    <definedName name="신입사원" localSheetId="2" hidden="1">{"'전일자'!$A$5:$N$17"}</definedName>
    <definedName name="신입사원" localSheetId="28" hidden="1">{"'전일자'!$A$5:$N$17"}</definedName>
    <definedName name="신입사원" localSheetId="5" hidden="1">{"'전일자'!$A$5:$N$17"}</definedName>
    <definedName name="신입사원" hidden="1">{"'전일자'!$A$5:$N$17"}</definedName>
    <definedName name="신입시론" localSheetId="24" hidden="1">{#N/A,#N/A,FALSE,"단축1";#N/A,#N/A,FALSE,"단축2";#N/A,#N/A,FALSE,"단축3";#N/A,#N/A,FALSE,"장축";#N/A,#N/A,FALSE,"4WD"}</definedName>
    <definedName name="신입시론" localSheetId="8" hidden="1">{#N/A,#N/A,FALSE,"단축1";#N/A,#N/A,FALSE,"단축2";#N/A,#N/A,FALSE,"단축3";#N/A,#N/A,FALSE,"장축";#N/A,#N/A,FALSE,"4WD"}</definedName>
    <definedName name="신입시론" localSheetId="25" hidden="1">{#N/A,#N/A,FALSE,"단축1";#N/A,#N/A,FALSE,"단축2";#N/A,#N/A,FALSE,"단축3";#N/A,#N/A,FALSE,"장축";#N/A,#N/A,FALSE,"4WD"}</definedName>
    <definedName name="신입시론" localSheetId="2" hidden="1">{#N/A,#N/A,FALSE,"단축1";#N/A,#N/A,FALSE,"단축2";#N/A,#N/A,FALSE,"단축3";#N/A,#N/A,FALSE,"장축";#N/A,#N/A,FALSE,"4WD"}</definedName>
    <definedName name="신입시론" localSheetId="28" hidden="1">{#N/A,#N/A,FALSE,"단축1";#N/A,#N/A,FALSE,"단축2";#N/A,#N/A,FALSE,"단축3";#N/A,#N/A,FALSE,"장축";#N/A,#N/A,FALSE,"4WD"}</definedName>
    <definedName name="신입시론" localSheetId="5" hidden="1">{#N/A,#N/A,FALSE,"단축1";#N/A,#N/A,FALSE,"단축2";#N/A,#N/A,FALSE,"단축3";#N/A,#N/A,FALSE,"장축";#N/A,#N/A,FALSE,"4WD"}</definedName>
    <definedName name="신입시론" hidden="1">{#N/A,#N/A,FALSE,"단축1";#N/A,#N/A,FALSE,"단축2";#N/A,#N/A,FALSE,"단축3";#N/A,#N/A,FALSE,"장축";#N/A,#N/A,FALSE,"4WD"}</definedName>
    <definedName name="신자" localSheetId="24">#REF!</definedName>
    <definedName name="신자">#REF!</definedName>
    <definedName name="신자1" localSheetId="24">#REF!</definedName>
    <definedName name="신자1">#REF!</definedName>
    <definedName name="신자2" localSheetId="24">#REF!</definedName>
    <definedName name="신자2">#REF!</definedName>
    <definedName name="신제품" localSheetId="24" hidden="1">{"'Jibu9811 (3)'!$B$1:$J$433"}</definedName>
    <definedName name="신제품" localSheetId="8" hidden="1">{"'Jibu9811 (3)'!$B$1:$J$433"}</definedName>
    <definedName name="신제품" localSheetId="25" hidden="1">{"'Jibu9811 (3)'!$B$1:$J$433"}</definedName>
    <definedName name="신제품" localSheetId="2" hidden="1">{"'Jibu9811 (3)'!$B$1:$J$433"}</definedName>
    <definedName name="신제품" localSheetId="14" hidden="1">{"'Jibu9811 (3)'!$B$1:$J$433"}</definedName>
    <definedName name="신제품" localSheetId="28" hidden="1">{"'Jibu9811 (3)'!$B$1:$J$433"}</definedName>
    <definedName name="신제품" localSheetId="5" hidden="1">{"'Jibu9811 (3)'!$B$1:$J$433"}</definedName>
    <definedName name="신제품" localSheetId="13" hidden="1">{"'Jibu9811 (3)'!$B$1:$J$433"}</definedName>
    <definedName name="신제품" hidden="1">{"'Jibu9811 (3)'!$B$1:$J$433"}</definedName>
    <definedName name="신제품세부내역" localSheetId="24" hidden="1">{"'Jibu9811 (3)'!$B$1:$J$433"}</definedName>
    <definedName name="신제품세부내역" localSheetId="8" hidden="1">{"'Jibu9811 (3)'!$B$1:$J$433"}</definedName>
    <definedName name="신제품세부내역" localSheetId="25" hidden="1">{"'Jibu9811 (3)'!$B$1:$J$433"}</definedName>
    <definedName name="신제품세부내역" localSheetId="2" hidden="1">{"'Jibu9811 (3)'!$B$1:$J$433"}</definedName>
    <definedName name="신제품세부내역" localSheetId="14" hidden="1">{"'Jibu9811 (3)'!$B$1:$J$433"}</definedName>
    <definedName name="신제품세부내역" localSheetId="28" hidden="1">{"'Jibu9811 (3)'!$B$1:$J$433"}</definedName>
    <definedName name="신제품세부내역" localSheetId="5" hidden="1">{"'Jibu9811 (3)'!$B$1:$J$433"}</definedName>
    <definedName name="신제품세부내역" localSheetId="13" hidden="1">{"'Jibu9811 (3)'!$B$1:$J$433"}</definedName>
    <definedName name="신제품세부내역" hidden="1">{"'Jibu9811 (3)'!$B$1:$J$433"}</definedName>
    <definedName name="신준수" localSheetId="24">#REF!</definedName>
    <definedName name="신준수">#REF!</definedName>
    <definedName name="신차품질일정" localSheetId="24" hidden="1">{#N/A,#N/A,FALSE,"단축1";#N/A,#N/A,FALSE,"단축2";#N/A,#N/A,FALSE,"단축3";#N/A,#N/A,FALSE,"장축";#N/A,#N/A,FALSE,"4WD"}</definedName>
    <definedName name="신차품질일정" localSheetId="8" hidden="1">{#N/A,#N/A,FALSE,"단축1";#N/A,#N/A,FALSE,"단축2";#N/A,#N/A,FALSE,"단축3";#N/A,#N/A,FALSE,"장축";#N/A,#N/A,FALSE,"4WD"}</definedName>
    <definedName name="신차품질일정" localSheetId="25"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28" hidden="1">{#N/A,#N/A,FALSE,"단축1";#N/A,#N/A,FALSE,"단축2";#N/A,#N/A,FALSE,"단축3";#N/A,#N/A,FALSE,"장축";#N/A,#N/A,FALSE,"4WD"}</definedName>
    <definedName name="신차품질일정" localSheetId="5" hidden="1">{#N/A,#N/A,FALSE,"단축1";#N/A,#N/A,FALSE,"단축2";#N/A,#N/A,FALSE,"단축3";#N/A,#N/A,FALSE,"장축";#N/A,#N/A,FALSE,"4WD"}</definedName>
    <definedName name="신차품질일정" hidden="1">{#N/A,#N/A,FALSE,"단축1";#N/A,#N/A,FALSE,"단축2";#N/A,#N/A,FALSE,"단축3";#N/A,#N/A,FALSE,"장축";#N/A,#N/A,FALSE,"4WD"}</definedName>
    <definedName name="신축이음각도" localSheetId="24">#REF!</definedName>
    <definedName name="신축이음각도">#REF!</definedName>
    <definedName name="신축이음갯수" localSheetId="24">#REF!</definedName>
    <definedName name="신축이음갯수">#REF!</definedName>
    <definedName name="신한은행_1" localSheetId="24" hidden="1">{#N/A,#N/A,FALSE,"Aging Summary";#N/A,#N/A,FALSE,"Ratio Analysis";#N/A,#N/A,FALSE,"Test 120 Day Accts";#N/A,#N/A,FALSE,"Tickmarks"}</definedName>
    <definedName name="신한은행_1" localSheetId="8" hidden="1">{#N/A,#N/A,FALSE,"Aging Summary";#N/A,#N/A,FALSE,"Ratio Analysis";#N/A,#N/A,FALSE,"Test 120 Day Accts";#N/A,#N/A,FALSE,"Tickmarks"}</definedName>
    <definedName name="신한은행_1" localSheetId="25" hidden="1">{#N/A,#N/A,FALSE,"Aging Summary";#N/A,#N/A,FALSE,"Ratio Analysis";#N/A,#N/A,FALSE,"Test 120 Day Accts";#N/A,#N/A,FALSE,"Tickmarks"}</definedName>
    <definedName name="신한은행_1" localSheetId="2" hidden="1">{#N/A,#N/A,FALSE,"Aging Summary";#N/A,#N/A,FALSE,"Ratio Analysis";#N/A,#N/A,FALSE,"Test 120 Day Accts";#N/A,#N/A,FALSE,"Tickmarks"}</definedName>
    <definedName name="신한은행_1" localSheetId="28" hidden="1">{#N/A,#N/A,FALSE,"Aging Summary";#N/A,#N/A,FALSE,"Ratio Analysis";#N/A,#N/A,FALSE,"Test 120 Day Accts";#N/A,#N/A,FALSE,"Tickmarks"}</definedName>
    <definedName name="신한은행_1" localSheetId="5"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24" hidden="1">{#N/A,#N/A,FALSE,"Aging Summary";#N/A,#N/A,FALSE,"Ratio Analysis";#N/A,#N/A,FALSE,"Test 120 Day Accts";#N/A,#N/A,FALSE,"Tickmarks"}</definedName>
    <definedName name="신한은행_2" localSheetId="8" hidden="1">{#N/A,#N/A,FALSE,"Aging Summary";#N/A,#N/A,FALSE,"Ratio Analysis";#N/A,#N/A,FALSE,"Test 120 Day Accts";#N/A,#N/A,FALSE,"Tickmarks"}</definedName>
    <definedName name="신한은행_2" localSheetId="25"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localSheetId="28" hidden="1">{#N/A,#N/A,FALSE,"Aging Summary";#N/A,#N/A,FALSE,"Ratio Analysis";#N/A,#N/A,FALSE,"Test 120 Day Accts";#N/A,#N/A,FALSE,"Tickmarks"}</definedName>
    <definedName name="신한은행_2" localSheetId="5"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 localSheetId="24">#REF!</definedName>
    <definedName name="신희용">#REF!</definedName>
    <definedName name="신희용2" localSheetId="24">#REF!</definedName>
    <definedName name="신희용2">#REF!</definedName>
    <definedName name="실내" localSheetId="24">BlankMacro1</definedName>
    <definedName name="실내" localSheetId="8">BlankMacro1</definedName>
    <definedName name="실내" localSheetId="25">BlankMacro1</definedName>
    <definedName name="실내" localSheetId="2">BlankMacro1</definedName>
    <definedName name="실내" localSheetId="28">BlankMacro1</definedName>
    <definedName name="실내" localSheetId="26">BlankMacro1</definedName>
    <definedName name="실내" localSheetId="27">BlankMacro1</definedName>
    <definedName name="실내" localSheetId="6">BlankMacro1</definedName>
    <definedName name="실내" localSheetId="5">BlankMacro1</definedName>
    <definedName name="실내">BlankMacro1</definedName>
    <definedName name="실비적용" localSheetId="24">#REF!</definedName>
    <definedName name="실비적용">#REF!</definedName>
    <definedName name="실습동" localSheetId="24">BlankMacro1</definedName>
    <definedName name="실습동" localSheetId="8">BlankMacro1</definedName>
    <definedName name="실습동" localSheetId="25">BlankMacro1</definedName>
    <definedName name="실습동" localSheetId="2">BlankMacro1</definedName>
    <definedName name="실습동" localSheetId="28">BlankMacro1</definedName>
    <definedName name="실습동" localSheetId="26">BlankMacro1</definedName>
    <definedName name="실습동" localSheetId="27">BlankMacro1</definedName>
    <definedName name="실습동" localSheetId="6">BlankMacro1</definedName>
    <definedName name="실습동" localSheetId="5">BlankMacro1</definedName>
    <definedName name="실습동">BlankMacro1</definedName>
    <definedName name="실시" localSheetId="24" hidden="1">{#N/A,#N/A,FALSE,"단축1";#N/A,#N/A,FALSE,"단축2";#N/A,#N/A,FALSE,"단축3";#N/A,#N/A,FALSE,"장축";#N/A,#N/A,FALSE,"4WD"}</definedName>
    <definedName name="실시" localSheetId="8" hidden="1">{#N/A,#N/A,FALSE,"단축1";#N/A,#N/A,FALSE,"단축2";#N/A,#N/A,FALSE,"단축3";#N/A,#N/A,FALSE,"장축";#N/A,#N/A,FALSE,"4WD"}</definedName>
    <definedName name="실시" localSheetId="25" hidden="1">{#N/A,#N/A,FALSE,"단축1";#N/A,#N/A,FALSE,"단축2";#N/A,#N/A,FALSE,"단축3";#N/A,#N/A,FALSE,"장축";#N/A,#N/A,FALSE,"4WD"}</definedName>
    <definedName name="실시" localSheetId="2" hidden="1">{#N/A,#N/A,FALSE,"단축1";#N/A,#N/A,FALSE,"단축2";#N/A,#N/A,FALSE,"단축3";#N/A,#N/A,FALSE,"장축";#N/A,#N/A,FALSE,"4WD"}</definedName>
    <definedName name="실시" localSheetId="14" hidden="1">{#N/A,#N/A,FALSE,"단축1";#N/A,#N/A,FALSE,"단축2";#N/A,#N/A,FALSE,"단축3";#N/A,#N/A,FALSE,"장축";#N/A,#N/A,FALSE,"4WD"}</definedName>
    <definedName name="실시" localSheetId="28" hidden="1">{#N/A,#N/A,FALSE,"단축1";#N/A,#N/A,FALSE,"단축2";#N/A,#N/A,FALSE,"단축3";#N/A,#N/A,FALSE,"장축";#N/A,#N/A,FALSE,"4WD"}</definedName>
    <definedName name="실시" localSheetId="5" hidden="1">{#N/A,#N/A,FALSE,"단축1";#N/A,#N/A,FALSE,"단축2";#N/A,#N/A,FALSE,"단축3";#N/A,#N/A,FALSE,"장축";#N/A,#N/A,FALSE,"4WD"}</definedName>
    <definedName name="실시" localSheetId="13" hidden="1">{#N/A,#N/A,FALSE,"단축1";#N/A,#N/A,FALSE,"단축2";#N/A,#N/A,FALSE,"단축3";#N/A,#N/A,FALSE,"장축";#N/A,#N/A,FALSE,"4WD"}</definedName>
    <definedName name="실시" hidden="1">{#N/A,#N/A,FALSE,"단축1";#N/A,#N/A,FALSE,"단축2";#N/A,#N/A,FALSE,"단축3";#N/A,#N/A,FALSE,"장축";#N/A,#N/A,FALSE,"4WD"}</definedName>
    <definedName name="실적" localSheetId="24" hidden="1">{"'Jibu9811 (3)'!$B$1:$J$433"}</definedName>
    <definedName name="실적" localSheetId="8" hidden="1">{"'Jibu9811 (3)'!$B$1:$J$433"}</definedName>
    <definedName name="실적" localSheetId="25" hidden="1">{"'Jibu9811 (3)'!$B$1:$J$433"}</definedName>
    <definedName name="실적" localSheetId="2" hidden="1">{"'Jibu9811 (3)'!$B$1:$J$433"}</definedName>
    <definedName name="실적" localSheetId="14" hidden="1">{"'Jibu9811 (3)'!$B$1:$J$433"}</definedName>
    <definedName name="실적" localSheetId="28" hidden="1">{"'Jibu9811 (3)'!$B$1:$J$433"}</definedName>
    <definedName name="실적" localSheetId="5" hidden="1">{"'Jibu9811 (3)'!$B$1:$J$433"}</definedName>
    <definedName name="실적" localSheetId="13" hidden="1">{"'Jibu9811 (3)'!$B$1:$J$433"}</definedName>
    <definedName name="실적" hidden="1">{"'Jibu9811 (3)'!$B$1:$J$433"}</definedName>
    <definedName name="실적3"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24" hidden="1">{#N/A,#N/A,FALSE,"UNIT";#N/A,#N/A,FALSE,"UNIT";#N/A,#N/A,FALSE,"계정"}</definedName>
    <definedName name="실적4월" localSheetId="8" hidden="1">{#N/A,#N/A,FALSE,"UNIT";#N/A,#N/A,FALSE,"UNIT";#N/A,#N/A,FALSE,"계정"}</definedName>
    <definedName name="실적4월" localSheetId="25" hidden="1">{#N/A,#N/A,FALSE,"UNIT";#N/A,#N/A,FALSE,"UNIT";#N/A,#N/A,FALSE,"계정"}</definedName>
    <definedName name="실적4월" localSheetId="2" hidden="1">{#N/A,#N/A,FALSE,"UNIT";#N/A,#N/A,FALSE,"UNIT";#N/A,#N/A,FALSE,"계정"}</definedName>
    <definedName name="실적4월" localSheetId="28" hidden="1">{#N/A,#N/A,FALSE,"UNIT";#N/A,#N/A,FALSE,"UNIT";#N/A,#N/A,FALSE,"계정"}</definedName>
    <definedName name="실적4월" localSheetId="5" hidden="1">{#N/A,#N/A,FALSE,"UNIT";#N/A,#N/A,FALSE,"UNIT";#N/A,#N/A,FALSE,"계정"}</definedName>
    <definedName name="실적4월" hidden="1">{#N/A,#N/A,FALSE,"UNIT";#N/A,#N/A,FALSE,"UNIT";#N/A,#N/A,FALSE,"계정"}</definedName>
    <definedName name="실적6월" localSheetId="24" hidden="1">{#N/A,#N/A,FALSE,"UNIT";#N/A,#N/A,FALSE,"UNIT";#N/A,#N/A,FALSE,"계정"}</definedName>
    <definedName name="실적6월" localSheetId="8" hidden="1">{#N/A,#N/A,FALSE,"UNIT";#N/A,#N/A,FALSE,"UNIT";#N/A,#N/A,FALSE,"계정"}</definedName>
    <definedName name="실적6월" localSheetId="25" hidden="1">{#N/A,#N/A,FALSE,"UNIT";#N/A,#N/A,FALSE,"UNIT";#N/A,#N/A,FALSE,"계정"}</definedName>
    <definedName name="실적6월" localSheetId="2" hidden="1">{#N/A,#N/A,FALSE,"UNIT";#N/A,#N/A,FALSE,"UNIT";#N/A,#N/A,FALSE,"계정"}</definedName>
    <definedName name="실적6월" localSheetId="28" hidden="1">{#N/A,#N/A,FALSE,"UNIT";#N/A,#N/A,FALSE,"UNIT";#N/A,#N/A,FALSE,"계정"}</definedName>
    <definedName name="실적6월" localSheetId="5" hidden="1">{#N/A,#N/A,FALSE,"UNIT";#N/A,#N/A,FALSE,"UNIT";#N/A,#N/A,FALSE,"계정"}</definedName>
    <definedName name="실적6월" hidden="1">{#N/A,#N/A,FALSE,"UNIT";#N/A,#N/A,FALSE,"UNIT";#N/A,#N/A,FALSE,"계정"}</definedName>
    <definedName name="실적자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8"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실적자료" localSheetId="5"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 localSheetId="24">#REF!</definedName>
    <definedName name="실행">#REF!</definedName>
    <definedName name="실행검토" localSheetId="24" hidden="1">#REF!</definedName>
    <definedName name="실행검토" localSheetId="14" hidden="1">#REF!</definedName>
    <definedName name="실행검토" localSheetId="28" hidden="1">#REF!</definedName>
    <definedName name="실행검토" localSheetId="13" hidden="1">#REF!</definedName>
    <definedName name="실행검토" hidden="1">#REF!</definedName>
    <definedName name="실행금액" localSheetId="24">#REF!</definedName>
    <definedName name="실행금액">#REF!</definedName>
    <definedName name="실행내역" localSheetId="24">#REF!</definedName>
    <definedName name="실행내역">#REF!</definedName>
    <definedName name="실행예산1" localSheetId="24">#REF!</definedName>
    <definedName name="실행예산1">#REF!</definedName>
    <definedName name="실행예산10" localSheetId="24">#REF!</definedName>
    <definedName name="실행예산10">#REF!</definedName>
    <definedName name="실행예산11" localSheetId="24">#REF!</definedName>
    <definedName name="실행예산11">#REF!</definedName>
    <definedName name="실행예산12" localSheetId="24">#REF!</definedName>
    <definedName name="실행예산12">#REF!</definedName>
    <definedName name="실행예산13" localSheetId="24">#REF!</definedName>
    <definedName name="실행예산13">#REF!</definedName>
    <definedName name="실행예산2" localSheetId="24">#REF!</definedName>
    <definedName name="실행예산2">#REF!</definedName>
    <definedName name="실행예산3" localSheetId="24">#REF!</definedName>
    <definedName name="실행예산3">#REF!</definedName>
    <definedName name="실행예산4" localSheetId="24">#REF!</definedName>
    <definedName name="실행예산4">#REF!</definedName>
    <definedName name="실행예산5" localSheetId="24">#REF!</definedName>
    <definedName name="실행예산5">#REF!</definedName>
    <definedName name="실행예산6" localSheetId="24">#REF!</definedName>
    <definedName name="실행예산6">#REF!</definedName>
    <definedName name="실행예산7" localSheetId="24">#REF!</definedName>
    <definedName name="실행예산7">#REF!</definedName>
    <definedName name="실행예산8" localSheetId="24">#REF!</definedName>
    <definedName name="실행예산8">#REF!</definedName>
    <definedName name="실행예산9" localSheetId="24">#REF!</definedName>
    <definedName name="실행예산9">#REF!</definedName>
    <definedName name="실행예상액" localSheetId="14" hidden="1">#REF!</definedName>
    <definedName name="실행예상액" localSheetId="28" hidden="1">#REF!</definedName>
    <definedName name="실행예상액" localSheetId="13" hidden="1">#REF!</definedName>
    <definedName name="실행예상액" hidden="1">#REF!</definedName>
    <definedName name="실행총괄" localSheetId="24">#REF!</definedName>
    <definedName name="실행총괄">#REF!</definedName>
    <definedName name="심의보고단기종합" localSheetId="24" hidden="1">{#N/A,#N/A,FALSE,"단축1";#N/A,#N/A,FALSE,"단축2";#N/A,#N/A,FALSE,"단축3";#N/A,#N/A,FALSE,"장축";#N/A,#N/A,FALSE,"4WD"}</definedName>
    <definedName name="심의보고단기종합" localSheetId="8" hidden="1">{#N/A,#N/A,FALSE,"단축1";#N/A,#N/A,FALSE,"단축2";#N/A,#N/A,FALSE,"단축3";#N/A,#N/A,FALSE,"장축";#N/A,#N/A,FALSE,"4WD"}</definedName>
    <definedName name="심의보고단기종합" localSheetId="25" hidden="1">{#N/A,#N/A,FALSE,"단축1";#N/A,#N/A,FALSE,"단축2";#N/A,#N/A,FALSE,"단축3";#N/A,#N/A,FALSE,"장축";#N/A,#N/A,FALSE,"4WD"}</definedName>
    <definedName name="심의보고단기종합" localSheetId="2" hidden="1">{#N/A,#N/A,FALSE,"단축1";#N/A,#N/A,FALSE,"단축2";#N/A,#N/A,FALSE,"단축3";#N/A,#N/A,FALSE,"장축";#N/A,#N/A,FALSE,"4WD"}</definedName>
    <definedName name="심의보고단기종합" localSheetId="28" hidden="1">{#N/A,#N/A,FALSE,"단축1";#N/A,#N/A,FALSE,"단축2";#N/A,#N/A,FALSE,"단축3";#N/A,#N/A,FALSE,"장축";#N/A,#N/A,FALSE,"4WD"}</definedName>
    <definedName name="심의보고단기종합" localSheetId="5" hidden="1">{#N/A,#N/A,FALSE,"단축1";#N/A,#N/A,FALSE,"단축2";#N/A,#N/A,FALSE,"단축3";#N/A,#N/A,FALSE,"장축";#N/A,#N/A,FALSE,"4WD"}</definedName>
    <definedName name="심의보고단기종합" hidden="1">{#N/A,#N/A,FALSE,"단축1";#N/A,#N/A,FALSE,"단축2";#N/A,#N/A,FALSE,"단축3";#N/A,#N/A,FALSE,"장축";#N/A,#N/A,FALSE,"4WD"}</definedName>
    <definedName name="십습동" localSheetId="24">BlankMacro1</definedName>
    <definedName name="십습동" localSheetId="8">BlankMacro1</definedName>
    <definedName name="십습동" localSheetId="25">BlankMacro1</definedName>
    <definedName name="십습동" localSheetId="2">BlankMacro1</definedName>
    <definedName name="십습동" localSheetId="28">BlankMacro1</definedName>
    <definedName name="십습동" localSheetId="26">BlankMacro1</definedName>
    <definedName name="십습동" localSheetId="27">BlankMacro1</definedName>
    <definedName name="십습동" localSheetId="6">BlankMacro1</definedName>
    <definedName name="십습동" localSheetId="5">BlankMacro1</definedName>
    <definedName name="십습동">BlankMacro1</definedName>
    <definedName name="십이월" localSheetId="24">#REF!</definedName>
    <definedName name="십이월">#REF!</definedName>
    <definedName name="십이월시간외" localSheetId="24">#REF!</definedName>
    <definedName name="십이월시간외" localSheetId="14">#REF!</definedName>
    <definedName name="십이월시간외" localSheetId="13">#REF!</definedName>
    <definedName name="십이월시간외">#REF!</definedName>
    <definedName name="쌍용클레임분담" localSheetId="24" hidden="1">{#N/A,#N/A,FALSE,"단축1";#N/A,#N/A,FALSE,"단축2";#N/A,#N/A,FALSE,"단축3";#N/A,#N/A,FALSE,"장축";#N/A,#N/A,FALSE,"4WD"}</definedName>
    <definedName name="쌍용클레임분담" localSheetId="8" hidden="1">{#N/A,#N/A,FALSE,"단축1";#N/A,#N/A,FALSE,"단축2";#N/A,#N/A,FALSE,"단축3";#N/A,#N/A,FALSE,"장축";#N/A,#N/A,FALSE,"4WD"}</definedName>
    <definedName name="쌍용클레임분담" localSheetId="25" hidden="1">{#N/A,#N/A,FALSE,"단축1";#N/A,#N/A,FALSE,"단축2";#N/A,#N/A,FALSE,"단축3";#N/A,#N/A,FALSE,"장축";#N/A,#N/A,FALSE,"4WD"}</definedName>
    <definedName name="쌍용클레임분담" localSheetId="2" hidden="1">{#N/A,#N/A,FALSE,"단축1";#N/A,#N/A,FALSE,"단축2";#N/A,#N/A,FALSE,"단축3";#N/A,#N/A,FALSE,"장축";#N/A,#N/A,FALSE,"4WD"}</definedName>
    <definedName name="쌍용클레임분담" localSheetId="14" hidden="1">{#N/A,#N/A,FALSE,"단축1";#N/A,#N/A,FALSE,"단축2";#N/A,#N/A,FALSE,"단축3";#N/A,#N/A,FALSE,"장축";#N/A,#N/A,FALSE,"4WD"}</definedName>
    <definedName name="쌍용클레임분담" localSheetId="28" hidden="1">{#N/A,#N/A,FALSE,"단축1";#N/A,#N/A,FALSE,"단축2";#N/A,#N/A,FALSE,"단축3";#N/A,#N/A,FALSE,"장축";#N/A,#N/A,FALSE,"4WD"}</definedName>
    <definedName name="쌍용클레임분담" localSheetId="5" hidden="1">{#N/A,#N/A,FALSE,"단축1";#N/A,#N/A,FALSE,"단축2";#N/A,#N/A,FALSE,"단축3";#N/A,#N/A,FALSE,"장축";#N/A,#N/A,FALSE,"4WD"}</definedName>
    <definedName name="쌍용클레임분담" localSheetId="13" hidden="1">{#N/A,#N/A,FALSE,"단축1";#N/A,#N/A,FALSE,"단축2";#N/A,#N/A,FALSE,"단축3";#N/A,#N/A,FALSE,"장축";#N/A,#N/A,FALSE,"4WD"}</definedName>
    <definedName name="쌍용클레임분담" hidden="1">{#N/A,#N/A,FALSE,"단축1";#N/A,#N/A,FALSE,"단축2";#N/A,#N/A,FALSE,"단축3";#N/A,#N/A,FALSE,"장축";#N/A,#N/A,FALSE,"4WD"}</definedName>
    <definedName name="ㅇ" localSheetId="24" hidden="1">{#N/A,#N/A,FALSE,"BS";#N/A,#N/A,FALSE,"PL";#N/A,#N/A,FALSE,"처분";#N/A,#N/A,FALSE,"현금";#N/A,#N/A,FALSE,"매출";#N/A,#N/A,FALSE,"원가";#N/A,#N/A,FALSE,"경영"}</definedName>
    <definedName name="ㅇ" localSheetId="8" hidden="1">{#N/A,#N/A,FALSE,"BS";#N/A,#N/A,FALSE,"PL";#N/A,#N/A,FALSE,"처분";#N/A,#N/A,FALSE,"현금";#N/A,#N/A,FALSE,"매출";#N/A,#N/A,FALSE,"원가";#N/A,#N/A,FALSE,"경영"}</definedName>
    <definedName name="ㅇ" localSheetId="25" hidden="1">{#N/A,#N/A,FALSE,"BS";#N/A,#N/A,FALSE,"PL";#N/A,#N/A,FALSE,"처분";#N/A,#N/A,FALSE,"현금";#N/A,#N/A,FALSE,"매출";#N/A,#N/A,FALSE,"원가";#N/A,#N/A,FALSE,"경영"}</definedName>
    <definedName name="ㅇ" localSheetId="2" hidden="1">{#N/A,#N/A,FALSE,"BS";#N/A,#N/A,FALSE,"PL";#N/A,#N/A,FALSE,"처분";#N/A,#N/A,FALSE,"현금";#N/A,#N/A,FALSE,"매출";#N/A,#N/A,FALSE,"원가";#N/A,#N/A,FALSE,"경영"}</definedName>
    <definedName name="ㅇ" localSheetId="14" hidden="1">{#N/A,#N/A,FALSE,"BS";#N/A,#N/A,FALSE,"PL";#N/A,#N/A,FALSE,"처분";#N/A,#N/A,FALSE,"현금";#N/A,#N/A,FALSE,"매출";#N/A,#N/A,FALSE,"원가";#N/A,#N/A,FALSE,"경영"}</definedName>
    <definedName name="ㅇ" localSheetId="28" hidden="1">{#N/A,#N/A,FALSE,"BS";#N/A,#N/A,FALSE,"PL";#N/A,#N/A,FALSE,"처분";#N/A,#N/A,FALSE,"현금";#N/A,#N/A,FALSE,"매출";#N/A,#N/A,FALSE,"원가";#N/A,#N/A,FALSE,"경영"}</definedName>
    <definedName name="ㅇ" localSheetId="5" hidden="1">{#N/A,#N/A,FALSE,"BS";#N/A,#N/A,FALSE,"PL";#N/A,#N/A,FALSE,"처분";#N/A,#N/A,FALSE,"현금";#N/A,#N/A,FALSE,"매출";#N/A,#N/A,FALSE,"원가";#N/A,#N/A,FALSE,"경영"}</definedName>
    <definedName name="ㅇ" localSheetId="13"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 localSheetId="24">#REF!</definedName>
    <definedName name="ㅇ191">#REF!</definedName>
    <definedName name="ㅇADKFJDA" localSheetId="24" hidden="1">{#N/A,#N/A,FALSE,"을지 (4)";#N/A,#N/A,FALSE,"을지 (5)";#N/A,#N/A,FALSE,"을지 (6)"}</definedName>
    <definedName name="ㅇADKFJDA" localSheetId="8" hidden="1">{#N/A,#N/A,FALSE,"을지 (4)";#N/A,#N/A,FALSE,"을지 (5)";#N/A,#N/A,FALSE,"을지 (6)"}</definedName>
    <definedName name="ㅇADKFJDA" localSheetId="25" hidden="1">{#N/A,#N/A,FALSE,"을지 (4)";#N/A,#N/A,FALSE,"을지 (5)";#N/A,#N/A,FALSE,"을지 (6)"}</definedName>
    <definedName name="ㅇADKFJDA" localSheetId="2" hidden="1">{#N/A,#N/A,FALSE,"을지 (4)";#N/A,#N/A,FALSE,"을지 (5)";#N/A,#N/A,FALSE,"을지 (6)"}</definedName>
    <definedName name="ㅇADKFJDA" localSheetId="28" hidden="1">{#N/A,#N/A,FALSE,"을지 (4)";#N/A,#N/A,FALSE,"을지 (5)";#N/A,#N/A,FALSE,"을지 (6)"}</definedName>
    <definedName name="ㅇADKFJDA" localSheetId="5" hidden="1">{#N/A,#N/A,FALSE,"을지 (4)";#N/A,#N/A,FALSE,"을지 (5)";#N/A,#N/A,FALSE,"을지 (6)"}</definedName>
    <definedName name="ㅇADKFJDA" hidden="1">{#N/A,#N/A,FALSE,"을지 (4)";#N/A,#N/A,FALSE,"을지 (5)";#N/A,#N/A,FALSE,"을지 (6)"}</definedName>
    <definedName name="ㅇㄴ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4" hidden="1">{#N/A,#N/A,TRUE,"경전'96(1)";#N/A,#N/A,TRUE,"경전'96 (2)"}</definedName>
    <definedName name="ㅇㄴㅀ" localSheetId="8" hidden="1">{#N/A,#N/A,TRUE,"경전'96(1)";#N/A,#N/A,TRUE,"경전'96 (2)"}</definedName>
    <definedName name="ㅇㄴㅀ" localSheetId="25" hidden="1">{#N/A,#N/A,TRUE,"경전'96(1)";#N/A,#N/A,TRUE,"경전'96 (2)"}</definedName>
    <definedName name="ㅇㄴㅀ" localSheetId="2" hidden="1">{#N/A,#N/A,TRUE,"경전'96(1)";#N/A,#N/A,TRUE,"경전'96 (2)"}</definedName>
    <definedName name="ㅇㄴㅀ" localSheetId="28" hidden="1">{#N/A,#N/A,TRUE,"경전'96(1)";#N/A,#N/A,TRUE,"경전'96 (2)"}</definedName>
    <definedName name="ㅇㄴㅀ" localSheetId="5" hidden="1">{#N/A,#N/A,TRUE,"경전'96(1)";#N/A,#N/A,TRUE,"경전'96 (2)"}</definedName>
    <definedName name="ㅇㄴㅀ" hidden="1">{#N/A,#N/A,TRUE,"경전'96(1)";#N/A,#N/A,TRUE,"경전'96 (2)"}</definedName>
    <definedName name="ㅇㄴㅇ" localSheetId="24" hidden="1">{#N/A,#N/A,FALSE,"단축1";#N/A,#N/A,FALSE,"단축2";#N/A,#N/A,FALSE,"단축3";#N/A,#N/A,FALSE,"장축";#N/A,#N/A,FALSE,"4WD"}</definedName>
    <definedName name="ㅇㄴㅇ" localSheetId="8" hidden="1">{#N/A,#N/A,FALSE,"단축1";#N/A,#N/A,FALSE,"단축2";#N/A,#N/A,FALSE,"단축3";#N/A,#N/A,FALSE,"장축";#N/A,#N/A,FALSE,"4WD"}</definedName>
    <definedName name="ㅇㄴㅇ" localSheetId="25" hidden="1">{#N/A,#N/A,FALSE,"단축1";#N/A,#N/A,FALSE,"단축2";#N/A,#N/A,FALSE,"단축3";#N/A,#N/A,FALSE,"장축";#N/A,#N/A,FALSE,"4WD"}</definedName>
    <definedName name="ㅇㄴㅇ" localSheetId="2" hidden="1">{#N/A,#N/A,FALSE,"단축1";#N/A,#N/A,FALSE,"단축2";#N/A,#N/A,FALSE,"단축3";#N/A,#N/A,FALSE,"장축";#N/A,#N/A,FALSE,"4WD"}</definedName>
    <definedName name="ㅇㄴㅇ" localSheetId="28" hidden="1">{#N/A,#N/A,FALSE,"단축1";#N/A,#N/A,FALSE,"단축2";#N/A,#N/A,FALSE,"단축3";#N/A,#N/A,FALSE,"장축";#N/A,#N/A,FALSE,"4WD"}</definedName>
    <definedName name="ㅇㄴㅇ" localSheetId="5" hidden="1">{#N/A,#N/A,FALSE,"단축1";#N/A,#N/A,FALSE,"단축2";#N/A,#N/A,FALSE,"단축3";#N/A,#N/A,FALSE,"장축";#N/A,#N/A,FALSE,"4WD"}</definedName>
    <definedName name="ㅇㄴㅇ" hidden="1">{#N/A,#N/A,FALSE,"단축1";#N/A,#N/A,FALSE,"단축2";#N/A,#N/A,FALSE,"단축3";#N/A,#N/A,FALSE,"장축";#N/A,#N/A,FALSE,"4WD"}</definedName>
    <definedName name="ㅇㄴㅇㅇ" localSheetId="24" hidden="1">{#N/A,#N/A,FALSE,"UNIT";#N/A,#N/A,FALSE,"UNIT";#N/A,#N/A,FALSE,"계정"}</definedName>
    <definedName name="ㅇㄴㅇㅇ" localSheetId="8" hidden="1">{#N/A,#N/A,FALSE,"UNIT";#N/A,#N/A,FALSE,"UNIT";#N/A,#N/A,FALSE,"계정"}</definedName>
    <definedName name="ㅇㄴㅇㅇ" localSheetId="25" hidden="1">{#N/A,#N/A,FALSE,"UNIT";#N/A,#N/A,FALSE,"UNIT";#N/A,#N/A,FALSE,"계정"}</definedName>
    <definedName name="ㅇㄴㅇㅇ" localSheetId="2" hidden="1">{#N/A,#N/A,FALSE,"UNIT";#N/A,#N/A,FALSE,"UNIT";#N/A,#N/A,FALSE,"계정"}</definedName>
    <definedName name="ㅇㄴㅇㅇ" localSheetId="28" hidden="1">{#N/A,#N/A,FALSE,"UNIT";#N/A,#N/A,FALSE,"UNIT";#N/A,#N/A,FALSE,"계정"}</definedName>
    <definedName name="ㅇㄴㅇㅇ" localSheetId="5" hidden="1">{#N/A,#N/A,FALSE,"UNIT";#N/A,#N/A,FALSE,"UNIT";#N/A,#N/A,FALSE,"계정"}</definedName>
    <definedName name="ㅇㄴㅇㅇ" hidden="1">{#N/A,#N/A,FALSE,"UNIT";#N/A,#N/A,FALSE,"UNIT";#N/A,#N/A,FALSE,"계정"}</definedName>
    <definedName name="ㅇ노라ㅓㅗ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localSheetId="24" hidden="1">#REF!</definedName>
    <definedName name="ㅇ누" localSheetId="14" hidden="1">#REF!</definedName>
    <definedName name="ㅇ누" localSheetId="28" hidden="1">#REF!</definedName>
    <definedName name="ㅇ누" localSheetId="13" hidden="1">#REF!</definedName>
    <definedName name="ㅇ누" hidden="1">#REF!</definedName>
    <definedName name="ㅇㄶ" localSheetId="24" hidden="1">{#N/A,#N/A,FALSE,"단축1";#N/A,#N/A,FALSE,"단축2";#N/A,#N/A,FALSE,"단축3";#N/A,#N/A,FALSE,"장축";#N/A,#N/A,FALSE,"4WD"}</definedName>
    <definedName name="ㅇㄶ" localSheetId="8" hidden="1">{#N/A,#N/A,FALSE,"단축1";#N/A,#N/A,FALSE,"단축2";#N/A,#N/A,FALSE,"단축3";#N/A,#N/A,FALSE,"장축";#N/A,#N/A,FALSE,"4WD"}</definedName>
    <definedName name="ㅇㄶ" localSheetId="25" hidden="1">{#N/A,#N/A,FALSE,"단축1";#N/A,#N/A,FALSE,"단축2";#N/A,#N/A,FALSE,"단축3";#N/A,#N/A,FALSE,"장축";#N/A,#N/A,FALSE,"4WD"}</definedName>
    <definedName name="ㅇㄶ" localSheetId="2" hidden="1">{#N/A,#N/A,FALSE,"단축1";#N/A,#N/A,FALSE,"단축2";#N/A,#N/A,FALSE,"단축3";#N/A,#N/A,FALSE,"장축";#N/A,#N/A,FALSE,"4WD"}</definedName>
    <definedName name="ㅇㄶ" localSheetId="28" hidden="1">{#N/A,#N/A,FALSE,"단축1";#N/A,#N/A,FALSE,"단축2";#N/A,#N/A,FALSE,"단축3";#N/A,#N/A,FALSE,"장축";#N/A,#N/A,FALSE,"4WD"}</definedName>
    <definedName name="ㅇㄶ" localSheetId="5" hidden="1">{#N/A,#N/A,FALSE,"단축1";#N/A,#N/A,FALSE,"단축2";#N/A,#N/A,FALSE,"단축3";#N/A,#N/A,FALSE,"장축";#N/A,#N/A,FALSE,"4WD"}</definedName>
    <definedName name="ㅇㄶ" hidden="1">{#N/A,#N/A,FALSE,"단축1";#N/A,#N/A,FALSE,"단축2";#N/A,#N/A,FALSE,"단축3";#N/A,#N/A,FALSE,"장축";#N/A,#N/A,FALSE,"4WD"}</definedName>
    <definedName name="ㅇㄷㄱㅎ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 localSheetId="24">BlankMacro1</definedName>
    <definedName name="ㅇ댜댜ㅏ" localSheetId="8">BlankMacro1</definedName>
    <definedName name="ㅇ댜댜ㅏ" localSheetId="25">BlankMacro1</definedName>
    <definedName name="ㅇ댜댜ㅏ" localSheetId="2">BlankMacro1</definedName>
    <definedName name="ㅇ댜댜ㅏ" localSheetId="28">BlankMacro1</definedName>
    <definedName name="ㅇ댜댜ㅏ" localSheetId="26">BlankMacro1</definedName>
    <definedName name="ㅇ댜댜ㅏ" localSheetId="27">BlankMacro1</definedName>
    <definedName name="ㅇ댜댜ㅏ" localSheetId="6">BlankMacro1</definedName>
    <definedName name="ㅇ댜댜ㅏ" localSheetId="5">BlankMacro1</definedName>
    <definedName name="ㅇ댜댜ㅏ">BlankMacro1</definedName>
    <definedName name="ㅇㄹ" localSheetId="24" hidden="1">#REF!</definedName>
    <definedName name="ㅇㄹ" localSheetId="14" hidden="1">#REF!</definedName>
    <definedName name="ㅇㄹ" localSheetId="28" hidden="1">#REF!</definedName>
    <definedName name="ㅇㄹ" localSheetId="13" hidden="1">#REF!</definedName>
    <definedName name="ㅇㄹ" hidden="1">#REF!</definedName>
    <definedName name="ㅇㄹㄴ" localSheetId="24" hidden="1">{#N/A,#N/A,FALSE,"BS";#N/A,#N/A,FALSE,"PL";#N/A,#N/A,FALSE,"처분";#N/A,#N/A,FALSE,"현금";#N/A,#N/A,FALSE,"매출";#N/A,#N/A,FALSE,"원가";#N/A,#N/A,FALSE,"경영"}</definedName>
    <definedName name="ㅇㄹㄴ" localSheetId="8" hidden="1">{#N/A,#N/A,FALSE,"BS";#N/A,#N/A,FALSE,"PL";#N/A,#N/A,FALSE,"처분";#N/A,#N/A,FALSE,"현금";#N/A,#N/A,FALSE,"매출";#N/A,#N/A,FALSE,"원가";#N/A,#N/A,FALSE,"경영"}</definedName>
    <definedName name="ㅇㄹㄴ" localSheetId="25"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localSheetId="28" hidden="1">{#N/A,#N/A,FALSE,"BS";#N/A,#N/A,FALSE,"PL";#N/A,#N/A,FALSE,"처분";#N/A,#N/A,FALSE,"현금";#N/A,#N/A,FALSE,"매출";#N/A,#N/A,FALSE,"원가";#N/A,#N/A,FALSE,"경영"}</definedName>
    <definedName name="ㅇㄹㄴ" localSheetId="5"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ㄹㄴㅁ"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ㄹㄴ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ㄹㄴ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ㄴ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ㄹㄴㅁ"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 localSheetId="24">BlankMacro1</definedName>
    <definedName name="ㅇㄹㄴㅇㄹㄴㅇㄹㄴ" localSheetId="8">BlankMacro1</definedName>
    <definedName name="ㅇㄹㄴㅇㄹㄴㅇㄹㄴ" localSheetId="25">BlankMacro1</definedName>
    <definedName name="ㅇㄹㄴㅇㄹㄴㅇㄹㄴ" localSheetId="2">BlankMacro1</definedName>
    <definedName name="ㅇㄹㄴㅇㄹㄴㅇㄹㄴ" localSheetId="28">BlankMacro1</definedName>
    <definedName name="ㅇㄹㄴㅇㄹㄴㅇㄹㄴ" localSheetId="26">BlankMacro1</definedName>
    <definedName name="ㅇㄹㄴㅇㄹㄴㅇㄹㄴ" localSheetId="27">BlankMacro1</definedName>
    <definedName name="ㅇㄹㄴㅇㄹㄴㅇㄹㄴ" localSheetId="6">BlankMacro1</definedName>
    <definedName name="ㅇㄹㄴㅇㄹㄴㅇㄹㄴ" localSheetId="5">BlankMacro1</definedName>
    <definedName name="ㅇㄹㄴㅇㄹㄴㅇㄹㄴ">BlankMacro1</definedName>
    <definedName name="ㅇㄹ니ㅓㄷ" localSheetId="24" hidden="1">#REF!</definedName>
    <definedName name="ㅇㄹ니ㅓㄷ" localSheetId="14" hidden="1">#REF!</definedName>
    <definedName name="ㅇㄹ니ㅓㄷ" localSheetId="28" hidden="1">#REF!</definedName>
    <definedName name="ㅇㄹ니ㅓㄷ" localSheetId="13" hidden="1">#REF!</definedName>
    <definedName name="ㅇㄹ니ㅓㄷ" hidden="1">#REF!</definedName>
    <definedName name="ㅇㄹㄹ" localSheetId="24" hidden="1">#REF!</definedName>
    <definedName name="ㅇㄹㄹ" localSheetId="28" hidden="1">#REF!</definedName>
    <definedName name="ㅇㄹㄹ" hidden="1">#REF!</definedName>
    <definedName name="ㅇㄹㄹㄹㄴㄹ" localSheetId="24" hidden="1">{#N/A,#N/A,FALSE,"단축1";#N/A,#N/A,FALSE,"단축2";#N/A,#N/A,FALSE,"단축3";#N/A,#N/A,FALSE,"장축";#N/A,#N/A,FALSE,"4WD"}</definedName>
    <definedName name="ㅇㄹㄹㄹㄴㄹ" localSheetId="8" hidden="1">{#N/A,#N/A,FALSE,"단축1";#N/A,#N/A,FALSE,"단축2";#N/A,#N/A,FALSE,"단축3";#N/A,#N/A,FALSE,"장축";#N/A,#N/A,FALSE,"4WD"}</definedName>
    <definedName name="ㅇㄹㄹㄹㄴㄹ" localSheetId="25" hidden="1">{#N/A,#N/A,FALSE,"단축1";#N/A,#N/A,FALSE,"단축2";#N/A,#N/A,FALSE,"단축3";#N/A,#N/A,FALSE,"장축";#N/A,#N/A,FALSE,"4WD"}</definedName>
    <definedName name="ㅇㄹㄹㄹㄴㄹ" localSheetId="2" hidden="1">{#N/A,#N/A,FALSE,"단축1";#N/A,#N/A,FALSE,"단축2";#N/A,#N/A,FALSE,"단축3";#N/A,#N/A,FALSE,"장축";#N/A,#N/A,FALSE,"4WD"}</definedName>
    <definedName name="ㅇㄹㄹㄹㄴㄹ" localSheetId="28" hidden="1">{#N/A,#N/A,FALSE,"단축1";#N/A,#N/A,FALSE,"단축2";#N/A,#N/A,FALSE,"단축3";#N/A,#N/A,FALSE,"장축";#N/A,#N/A,FALSE,"4WD"}</definedName>
    <definedName name="ㅇㄹㄹㄹㄴㄹ" localSheetId="5" hidden="1">{#N/A,#N/A,FALSE,"단축1";#N/A,#N/A,FALSE,"단축2";#N/A,#N/A,FALSE,"단축3";#N/A,#N/A,FALSE,"장축";#N/A,#N/A,FALSE,"4WD"}</definedName>
    <definedName name="ㅇㄹㄹㄹㄴㄹ" hidden="1">{#N/A,#N/A,FALSE,"단축1";#N/A,#N/A,FALSE,"단축2";#N/A,#N/A,FALSE,"단축3";#N/A,#N/A,FALSE,"장축";#N/A,#N/A,FALSE,"4WD"}</definedName>
    <definedName name="ㅇㄹㄹㅇㅁㄴ" localSheetId="24">BlankMacro1</definedName>
    <definedName name="ㅇㄹㄹㅇㅁㄴ" localSheetId="8">BlankMacro1</definedName>
    <definedName name="ㅇㄹㄹㅇㅁㄴ" localSheetId="25">BlankMacro1</definedName>
    <definedName name="ㅇㄹㄹㅇㅁㄴ" localSheetId="2">BlankMacro1</definedName>
    <definedName name="ㅇㄹㄹㅇㅁㄴ" localSheetId="28">BlankMacro1</definedName>
    <definedName name="ㅇㄹㄹㅇㅁㄴ" localSheetId="26">BlankMacro1</definedName>
    <definedName name="ㅇㄹㄹㅇㅁㄴ" localSheetId="27">BlankMacro1</definedName>
    <definedName name="ㅇㄹㄹㅇㅁㄴ" localSheetId="6">BlankMacro1</definedName>
    <definedName name="ㅇㄹㄹㅇㅁㄴ" localSheetId="5">BlankMacro1</definedName>
    <definedName name="ㅇㄹㄹㅇㅁㄴ">BlankMacro1</definedName>
    <definedName name="ㅇㄹㅇ" localSheetId="24" hidden="1">{#N/A,#N/A,FALSE,"BS";#N/A,#N/A,FALSE,"PL";#N/A,#N/A,FALSE,"처분";#N/A,#N/A,FALSE,"현금";#N/A,#N/A,FALSE,"매출";#N/A,#N/A,FALSE,"원가";#N/A,#N/A,FALSE,"경영"}</definedName>
    <definedName name="ㅇㄹㅇ" localSheetId="8" hidden="1">{#N/A,#N/A,FALSE,"BS";#N/A,#N/A,FALSE,"PL";#N/A,#N/A,FALSE,"처분";#N/A,#N/A,FALSE,"현금";#N/A,#N/A,FALSE,"매출";#N/A,#N/A,FALSE,"원가";#N/A,#N/A,FALSE,"경영"}</definedName>
    <definedName name="ㅇㄹㅇ" localSheetId="25"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localSheetId="28" hidden="1">{#N/A,#N/A,FALSE,"BS";#N/A,#N/A,FALSE,"PL";#N/A,#N/A,FALSE,"처분";#N/A,#N/A,FALSE,"현금";#N/A,#N/A,FALSE,"매출";#N/A,#N/A,FALSE,"원가";#N/A,#N/A,FALSE,"경영"}</definedName>
    <definedName name="ㅇㄹㅇ" localSheetId="5"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localSheetId="24" hidden="1">#REF!</definedName>
    <definedName name="ㅇㄹㅇㄴ" hidden="1">#REF!</definedName>
    <definedName name="ㅇㄹㅇㄹ" localSheetId="24" hidden="1">#REF!</definedName>
    <definedName name="ㅇㄹㅇㄹ" localSheetId="28" hidden="1">#REF!</definedName>
    <definedName name="ㅇㄹㅇㄹ" hidden="1">#REF!</definedName>
    <definedName name="ㅇㄹㅇㄹㅇ" localSheetId="24" hidden="1">{#N/A,#N/A,FALSE,"정공"}</definedName>
    <definedName name="ㅇㄹㅇㄹㅇ" localSheetId="8" hidden="1">{#N/A,#N/A,FALSE,"정공"}</definedName>
    <definedName name="ㅇㄹㅇㄹㅇ" localSheetId="25" hidden="1">{#N/A,#N/A,FALSE,"정공"}</definedName>
    <definedName name="ㅇㄹㅇㄹㅇ" localSheetId="2" hidden="1">{#N/A,#N/A,FALSE,"정공"}</definedName>
    <definedName name="ㅇㄹㅇㄹㅇ" localSheetId="14" hidden="1">{#N/A,#N/A,FALSE,"정공"}</definedName>
    <definedName name="ㅇㄹㅇㄹㅇ" localSheetId="28" hidden="1">{#N/A,#N/A,FALSE,"정공"}</definedName>
    <definedName name="ㅇㄹㅇㄹㅇ" localSheetId="5" hidden="1">{#N/A,#N/A,FALSE,"정공"}</definedName>
    <definedName name="ㅇㄹㅇㄹㅇ" localSheetId="13" hidden="1">{#N/A,#N/A,FALSE,"정공"}</definedName>
    <definedName name="ㅇㄹㅇㄹㅇ" hidden="1">{#N/A,#N/A,FALSE,"정공"}</definedName>
    <definedName name="ㅇㄹㅇㄹㅇㄹㅇ" localSheetId="24" hidden="1">{#N/A,#N/A,FALSE,"UNIT";#N/A,#N/A,FALSE,"UNIT";#N/A,#N/A,FALSE,"계정"}</definedName>
    <definedName name="ㅇㄹㅇㄹㅇㄹㅇ" localSheetId="8" hidden="1">{#N/A,#N/A,FALSE,"UNIT";#N/A,#N/A,FALSE,"UNIT";#N/A,#N/A,FALSE,"계정"}</definedName>
    <definedName name="ㅇㄹㅇㄹㅇㄹㅇ" localSheetId="25" hidden="1">{#N/A,#N/A,FALSE,"UNIT";#N/A,#N/A,FALSE,"UNIT";#N/A,#N/A,FALSE,"계정"}</definedName>
    <definedName name="ㅇㄹㅇㄹㅇㄹㅇ" localSheetId="2" hidden="1">{#N/A,#N/A,FALSE,"UNIT";#N/A,#N/A,FALSE,"UNIT";#N/A,#N/A,FALSE,"계정"}</definedName>
    <definedName name="ㅇㄹㅇㄹㅇㄹㅇ" localSheetId="28" hidden="1">{#N/A,#N/A,FALSE,"UNIT";#N/A,#N/A,FALSE,"UNIT";#N/A,#N/A,FALSE,"계정"}</definedName>
    <definedName name="ㅇㄹㅇㄹㅇㄹㅇ" localSheetId="5" hidden="1">{#N/A,#N/A,FALSE,"UNIT";#N/A,#N/A,FALSE,"UNIT";#N/A,#N/A,FALSE,"계정"}</definedName>
    <definedName name="ㅇㄹㅇㄹㅇㄹㅇ" hidden="1">{#N/A,#N/A,FALSE,"UNIT";#N/A,#N/A,FALSE,"UNIT";#N/A,#N/A,FALSE,"계정"}</definedName>
    <definedName name="ㅇㄹㅇㄹㅇㄹㅇㄹ" localSheetId="24" hidden="1">#REF!</definedName>
    <definedName name="ㅇㄹㅇㄹㅇㄹㅇㄹ" hidden="1">#REF!</definedName>
    <definedName name="ㅇㄹㅇㅁㄴ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localSheetId="24" hidden="1">{#N/A,#N/A,FALSE,"토공2"}</definedName>
    <definedName name="ㅇㄹ허" localSheetId="8" hidden="1">{#N/A,#N/A,FALSE,"토공2"}</definedName>
    <definedName name="ㅇㄹ허" localSheetId="25" hidden="1">{#N/A,#N/A,FALSE,"토공2"}</definedName>
    <definedName name="ㅇㄹ허" localSheetId="2" hidden="1">{#N/A,#N/A,FALSE,"토공2"}</definedName>
    <definedName name="ㅇㄹ허" localSheetId="28" hidden="1">{#N/A,#N/A,FALSE,"토공2"}</definedName>
    <definedName name="ㅇㄹ허" localSheetId="5" hidden="1">{#N/A,#N/A,FALSE,"토공2"}</definedName>
    <definedName name="ㅇㄹ허" hidden="1">{#N/A,#N/A,FALSE,"토공2"}</definedName>
    <definedName name="ㅇㄹ호" localSheetId="24">#REF!</definedName>
    <definedName name="ㅇㄹ호">#REF!</definedName>
    <definedName name="ㅇㄹ홍ㄹ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 localSheetId="24">BlankMacro1</definedName>
    <definedName name="ㅇ라마" localSheetId="8">BlankMacro1</definedName>
    <definedName name="ㅇ라마" localSheetId="25">BlankMacro1</definedName>
    <definedName name="ㅇ라마" localSheetId="2">BlankMacro1</definedName>
    <definedName name="ㅇ라마" localSheetId="28">BlankMacro1</definedName>
    <definedName name="ㅇ라마" localSheetId="26">BlankMacro1</definedName>
    <definedName name="ㅇ라마" localSheetId="27">BlankMacro1</definedName>
    <definedName name="ㅇ라마" localSheetId="6">BlankMacro1</definedName>
    <definedName name="ㅇ라마" localSheetId="5">BlankMacro1</definedName>
    <definedName name="ㅇ라마">BlankMacro1</definedName>
    <definedName name="ㅇ라ㅏㅇ" localSheetId="24">BlankMacro1</definedName>
    <definedName name="ㅇ라ㅏㅇ" localSheetId="8">BlankMacro1</definedName>
    <definedName name="ㅇ라ㅏㅇ" localSheetId="25">BlankMacro1</definedName>
    <definedName name="ㅇ라ㅏㅇ" localSheetId="2">BlankMacro1</definedName>
    <definedName name="ㅇ라ㅏㅇ" localSheetId="28">BlankMacro1</definedName>
    <definedName name="ㅇ라ㅏㅇ" localSheetId="26">BlankMacro1</definedName>
    <definedName name="ㅇ라ㅏㅇ" localSheetId="27">BlankMacro1</definedName>
    <definedName name="ㅇ라ㅏㅇ" localSheetId="6">BlankMacro1</definedName>
    <definedName name="ㅇ라ㅏㅇ" localSheetId="5">BlankMacro1</definedName>
    <definedName name="ㅇ라ㅏㅇ">BlankMacro1</definedName>
    <definedName name="ㅇ로">#N/A</definedName>
    <definedName name="ㅇㄻㄴㅇㄹ" localSheetId="24" hidden="1">#REF!</definedName>
    <definedName name="ㅇㄻㄴㅇㄹ" hidden="1">#REF!</definedName>
    <definedName name="ㅇㅀ" localSheetId="24" hidden="1">{#N/A,#N/A,FALSE,"BS";#N/A,#N/A,FALSE,"PL";#N/A,#N/A,FALSE,"A";#N/A,#N/A,FALSE,"B";#N/A,#N/A,FALSE,"B1";#N/A,#N/A,FALSE,"C";#N/A,#N/A,FALSE,"C1";#N/A,#N/A,FALSE,"C2";#N/A,#N/A,FALSE,"D";#N/A,#N/A,FALSE,"E";#N/A,#N/A,FALSE,"F";#N/A,#N/A,FALSE,"AA";#N/A,#N/A,FALSE,"BB";#N/A,#N/A,FALSE,"CC";#N/A,#N/A,FALSE,"DD";#N/A,#N/A,FALSE,"EE";#N/A,#N/A,FALSE,"FF";#N/A,#N/A,FALSE,"PL10";#N/A,#N/A,FALSE,"PL20";#N/A,#N/A,FALSE,"PL30"}</definedName>
    <definedName name="ㅇㅀ" localSheetId="8" hidden="1">{#N/A,#N/A,FALSE,"BS";#N/A,#N/A,FALSE,"PL";#N/A,#N/A,FALSE,"A";#N/A,#N/A,FALSE,"B";#N/A,#N/A,FALSE,"B1";#N/A,#N/A,FALSE,"C";#N/A,#N/A,FALSE,"C1";#N/A,#N/A,FALSE,"C2";#N/A,#N/A,FALSE,"D";#N/A,#N/A,FALSE,"E";#N/A,#N/A,FALSE,"F";#N/A,#N/A,FALSE,"AA";#N/A,#N/A,FALSE,"BB";#N/A,#N/A,FALSE,"CC";#N/A,#N/A,FALSE,"DD";#N/A,#N/A,FALSE,"EE";#N/A,#N/A,FALSE,"FF";#N/A,#N/A,FALSE,"PL10";#N/A,#N/A,FALSE,"PL20";#N/A,#N/A,FALSE,"PL30"}</definedName>
    <definedName name="ㅇㅀ" localSheetId="25" hidden="1">{#N/A,#N/A,FALSE,"BS";#N/A,#N/A,FALSE,"PL";#N/A,#N/A,FALSE,"A";#N/A,#N/A,FALSE,"B";#N/A,#N/A,FALSE,"B1";#N/A,#N/A,FALSE,"C";#N/A,#N/A,FALSE,"C1";#N/A,#N/A,FALSE,"C2";#N/A,#N/A,FALSE,"D";#N/A,#N/A,FALSE,"E";#N/A,#N/A,FALSE,"F";#N/A,#N/A,FALSE,"AA";#N/A,#N/A,FALSE,"BB";#N/A,#N/A,FALSE,"CC";#N/A,#N/A,FALSE,"DD";#N/A,#N/A,FALSE,"EE";#N/A,#N/A,FALSE,"FF";#N/A,#N/A,FALSE,"PL10";#N/A,#N/A,FALSE,"PL20";#N/A,#N/A,FALSE,"PL30"}</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localSheetId="14" hidden="1">{#N/A,#N/A,FALSE,"BS";#N/A,#N/A,FALSE,"PL";#N/A,#N/A,FALSE,"A";#N/A,#N/A,FALSE,"B";#N/A,#N/A,FALSE,"B1";#N/A,#N/A,FALSE,"C";#N/A,#N/A,FALSE,"C1";#N/A,#N/A,FALSE,"C2";#N/A,#N/A,FALSE,"D";#N/A,#N/A,FALSE,"E";#N/A,#N/A,FALSE,"F";#N/A,#N/A,FALSE,"AA";#N/A,#N/A,FALSE,"BB";#N/A,#N/A,FALSE,"CC";#N/A,#N/A,FALSE,"DD";#N/A,#N/A,FALSE,"EE";#N/A,#N/A,FALSE,"FF";#N/A,#N/A,FALSE,"PL10";#N/A,#N/A,FALSE,"PL20";#N/A,#N/A,FALSE,"PL30"}</definedName>
    <definedName name="ㅇㅀ" localSheetId="28" hidden="1">{#N/A,#N/A,FALSE,"BS";#N/A,#N/A,FALSE,"PL";#N/A,#N/A,FALSE,"A";#N/A,#N/A,FALSE,"B";#N/A,#N/A,FALSE,"B1";#N/A,#N/A,FALSE,"C";#N/A,#N/A,FALSE,"C1";#N/A,#N/A,FALSE,"C2";#N/A,#N/A,FALSE,"D";#N/A,#N/A,FALSE,"E";#N/A,#N/A,FALSE,"F";#N/A,#N/A,FALSE,"AA";#N/A,#N/A,FALSE,"BB";#N/A,#N/A,FALSE,"CC";#N/A,#N/A,FALSE,"DD";#N/A,#N/A,FALSE,"EE";#N/A,#N/A,FALSE,"FF";#N/A,#N/A,FALSE,"PL10";#N/A,#N/A,FALSE,"PL20";#N/A,#N/A,FALSE,"PL30"}</definedName>
    <definedName name="ㅇㅀ" localSheetId="5" hidden="1">{#N/A,#N/A,FALSE,"BS";#N/A,#N/A,FALSE,"PL";#N/A,#N/A,FALSE,"A";#N/A,#N/A,FALSE,"B";#N/A,#N/A,FALSE,"B1";#N/A,#N/A,FALSE,"C";#N/A,#N/A,FALSE,"C1";#N/A,#N/A,FALSE,"C2";#N/A,#N/A,FALSE,"D";#N/A,#N/A,FALSE,"E";#N/A,#N/A,FALSE,"F";#N/A,#N/A,FALSE,"AA";#N/A,#N/A,FALSE,"BB";#N/A,#N/A,FALSE,"CC";#N/A,#N/A,FALSE,"DD";#N/A,#N/A,FALSE,"EE";#N/A,#N/A,FALSE,"FF";#N/A,#N/A,FALSE,"PL10";#N/A,#N/A,FALSE,"PL20";#N/A,#N/A,FALSE,"PL30"}</definedName>
    <definedName name="ㅇㅀ" localSheetId="13"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24" hidden="1">{#N/A,#N/A,FALSE,"BS";#N/A,#N/A,FALSE,"PL";#N/A,#N/A,FALSE,"A";#N/A,#N/A,FALSE,"B";#N/A,#N/A,FALSE,"B1";#N/A,#N/A,FALSE,"C";#N/A,#N/A,FALSE,"C1";#N/A,#N/A,FALSE,"C2";#N/A,#N/A,FALSE,"D";#N/A,#N/A,FALSE,"E";#N/A,#N/A,FALSE,"F";#N/A,#N/A,FALSE,"AA";#N/A,#N/A,FALSE,"BB";#N/A,#N/A,FALSE,"CC";#N/A,#N/A,FALSE,"DD";#N/A,#N/A,FALSE,"EE";#N/A,#N/A,FALSE,"FF";#N/A,#N/A,FALSE,"PL10";#N/A,#N/A,FALSE,"PL20";#N/A,#N/A,FALSE,"PL30"}</definedName>
    <definedName name="ㅇㅀ_1" localSheetId="8" hidden="1">{#N/A,#N/A,FALSE,"BS";#N/A,#N/A,FALSE,"PL";#N/A,#N/A,FALSE,"A";#N/A,#N/A,FALSE,"B";#N/A,#N/A,FALSE,"B1";#N/A,#N/A,FALSE,"C";#N/A,#N/A,FALSE,"C1";#N/A,#N/A,FALSE,"C2";#N/A,#N/A,FALSE,"D";#N/A,#N/A,FALSE,"E";#N/A,#N/A,FALSE,"F";#N/A,#N/A,FALSE,"AA";#N/A,#N/A,FALSE,"BB";#N/A,#N/A,FALSE,"CC";#N/A,#N/A,FALSE,"DD";#N/A,#N/A,FALSE,"EE";#N/A,#N/A,FALSE,"FF";#N/A,#N/A,FALSE,"PL10";#N/A,#N/A,FALSE,"PL20";#N/A,#N/A,FALSE,"PL30"}</definedName>
    <definedName name="ㅇㅀ_1" localSheetId="25"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localSheetId="14" hidden="1">{#N/A,#N/A,FALSE,"BS";#N/A,#N/A,FALSE,"PL";#N/A,#N/A,FALSE,"A";#N/A,#N/A,FALSE,"B";#N/A,#N/A,FALSE,"B1";#N/A,#N/A,FALSE,"C";#N/A,#N/A,FALSE,"C1";#N/A,#N/A,FALSE,"C2";#N/A,#N/A,FALSE,"D";#N/A,#N/A,FALSE,"E";#N/A,#N/A,FALSE,"F";#N/A,#N/A,FALSE,"AA";#N/A,#N/A,FALSE,"BB";#N/A,#N/A,FALSE,"CC";#N/A,#N/A,FALSE,"DD";#N/A,#N/A,FALSE,"EE";#N/A,#N/A,FALSE,"FF";#N/A,#N/A,FALSE,"PL10";#N/A,#N/A,FALSE,"PL20";#N/A,#N/A,FALSE,"PL30"}</definedName>
    <definedName name="ㅇㅀ_1" localSheetId="28" hidden="1">{#N/A,#N/A,FALSE,"BS";#N/A,#N/A,FALSE,"PL";#N/A,#N/A,FALSE,"A";#N/A,#N/A,FALSE,"B";#N/A,#N/A,FALSE,"B1";#N/A,#N/A,FALSE,"C";#N/A,#N/A,FALSE,"C1";#N/A,#N/A,FALSE,"C2";#N/A,#N/A,FALSE,"D";#N/A,#N/A,FALSE,"E";#N/A,#N/A,FALSE,"F";#N/A,#N/A,FALSE,"AA";#N/A,#N/A,FALSE,"BB";#N/A,#N/A,FALSE,"CC";#N/A,#N/A,FALSE,"DD";#N/A,#N/A,FALSE,"EE";#N/A,#N/A,FALSE,"FF";#N/A,#N/A,FALSE,"PL10";#N/A,#N/A,FALSE,"PL20";#N/A,#N/A,FALSE,"PL30"}</definedName>
    <definedName name="ㅇㅀ_1" localSheetId="5" hidden="1">{#N/A,#N/A,FALSE,"BS";#N/A,#N/A,FALSE,"PL";#N/A,#N/A,FALSE,"A";#N/A,#N/A,FALSE,"B";#N/A,#N/A,FALSE,"B1";#N/A,#N/A,FALSE,"C";#N/A,#N/A,FALSE,"C1";#N/A,#N/A,FALSE,"C2";#N/A,#N/A,FALSE,"D";#N/A,#N/A,FALSE,"E";#N/A,#N/A,FALSE,"F";#N/A,#N/A,FALSE,"AA";#N/A,#N/A,FALSE,"BB";#N/A,#N/A,FALSE,"CC";#N/A,#N/A,FALSE,"DD";#N/A,#N/A,FALSE,"EE";#N/A,#N/A,FALSE,"FF";#N/A,#N/A,FALSE,"PL10";#N/A,#N/A,FALSE,"PL20";#N/A,#N/A,FALSE,"PL30"}</definedName>
    <definedName name="ㅇㅀ_1" localSheetId="13"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localSheetId="24" hidden="1">#REF!</definedName>
    <definedName name="ㅇㅀㄹㅇㅁㅎ" localSheetId="14" hidden="1">#REF!</definedName>
    <definedName name="ㅇㅀㄹㅇㅁㅎ" localSheetId="28" hidden="1">#REF!</definedName>
    <definedName name="ㅇㅀㄹㅇㅁㅎ" localSheetId="13" hidden="1">#REF!</definedName>
    <definedName name="ㅇㅀㄹㅇㅁㅎ" hidden="1">#REF!</definedName>
    <definedName name="ㅇㅀㅇ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localSheetId="24" hidden="1">{#N/A,#N/A,FALSE,"Performance Flash Report"}</definedName>
    <definedName name="ㅇㅀㅇㅀㅇㅀ" localSheetId="8" hidden="1">{#N/A,#N/A,FALSE,"Performance Flash Report"}</definedName>
    <definedName name="ㅇㅀㅇㅀㅇㅀ" localSheetId="25" hidden="1">{#N/A,#N/A,FALSE,"Performance Flash Report"}</definedName>
    <definedName name="ㅇㅀㅇㅀㅇㅀ" localSheetId="2" hidden="1">{#N/A,#N/A,FALSE,"Performance Flash Report"}</definedName>
    <definedName name="ㅇㅀㅇㅀㅇㅀ" localSheetId="28" hidden="1">{#N/A,#N/A,FALSE,"Performance Flash Report"}</definedName>
    <definedName name="ㅇㅀㅇㅀㅇㅀ" localSheetId="5" hidden="1">{#N/A,#N/A,FALSE,"Performance Flash Report"}</definedName>
    <definedName name="ㅇㅀㅇㅀㅇㅀ" hidden="1">{#N/A,#N/A,FALSE,"Performance Flash Report"}</definedName>
    <definedName name="ㅇㅁㄴㄻㄴ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24" hidden="1">{#N/A,#N/A,FALSE,"단축1";#N/A,#N/A,FALSE,"단축2";#N/A,#N/A,FALSE,"단축3";#N/A,#N/A,FALSE,"장축";#N/A,#N/A,FALSE,"4WD"}</definedName>
    <definedName name="ㅇㅁㄴㅇ" localSheetId="8" hidden="1">{#N/A,#N/A,FALSE,"단축1";#N/A,#N/A,FALSE,"단축2";#N/A,#N/A,FALSE,"단축3";#N/A,#N/A,FALSE,"장축";#N/A,#N/A,FALSE,"4WD"}</definedName>
    <definedName name="ㅇㅁㄴㅇ" localSheetId="25" hidden="1">{#N/A,#N/A,FALSE,"단축1";#N/A,#N/A,FALSE,"단축2";#N/A,#N/A,FALSE,"단축3";#N/A,#N/A,FALSE,"장축";#N/A,#N/A,FALSE,"4WD"}</definedName>
    <definedName name="ㅇㅁㄴㅇ" localSheetId="2" hidden="1">{#N/A,#N/A,FALSE,"단축1";#N/A,#N/A,FALSE,"단축2";#N/A,#N/A,FALSE,"단축3";#N/A,#N/A,FALSE,"장축";#N/A,#N/A,FALSE,"4WD"}</definedName>
    <definedName name="ㅇㅁㄴㅇ" localSheetId="28" hidden="1">{#N/A,#N/A,FALSE,"단축1";#N/A,#N/A,FALSE,"단축2";#N/A,#N/A,FALSE,"단축3";#N/A,#N/A,FALSE,"장축";#N/A,#N/A,FALSE,"4WD"}</definedName>
    <definedName name="ㅇㅁㄴㅇ" localSheetId="5" hidden="1">{#N/A,#N/A,FALSE,"단축1";#N/A,#N/A,FALSE,"단축2";#N/A,#N/A,FALSE,"단축3";#N/A,#N/A,FALSE,"장축";#N/A,#N/A,FALSE,"4WD"}</definedName>
    <definedName name="ㅇㅁㄴㅇ" hidden="1">{#N/A,#N/A,FALSE,"단축1";#N/A,#N/A,FALSE,"단축2";#N/A,#N/A,FALSE,"단축3";#N/A,#N/A,FALSE,"장축";#N/A,#N/A,FALSE,"4WD"}</definedName>
    <definedName name="ㅇㅁㄻㄴ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24" hidden="1">{#N/A,#N/A,FALSE,"Sheet1";#N/A,#N/A,FALSE,"기평9607"}</definedName>
    <definedName name="ㅇㅁㅁㅇㅇㅁㅁㅇㅇ" localSheetId="8" hidden="1">{#N/A,#N/A,FALSE,"Sheet1";#N/A,#N/A,FALSE,"기평9607"}</definedName>
    <definedName name="ㅇㅁㅁㅇㅇㅁㅁㅇㅇ" localSheetId="25" hidden="1">{#N/A,#N/A,FALSE,"Sheet1";#N/A,#N/A,FALSE,"기평9607"}</definedName>
    <definedName name="ㅇㅁㅁㅇㅇㅁㅁㅇㅇ" localSheetId="2" hidden="1">{#N/A,#N/A,FALSE,"Sheet1";#N/A,#N/A,FALSE,"기평9607"}</definedName>
    <definedName name="ㅇㅁㅁㅇㅇㅁㅁㅇㅇ" localSheetId="14" hidden="1">{#N/A,#N/A,FALSE,"Sheet1";#N/A,#N/A,FALSE,"기평9607"}</definedName>
    <definedName name="ㅇㅁㅁㅇㅇㅁㅁㅇㅇ" localSheetId="28" hidden="1">{#N/A,#N/A,FALSE,"Sheet1";#N/A,#N/A,FALSE,"기평9607"}</definedName>
    <definedName name="ㅇㅁㅁㅇㅇㅁㅁㅇㅇ" localSheetId="5" hidden="1">{#N/A,#N/A,FALSE,"Sheet1";#N/A,#N/A,FALSE,"기평9607"}</definedName>
    <definedName name="ㅇㅁㅁㅇㅇㅁㅁㅇㅇ" localSheetId="13" hidden="1">{#N/A,#N/A,FALSE,"Sheet1";#N/A,#N/A,FALSE,"기평9607"}</definedName>
    <definedName name="ㅇㅁㅁㅇㅇㅁㅁㅇㅇ" hidden="1">{#N/A,#N/A,FALSE,"Sheet1";#N/A,#N/A,FALSE,"기평9607"}</definedName>
    <definedName name="ㅇㅁㅇㅁㅇㅁㅇㅁㅇㅁㅇㄴㅁㅇㅁㅇㅇㅁ2434" localSheetId="2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1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8"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5"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13"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 localSheetId="24">BlankMacro1</definedName>
    <definedName name="ㅇㅂ" localSheetId="8">BlankMacro1</definedName>
    <definedName name="ㅇㅂ" localSheetId="25">BlankMacro1</definedName>
    <definedName name="ㅇㅂ" localSheetId="2">BlankMacro1</definedName>
    <definedName name="ㅇㅂ" localSheetId="28">BlankMacro1</definedName>
    <definedName name="ㅇㅂ" localSheetId="26">BlankMacro1</definedName>
    <definedName name="ㅇㅂ" localSheetId="27">BlankMacro1</definedName>
    <definedName name="ㅇㅂ" localSheetId="6">BlankMacro1</definedName>
    <definedName name="ㅇㅂ" localSheetId="5">BlankMacro1</definedName>
    <definedName name="ㅇㅂ">BlankMacro1</definedName>
    <definedName name="ㅇㅂㅎ" localSheetId="24">BlankMacro1</definedName>
    <definedName name="ㅇㅂㅎ" localSheetId="8">BlankMacro1</definedName>
    <definedName name="ㅇㅂㅎ" localSheetId="25">BlankMacro1</definedName>
    <definedName name="ㅇㅂㅎ" localSheetId="2">BlankMacro1</definedName>
    <definedName name="ㅇㅂㅎ" localSheetId="28">BlankMacro1</definedName>
    <definedName name="ㅇㅂㅎ" localSheetId="26">BlankMacro1</definedName>
    <definedName name="ㅇㅂㅎ" localSheetId="27">BlankMacro1</definedName>
    <definedName name="ㅇㅂㅎ" localSheetId="6">BlankMacro1</definedName>
    <definedName name="ㅇㅂㅎ" localSheetId="5">BlankMacro1</definedName>
    <definedName name="ㅇㅂㅎ">BlankMacro1</definedName>
    <definedName name="ㅇㅅ거ㅛ">#N/A</definedName>
    <definedName name="ㅇㅇ" localSheetId="2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7"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#REF!</definedName>
    <definedName name="ㅇㅇ000"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ㅇ000"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24"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8"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5"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8"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5"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 localSheetId="24">#REF!</definedName>
    <definedName name="ㅇㅇㄷㄷㄷㄱㅇㅇ">#REF!</definedName>
    <definedName name="ㅇㅇㄹㄹ" localSheetId="24"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localSheetId="25"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localSheetId="14" hidden="1">{#N/A,#N/A,FALSE,"표지";#N/A,#N/A,FALSE,"전제";#N/A,#N/A,FALSE,"손익-자 (2)";#N/A,#N/A,FALSE,"손익-자";#N/A,#N/A,FALSE,"손익-마 (2)";#N/A,#N/A,FALSE,"손익-마";#N/A,#N/A,FALSE,"총손최종"}</definedName>
    <definedName name="ㅇㅇㄹㄹ" localSheetId="28" hidden="1">{#N/A,#N/A,FALSE,"표지";#N/A,#N/A,FALSE,"전제";#N/A,#N/A,FALSE,"손익-자 (2)";#N/A,#N/A,FALSE,"손익-자";#N/A,#N/A,FALSE,"손익-마 (2)";#N/A,#N/A,FALSE,"손익-마";#N/A,#N/A,FALSE,"총손최종"}</definedName>
    <definedName name="ㅇㅇㄹㄹ" localSheetId="5" hidden="1">{#N/A,#N/A,FALSE,"표지";#N/A,#N/A,FALSE,"전제";#N/A,#N/A,FALSE,"손익-자 (2)";#N/A,#N/A,FALSE,"손익-자";#N/A,#N/A,FALSE,"손익-마 (2)";#N/A,#N/A,FALSE,"손익-마";#N/A,#N/A,FALSE,"총손최종"}</definedName>
    <definedName name="ㅇㅇㄹㄹ" localSheetId="13"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24" hidden="1">{"'Jibu9811 (3)'!$B$1:$J$433"}</definedName>
    <definedName name="ㅇㅇㄻ" localSheetId="8" hidden="1">{"'Jibu9811 (3)'!$B$1:$J$433"}</definedName>
    <definedName name="ㅇㅇㄻ" localSheetId="25" hidden="1">{"'Jibu9811 (3)'!$B$1:$J$433"}</definedName>
    <definedName name="ㅇㅇㄻ" localSheetId="2" hidden="1">{"'Jibu9811 (3)'!$B$1:$J$433"}</definedName>
    <definedName name="ㅇㅇㄻ" localSheetId="14" hidden="1">{"'Jibu9811 (3)'!$B$1:$J$433"}</definedName>
    <definedName name="ㅇㅇㄻ" localSheetId="28" hidden="1">{"'Jibu9811 (3)'!$B$1:$J$433"}</definedName>
    <definedName name="ㅇㅇㄻ" localSheetId="5" hidden="1">{"'Jibu9811 (3)'!$B$1:$J$433"}</definedName>
    <definedName name="ㅇㅇㄻ" localSheetId="13" hidden="1">{"'Jibu9811 (3)'!$B$1:$J$433"}</definedName>
    <definedName name="ㅇㅇㄻ" hidden="1">{"'Jibu9811 (3)'!$B$1:$J$433"}</definedName>
    <definedName name="ㅇㅇㅀ" localSheetId="24" hidden="1">{#N/A,#N/A,FALSE,"BS";#N/A,#N/A,FALSE,"PL";#N/A,#N/A,FALSE,"A";#N/A,#N/A,FALSE,"B";#N/A,#N/A,FALSE,"B1";#N/A,#N/A,FALSE,"C";#N/A,#N/A,FALSE,"C1";#N/A,#N/A,FALSE,"C2";#N/A,#N/A,FALSE,"D";#N/A,#N/A,FALSE,"E";#N/A,#N/A,FALSE,"F";#N/A,#N/A,FALSE,"AA";#N/A,#N/A,FALSE,"BB";#N/A,#N/A,FALSE,"CC";#N/A,#N/A,FALSE,"DD";#N/A,#N/A,FALSE,"EE";#N/A,#N/A,FALSE,"FF";#N/A,#N/A,FALSE,"PL10";#N/A,#N/A,FALSE,"PL20";#N/A,#N/A,FALSE,"PL30"}</definedName>
    <definedName name="ㅇㅇㅀ" localSheetId="8" hidden="1">{#N/A,#N/A,FALSE,"BS";#N/A,#N/A,FALSE,"PL";#N/A,#N/A,FALSE,"A";#N/A,#N/A,FALSE,"B";#N/A,#N/A,FALSE,"B1";#N/A,#N/A,FALSE,"C";#N/A,#N/A,FALSE,"C1";#N/A,#N/A,FALSE,"C2";#N/A,#N/A,FALSE,"D";#N/A,#N/A,FALSE,"E";#N/A,#N/A,FALSE,"F";#N/A,#N/A,FALSE,"AA";#N/A,#N/A,FALSE,"BB";#N/A,#N/A,FALSE,"CC";#N/A,#N/A,FALSE,"DD";#N/A,#N/A,FALSE,"EE";#N/A,#N/A,FALSE,"FF";#N/A,#N/A,FALSE,"PL10";#N/A,#N/A,FALSE,"PL20";#N/A,#N/A,FALSE,"PL30"}</definedName>
    <definedName name="ㅇㅇㅀ" localSheetId="25" hidden="1">{#N/A,#N/A,FALSE,"BS";#N/A,#N/A,FALSE,"PL";#N/A,#N/A,FALSE,"A";#N/A,#N/A,FALSE,"B";#N/A,#N/A,FALSE,"B1";#N/A,#N/A,FALSE,"C";#N/A,#N/A,FALSE,"C1";#N/A,#N/A,FALSE,"C2";#N/A,#N/A,FALSE,"D";#N/A,#N/A,FALSE,"E";#N/A,#N/A,FALSE,"F";#N/A,#N/A,FALSE,"AA";#N/A,#N/A,FALSE,"BB";#N/A,#N/A,FALSE,"CC";#N/A,#N/A,FALSE,"DD";#N/A,#N/A,FALSE,"EE";#N/A,#N/A,FALSE,"FF";#N/A,#N/A,FALSE,"PL10";#N/A,#N/A,FALSE,"PL20";#N/A,#N/A,FALSE,"PL30"}</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localSheetId="14" hidden="1">{#N/A,#N/A,FALSE,"BS";#N/A,#N/A,FALSE,"PL";#N/A,#N/A,FALSE,"A";#N/A,#N/A,FALSE,"B";#N/A,#N/A,FALSE,"B1";#N/A,#N/A,FALSE,"C";#N/A,#N/A,FALSE,"C1";#N/A,#N/A,FALSE,"C2";#N/A,#N/A,FALSE,"D";#N/A,#N/A,FALSE,"E";#N/A,#N/A,FALSE,"F";#N/A,#N/A,FALSE,"AA";#N/A,#N/A,FALSE,"BB";#N/A,#N/A,FALSE,"CC";#N/A,#N/A,FALSE,"DD";#N/A,#N/A,FALSE,"EE";#N/A,#N/A,FALSE,"FF";#N/A,#N/A,FALSE,"PL10";#N/A,#N/A,FALSE,"PL20";#N/A,#N/A,FALSE,"PL30"}</definedName>
    <definedName name="ㅇㅇㅀ" localSheetId="28" hidden="1">{#N/A,#N/A,FALSE,"BS";#N/A,#N/A,FALSE,"PL";#N/A,#N/A,FALSE,"A";#N/A,#N/A,FALSE,"B";#N/A,#N/A,FALSE,"B1";#N/A,#N/A,FALSE,"C";#N/A,#N/A,FALSE,"C1";#N/A,#N/A,FALSE,"C2";#N/A,#N/A,FALSE,"D";#N/A,#N/A,FALSE,"E";#N/A,#N/A,FALSE,"F";#N/A,#N/A,FALSE,"AA";#N/A,#N/A,FALSE,"BB";#N/A,#N/A,FALSE,"CC";#N/A,#N/A,FALSE,"DD";#N/A,#N/A,FALSE,"EE";#N/A,#N/A,FALSE,"FF";#N/A,#N/A,FALSE,"PL10";#N/A,#N/A,FALSE,"PL20";#N/A,#N/A,FALSE,"PL30"}</definedName>
    <definedName name="ㅇㅇㅀ" localSheetId="5" hidden="1">{#N/A,#N/A,FALSE,"BS";#N/A,#N/A,FALSE,"PL";#N/A,#N/A,FALSE,"A";#N/A,#N/A,FALSE,"B";#N/A,#N/A,FALSE,"B1";#N/A,#N/A,FALSE,"C";#N/A,#N/A,FALSE,"C1";#N/A,#N/A,FALSE,"C2";#N/A,#N/A,FALSE,"D";#N/A,#N/A,FALSE,"E";#N/A,#N/A,FALSE,"F";#N/A,#N/A,FALSE,"AA";#N/A,#N/A,FALSE,"BB";#N/A,#N/A,FALSE,"CC";#N/A,#N/A,FALSE,"DD";#N/A,#N/A,FALSE,"EE";#N/A,#N/A,FALSE,"FF";#N/A,#N/A,FALSE,"PL10";#N/A,#N/A,FALSE,"PL20";#N/A,#N/A,FALSE,"PL30"}</definedName>
    <definedName name="ㅇㅇㅀ" localSheetId="13"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4"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8"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5"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14"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8"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5"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13"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14" hidden="1">{#N/A,#N/A,FALSE,"정공"}</definedName>
    <definedName name="ㅇㅇㅇ"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localSheetId="13" hidden="1">{#N/A,#N/A,FALSE,"정공"}</definedName>
    <definedName name="ㅇ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_1" localSheetId="24" hidden="1">{#N/A,#N/A,FALSE,"정공"}</definedName>
    <definedName name="ㅇㅇㅇ_1" localSheetId="8" hidden="1">{#N/A,#N/A,FALSE,"정공"}</definedName>
    <definedName name="ㅇㅇㅇ_1" localSheetId="25" hidden="1">{#N/A,#N/A,FALSE,"정공"}</definedName>
    <definedName name="ㅇㅇㅇ_1" localSheetId="2" hidden="1">{#N/A,#N/A,FALSE,"정공"}</definedName>
    <definedName name="ㅇㅇㅇ_1" localSheetId="14" hidden="1">{#N/A,#N/A,FALSE,"정공"}</definedName>
    <definedName name="ㅇㅇㅇ_1" localSheetId="28" hidden="1">{#N/A,#N/A,FALSE,"정공"}</definedName>
    <definedName name="ㅇㅇㅇ_1" localSheetId="5" hidden="1">{#N/A,#N/A,FALSE,"정공"}</definedName>
    <definedName name="ㅇㅇㅇ_1" localSheetId="13" hidden="1">{#N/A,#N/A,FALSE,"정공"}</definedName>
    <definedName name="ㅇㅇㅇ_1" hidden="1">{#N/A,#N/A,FALSE,"정공"}</definedName>
    <definedName name="ㅇㅇㅇㅇ" localSheetId="24" hidden="1">#REF!</definedName>
    <definedName name="ㅇㅇㅇㅇ" localSheetId="14" hidden="1">#REF!</definedName>
    <definedName name="ㅇㅇㅇㅇ" localSheetId="28" hidden="1">#REF!</definedName>
    <definedName name="ㅇㅇㅇㅇ" localSheetId="13" hidden="1">#REF!</definedName>
    <definedName name="ㅇㅇㅇㅇ" hidden="1">#REF!</definedName>
    <definedName name="ㅇㅇㅇㅇㄹㄼㅂㅂ" localSheetId="24">#REF!</definedName>
    <definedName name="ㅇㅇㅇㅇㄹㄼㅂㅂ">#REF!</definedName>
    <definedName name="ㅇㅇㅇㅇㅇ"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24" hidden="1">{"'Jibu9811 (3)'!$B$1:$J$433"}</definedName>
    <definedName name="ㅇㅇㅇㅇㅇㅇ" localSheetId="8" hidden="1">{"'Jibu9811 (3)'!$B$1:$J$433"}</definedName>
    <definedName name="ㅇㅇㅇㅇㅇㅇ" localSheetId="25" hidden="1">{"'Jibu9811 (3)'!$B$1:$J$433"}</definedName>
    <definedName name="ㅇㅇㅇㅇㅇㅇ" localSheetId="2" hidden="1">{"'Jibu9811 (3)'!$B$1:$J$433"}</definedName>
    <definedName name="ㅇㅇㅇㅇㅇㅇ" localSheetId="14" hidden="1">{"'Jibu9811 (3)'!$B$1:$J$433"}</definedName>
    <definedName name="ㅇㅇㅇㅇㅇㅇ" localSheetId="28" hidden="1">{"'Jibu9811 (3)'!$B$1:$J$433"}</definedName>
    <definedName name="ㅇㅇㅇㅇㅇㅇ" localSheetId="5" hidden="1">{"'Jibu9811 (3)'!$B$1:$J$433"}</definedName>
    <definedName name="ㅇㅇㅇㅇㅇㅇ" localSheetId="13" hidden="1">{"'Jibu9811 (3)'!$B$1:$J$433"}</definedName>
    <definedName name="ㅇㅇㅇㅇㅇㅇ" hidden="1">{"'Jibu9811 (3)'!$B$1:$J$433"}</definedName>
    <definedName name="ㅇㅇㅇㅇㅇㅇㅇㅇㄹㄹㄹㄹ" localSheetId="28" hidden="1">#REF!</definedName>
    <definedName name="ㅇㅇㅇㅇㅇㅇㅇㅇㄹㄹㄹㄹ" hidden="1">#REF!</definedName>
    <definedName name="ㅇㅇㅇㅇㅇㅇㅇㅇㅇ" localSheetId="24" hidden="1">{#N/A,#N/A,FALSE,"단축1";#N/A,#N/A,FALSE,"단축2";#N/A,#N/A,FALSE,"단축3";#N/A,#N/A,FALSE,"장축";#N/A,#N/A,FALSE,"4WD"}</definedName>
    <definedName name="ㅇㅇㅇㅇㅇㅇㅇㅇㅇ" localSheetId="8" hidden="1">{#N/A,#N/A,FALSE,"단축1";#N/A,#N/A,FALSE,"단축2";#N/A,#N/A,FALSE,"단축3";#N/A,#N/A,FALSE,"장축";#N/A,#N/A,FALSE,"4WD"}</definedName>
    <definedName name="ㅇㅇㅇㅇㅇㅇㅇㅇㅇ" localSheetId="2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28"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ㅇㅇㅇㅇ" localSheetId="24">#REF!</definedName>
    <definedName name="ㅇㅇㅇㅇㅇㅇㅇㅇㅇㅇㅇㅇㅇㅇㅇ">#REF!</definedName>
    <definedName name="ㅇㅇㅇㅇㅇㅇㅇㅇㅇㅇㅇㅇㅇㅇㅇㅇㅇㅇㅇ" localSheetId="24">#REF!</definedName>
    <definedName name="ㅇㅇㅇㅇㅇㅇㅇㅇㅇㅇㅇㅇㅇㅇㅇㅇㅇㅇㅇ">#REF!</definedName>
    <definedName name="ㅇㅇ허ㅓㅎㄱ" localSheetId="24">BlankMacro1</definedName>
    <definedName name="ㅇㅇ허ㅓㅎㄱ" localSheetId="8">BlankMacro1</definedName>
    <definedName name="ㅇㅇ허ㅓㅎㄱ" localSheetId="25">BlankMacro1</definedName>
    <definedName name="ㅇㅇ허ㅓㅎㄱ" localSheetId="2">BlankMacro1</definedName>
    <definedName name="ㅇㅇ허ㅓㅎㄱ" localSheetId="28">BlankMacro1</definedName>
    <definedName name="ㅇㅇ허ㅓㅎㄱ" localSheetId="26">BlankMacro1</definedName>
    <definedName name="ㅇㅇ허ㅓㅎㄱ" localSheetId="27">BlankMacro1</definedName>
    <definedName name="ㅇㅇ허ㅓㅎㄱ" localSheetId="6">BlankMacro1</definedName>
    <definedName name="ㅇㅇ허ㅓㅎㄱ" localSheetId="5">BlankMacro1</definedName>
    <definedName name="ㅇㅇ허ㅓㅎㄱ">BlankMacro1</definedName>
    <definedName name="ㅇ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 localSheetId="24">BlankMacro1</definedName>
    <definedName name="ㅇㅈㅂ" localSheetId="8">BlankMacro1</definedName>
    <definedName name="ㅇㅈㅂ" localSheetId="25">BlankMacro1</definedName>
    <definedName name="ㅇㅈㅂ" localSheetId="2">BlankMacro1</definedName>
    <definedName name="ㅇㅈㅂ" localSheetId="28">BlankMacro1</definedName>
    <definedName name="ㅇㅈㅂ" localSheetId="26">BlankMacro1</definedName>
    <definedName name="ㅇㅈㅂ" localSheetId="27">BlankMacro1</definedName>
    <definedName name="ㅇㅈㅂ" localSheetId="6">BlankMacro1</definedName>
    <definedName name="ㅇㅈㅂ" localSheetId="5">BlankMacro1</definedName>
    <definedName name="ㅇㅈㅂ">BlankMacro1</definedName>
    <definedName name="ㅇㅈㅇㄴㅇㅈㅇ" localSheetId="24" hidden="1">#REF!</definedName>
    <definedName name="ㅇㅈㅇㄴㅇㅈㅇ" localSheetId="28" hidden="1">#REF!</definedName>
    <definedName name="ㅇㅈㅇㄴㅇㅈㅇ" localSheetId="13" hidden="1">#REF!</definedName>
    <definedName name="ㅇㅈㅇㄴㅇㅈㅇ" hidden="1">#REF!</definedName>
    <definedName name="ㅇ자" localSheetId="24" hidden="1">{"'Jibu9811 (3)'!$B$1:$J$433"}</definedName>
    <definedName name="ㅇ자" localSheetId="8" hidden="1">{"'Jibu9811 (3)'!$B$1:$J$433"}</definedName>
    <definedName name="ㅇ자" localSheetId="25" hidden="1">{"'Jibu9811 (3)'!$B$1:$J$433"}</definedName>
    <definedName name="ㅇ자" localSheetId="2" hidden="1">{"'Jibu9811 (3)'!$B$1:$J$433"}</definedName>
    <definedName name="ㅇ자" localSheetId="14" hidden="1">{"'Jibu9811 (3)'!$B$1:$J$433"}</definedName>
    <definedName name="ㅇ자" localSheetId="28" hidden="1">{"'Jibu9811 (3)'!$B$1:$J$433"}</definedName>
    <definedName name="ㅇ자" localSheetId="5" hidden="1">{"'Jibu9811 (3)'!$B$1:$J$433"}</definedName>
    <definedName name="ㅇ자" localSheetId="13" hidden="1">{"'Jibu9811 (3)'!$B$1:$J$433"}</definedName>
    <definedName name="ㅇ자" hidden="1">{"'Jibu9811 (3)'!$B$1:$J$433"}</definedName>
    <definedName name="ㅇㅎ" localSheetId="24">BlankMacro1</definedName>
    <definedName name="ㅇㅎ" localSheetId="8">BlankMacro1</definedName>
    <definedName name="ㅇㅎ" localSheetId="25">BlankMacro1</definedName>
    <definedName name="ㅇㅎ" localSheetId="2">BlankMacro1</definedName>
    <definedName name="ㅇㅎ" localSheetId="28">BlankMacro1</definedName>
    <definedName name="ㅇㅎ" localSheetId="26">BlankMacro1</definedName>
    <definedName name="ㅇㅎ" localSheetId="27">BlankMacro1</definedName>
    <definedName name="ㅇㅎ" localSheetId="6">BlankMacro1</definedName>
    <definedName name="ㅇㅎ" localSheetId="5">BlankMacro1</definedName>
    <definedName name="ㅇㅎ">BlankMacro1</definedName>
    <definedName name="ㅇㅎㄷㄱ" localSheetId="24" hidden="1">{#N/A,#N/A,FALSE,"부대1"}</definedName>
    <definedName name="ㅇㅎㄷㄱ" localSheetId="8" hidden="1">{#N/A,#N/A,FALSE,"부대1"}</definedName>
    <definedName name="ㅇㅎㄷㄱ" localSheetId="25" hidden="1">{#N/A,#N/A,FALSE,"부대1"}</definedName>
    <definedName name="ㅇㅎㄷㄱ" localSheetId="2" hidden="1">{#N/A,#N/A,FALSE,"부대1"}</definedName>
    <definedName name="ㅇㅎㄷㄱ" localSheetId="14" hidden="1">{#N/A,#N/A,FALSE,"부대1"}</definedName>
    <definedName name="ㅇㅎㄷㄱ" localSheetId="28" hidden="1">{#N/A,#N/A,FALSE,"부대1"}</definedName>
    <definedName name="ㅇㅎㄷㄱ" localSheetId="5" hidden="1">{#N/A,#N/A,FALSE,"부대1"}</definedName>
    <definedName name="ㅇㅎㄷㄱ" localSheetId="13" hidden="1">{#N/A,#N/A,FALSE,"부대1"}</definedName>
    <definedName name="ㅇㅎㄷㄱ" hidden="1">{#N/A,#N/A,FALSE,"부대1"}</definedName>
    <definedName name="ㅇㅎㅁ" localSheetId="24" hidden="1">{#N/A,#N/A,FALSE,"97년 투자계획 세부내역 "}</definedName>
    <definedName name="ㅇㅎㅁ" localSheetId="8" hidden="1">{#N/A,#N/A,FALSE,"97년 투자계획 세부내역 "}</definedName>
    <definedName name="ㅇㅎㅁ" localSheetId="25" hidden="1">{#N/A,#N/A,FALSE,"97년 투자계획 세부내역 "}</definedName>
    <definedName name="ㅇㅎㅁ" localSheetId="2" hidden="1">{#N/A,#N/A,FALSE,"97년 투자계획 세부내역 "}</definedName>
    <definedName name="ㅇㅎㅁ" localSheetId="28" hidden="1">{#N/A,#N/A,FALSE,"97년 투자계획 세부내역 "}</definedName>
    <definedName name="ㅇㅎㅁ" localSheetId="5" hidden="1">{#N/A,#N/A,FALSE,"97년 투자계획 세부내역 "}</definedName>
    <definedName name="ㅇㅎㅁ" hidden="1">{#N/A,#N/A,FALSE,"97년 투자계획 세부내역 "}</definedName>
    <definedName name="ㅇ햡">#N/A</definedName>
    <definedName name="ㅇ허호" localSheetId="24">BlankMacro1</definedName>
    <definedName name="ㅇ허호" localSheetId="8">BlankMacro1</definedName>
    <definedName name="ㅇ허호" localSheetId="25">BlankMacro1</definedName>
    <definedName name="ㅇ허호" localSheetId="2">BlankMacro1</definedName>
    <definedName name="ㅇ허호" localSheetId="28">BlankMacro1</definedName>
    <definedName name="ㅇ허호" localSheetId="26">BlankMacro1</definedName>
    <definedName name="ㅇ허호" localSheetId="27">BlankMacro1</definedName>
    <definedName name="ㅇ허호" localSheetId="6">BlankMacro1</definedName>
    <definedName name="ㅇ허호" localSheetId="5">BlankMacro1</definedName>
    <definedName name="ㅇ허호">BlankMacro1</definedName>
    <definedName name="ㅇ허ㅏㅎ" localSheetId="24">BlankMacro1</definedName>
    <definedName name="ㅇ허ㅏㅎ" localSheetId="8">BlankMacro1</definedName>
    <definedName name="ㅇ허ㅏㅎ" localSheetId="25">BlankMacro1</definedName>
    <definedName name="ㅇ허ㅏㅎ" localSheetId="2">BlankMacro1</definedName>
    <definedName name="ㅇ허ㅏㅎ" localSheetId="28">BlankMacro1</definedName>
    <definedName name="ㅇ허ㅏㅎ" localSheetId="26">BlankMacro1</definedName>
    <definedName name="ㅇ허ㅏㅎ" localSheetId="27">BlankMacro1</definedName>
    <definedName name="ㅇ허ㅏㅎ" localSheetId="6">BlankMacro1</definedName>
    <definedName name="ㅇ허ㅏㅎ" localSheetId="5">BlankMacro1</definedName>
    <definedName name="ㅇ허ㅏㅎ">BlankMacro1</definedName>
    <definedName name="ㅇ호" localSheetId="8">[1]!BlankMacro1</definedName>
    <definedName name="ㅇ호" localSheetId="28">[2]!BlankMacro1</definedName>
    <definedName name="ㅇ호" localSheetId="26">[2]!BlankMacro1</definedName>
    <definedName name="ㅇ호" localSheetId="27">[2]!BlankMacro1</definedName>
    <definedName name="ㅇ호" localSheetId="6">[2]!BlankMacro1</definedName>
    <definedName name="ㅇ호" localSheetId="5">#REF!</definedName>
    <definedName name="ㅇ호">[2]!BlankMacro1</definedName>
    <definedName name="ㅇ호ㅓ"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localSheetId="24" hidden="1">{#N/A,#N/A,FALSE,"단축1";#N/A,#N/A,FALSE,"단축2";#N/A,#N/A,FALSE,"단축3";#N/A,#N/A,FALSE,"장축";#N/A,#N/A,FALSE,"4WD"}</definedName>
    <definedName name="ㅇ홍" localSheetId="8" hidden="1">{#N/A,#N/A,FALSE,"단축1";#N/A,#N/A,FALSE,"단축2";#N/A,#N/A,FALSE,"단축3";#N/A,#N/A,FALSE,"장축";#N/A,#N/A,FALSE,"4WD"}</definedName>
    <definedName name="ㅇ홍" localSheetId="25" hidden="1">{#N/A,#N/A,FALSE,"단축1";#N/A,#N/A,FALSE,"단축2";#N/A,#N/A,FALSE,"단축3";#N/A,#N/A,FALSE,"장축";#N/A,#N/A,FALSE,"4WD"}</definedName>
    <definedName name="ㅇ홍" localSheetId="2" hidden="1">{#N/A,#N/A,FALSE,"단축1";#N/A,#N/A,FALSE,"단축2";#N/A,#N/A,FALSE,"단축3";#N/A,#N/A,FALSE,"장축";#N/A,#N/A,FALSE,"4WD"}</definedName>
    <definedName name="ㅇ홍" localSheetId="28" hidden="1">{#N/A,#N/A,FALSE,"단축1";#N/A,#N/A,FALSE,"단축2";#N/A,#N/A,FALSE,"단축3";#N/A,#N/A,FALSE,"장축";#N/A,#N/A,FALSE,"4WD"}</definedName>
    <definedName name="ㅇ홍" localSheetId="5" hidden="1">{#N/A,#N/A,FALSE,"단축1";#N/A,#N/A,FALSE,"단축2";#N/A,#N/A,FALSE,"단축3";#N/A,#N/A,FALSE,"장축";#N/A,#N/A,FALSE,"4WD"}</definedName>
    <definedName name="ㅇ홍" hidden="1">{#N/A,#N/A,FALSE,"단축1";#N/A,#N/A,FALSE,"단축2";#N/A,#N/A,FALSE,"단축3";#N/A,#N/A,FALSE,"장축";#N/A,#N/A,FALSE,"4WD"}</definedName>
    <definedName name="아" localSheetId="24">#REF!</definedName>
    <definedName name="아">#REF!</definedName>
    <definedName name="아2" localSheetId="24" hidden="1">{"'Jibu9811 (3)'!$B$1:$J$433"}</definedName>
    <definedName name="아2" localSheetId="8" hidden="1">{"'Jibu9811 (3)'!$B$1:$J$433"}</definedName>
    <definedName name="아2" localSheetId="25" hidden="1">{"'Jibu9811 (3)'!$B$1:$J$433"}</definedName>
    <definedName name="아2" localSheetId="2" hidden="1">{"'Jibu9811 (3)'!$B$1:$J$433"}</definedName>
    <definedName name="아2" localSheetId="14" hidden="1">{"'Jibu9811 (3)'!$B$1:$J$433"}</definedName>
    <definedName name="아2" localSheetId="28" hidden="1">{"'Jibu9811 (3)'!$B$1:$J$433"}</definedName>
    <definedName name="아2" localSheetId="5" hidden="1">{"'Jibu9811 (3)'!$B$1:$J$433"}</definedName>
    <definedName name="아2" localSheetId="13" hidden="1">{"'Jibu9811 (3)'!$B$1:$J$433"}</definedName>
    <definedName name="아2" hidden="1">{"'Jibu9811 (3)'!$B$1:$J$433"}</definedName>
    <definedName name="아나나" localSheetId="24" hidden="1">{#N/A,#N/A,FALSE,"정공"}</definedName>
    <definedName name="아나나" localSheetId="8" hidden="1">{#N/A,#N/A,FALSE,"정공"}</definedName>
    <definedName name="아나나" localSheetId="25" hidden="1">{#N/A,#N/A,FALSE,"정공"}</definedName>
    <definedName name="아나나" localSheetId="2" hidden="1">{#N/A,#N/A,FALSE,"정공"}</definedName>
    <definedName name="아나나" localSheetId="28" hidden="1">{#N/A,#N/A,FALSE,"정공"}</definedName>
    <definedName name="아나나" localSheetId="5" hidden="1">{#N/A,#N/A,FALSE,"정공"}</definedName>
    <definedName name="아나나" hidden="1">{#N/A,#N/A,FALSE,"정공"}</definedName>
    <definedName name="아나마오" localSheetId="24" hidden="1">{#N/A,#N/A,FALSE,"정공"}</definedName>
    <definedName name="아나마오" localSheetId="8" hidden="1">{#N/A,#N/A,FALSE,"정공"}</definedName>
    <definedName name="아나마오" localSheetId="25" hidden="1">{#N/A,#N/A,FALSE,"정공"}</definedName>
    <definedName name="아나마오" localSheetId="2" hidden="1">{#N/A,#N/A,FALSE,"정공"}</definedName>
    <definedName name="아나마오" localSheetId="28" hidden="1">{#N/A,#N/A,FALSE,"정공"}</definedName>
    <definedName name="아나마오" localSheetId="5" hidden="1">{#N/A,#N/A,FALSE,"정공"}</definedName>
    <definedName name="아나마오" hidden="1">{#N/A,#N/A,FALSE,"정공"}</definedName>
    <definedName name="아논" localSheetId="24" hidden="1">{#N/A,#N/A,FALSE,"채권채무";#N/A,#N/A,FALSE,"control sheet"}</definedName>
    <definedName name="아논" localSheetId="8" hidden="1">{#N/A,#N/A,FALSE,"채권채무";#N/A,#N/A,FALSE,"control sheet"}</definedName>
    <definedName name="아논" localSheetId="25" hidden="1">{#N/A,#N/A,FALSE,"채권채무";#N/A,#N/A,FALSE,"control sheet"}</definedName>
    <definedName name="아논" localSheetId="2" hidden="1">{#N/A,#N/A,FALSE,"채권채무";#N/A,#N/A,FALSE,"control sheet"}</definedName>
    <definedName name="아논" localSheetId="28" hidden="1">{#N/A,#N/A,FALSE,"채권채무";#N/A,#N/A,FALSE,"control sheet"}</definedName>
    <definedName name="아논" localSheetId="5" hidden="1">{#N/A,#N/A,FALSE,"채권채무";#N/A,#N/A,FALSE,"control sheet"}</definedName>
    <definedName name="아논" hidden="1">{#N/A,#N/A,FALSE,"채권채무";#N/A,#N/A,FALSE,"control sheet"}</definedName>
    <definedName name="아늘믿" localSheetId="24">BlankMacro1</definedName>
    <definedName name="아늘믿" localSheetId="8">BlankMacro1</definedName>
    <definedName name="아늘믿" localSheetId="25">BlankMacro1</definedName>
    <definedName name="아늘믿" localSheetId="2">BlankMacro1</definedName>
    <definedName name="아늘믿" localSheetId="28">BlankMacro1</definedName>
    <definedName name="아늘믿" localSheetId="26">BlankMacro1</definedName>
    <definedName name="아늘믿" localSheetId="27">BlankMacro1</definedName>
    <definedName name="아늘믿" localSheetId="6">BlankMacro1</definedName>
    <definedName name="아늘믿" localSheetId="5">BlankMacro1</definedName>
    <definedName name="아늘믿">BlankMacro1</definedName>
    <definedName name="아니" localSheetId="24" hidden="1">{#N/A,#N/A,FALSE,"단축1";#N/A,#N/A,FALSE,"단축2";#N/A,#N/A,FALSE,"단축3";#N/A,#N/A,FALSE,"장축";#N/A,#N/A,FALSE,"4WD"}</definedName>
    <definedName name="아니" localSheetId="8" hidden="1">{#N/A,#N/A,FALSE,"단축1";#N/A,#N/A,FALSE,"단축2";#N/A,#N/A,FALSE,"단축3";#N/A,#N/A,FALSE,"장축";#N/A,#N/A,FALSE,"4WD"}</definedName>
    <definedName name="아니" localSheetId="25" hidden="1">{#N/A,#N/A,FALSE,"단축1";#N/A,#N/A,FALSE,"단축2";#N/A,#N/A,FALSE,"단축3";#N/A,#N/A,FALSE,"장축";#N/A,#N/A,FALSE,"4WD"}</definedName>
    <definedName name="아니" localSheetId="2" hidden="1">{#N/A,#N/A,FALSE,"단축1";#N/A,#N/A,FALSE,"단축2";#N/A,#N/A,FALSE,"단축3";#N/A,#N/A,FALSE,"장축";#N/A,#N/A,FALSE,"4WD"}</definedName>
    <definedName name="아니" localSheetId="28" hidden="1">{#N/A,#N/A,FALSE,"단축1";#N/A,#N/A,FALSE,"단축2";#N/A,#N/A,FALSE,"단축3";#N/A,#N/A,FALSE,"장축";#N/A,#N/A,FALSE,"4WD"}</definedName>
    <definedName name="아니" localSheetId="5" hidden="1">{#N/A,#N/A,FALSE,"단축1";#N/A,#N/A,FALSE,"단축2";#N/A,#N/A,FALSE,"단축3";#N/A,#N/A,FALSE,"장축";#N/A,#N/A,FALSE,"4WD"}</definedName>
    <definedName name="아니" hidden="1">{#N/A,#N/A,FALSE,"단축1";#N/A,#N/A,FALSE,"단축2";#N/A,#N/A,FALSE,"단축3";#N/A,#N/A,FALSE,"장축";#N/A,#N/A,FALSE,"4WD"}</definedName>
    <definedName name="아니1" localSheetId="24" hidden="1">{#N/A,#N/A,FALSE,"단축1";#N/A,#N/A,FALSE,"단축2";#N/A,#N/A,FALSE,"단축3";#N/A,#N/A,FALSE,"장축";#N/A,#N/A,FALSE,"4WD"}</definedName>
    <definedName name="아니1" localSheetId="8" hidden="1">{#N/A,#N/A,FALSE,"단축1";#N/A,#N/A,FALSE,"단축2";#N/A,#N/A,FALSE,"단축3";#N/A,#N/A,FALSE,"장축";#N/A,#N/A,FALSE,"4WD"}</definedName>
    <definedName name="아니1" localSheetId="25" hidden="1">{#N/A,#N/A,FALSE,"단축1";#N/A,#N/A,FALSE,"단축2";#N/A,#N/A,FALSE,"단축3";#N/A,#N/A,FALSE,"장축";#N/A,#N/A,FALSE,"4WD"}</definedName>
    <definedName name="아니1" localSheetId="2" hidden="1">{#N/A,#N/A,FALSE,"단축1";#N/A,#N/A,FALSE,"단축2";#N/A,#N/A,FALSE,"단축3";#N/A,#N/A,FALSE,"장축";#N/A,#N/A,FALSE,"4WD"}</definedName>
    <definedName name="아니1" localSheetId="28" hidden="1">{#N/A,#N/A,FALSE,"단축1";#N/A,#N/A,FALSE,"단축2";#N/A,#N/A,FALSE,"단축3";#N/A,#N/A,FALSE,"장축";#N/A,#N/A,FALSE,"4WD"}</definedName>
    <definedName name="아니1" localSheetId="5" hidden="1">{#N/A,#N/A,FALSE,"단축1";#N/A,#N/A,FALSE,"단축2";#N/A,#N/A,FALSE,"단축3";#N/A,#N/A,FALSE,"장축";#N/A,#N/A,FALSE,"4WD"}</definedName>
    <definedName name="아니1" hidden="1">{#N/A,#N/A,FALSE,"단축1";#N/A,#N/A,FALSE,"단축2";#N/A,#N/A,FALSE,"단축3";#N/A,#N/A,FALSE,"장축";#N/A,#N/A,FALSE,"4WD"}</definedName>
    <definedName name="아니면말고" localSheetId="24" hidden="1">{#N/A,#N/A,FALSE,"정공"}</definedName>
    <definedName name="아니면말고" localSheetId="8" hidden="1">{#N/A,#N/A,FALSE,"정공"}</definedName>
    <definedName name="아니면말고" localSheetId="25" hidden="1">{#N/A,#N/A,FALSE,"정공"}</definedName>
    <definedName name="아니면말고" localSheetId="2" hidden="1">{#N/A,#N/A,FALSE,"정공"}</definedName>
    <definedName name="아니면말고" localSheetId="14" hidden="1">{#N/A,#N/A,FALSE,"정공"}</definedName>
    <definedName name="아니면말고" localSheetId="28" hidden="1">{#N/A,#N/A,FALSE,"정공"}</definedName>
    <definedName name="아니면말고" localSheetId="5" hidden="1">{#N/A,#N/A,FALSE,"정공"}</definedName>
    <definedName name="아니면말고" localSheetId="13" hidden="1">{#N/A,#N/A,FALSE,"정공"}</definedName>
    <definedName name="아니면말고" hidden="1">{#N/A,#N/A,FALSE,"정공"}</definedName>
    <definedName name="아니오" localSheetId="24" hidden="1">{#N/A,#N/A,FALSE,"정공"}</definedName>
    <definedName name="아니오" localSheetId="8" hidden="1">{#N/A,#N/A,FALSE,"정공"}</definedName>
    <definedName name="아니오" localSheetId="25" hidden="1">{#N/A,#N/A,FALSE,"정공"}</definedName>
    <definedName name="아니오" localSheetId="2" hidden="1">{#N/A,#N/A,FALSE,"정공"}</definedName>
    <definedName name="아니오" localSheetId="14" hidden="1">{#N/A,#N/A,FALSE,"정공"}</definedName>
    <definedName name="아니오" localSheetId="28" hidden="1">{#N/A,#N/A,FALSE,"정공"}</definedName>
    <definedName name="아니오" localSheetId="5" hidden="1">{#N/A,#N/A,FALSE,"정공"}</definedName>
    <definedName name="아니오" localSheetId="13" hidden="1">{#N/A,#N/A,FALSE,"정공"}</definedName>
    <definedName name="아니오" hidden="1">{#N/A,#N/A,FALSE,"정공"}</definedName>
    <definedName name="아니오1" localSheetId="24" hidden="1">{"'Price List '!$A$1:$R$156"}</definedName>
    <definedName name="아니오1" localSheetId="8" hidden="1">{"'Price List '!$A$1:$R$156"}</definedName>
    <definedName name="아니오1" localSheetId="25" hidden="1">{"'Price List '!$A$1:$R$156"}</definedName>
    <definedName name="아니오1" localSheetId="2" hidden="1">{"'Price List '!$A$1:$R$156"}</definedName>
    <definedName name="아니오1" localSheetId="28" hidden="1">{"'Price List '!$A$1:$R$156"}</definedName>
    <definedName name="아니오1" localSheetId="5" hidden="1">{"'Price List '!$A$1:$R$156"}</definedName>
    <definedName name="아니오1" hidden="1">{"'Price List '!$A$1:$R$156"}</definedName>
    <definedName name="아님" localSheetId="24">#REF!</definedName>
    <definedName name="아님">#REF!</definedName>
    <definedName name="아닙니다" localSheetId="24" hidden="1">{#N/A,#N/A,FALSE,"정공"}</definedName>
    <definedName name="아닙니다" localSheetId="8" hidden="1">{#N/A,#N/A,FALSE,"정공"}</definedName>
    <definedName name="아닙니다" localSheetId="25" hidden="1">{#N/A,#N/A,FALSE,"정공"}</definedName>
    <definedName name="아닙니다" localSheetId="2" hidden="1">{#N/A,#N/A,FALSE,"정공"}</definedName>
    <definedName name="아닙니다" localSheetId="28" hidden="1">{#N/A,#N/A,FALSE,"정공"}</definedName>
    <definedName name="아닙니다" localSheetId="5" hidden="1">{#N/A,#N/A,FALSE,"정공"}</definedName>
    <definedName name="아닙니다" hidden="1">{#N/A,#N/A,FALSE,"정공"}</definedName>
    <definedName name="아다" localSheetId="24">BlankMacro1</definedName>
    <definedName name="아다" localSheetId="8">BlankMacro1</definedName>
    <definedName name="아다" localSheetId="25">BlankMacro1</definedName>
    <definedName name="아다" localSheetId="2">BlankMacro1</definedName>
    <definedName name="아다" localSheetId="28">BlankMacro1</definedName>
    <definedName name="아다" localSheetId="26">BlankMacro1</definedName>
    <definedName name="아다" localSheetId="27">BlankMacro1</definedName>
    <definedName name="아다" localSheetId="6">BlankMacro1</definedName>
    <definedName name="아다" localSheetId="5">BlankMacro1</definedName>
    <definedName name="아다">BlankMacro1</definedName>
    <definedName name="아디" localSheetId="24">BlankMacro1</definedName>
    <definedName name="아디" localSheetId="8">BlankMacro1</definedName>
    <definedName name="아디" localSheetId="25">BlankMacro1</definedName>
    <definedName name="아디" localSheetId="2">BlankMacro1</definedName>
    <definedName name="아디" localSheetId="28">BlankMacro1</definedName>
    <definedName name="아디" localSheetId="26">BlankMacro1</definedName>
    <definedName name="아디" localSheetId="27">BlankMacro1</definedName>
    <definedName name="아디" localSheetId="6">BlankMacro1</definedName>
    <definedName name="아디" localSheetId="5">BlankMacro1</definedName>
    <definedName name="아디">BlankMacro1</definedName>
    <definedName name="아러" localSheetId="24" hidden="1">{#N/A,#N/A,FALSE,"BS";#N/A,#N/A,FALSE,"PL";#N/A,#N/A,FALSE,"처분";#N/A,#N/A,FALSE,"현금";#N/A,#N/A,FALSE,"매출";#N/A,#N/A,FALSE,"원가";#N/A,#N/A,FALSE,"경영"}</definedName>
    <definedName name="아러" localSheetId="8" hidden="1">{#N/A,#N/A,FALSE,"BS";#N/A,#N/A,FALSE,"PL";#N/A,#N/A,FALSE,"처분";#N/A,#N/A,FALSE,"현금";#N/A,#N/A,FALSE,"매출";#N/A,#N/A,FALSE,"원가";#N/A,#N/A,FALSE,"경영"}</definedName>
    <definedName name="아러" localSheetId="25" hidden="1">{#N/A,#N/A,FALSE,"BS";#N/A,#N/A,FALSE,"PL";#N/A,#N/A,FALSE,"처분";#N/A,#N/A,FALSE,"현금";#N/A,#N/A,FALSE,"매출";#N/A,#N/A,FALSE,"원가";#N/A,#N/A,FALSE,"경영"}</definedName>
    <definedName name="아러" localSheetId="2" hidden="1">{#N/A,#N/A,FALSE,"BS";#N/A,#N/A,FALSE,"PL";#N/A,#N/A,FALSE,"처분";#N/A,#N/A,FALSE,"현금";#N/A,#N/A,FALSE,"매출";#N/A,#N/A,FALSE,"원가";#N/A,#N/A,FALSE,"경영"}</definedName>
    <definedName name="아러" localSheetId="28" hidden="1">{#N/A,#N/A,FALSE,"BS";#N/A,#N/A,FALSE,"PL";#N/A,#N/A,FALSE,"처분";#N/A,#N/A,FALSE,"현금";#N/A,#N/A,FALSE,"매출";#N/A,#N/A,FALSE,"원가";#N/A,#N/A,FALSE,"경영"}</definedName>
    <definedName name="아러" localSheetId="5"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24" hidden="1">{"'매출이익'!$A$24:$K$45"}</definedName>
    <definedName name="아러ㅏ" localSheetId="8" hidden="1">{"'매출이익'!$A$24:$K$45"}</definedName>
    <definedName name="아러ㅏ" localSheetId="25" hidden="1">{"'매출이익'!$A$24:$K$45"}</definedName>
    <definedName name="아러ㅏ" localSheetId="2" hidden="1">{"'매출이익'!$A$24:$K$45"}</definedName>
    <definedName name="아러ㅏ" localSheetId="28" hidden="1">{"'매출이익'!$A$24:$K$45"}</definedName>
    <definedName name="아러ㅏ" localSheetId="5" hidden="1">{"'매출이익'!$A$24:$K$45"}</definedName>
    <definedName name="아러ㅏ" hidden="1">{"'매출이익'!$A$24:$K$45"}</definedName>
    <definedName name="아름다은" localSheetId="24" hidden="1">{#N/A,#N/A,FALSE,"BS";#N/A,#N/A,FALSE,"PL";#N/A,#N/A,FALSE,"처분";#N/A,#N/A,FALSE,"현금";#N/A,#N/A,FALSE,"매출";#N/A,#N/A,FALSE,"원가";#N/A,#N/A,FALSE,"경영"}</definedName>
    <definedName name="아름다은" localSheetId="8" hidden="1">{#N/A,#N/A,FALSE,"BS";#N/A,#N/A,FALSE,"PL";#N/A,#N/A,FALSE,"처분";#N/A,#N/A,FALSE,"현금";#N/A,#N/A,FALSE,"매출";#N/A,#N/A,FALSE,"원가";#N/A,#N/A,FALSE,"경영"}</definedName>
    <definedName name="아름다은" localSheetId="25"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localSheetId="28" hidden="1">{#N/A,#N/A,FALSE,"BS";#N/A,#N/A,FALSE,"PL";#N/A,#N/A,FALSE,"처분";#N/A,#N/A,FALSE,"현금";#N/A,#N/A,FALSE,"매출";#N/A,#N/A,FALSE,"원가";#N/A,#N/A,FALSE,"경영"}</definedName>
    <definedName name="아름다은" localSheetId="5"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24" hidden="1">{#N/A,#N/A,FALSE,"97년 투자계획 세부내역 "}</definedName>
    <definedName name="아마도" localSheetId="8" hidden="1">{#N/A,#N/A,FALSE,"97년 투자계획 세부내역 "}</definedName>
    <definedName name="아마도" localSheetId="25" hidden="1">{#N/A,#N/A,FALSE,"97년 투자계획 세부내역 "}</definedName>
    <definedName name="아마도" localSheetId="2" hidden="1">{#N/A,#N/A,FALSE,"97년 투자계획 세부내역 "}</definedName>
    <definedName name="아마도" localSheetId="28" hidden="1">{#N/A,#N/A,FALSE,"97년 투자계획 세부내역 "}</definedName>
    <definedName name="아마도" localSheetId="5" hidden="1">{#N/A,#N/A,FALSE,"97년 투자계획 세부내역 "}</definedName>
    <definedName name="아마도" hidden="1">{#N/A,#N/A,FALSE,"97년 투자계획 세부내역 "}</definedName>
    <definedName name="아메리카"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24" hidden="1">{#N/A,#N/A,TRUE,"Summary";#N/A,#N/A,TRUE,"IS";#N/A,#N/A,TRUE,"Adj";#N/A,#N/A,TRUE,"BS";#N/A,#N/A,TRUE,"CF";#N/A,#N/A,TRUE,"Debt";#N/A,#N/A,TRUE,"IRR"}</definedName>
    <definedName name="아무개" localSheetId="8" hidden="1">{#N/A,#N/A,TRUE,"Summary";#N/A,#N/A,TRUE,"IS";#N/A,#N/A,TRUE,"Adj";#N/A,#N/A,TRUE,"BS";#N/A,#N/A,TRUE,"CF";#N/A,#N/A,TRUE,"Debt";#N/A,#N/A,TRUE,"IRR"}</definedName>
    <definedName name="아무개" localSheetId="25" hidden="1">{#N/A,#N/A,TRUE,"Summary";#N/A,#N/A,TRUE,"IS";#N/A,#N/A,TRUE,"Adj";#N/A,#N/A,TRUE,"BS";#N/A,#N/A,TRUE,"CF";#N/A,#N/A,TRUE,"Debt";#N/A,#N/A,TRUE,"IRR"}</definedName>
    <definedName name="아무개" localSheetId="2" hidden="1">{#N/A,#N/A,TRUE,"Summary";#N/A,#N/A,TRUE,"IS";#N/A,#N/A,TRUE,"Adj";#N/A,#N/A,TRUE,"BS";#N/A,#N/A,TRUE,"CF";#N/A,#N/A,TRUE,"Debt";#N/A,#N/A,TRUE,"IRR"}</definedName>
    <definedName name="아무개" localSheetId="28" hidden="1">{#N/A,#N/A,TRUE,"Summary";#N/A,#N/A,TRUE,"IS";#N/A,#N/A,TRUE,"Adj";#N/A,#N/A,TRUE,"BS";#N/A,#N/A,TRUE,"CF";#N/A,#N/A,TRUE,"Debt";#N/A,#N/A,TRUE,"IRR"}</definedName>
    <definedName name="아무개" localSheetId="5" hidden="1">{#N/A,#N/A,TRUE,"Summary";#N/A,#N/A,TRUE,"IS";#N/A,#N/A,TRUE,"Adj";#N/A,#N/A,TRUE,"BS";#N/A,#N/A,TRUE,"CF";#N/A,#N/A,TRUE,"Debt";#N/A,#N/A,TRUE,"IRR"}</definedName>
    <definedName name="아무개" hidden="1">{#N/A,#N/A,TRUE,"Summary";#N/A,#N/A,TRUE,"IS";#N/A,#N/A,TRUE,"Adj";#N/A,#N/A,TRUE,"BS";#N/A,#N/A,TRUE,"CF";#N/A,#N/A,TRUE,"Debt";#N/A,#N/A,TRUE,"IRR"}</definedName>
    <definedName name="아무거나" localSheetId="24" hidden="1">#REF!</definedName>
    <definedName name="아무거나" localSheetId="14" hidden="1">#REF!</definedName>
    <definedName name="아무거나" localSheetId="28" hidden="1">#REF!</definedName>
    <definedName name="아무거나" localSheetId="13" hidden="1">#REF!</definedName>
    <definedName name="아무거나" hidden="1">#REF!</definedName>
    <definedName name="아서" localSheetId="24">BlankMacro1</definedName>
    <definedName name="아서" localSheetId="8">BlankMacro1</definedName>
    <definedName name="아서" localSheetId="25">BlankMacro1</definedName>
    <definedName name="아서" localSheetId="2">BlankMacro1</definedName>
    <definedName name="아서" localSheetId="28">BlankMacro1</definedName>
    <definedName name="아서" localSheetId="26">BlankMacro1</definedName>
    <definedName name="아서" localSheetId="27">BlankMacro1</definedName>
    <definedName name="아서" localSheetId="6">BlankMacro1</definedName>
    <definedName name="아서" localSheetId="5">BlankMacro1</definedName>
    <definedName name="아서">BlankMacro1</definedName>
    <definedName name="아스콘기층" localSheetId="24">#REF!</definedName>
    <definedName name="아스콘기층">#REF!</definedName>
    <definedName name="아스콘표층" localSheetId="24">#REF!</definedName>
    <definedName name="아스콘표층">#REF!</definedName>
    <definedName name="아아" localSheetId="24">BlankMacro1</definedName>
    <definedName name="아아" localSheetId="8">BlankMacro1</definedName>
    <definedName name="아아" localSheetId="25">BlankMacro1</definedName>
    <definedName name="아아" localSheetId="2">BlankMacro1</definedName>
    <definedName name="아아" localSheetId="28">BlankMacro1</definedName>
    <definedName name="아아" localSheetId="26">BlankMacro1</definedName>
    <definedName name="아아" localSheetId="27">BlankMacro1</definedName>
    <definedName name="아아" localSheetId="6">BlankMacro1</definedName>
    <definedName name="아아" localSheetId="5">BlankMacro1</definedName>
    <definedName name="아아">BlankMacro1</definedName>
    <definedName name="아아아" localSheetId="24" hidden="1">{#N/A,#N/A,FALSE,"정공"}</definedName>
    <definedName name="아아아" localSheetId="8" hidden="1">{#N/A,#N/A,FALSE,"정공"}</definedName>
    <definedName name="아아아" localSheetId="25" hidden="1">{#N/A,#N/A,FALSE,"정공"}</definedName>
    <definedName name="아아아" localSheetId="2" hidden="1">{#N/A,#N/A,FALSE,"정공"}</definedName>
    <definedName name="아아아" localSheetId="14" hidden="1">{#N/A,#N/A,FALSE,"정공"}</definedName>
    <definedName name="아아아" localSheetId="28" hidden="1">{#N/A,#N/A,FALSE,"정공"}</definedName>
    <definedName name="아아아" localSheetId="5" hidden="1">{#N/A,#N/A,FALSE,"정공"}</definedName>
    <definedName name="아아아" localSheetId="13" hidden="1">{#N/A,#N/A,FALSE,"정공"}</definedName>
    <definedName name="아아아" hidden="1">{#N/A,#N/A,FALSE,"정공"}</definedName>
    <definedName name="아아ㅏ" localSheetId="24" hidden="1">{#N/A,#N/A,FALSE,"기안지";#N/A,#N/A,FALSE,"통신지"}</definedName>
    <definedName name="아아ㅏ" localSheetId="8" hidden="1">{#N/A,#N/A,FALSE,"기안지";#N/A,#N/A,FALSE,"통신지"}</definedName>
    <definedName name="아아ㅏ" localSheetId="25" hidden="1">{#N/A,#N/A,FALSE,"기안지";#N/A,#N/A,FALSE,"통신지"}</definedName>
    <definedName name="아아ㅏ" localSheetId="2" hidden="1">{#N/A,#N/A,FALSE,"기안지";#N/A,#N/A,FALSE,"통신지"}</definedName>
    <definedName name="아아ㅏ" localSheetId="14" hidden="1">{#N/A,#N/A,FALSE,"기안지";#N/A,#N/A,FALSE,"통신지"}</definedName>
    <definedName name="아아ㅏ" localSheetId="28" hidden="1">{#N/A,#N/A,FALSE,"기안지";#N/A,#N/A,FALSE,"통신지"}</definedName>
    <definedName name="아아ㅏ" localSheetId="5" hidden="1">{#N/A,#N/A,FALSE,"기안지";#N/A,#N/A,FALSE,"통신지"}</definedName>
    <definedName name="아아ㅏ" localSheetId="13" hidden="1">{#N/A,#N/A,FALSE,"기안지";#N/A,#N/A,FALSE,"통신지"}</definedName>
    <definedName name="아아ㅏ" hidden="1">{#N/A,#N/A,FALSE,"기안지";#N/A,#N/A,FALSE,"통신지"}</definedName>
    <definedName name="아앙"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24" hidden="1">{#N/A,#N/A,FALSE,"정공"}</definedName>
    <definedName name="아이" localSheetId="8" hidden="1">{#N/A,#N/A,FALSE,"정공"}</definedName>
    <definedName name="아이" localSheetId="25" hidden="1">{#N/A,#N/A,FALSE,"정공"}</definedName>
    <definedName name="아이" localSheetId="2" hidden="1">{#N/A,#N/A,FALSE,"정공"}</definedName>
    <definedName name="아이" localSheetId="14" hidden="1">{#N/A,#N/A,FALSE,"정공"}</definedName>
    <definedName name="아이" localSheetId="28" hidden="1">{#N/A,#N/A,FALSE,"정공"}</definedName>
    <definedName name="아이" localSheetId="5" hidden="1">{#N/A,#N/A,FALSE,"정공"}</definedName>
    <definedName name="아이" localSheetId="13" hidden="1">{#N/A,#N/A,FALSE,"정공"}</definedName>
    <definedName name="아이" hidden="1">{#N/A,#N/A,FALSE,"정공"}</definedName>
    <definedName name="아조하아" localSheetId="24" hidden="1">{#N/A,#N/A,FALSE,"UNIT";#N/A,#N/A,FALSE,"UNIT";#N/A,#N/A,FALSE,"계정"}</definedName>
    <definedName name="아조하아" localSheetId="8" hidden="1">{#N/A,#N/A,FALSE,"UNIT";#N/A,#N/A,FALSE,"UNIT";#N/A,#N/A,FALSE,"계정"}</definedName>
    <definedName name="아조하아" localSheetId="25" hidden="1">{#N/A,#N/A,FALSE,"UNIT";#N/A,#N/A,FALSE,"UNIT";#N/A,#N/A,FALSE,"계정"}</definedName>
    <definedName name="아조하아" localSheetId="2" hidden="1">{#N/A,#N/A,FALSE,"UNIT";#N/A,#N/A,FALSE,"UNIT";#N/A,#N/A,FALSE,"계정"}</definedName>
    <definedName name="아조하아" localSheetId="28" hidden="1">{#N/A,#N/A,FALSE,"UNIT";#N/A,#N/A,FALSE,"UNIT";#N/A,#N/A,FALSE,"계정"}</definedName>
    <definedName name="아조하아" localSheetId="5" hidden="1">{#N/A,#N/A,FALSE,"UNIT";#N/A,#N/A,FALSE,"UNIT";#N/A,#N/A,FALSE,"계정"}</definedName>
    <definedName name="아조하아" hidden="1">{#N/A,#N/A,FALSE,"UNIT";#N/A,#N/A,FALSE,"UNIT";#N/A,#N/A,FALSE,"계정"}</definedName>
    <definedName name="아파트" localSheetId="24">#REF!</definedName>
    <definedName name="아파트">#REF!</definedName>
    <definedName name="아햐">#N/A</definedName>
    <definedName name="아허ㅑ" localSheetId="24">BlankMacro1</definedName>
    <definedName name="아허ㅑ" localSheetId="8">BlankMacro1</definedName>
    <definedName name="아허ㅑ" localSheetId="25">BlankMacro1</definedName>
    <definedName name="아허ㅑ" localSheetId="2">BlankMacro1</definedName>
    <definedName name="아허ㅑ" localSheetId="28">BlankMacro1</definedName>
    <definedName name="아허ㅑ" localSheetId="26">BlankMacro1</definedName>
    <definedName name="아허ㅑ" localSheetId="27">BlankMacro1</definedName>
    <definedName name="아허ㅑ" localSheetId="6">BlankMacro1</definedName>
    <definedName name="아허ㅑ" localSheetId="5">BlankMacro1</definedName>
    <definedName name="아허ㅑ">BlankMacro1</definedName>
    <definedName name="아혀뱌" localSheetId="24">BlankMacro1</definedName>
    <definedName name="아혀뱌" localSheetId="8">BlankMacro1</definedName>
    <definedName name="아혀뱌" localSheetId="25">BlankMacro1</definedName>
    <definedName name="아혀뱌" localSheetId="2">BlankMacro1</definedName>
    <definedName name="아혀뱌" localSheetId="28">BlankMacro1</definedName>
    <definedName name="아혀뱌" localSheetId="26">BlankMacro1</definedName>
    <definedName name="아혀뱌" localSheetId="27">BlankMacro1</definedName>
    <definedName name="아혀뱌" localSheetId="6">BlankMacro1</definedName>
    <definedName name="아혀뱌" localSheetId="5">BlankMacro1</definedName>
    <definedName name="아혀뱌">BlankMacro1</definedName>
    <definedName name="아ㅏ" localSheetId="24">BlankMacro1</definedName>
    <definedName name="아ㅏ" localSheetId="8">BlankMacro1</definedName>
    <definedName name="아ㅏ" localSheetId="25">BlankMacro1</definedName>
    <definedName name="아ㅏ" localSheetId="2">BlankMacro1</definedName>
    <definedName name="아ㅏ" localSheetId="28">BlankMacro1</definedName>
    <definedName name="아ㅏ" localSheetId="26">BlankMacro1</definedName>
    <definedName name="아ㅏ" localSheetId="27">BlankMacro1</definedName>
    <definedName name="아ㅏ" localSheetId="6">BlankMacro1</definedName>
    <definedName name="아ㅏ" localSheetId="5">BlankMacro1</definedName>
    <definedName name="아ㅏ">BlankMacro1</definedName>
    <definedName name="아ㅏㅂ" localSheetId="24">BlankMacro1</definedName>
    <definedName name="아ㅏㅂ" localSheetId="8">BlankMacro1</definedName>
    <definedName name="아ㅏㅂ" localSheetId="25">BlankMacro1</definedName>
    <definedName name="아ㅏㅂ" localSheetId="2">BlankMacro1</definedName>
    <definedName name="아ㅏㅂ" localSheetId="28">BlankMacro1</definedName>
    <definedName name="아ㅏㅂ" localSheetId="26">BlankMacro1</definedName>
    <definedName name="아ㅏㅂ" localSheetId="27">BlankMacro1</definedName>
    <definedName name="아ㅏㅂ" localSheetId="6">BlankMacro1</definedName>
    <definedName name="아ㅏㅂ" localSheetId="5">BlankMacro1</definedName>
    <definedName name="아ㅏㅂ">BlankMacro1</definedName>
    <definedName name="아ㅏㅇ" localSheetId="24">#REF!</definedName>
    <definedName name="아ㅏㅇ">#REF!</definedName>
    <definedName name="아ㅏ아아아아아" localSheetId="24" hidden="1">{#N/A,#N/A,FALSE,"UNIT";#N/A,#N/A,FALSE,"UNIT";#N/A,#N/A,FALSE,"계정"}</definedName>
    <definedName name="아ㅏ아아아아아" localSheetId="8" hidden="1">{#N/A,#N/A,FALSE,"UNIT";#N/A,#N/A,FALSE,"UNIT";#N/A,#N/A,FALSE,"계정"}</definedName>
    <definedName name="아ㅏ아아아아아" localSheetId="25" hidden="1">{#N/A,#N/A,FALSE,"UNIT";#N/A,#N/A,FALSE,"UNIT";#N/A,#N/A,FALSE,"계정"}</definedName>
    <definedName name="아ㅏ아아아아아" localSheetId="2" hidden="1">{#N/A,#N/A,FALSE,"UNIT";#N/A,#N/A,FALSE,"UNIT";#N/A,#N/A,FALSE,"계정"}</definedName>
    <definedName name="아ㅏ아아아아아" localSheetId="28" hidden="1">{#N/A,#N/A,FALSE,"UNIT";#N/A,#N/A,FALSE,"UNIT";#N/A,#N/A,FALSE,"계정"}</definedName>
    <definedName name="아ㅏ아아아아아" localSheetId="5" hidden="1">{#N/A,#N/A,FALSE,"UNIT";#N/A,#N/A,FALSE,"UNIT";#N/A,#N/A,FALSE,"계정"}</definedName>
    <definedName name="아ㅏ아아아아아" hidden="1">{#N/A,#N/A,FALSE,"UNIT";#N/A,#N/A,FALSE,"UNIT";#N/A,#N/A,FALSE,"계정"}</definedName>
    <definedName name="아ㅏㅏㄷ" localSheetId="24" hidden="1">{#N/A,#N/A,FALSE,"기안지";#N/A,#N/A,FALSE,"통신지"}</definedName>
    <definedName name="아ㅏㅏㄷ" localSheetId="8" hidden="1">{#N/A,#N/A,FALSE,"기안지";#N/A,#N/A,FALSE,"통신지"}</definedName>
    <definedName name="아ㅏㅏㄷ" localSheetId="25" hidden="1">{#N/A,#N/A,FALSE,"기안지";#N/A,#N/A,FALSE,"통신지"}</definedName>
    <definedName name="아ㅏㅏㄷ" localSheetId="2" hidden="1">{#N/A,#N/A,FALSE,"기안지";#N/A,#N/A,FALSE,"통신지"}</definedName>
    <definedName name="아ㅏㅏㄷ" localSheetId="14" hidden="1">{#N/A,#N/A,FALSE,"기안지";#N/A,#N/A,FALSE,"통신지"}</definedName>
    <definedName name="아ㅏㅏㄷ" localSheetId="28" hidden="1">{#N/A,#N/A,FALSE,"기안지";#N/A,#N/A,FALSE,"통신지"}</definedName>
    <definedName name="아ㅏㅏㄷ" localSheetId="5" hidden="1">{#N/A,#N/A,FALSE,"기안지";#N/A,#N/A,FALSE,"통신지"}</definedName>
    <definedName name="아ㅏㅏㄷ" localSheetId="13" hidden="1">{#N/A,#N/A,FALSE,"기안지";#N/A,#N/A,FALSE,"통신지"}</definedName>
    <definedName name="아ㅏㅏㄷ" hidden="1">{#N/A,#N/A,FALSE,"기안지";#N/A,#N/A,FALSE,"통신지"}</definedName>
    <definedName name="아ㅓ" localSheetId="24" hidden="1">{#N/A,#N/A,FALSE,"기안지";#N/A,#N/A,FALSE,"통신지"}</definedName>
    <definedName name="아ㅓ" localSheetId="8" hidden="1">{#N/A,#N/A,FALSE,"기안지";#N/A,#N/A,FALSE,"통신지"}</definedName>
    <definedName name="아ㅓ" localSheetId="25" hidden="1">{#N/A,#N/A,FALSE,"기안지";#N/A,#N/A,FALSE,"통신지"}</definedName>
    <definedName name="아ㅓ" localSheetId="2" hidden="1">{#N/A,#N/A,FALSE,"기안지";#N/A,#N/A,FALSE,"통신지"}</definedName>
    <definedName name="아ㅓ" localSheetId="14" hidden="1">{#N/A,#N/A,FALSE,"기안지";#N/A,#N/A,FALSE,"통신지"}</definedName>
    <definedName name="아ㅓ" localSheetId="28" hidden="1">{#N/A,#N/A,FALSE,"기안지";#N/A,#N/A,FALSE,"통신지"}</definedName>
    <definedName name="아ㅓ" localSheetId="5" hidden="1">{#N/A,#N/A,FALSE,"기안지";#N/A,#N/A,FALSE,"통신지"}</definedName>
    <definedName name="아ㅓ" localSheetId="13" hidden="1">{#N/A,#N/A,FALSE,"기안지";#N/A,#N/A,FALSE,"통신지"}</definedName>
    <definedName name="아ㅓ" hidden="1">{#N/A,#N/A,FALSE,"기안지";#N/A,#N/A,FALSE,"통신지"}</definedName>
    <definedName name="아ㅓ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24" hidden="1">{#N/A,#N/A,FALSE,"기안지";#N/A,#N/A,FALSE,"통신지"}</definedName>
    <definedName name="아ㅓㅁㅂ" localSheetId="8" hidden="1">{#N/A,#N/A,FALSE,"기안지";#N/A,#N/A,FALSE,"통신지"}</definedName>
    <definedName name="아ㅓㅁㅂ" localSheetId="25" hidden="1">{#N/A,#N/A,FALSE,"기안지";#N/A,#N/A,FALSE,"통신지"}</definedName>
    <definedName name="아ㅓㅁㅂ" localSheetId="2" hidden="1">{#N/A,#N/A,FALSE,"기안지";#N/A,#N/A,FALSE,"통신지"}</definedName>
    <definedName name="아ㅓㅁㅂ" localSheetId="14" hidden="1">{#N/A,#N/A,FALSE,"기안지";#N/A,#N/A,FALSE,"통신지"}</definedName>
    <definedName name="아ㅓㅁㅂ" localSheetId="28" hidden="1">{#N/A,#N/A,FALSE,"기안지";#N/A,#N/A,FALSE,"통신지"}</definedName>
    <definedName name="아ㅓㅁㅂ" localSheetId="5" hidden="1">{#N/A,#N/A,FALSE,"기안지";#N/A,#N/A,FALSE,"통신지"}</definedName>
    <definedName name="아ㅓㅁㅂ" localSheetId="13" hidden="1">{#N/A,#N/A,FALSE,"기안지";#N/A,#N/A,FALSE,"통신지"}</definedName>
    <definedName name="아ㅓㅁㅂ" hidden="1">{#N/A,#N/A,FALSE,"기안지";#N/A,#N/A,FALSE,"통신지"}</definedName>
    <definedName name="아ㅓㅂ" localSheetId="24">BlankMacro1</definedName>
    <definedName name="아ㅓㅂ" localSheetId="8">BlankMacro1</definedName>
    <definedName name="아ㅓㅂ" localSheetId="25">BlankMacro1</definedName>
    <definedName name="아ㅓㅂ" localSheetId="2">BlankMacro1</definedName>
    <definedName name="아ㅓㅂ" localSheetId="28">BlankMacro1</definedName>
    <definedName name="아ㅓㅂ" localSheetId="26">BlankMacro1</definedName>
    <definedName name="아ㅓㅂ" localSheetId="27">BlankMacro1</definedName>
    <definedName name="아ㅓㅂ" localSheetId="6">BlankMacro1</definedName>
    <definedName name="아ㅓㅂ" localSheetId="5">BlankMacro1</definedName>
    <definedName name="아ㅓㅂ">BlankMacro1</definedName>
    <definedName name="아ㅓㅎ" localSheetId="24">BlankMacro1</definedName>
    <definedName name="아ㅓㅎ" localSheetId="8">BlankMacro1</definedName>
    <definedName name="아ㅓㅎ" localSheetId="25">BlankMacro1</definedName>
    <definedName name="아ㅓㅎ" localSheetId="2">BlankMacro1</definedName>
    <definedName name="아ㅓㅎ" localSheetId="28">BlankMacro1</definedName>
    <definedName name="아ㅓㅎ" localSheetId="26">BlankMacro1</definedName>
    <definedName name="아ㅓㅎ" localSheetId="27">BlankMacro1</definedName>
    <definedName name="아ㅓㅎ" localSheetId="6">BlankMacro1</definedName>
    <definedName name="아ㅓㅎ" localSheetId="5">BlankMacro1</definedName>
    <definedName name="아ㅓㅎ">BlankMacro1</definedName>
    <definedName name="아ㅓㅎ어호" localSheetId="24">BlankMacro1</definedName>
    <definedName name="아ㅓㅎ어호" localSheetId="8">BlankMacro1</definedName>
    <definedName name="아ㅓㅎ어호" localSheetId="25">BlankMacro1</definedName>
    <definedName name="아ㅓㅎ어호" localSheetId="2">BlankMacro1</definedName>
    <definedName name="아ㅓㅎ어호" localSheetId="28">BlankMacro1</definedName>
    <definedName name="아ㅓㅎ어호" localSheetId="26">BlankMacro1</definedName>
    <definedName name="아ㅓㅎ어호" localSheetId="27">BlankMacro1</definedName>
    <definedName name="아ㅓㅎ어호" localSheetId="6">BlankMacro1</definedName>
    <definedName name="아ㅓㅎ어호" localSheetId="5">BlankMacro1</definedName>
    <definedName name="아ㅓㅎ어호">BlankMacro1</definedName>
    <definedName name="아ㅓ호" localSheetId="24">BlankMacro1</definedName>
    <definedName name="아ㅓ호" localSheetId="8">BlankMacro1</definedName>
    <definedName name="아ㅓ호" localSheetId="25">BlankMacro1</definedName>
    <definedName name="아ㅓ호" localSheetId="2">BlankMacro1</definedName>
    <definedName name="아ㅓ호" localSheetId="28">BlankMacro1</definedName>
    <definedName name="아ㅓ호" localSheetId="26">BlankMacro1</definedName>
    <definedName name="아ㅓ호" localSheetId="27">BlankMacro1</definedName>
    <definedName name="아ㅓ호" localSheetId="6">BlankMacro1</definedName>
    <definedName name="아ㅓ호" localSheetId="5">BlankMacro1</definedName>
    <definedName name="아ㅓ호">BlankMacro1</definedName>
    <definedName name="아ㅓㅏㅓ" localSheetId="24" hidden="1">{#N/A,#N/A,FALSE,"단축1";#N/A,#N/A,FALSE,"단축2";#N/A,#N/A,FALSE,"단축3";#N/A,#N/A,FALSE,"장축";#N/A,#N/A,FALSE,"4WD"}</definedName>
    <definedName name="아ㅓㅏㅓ" localSheetId="8" hidden="1">{#N/A,#N/A,FALSE,"단축1";#N/A,#N/A,FALSE,"단축2";#N/A,#N/A,FALSE,"단축3";#N/A,#N/A,FALSE,"장축";#N/A,#N/A,FALSE,"4WD"}</definedName>
    <definedName name="아ㅓㅏㅓ" localSheetId="25" hidden="1">{#N/A,#N/A,FALSE,"단축1";#N/A,#N/A,FALSE,"단축2";#N/A,#N/A,FALSE,"단축3";#N/A,#N/A,FALSE,"장축";#N/A,#N/A,FALSE,"4WD"}</definedName>
    <definedName name="아ㅓㅏㅓ" localSheetId="2" hidden="1">{#N/A,#N/A,FALSE,"단축1";#N/A,#N/A,FALSE,"단축2";#N/A,#N/A,FALSE,"단축3";#N/A,#N/A,FALSE,"장축";#N/A,#N/A,FALSE,"4WD"}</definedName>
    <definedName name="아ㅓㅏㅓ" localSheetId="28" hidden="1">{#N/A,#N/A,FALSE,"단축1";#N/A,#N/A,FALSE,"단축2";#N/A,#N/A,FALSE,"단축3";#N/A,#N/A,FALSE,"장축";#N/A,#N/A,FALSE,"4WD"}</definedName>
    <definedName name="아ㅓㅏㅓ" localSheetId="5" hidden="1">{#N/A,#N/A,FALSE,"단축1";#N/A,#N/A,FALSE,"단축2";#N/A,#N/A,FALSE,"단축3";#N/A,#N/A,FALSE,"장축";#N/A,#N/A,FALSE,"4WD"}</definedName>
    <definedName name="아ㅓㅏㅓ" hidden="1">{#N/A,#N/A,FALSE,"단축1";#N/A,#N/A,FALSE,"단축2";#N/A,#N/A,FALSE,"단축3";#N/A,#N/A,FALSE,"장축";#N/A,#N/A,FALSE,"4WD"}</definedName>
    <definedName name="아ㅓㅑㅂ" localSheetId="24">BlankMacro1</definedName>
    <definedName name="아ㅓㅑㅂ" localSheetId="8">BlankMacro1</definedName>
    <definedName name="아ㅓㅑㅂ" localSheetId="25">BlankMacro1</definedName>
    <definedName name="아ㅓㅑㅂ" localSheetId="2">BlankMacro1</definedName>
    <definedName name="아ㅓㅑㅂ" localSheetId="28">BlankMacro1</definedName>
    <definedName name="아ㅓㅑㅂ" localSheetId="26">BlankMacro1</definedName>
    <definedName name="아ㅓㅑㅂ" localSheetId="27">BlankMacro1</definedName>
    <definedName name="아ㅓㅑㅂ" localSheetId="6">BlankMacro1</definedName>
    <definedName name="아ㅓㅑㅂ" localSheetId="5">BlankMacro1</definedName>
    <definedName name="아ㅓㅑㅂ">BlankMacro1</definedName>
    <definedName name="아ㅕㅂ" localSheetId="24">BlankMacro1</definedName>
    <definedName name="아ㅕㅂ" localSheetId="8">BlankMacro1</definedName>
    <definedName name="아ㅕㅂ" localSheetId="25">BlankMacro1</definedName>
    <definedName name="아ㅕㅂ" localSheetId="2">BlankMacro1</definedName>
    <definedName name="아ㅕㅂ" localSheetId="28">BlankMacro1</definedName>
    <definedName name="아ㅕㅂ" localSheetId="26">BlankMacro1</definedName>
    <definedName name="아ㅕㅂ" localSheetId="27">BlankMacro1</definedName>
    <definedName name="아ㅕㅂ" localSheetId="6">BlankMacro1</definedName>
    <definedName name="아ㅕㅂ" localSheetId="5">BlankMacro1</definedName>
    <definedName name="아ㅕㅂ">BlankMacro1</definedName>
    <definedName name="안" localSheetId="24" hidden="1">#REF!</definedName>
    <definedName name="안" localSheetId="28" hidden="1">#REF!</definedName>
    <definedName name="안" hidden="1">#REF!</definedName>
    <definedName name="안건" localSheetId="24" hidden="1">{#N/A,#N/A,FALSE,"BS";#N/A,#N/A,FALSE,"PL";#N/A,#N/A,FALSE,"처분";#N/A,#N/A,FALSE,"현금";#N/A,#N/A,FALSE,"매출";#N/A,#N/A,FALSE,"원가";#N/A,#N/A,FALSE,"경영"}</definedName>
    <definedName name="안건" localSheetId="8" hidden="1">{#N/A,#N/A,FALSE,"BS";#N/A,#N/A,FALSE,"PL";#N/A,#N/A,FALSE,"처분";#N/A,#N/A,FALSE,"현금";#N/A,#N/A,FALSE,"매출";#N/A,#N/A,FALSE,"원가";#N/A,#N/A,FALSE,"경영"}</definedName>
    <definedName name="안건" localSheetId="25"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localSheetId="14" hidden="1">{#N/A,#N/A,FALSE,"BS";#N/A,#N/A,FALSE,"PL";#N/A,#N/A,FALSE,"처분";#N/A,#N/A,FALSE,"현금";#N/A,#N/A,FALSE,"매출";#N/A,#N/A,FALSE,"원가";#N/A,#N/A,FALSE,"경영"}</definedName>
    <definedName name="안건" localSheetId="28" hidden="1">{#N/A,#N/A,FALSE,"BS";#N/A,#N/A,FALSE,"PL";#N/A,#N/A,FALSE,"처분";#N/A,#N/A,FALSE,"현금";#N/A,#N/A,FALSE,"매출";#N/A,#N/A,FALSE,"원가";#N/A,#N/A,FALSE,"경영"}</definedName>
    <definedName name="안건" localSheetId="5" hidden="1">{#N/A,#N/A,FALSE,"BS";#N/A,#N/A,FALSE,"PL";#N/A,#N/A,FALSE,"처분";#N/A,#N/A,FALSE,"현금";#N/A,#N/A,FALSE,"매출";#N/A,#N/A,FALSE,"원가";#N/A,#N/A,FALSE,"경영"}</definedName>
    <definedName name="안건" localSheetId="13" hidden="1">{#N/A,#N/A,FALSE,"BS";#N/A,#N/A,FALSE,"PL";#N/A,#N/A,FALSE,"처분";#N/A,#N/A,FALSE,"현금";#N/A,#N/A,FALSE,"매출";#N/A,#N/A,FALSE,"원가";#N/A,#N/A,FALSE,"경영"}</definedName>
    <definedName name="안건" hidden="1">{#N/A,#N/A,FALSE,"BS";#N/A,#N/A,FALSE,"PL";#N/A,#N/A,FALSE,"처분";#N/A,#N/A,FALSE,"현금";#N/A,#N/A,FALSE,"매출";#N/A,#N/A,FALSE,"원가";#N/A,#N/A,FALSE,"경영"}</definedName>
    <definedName name="안산" localSheetId="24">#REF!</definedName>
    <definedName name="안산">#REF!</definedName>
    <definedName name="안양" localSheetId="24">#REF!</definedName>
    <definedName name="안양">#REF!</definedName>
    <definedName name="안전" localSheetId="24">#REF!</definedName>
    <definedName name="안전">#REF!</definedName>
    <definedName name="안전관리비기초액" localSheetId="24">#REF!</definedName>
    <definedName name="안전관리비기초액">#REF!</definedName>
    <definedName name="안전관리비율" localSheetId="24">#REF!</definedName>
    <definedName name="안전관리비율">#REF!</definedName>
    <definedName name="안전시험" localSheetId="24">#REF!</definedName>
    <definedName name="안전시험">#REF!</definedName>
    <definedName name="안전재고" localSheetId="23">#REF!</definedName>
    <definedName name="안전재고" localSheetId="24">#REF!</definedName>
    <definedName name="안전재고" localSheetId="25">#REF!</definedName>
    <definedName name="안전재고" localSheetId="28">#REF!</definedName>
    <definedName name="안전재고" localSheetId="26">#REF!</definedName>
    <definedName name="안전재고" localSheetId="27">#REF!</definedName>
    <definedName name="안전재고">#REF!</definedName>
    <definedName name="안정성계획v2.0" localSheetId="24" hidden="1">Country_Summary</definedName>
    <definedName name="안정성계획v2.0" localSheetId="8" hidden="1">Country_Summary</definedName>
    <definedName name="안정성계획v2.0" localSheetId="25" hidden="1">Country_Summary</definedName>
    <definedName name="안정성계획v2.0" localSheetId="2" hidden="1">Country_Summary</definedName>
    <definedName name="안정성계획v2.0" localSheetId="28" hidden="1">Country_Summary</definedName>
    <definedName name="안정성계획v2.0" localSheetId="26" hidden="1">Country_Summary</definedName>
    <definedName name="안정성계획v2.0" localSheetId="27" hidden="1">Country_Summary</definedName>
    <definedName name="안정성계획v2.0" localSheetId="6" hidden="1">Country_Summary</definedName>
    <definedName name="안정성계획v2.0" localSheetId="5" hidden="1">Country_Summary</definedName>
    <definedName name="안정성계획v2.0" hidden="1">Country_Summary</definedName>
    <definedName name="안진"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24" hidden="1">{#N/A,#N/A,FALSE,"단축1";#N/A,#N/A,FALSE,"단축2";#N/A,#N/A,FALSE,"단축3";#N/A,#N/A,FALSE,"장축";#N/A,#N/A,FALSE,"4WD"}</definedName>
    <definedName name="안현모" localSheetId="8" hidden="1">{#N/A,#N/A,FALSE,"단축1";#N/A,#N/A,FALSE,"단축2";#N/A,#N/A,FALSE,"단축3";#N/A,#N/A,FALSE,"장축";#N/A,#N/A,FALSE,"4WD"}</definedName>
    <definedName name="안현모" localSheetId="25" hidden="1">{#N/A,#N/A,FALSE,"단축1";#N/A,#N/A,FALSE,"단축2";#N/A,#N/A,FALSE,"단축3";#N/A,#N/A,FALSE,"장축";#N/A,#N/A,FALSE,"4WD"}</definedName>
    <definedName name="안현모" localSheetId="2" hidden="1">{#N/A,#N/A,FALSE,"단축1";#N/A,#N/A,FALSE,"단축2";#N/A,#N/A,FALSE,"단축3";#N/A,#N/A,FALSE,"장축";#N/A,#N/A,FALSE,"4WD"}</definedName>
    <definedName name="안현모" localSheetId="28" hidden="1">{#N/A,#N/A,FALSE,"단축1";#N/A,#N/A,FALSE,"단축2";#N/A,#N/A,FALSE,"단축3";#N/A,#N/A,FALSE,"장축";#N/A,#N/A,FALSE,"4WD"}</definedName>
    <definedName name="안현모" localSheetId="5" hidden="1">{#N/A,#N/A,FALSE,"단축1";#N/A,#N/A,FALSE,"단축2";#N/A,#N/A,FALSE,"단축3";#N/A,#N/A,FALSE,"장축";#N/A,#N/A,FALSE,"4WD"}</definedName>
    <definedName name="안현모" hidden="1">{#N/A,#N/A,FALSE,"단축1";#N/A,#N/A,FALSE,"단축2";#N/A,#N/A,FALSE,"단축3";#N/A,#N/A,FALSE,"장축";#N/A,#N/A,FALSE,"4WD"}</definedName>
    <definedName name="알파" localSheetId="24">#REF!</definedName>
    <definedName name="알파">#REF!</definedName>
    <definedName name="알파Ⅰ" localSheetId="24" hidden="1">{#N/A,#N/A,FALSE,"단축1";#N/A,#N/A,FALSE,"단축2";#N/A,#N/A,FALSE,"단축3";#N/A,#N/A,FALSE,"장축";#N/A,#N/A,FALSE,"4WD"}</definedName>
    <definedName name="알파Ⅰ" localSheetId="8" hidden="1">{#N/A,#N/A,FALSE,"단축1";#N/A,#N/A,FALSE,"단축2";#N/A,#N/A,FALSE,"단축3";#N/A,#N/A,FALSE,"장축";#N/A,#N/A,FALSE,"4WD"}</definedName>
    <definedName name="알파Ⅰ" localSheetId="25" hidden="1">{#N/A,#N/A,FALSE,"단축1";#N/A,#N/A,FALSE,"단축2";#N/A,#N/A,FALSE,"단축3";#N/A,#N/A,FALSE,"장축";#N/A,#N/A,FALSE,"4WD"}</definedName>
    <definedName name="알파Ⅰ" localSheetId="2" hidden="1">{#N/A,#N/A,FALSE,"단축1";#N/A,#N/A,FALSE,"단축2";#N/A,#N/A,FALSE,"단축3";#N/A,#N/A,FALSE,"장축";#N/A,#N/A,FALSE,"4WD"}</definedName>
    <definedName name="알파Ⅰ" localSheetId="28" hidden="1">{#N/A,#N/A,FALSE,"단축1";#N/A,#N/A,FALSE,"단축2";#N/A,#N/A,FALSE,"단축3";#N/A,#N/A,FALSE,"장축";#N/A,#N/A,FALSE,"4WD"}</definedName>
    <definedName name="알파Ⅰ" localSheetId="5" hidden="1">{#N/A,#N/A,FALSE,"단축1";#N/A,#N/A,FALSE,"단축2";#N/A,#N/A,FALSE,"단축3";#N/A,#N/A,FALSE,"장축";#N/A,#N/A,FALSE,"4WD"}</definedName>
    <definedName name="알파Ⅰ" hidden="1">{#N/A,#N/A,FALSE,"단축1";#N/A,#N/A,FALSE,"단축2";#N/A,#N/A,FALSE,"단축3";#N/A,#N/A,FALSE,"장축";#N/A,#N/A,FALSE,"4WD"}</definedName>
    <definedName name="앗서" localSheetId="24" hidden="1">{#N/A,#N/A,FALSE,"정공"}</definedName>
    <definedName name="앗서" localSheetId="8" hidden="1">{#N/A,#N/A,FALSE,"정공"}</definedName>
    <definedName name="앗서" localSheetId="25" hidden="1">{#N/A,#N/A,FALSE,"정공"}</definedName>
    <definedName name="앗서" localSheetId="2" hidden="1">{#N/A,#N/A,FALSE,"정공"}</definedName>
    <definedName name="앗서" localSheetId="14" hidden="1">{#N/A,#N/A,FALSE,"정공"}</definedName>
    <definedName name="앗서" localSheetId="28" hidden="1">{#N/A,#N/A,FALSE,"정공"}</definedName>
    <definedName name="앗서" localSheetId="5" hidden="1">{#N/A,#N/A,FALSE,"정공"}</definedName>
    <definedName name="앗서" localSheetId="13" hidden="1">{#N/A,#N/A,FALSE,"정공"}</definedName>
    <definedName name="앗서" hidden="1">{#N/A,#N/A,FALSE,"정공"}</definedName>
    <definedName name="앙" localSheetId="24" hidden="1">{#N/A,#N/A,FALSE,"BS";#N/A,#N/A,FALSE,"PL";#N/A,#N/A,FALSE,"처분";#N/A,#N/A,FALSE,"현금";#N/A,#N/A,FALSE,"매출";#N/A,#N/A,FALSE,"원가";#N/A,#N/A,FALSE,"경영"}</definedName>
    <definedName name="앙" localSheetId="8" hidden="1">{#N/A,#N/A,FALSE,"BS";#N/A,#N/A,FALSE,"PL";#N/A,#N/A,FALSE,"처분";#N/A,#N/A,FALSE,"현금";#N/A,#N/A,FALSE,"매출";#N/A,#N/A,FALSE,"원가";#N/A,#N/A,FALSE,"경영"}</definedName>
    <definedName name="앙" localSheetId="25"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localSheetId="14" hidden="1">{#N/A,#N/A,FALSE,"BS";#N/A,#N/A,FALSE,"PL";#N/A,#N/A,FALSE,"처분";#N/A,#N/A,FALSE,"현금";#N/A,#N/A,FALSE,"매출";#N/A,#N/A,FALSE,"원가";#N/A,#N/A,FALSE,"경영"}</definedName>
    <definedName name="앙" localSheetId="28" hidden="1">{#N/A,#N/A,FALSE,"BS";#N/A,#N/A,FALSE,"PL";#N/A,#N/A,FALSE,"처분";#N/A,#N/A,FALSE,"현금";#N/A,#N/A,FALSE,"매출";#N/A,#N/A,FALSE,"원가";#N/A,#N/A,FALSE,"경영"}</definedName>
    <definedName name="앙" localSheetId="5" hidden="1">{#N/A,#N/A,FALSE,"BS";#N/A,#N/A,FALSE,"PL";#N/A,#N/A,FALSE,"처분";#N/A,#N/A,FALSE,"현금";#N/A,#N/A,FALSE,"매출";#N/A,#N/A,FALSE,"원가";#N/A,#N/A,FALSE,"경영"}</definedName>
    <definedName name="앙" localSheetId="13"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24" hidden="1">{#N/A,#N/A,FALSE,"BS";#N/A,#N/A,FALSE,"PL";#N/A,#N/A,FALSE,"처분";#N/A,#N/A,FALSE,"현금";#N/A,#N/A,FALSE,"매출";#N/A,#N/A,FALSE,"원가";#N/A,#N/A,FALSE,"경영"}</definedName>
    <definedName name="앙_1" localSheetId="8" hidden="1">{#N/A,#N/A,FALSE,"BS";#N/A,#N/A,FALSE,"PL";#N/A,#N/A,FALSE,"처분";#N/A,#N/A,FALSE,"현금";#N/A,#N/A,FALSE,"매출";#N/A,#N/A,FALSE,"원가";#N/A,#N/A,FALSE,"경영"}</definedName>
    <definedName name="앙_1" localSheetId="25"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localSheetId="14" hidden="1">{#N/A,#N/A,FALSE,"BS";#N/A,#N/A,FALSE,"PL";#N/A,#N/A,FALSE,"처분";#N/A,#N/A,FALSE,"현금";#N/A,#N/A,FALSE,"매출";#N/A,#N/A,FALSE,"원가";#N/A,#N/A,FALSE,"경영"}</definedName>
    <definedName name="앙_1" localSheetId="28" hidden="1">{#N/A,#N/A,FALSE,"BS";#N/A,#N/A,FALSE,"PL";#N/A,#N/A,FALSE,"처분";#N/A,#N/A,FALSE,"현금";#N/A,#N/A,FALSE,"매출";#N/A,#N/A,FALSE,"원가";#N/A,#N/A,FALSE,"경영"}</definedName>
    <definedName name="앙_1" localSheetId="5" hidden="1">{#N/A,#N/A,FALSE,"BS";#N/A,#N/A,FALSE,"PL";#N/A,#N/A,FALSE,"처분";#N/A,#N/A,FALSE,"현금";#N/A,#N/A,FALSE,"매출";#N/A,#N/A,FALSE,"원가";#N/A,#N/A,FALSE,"경영"}</definedName>
    <definedName name="앙_1" localSheetId="13"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24" hidden="1">{#N/A,#N/A,FALSE,"BS";#N/A,#N/A,FALSE,"PL";#N/A,#N/A,FALSE,"처분";#N/A,#N/A,FALSE,"현금";#N/A,#N/A,FALSE,"매출";#N/A,#N/A,FALSE,"원가";#N/A,#N/A,FALSE,"경영"}</definedName>
    <definedName name="앙1" localSheetId="8" hidden="1">{#N/A,#N/A,FALSE,"BS";#N/A,#N/A,FALSE,"PL";#N/A,#N/A,FALSE,"처분";#N/A,#N/A,FALSE,"현금";#N/A,#N/A,FALSE,"매출";#N/A,#N/A,FALSE,"원가";#N/A,#N/A,FALSE,"경영"}</definedName>
    <definedName name="앙1" localSheetId="25"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localSheetId="14" hidden="1">{#N/A,#N/A,FALSE,"BS";#N/A,#N/A,FALSE,"PL";#N/A,#N/A,FALSE,"처분";#N/A,#N/A,FALSE,"현금";#N/A,#N/A,FALSE,"매출";#N/A,#N/A,FALSE,"원가";#N/A,#N/A,FALSE,"경영"}</definedName>
    <definedName name="앙1" localSheetId="28" hidden="1">{#N/A,#N/A,FALSE,"BS";#N/A,#N/A,FALSE,"PL";#N/A,#N/A,FALSE,"처분";#N/A,#N/A,FALSE,"현금";#N/A,#N/A,FALSE,"매출";#N/A,#N/A,FALSE,"원가";#N/A,#N/A,FALSE,"경영"}</definedName>
    <definedName name="앙1" localSheetId="5" hidden="1">{#N/A,#N/A,FALSE,"BS";#N/A,#N/A,FALSE,"PL";#N/A,#N/A,FALSE,"처분";#N/A,#N/A,FALSE,"현금";#N/A,#N/A,FALSE,"매출";#N/A,#N/A,FALSE,"원가";#N/A,#N/A,FALSE,"경영"}</definedName>
    <definedName name="앙1" localSheetId="13"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24" hidden="1">{#N/A,#N/A,FALSE,"BS";#N/A,#N/A,FALSE,"PL";#N/A,#N/A,FALSE,"처분";#N/A,#N/A,FALSE,"현금";#N/A,#N/A,FALSE,"매출";#N/A,#N/A,FALSE,"원가";#N/A,#N/A,FALSE,"경영"}</definedName>
    <definedName name="앙1_1" localSheetId="8" hidden="1">{#N/A,#N/A,FALSE,"BS";#N/A,#N/A,FALSE,"PL";#N/A,#N/A,FALSE,"처분";#N/A,#N/A,FALSE,"현금";#N/A,#N/A,FALSE,"매출";#N/A,#N/A,FALSE,"원가";#N/A,#N/A,FALSE,"경영"}</definedName>
    <definedName name="앙1_1" localSheetId="25"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localSheetId="14" hidden="1">{#N/A,#N/A,FALSE,"BS";#N/A,#N/A,FALSE,"PL";#N/A,#N/A,FALSE,"처분";#N/A,#N/A,FALSE,"현금";#N/A,#N/A,FALSE,"매출";#N/A,#N/A,FALSE,"원가";#N/A,#N/A,FALSE,"경영"}</definedName>
    <definedName name="앙1_1" localSheetId="28" hidden="1">{#N/A,#N/A,FALSE,"BS";#N/A,#N/A,FALSE,"PL";#N/A,#N/A,FALSE,"처분";#N/A,#N/A,FALSE,"현금";#N/A,#N/A,FALSE,"매출";#N/A,#N/A,FALSE,"원가";#N/A,#N/A,FALSE,"경영"}</definedName>
    <definedName name="앙1_1" localSheetId="5" hidden="1">{#N/A,#N/A,FALSE,"BS";#N/A,#N/A,FALSE,"PL";#N/A,#N/A,FALSE,"처분";#N/A,#N/A,FALSE,"현금";#N/A,#N/A,FALSE,"매출";#N/A,#N/A,FALSE,"원가";#N/A,#N/A,FALSE,"경영"}</definedName>
    <definedName name="앙1_1" localSheetId="13"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 localSheetId="24">BlankMacro1</definedName>
    <definedName name="앟" localSheetId="8">BlankMacro1</definedName>
    <definedName name="앟" localSheetId="25">BlankMacro1</definedName>
    <definedName name="앟" localSheetId="2">BlankMacro1</definedName>
    <definedName name="앟" localSheetId="28">BlankMacro1</definedName>
    <definedName name="앟" localSheetId="26">BlankMacro1</definedName>
    <definedName name="앟" localSheetId="27">BlankMacro1</definedName>
    <definedName name="앟" localSheetId="6">BlankMacro1</definedName>
    <definedName name="앟" localSheetId="5">BlankMacro1</definedName>
    <definedName name="앟">BlankMacro1</definedName>
    <definedName name="액슬" localSheetId="24" hidden="1">{#N/A,#N/A,FALSE,"단축1";#N/A,#N/A,FALSE,"단축2";#N/A,#N/A,FALSE,"단축3";#N/A,#N/A,FALSE,"장축";#N/A,#N/A,FALSE,"4WD"}</definedName>
    <definedName name="액슬" localSheetId="8" hidden="1">{#N/A,#N/A,FALSE,"단축1";#N/A,#N/A,FALSE,"단축2";#N/A,#N/A,FALSE,"단축3";#N/A,#N/A,FALSE,"장축";#N/A,#N/A,FALSE,"4WD"}</definedName>
    <definedName name="액슬" localSheetId="25" hidden="1">{#N/A,#N/A,FALSE,"단축1";#N/A,#N/A,FALSE,"단축2";#N/A,#N/A,FALSE,"단축3";#N/A,#N/A,FALSE,"장축";#N/A,#N/A,FALSE,"4WD"}</definedName>
    <definedName name="액슬" localSheetId="2" hidden="1">{#N/A,#N/A,FALSE,"단축1";#N/A,#N/A,FALSE,"단축2";#N/A,#N/A,FALSE,"단축3";#N/A,#N/A,FALSE,"장축";#N/A,#N/A,FALSE,"4WD"}</definedName>
    <definedName name="액슬" localSheetId="28" hidden="1">{#N/A,#N/A,FALSE,"단축1";#N/A,#N/A,FALSE,"단축2";#N/A,#N/A,FALSE,"단축3";#N/A,#N/A,FALSE,"장축";#N/A,#N/A,FALSE,"4WD"}</definedName>
    <definedName name="액슬" localSheetId="5" hidden="1">{#N/A,#N/A,FALSE,"단축1";#N/A,#N/A,FALSE,"단축2";#N/A,#N/A,FALSE,"단축3";#N/A,#N/A,FALSE,"장축";#N/A,#N/A,FALSE,"4WD"}</definedName>
    <definedName name="액슬" hidden="1">{#N/A,#N/A,FALSE,"단축1";#N/A,#N/A,FALSE,"단축2";#N/A,#N/A,FALSE,"단축3";#N/A,#N/A,FALSE,"장축";#N/A,#N/A,FALSE,"4WD"}</definedName>
    <definedName name="야" localSheetId="24" hidden="1">{#N/A,#N/A,TRUE,"Y생산";#N/A,#N/A,TRUE,"Y판매";#N/A,#N/A,TRUE,"Y총물량";#N/A,#N/A,TRUE,"Y능력";#N/A,#N/A,TRUE,"YKD"}</definedName>
    <definedName name="야" localSheetId="8" hidden="1">{#N/A,#N/A,TRUE,"Y생산";#N/A,#N/A,TRUE,"Y판매";#N/A,#N/A,TRUE,"Y총물량";#N/A,#N/A,TRUE,"Y능력";#N/A,#N/A,TRUE,"YKD"}</definedName>
    <definedName name="야" localSheetId="25" hidden="1">{#N/A,#N/A,TRUE,"Y생산";#N/A,#N/A,TRUE,"Y판매";#N/A,#N/A,TRUE,"Y총물량";#N/A,#N/A,TRUE,"Y능력";#N/A,#N/A,TRUE,"YKD"}</definedName>
    <definedName name="야" localSheetId="2" hidden="1">{#N/A,#N/A,TRUE,"Y생산";#N/A,#N/A,TRUE,"Y판매";#N/A,#N/A,TRUE,"Y총물량";#N/A,#N/A,TRUE,"Y능력";#N/A,#N/A,TRUE,"YKD"}</definedName>
    <definedName name="야" localSheetId="28" hidden="1">{#N/A,#N/A,TRUE,"Y생산";#N/A,#N/A,TRUE,"Y판매";#N/A,#N/A,TRUE,"Y총물량";#N/A,#N/A,TRUE,"Y능력";#N/A,#N/A,TRUE,"YKD"}</definedName>
    <definedName name="야" localSheetId="5" hidden="1">{#N/A,#N/A,TRUE,"Y생산";#N/A,#N/A,TRUE,"Y판매";#N/A,#N/A,TRUE,"Y총물량";#N/A,#N/A,TRUE,"Y능력";#N/A,#N/A,TRUE,"YKD"}</definedName>
    <definedName name="야" hidden="1">{#N/A,#N/A,TRUE,"Y생산";#N/A,#N/A,TRUE,"Y판매";#N/A,#N/A,TRUE,"Y총물량";#N/A,#N/A,TRUE,"Y능력";#N/A,#N/A,TRUE,"YKD"}</definedName>
    <definedName name="약도" localSheetId="24" hidden="1">{"'전일자'!$A$5:$N$17"}</definedName>
    <definedName name="약도" localSheetId="8" hidden="1">{"'전일자'!$A$5:$N$17"}</definedName>
    <definedName name="약도" localSheetId="25" hidden="1">{"'전일자'!$A$5:$N$17"}</definedName>
    <definedName name="약도" localSheetId="2" hidden="1">{"'전일자'!$A$5:$N$17"}</definedName>
    <definedName name="약도" localSheetId="28" hidden="1">{"'전일자'!$A$5:$N$17"}</definedName>
    <definedName name="약도" localSheetId="5" hidden="1">{"'전일자'!$A$5:$N$17"}</definedName>
    <definedName name="약도" hidden="1">{"'전일자'!$A$5:$N$17"}</definedName>
    <definedName name="약식손익" localSheetId="24" hidden="1">{#N/A,#N/A,FALSE,"정공"}</definedName>
    <definedName name="약식손익" localSheetId="8" hidden="1">{#N/A,#N/A,FALSE,"정공"}</definedName>
    <definedName name="약식손익" localSheetId="25" hidden="1">{#N/A,#N/A,FALSE,"정공"}</definedName>
    <definedName name="약식손익" localSheetId="2" hidden="1">{#N/A,#N/A,FALSE,"정공"}</definedName>
    <definedName name="약식손익" localSheetId="28" hidden="1">{#N/A,#N/A,FALSE,"정공"}</definedName>
    <definedName name="약식손익" localSheetId="5" hidden="1">{#N/A,#N/A,FALSE,"정공"}</definedName>
    <definedName name="약식손익" hidden="1">{#N/A,#N/A,FALSE,"정공"}</definedName>
    <definedName name="약정사항"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24" hidden="1">{#N/A,#N/A,FALSE,"정공"}</definedName>
    <definedName name="약정잉자" localSheetId="8" hidden="1">{#N/A,#N/A,FALSE,"정공"}</definedName>
    <definedName name="약정잉자" localSheetId="25" hidden="1">{#N/A,#N/A,FALSE,"정공"}</definedName>
    <definedName name="약정잉자" localSheetId="2" hidden="1">{#N/A,#N/A,FALSE,"정공"}</definedName>
    <definedName name="약정잉자" localSheetId="14" hidden="1">{#N/A,#N/A,FALSE,"정공"}</definedName>
    <definedName name="약정잉자" localSheetId="28" hidden="1">{#N/A,#N/A,FALSE,"정공"}</definedName>
    <definedName name="약정잉자" localSheetId="5" hidden="1">{#N/A,#N/A,FALSE,"정공"}</definedName>
    <definedName name="약정잉자" localSheetId="13" hidden="1">{#N/A,#N/A,FALSE,"정공"}</definedName>
    <definedName name="약정잉자" hidden="1">{#N/A,#N/A,FALSE,"정공"}</definedName>
    <definedName name="양"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대호" localSheetId="24" hidden="1">{#N/A,#N/A,FALSE,"단축1";#N/A,#N/A,FALSE,"단축2";#N/A,#N/A,FALSE,"단축3";#N/A,#N/A,FALSE,"장축";#N/A,#N/A,FALSE,"4WD"}</definedName>
    <definedName name="양대호" localSheetId="8" hidden="1">{#N/A,#N/A,FALSE,"단축1";#N/A,#N/A,FALSE,"단축2";#N/A,#N/A,FALSE,"단축3";#N/A,#N/A,FALSE,"장축";#N/A,#N/A,FALSE,"4WD"}</definedName>
    <definedName name="양대호" localSheetId="25" hidden="1">{#N/A,#N/A,FALSE,"단축1";#N/A,#N/A,FALSE,"단축2";#N/A,#N/A,FALSE,"단축3";#N/A,#N/A,FALSE,"장축";#N/A,#N/A,FALSE,"4WD"}</definedName>
    <definedName name="양대호" localSheetId="2" hidden="1">{#N/A,#N/A,FALSE,"단축1";#N/A,#N/A,FALSE,"단축2";#N/A,#N/A,FALSE,"단축3";#N/A,#N/A,FALSE,"장축";#N/A,#N/A,FALSE,"4WD"}</definedName>
    <definedName name="양대호" localSheetId="28" hidden="1">{#N/A,#N/A,FALSE,"단축1";#N/A,#N/A,FALSE,"단축2";#N/A,#N/A,FALSE,"단축3";#N/A,#N/A,FALSE,"장축";#N/A,#N/A,FALSE,"4WD"}</definedName>
    <definedName name="양대호" localSheetId="5" hidden="1">{#N/A,#N/A,FALSE,"단축1";#N/A,#N/A,FALSE,"단축2";#N/A,#N/A,FALSE,"단축3";#N/A,#N/A,FALSE,"장축";#N/A,#N/A,FALSE,"4WD"}</definedName>
    <definedName name="양대호" hidden="1">{#N/A,#N/A,FALSE,"단축1";#N/A,#N/A,FALSE,"단축2";#N/A,#N/A,FALSE,"단축3";#N/A,#N/A,FALSE,"장축";#N/A,#N/A,FALSE,"4WD"}</definedName>
    <definedName name="양산조직"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8"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5"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localSheetId="24" hidden="1">{#N/A,#N/A,FALSE,"단축1";#N/A,#N/A,FALSE,"단축2";#N/A,#N/A,FALSE,"단축3";#N/A,#N/A,FALSE,"장축";#N/A,#N/A,FALSE,"4WD"}</definedName>
    <definedName name="양식1" localSheetId="8" hidden="1">{#N/A,#N/A,FALSE,"단축1";#N/A,#N/A,FALSE,"단축2";#N/A,#N/A,FALSE,"단축3";#N/A,#N/A,FALSE,"장축";#N/A,#N/A,FALSE,"4WD"}</definedName>
    <definedName name="양식1" localSheetId="25" hidden="1">{#N/A,#N/A,FALSE,"단축1";#N/A,#N/A,FALSE,"단축2";#N/A,#N/A,FALSE,"단축3";#N/A,#N/A,FALSE,"장축";#N/A,#N/A,FALSE,"4WD"}</definedName>
    <definedName name="양식1" localSheetId="2" hidden="1">{#N/A,#N/A,FALSE,"단축1";#N/A,#N/A,FALSE,"단축2";#N/A,#N/A,FALSE,"단축3";#N/A,#N/A,FALSE,"장축";#N/A,#N/A,FALSE,"4WD"}</definedName>
    <definedName name="양식1" localSheetId="28" hidden="1">{#N/A,#N/A,FALSE,"단축1";#N/A,#N/A,FALSE,"단축2";#N/A,#N/A,FALSE,"단축3";#N/A,#N/A,FALSE,"장축";#N/A,#N/A,FALSE,"4WD"}</definedName>
    <definedName name="양식1" localSheetId="5" hidden="1">{#N/A,#N/A,FALSE,"단축1";#N/A,#N/A,FALSE,"단축2";#N/A,#N/A,FALSE,"단축3";#N/A,#N/A,FALSE,"장축";#N/A,#N/A,FALSE,"4WD"}</definedName>
    <definedName name="양식1" hidden="1">{#N/A,#N/A,FALSE,"단축1";#N/A,#N/A,FALSE,"단축2";#N/A,#N/A,FALSE,"단축3";#N/A,#N/A,FALSE,"장축";#N/A,#N/A,FALSE,"4WD"}</definedName>
    <definedName name="양식2" localSheetId="24">#REF!</definedName>
    <definedName name="양식2">#REF!</definedName>
    <definedName name="양식3" localSheetId="24">#REF!</definedName>
    <definedName name="양식3">#REF!</definedName>
    <definedName name="양행" localSheetId="24" hidden="1">{#N/A,#N/A,FALSE,"범우구미";#N/A,#N/A,FALSE,"세한케미칼";#N/A,#N/A,FALSE,"세명화학";#N/A,#N/A,FALSE,"신영케미칼";#N/A,#N/A,FALSE,"일석상사"}</definedName>
    <definedName name="양행" localSheetId="8" hidden="1">{#N/A,#N/A,FALSE,"범우구미";#N/A,#N/A,FALSE,"세한케미칼";#N/A,#N/A,FALSE,"세명화학";#N/A,#N/A,FALSE,"신영케미칼";#N/A,#N/A,FALSE,"일석상사"}</definedName>
    <definedName name="양행" localSheetId="25" hidden="1">{#N/A,#N/A,FALSE,"범우구미";#N/A,#N/A,FALSE,"세한케미칼";#N/A,#N/A,FALSE,"세명화학";#N/A,#N/A,FALSE,"신영케미칼";#N/A,#N/A,FALSE,"일석상사"}</definedName>
    <definedName name="양행" localSheetId="2" hidden="1">{#N/A,#N/A,FALSE,"범우구미";#N/A,#N/A,FALSE,"세한케미칼";#N/A,#N/A,FALSE,"세명화학";#N/A,#N/A,FALSE,"신영케미칼";#N/A,#N/A,FALSE,"일석상사"}</definedName>
    <definedName name="양행" localSheetId="28" hidden="1">{#N/A,#N/A,FALSE,"범우구미";#N/A,#N/A,FALSE,"세한케미칼";#N/A,#N/A,FALSE,"세명화학";#N/A,#N/A,FALSE,"신영케미칼";#N/A,#N/A,FALSE,"일석상사"}</definedName>
    <definedName name="양행" localSheetId="5"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 localSheetId="24">#REF!</definedName>
    <definedName name="양호">#REF!</definedName>
    <definedName name="어" localSheetId="24">#REF!</definedName>
    <definedName name="어">#REF!</definedName>
    <definedName name="어떻하지" localSheetId="24" hidden="1">#REF!</definedName>
    <definedName name="어떻하지" localSheetId="28" hidden="1">#REF!</definedName>
    <definedName name="어떻하지" hidden="1">#REF!</definedName>
    <definedName name="어랑" localSheetId="24" hidden="1">{#N/A,#N/A,FALSE,"BS";#N/A,#N/A,FALSE,"PL";#N/A,#N/A,FALSE,"처분";#N/A,#N/A,FALSE,"현금";#N/A,#N/A,FALSE,"매출";#N/A,#N/A,FALSE,"원가";#N/A,#N/A,FALSE,"경영"}</definedName>
    <definedName name="어랑" localSheetId="8" hidden="1">{#N/A,#N/A,FALSE,"BS";#N/A,#N/A,FALSE,"PL";#N/A,#N/A,FALSE,"처분";#N/A,#N/A,FALSE,"현금";#N/A,#N/A,FALSE,"매출";#N/A,#N/A,FALSE,"원가";#N/A,#N/A,FALSE,"경영"}</definedName>
    <definedName name="어랑" localSheetId="25" hidden="1">{#N/A,#N/A,FALSE,"BS";#N/A,#N/A,FALSE,"PL";#N/A,#N/A,FALSE,"처분";#N/A,#N/A,FALSE,"현금";#N/A,#N/A,FALSE,"매출";#N/A,#N/A,FALSE,"원가";#N/A,#N/A,FALSE,"경영"}</definedName>
    <definedName name="어랑" localSheetId="2" hidden="1">{#N/A,#N/A,FALSE,"BS";#N/A,#N/A,FALSE,"PL";#N/A,#N/A,FALSE,"처분";#N/A,#N/A,FALSE,"현금";#N/A,#N/A,FALSE,"매출";#N/A,#N/A,FALSE,"원가";#N/A,#N/A,FALSE,"경영"}</definedName>
    <definedName name="어랑" localSheetId="28" hidden="1">{#N/A,#N/A,FALSE,"BS";#N/A,#N/A,FALSE,"PL";#N/A,#N/A,FALSE,"처분";#N/A,#N/A,FALSE,"현금";#N/A,#N/A,FALSE,"매출";#N/A,#N/A,FALSE,"원가";#N/A,#N/A,FALSE,"경영"}</definedName>
    <definedName name="어랑" localSheetId="5" hidden="1">{#N/A,#N/A,FALSE,"BS";#N/A,#N/A,FALSE,"PL";#N/A,#N/A,FALSE,"처분";#N/A,#N/A,FALSE,"현금";#N/A,#N/A,FALSE,"매출";#N/A,#N/A,FALSE,"원가";#N/A,#N/A,FALSE,"경영"}</definedName>
    <definedName name="어랑" hidden="1">{#N/A,#N/A,FALSE,"BS";#N/A,#N/A,FALSE,"PL";#N/A,#N/A,FALSE,"처분";#N/A,#N/A,FALSE,"현금";#N/A,#N/A,FALSE,"매출";#N/A,#N/A,FALSE,"원가";#N/A,#N/A,FALSE,"경영"}</definedName>
    <definedName name="어뱌" localSheetId="24">BlankMacro1</definedName>
    <definedName name="어뱌" localSheetId="8">BlankMacro1</definedName>
    <definedName name="어뱌" localSheetId="25">BlankMacro1</definedName>
    <definedName name="어뱌" localSheetId="2">BlankMacro1</definedName>
    <definedName name="어뱌" localSheetId="28">BlankMacro1</definedName>
    <definedName name="어뱌" localSheetId="26">BlankMacro1</definedName>
    <definedName name="어뱌" localSheetId="27">BlankMacro1</definedName>
    <definedName name="어뱌" localSheetId="6">BlankMacro1</definedName>
    <definedName name="어뱌" localSheetId="5">BlankMacro1</definedName>
    <definedName name="어뱌">BlankMacro1</definedName>
    <definedName name="어서">#N/A</definedName>
    <definedName name="어스앙카" localSheetId="24">#REF!</definedName>
    <definedName name="어스앙카">#REF!</definedName>
    <definedName name="어어" localSheetId="24" hidden="1">{#N/A,#N/A,FALSE,"1.CRITERIA";#N/A,#N/A,FALSE,"2.IS";#N/A,#N/A,FALSE,"3.BS";#N/A,#N/A,FALSE,"4.PER PL";#N/A,#N/A,FALSE,"5.INVESTMENT";#N/A,#N/A,FALSE,"6.공문";#N/A,#N/A,FALSE,"7.netinvest"}</definedName>
    <definedName name="어어" localSheetId="8" hidden="1">{#N/A,#N/A,FALSE,"1.CRITERIA";#N/A,#N/A,FALSE,"2.IS";#N/A,#N/A,FALSE,"3.BS";#N/A,#N/A,FALSE,"4.PER PL";#N/A,#N/A,FALSE,"5.INVESTMENT";#N/A,#N/A,FALSE,"6.공문";#N/A,#N/A,FALSE,"7.netinvest"}</definedName>
    <definedName name="어어" localSheetId="25"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localSheetId="28" hidden="1">{#N/A,#N/A,FALSE,"1.CRITERIA";#N/A,#N/A,FALSE,"2.IS";#N/A,#N/A,FALSE,"3.BS";#N/A,#N/A,FALSE,"4.PER PL";#N/A,#N/A,FALSE,"5.INVESTMENT";#N/A,#N/A,FALSE,"6.공문";#N/A,#N/A,FALSE,"7.netinvest"}</definedName>
    <definedName name="어어" localSheetId="5"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 localSheetId="24">BlankMacro1</definedName>
    <definedName name="어엉" localSheetId="8">BlankMacro1</definedName>
    <definedName name="어엉" localSheetId="25">BlankMacro1</definedName>
    <definedName name="어엉" localSheetId="2">BlankMacro1</definedName>
    <definedName name="어엉" localSheetId="28">BlankMacro1</definedName>
    <definedName name="어엉" localSheetId="26">BlankMacro1</definedName>
    <definedName name="어엉" localSheetId="27">BlankMacro1</definedName>
    <definedName name="어엉" localSheetId="6">BlankMacro1</definedName>
    <definedName name="어엉" localSheetId="5">BlankMacro1</definedName>
    <definedName name="어엉">BlankMacro1</definedName>
    <definedName name="어음" localSheetId="24" hidden="1">#REF!</definedName>
    <definedName name="어음" hidden="1">#REF!</definedName>
    <definedName name="어음수표" localSheetId="24" hidden="1">{#N/A,#N/A,FALSE,"1.CRITERIA";#N/A,#N/A,FALSE,"2.IS";#N/A,#N/A,FALSE,"3.BS";#N/A,#N/A,FALSE,"4.PER PL";#N/A,#N/A,FALSE,"5.INVESTMENT";#N/A,#N/A,FALSE,"6.공문";#N/A,#N/A,FALSE,"7.netinvest"}</definedName>
    <definedName name="어음수표" localSheetId="8" hidden="1">{#N/A,#N/A,FALSE,"1.CRITERIA";#N/A,#N/A,FALSE,"2.IS";#N/A,#N/A,FALSE,"3.BS";#N/A,#N/A,FALSE,"4.PER PL";#N/A,#N/A,FALSE,"5.INVESTMENT";#N/A,#N/A,FALSE,"6.공문";#N/A,#N/A,FALSE,"7.netinvest"}</definedName>
    <definedName name="어음수표" localSheetId="25" hidden="1">{#N/A,#N/A,FALSE,"1.CRITERIA";#N/A,#N/A,FALSE,"2.IS";#N/A,#N/A,FALSE,"3.BS";#N/A,#N/A,FALSE,"4.PER PL";#N/A,#N/A,FALSE,"5.INVESTMENT";#N/A,#N/A,FALSE,"6.공문";#N/A,#N/A,FALSE,"7.netinvest"}</definedName>
    <definedName name="어음수표" localSheetId="2" hidden="1">{#N/A,#N/A,FALSE,"1.CRITERIA";#N/A,#N/A,FALSE,"2.IS";#N/A,#N/A,FALSE,"3.BS";#N/A,#N/A,FALSE,"4.PER PL";#N/A,#N/A,FALSE,"5.INVESTMENT";#N/A,#N/A,FALSE,"6.공문";#N/A,#N/A,FALSE,"7.netinvest"}</definedName>
    <definedName name="어음수표" localSheetId="28" hidden="1">{#N/A,#N/A,FALSE,"1.CRITERIA";#N/A,#N/A,FALSE,"2.IS";#N/A,#N/A,FALSE,"3.BS";#N/A,#N/A,FALSE,"4.PER PL";#N/A,#N/A,FALSE,"5.INVESTMENT";#N/A,#N/A,FALSE,"6.공문";#N/A,#N/A,FALSE,"7.netinvest"}</definedName>
    <definedName name="어음수표" localSheetId="5"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24" hidden="1">{#N/A,#N/A,FALSE,"Aging Summary";#N/A,#N/A,FALSE,"Ratio Analysis";#N/A,#N/A,FALSE,"Test 120 Day Accts";#N/A,#N/A,FALSE,"Tickmarks"}</definedName>
    <definedName name="어쩌라구" localSheetId="8" hidden="1">{#N/A,#N/A,FALSE,"Aging Summary";#N/A,#N/A,FALSE,"Ratio Analysis";#N/A,#N/A,FALSE,"Test 120 Day Accts";#N/A,#N/A,FALSE,"Tickmarks"}</definedName>
    <definedName name="어쩌라구" localSheetId="25" hidden="1">{#N/A,#N/A,FALSE,"Aging Summary";#N/A,#N/A,FALSE,"Ratio Analysis";#N/A,#N/A,FALSE,"Test 120 Day Accts";#N/A,#N/A,FALSE,"Tickmarks"}</definedName>
    <definedName name="어쩌라구" localSheetId="2" hidden="1">{#N/A,#N/A,FALSE,"Aging Summary";#N/A,#N/A,FALSE,"Ratio Analysis";#N/A,#N/A,FALSE,"Test 120 Day Accts";#N/A,#N/A,FALSE,"Tickmarks"}</definedName>
    <definedName name="어쩌라구" localSheetId="14" hidden="1">{#N/A,#N/A,FALSE,"Aging Summary";#N/A,#N/A,FALSE,"Ratio Analysis";#N/A,#N/A,FALSE,"Test 120 Day Accts";#N/A,#N/A,FALSE,"Tickmarks"}</definedName>
    <definedName name="어쩌라구" localSheetId="28" hidden="1">{#N/A,#N/A,FALSE,"Aging Summary";#N/A,#N/A,FALSE,"Ratio Analysis";#N/A,#N/A,FALSE,"Test 120 Day Accts";#N/A,#N/A,FALSE,"Tickmarks"}</definedName>
    <definedName name="어쩌라구" localSheetId="5" hidden="1">{#N/A,#N/A,FALSE,"Aging Summary";#N/A,#N/A,FALSE,"Ratio Analysis";#N/A,#N/A,FALSE,"Test 120 Day Accts";#N/A,#N/A,FALSE,"Tickmarks"}</definedName>
    <definedName name="어쩌라구" localSheetId="13"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24" hidden="1">{#N/A,#N/A,FALSE,"Aging Summary";#N/A,#N/A,FALSE,"Ratio Analysis";#N/A,#N/A,FALSE,"Test 120 Day Accts";#N/A,#N/A,FALSE,"Tickmarks"}</definedName>
    <definedName name="어쩌라구_1" localSheetId="8" hidden="1">{#N/A,#N/A,FALSE,"Aging Summary";#N/A,#N/A,FALSE,"Ratio Analysis";#N/A,#N/A,FALSE,"Test 120 Day Accts";#N/A,#N/A,FALSE,"Tickmarks"}</definedName>
    <definedName name="어쩌라구_1" localSheetId="25"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localSheetId="14" hidden="1">{#N/A,#N/A,FALSE,"Aging Summary";#N/A,#N/A,FALSE,"Ratio Analysis";#N/A,#N/A,FALSE,"Test 120 Day Accts";#N/A,#N/A,FALSE,"Tickmarks"}</definedName>
    <definedName name="어쩌라구_1" localSheetId="28" hidden="1">{#N/A,#N/A,FALSE,"Aging Summary";#N/A,#N/A,FALSE,"Ratio Analysis";#N/A,#N/A,FALSE,"Test 120 Day Accts";#N/A,#N/A,FALSE,"Tickmarks"}</definedName>
    <definedName name="어쩌라구_1" localSheetId="5" hidden="1">{#N/A,#N/A,FALSE,"Aging Summary";#N/A,#N/A,FALSE,"Ratio Analysis";#N/A,#N/A,FALSE,"Test 120 Day Accts";#N/A,#N/A,FALSE,"Tickmarks"}</definedName>
    <definedName name="어쩌라구_1" localSheetId="13" hidden="1">{#N/A,#N/A,FALSE,"Aging Summary";#N/A,#N/A,FALSE,"Ratio Analysis";#N/A,#N/A,FALSE,"Test 120 Day Accts";#N/A,#N/A,FALSE,"Tickmarks"}</definedName>
    <definedName name="어쩌라구_1" hidden="1">{#N/A,#N/A,FALSE,"Aging Summary";#N/A,#N/A,FALSE,"Ratio Analysis";#N/A,#N/A,FALSE,"Test 120 Day Accts";#N/A,#N/A,FALSE,"Tickmarks"}</definedName>
    <definedName name="어학" localSheetId="24">#REF!</definedName>
    <definedName name="어학">#REF!</definedName>
    <definedName name="어허ㅑㅂ" localSheetId="24">BlankMacro1</definedName>
    <definedName name="어허ㅑㅂ" localSheetId="8">BlankMacro1</definedName>
    <definedName name="어허ㅑㅂ" localSheetId="25">BlankMacro1</definedName>
    <definedName name="어허ㅑㅂ" localSheetId="2">BlankMacro1</definedName>
    <definedName name="어허ㅑㅂ" localSheetId="28">BlankMacro1</definedName>
    <definedName name="어허ㅑㅂ" localSheetId="26">BlankMacro1</definedName>
    <definedName name="어허ㅑㅂ" localSheetId="27">BlankMacro1</definedName>
    <definedName name="어허ㅑㅂ" localSheetId="6">BlankMacro1</definedName>
    <definedName name="어허ㅑㅂ" localSheetId="5">BlankMacro1</definedName>
    <definedName name="어허ㅑㅂ">BlankMacro1</definedName>
    <definedName name="어호" localSheetId="24" hidden="1">{#N/A,#N/A,FALSE,"기안지";#N/A,#N/A,FALSE,"통신지"}</definedName>
    <definedName name="어호" localSheetId="8" hidden="1">{#N/A,#N/A,FALSE,"기안지";#N/A,#N/A,FALSE,"통신지"}</definedName>
    <definedName name="어호" localSheetId="25" hidden="1">{#N/A,#N/A,FALSE,"기안지";#N/A,#N/A,FALSE,"통신지"}</definedName>
    <definedName name="어호" localSheetId="2" hidden="1">{#N/A,#N/A,FALSE,"기안지";#N/A,#N/A,FALSE,"통신지"}</definedName>
    <definedName name="어호" localSheetId="14" hidden="1">{#N/A,#N/A,FALSE,"기안지";#N/A,#N/A,FALSE,"통신지"}</definedName>
    <definedName name="어호" localSheetId="28" hidden="1">{#N/A,#N/A,FALSE,"기안지";#N/A,#N/A,FALSE,"통신지"}</definedName>
    <definedName name="어호" localSheetId="5" hidden="1">{#N/A,#N/A,FALSE,"기안지";#N/A,#N/A,FALSE,"통신지"}</definedName>
    <definedName name="어호" localSheetId="13" hidden="1">{#N/A,#N/A,FALSE,"기안지";#N/A,#N/A,FALSE,"통신지"}</definedName>
    <definedName name="어호" hidden="1">{#N/A,#N/A,FALSE,"기안지";#N/A,#N/A,FALSE,"통신지"}</definedName>
    <definedName name="어호ㅚㅏ" localSheetId="24">BlankMacro1</definedName>
    <definedName name="어호ㅚㅏ" localSheetId="8">BlankMacro1</definedName>
    <definedName name="어호ㅚㅏ" localSheetId="25">BlankMacro1</definedName>
    <definedName name="어호ㅚㅏ" localSheetId="2">BlankMacro1</definedName>
    <definedName name="어호ㅚㅏ" localSheetId="28">BlankMacro1</definedName>
    <definedName name="어호ㅚㅏ" localSheetId="26">BlankMacro1</definedName>
    <definedName name="어호ㅚㅏ" localSheetId="27">BlankMacro1</definedName>
    <definedName name="어호ㅚㅏ" localSheetId="6">BlankMacro1</definedName>
    <definedName name="어호ㅚㅏ" localSheetId="5">BlankMacro1</definedName>
    <definedName name="어호ㅚㅏ">BlankMacro1</definedName>
    <definedName name="어ㅑ" localSheetId="24" hidden="1">{#N/A,#N/A,FALSE,"기안지";#N/A,#N/A,FALSE,"통신지"}</definedName>
    <definedName name="어ㅑ" localSheetId="8" hidden="1">{#N/A,#N/A,FALSE,"기안지";#N/A,#N/A,FALSE,"통신지"}</definedName>
    <definedName name="어ㅑ" localSheetId="25" hidden="1">{#N/A,#N/A,FALSE,"기안지";#N/A,#N/A,FALSE,"통신지"}</definedName>
    <definedName name="어ㅑ" localSheetId="2" hidden="1">{#N/A,#N/A,FALSE,"기안지";#N/A,#N/A,FALSE,"통신지"}</definedName>
    <definedName name="어ㅑ" localSheetId="14" hidden="1">{#N/A,#N/A,FALSE,"기안지";#N/A,#N/A,FALSE,"통신지"}</definedName>
    <definedName name="어ㅑ" localSheetId="28" hidden="1">{#N/A,#N/A,FALSE,"기안지";#N/A,#N/A,FALSE,"통신지"}</definedName>
    <definedName name="어ㅑ" localSheetId="5" hidden="1">{#N/A,#N/A,FALSE,"기안지";#N/A,#N/A,FALSE,"통신지"}</definedName>
    <definedName name="어ㅑ" localSheetId="13" hidden="1">{#N/A,#N/A,FALSE,"기안지";#N/A,#N/A,FALSE,"통신지"}</definedName>
    <definedName name="어ㅑ" hidden="1">{#N/A,#N/A,FALSE,"기안지";#N/A,#N/A,FALSE,"통신지"}</definedName>
    <definedName name="어ㅑㄷ" localSheetId="24">BlankMacro1</definedName>
    <definedName name="어ㅑㄷ" localSheetId="8">BlankMacro1</definedName>
    <definedName name="어ㅑㄷ" localSheetId="25">BlankMacro1</definedName>
    <definedName name="어ㅑㄷ" localSheetId="2">BlankMacro1</definedName>
    <definedName name="어ㅑㄷ" localSheetId="28">BlankMacro1</definedName>
    <definedName name="어ㅑㄷ" localSheetId="26">BlankMacro1</definedName>
    <definedName name="어ㅑㄷ" localSheetId="27">BlankMacro1</definedName>
    <definedName name="어ㅑㄷ" localSheetId="6">BlankMacro1</definedName>
    <definedName name="어ㅑㄷ" localSheetId="5">BlankMacro1</definedName>
    <definedName name="어ㅑㄷ">BlankMacro1</definedName>
    <definedName name="어ㅑㅑㄷ" localSheetId="24">BlankMacro1</definedName>
    <definedName name="어ㅑㅑㄷ" localSheetId="8">BlankMacro1</definedName>
    <definedName name="어ㅑㅑㄷ" localSheetId="25">BlankMacro1</definedName>
    <definedName name="어ㅑㅑㄷ" localSheetId="2">BlankMacro1</definedName>
    <definedName name="어ㅑㅑㄷ" localSheetId="28">BlankMacro1</definedName>
    <definedName name="어ㅑㅑㄷ" localSheetId="26">BlankMacro1</definedName>
    <definedName name="어ㅑㅑㄷ" localSheetId="27">BlankMacro1</definedName>
    <definedName name="어ㅑㅑㄷ" localSheetId="6">BlankMacro1</definedName>
    <definedName name="어ㅑㅑㄷ" localSheetId="5">BlankMacro1</definedName>
    <definedName name="어ㅑㅑㄷ">BlankMacro1</definedName>
    <definedName name="어ㅑㅑㅑㅑㅁㅂ" localSheetId="24">BlankMacro1</definedName>
    <definedName name="어ㅑㅑㅑㅑㅁㅂ" localSheetId="8">BlankMacro1</definedName>
    <definedName name="어ㅑㅑㅑㅑㅁㅂ" localSheetId="25">BlankMacro1</definedName>
    <definedName name="어ㅑㅑㅑㅑㅁㅂ" localSheetId="2">BlankMacro1</definedName>
    <definedName name="어ㅑㅑㅑㅑㅁㅂ" localSheetId="28">BlankMacro1</definedName>
    <definedName name="어ㅑㅑㅑㅑㅁㅂ" localSheetId="26">BlankMacro1</definedName>
    <definedName name="어ㅑㅑㅑㅑㅁㅂ" localSheetId="27">BlankMacro1</definedName>
    <definedName name="어ㅑㅑㅑㅑㅁㅂ" localSheetId="6">BlankMacro1</definedName>
    <definedName name="어ㅑㅑㅑㅑㅁㅂ" localSheetId="5">BlankMacro1</definedName>
    <definedName name="어ㅑㅑㅑㅑㅁㅂ">BlankMacro1</definedName>
    <definedName name="어ㅓ" localSheetId="24">BlankMacro1</definedName>
    <definedName name="어ㅓ" localSheetId="8">BlankMacro1</definedName>
    <definedName name="어ㅓ" localSheetId="25">BlankMacro1</definedName>
    <definedName name="어ㅓ" localSheetId="2">BlankMacro1</definedName>
    <definedName name="어ㅓ" localSheetId="28">BlankMacro1</definedName>
    <definedName name="어ㅓ" localSheetId="26">BlankMacro1</definedName>
    <definedName name="어ㅓ" localSheetId="27">BlankMacro1</definedName>
    <definedName name="어ㅓ" localSheetId="6">BlankMacro1</definedName>
    <definedName name="어ㅓ" localSheetId="5">BlankMacro1</definedName>
    <definedName name="어ㅓ">BlankMacro1</definedName>
    <definedName name="어ㅓㅏㅇ" localSheetId="24">BlankMacro1</definedName>
    <definedName name="어ㅓㅏㅇ" localSheetId="8">BlankMacro1</definedName>
    <definedName name="어ㅓㅏㅇ" localSheetId="25">BlankMacro1</definedName>
    <definedName name="어ㅓㅏㅇ" localSheetId="2">BlankMacro1</definedName>
    <definedName name="어ㅓㅏㅇ" localSheetId="28">BlankMacro1</definedName>
    <definedName name="어ㅓㅏㅇ" localSheetId="26">BlankMacro1</definedName>
    <definedName name="어ㅓㅏㅇ" localSheetId="27">BlankMacro1</definedName>
    <definedName name="어ㅓㅏㅇ" localSheetId="6">BlankMacro1</definedName>
    <definedName name="어ㅓㅏㅇ" localSheetId="5">BlankMacro1</definedName>
    <definedName name="어ㅓㅏㅇ">BlankMacro1</definedName>
    <definedName name="억" localSheetId="24">#REF!</definedName>
    <definedName name="억">#REF!</definedName>
    <definedName name="언" localSheetId="24" hidden="1">{#N/A,#N/A,FALSE,"단축1";#N/A,#N/A,FALSE,"단축2";#N/A,#N/A,FALSE,"단축3";#N/A,#N/A,FALSE,"장축";#N/A,#N/A,FALSE,"4WD"}</definedName>
    <definedName name="언" localSheetId="8" hidden="1">{#N/A,#N/A,FALSE,"단축1";#N/A,#N/A,FALSE,"단축2";#N/A,#N/A,FALSE,"단축3";#N/A,#N/A,FALSE,"장축";#N/A,#N/A,FALSE,"4WD"}</definedName>
    <definedName name="언" localSheetId="25" hidden="1">{#N/A,#N/A,FALSE,"단축1";#N/A,#N/A,FALSE,"단축2";#N/A,#N/A,FALSE,"단축3";#N/A,#N/A,FALSE,"장축";#N/A,#N/A,FALSE,"4WD"}</definedName>
    <definedName name="언" localSheetId="2" hidden="1">{#N/A,#N/A,FALSE,"단축1";#N/A,#N/A,FALSE,"단축2";#N/A,#N/A,FALSE,"단축3";#N/A,#N/A,FALSE,"장축";#N/A,#N/A,FALSE,"4WD"}</definedName>
    <definedName name="언" localSheetId="28" hidden="1">{#N/A,#N/A,FALSE,"단축1";#N/A,#N/A,FALSE,"단축2";#N/A,#N/A,FALSE,"단축3";#N/A,#N/A,FALSE,"장축";#N/A,#N/A,FALSE,"4WD"}</definedName>
    <definedName name="언" localSheetId="5" hidden="1">{#N/A,#N/A,FALSE,"단축1";#N/A,#N/A,FALSE,"단축2";#N/A,#N/A,FALSE,"단축3";#N/A,#N/A,FALSE,"장축";#N/A,#N/A,FALSE,"4WD"}</definedName>
    <definedName name="언" hidden="1">{#N/A,#N/A,FALSE,"단축1";#N/A,#N/A,FALSE,"단축2";#N/A,#N/A,FALSE,"단축3";#N/A,#N/A,FALSE,"장축";#N/A,#N/A,FALSE,"4WD"}</definedName>
    <definedName name="얼" localSheetId="24">#REF!</definedName>
    <definedName name="얼">#REF!</definedName>
    <definedName name="엄" localSheetId="24" hidden="1">{#N/A,#N/A,TRUE,"경전'96(1)";#N/A,#N/A,TRUE,"경전'96 (2)"}</definedName>
    <definedName name="엄" localSheetId="8" hidden="1">{#N/A,#N/A,TRUE,"경전'96(1)";#N/A,#N/A,TRUE,"경전'96 (2)"}</definedName>
    <definedName name="엄" localSheetId="25" hidden="1">{#N/A,#N/A,TRUE,"경전'96(1)";#N/A,#N/A,TRUE,"경전'96 (2)"}</definedName>
    <definedName name="엄" localSheetId="2" hidden="1">{#N/A,#N/A,TRUE,"경전'96(1)";#N/A,#N/A,TRUE,"경전'96 (2)"}</definedName>
    <definedName name="엄" localSheetId="28" hidden="1">{#N/A,#N/A,TRUE,"경전'96(1)";#N/A,#N/A,TRUE,"경전'96 (2)"}</definedName>
    <definedName name="엄" localSheetId="5" hidden="1">{#N/A,#N/A,TRUE,"경전'96(1)";#N/A,#N/A,TRUE,"경전'96 (2)"}</definedName>
    <definedName name="엄" hidden="1">{#N/A,#N/A,TRUE,"경전'96(1)";#N/A,#N/A,TRUE,"경전'96 (2)"}</definedName>
    <definedName name="업_________태" localSheetId="24">#REF!</definedName>
    <definedName name="업_________태">#REF!</definedName>
    <definedName name="업무" localSheetId="8">[1]!BlankMacro1</definedName>
    <definedName name="업무" localSheetId="28">[2]!BlankMacro1</definedName>
    <definedName name="업무" localSheetId="26">[2]!BlankMacro1</definedName>
    <definedName name="업무" localSheetId="27">[2]!BlankMacro1</definedName>
    <definedName name="업무" localSheetId="6">[2]!BlankMacro1</definedName>
    <definedName name="업무" localSheetId="5">#REF!</definedName>
    <definedName name="업무">[2]!BlankMacro1</definedName>
    <definedName name="업무2" localSheetId="8">[1]!BlankMacro1</definedName>
    <definedName name="업무2" localSheetId="28">[2]!BlankMacro1</definedName>
    <definedName name="업무2" localSheetId="26">[2]!BlankMacro1</definedName>
    <definedName name="업무2" localSheetId="27">[2]!BlankMacro1</definedName>
    <definedName name="업무2" localSheetId="6">[2]!BlankMacro1</definedName>
    <definedName name="업무2" localSheetId="5">#REF!</definedName>
    <definedName name="업무2">[2]!BlankMacro1</definedName>
    <definedName name="업무보고" localSheetId="24">#REF!</definedName>
    <definedName name="업무보고">#REF!</definedName>
    <definedName name="업무보고용" localSheetId="24" hidden="1">{#N/A,#N/A,FALSE,"정공"}</definedName>
    <definedName name="업무보고용" localSheetId="8" hidden="1">{#N/A,#N/A,FALSE,"정공"}</definedName>
    <definedName name="업무보고용" localSheetId="25" hidden="1">{#N/A,#N/A,FALSE,"정공"}</definedName>
    <definedName name="업무보고용" localSheetId="2" hidden="1">{#N/A,#N/A,FALSE,"정공"}</definedName>
    <definedName name="업무보고용" localSheetId="28" hidden="1">{#N/A,#N/A,FALSE,"정공"}</definedName>
    <definedName name="업무보고용" localSheetId="5" hidden="1">{#N/A,#N/A,FALSE,"정공"}</definedName>
    <definedName name="업무보고용" hidden="1">{#N/A,#N/A,FALSE,"정공"}</definedName>
    <definedName name="업체" localSheetId="24" hidden="1">{#N/A,#N/A,FALSE,"단축1";#N/A,#N/A,FALSE,"단축2";#N/A,#N/A,FALSE,"단축3";#N/A,#N/A,FALSE,"장축";#N/A,#N/A,FALSE,"4WD"}</definedName>
    <definedName name="업체" localSheetId="8" hidden="1">{#N/A,#N/A,FALSE,"단축1";#N/A,#N/A,FALSE,"단축2";#N/A,#N/A,FALSE,"단축3";#N/A,#N/A,FALSE,"장축";#N/A,#N/A,FALSE,"4WD"}</definedName>
    <definedName name="업체" localSheetId="25" hidden="1">{#N/A,#N/A,FALSE,"단축1";#N/A,#N/A,FALSE,"단축2";#N/A,#N/A,FALSE,"단축3";#N/A,#N/A,FALSE,"장축";#N/A,#N/A,FALSE,"4WD"}</definedName>
    <definedName name="업체" localSheetId="2" hidden="1">{#N/A,#N/A,FALSE,"단축1";#N/A,#N/A,FALSE,"단축2";#N/A,#N/A,FALSE,"단축3";#N/A,#N/A,FALSE,"장축";#N/A,#N/A,FALSE,"4WD"}</definedName>
    <definedName name="업체" localSheetId="28" hidden="1">{#N/A,#N/A,FALSE,"단축1";#N/A,#N/A,FALSE,"단축2";#N/A,#N/A,FALSE,"단축3";#N/A,#N/A,FALSE,"장축";#N/A,#N/A,FALSE,"4WD"}</definedName>
    <definedName name="업체" localSheetId="5" hidden="1">{#N/A,#N/A,FALSE,"단축1";#N/A,#N/A,FALSE,"단축2";#N/A,#N/A,FALSE,"단축3";#N/A,#N/A,FALSE,"장축";#N/A,#N/A,FALSE,"4WD"}</definedName>
    <definedName name="업체" hidden="1">{#N/A,#N/A,FALSE,"단축1";#N/A,#N/A,FALSE,"단축2";#N/A,#N/A,FALSE,"단축3";#N/A,#N/A,FALSE,"장축";#N/A,#N/A,FALSE,"4WD"}</definedName>
    <definedName name="없애버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24" hidden="1">{#N/A,#N/A,FALSE,"Aging Summary";#N/A,#N/A,FALSE,"Ratio Analysis";#N/A,#N/A,FALSE,"Test 120 Day Accts";#N/A,#N/A,FALSE,"Tickmarks"}</definedName>
    <definedName name="없애자" localSheetId="8" hidden="1">{#N/A,#N/A,FALSE,"Aging Summary";#N/A,#N/A,FALSE,"Ratio Analysis";#N/A,#N/A,FALSE,"Test 120 Day Accts";#N/A,#N/A,FALSE,"Tickmarks"}</definedName>
    <definedName name="없애자" localSheetId="25" hidden="1">{#N/A,#N/A,FALSE,"Aging Summary";#N/A,#N/A,FALSE,"Ratio Analysis";#N/A,#N/A,FALSE,"Test 120 Day Accts";#N/A,#N/A,FALSE,"Tickmarks"}</definedName>
    <definedName name="없애자" localSheetId="2" hidden="1">{#N/A,#N/A,FALSE,"Aging Summary";#N/A,#N/A,FALSE,"Ratio Analysis";#N/A,#N/A,FALSE,"Test 120 Day Accts";#N/A,#N/A,FALSE,"Tickmarks"}</definedName>
    <definedName name="없애자" localSheetId="28" hidden="1">{#N/A,#N/A,FALSE,"Aging Summary";#N/A,#N/A,FALSE,"Ratio Analysis";#N/A,#N/A,FALSE,"Test 120 Day Accts";#N/A,#N/A,FALSE,"Tickmarks"}</definedName>
    <definedName name="없애자" localSheetId="5" hidden="1">{#N/A,#N/A,FALSE,"Aging Summary";#N/A,#N/A,FALSE,"Ratio Analysis";#N/A,#N/A,FALSE,"Test 120 Day Accts";#N/A,#N/A,FALSE,"Tickmarks"}</definedName>
    <definedName name="없애자" hidden="1">{#N/A,#N/A,FALSE,"Aging Summary";#N/A,#N/A,FALSE,"Ratio Analysis";#N/A,#N/A,FALSE,"Test 120 Day Accts";#N/A,#N/A,FALSE,"Tickmarks"}</definedName>
    <definedName name="엉"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 localSheetId="24">BlankMacro1</definedName>
    <definedName name="엉ㅁ" localSheetId="8">BlankMacro1</definedName>
    <definedName name="엉ㅁ" localSheetId="25">BlankMacro1</definedName>
    <definedName name="엉ㅁ" localSheetId="2">BlankMacro1</definedName>
    <definedName name="엉ㅁ" localSheetId="28">BlankMacro1</definedName>
    <definedName name="엉ㅁ" localSheetId="26">BlankMacro1</definedName>
    <definedName name="엉ㅁ" localSheetId="27">BlankMacro1</definedName>
    <definedName name="엉ㅁ" localSheetId="6">BlankMacro1</definedName>
    <definedName name="엉ㅁ" localSheetId="5">BlankMacro1</definedName>
    <definedName name="엉ㅁ">BlankMacro1</definedName>
    <definedName name="엏" localSheetId="24" hidden="1">{#N/A,#N/A,FALSE,"기안지";#N/A,#N/A,FALSE,"통신지"}</definedName>
    <definedName name="엏" localSheetId="8" hidden="1">{#N/A,#N/A,FALSE,"기안지";#N/A,#N/A,FALSE,"통신지"}</definedName>
    <definedName name="엏" localSheetId="25" hidden="1">{#N/A,#N/A,FALSE,"기안지";#N/A,#N/A,FALSE,"통신지"}</definedName>
    <definedName name="엏" localSheetId="2" hidden="1">{#N/A,#N/A,FALSE,"기안지";#N/A,#N/A,FALSE,"통신지"}</definedName>
    <definedName name="엏" localSheetId="14" hidden="1">{#N/A,#N/A,FALSE,"기안지";#N/A,#N/A,FALSE,"통신지"}</definedName>
    <definedName name="엏" localSheetId="28" hidden="1">{#N/A,#N/A,FALSE,"기안지";#N/A,#N/A,FALSE,"통신지"}</definedName>
    <definedName name="엏" localSheetId="5" hidden="1">{#N/A,#N/A,FALSE,"기안지";#N/A,#N/A,FALSE,"통신지"}</definedName>
    <definedName name="엏" localSheetId="13" hidden="1">{#N/A,#N/A,FALSE,"기안지";#N/A,#N/A,FALSE,"통신지"}</definedName>
    <definedName name="엏" hidden="1">{#N/A,#N/A,FALSE,"기안지";#N/A,#N/A,FALSE,"통신지"}</definedName>
    <definedName name="엏걉" localSheetId="24">BlankMacro1</definedName>
    <definedName name="엏걉" localSheetId="8">BlankMacro1</definedName>
    <definedName name="엏걉" localSheetId="25">BlankMacro1</definedName>
    <definedName name="엏걉" localSheetId="2">BlankMacro1</definedName>
    <definedName name="엏걉" localSheetId="28">BlankMacro1</definedName>
    <definedName name="엏걉" localSheetId="26">BlankMacro1</definedName>
    <definedName name="엏걉" localSheetId="27">BlankMacro1</definedName>
    <definedName name="엏걉" localSheetId="6">BlankMacro1</definedName>
    <definedName name="엏걉" localSheetId="5">BlankMacro1</definedName>
    <definedName name="엏걉">BlankMacro1</definedName>
    <definedName name="에어벤트" localSheetId="24" hidden="1">{#N/A,#N/A,FALSE,"단축1";#N/A,#N/A,FALSE,"단축2";#N/A,#N/A,FALSE,"단축3";#N/A,#N/A,FALSE,"장축";#N/A,#N/A,FALSE,"4WD"}</definedName>
    <definedName name="에어벤트" localSheetId="8" hidden="1">{#N/A,#N/A,FALSE,"단축1";#N/A,#N/A,FALSE,"단축2";#N/A,#N/A,FALSE,"단축3";#N/A,#N/A,FALSE,"장축";#N/A,#N/A,FALSE,"4WD"}</definedName>
    <definedName name="에어벤트" localSheetId="25" hidden="1">{#N/A,#N/A,FALSE,"단축1";#N/A,#N/A,FALSE,"단축2";#N/A,#N/A,FALSE,"단축3";#N/A,#N/A,FALSE,"장축";#N/A,#N/A,FALSE,"4WD"}</definedName>
    <definedName name="에어벤트" localSheetId="2" hidden="1">{#N/A,#N/A,FALSE,"단축1";#N/A,#N/A,FALSE,"단축2";#N/A,#N/A,FALSE,"단축3";#N/A,#N/A,FALSE,"장축";#N/A,#N/A,FALSE,"4WD"}</definedName>
    <definedName name="에어벤트" localSheetId="28" hidden="1">{#N/A,#N/A,FALSE,"단축1";#N/A,#N/A,FALSE,"단축2";#N/A,#N/A,FALSE,"단축3";#N/A,#N/A,FALSE,"장축";#N/A,#N/A,FALSE,"4WD"}</definedName>
    <definedName name="에어벤트" localSheetId="5" hidden="1">{#N/A,#N/A,FALSE,"단축1";#N/A,#N/A,FALSE,"단축2";#N/A,#N/A,FALSE,"단축3";#N/A,#N/A,FALSE,"장축";#N/A,#N/A,FALSE,"4WD"}</definedName>
    <definedName name="에어벤트" hidden="1">{#N/A,#N/A,FALSE,"단축1";#N/A,#N/A,FALSE,"단축2";#N/A,#N/A,FALSE,"단축3";#N/A,#N/A,FALSE,"장축";#N/A,#N/A,FALSE,"4WD"}</definedName>
    <definedName name="에이" localSheetId="24" hidden="1">{#N/A,#N/A,TRUE,"Y생산";#N/A,#N/A,TRUE,"Y판매";#N/A,#N/A,TRUE,"Y총물량";#N/A,#N/A,TRUE,"Y능력";#N/A,#N/A,TRUE,"YKD"}</definedName>
    <definedName name="에이" localSheetId="8" hidden="1">{#N/A,#N/A,TRUE,"Y생산";#N/A,#N/A,TRUE,"Y판매";#N/A,#N/A,TRUE,"Y총물량";#N/A,#N/A,TRUE,"Y능력";#N/A,#N/A,TRUE,"YKD"}</definedName>
    <definedName name="에이" localSheetId="25" hidden="1">{#N/A,#N/A,TRUE,"Y생산";#N/A,#N/A,TRUE,"Y판매";#N/A,#N/A,TRUE,"Y총물량";#N/A,#N/A,TRUE,"Y능력";#N/A,#N/A,TRUE,"YKD"}</definedName>
    <definedName name="에이" localSheetId="2" hidden="1">{#N/A,#N/A,TRUE,"Y생산";#N/A,#N/A,TRUE,"Y판매";#N/A,#N/A,TRUE,"Y총물량";#N/A,#N/A,TRUE,"Y능력";#N/A,#N/A,TRUE,"YKD"}</definedName>
    <definedName name="에이" localSheetId="28" hidden="1">{#N/A,#N/A,TRUE,"Y생산";#N/A,#N/A,TRUE,"Y판매";#N/A,#N/A,TRUE,"Y총물량";#N/A,#N/A,TRUE,"Y능력";#N/A,#N/A,TRUE,"YKD"}</definedName>
    <definedName name="에이" localSheetId="5" hidden="1">{#N/A,#N/A,TRUE,"Y생산";#N/A,#N/A,TRUE,"Y판매";#N/A,#N/A,TRUE,"Y총물량";#N/A,#N/A,TRUE,"Y능력";#N/A,#N/A,TRUE,"YKD"}</definedName>
    <definedName name="에이" hidden="1">{#N/A,#N/A,TRUE,"Y생산";#N/A,#N/A,TRUE,"Y판매";#N/A,#N/A,TRUE,"Y총물량";#N/A,#N/A,TRUE,"Y능력";#N/A,#N/A,TRUE,"YKD"}</definedName>
    <definedName name="에쿠스" localSheetId="24" hidden="1">{#N/A,#N/A,FALSE,"견적대비-2"}</definedName>
    <definedName name="에쿠스" localSheetId="8" hidden="1">{#N/A,#N/A,FALSE,"견적대비-2"}</definedName>
    <definedName name="에쿠스" localSheetId="25" hidden="1">{#N/A,#N/A,FALSE,"견적대비-2"}</definedName>
    <definedName name="에쿠스" localSheetId="2" hidden="1">{#N/A,#N/A,FALSE,"견적대비-2"}</definedName>
    <definedName name="에쿠스" localSheetId="28" hidden="1">{#N/A,#N/A,FALSE,"견적대비-2"}</definedName>
    <definedName name="에쿠스" localSheetId="5" hidden="1">{#N/A,#N/A,FALSE,"견적대비-2"}</definedName>
    <definedName name="에쿠스" hidden="1">{#N/A,#N/A,FALSE,"견적대비-2"}</definedName>
    <definedName name="엔진" localSheetId="24" hidden="1">{#N/A,#N/A,FALSE,"단축1";#N/A,#N/A,FALSE,"단축2";#N/A,#N/A,FALSE,"단축3";#N/A,#N/A,FALSE,"장축";#N/A,#N/A,FALSE,"4WD"}</definedName>
    <definedName name="엔진" localSheetId="8" hidden="1">{#N/A,#N/A,FALSE,"단축1";#N/A,#N/A,FALSE,"단축2";#N/A,#N/A,FALSE,"단축3";#N/A,#N/A,FALSE,"장축";#N/A,#N/A,FALSE,"4WD"}</definedName>
    <definedName name="엔진" localSheetId="25" hidden="1">{#N/A,#N/A,FALSE,"단축1";#N/A,#N/A,FALSE,"단축2";#N/A,#N/A,FALSE,"단축3";#N/A,#N/A,FALSE,"장축";#N/A,#N/A,FALSE,"4WD"}</definedName>
    <definedName name="엔진" localSheetId="2" hidden="1">{#N/A,#N/A,FALSE,"단축1";#N/A,#N/A,FALSE,"단축2";#N/A,#N/A,FALSE,"단축3";#N/A,#N/A,FALSE,"장축";#N/A,#N/A,FALSE,"4WD"}</definedName>
    <definedName name="엔진" localSheetId="28" hidden="1">{#N/A,#N/A,FALSE,"단축1";#N/A,#N/A,FALSE,"단축2";#N/A,#N/A,FALSE,"단축3";#N/A,#N/A,FALSE,"장축";#N/A,#N/A,FALSE,"4WD"}</definedName>
    <definedName name="엔진" localSheetId="5" hidden="1">{#N/A,#N/A,FALSE,"단축1";#N/A,#N/A,FALSE,"단축2";#N/A,#N/A,FALSE,"단축3";#N/A,#N/A,FALSE,"장축";#N/A,#N/A,FALSE,"4WD"}</definedName>
    <definedName name="엔진" hidden="1">{#N/A,#N/A,FALSE,"단축1";#N/A,#N/A,FALSE,"단축2";#N/A,#N/A,FALSE,"단축3";#N/A,#N/A,FALSE,"장축";#N/A,#N/A,FALSE,"4WD"}</definedName>
    <definedName name="엔진표지" localSheetId="24" hidden="1">{#N/A,#N/A,FALSE,"단축1";#N/A,#N/A,FALSE,"단축2";#N/A,#N/A,FALSE,"단축3";#N/A,#N/A,FALSE,"장축";#N/A,#N/A,FALSE,"4WD"}</definedName>
    <definedName name="엔진표지" localSheetId="8" hidden="1">{#N/A,#N/A,FALSE,"단축1";#N/A,#N/A,FALSE,"단축2";#N/A,#N/A,FALSE,"단축3";#N/A,#N/A,FALSE,"장축";#N/A,#N/A,FALSE,"4WD"}</definedName>
    <definedName name="엔진표지" localSheetId="25" hidden="1">{#N/A,#N/A,FALSE,"단축1";#N/A,#N/A,FALSE,"단축2";#N/A,#N/A,FALSE,"단축3";#N/A,#N/A,FALSE,"장축";#N/A,#N/A,FALSE,"4WD"}</definedName>
    <definedName name="엔진표지" localSheetId="2" hidden="1">{#N/A,#N/A,FALSE,"단축1";#N/A,#N/A,FALSE,"단축2";#N/A,#N/A,FALSE,"단축3";#N/A,#N/A,FALSE,"장축";#N/A,#N/A,FALSE,"4WD"}</definedName>
    <definedName name="엔진표지" localSheetId="28" hidden="1">{#N/A,#N/A,FALSE,"단축1";#N/A,#N/A,FALSE,"단축2";#N/A,#N/A,FALSE,"단축3";#N/A,#N/A,FALSE,"장축";#N/A,#N/A,FALSE,"4WD"}</definedName>
    <definedName name="엔진표지" localSheetId="5" hidden="1">{#N/A,#N/A,FALSE,"단축1";#N/A,#N/A,FALSE,"단축2";#N/A,#N/A,FALSE,"단축3";#N/A,#N/A,FALSE,"장축";#N/A,#N/A,FALSE,"4WD"}</definedName>
    <definedName name="엔진표지" hidden="1">{#N/A,#N/A,FALSE,"단축1";#N/A,#N/A,FALSE,"단축2";#N/A,#N/A,FALSE,"단축3";#N/A,#N/A,FALSE,"장축";#N/A,#N/A,FALSE,"4WD"}</definedName>
    <definedName name="엔환율" localSheetId="24">#REF!</definedName>
    <definedName name="엔환율">#REF!</definedName>
    <definedName name="여건22" localSheetId="24" hidden="1">#REF!</definedName>
    <definedName name="여건22" localSheetId="14" hidden="1">#REF!</definedName>
    <definedName name="여건22" localSheetId="28" hidden="1">#REF!</definedName>
    <definedName name="여건22" localSheetId="13" hidden="1">#REF!</definedName>
    <definedName name="여건22" hidden="1">#REF!</definedName>
    <definedName name="여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여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 localSheetId="24">#REF!</definedName>
    <definedName name="여유비율">#REF!</definedName>
    <definedName name="여의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4" hidden="1">{#N/A,#N/A,FALSE,"1.CRITERIA";#N/A,#N/A,FALSE,"2.IS";#N/A,#N/A,FALSE,"3.BS";#N/A,#N/A,FALSE,"4.PER PL";#N/A,#N/A,FALSE,"5.INVESTMENT";#N/A,#N/A,FALSE,"6.공문";#N/A,#N/A,FALSE,"7.netinvest"}</definedName>
    <definedName name="여이" localSheetId="8" hidden="1">{#N/A,#N/A,FALSE,"1.CRITERIA";#N/A,#N/A,FALSE,"2.IS";#N/A,#N/A,FALSE,"3.BS";#N/A,#N/A,FALSE,"4.PER PL";#N/A,#N/A,FALSE,"5.INVESTMENT";#N/A,#N/A,FALSE,"6.공문";#N/A,#N/A,FALSE,"7.netinvest"}</definedName>
    <definedName name="여이" localSheetId="25"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localSheetId="28" hidden="1">{#N/A,#N/A,FALSE,"1.CRITERIA";#N/A,#N/A,FALSE,"2.IS";#N/A,#N/A,FALSE,"3.BS";#N/A,#N/A,FALSE,"4.PER PL";#N/A,#N/A,FALSE,"5.INVESTMENT";#N/A,#N/A,FALSE,"6.공문";#N/A,#N/A,FALSE,"7.netinvest"}</definedName>
    <definedName name="여이" localSheetId="5"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24" hidden="1">{#N/A,#N/A,FALSE,"UNIT";#N/A,#N/A,FALSE,"UNIT";#N/A,#N/A,FALSE,"계정"}</definedName>
    <definedName name="연간예상" localSheetId="8" hidden="1">{#N/A,#N/A,FALSE,"UNIT";#N/A,#N/A,FALSE,"UNIT";#N/A,#N/A,FALSE,"계정"}</definedName>
    <definedName name="연간예상" localSheetId="25" hidden="1">{#N/A,#N/A,FALSE,"UNIT";#N/A,#N/A,FALSE,"UNIT";#N/A,#N/A,FALSE,"계정"}</definedName>
    <definedName name="연간예상" localSheetId="2" hidden="1">{#N/A,#N/A,FALSE,"UNIT";#N/A,#N/A,FALSE,"UNIT";#N/A,#N/A,FALSE,"계정"}</definedName>
    <definedName name="연간예상" localSheetId="28" hidden="1">{#N/A,#N/A,FALSE,"UNIT";#N/A,#N/A,FALSE,"UNIT";#N/A,#N/A,FALSE,"계정"}</definedName>
    <definedName name="연간예상" localSheetId="5" hidden="1">{#N/A,#N/A,FALSE,"UNIT";#N/A,#N/A,FALSE,"UNIT";#N/A,#N/A,FALSE,"계정"}</definedName>
    <definedName name="연간예상" hidden="1">{#N/A,#N/A,FALSE,"UNIT";#N/A,#N/A,FALSE,"UNIT";#N/A,#N/A,FALSE,"계정"}</definedName>
    <definedName name="연결PL" localSheetId="24">#REF!</definedName>
    <definedName name="연결PL">#REF!</definedName>
    <definedName name="연결정산표2" localSheetId="24" hidden="1">{#N/A,#N/A,FALSE,"Aging Summary";#N/A,#N/A,FALSE,"Ratio Analysis";#N/A,#N/A,FALSE,"Test 120 Day Accts";#N/A,#N/A,FALSE,"Tickmarks"}</definedName>
    <definedName name="연결정산표2" localSheetId="8" hidden="1">{#N/A,#N/A,FALSE,"Aging Summary";#N/A,#N/A,FALSE,"Ratio Analysis";#N/A,#N/A,FALSE,"Test 120 Day Accts";#N/A,#N/A,FALSE,"Tickmarks"}</definedName>
    <definedName name="연결정산표2" localSheetId="25"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localSheetId="28" hidden="1">{#N/A,#N/A,FALSE,"Aging Summary";#N/A,#N/A,FALSE,"Ratio Analysis";#N/A,#N/A,FALSE,"Test 120 Day Accts";#N/A,#N/A,FALSE,"Tickmarks"}</definedName>
    <definedName name="연결정산표2" localSheetId="5"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 localSheetId="24">#REF!</definedName>
    <definedName name="연결지분법_Excel_v6_8_1217_연결지분법분개_List">#REF!</definedName>
    <definedName name="연결현금흐름표1" localSheetId="24">#REF!</definedName>
    <definedName name="연결현금흐름표1">#REF!</definedName>
    <definedName name="연구1" localSheetId="24" hidden="1">{#N/A,#N/A,TRUE,"경전'96(1)";#N/A,#N/A,TRUE,"경전'96 (2)"}</definedName>
    <definedName name="연구1" localSheetId="8" hidden="1">{#N/A,#N/A,TRUE,"경전'96(1)";#N/A,#N/A,TRUE,"경전'96 (2)"}</definedName>
    <definedName name="연구1" localSheetId="25" hidden="1">{#N/A,#N/A,TRUE,"경전'96(1)";#N/A,#N/A,TRUE,"경전'96 (2)"}</definedName>
    <definedName name="연구1" localSheetId="2" hidden="1">{#N/A,#N/A,TRUE,"경전'96(1)";#N/A,#N/A,TRUE,"경전'96 (2)"}</definedName>
    <definedName name="연구1" localSheetId="28" hidden="1">{#N/A,#N/A,TRUE,"경전'96(1)";#N/A,#N/A,TRUE,"경전'96 (2)"}</definedName>
    <definedName name="연구1" localSheetId="5" hidden="1">{#N/A,#N/A,TRUE,"경전'96(1)";#N/A,#N/A,TRUE,"경전'96 (2)"}</definedName>
    <definedName name="연구1" hidden="1">{#N/A,#N/A,TRUE,"경전'96(1)";#N/A,#N/A,TRUE,"경전'96 (2)"}</definedName>
    <definedName name="연구개발" localSheetId="24" hidden="1">{#N/A,#N/A,TRUE,"경전'96(1)";#N/A,#N/A,TRUE,"경전'96 (2)"}</definedName>
    <definedName name="연구개발" localSheetId="8" hidden="1">{#N/A,#N/A,TRUE,"경전'96(1)";#N/A,#N/A,TRUE,"경전'96 (2)"}</definedName>
    <definedName name="연구개발" localSheetId="25" hidden="1">{#N/A,#N/A,TRUE,"경전'96(1)";#N/A,#N/A,TRUE,"경전'96 (2)"}</definedName>
    <definedName name="연구개발" localSheetId="2" hidden="1">{#N/A,#N/A,TRUE,"경전'96(1)";#N/A,#N/A,TRUE,"경전'96 (2)"}</definedName>
    <definedName name="연구개발" localSheetId="28" hidden="1">{#N/A,#N/A,TRUE,"경전'96(1)";#N/A,#N/A,TRUE,"경전'96 (2)"}</definedName>
    <definedName name="연구개발" localSheetId="5" hidden="1">{#N/A,#N/A,TRUE,"경전'96(1)";#N/A,#N/A,TRUE,"경전'96 (2)"}</definedName>
    <definedName name="연구개발" hidden="1">{#N/A,#N/A,TRUE,"경전'96(1)";#N/A,#N/A,TRUE,"경전'96 (2)"}</definedName>
    <definedName name="연구소" localSheetId="24" hidden="1">{#N/A,#N/A,TRUE,"경전'96(1)";#N/A,#N/A,TRUE,"경전'96 (2)"}</definedName>
    <definedName name="연구소" localSheetId="8" hidden="1">{#N/A,#N/A,TRUE,"경전'96(1)";#N/A,#N/A,TRUE,"경전'96 (2)"}</definedName>
    <definedName name="연구소" localSheetId="25" hidden="1">{#N/A,#N/A,TRUE,"경전'96(1)";#N/A,#N/A,TRUE,"경전'96 (2)"}</definedName>
    <definedName name="연구소" localSheetId="2" hidden="1">{#N/A,#N/A,TRUE,"경전'96(1)";#N/A,#N/A,TRUE,"경전'96 (2)"}</definedName>
    <definedName name="연구소" localSheetId="28" hidden="1">{#N/A,#N/A,TRUE,"경전'96(1)";#N/A,#N/A,TRUE,"경전'96 (2)"}</definedName>
    <definedName name="연구소" localSheetId="5" hidden="1">{#N/A,#N/A,TRUE,"경전'96(1)";#N/A,#N/A,TRUE,"경전'96 (2)"}</definedName>
    <definedName name="연구소" hidden="1">{#N/A,#N/A,TRUE,"경전'96(1)";#N/A,#N/A,TRUE,"경전'96 (2)"}</definedName>
    <definedName name="연구소1" localSheetId="24" hidden="1">{#N/A,#N/A,TRUE,"경전'96(1)";#N/A,#N/A,TRUE,"경전'96 (2)"}</definedName>
    <definedName name="연구소1" localSheetId="8" hidden="1">{#N/A,#N/A,TRUE,"경전'96(1)";#N/A,#N/A,TRUE,"경전'96 (2)"}</definedName>
    <definedName name="연구소1" localSheetId="25" hidden="1">{#N/A,#N/A,TRUE,"경전'96(1)";#N/A,#N/A,TRUE,"경전'96 (2)"}</definedName>
    <definedName name="연구소1" localSheetId="2" hidden="1">{#N/A,#N/A,TRUE,"경전'96(1)";#N/A,#N/A,TRUE,"경전'96 (2)"}</definedName>
    <definedName name="연구소1" localSheetId="28" hidden="1">{#N/A,#N/A,TRUE,"경전'96(1)";#N/A,#N/A,TRUE,"경전'96 (2)"}</definedName>
    <definedName name="연구소1" localSheetId="5" hidden="1">{#N/A,#N/A,TRUE,"경전'96(1)";#N/A,#N/A,TRUE,"경전'96 (2)"}</definedName>
    <definedName name="연구소1" hidden="1">{#N/A,#N/A,TRUE,"경전'96(1)";#N/A,#N/A,TRUE,"경전'96 (2)"}</definedName>
    <definedName name="연구소계" localSheetId="24" hidden="1">{"'5국공정'!$A$1:$E$128"}</definedName>
    <definedName name="연구소계" localSheetId="8" hidden="1">{"'5국공정'!$A$1:$E$128"}</definedName>
    <definedName name="연구소계" localSheetId="25" hidden="1">{"'5국공정'!$A$1:$E$128"}</definedName>
    <definedName name="연구소계" localSheetId="2" hidden="1">{"'5국공정'!$A$1:$E$128"}</definedName>
    <definedName name="연구소계" localSheetId="28" hidden="1">{"'5국공정'!$A$1:$E$128"}</definedName>
    <definedName name="연구소계" localSheetId="5" hidden="1">{"'5국공정'!$A$1:$E$128"}</definedName>
    <definedName name="연구소계" hidden="1">{"'5국공정'!$A$1:$E$128"}</definedName>
    <definedName name="연금보험료" localSheetId="24">#REF!</definedName>
    <definedName name="연금보험료">#REF!</definedName>
    <definedName name="연도" localSheetId="24">#REF!</definedName>
    <definedName name="연도">#REF!</definedName>
    <definedName name="연도1" localSheetId="24">#REF!</definedName>
    <definedName name="연도1">#REF!</definedName>
    <definedName name="연도2" localSheetId="24">#REF!</definedName>
    <definedName name="연도2">#REF!</definedName>
    <definedName name="연도3" localSheetId="24">#REF!</definedName>
    <definedName name="연도3">#REF!</definedName>
    <definedName name="연도4" localSheetId="24">#REF!</definedName>
    <definedName name="연도4">#REF!</definedName>
    <definedName name="연도5" localSheetId="24">#REF!</definedName>
    <definedName name="연도5">#REF!</definedName>
    <definedName name="연료2" localSheetId="24" hidden="1">{#N/A,#N/A,FALSE,"단축1";#N/A,#N/A,FALSE,"단축2";#N/A,#N/A,FALSE,"단축3";#N/A,#N/A,FALSE,"장축";#N/A,#N/A,FALSE,"4WD"}</definedName>
    <definedName name="연료2" localSheetId="8" hidden="1">{#N/A,#N/A,FALSE,"단축1";#N/A,#N/A,FALSE,"단축2";#N/A,#N/A,FALSE,"단축3";#N/A,#N/A,FALSE,"장축";#N/A,#N/A,FALSE,"4WD"}</definedName>
    <definedName name="연료2" localSheetId="25" hidden="1">{#N/A,#N/A,FALSE,"단축1";#N/A,#N/A,FALSE,"단축2";#N/A,#N/A,FALSE,"단축3";#N/A,#N/A,FALSE,"장축";#N/A,#N/A,FALSE,"4WD"}</definedName>
    <definedName name="연료2" localSheetId="2" hidden="1">{#N/A,#N/A,FALSE,"단축1";#N/A,#N/A,FALSE,"단축2";#N/A,#N/A,FALSE,"단축3";#N/A,#N/A,FALSE,"장축";#N/A,#N/A,FALSE,"4WD"}</definedName>
    <definedName name="연료2" localSheetId="28" hidden="1">{#N/A,#N/A,FALSE,"단축1";#N/A,#N/A,FALSE,"단축2";#N/A,#N/A,FALSE,"단축3";#N/A,#N/A,FALSE,"장축";#N/A,#N/A,FALSE,"4WD"}</definedName>
    <definedName name="연료2" localSheetId="5" hidden="1">{#N/A,#N/A,FALSE,"단축1";#N/A,#N/A,FALSE,"단축2";#N/A,#N/A,FALSE,"단축3";#N/A,#N/A,FALSE,"장축";#N/A,#N/A,FALSE,"4WD"}</definedName>
    <definedName name="연료2" hidden="1">{#N/A,#N/A,FALSE,"단축1";#N/A,#N/A,FALSE,"단축2";#N/A,#N/A,FALSE,"단축3";#N/A,#N/A,FALSE,"장축";#N/A,#N/A,FALSE,"4WD"}</definedName>
    <definedName name="연말손익" localSheetId="24" hidden="1">{#N/A,#N/A,FALSE,"UNIT";#N/A,#N/A,FALSE,"UNIT";#N/A,#N/A,FALSE,"계정"}</definedName>
    <definedName name="연말손익" localSheetId="8" hidden="1">{#N/A,#N/A,FALSE,"UNIT";#N/A,#N/A,FALSE,"UNIT";#N/A,#N/A,FALSE,"계정"}</definedName>
    <definedName name="연말손익" localSheetId="25" hidden="1">{#N/A,#N/A,FALSE,"UNIT";#N/A,#N/A,FALSE,"UNIT";#N/A,#N/A,FALSE,"계정"}</definedName>
    <definedName name="연말손익" localSheetId="2" hidden="1">{#N/A,#N/A,FALSE,"UNIT";#N/A,#N/A,FALSE,"UNIT";#N/A,#N/A,FALSE,"계정"}</definedName>
    <definedName name="연말손익" localSheetId="28" hidden="1">{#N/A,#N/A,FALSE,"UNIT";#N/A,#N/A,FALSE,"UNIT";#N/A,#N/A,FALSE,"계정"}</definedName>
    <definedName name="연말손익" localSheetId="5" hidden="1">{#N/A,#N/A,FALSE,"UNIT";#N/A,#N/A,FALSE,"UNIT";#N/A,#N/A,FALSE,"계정"}</definedName>
    <definedName name="연말손익" hidden="1">{#N/A,#N/A,FALSE,"UNIT";#N/A,#N/A,FALSE,"UNIT";#N/A,#N/A,FALSE,"계정"}</definedName>
    <definedName name="연습" localSheetId="24" hidden="1">#REF!</definedName>
    <definedName name="연습" localSheetId="14" hidden="1">#REF!</definedName>
    <definedName name="연습" localSheetId="28" hidden="1">#REF!</definedName>
    <definedName name="연습" localSheetId="13" hidden="1">#REF!</definedName>
    <definedName name="연습" hidden="1">#REF!</definedName>
    <definedName name="연습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localSheetId="24" hidden="1">#REF!</definedName>
    <definedName name="연습2" localSheetId="14" hidden="1">#REF!</definedName>
    <definedName name="연습2" localSheetId="28" hidden="1">#REF!</definedName>
    <definedName name="연습2" localSheetId="13" hidden="1">#REF!</definedName>
    <definedName name="연습2" hidden="1">#REF!</definedName>
    <definedName name="연습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 localSheetId="24">#REF!</definedName>
    <definedName name="연월차">#REF!</definedName>
    <definedName name="연장" localSheetId="24">#REF!</definedName>
    <definedName name="연장">#REF!</definedName>
    <definedName name="연주얀" localSheetId="24" hidden="1">{#N/A,#N/A,FALSE,"정공"}</definedName>
    <definedName name="연주얀" localSheetId="8" hidden="1">{#N/A,#N/A,FALSE,"정공"}</definedName>
    <definedName name="연주얀" localSheetId="25" hidden="1">{#N/A,#N/A,FALSE,"정공"}</definedName>
    <definedName name="연주얀" localSheetId="2" hidden="1">{#N/A,#N/A,FALSE,"정공"}</definedName>
    <definedName name="연주얀" localSheetId="14" hidden="1">{#N/A,#N/A,FALSE,"정공"}</definedName>
    <definedName name="연주얀" localSheetId="28" hidden="1">{#N/A,#N/A,FALSE,"정공"}</definedName>
    <definedName name="연주얀" localSheetId="5" hidden="1">{#N/A,#N/A,FALSE,"정공"}</definedName>
    <definedName name="연주얀" localSheetId="13" hidden="1">{#N/A,#N/A,FALSE,"정공"}</definedName>
    <definedName name="연주얀" hidden="1">{#N/A,#N/A,FALSE,"정공"}</definedName>
    <definedName name="연차" localSheetId="24" hidden="1">{"'전일자'!$A$5:$N$17"}</definedName>
    <definedName name="연차" localSheetId="8" hidden="1">{"'전일자'!$A$5:$N$17"}</definedName>
    <definedName name="연차" localSheetId="25" hidden="1">{"'전일자'!$A$5:$N$17"}</definedName>
    <definedName name="연차" localSheetId="2" hidden="1">{"'전일자'!$A$5:$N$17"}</definedName>
    <definedName name="연차" localSheetId="28" hidden="1">{"'전일자'!$A$5:$N$17"}</definedName>
    <definedName name="연차" localSheetId="5" hidden="1">{"'전일자'!$A$5:$N$17"}</definedName>
    <definedName name="연차" hidden="1">{"'전일자'!$A$5:$N$17"}</definedName>
    <definedName name="연차예" localSheetId="24" hidden="1">{"'전일자'!$A$5:$N$17"}</definedName>
    <definedName name="연차예" localSheetId="8" hidden="1">{"'전일자'!$A$5:$N$17"}</definedName>
    <definedName name="연차예" localSheetId="25" hidden="1">{"'전일자'!$A$5:$N$17"}</definedName>
    <definedName name="연차예" localSheetId="2" hidden="1">{"'전일자'!$A$5:$N$17"}</definedName>
    <definedName name="연차예" localSheetId="28" hidden="1">{"'전일자'!$A$5:$N$17"}</definedName>
    <definedName name="연차예" localSheetId="5" hidden="1">{"'전일자'!$A$5:$N$17"}</definedName>
    <definedName name="연차예" hidden="1">{"'전일자'!$A$5:$N$17"}</definedName>
    <definedName name="연차정산" localSheetId="24" hidden="1">{"'전일자'!$A$5:$N$17"}</definedName>
    <definedName name="연차정산" localSheetId="8" hidden="1">{"'전일자'!$A$5:$N$17"}</definedName>
    <definedName name="연차정산" localSheetId="25" hidden="1">{"'전일자'!$A$5:$N$17"}</definedName>
    <definedName name="연차정산" localSheetId="2" hidden="1">{"'전일자'!$A$5:$N$17"}</definedName>
    <definedName name="연차정산" localSheetId="28" hidden="1">{"'전일자'!$A$5:$N$17"}</definedName>
    <definedName name="연차정산" localSheetId="5" hidden="1">{"'전일자'!$A$5:$N$17"}</definedName>
    <definedName name="연차정산" hidden="1">{"'전일자'!$A$5:$N$17"}</definedName>
    <definedName name="연평균과표계" localSheetId="24">#REF!</definedName>
    <definedName name="연평균과표계">#REF!</definedName>
    <definedName name="열" localSheetId="24">#REF!</definedName>
    <definedName name="열">#REF!</definedName>
    <definedName name="열병"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24" hidden="1">{#N/A,#N/A,FALSE,"단축1";#N/A,#N/A,FALSE,"단축2";#N/A,#N/A,FALSE,"단축3";#N/A,#N/A,FALSE,"장축";#N/A,#N/A,FALSE,"4WD"}</definedName>
    <definedName name="열처리" localSheetId="8" hidden="1">{#N/A,#N/A,FALSE,"단축1";#N/A,#N/A,FALSE,"단축2";#N/A,#N/A,FALSE,"단축3";#N/A,#N/A,FALSE,"장축";#N/A,#N/A,FALSE,"4WD"}</definedName>
    <definedName name="열처리" localSheetId="25" hidden="1">{#N/A,#N/A,FALSE,"단축1";#N/A,#N/A,FALSE,"단축2";#N/A,#N/A,FALSE,"단축3";#N/A,#N/A,FALSE,"장축";#N/A,#N/A,FALSE,"4WD"}</definedName>
    <definedName name="열처리" localSheetId="2" hidden="1">{#N/A,#N/A,FALSE,"단축1";#N/A,#N/A,FALSE,"단축2";#N/A,#N/A,FALSE,"단축3";#N/A,#N/A,FALSE,"장축";#N/A,#N/A,FALSE,"4WD"}</definedName>
    <definedName name="열처리" localSheetId="14" hidden="1">{#N/A,#N/A,FALSE,"단축1";#N/A,#N/A,FALSE,"단축2";#N/A,#N/A,FALSE,"단축3";#N/A,#N/A,FALSE,"장축";#N/A,#N/A,FALSE,"4WD"}</definedName>
    <definedName name="열처리" localSheetId="28" hidden="1">{#N/A,#N/A,FALSE,"단축1";#N/A,#N/A,FALSE,"단축2";#N/A,#N/A,FALSE,"단축3";#N/A,#N/A,FALSE,"장축";#N/A,#N/A,FALSE,"4WD"}</definedName>
    <definedName name="열처리" localSheetId="5" hidden="1">{#N/A,#N/A,FALSE,"단축1";#N/A,#N/A,FALSE,"단축2";#N/A,#N/A,FALSE,"단축3";#N/A,#N/A,FALSE,"장축";#N/A,#N/A,FALSE,"4WD"}</definedName>
    <definedName name="열처리" localSheetId="13" hidden="1">{#N/A,#N/A,FALSE,"단축1";#N/A,#N/A,FALSE,"단축2";#N/A,#N/A,FALSE,"단축3";#N/A,#N/A,FALSE,"장축";#N/A,#N/A,FALSE,"4WD"}</definedName>
    <definedName name="열처리" hidden="1">{#N/A,#N/A,FALSE,"단축1";#N/A,#N/A,FALSE,"단축2";#N/A,#N/A,FALSE,"단축3";#N/A,#N/A,FALSE,"장축";#N/A,#N/A,FALSE,"4WD"}</definedName>
    <definedName name="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8"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영" localSheetId="5"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손익표지";#N/A,#N/A,FALSE,"손익계산";#N/A,#N/A,FALSE,"일반관리비";#N/A,#N/A,FALSE,"영업외수익";#N/A,#N/A,FALSE,"영업외비용";#N/A,#N/A,FALSE,"매출액";#N/A,#N/A,FALSE,"요약손익";#N/A,#N/A,FALSE,"요약대차";#N/A,#N/A,FALSE,"매출채권현황";#N/A,#N/A,FALSE,"매출채권명세"}</definedName>
    <definedName name="영2"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localSheetId="24" hidden="1">{#N/A,#N/A,FALSE,"단축1";#N/A,#N/A,FALSE,"단축2";#N/A,#N/A,FALSE,"단축3";#N/A,#N/A,FALSE,"장축";#N/A,#N/A,FALSE,"4WD"}</definedName>
    <definedName name="영복" localSheetId="8" hidden="1">{#N/A,#N/A,FALSE,"단축1";#N/A,#N/A,FALSE,"단축2";#N/A,#N/A,FALSE,"단축3";#N/A,#N/A,FALSE,"장축";#N/A,#N/A,FALSE,"4WD"}</definedName>
    <definedName name="영복" localSheetId="25" hidden="1">{#N/A,#N/A,FALSE,"단축1";#N/A,#N/A,FALSE,"단축2";#N/A,#N/A,FALSE,"단축3";#N/A,#N/A,FALSE,"장축";#N/A,#N/A,FALSE,"4WD"}</definedName>
    <definedName name="영복" localSheetId="2" hidden="1">{#N/A,#N/A,FALSE,"단축1";#N/A,#N/A,FALSE,"단축2";#N/A,#N/A,FALSE,"단축3";#N/A,#N/A,FALSE,"장축";#N/A,#N/A,FALSE,"4WD"}</definedName>
    <definedName name="영복" localSheetId="28" hidden="1">{#N/A,#N/A,FALSE,"단축1";#N/A,#N/A,FALSE,"단축2";#N/A,#N/A,FALSE,"단축3";#N/A,#N/A,FALSE,"장축";#N/A,#N/A,FALSE,"4WD"}</definedName>
    <definedName name="영복" localSheetId="5" hidden="1">{#N/A,#N/A,FALSE,"단축1";#N/A,#N/A,FALSE,"단축2";#N/A,#N/A,FALSE,"단축3";#N/A,#N/A,FALSE,"장축";#N/A,#N/A,FALSE,"4WD"}</definedName>
    <definedName name="영복" hidden="1">{#N/A,#N/A,FALSE,"단축1";#N/A,#N/A,FALSE,"단축2";#N/A,#N/A,FALSE,"단축3";#N/A,#N/A,FALSE,"장축";#N/A,#N/A,FALSE,"4WD"}</definedName>
    <definedName name="영산홍" localSheetId="24">#REF!</definedName>
    <definedName name="영산홍">#REF!</definedName>
    <definedName name="영성기업" localSheetId="24" hidden="1">{#N/A,#N/A,FALSE,"범우구미";#N/A,#N/A,FALSE,"세한케미칼";#N/A,#N/A,FALSE,"세명화학";#N/A,#N/A,FALSE,"신영케미칼";#N/A,#N/A,FALSE,"일석상사"}</definedName>
    <definedName name="영성기업" localSheetId="8" hidden="1">{#N/A,#N/A,FALSE,"범우구미";#N/A,#N/A,FALSE,"세한케미칼";#N/A,#N/A,FALSE,"세명화학";#N/A,#N/A,FALSE,"신영케미칼";#N/A,#N/A,FALSE,"일석상사"}</definedName>
    <definedName name="영성기업" localSheetId="25" hidden="1">{#N/A,#N/A,FALSE,"범우구미";#N/A,#N/A,FALSE,"세한케미칼";#N/A,#N/A,FALSE,"세명화학";#N/A,#N/A,FALSE,"신영케미칼";#N/A,#N/A,FALSE,"일석상사"}</definedName>
    <definedName name="영성기업" localSheetId="2" hidden="1">{#N/A,#N/A,FALSE,"범우구미";#N/A,#N/A,FALSE,"세한케미칼";#N/A,#N/A,FALSE,"세명화학";#N/A,#N/A,FALSE,"신영케미칼";#N/A,#N/A,FALSE,"일석상사"}</definedName>
    <definedName name="영성기업" localSheetId="28" hidden="1">{#N/A,#N/A,FALSE,"범우구미";#N/A,#N/A,FALSE,"세한케미칼";#N/A,#N/A,FALSE,"세명화학";#N/A,#N/A,FALSE,"신영케미칼";#N/A,#N/A,FALSE,"일석상사"}</definedName>
    <definedName name="영성기업" localSheetId="5"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 localSheetId="24">#REF!</definedName>
    <definedName name="영어">#REF!</definedName>
    <definedName name="영업" localSheetId="24" hidden="1">{#N/A,#N/A,FALSE,"P.C.B"}</definedName>
    <definedName name="영업" localSheetId="8" hidden="1">{#N/A,#N/A,FALSE,"P.C.B"}</definedName>
    <definedName name="영업" localSheetId="25" hidden="1">{#N/A,#N/A,FALSE,"P.C.B"}</definedName>
    <definedName name="영업" localSheetId="2" hidden="1">{#N/A,#N/A,FALSE,"P.C.B"}</definedName>
    <definedName name="영업" localSheetId="14" hidden="1">{#N/A,#N/A,FALSE,"P.C.B"}</definedName>
    <definedName name="영업" localSheetId="28" hidden="1">{#N/A,#N/A,FALSE,"P.C.B"}</definedName>
    <definedName name="영업" localSheetId="5" hidden="1">{#N/A,#N/A,FALSE,"P.C.B"}</definedName>
    <definedName name="영업" localSheetId="13" hidden="1">{#N/A,#N/A,FALSE,"P.C.B"}</definedName>
    <definedName name="영업" hidden="1">{#N/A,#N/A,FALSE,"P.C.B"}</definedName>
    <definedName name="영업1" localSheetId="24">#REF!</definedName>
    <definedName name="영업1">#REF!</definedName>
    <definedName name="영업2" localSheetId="24">#REF!</definedName>
    <definedName name="영업2">#REF!</definedName>
    <definedName name="영업권" localSheetId="24" hidden="1">{#N/A,#N/A,FALSE,"BS";#N/A,#N/A,FALSE,"PL";#N/A,#N/A,FALSE,"처분";#N/A,#N/A,FALSE,"현금";#N/A,#N/A,FALSE,"매출";#N/A,#N/A,FALSE,"원가";#N/A,#N/A,FALSE,"경영"}</definedName>
    <definedName name="영업권" localSheetId="8" hidden="1">{#N/A,#N/A,FALSE,"BS";#N/A,#N/A,FALSE,"PL";#N/A,#N/A,FALSE,"처분";#N/A,#N/A,FALSE,"현금";#N/A,#N/A,FALSE,"매출";#N/A,#N/A,FALSE,"원가";#N/A,#N/A,FALSE,"경영"}</definedName>
    <definedName name="영업권" localSheetId="25" hidden="1">{#N/A,#N/A,FALSE,"BS";#N/A,#N/A,FALSE,"PL";#N/A,#N/A,FALSE,"처분";#N/A,#N/A,FALSE,"현금";#N/A,#N/A,FALSE,"매출";#N/A,#N/A,FALSE,"원가";#N/A,#N/A,FALSE,"경영"}</definedName>
    <definedName name="영업권" localSheetId="2" hidden="1">{#N/A,#N/A,FALSE,"BS";#N/A,#N/A,FALSE,"PL";#N/A,#N/A,FALSE,"처분";#N/A,#N/A,FALSE,"현금";#N/A,#N/A,FALSE,"매출";#N/A,#N/A,FALSE,"원가";#N/A,#N/A,FALSE,"경영"}</definedName>
    <definedName name="영업권" localSheetId="14" hidden="1">{#N/A,#N/A,FALSE,"BS";#N/A,#N/A,FALSE,"PL";#N/A,#N/A,FALSE,"처분";#N/A,#N/A,FALSE,"현금";#N/A,#N/A,FALSE,"매출";#N/A,#N/A,FALSE,"원가";#N/A,#N/A,FALSE,"경영"}</definedName>
    <definedName name="영업권" localSheetId="28" hidden="1">{#N/A,#N/A,FALSE,"BS";#N/A,#N/A,FALSE,"PL";#N/A,#N/A,FALSE,"처분";#N/A,#N/A,FALSE,"현금";#N/A,#N/A,FALSE,"매출";#N/A,#N/A,FALSE,"원가";#N/A,#N/A,FALSE,"경영"}</definedName>
    <definedName name="영업권" localSheetId="5" hidden="1">{#N/A,#N/A,FALSE,"BS";#N/A,#N/A,FALSE,"PL";#N/A,#N/A,FALSE,"처분";#N/A,#N/A,FALSE,"현금";#N/A,#N/A,FALSE,"매출";#N/A,#N/A,FALSE,"원가";#N/A,#N/A,FALSE,"경영"}</definedName>
    <definedName name="영업권" localSheetId="13"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24" hidden="1">{#N/A,#N/A,FALSE,"BS";#N/A,#N/A,FALSE,"PL";#N/A,#N/A,FALSE,"처분";#N/A,#N/A,FALSE,"현금";#N/A,#N/A,FALSE,"매출";#N/A,#N/A,FALSE,"원가";#N/A,#N/A,FALSE,"경영"}</definedName>
    <definedName name="영업권_1" localSheetId="8" hidden="1">{#N/A,#N/A,FALSE,"BS";#N/A,#N/A,FALSE,"PL";#N/A,#N/A,FALSE,"처분";#N/A,#N/A,FALSE,"현금";#N/A,#N/A,FALSE,"매출";#N/A,#N/A,FALSE,"원가";#N/A,#N/A,FALSE,"경영"}</definedName>
    <definedName name="영업권_1" localSheetId="25"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localSheetId="14" hidden="1">{#N/A,#N/A,FALSE,"BS";#N/A,#N/A,FALSE,"PL";#N/A,#N/A,FALSE,"처분";#N/A,#N/A,FALSE,"현금";#N/A,#N/A,FALSE,"매출";#N/A,#N/A,FALSE,"원가";#N/A,#N/A,FALSE,"경영"}</definedName>
    <definedName name="영업권_1" localSheetId="28" hidden="1">{#N/A,#N/A,FALSE,"BS";#N/A,#N/A,FALSE,"PL";#N/A,#N/A,FALSE,"처분";#N/A,#N/A,FALSE,"현금";#N/A,#N/A,FALSE,"매출";#N/A,#N/A,FALSE,"원가";#N/A,#N/A,FALSE,"경영"}</definedName>
    <definedName name="영업권_1" localSheetId="5" hidden="1">{#N/A,#N/A,FALSE,"BS";#N/A,#N/A,FALSE,"PL";#N/A,#N/A,FALSE,"처분";#N/A,#N/A,FALSE,"현금";#N/A,#N/A,FALSE,"매출";#N/A,#N/A,FALSE,"원가";#N/A,#N/A,FALSE,"경영"}</definedName>
    <definedName name="영업권_1" localSheetId="13"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24" hidden="1">{#N/A,#N/A,FALSE,"1.CRITERIA";#N/A,#N/A,FALSE,"2.IS";#N/A,#N/A,FALSE,"3.BS";#N/A,#N/A,FALSE,"4.PER PL";#N/A,#N/A,FALSE,"5.INVESTMENT";#N/A,#N/A,FALSE,"6.공문";#N/A,#N/A,FALSE,"7.netinvest"}</definedName>
    <definedName name="영업수" localSheetId="8" hidden="1">{#N/A,#N/A,FALSE,"1.CRITERIA";#N/A,#N/A,FALSE,"2.IS";#N/A,#N/A,FALSE,"3.BS";#N/A,#N/A,FALSE,"4.PER PL";#N/A,#N/A,FALSE,"5.INVESTMENT";#N/A,#N/A,FALSE,"6.공문";#N/A,#N/A,FALSE,"7.netinvest"}</definedName>
    <definedName name="영업수" localSheetId="25"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localSheetId="28" hidden="1">{#N/A,#N/A,FALSE,"1.CRITERIA";#N/A,#N/A,FALSE,"2.IS";#N/A,#N/A,FALSE,"3.BS";#N/A,#N/A,FALSE,"4.PER PL";#N/A,#N/A,FALSE,"5.INVESTMENT";#N/A,#N/A,FALSE,"6.공문";#N/A,#N/A,FALSE,"7.netinvest"}</definedName>
    <definedName name="영업수" localSheetId="5"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24" hidden="1">#REF!</definedName>
    <definedName name="영업외" localSheetId="28" hidden="1">#REF!</definedName>
    <definedName name="영업외" hidden="1">#REF!</definedName>
    <definedName name="영업외비용" localSheetId="24" hidden="1">{#N/A,#N/A,FALSE,"BS";#N/A,#N/A,FALSE,"PL";#N/A,#N/A,FALSE,"처분";#N/A,#N/A,FALSE,"현금";#N/A,#N/A,FALSE,"매출";#N/A,#N/A,FALSE,"원가";#N/A,#N/A,FALSE,"경영"}</definedName>
    <definedName name="영업외비용" localSheetId="8" hidden="1">{#N/A,#N/A,FALSE,"BS";#N/A,#N/A,FALSE,"PL";#N/A,#N/A,FALSE,"처분";#N/A,#N/A,FALSE,"현금";#N/A,#N/A,FALSE,"매출";#N/A,#N/A,FALSE,"원가";#N/A,#N/A,FALSE,"경영"}</definedName>
    <definedName name="영업외비용" localSheetId="25"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localSheetId="28" hidden="1">{#N/A,#N/A,FALSE,"BS";#N/A,#N/A,FALSE,"PL";#N/A,#N/A,FALSE,"처분";#N/A,#N/A,FALSE,"현금";#N/A,#N/A,FALSE,"매출";#N/A,#N/A,FALSE,"원가";#N/A,#N/A,FALSE,"경영"}</definedName>
    <definedName name="영업외비용" localSheetId="5"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localSheetId="24" hidden="1">#REF!</definedName>
    <definedName name="영업외수" localSheetId="28" hidden="1">#REF!</definedName>
    <definedName name="영업외수" hidden="1">#REF!</definedName>
    <definedName name="영업외수익"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24" hidden="1">{#N/A,#N/A,FALSE,"97년 투자계획 세부내역 "}</definedName>
    <definedName name="영업인건배부" localSheetId="8" hidden="1">{#N/A,#N/A,FALSE,"97년 투자계획 세부내역 "}</definedName>
    <definedName name="영업인건배부" localSheetId="25" hidden="1">{#N/A,#N/A,FALSE,"97년 투자계획 세부내역 "}</definedName>
    <definedName name="영업인건배부" localSheetId="2" hidden="1">{#N/A,#N/A,FALSE,"97년 투자계획 세부내역 "}</definedName>
    <definedName name="영업인건배부" localSheetId="28" hidden="1">{#N/A,#N/A,FALSE,"97년 투자계획 세부내역 "}</definedName>
    <definedName name="영업인건배부" localSheetId="5" hidden="1">{#N/A,#N/A,FALSE,"97년 투자계획 세부내역 "}</definedName>
    <definedName name="영업인건배부" hidden="1">{#N/A,#N/A,FALSE,"97년 투자계획 세부내역 "}</definedName>
    <definedName name="영업인건비배부" localSheetId="24" hidden="1">{#N/A,#N/A,FALSE,"97년 투자계획 세부내역 "}</definedName>
    <definedName name="영업인건비배부" localSheetId="8" hidden="1">{#N/A,#N/A,FALSE,"97년 투자계획 세부내역 "}</definedName>
    <definedName name="영업인건비배부" localSheetId="25" hidden="1">{#N/A,#N/A,FALSE,"97년 투자계획 세부내역 "}</definedName>
    <definedName name="영업인건비배부" localSheetId="2" hidden="1">{#N/A,#N/A,FALSE,"97년 투자계획 세부내역 "}</definedName>
    <definedName name="영업인건비배부" localSheetId="28" hidden="1">{#N/A,#N/A,FALSE,"97년 투자계획 세부내역 "}</definedName>
    <definedName name="영업인건비배부" localSheetId="5" hidden="1">{#N/A,#N/A,FALSE,"97년 투자계획 세부내역 "}</definedName>
    <definedName name="영업인건비배부" hidden="1">{#N/A,#N/A,FALSE,"97년 투자계획 세부내역 "}</definedName>
    <definedName name="영업현금" localSheetId="24" hidden="1">{#N/A,#N/A,FALSE,"지침";#N/A,#N/A,FALSE,"환경분석";#N/A,#N/A,FALSE,"Sheet16"}</definedName>
    <definedName name="영업현금" localSheetId="8" hidden="1">{#N/A,#N/A,FALSE,"지침";#N/A,#N/A,FALSE,"환경분석";#N/A,#N/A,FALSE,"Sheet16"}</definedName>
    <definedName name="영업현금" localSheetId="25" hidden="1">{#N/A,#N/A,FALSE,"지침";#N/A,#N/A,FALSE,"환경분석";#N/A,#N/A,FALSE,"Sheet16"}</definedName>
    <definedName name="영업현금" localSheetId="2" hidden="1">{#N/A,#N/A,FALSE,"지침";#N/A,#N/A,FALSE,"환경분석";#N/A,#N/A,FALSE,"Sheet16"}</definedName>
    <definedName name="영업현금" localSheetId="28" hidden="1">{#N/A,#N/A,FALSE,"지침";#N/A,#N/A,FALSE,"환경분석";#N/A,#N/A,FALSE,"Sheet16"}</definedName>
    <definedName name="영업현금" localSheetId="5" hidden="1">{#N/A,#N/A,FALSE,"지침";#N/A,#N/A,FALSE,"환경분석";#N/A,#N/A,FALSE,"Sheet16"}</definedName>
    <definedName name="영업현금" hidden="1">{#N/A,#N/A,FALSE,"지침";#N/A,#N/A,FALSE,"환경분석";#N/A,#N/A,FALSE,"Sheet16"}</definedName>
    <definedName name="영역" localSheetId="24">#REF!</definedName>
    <definedName name="영역">#REF!</definedName>
    <definedName name="영역1" localSheetId="24">#REF!</definedName>
    <definedName name="영역1">#REF!</definedName>
    <definedName name="영외수" localSheetId="24">#REF!</definedName>
    <definedName name="영외수">#REF!</definedName>
    <definedName name="옂ㅂ" localSheetId="24">BlankMacro1</definedName>
    <definedName name="옂ㅂ" localSheetId="8">BlankMacro1</definedName>
    <definedName name="옂ㅂ" localSheetId="25">BlankMacro1</definedName>
    <definedName name="옂ㅂ" localSheetId="2">BlankMacro1</definedName>
    <definedName name="옂ㅂ" localSheetId="28">BlankMacro1</definedName>
    <definedName name="옂ㅂ" localSheetId="26">BlankMacro1</definedName>
    <definedName name="옂ㅂ" localSheetId="27">BlankMacro1</definedName>
    <definedName name="옂ㅂ" localSheetId="6">BlankMacro1</definedName>
    <definedName name="옂ㅂ" localSheetId="5">BlankMacro1</definedName>
    <definedName name="옂ㅂ">BlankMacro1</definedName>
    <definedName name="예" localSheetId="24">#REF!</definedName>
    <definedName name="예">#REF!</definedName>
    <definedName name="예1" localSheetId="24" hidden="1">{#N/A,#N/A,FALSE,"정공"}</definedName>
    <definedName name="예1" localSheetId="8" hidden="1">{#N/A,#N/A,FALSE,"정공"}</definedName>
    <definedName name="예1" localSheetId="25" hidden="1">{#N/A,#N/A,FALSE,"정공"}</definedName>
    <definedName name="예1" localSheetId="2" hidden="1">{#N/A,#N/A,FALSE,"정공"}</definedName>
    <definedName name="예1" localSheetId="28" hidden="1">{#N/A,#N/A,FALSE,"정공"}</definedName>
    <definedName name="예1" localSheetId="5" hidden="1">{#N/A,#N/A,FALSE,"정공"}</definedName>
    <definedName name="예1" hidden="1">{#N/A,#N/A,FALSE,"정공"}</definedName>
    <definedName name="예2" localSheetId="24" hidden="1">{#N/A,#N/A,FALSE,"정공"}</definedName>
    <definedName name="예2" localSheetId="8" hidden="1">{#N/A,#N/A,FALSE,"정공"}</definedName>
    <definedName name="예2" localSheetId="25" hidden="1">{#N/A,#N/A,FALSE,"정공"}</definedName>
    <definedName name="예2" localSheetId="2" hidden="1">{#N/A,#N/A,FALSE,"정공"}</definedName>
    <definedName name="예2" localSheetId="28" hidden="1">{#N/A,#N/A,FALSE,"정공"}</definedName>
    <definedName name="예2" localSheetId="5" hidden="1">{#N/A,#N/A,FALSE,"정공"}</definedName>
    <definedName name="예2" hidden="1">{#N/A,#N/A,FALSE,"정공"}</definedName>
    <definedName name="예3" localSheetId="24" hidden="1">{#N/A,#N/A,FALSE,"정공"}</definedName>
    <definedName name="예3" localSheetId="8" hidden="1">{#N/A,#N/A,FALSE,"정공"}</definedName>
    <definedName name="예3" localSheetId="25" hidden="1">{#N/A,#N/A,FALSE,"정공"}</definedName>
    <definedName name="예3" localSheetId="2" hidden="1">{#N/A,#N/A,FALSE,"정공"}</definedName>
    <definedName name="예3" localSheetId="28" hidden="1">{#N/A,#N/A,FALSE,"정공"}</definedName>
    <definedName name="예3" localSheetId="5" hidden="1">{#N/A,#N/A,FALSE,"정공"}</definedName>
    <definedName name="예3" hidden="1">{#N/A,#N/A,FALSE,"정공"}</definedName>
    <definedName name="預り保証金" localSheetId="24" hidden="1">{"'買掛金'!$J$6"}</definedName>
    <definedName name="預り保証金" localSheetId="8" hidden="1">{"'買掛金'!$J$6"}</definedName>
    <definedName name="預り保証金" localSheetId="25" hidden="1">{"'買掛金'!$J$6"}</definedName>
    <definedName name="預り保証金" localSheetId="2" hidden="1">{"'買掛金'!$J$6"}</definedName>
    <definedName name="預り保証金" localSheetId="28" hidden="1">{"'買掛金'!$J$6"}</definedName>
    <definedName name="預り保証金" localSheetId="5" hidden="1">{"'買掛金'!$J$6"}</definedName>
    <definedName name="預り保証金" hidden="1">{"'買掛金'!$J$6"}</definedName>
    <definedName name="예광" localSheetId="24" hidden="1">{#N/A,#N/A,FALSE,"UNIT";#N/A,#N/A,FALSE,"UNIT";#N/A,#N/A,FALSE,"계정"}</definedName>
    <definedName name="예광" localSheetId="8" hidden="1">{#N/A,#N/A,FALSE,"UNIT";#N/A,#N/A,FALSE,"UNIT";#N/A,#N/A,FALSE,"계정"}</definedName>
    <definedName name="예광" localSheetId="25" hidden="1">{#N/A,#N/A,FALSE,"UNIT";#N/A,#N/A,FALSE,"UNIT";#N/A,#N/A,FALSE,"계정"}</definedName>
    <definedName name="예광" localSheetId="2" hidden="1">{#N/A,#N/A,FALSE,"UNIT";#N/A,#N/A,FALSE,"UNIT";#N/A,#N/A,FALSE,"계정"}</definedName>
    <definedName name="예광" localSheetId="28" hidden="1">{#N/A,#N/A,FALSE,"UNIT";#N/A,#N/A,FALSE,"UNIT";#N/A,#N/A,FALSE,"계정"}</definedName>
    <definedName name="예광" localSheetId="5" hidden="1">{#N/A,#N/A,FALSE,"UNIT";#N/A,#N/A,FALSE,"UNIT";#N/A,#N/A,FALSE,"계정"}</definedName>
    <definedName name="예광" hidden="1">{#N/A,#N/A,FALSE,"UNIT";#N/A,#N/A,FALSE,"UNIT";#N/A,#N/A,FALSE,"계정"}</definedName>
    <definedName name="예금" localSheetId="24" hidden="1">{#N/A,#N/A,FALSE,"1.CRITERIA";#N/A,#N/A,FALSE,"2.IS";#N/A,#N/A,FALSE,"3.BS";#N/A,#N/A,FALSE,"4.PER PL";#N/A,#N/A,FALSE,"5.INVESTMENT";#N/A,#N/A,FALSE,"6.공문";#N/A,#N/A,FALSE,"7.netinvest"}</definedName>
    <definedName name="예금" localSheetId="8" hidden="1">{#N/A,#N/A,FALSE,"1.CRITERIA";#N/A,#N/A,FALSE,"2.IS";#N/A,#N/A,FALSE,"3.BS";#N/A,#N/A,FALSE,"4.PER PL";#N/A,#N/A,FALSE,"5.INVESTMENT";#N/A,#N/A,FALSE,"6.공문";#N/A,#N/A,FALSE,"7.netinvest"}</definedName>
    <definedName name="예금" localSheetId="25"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localSheetId="28" hidden="1">{#N/A,#N/A,FALSE,"1.CRITERIA";#N/A,#N/A,FALSE,"2.IS";#N/A,#N/A,FALSE,"3.BS";#N/A,#N/A,FALSE,"4.PER PL";#N/A,#N/A,FALSE,"5.INVESTMENT";#N/A,#N/A,FALSE,"6.공문";#N/A,#N/A,FALSE,"7.netinvest"}</definedName>
    <definedName name="예금" localSheetId="5"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 localSheetId="24">#REF!</definedName>
    <definedName name="예비분석">#REF!</definedName>
    <definedName name="예산" localSheetId="24">BlankMacro1</definedName>
    <definedName name="예산" localSheetId="8">BlankMacro1</definedName>
    <definedName name="예산" localSheetId="25">BlankMacro1</definedName>
    <definedName name="예산" localSheetId="2">BlankMacro1</definedName>
    <definedName name="예산" localSheetId="28">BlankMacro1</definedName>
    <definedName name="예산" localSheetId="26">BlankMacro1</definedName>
    <definedName name="예산" localSheetId="27">BlankMacro1</definedName>
    <definedName name="예산" localSheetId="6">BlankMacro1</definedName>
    <definedName name="예산" localSheetId="5">BlankMacro1</definedName>
    <definedName name="예산">BlankMacro1</definedName>
    <definedName name="예산세부내역" localSheetId="24" hidden="1">{"'Jibu9811 (3)'!$B$1:$J$433"}</definedName>
    <definedName name="예산세부내역" localSheetId="8" hidden="1">{"'Jibu9811 (3)'!$B$1:$J$433"}</definedName>
    <definedName name="예산세부내역" localSheetId="25" hidden="1">{"'Jibu9811 (3)'!$B$1:$J$433"}</definedName>
    <definedName name="예산세부내역" localSheetId="2" hidden="1">{"'Jibu9811 (3)'!$B$1:$J$433"}</definedName>
    <definedName name="예산세부내역" localSheetId="14" hidden="1">{"'Jibu9811 (3)'!$B$1:$J$433"}</definedName>
    <definedName name="예산세부내역" localSheetId="28" hidden="1">{"'Jibu9811 (3)'!$B$1:$J$433"}</definedName>
    <definedName name="예산세부내역" localSheetId="5" hidden="1">{"'Jibu9811 (3)'!$B$1:$J$433"}</definedName>
    <definedName name="예산세부내역" localSheetId="13" hidden="1">{"'Jibu9811 (3)'!$B$1:$J$433"}</definedName>
    <definedName name="예산세부내역" hidden="1">{"'Jibu9811 (3)'!$B$1:$J$433"}</definedName>
    <definedName name="예산이원화포함" localSheetId="24" hidden="1">{#N/A,#N/A,FALSE,"단축1";#N/A,#N/A,FALSE,"단축2";#N/A,#N/A,FALSE,"단축3";#N/A,#N/A,FALSE,"장축";#N/A,#N/A,FALSE,"4WD"}</definedName>
    <definedName name="예산이원화포함" localSheetId="8" hidden="1">{#N/A,#N/A,FALSE,"단축1";#N/A,#N/A,FALSE,"단축2";#N/A,#N/A,FALSE,"단축3";#N/A,#N/A,FALSE,"장축";#N/A,#N/A,FALSE,"4WD"}</definedName>
    <definedName name="예산이원화포함" localSheetId="25" hidden="1">{#N/A,#N/A,FALSE,"단축1";#N/A,#N/A,FALSE,"단축2";#N/A,#N/A,FALSE,"단축3";#N/A,#N/A,FALSE,"장축";#N/A,#N/A,FALSE,"4WD"}</definedName>
    <definedName name="예산이원화포함" localSheetId="2" hidden="1">{#N/A,#N/A,FALSE,"단축1";#N/A,#N/A,FALSE,"단축2";#N/A,#N/A,FALSE,"단축3";#N/A,#N/A,FALSE,"장축";#N/A,#N/A,FALSE,"4WD"}</definedName>
    <definedName name="예산이원화포함" localSheetId="28" hidden="1">{#N/A,#N/A,FALSE,"단축1";#N/A,#N/A,FALSE,"단축2";#N/A,#N/A,FALSE,"단축3";#N/A,#N/A,FALSE,"장축";#N/A,#N/A,FALSE,"4WD"}</definedName>
    <definedName name="예산이원화포함" localSheetId="5" hidden="1">{#N/A,#N/A,FALSE,"단축1";#N/A,#N/A,FALSE,"단축2";#N/A,#N/A,FALSE,"단축3";#N/A,#N/A,FALSE,"장축";#N/A,#N/A,FALSE,"4WD"}</definedName>
    <definedName name="예산이원화포함" hidden="1">{#N/A,#N/A,FALSE,"단축1";#N/A,#N/A,FALSE,"단축2";#N/A,#N/A,FALSE,"단축3";#N/A,#N/A,FALSE,"장축";#N/A,#N/A,FALSE,"4WD"}</definedName>
    <definedName name="예산현황" localSheetId="24">#REF!</definedName>
    <definedName name="예산현황">#REF!</definedName>
    <definedName name="예산현황표" localSheetId="24">#REF!</definedName>
    <definedName name="예산현황표">#REF!</definedName>
    <definedName name="예상내역" localSheetId="24" hidden="1">{#N/A,#N/A,FALSE,"생산성";#N/A,#N/A,FALSE,"인력1";#N/A,#N/A,FALSE,"인력2";#N/A,#N/A,FALSE,"인력3";#N/A,#N/A,FALSE,"인건1";#N/A,#N/A,FALSE,"인건2";#N/A,#N/A,FALSE,"인건3";#N/A,#N/A,FALSE,"인원증감";#N/A,#N/A,FALSE,"인건증감";#N/A,#N/A,FALSE,"표지등"}</definedName>
    <definedName name="예상내역" localSheetId="8" hidden="1">{#N/A,#N/A,FALSE,"생산성";#N/A,#N/A,FALSE,"인력1";#N/A,#N/A,FALSE,"인력2";#N/A,#N/A,FALSE,"인력3";#N/A,#N/A,FALSE,"인건1";#N/A,#N/A,FALSE,"인건2";#N/A,#N/A,FALSE,"인건3";#N/A,#N/A,FALSE,"인원증감";#N/A,#N/A,FALSE,"인건증감";#N/A,#N/A,FALSE,"표지등"}</definedName>
    <definedName name="예상내역" localSheetId="25" hidden="1">{#N/A,#N/A,FALSE,"생산성";#N/A,#N/A,FALSE,"인력1";#N/A,#N/A,FALSE,"인력2";#N/A,#N/A,FALSE,"인력3";#N/A,#N/A,FALSE,"인건1";#N/A,#N/A,FALSE,"인건2";#N/A,#N/A,FALSE,"인건3";#N/A,#N/A,FALSE,"인원증감";#N/A,#N/A,FALSE,"인건증감";#N/A,#N/A,FALSE,"표지등"}</definedName>
    <definedName name="예상내역" localSheetId="2" hidden="1">{#N/A,#N/A,FALSE,"생산성";#N/A,#N/A,FALSE,"인력1";#N/A,#N/A,FALSE,"인력2";#N/A,#N/A,FALSE,"인력3";#N/A,#N/A,FALSE,"인건1";#N/A,#N/A,FALSE,"인건2";#N/A,#N/A,FALSE,"인건3";#N/A,#N/A,FALSE,"인원증감";#N/A,#N/A,FALSE,"인건증감";#N/A,#N/A,FALSE,"표지등"}</definedName>
    <definedName name="예상내역" localSheetId="14" hidden="1">{#N/A,#N/A,FALSE,"생산성";#N/A,#N/A,FALSE,"인력1";#N/A,#N/A,FALSE,"인력2";#N/A,#N/A,FALSE,"인력3";#N/A,#N/A,FALSE,"인건1";#N/A,#N/A,FALSE,"인건2";#N/A,#N/A,FALSE,"인건3";#N/A,#N/A,FALSE,"인원증감";#N/A,#N/A,FALSE,"인건증감";#N/A,#N/A,FALSE,"표지등"}</definedName>
    <definedName name="예상내역" localSheetId="28" hidden="1">{#N/A,#N/A,FALSE,"생산성";#N/A,#N/A,FALSE,"인력1";#N/A,#N/A,FALSE,"인력2";#N/A,#N/A,FALSE,"인력3";#N/A,#N/A,FALSE,"인건1";#N/A,#N/A,FALSE,"인건2";#N/A,#N/A,FALSE,"인건3";#N/A,#N/A,FALSE,"인원증감";#N/A,#N/A,FALSE,"인건증감";#N/A,#N/A,FALSE,"표지등"}</definedName>
    <definedName name="예상내역" localSheetId="5" hidden="1">{#N/A,#N/A,FALSE,"생산성";#N/A,#N/A,FALSE,"인력1";#N/A,#N/A,FALSE,"인력2";#N/A,#N/A,FALSE,"인력3";#N/A,#N/A,FALSE,"인건1";#N/A,#N/A,FALSE,"인건2";#N/A,#N/A,FALSE,"인건3";#N/A,#N/A,FALSE,"인원증감";#N/A,#N/A,FALSE,"인건증감";#N/A,#N/A,FALSE,"표지등"}</definedName>
    <definedName name="예상내역" localSheetId="13"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상회전일1">#N/A</definedName>
    <definedName name="예수금" localSheetId="24">#REF!</definedName>
    <definedName name="예수금">#REF!</definedName>
    <definedName name="예수금1"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localSheetId="24" hidden="1">#REF!</definedName>
    <definedName name="예실대비_Duplicated" localSheetId="14" hidden="1">#REF!</definedName>
    <definedName name="예실대비_Duplicated" localSheetId="28" hidden="1">#REF!</definedName>
    <definedName name="예실대비_Duplicated" localSheetId="13" hidden="1">#REF!</definedName>
    <definedName name="예실대비_Duplicated" hidden="1">#REF!</definedName>
    <definedName name="예적금미수수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 localSheetId="24">#REF!</definedName>
    <definedName name="예절">#REF!</definedName>
    <definedName name="예정가" localSheetId="24">#REF!</definedName>
    <definedName name="예정가">#REF!</definedName>
    <definedName name="예치보증금" localSheetId="24" hidden="1">{"'분양원가'!$B$1:$F$113"}</definedName>
    <definedName name="예치보증금" localSheetId="8" hidden="1">{"'분양원가'!$B$1:$F$113"}</definedName>
    <definedName name="예치보증금" localSheetId="25" hidden="1">{"'분양원가'!$B$1:$F$113"}</definedName>
    <definedName name="예치보증금" localSheetId="2" hidden="1">{"'분양원가'!$B$1:$F$113"}</definedName>
    <definedName name="예치보증금" localSheetId="28" hidden="1">{"'분양원가'!$B$1:$F$113"}</definedName>
    <definedName name="예치보증금" localSheetId="5" hidden="1">{"'분양원가'!$B$1:$F$113"}</definedName>
    <definedName name="예치보증금" hidden="1">{"'분양원가'!$B$1:$F$113"}</definedName>
    <definedName name="옛날세율89" localSheetId="24">#REF!</definedName>
    <definedName name="옛날세율89">#REF!</definedName>
    <definedName name="옛날세율91" localSheetId="24">#REF!</definedName>
    <definedName name="옛날세율91">#REF!</definedName>
    <definedName name="옛날세율93" localSheetId="24">#REF!</definedName>
    <definedName name="옛날세율93">#REF!</definedName>
    <definedName name="오" localSheetId="24" hidden="1">{#N/A,#N/A,FALSE,"UNIT";#N/A,#N/A,FALSE,"UNIT";#N/A,#N/A,FALSE,"계정"}</definedName>
    <definedName name="오" localSheetId="8" hidden="1">{#N/A,#N/A,FALSE,"UNIT";#N/A,#N/A,FALSE,"UNIT";#N/A,#N/A,FALSE,"계정"}</definedName>
    <definedName name="오" localSheetId="25" hidden="1">{#N/A,#N/A,FALSE,"UNIT";#N/A,#N/A,FALSE,"UNIT";#N/A,#N/A,FALSE,"계정"}</definedName>
    <definedName name="오" localSheetId="2" hidden="1">{#N/A,#N/A,FALSE,"UNIT";#N/A,#N/A,FALSE,"UNIT";#N/A,#N/A,FALSE,"계정"}</definedName>
    <definedName name="오" localSheetId="28" hidden="1">{#N/A,#N/A,FALSE,"UNIT";#N/A,#N/A,FALSE,"UNIT";#N/A,#N/A,FALSE,"계정"}</definedName>
    <definedName name="오" localSheetId="5" hidden="1">{#N/A,#N/A,FALSE,"UNIT";#N/A,#N/A,FALSE,"UNIT";#N/A,#N/A,FALSE,"계정"}</definedName>
    <definedName name="오" hidden="1">{#N/A,#N/A,FALSE,"UNIT";#N/A,#N/A,FALSE,"UNIT";#N/A,#N/A,FALSE,"계정"}</definedName>
    <definedName name="오." localSheetId="24" hidden="1">{#N/A,#N/A,FALSE,"UNIT";#N/A,#N/A,FALSE,"UNIT";#N/A,#N/A,FALSE,"계정"}</definedName>
    <definedName name="오." localSheetId="8" hidden="1">{#N/A,#N/A,FALSE,"UNIT";#N/A,#N/A,FALSE,"UNIT";#N/A,#N/A,FALSE,"계정"}</definedName>
    <definedName name="오." localSheetId="25" hidden="1">{#N/A,#N/A,FALSE,"UNIT";#N/A,#N/A,FALSE,"UNIT";#N/A,#N/A,FALSE,"계정"}</definedName>
    <definedName name="오." localSheetId="2" hidden="1">{#N/A,#N/A,FALSE,"UNIT";#N/A,#N/A,FALSE,"UNIT";#N/A,#N/A,FALSE,"계정"}</definedName>
    <definedName name="오." localSheetId="28" hidden="1">{#N/A,#N/A,FALSE,"UNIT";#N/A,#N/A,FALSE,"UNIT";#N/A,#N/A,FALSE,"계정"}</definedName>
    <definedName name="오." localSheetId="5" hidden="1">{#N/A,#N/A,FALSE,"UNIT";#N/A,#N/A,FALSE,"UNIT";#N/A,#N/A,FALSE,"계정"}</definedName>
    <definedName name="오." hidden="1">{#N/A,#N/A,FALSE,"UNIT";#N/A,#N/A,FALSE,"UNIT";#N/A,#N/A,FALSE,"계정"}</definedName>
    <definedName name="오.." localSheetId="24" hidden="1">{#N/A,#N/A,FALSE,"UNIT";#N/A,#N/A,FALSE,"UNIT";#N/A,#N/A,FALSE,"계정"}</definedName>
    <definedName name="오.." localSheetId="8" hidden="1">{#N/A,#N/A,FALSE,"UNIT";#N/A,#N/A,FALSE,"UNIT";#N/A,#N/A,FALSE,"계정"}</definedName>
    <definedName name="오.." localSheetId="25" hidden="1">{#N/A,#N/A,FALSE,"UNIT";#N/A,#N/A,FALSE,"UNIT";#N/A,#N/A,FALSE,"계정"}</definedName>
    <definedName name="오.." localSheetId="2" hidden="1">{#N/A,#N/A,FALSE,"UNIT";#N/A,#N/A,FALSE,"UNIT";#N/A,#N/A,FALSE,"계정"}</definedName>
    <definedName name="오.." localSheetId="28" hidden="1">{#N/A,#N/A,FALSE,"UNIT";#N/A,#N/A,FALSE,"UNIT";#N/A,#N/A,FALSE,"계정"}</definedName>
    <definedName name="오.." localSheetId="5" hidden="1">{#N/A,#N/A,FALSE,"UNIT";#N/A,#N/A,FALSE,"UNIT";#N/A,#N/A,FALSE,"계정"}</definedName>
    <definedName name="오.." hidden="1">{#N/A,#N/A,FALSE,"UNIT";#N/A,#N/A,FALSE,"UNIT";#N/A,#N/A,FALSE,"계정"}</definedName>
    <definedName name="오빠" localSheetId="24" hidden="1">{"'Jibu9811 (3)'!$B$1:$J$433"}</definedName>
    <definedName name="오빠" localSheetId="8" hidden="1">{"'Jibu9811 (3)'!$B$1:$J$433"}</definedName>
    <definedName name="오빠" localSheetId="25" hidden="1">{"'Jibu9811 (3)'!$B$1:$J$433"}</definedName>
    <definedName name="오빠" localSheetId="2" hidden="1">{"'Jibu9811 (3)'!$B$1:$J$433"}</definedName>
    <definedName name="오빠" localSheetId="14" hidden="1">{"'Jibu9811 (3)'!$B$1:$J$433"}</definedName>
    <definedName name="오빠" localSheetId="28" hidden="1">{"'Jibu9811 (3)'!$B$1:$J$433"}</definedName>
    <definedName name="오빠" localSheetId="5" hidden="1">{"'Jibu9811 (3)'!$B$1:$J$433"}</definedName>
    <definedName name="오빠" localSheetId="13" hidden="1">{"'Jibu9811 (3)'!$B$1:$J$433"}</definedName>
    <definedName name="오빠" hidden="1">{"'Jibu9811 (3)'!$B$1:$J$433"}</definedName>
    <definedName name="오서방" localSheetId="24" hidden="1">{#N/A,#N/A,FALSE,"97년 투자계획 세부내역 "}</definedName>
    <definedName name="오서방" localSheetId="8" hidden="1">{#N/A,#N/A,FALSE,"97년 투자계획 세부내역 "}</definedName>
    <definedName name="오서방" localSheetId="25" hidden="1">{#N/A,#N/A,FALSE,"97년 투자계획 세부내역 "}</definedName>
    <definedName name="오서방" localSheetId="2" hidden="1">{#N/A,#N/A,FALSE,"97년 투자계획 세부내역 "}</definedName>
    <definedName name="오서방" localSheetId="28" hidden="1">{#N/A,#N/A,FALSE,"97년 투자계획 세부내역 "}</definedName>
    <definedName name="오서방" localSheetId="5" hidden="1">{#N/A,#N/A,FALSE,"97년 투자계획 세부내역 "}</definedName>
    <definedName name="오서방" hidden="1">{#N/A,#N/A,FALSE,"97년 투자계획 세부내역 "}</definedName>
    <definedName name="오성협" localSheetId="24" hidden="1">{#N/A,#N/A,TRUE,"Y생산";#N/A,#N/A,TRUE,"Y판매";#N/A,#N/A,TRUE,"Y총물량";#N/A,#N/A,TRUE,"Y능력";#N/A,#N/A,TRUE,"YKD"}</definedName>
    <definedName name="오성협" localSheetId="8" hidden="1">{#N/A,#N/A,TRUE,"Y생산";#N/A,#N/A,TRUE,"Y판매";#N/A,#N/A,TRUE,"Y총물량";#N/A,#N/A,TRUE,"Y능력";#N/A,#N/A,TRUE,"YKD"}</definedName>
    <definedName name="오성협" localSheetId="25" hidden="1">{#N/A,#N/A,TRUE,"Y생산";#N/A,#N/A,TRUE,"Y판매";#N/A,#N/A,TRUE,"Y총물량";#N/A,#N/A,TRUE,"Y능력";#N/A,#N/A,TRUE,"YKD"}</definedName>
    <definedName name="오성협" localSheetId="2" hidden="1">{#N/A,#N/A,TRUE,"Y생산";#N/A,#N/A,TRUE,"Y판매";#N/A,#N/A,TRUE,"Y총물량";#N/A,#N/A,TRUE,"Y능력";#N/A,#N/A,TRUE,"YKD"}</definedName>
    <definedName name="오성협" localSheetId="14" hidden="1">{#N/A,#N/A,TRUE,"Y생산";#N/A,#N/A,TRUE,"Y판매";#N/A,#N/A,TRUE,"Y총물량";#N/A,#N/A,TRUE,"Y능력";#N/A,#N/A,TRUE,"YKD"}</definedName>
    <definedName name="오성협" localSheetId="28" hidden="1">{#N/A,#N/A,TRUE,"Y생산";#N/A,#N/A,TRUE,"Y판매";#N/A,#N/A,TRUE,"Y총물량";#N/A,#N/A,TRUE,"Y능력";#N/A,#N/A,TRUE,"YKD"}</definedName>
    <definedName name="오성협" localSheetId="5" hidden="1">{#N/A,#N/A,TRUE,"Y생산";#N/A,#N/A,TRUE,"Y판매";#N/A,#N/A,TRUE,"Y총물량";#N/A,#N/A,TRUE,"Y능력";#N/A,#N/A,TRUE,"YKD"}</definedName>
    <definedName name="오성협" localSheetId="13" hidden="1">{#N/A,#N/A,TRUE,"Y생산";#N/A,#N/A,TRUE,"Y판매";#N/A,#N/A,TRUE,"Y총물량";#N/A,#N/A,TRUE,"Y능력";#N/A,#N/A,TRUE,"YKD"}</definedName>
    <definedName name="오성협" hidden="1">{#N/A,#N/A,TRUE,"Y생산";#N/A,#N/A,TRUE,"Y판매";#N/A,#N/A,TRUE,"Y총물량";#N/A,#N/A,TRUE,"Y능력";#N/A,#N/A,TRUE,"YKD"}</definedName>
    <definedName name="오세범" localSheetId="24" hidden="1">{#N/A,#N/A,FALSE,"97년 투자계획 세부내역 "}</definedName>
    <definedName name="오세범" localSheetId="8" hidden="1">{#N/A,#N/A,FALSE,"97년 투자계획 세부내역 "}</definedName>
    <definedName name="오세범" localSheetId="25" hidden="1">{#N/A,#N/A,FALSE,"97년 투자계획 세부내역 "}</definedName>
    <definedName name="오세범" localSheetId="2" hidden="1">{#N/A,#N/A,FALSE,"97년 투자계획 세부내역 "}</definedName>
    <definedName name="오세범" localSheetId="28" hidden="1">{#N/A,#N/A,FALSE,"97년 투자계획 세부내역 "}</definedName>
    <definedName name="오세범" localSheetId="5" hidden="1">{#N/A,#N/A,FALSE,"97년 투자계획 세부내역 "}</definedName>
    <definedName name="오세범" hidden="1">{#N/A,#N/A,FALSE,"97년 투자계획 세부내역 "}</definedName>
    <definedName name="오세범1" localSheetId="24" hidden="1">{#N/A,#N/A,FALSE,"97년 투자계획 세부내역 "}</definedName>
    <definedName name="오세범1" localSheetId="8" hidden="1">{#N/A,#N/A,FALSE,"97년 투자계획 세부내역 "}</definedName>
    <definedName name="오세범1" localSheetId="25" hidden="1">{#N/A,#N/A,FALSE,"97년 투자계획 세부내역 "}</definedName>
    <definedName name="오세범1" localSheetId="2" hidden="1">{#N/A,#N/A,FALSE,"97년 투자계획 세부내역 "}</definedName>
    <definedName name="오세범1" localSheetId="28" hidden="1">{#N/A,#N/A,FALSE,"97년 투자계획 세부내역 "}</definedName>
    <definedName name="오세범1" localSheetId="5" hidden="1">{#N/A,#N/A,FALSE,"97년 투자계획 세부내역 "}</definedName>
    <definedName name="오세범1" hidden="1">{#N/A,#N/A,FALSE,"97년 투자계획 세부내역 "}</definedName>
    <definedName name="오세범2" localSheetId="24" hidden="1">{#N/A,#N/A,FALSE,"97년 투자계획 세부내역 "}</definedName>
    <definedName name="오세범2" localSheetId="8" hidden="1">{#N/A,#N/A,FALSE,"97년 투자계획 세부내역 "}</definedName>
    <definedName name="오세범2" localSheetId="25" hidden="1">{#N/A,#N/A,FALSE,"97년 투자계획 세부내역 "}</definedName>
    <definedName name="오세범2" localSheetId="2" hidden="1">{#N/A,#N/A,FALSE,"97년 투자계획 세부내역 "}</definedName>
    <definedName name="오세범2" localSheetId="28" hidden="1">{#N/A,#N/A,FALSE,"97년 투자계획 세부내역 "}</definedName>
    <definedName name="오세범2" localSheetId="5" hidden="1">{#N/A,#N/A,FALSE,"97년 투자계획 세부내역 "}</definedName>
    <definedName name="오세범2" hidden="1">{#N/A,#N/A,FALSE,"97년 투자계획 세부내역 "}</definedName>
    <definedName name="오세범3" localSheetId="24" hidden="1">{#N/A,#N/A,FALSE,"97년 투자계획 세부내역 "}</definedName>
    <definedName name="오세범3" localSheetId="8" hidden="1">{#N/A,#N/A,FALSE,"97년 투자계획 세부내역 "}</definedName>
    <definedName name="오세범3" localSheetId="25" hidden="1">{#N/A,#N/A,FALSE,"97년 투자계획 세부내역 "}</definedName>
    <definedName name="오세범3" localSheetId="2" hidden="1">{#N/A,#N/A,FALSE,"97년 투자계획 세부내역 "}</definedName>
    <definedName name="오세범3" localSheetId="28" hidden="1">{#N/A,#N/A,FALSE,"97년 투자계획 세부내역 "}</definedName>
    <definedName name="오세범3" localSheetId="5" hidden="1">{#N/A,#N/A,FALSE,"97년 투자계획 세부내역 "}</definedName>
    <definedName name="오세범3" hidden="1">{#N/A,#N/A,FALSE,"97년 투자계획 세부내역 "}</definedName>
    <definedName name="오수토공" localSheetId="24" hidden="1">{#N/A,#N/A,FALSE,"기안지";#N/A,#N/A,FALSE,"통신지"}</definedName>
    <definedName name="오수토공" localSheetId="8" hidden="1">{#N/A,#N/A,FALSE,"기안지";#N/A,#N/A,FALSE,"통신지"}</definedName>
    <definedName name="오수토공" localSheetId="25" hidden="1">{#N/A,#N/A,FALSE,"기안지";#N/A,#N/A,FALSE,"통신지"}</definedName>
    <definedName name="오수토공" localSheetId="2" hidden="1">{#N/A,#N/A,FALSE,"기안지";#N/A,#N/A,FALSE,"통신지"}</definedName>
    <definedName name="오수토공" localSheetId="14" hidden="1">{#N/A,#N/A,FALSE,"기안지";#N/A,#N/A,FALSE,"통신지"}</definedName>
    <definedName name="오수토공" localSheetId="28" hidden="1">{#N/A,#N/A,FALSE,"기안지";#N/A,#N/A,FALSE,"통신지"}</definedName>
    <definedName name="오수토공" localSheetId="5" hidden="1">{#N/A,#N/A,FALSE,"기안지";#N/A,#N/A,FALSE,"통신지"}</definedName>
    <definedName name="오수토공" localSheetId="13" hidden="1">{#N/A,#N/A,FALSE,"기안지";#N/A,#N/A,FALSE,"통신지"}</definedName>
    <definedName name="오수토공" hidden="1">{#N/A,#N/A,FALSE,"기안지";#N/A,#N/A,FALSE,"통신지"}</definedName>
    <definedName name="오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8"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오옹" localSheetId="5"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localSheetId="24" hidden="1">{#N/A,#N/A,FALSE,"이태원철근"}</definedName>
    <definedName name="옥외공사" localSheetId="8" hidden="1">{#N/A,#N/A,FALSE,"이태원철근"}</definedName>
    <definedName name="옥외공사" localSheetId="25" hidden="1">{#N/A,#N/A,FALSE,"이태원철근"}</definedName>
    <definedName name="옥외공사" localSheetId="2" hidden="1">{#N/A,#N/A,FALSE,"이태원철근"}</definedName>
    <definedName name="옥외공사" localSheetId="28" hidden="1">{#N/A,#N/A,FALSE,"이태원철근"}</definedName>
    <definedName name="옥외공사" localSheetId="5" hidden="1">{#N/A,#N/A,FALSE,"이태원철근"}</definedName>
    <definedName name="옥외공사" hidden="1">{#N/A,#N/A,FALSE,"이태원철근"}</definedName>
    <definedName name="옥외대비" localSheetId="24" hidden="1">{#N/A,#N/A,FALSE,"이태원철근"}</definedName>
    <definedName name="옥외대비" localSheetId="8" hidden="1">{#N/A,#N/A,FALSE,"이태원철근"}</definedName>
    <definedName name="옥외대비" localSheetId="25" hidden="1">{#N/A,#N/A,FALSE,"이태원철근"}</definedName>
    <definedName name="옥외대비" localSheetId="2" hidden="1">{#N/A,#N/A,FALSE,"이태원철근"}</definedName>
    <definedName name="옥외대비" localSheetId="28" hidden="1">{#N/A,#N/A,FALSE,"이태원철근"}</definedName>
    <definedName name="옥외대비" localSheetId="5" hidden="1">{#N/A,#N/A,FALSE,"이태원철근"}</definedName>
    <definedName name="옥외대비" hidden="1">{#N/A,#N/A,FALSE,"이태원철근"}</definedName>
    <definedName name="옳ㅇ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 localSheetId="24">#REF!</definedName>
    <definedName name="옹벽">#REF!</definedName>
    <definedName name="옹벽면적" localSheetId="24">#REF!</definedName>
    <definedName name="옹벽면적">#REF!</definedName>
    <definedName name="옹벽연장" localSheetId="24">#REF!</definedName>
    <definedName name="옹벽연장">#REF!</definedName>
    <definedName name="와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 localSheetId="24">#REF!</definedName>
    <definedName name="완료예정일자1">#REF!</definedName>
    <definedName name="완료예정일자2" localSheetId="24">#REF!</definedName>
    <definedName name="완료예정일자2">#REF!</definedName>
    <definedName name="완성"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 localSheetId="24">#REF!</definedName>
    <definedName name="완성상가">#REF!</definedName>
    <definedName name="완성주택" localSheetId="24">#REF!</definedName>
    <definedName name="완성주택">#REF!</definedName>
    <definedName name="완성차물류비" localSheetId="24" hidden="1">{#N/A,#N/A,FALSE,"인원";#N/A,#N/A,FALSE,"비용2";#N/A,#N/A,FALSE,"비용1";#N/A,#N/A,FALSE,"비용";#N/A,#N/A,FALSE,"보증2";#N/A,#N/A,FALSE,"보증1";#N/A,#N/A,FALSE,"보증";#N/A,#N/A,FALSE,"손익1";#N/A,#N/A,FALSE,"손익";#N/A,#N/A,FALSE,"부서별매출";#N/A,#N/A,FALSE,"매출"}</definedName>
    <definedName name="완성차물류비" localSheetId="8" hidden="1">{#N/A,#N/A,FALSE,"인원";#N/A,#N/A,FALSE,"비용2";#N/A,#N/A,FALSE,"비용1";#N/A,#N/A,FALSE,"비용";#N/A,#N/A,FALSE,"보증2";#N/A,#N/A,FALSE,"보증1";#N/A,#N/A,FALSE,"보증";#N/A,#N/A,FALSE,"손익1";#N/A,#N/A,FALSE,"손익";#N/A,#N/A,FALSE,"부서별매출";#N/A,#N/A,FALSE,"매출"}</definedName>
    <definedName name="완성차물류비" localSheetId="25" hidden="1">{#N/A,#N/A,FALSE,"인원";#N/A,#N/A,FALSE,"비용2";#N/A,#N/A,FALSE,"비용1";#N/A,#N/A,FALSE,"비용";#N/A,#N/A,FALSE,"보증2";#N/A,#N/A,FALSE,"보증1";#N/A,#N/A,FALSE,"보증";#N/A,#N/A,FALSE,"손익1";#N/A,#N/A,FALSE,"손익";#N/A,#N/A,FALSE,"부서별매출";#N/A,#N/A,FALSE,"매출"}</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localSheetId="14" hidden="1">{#N/A,#N/A,FALSE,"인원";#N/A,#N/A,FALSE,"비용2";#N/A,#N/A,FALSE,"비용1";#N/A,#N/A,FALSE,"비용";#N/A,#N/A,FALSE,"보증2";#N/A,#N/A,FALSE,"보증1";#N/A,#N/A,FALSE,"보증";#N/A,#N/A,FALSE,"손익1";#N/A,#N/A,FALSE,"손익";#N/A,#N/A,FALSE,"부서별매출";#N/A,#N/A,FALSE,"매출"}</definedName>
    <definedName name="완성차물류비" localSheetId="28" hidden="1">{#N/A,#N/A,FALSE,"인원";#N/A,#N/A,FALSE,"비용2";#N/A,#N/A,FALSE,"비용1";#N/A,#N/A,FALSE,"비용";#N/A,#N/A,FALSE,"보증2";#N/A,#N/A,FALSE,"보증1";#N/A,#N/A,FALSE,"보증";#N/A,#N/A,FALSE,"손익1";#N/A,#N/A,FALSE,"손익";#N/A,#N/A,FALSE,"부서별매출";#N/A,#N/A,FALSE,"매출"}</definedName>
    <definedName name="완성차물류비" localSheetId="5" hidden="1">{#N/A,#N/A,FALSE,"인원";#N/A,#N/A,FALSE,"비용2";#N/A,#N/A,FALSE,"비용1";#N/A,#N/A,FALSE,"비용";#N/A,#N/A,FALSE,"보증2";#N/A,#N/A,FALSE,"보증1";#N/A,#N/A,FALSE,"보증";#N/A,#N/A,FALSE,"손익1";#N/A,#N/A,FALSE,"손익";#N/A,#N/A,FALSE,"부서별매출";#N/A,#N/A,FALSE,"매출"}</definedName>
    <definedName name="완성차물류비" localSheetId="13"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24" hidden="1">{#N/A,#N/A,FALSE,"1.CRITERIA";#N/A,#N/A,FALSE,"2.IS";#N/A,#N/A,FALSE,"3.BS";#N/A,#N/A,FALSE,"4.PER PL";#N/A,#N/A,FALSE,"5.INVESTMENT";#N/A,#N/A,FALSE,"6.공문";#N/A,#N/A,FALSE,"7.netinvest"}</definedName>
    <definedName name="완제품" localSheetId="8" hidden="1">{#N/A,#N/A,FALSE,"1.CRITERIA";#N/A,#N/A,FALSE,"2.IS";#N/A,#N/A,FALSE,"3.BS";#N/A,#N/A,FALSE,"4.PER PL";#N/A,#N/A,FALSE,"5.INVESTMENT";#N/A,#N/A,FALSE,"6.공문";#N/A,#N/A,FALSE,"7.netinvest"}</definedName>
    <definedName name="완제품" localSheetId="25" hidden="1">{#N/A,#N/A,FALSE,"1.CRITERIA";#N/A,#N/A,FALSE,"2.IS";#N/A,#N/A,FALSE,"3.BS";#N/A,#N/A,FALSE,"4.PER PL";#N/A,#N/A,FALSE,"5.INVESTMENT";#N/A,#N/A,FALSE,"6.공문";#N/A,#N/A,FALSE,"7.netinvest"}</definedName>
    <definedName name="완제품" localSheetId="2" hidden="1">{#N/A,#N/A,FALSE,"1.CRITERIA";#N/A,#N/A,FALSE,"2.IS";#N/A,#N/A,FALSE,"3.BS";#N/A,#N/A,FALSE,"4.PER PL";#N/A,#N/A,FALSE,"5.INVESTMENT";#N/A,#N/A,FALSE,"6.공문";#N/A,#N/A,FALSE,"7.netinvest"}</definedName>
    <definedName name="완제품" localSheetId="28" hidden="1">{#N/A,#N/A,FALSE,"1.CRITERIA";#N/A,#N/A,FALSE,"2.IS";#N/A,#N/A,FALSE,"3.BS";#N/A,#N/A,FALSE,"4.PER PL";#N/A,#N/A,FALSE,"5.INVESTMENT";#N/A,#N/A,FALSE,"6.공문";#N/A,#N/A,FALSE,"7.netinvest"}</definedName>
    <definedName name="완제품" localSheetId="5"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 localSheetId="24">#REF!</definedName>
    <definedName name="완제품제조원가">#REF!</definedName>
    <definedName name="왕벚나무" localSheetId="24">#REF!</definedName>
    <definedName name="왕벚나무">#REF!</definedName>
    <definedName name="왜냐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 localSheetId="24">#REF!</definedName>
    <definedName name="왜성도라지">#REF!</definedName>
    <definedName name="왜이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24" hidden="1">{#N/A,#N/A,FALSE,"BS";#N/A,#N/A,FALSE,"PL";#N/A,#N/A,FALSE,"처분";#N/A,#N/A,FALSE,"현금";#N/A,#N/A,FALSE,"매출";#N/A,#N/A,FALSE,"원가";#N/A,#N/A,FALSE,"경영"}</definedName>
    <definedName name="왜이러지" localSheetId="8" hidden="1">{#N/A,#N/A,FALSE,"BS";#N/A,#N/A,FALSE,"PL";#N/A,#N/A,FALSE,"처분";#N/A,#N/A,FALSE,"현금";#N/A,#N/A,FALSE,"매출";#N/A,#N/A,FALSE,"원가";#N/A,#N/A,FALSE,"경영"}</definedName>
    <definedName name="왜이러지" localSheetId="25" hidden="1">{#N/A,#N/A,FALSE,"BS";#N/A,#N/A,FALSE,"PL";#N/A,#N/A,FALSE,"처분";#N/A,#N/A,FALSE,"현금";#N/A,#N/A,FALSE,"매출";#N/A,#N/A,FALSE,"원가";#N/A,#N/A,FALSE,"경영"}</definedName>
    <definedName name="왜이러지" localSheetId="2" hidden="1">{#N/A,#N/A,FALSE,"BS";#N/A,#N/A,FALSE,"PL";#N/A,#N/A,FALSE,"처분";#N/A,#N/A,FALSE,"현금";#N/A,#N/A,FALSE,"매출";#N/A,#N/A,FALSE,"원가";#N/A,#N/A,FALSE,"경영"}</definedName>
    <definedName name="왜이러지" localSheetId="14" hidden="1">{#N/A,#N/A,FALSE,"BS";#N/A,#N/A,FALSE,"PL";#N/A,#N/A,FALSE,"처분";#N/A,#N/A,FALSE,"현금";#N/A,#N/A,FALSE,"매출";#N/A,#N/A,FALSE,"원가";#N/A,#N/A,FALSE,"경영"}</definedName>
    <definedName name="왜이러지" localSheetId="28" hidden="1">{#N/A,#N/A,FALSE,"BS";#N/A,#N/A,FALSE,"PL";#N/A,#N/A,FALSE,"처분";#N/A,#N/A,FALSE,"현금";#N/A,#N/A,FALSE,"매출";#N/A,#N/A,FALSE,"원가";#N/A,#N/A,FALSE,"경영"}</definedName>
    <definedName name="왜이러지" localSheetId="5" hidden="1">{#N/A,#N/A,FALSE,"BS";#N/A,#N/A,FALSE,"PL";#N/A,#N/A,FALSE,"처분";#N/A,#N/A,FALSE,"현금";#N/A,#N/A,FALSE,"매출";#N/A,#N/A,FALSE,"원가";#N/A,#N/A,FALSE,"경영"}</definedName>
    <definedName name="왜이러지" localSheetId="13"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24" hidden="1">{#N/A,#N/A,FALSE,"BS";#N/A,#N/A,FALSE,"PL";#N/A,#N/A,FALSE,"처분";#N/A,#N/A,FALSE,"현금";#N/A,#N/A,FALSE,"매출";#N/A,#N/A,FALSE,"원가";#N/A,#N/A,FALSE,"경영"}</definedName>
    <definedName name="왜이러지_1" localSheetId="8" hidden="1">{#N/A,#N/A,FALSE,"BS";#N/A,#N/A,FALSE,"PL";#N/A,#N/A,FALSE,"처분";#N/A,#N/A,FALSE,"현금";#N/A,#N/A,FALSE,"매출";#N/A,#N/A,FALSE,"원가";#N/A,#N/A,FALSE,"경영"}</definedName>
    <definedName name="왜이러지_1" localSheetId="25"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localSheetId="14" hidden="1">{#N/A,#N/A,FALSE,"BS";#N/A,#N/A,FALSE,"PL";#N/A,#N/A,FALSE,"처분";#N/A,#N/A,FALSE,"현금";#N/A,#N/A,FALSE,"매출";#N/A,#N/A,FALSE,"원가";#N/A,#N/A,FALSE,"경영"}</definedName>
    <definedName name="왜이러지_1" localSheetId="28" hidden="1">{#N/A,#N/A,FALSE,"BS";#N/A,#N/A,FALSE,"PL";#N/A,#N/A,FALSE,"처분";#N/A,#N/A,FALSE,"현금";#N/A,#N/A,FALSE,"매출";#N/A,#N/A,FALSE,"원가";#N/A,#N/A,FALSE,"경영"}</definedName>
    <definedName name="왜이러지_1" localSheetId="5" hidden="1">{#N/A,#N/A,FALSE,"BS";#N/A,#N/A,FALSE,"PL";#N/A,#N/A,FALSE,"처분";#N/A,#N/A,FALSE,"현금";#N/A,#N/A,FALSE,"매출";#N/A,#N/A,FALSE,"원가";#N/A,#N/A,FALSE,"경영"}</definedName>
    <definedName name="왜이러지_1" localSheetId="13"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 localSheetId="24">#REF!</definedName>
    <definedName name="외국">#REF!</definedName>
    <definedName name="외국인급여" localSheetId="24">#REF!</definedName>
    <definedName name="외국인급여">#REF!</definedName>
    <definedName name="외벽" localSheetId="24">#REF!</definedName>
    <definedName name="외벽">#REF!</definedName>
    <definedName name="외부소음영향" localSheetId="24" hidden="1">{#N/A,#N/A,FALSE,"단축1";#N/A,#N/A,FALSE,"단축2";#N/A,#N/A,FALSE,"단축3";#N/A,#N/A,FALSE,"장축";#N/A,#N/A,FALSE,"4WD"}</definedName>
    <definedName name="외부소음영향" localSheetId="8" hidden="1">{#N/A,#N/A,FALSE,"단축1";#N/A,#N/A,FALSE,"단축2";#N/A,#N/A,FALSE,"단축3";#N/A,#N/A,FALSE,"장축";#N/A,#N/A,FALSE,"4WD"}</definedName>
    <definedName name="외부소음영향" localSheetId="25" hidden="1">{#N/A,#N/A,FALSE,"단축1";#N/A,#N/A,FALSE,"단축2";#N/A,#N/A,FALSE,"단축3";#N/A,#N/A,FALSE,"장축";#N/A,#N/A,FALSE,"4WD"}</definedName>
    <definedName name="외부소음영향" localSheetId="2" hidden="1">{#N/A,#N/A,FALSE,"단축1";#N/A,#N/A,FALSE,"단축2";#N/A,#N/A,FALSE,"단축3";#N/A,#N/A,FALSE,"장축";#N/A,#N/A,FALSE,"4WD"}</definedName>
    <definedName name="외부소음영향" localSheetId="28" hidden="1">{#N/A,#N/A,FALSE,"단축1";#N/A,#N/A,FALSE,"단축2";#N/A,#N/A,FALSE,"단축3";#N/A,#N/A,FALSE,"장축";#N/A,#N/A,FALSE,"4WD"}</definedName>
    <definedName name="외부소음영향" localSheetId="5" hidden="1">{#N/A,#N/A,FALSE,"단축1";#N/A,#N/A,FALSE,"단축2";#N/A,#N/A,FALSE,"단축3";#N/A,#N/A,FALSE,"장축";#N/A,#N/A,FALSE,"4WD"}</definedName>
    <definedName name="외부소음영향" hidden="1">{#N/A,#N/A,FALSE,"단축1";#N/A,#N/A,FALSE,"단축2";#N/A,#N/A,FALSE,"단축3";#N/A,#N/A,FALSE,"장축";#N/A,#N/A,FALSE,"4WD"}</definedName>
    <definedName name="외상" localSheetId="24" hidden="1">#REF!</definedName>
    <definedName name="외상" localSheetId="28" hidden="1">#REF!</definedName>
    <definedName name="외상" hidden="1">#REF!</definedName>
    <definedName name="외상매입" localSheetId="24">#REF!</definedName>
    <definedName name="외상매입">#REF!</definedName>
    <definedName name="외상매입금" localSheetId="24">#REF!</definedName>
    <definedName name="외상매입금">#REF!</definedName>
    <definedName name="외상매출금" localSheetId="24">#REF!</definedName>
    <definedName name="외상매출금">#REF!</definedName>
    <definedName name="외상매출금2" localSheetId="24"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8"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5"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8"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5"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24" hidden="1">{#N/A,#N/A,FALSE,"1.CRITERIA";#N/A,#N/A,FALSE,"2.IS";#N/A,#N/A,FALSE,"3.BS";#N/A,#N/A,FALSE,"4.PER PL";#N/A,#N/A,FALSE,"5.INVESTMENT";#N/A,#N/A,FALSE,"6.공문";#N/A,#N/A,FALSE,"7.netinvest"}</definedName>
    <definedName name="외예금" localSheetId="8" hidden="1">{#N/A,#N/A,FALSE,"1.CRITERIA";#N/A,#N/A,FALSE,"2.IS";#N/A,#N/A,FALSE,"3.BS";#N/A,#N/A,FALSE,"4.PER PL";#N/A,#N/A,FALSE,"5.INVESTMENT";#N/A,#N/A,FALSE,"6.공문";#N/A,#N/A,FALSE,"7.netinvest"}</definedName>
    <definedName name="외예금" localSheetId="25"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localSheetId="28" hidden="1">{#N/A,#N/A,FALSE,"1.CRITERIA";#N/A,#N/A,FALSE,"2.IS";#N/A,#N/A,FALSE,"3.BS";#N/A,#N/A,FALSE,"4.PER PL";#N/A,#N/A,FALSE,"5.INVESTMENT";#N/A,#N/A,FALSE,"6.공문";#N/A,#N/A,FALSE,"7.netinvest"}</definedName>
    <definedName name="외예금" localSheetId="5"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4" hidden="1">{#N/A,#N/A,TRUE,"Y생산";#N/A,#N/A,TRUE,"Y판매";#N/A,#N/A,TRUE,"Y총물량";#N/A,#N/A,TRUE,"Y능력";#N/A,#N/A,TRUE,"YKD"}</definedName>
    <definedName name="외주계획" localSheetId="8" hidden="1">{#N/A,#N/A,TRUE,"Y생산";#N/A,#N/A,TRUE,"Y판매";#N/A,#N/A,TRUE,"Y총물량";#N/A,#N/A,TRUE,"Y능력";#N/A,#N/A,TRUE,"YKD"}</definedName>
    <definedName name="외주계획" localSheetId="25" hidden="1">{#N/A,#N/A,TRUE,"Y생산";#N/A,#N/A,TRUE,"Y판매";#N/A,#N/A,TRUE,"Y총물량";#N/A,#N/A,TRUE,"Y능력";#N/A,#N/A,TRUE,"YKD"}</definedName>
    <definedName name="외주계획" localSheetId="2" hidden="1">{#N/A,#N/A,TRUE,"Y생산";#N/A,#N/A,TRUE,"Y판매";#N/A,#N/A,TRUE,"Y총물량";#N/A,#N/A,TRUE,"Y능력";#N/A,#N/A,TRUE,"YKD"}</definedName>
    <definedName name="외주계획" localSheetId="28" hidden="1">{#N/A,#N/A,TRUE,"Y생산";#N/A,#N/A,TRUE,"Y판매";#N/A,#N/A,TRUE,"Y총물량";#N/A,#N/A,TRUE,"Y능력";#N/A,#N/A,TRUE,"YKD"}</definedName>
    <definedName name="외주계획" localSheetId="5" hidden="1">{#N/A,#N/A,TRUE,"Y생산";#N/A,#N/A,TRUE,"Y판매";#N/A,#N/A,TRUE,"Y총물량";#N/A,#N/A,TRUE,"Y능력";#N/A,#N/A,TRUE,"YKD"}</definedName>
    <definedName name="외주계획" hidden="1">{#N/A,#N/A,TRUE,"Y생산";#N/A,#N/A,TRUE,"Y판매";#N/A,#N/A,TRUE,"Y총물량";#N/A,#N/A,TRUE,"Y능력";#N/A,#N/A,TRUE,"YKD"}</definedName>
    <definedName name="외주공과잡비" localSheetId="24">#REF!</definedName>
    <definedName name="외주공과잡비">#REF!</definedName>
    <definedName name="외화"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 localSheetId="24">#REF!</definedName>
    <definedName name="외화실제">#REF!</definedName>
    <definedName name="외화외상" localSheetId="24" hidden="1">{#N/A,#N/A,FALSE,"Aging Summary";#N/A,#N/A,FALSE,"Ratio Analysis";#N/A,#N/A,FALSE,"Test 120 Day Accts";#N/A,#N/A,FALSE,"Tickmarks"}</definedName>
    <definedName name="외화외상" localSheetId="8" hidden="1">{#N/A,#N/A,FALSE,"Aging Summary";#N/A,#N/A,FALSE,"Ratio Analysis";#N/A,#N/A,FALSE,"Test 120 Day Accts";#N/A,#N/A,FALSE,"Tickmarks"}</definedName>
    <definedName name="외화외상" localSheetId="25" hidden="1">{#N/A,#N/A,FALSE,"Aging Summary";#N/A,#N/A,FALSE,"Ratio Analysis";#N/A,#N/A,FALSE,"Test 120 Day Accts";#N/A,#N/A,FALSE,"Tickmarks"}</definedName>
    <definedName name="외화외상" localSheetId="2" hidden="1">{#N/A,#N/A,FALSE,"Aging Summary";#N/A,#N/A,FALSE,"Ratio Analysis";#N/A,#N/A,FALSE,"Test 120 Day Accts";#N/A,#N/A,FALSE,"Tickmarks"}</definedName>
    <definedName name="외화외상" localSheetId="28" hidden="1">{#N/A,#N/A,FALSE,"Aging Summary";#N/A,#N/A,FALSE,"Ratio Analysis";#N/A,#N/A,FALSE,"Test 120 Day Accts";#N/A,#N/A,FALSE,"Tickmarks"}</definedName>
    <definedName name="외화외상" localSheetId="5"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24" hidden="1">{#N/A,#N/A,FALSE,"Aging Summary";#N/A,#N/A,FALSE,"Ratio Analysis";#N/A,#N/A,FALSE,"Test 120 Day Accts";#N/A,#N/A,FALSE,"Tickmarks"}</definedName>
    <definedName name="외화외상매입금" localSheetId="8" hidden="1">{#N/A,#N/A,FALSE,"Aging Summary";#N/A,#N/A,FALSE,"Ratio Analysis";#N/A,#N/A,FALSE,"Test 120 Day Accts";#N/A,#N/A,FALSE,"Tickmarks"}</definedName>
    <definedName name="외화외상매입금" localSheetId="25"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localSheetId="28" hidden="1">{#N/A,#N/A,FALSE,"Aging Summary";#N/A,#N/A,FALSE,"Ratio Analysis";#N/A,#N/A,FALSE,"Test 120 Day Accts";#N/A,#N/A,FALSE,"Tickmarks"}</definedName>
    <definedName name="외화외상매입금" localSheetId="5"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 localSheetId="24">#REF!</definedName>
    <definedName name="외화외상매출">#REF!</definedName>
    <definedName name="외화장기DATA" localSheetId="24">#REF!</definedName>
    <definedName name="외화장기DATA">#REF!</definedName>
    <definedName name="외화평가" localSheetId="24">#REF!</definedName>
    <definedName name="외화평가">#REF!</definedName>
    <definedName name="외화환차" localSheetId="24" hidden="1">{#N/A,#N/A,FALSE,"정공"}</definedName>
    <definedName name="외화환차" localSheetId="8" hidden="1">{#N/A,#N/A,FALSE,"정공"}</definedName>
    <definedName name="외화환차" localSheetId="25" hidden="1">{#N/A,#N/A,FALSE,"정공"}</definedName>
    <definedName name="외화환차" localSheetId="2" hidden="1">{#N/A,#N/A,FALSE,"정공"}</definedName>
    <definedName name="외화환차" localSheetId="28" hidden="1">{#N/A,#N/A,FALSE,"정공"}</definedName>
    <definedName name="외화환차" localSheetId="5" hidden="1">{#N/A,#N/A,FALSE,"정공"}</definedName>
    <definedName name="외화환차" hidden="1">{#N/A,#N/A,FALSE,"정공"}</definedName>
    <definedName name="외화환차1" localSheetId="24" hidden="1">{#N/A,#N/A,FALSE,"정공"}</definedName>
    <definedName name="외화환차1" localSheetId="8" hidden="1">{#N/A,#N/A,FALSE,"정공"}</definedName>
    <definedName name="외화환차1" localSheetId="25" hidden="1">{#N/A,#N/A,FALSE,"정공"}</definedName>
    <definedName name="외화환차1" localSheetId="2" hidden="1">{#N/A,#N/A,FALSE,"정공"}</definedName>
    <definedName name="외화환차1" localSheetId="28" hidden="1">{#N/A,#N/A,FALSE,"정공"}</definedName>
    <definedName name="외화환차1" localSheetId="5" hidden="1">{#N/A,#N/A,FALSE,"정공"}</definedName>
    <definedName name="외화환차1" hidden="1">{#N/A,#N/A,FALSE,"정공"}</definedName>
    <definedName name="요" localSheetId="24" hidden="1">{#N/A,#N/A,FALSE,"1.CRITERIA";#N/A,#N/A,FALSE,"2.IS";#N/A,#N/A,FALSE,"3.BS";#N/A,#N/A,FALSE,"4.PER PL";#N/A,#N/A,FALSE,"5.INVESTMENT";#N/A,#N/A,FALSE,"6.공문";#N/A,#N/A,FALSE,"7.netinvest"}</definedName>
    <definedName name="요" localSheetId="8" hidden="1">{#N/A,#N/A,FALSE,"1.CRITERIA";#N/A,#N/A,FALSE,"2.IS";#N/A,#N/A,FALSE,"3.BS";#N/A,#N/A,FALSE,"4.PER PL";#N/A,#N/A,FALSE,"5.INVESTMENT";#N/A,#N/A,FALSE,"6.공문";#N/A,#N/A,FALSE,"7.netinvest"}</definedName>
    <definedName name="요" localSheetId="25"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localSheetId="28" hidden="1">{#N/A,#N/A,FALSE,"1.CRITERIA";#N/A,#N/A,FALSE,"2.IS";#N/A,#N/A,FALSE,"3.BS";#N/A,#N/A,FALSE,"4.PER PL";#N/A,#N/A,FALSE,"5.INVESTMENT";#N/A,#N/A,FALSE,"6.공문";#N/A,#N/A,FALSE,"7.netinvest"}</definedName>
    <definedName name="요" localSheetId="5"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localSheetId="24" hidden="1">{#N/A,#N/A,FALSE,"단축1";#N/A,#N/A,FALSE,"단축2";#N/A,#N/A,FALSE,"단축3";#N/A,#N/A,FALSE,"장축";#N/A,#N/A,FALSE,"4WD"}</definedName>
    <definedName name="요구사항" localSheetId="8" hidden="1">{#N/A,#N/A,FALSE,"단축1";#N/A,#N/A,FALSE,"단축2";#N/A,#N/A,FALSE,"단축3";#N/A,#N/A,FALSE,"장축";#N/A,#N/A,FALSE,"4WD"}</definedName>
    <definedName name="요구사항" localSheetId="25" hidden="1">{#N/A,#N/A,FALSE,"단축1";#N/A,#N/A,FALSE,"단축2";#N/A,#N/A,FALSE,"단축3";#N/A,#N/A,FALSE,"장축";#N/A,#N/A,FALSE,"4WD"}</definedName>
    <definedName name="요구사항" localSheetId="2" hidden="1">{#N/A,#N/A,FALSE,"단축1";#N/A,#N/A,FALSE,"단축2";#N/A,#N/A,FALSE,"단축3";#N/A,#N/A,FALSE,"장축";#N/A,#N/A,FALSE,"4WD"}</definedName>
    <definedName name="요구사항" localSheetId="28" hidden="1">{#N/A,#N/A,FALSE,"단축1";#N/A,#N/A,FALSE,"단축2";#N/A,#N/A,FALSE,"단축3";#N/A,#N/A,FALSE,"장축";#N/A,#N/A,FALSE,"4WD"}</definedName>
    <definedName name="요구사항" localSheetId="5" hidden="1">{#N/A,#N/A,FALSE,"단축1";#N/A,#N/A,FALSE,"단축2";#N/A,#N/A,FALSE,"단축3";#N/A,#N/A,FALSE,"장축";#N/A,#N/A,FALSE,"4WD"}</definedName>
    <definedName name="요구사항" hidden="1">{#N/A,#N/A,FALSE,"단축1";#N/A,#N/A,FALSE,"단축2";#N/A,#N/A,FALSE,"단축3";#N/A,#N/A,FALSE,"장축";#N/A,#N/A,FALSE,"4WD"}</definedName>
    <definedName name="요섟언">#N/A</definedName>
    <definedName name="요약" localSheetId="24" hidden="1">{#N/A,#N/A,FALSE,"정공"}</definedName>
    <definedName name="요약" localSheetId="8" hidden="1">{#N/A,#N/A,FALSE,"정공"}</definedName>
    <definedName name="요약" localSheetId="25" hidden="1">{#N/A,#N/A,FALSE,"정공"}</definedName>
    <definedName name="요약" localSheetId="2" hidden="1">{#N/A,#N/A,FALSE,"정공"}</definedName>
    <definedName name="요약" localSheetId="14" hidden="1">{#N/A,#N/A,FALSE,"정공"}</definedName>
    <definedName name="요약" localSheetId="28" hidden="1">{#N/A,#N/A,FALSE,"정공"}</definedName>
    <definedName name="요약" localSheetId="5" hidden="1">{#N/A,#N/A,FALSE,"정공"}</definedName>
    <definedName name="요약" localSheetId="13" hidden="1">{#N/A,#N/A,FALSE,"정공"}</definedName>
    <definedName name="요약" hidden="1">{#N/A,#N/A,FALSE,"정공"}</definedName>
    <definedName name="요약." localSheetId="24" hidden="1">{"'매출이익'!$A$24:$K$45"}</definedName>
    <definedName name="요약." localSheetId="8" hidden="1">{"'매출이익'!$A$24:$K$45"}</definedName>
    <definedName name="요약." localSheetId="25" hidden="1">{"'매출이익'!$A$24:$K$45"}</definedName>
    <definedName name="요약." localSheetId="2" hidden="1">{"'매출이익'!$A$24:$K$45"}</definedName>
    <definedName name="요약." localSheetId="28" hidden="1">{"'매출이익'!$A$24:$K$45"}</definedName>
    <definedName name="요약." localSheetId="5" hidden="1">{"'매출이익'!$A$24:$K$45"}</definedName>
    <definedName name="요약." hidden="1">{"'매출이익'!$A$24:$K$45"}</definedName>
    <definedName name="요약1차" localSheetId="24">#REF!,#REF!</definedName>
    <definedName name="요약1차">#REF!,#REF!</definedName>
    <definedName name="요약2차" localSheetId="24">#REF!,#REF!</definedName>
    <definedName name="요약2차">#REF!,#REF!</definedName>
    <definedName name="요약3" localSheetId="24" hidden="1">{#N/A,#N/A,FALSE,"정공"}</definedName>
    <definedName name="요약3" localSheetId="8" hidden="1">{#N/A,#N/A,FALSE,"정공"}</definedName>
    <definedName name="요약3" localSheetId="25" hidden="1">{#N/A,#N/A,FALSE,"정공"}</definedName>
    <definedName name="요약3" localSheetId="2" hidden="1">{#N/A,#N/A,FALSE,"정공"}</definedName>
    <definedName name="요약3" localSheetId="14" hidden="1">{#N/A,#N/A,FALSE,"정공"}</definedName>
    <definedName name="요약3" localSheetId="28" hidden="1">{#N/A,#N/A,FALSE,"정공"}</definedName>
    <definedName name="요약3" localSheetId="5" hidden="1">{#N/A,#N/A,FALSE,"정공"}</definedName>
    <definedName name="요약3" localSheetId="13" hidden="1">{#N/A,#N/A,FALSE,"정공"}</definedName>
    <definedName name="요약3" hidden="1">{#N/A,#N/A,FALSE,"정공"}</definedName>
    <definedName name="요약4" localSheetId="24" hidden="1">{"'매출이익'!$A$24:$K$45"}</definedName>
    <definedName name="요약4" localSheetId="8" hidden="1">{"'매출이익'!$A$24:$K$45"}</definedName>
    <definedName name="요약4" localSheetId="25" hidden="1">{"'매출이익'!$A$24:$K$45"}</definedName>
    <definedName name="요약4" localSheetId="2" hidden="1">{"'매출이익'!$A$24:$K$45"}</definedName>
    <definedName name="요약4" localSheetId="28" hidden="1">{"'매출이익'!$A$24:$K$45"}</definedName>
    <definedName name="요약4" localSheetId="5" hidden="1">{"'매출이익'!$A$24:$K$45"}</definedName>
    <definedName name="요약4" hidden="1">{"'매출이익'!$A$24:$K$45"}</definedName>
    <definedName name="요약5" localSheetId="24" hidden="1">{#N/A,#N/A,FALSE,"정공"}</definedName>
    <definedName name="요약5" localSheetId="8" hidden="1">{#N/A,#N/A,FALSE,"정공"}</definedName>
    <definedName name="요약5" localSheetId="25" hidden="1">{#N/A,#N/A,FALSE,"정공"}</definedName>
    <definedName name="요약5" localSheetId="2" hidden="1">{#N/A,#N/A,FALSE,"정공"}</definedName>
    <definedName name="요약5" localSheetId="28" hidden="1">{#N/A,#N/A,FALSE,"정공"}</definedName>
    <definedName name="요약5" localSheetId="5" hidden="1">{#N/A,#N/A,FALSE,"정공"}</definedName>
    <definedName name="요약5" hidden="1">{#N/A,#N/A,FALSE,"정공"}</definedName>
    <definedName name="요약총괄" localSheetId="24" hidden="1">{#N/A,#N/A,FALSE,"정공"}</definedName>
    <definedName name="요약총괄" localSheetId="8" hidden="1">{#N/A,#N/A,FALSE,"정공"}</definedName>
    <definedName name="요약총괄" localSheetId="25" hidden="1">{#N/A,#N/A,FALSE,"정공"}</definedName>
    <definedName name="요약총괄" localSheetId="2" hidden="1">{#N/A,#N/A,FALSE,"정공"}</definedName>
    <definedName name="요약총괄" localSheetId="28" hidden="1">{#N/A,#N/A,FALSE,"정공"}</definedName>
    <definedName name="요약총괄" localSheetId="5" hidden="1">{#N/A,#N/A,FALSE,"정공"}</definedName>
    <definedName name="요약총괄" hidden="1">{#N/A,#N/A,FALSE,"정공"}</definedName>
    <definedName name="요율" localSheetId="24">#REF!</definedName>
    <definedName name="요율">#REF!</definedName>
    <definedName name="요율인쇄" localSheetId="24">#REF!</definedName>
    <definedName name="요율인쇄">#REF!</definedName>
    <definedName name="요인비교차종1" localSheetId="24" hidden="1">{#N/A,#N/A,FALSE,"단축1";#N/A,#N/A,FALSE,"단축2";#N/A,#N/A,FALSE,"단축3";#N/A,#N/A,FALSE,"장축";#N/A,#N/A,FALSE,"4WD"}</definedName>
    <definedName name="요인비교차종1" localSheetId="8" hidden="1">{#N/A,#N/A,FALSE,"단축1";#N/A,#N/A,FALSE,"단축2";#N/A,#N/A,FALSE,"단축3";#N/A,#N/A,FALSE,"장축";#N/A,#N/A,FALSE,"4WD"}</definedName>
    <definedName name="요인비교차종1" localSheetId="25" hidden="1">{#N/A,#N/A,FALSE,"단축1";#N/A,#N/A,FALSE,"단축2";#N/A,#N/A,FALSE,"단축3";#N/A,#N/A,FALSE,"장축";#N/A,#N/A,FALSE,"4WD"}</definedName>
    <definedName name="요인비교차종1" localSheetId="2" hidden="1">{#N/A,#N/A,FALSE,"단축1";#N/A,#N/A,FALSE,"단축2";#N/A,#N/A,FALSE,"단축3";#N/A,#N/A,FALSE,"장축";#N/A,#N/A,FALSE,"4WD"}</definedName>
    <definedName name="요인비교차종1" localSheetId="28" hidden="1">{#N/A,#N/A,FALSE,"단축1";#N/A,#N/A,FALSE,"단축2";#N/A,#N/A,FALSE,"단축3";#N/A,#N/A,FALSE,"장축";#N/A,#N/A,FALSE,"4WD"}</definedName>
    <definedName name="요인비교차종1" localSheetId="5" hidden="1">{#N/A,#N/A,FALSE,"단축1";#N/A,#N/A,FALSE,"단축2";#N/A,#N/A,FALSE,"단축3";#N/A,#N/A,FALSE,"장축";#N/A,#N/A,FALSE,"4WD"}</definedName>
    <definedName name="요인비교차종1" hidden="1">{#N/A,#N/A,FALSE,"단축1";#N/A,#N/A,FALSE,"단축2";#N/A,#N/A,FALSE,"단축3";#N/A,#N/A,FALSE,"장축";#N/A,#N/A,FALSE,"4WD"}</definedName>
    <definedName name="요인비교차종별1" localSheetId="24" hidden="1">{#N/A,#N/A,FALSE,"단축1";#N/A,#N/A,FALSE,"단축2";#N/A,#N/A,FALSE,"단축3";#N/A,#N/A,FALSE,"장축";#N/A,#N/A,FALSE,"4WD"}</definedName>
    <definedName name="요인비교차종별1" localSheetId="8" hidden="1">{#N/A,#N/A,FALSE,"단축1";#N/A,#N/A,FALSE,"단축2";#N/A,#N/A,FALSE,"단축3";#N/A,#N/A,FALSE,"장축";#N/A,#N/A,FALSE,"4WD"}</definedName>
    <definedName name="요인비교차종별1" localSheetId="25" hidden="1">{#N/A,#N/A,FALSE,"단축1";#N/A,#N/A,FALSE,"단축2";#N/A,#N/A,FALSE,"단축3";#N/A,#N/A,FALSE,"장축";#N/A,#N/A,FALSE,"4WD"}</definedName>
    <definedName name="요인비교차종별1" localSheetId="2" hidden="1">{#N/A,#N/A,FALSE,"단축1";#N/A,#N/A,FALSE,"단축2";#N/A,#N/A,FALSE,"단축3";#N/A,#N/A,FALSE,"장축";#N/A,#N/A,FALSE,"4WD"}</definedName>
    <definedName name="요인비교차종별1" localSheetId="28" hidden="1">{#N/A,#N/A,FALSE,"단축1";#N/A,#N/A,FALSE,"단축2";#N/A,#N/A,FALSE,"단축3";#N/A,#N/A,FALSE,"장축";#N/A,#N/A,FALSE,"4WD"}</definedName>
    <definedName name="요인비교차종별1" localSheetId="5" hidden="1">{#N/A,#N/A,FALSE,"단축1";#N/A,#N/A,FALSE,"단축2";#N/A,#N/A,FALSE,"단축3";#N/A,#N/A,FALSE,"장축";#N/A,#N/A,FALSE,"4WD"}</definedName>
    <definedName name="요인비교차종별1" hidden="1">{#N/A,#N/A,FALSE,"단축1";#N/A,#N/A,FALSE,"단축2";#N/A,#N/A,FALSE,"단축3";#N/A,#N/A,FALSE,"장축";#N/A,#N/A,FALSE,"4WD"}</definedName>
    <definedName name="용" localSheetId="24" hidden="1">{#N/A,#N/A,FALSE,"P.C.B"}</definedName>
    <definedName name="용" localSheetId="8" hidden="1">{#N/A,#N/A,FALSE,"P.C.B"}</definedName>
    <definedName name="용" localSheetId="25" hidden="1">{#N/A,#N/A,FALSE,"P.C.B"}</definedName>
    <definedName name="용" localSheetId="2" hidden="1">{#N/A,#N/A,FALSE,"P.C.B"}</definedName>
    <definedName name="용" localSheetId="14" hidden="1">{#N/A,#N/A,FALSE,"P.C.B"}</definedName>
    <definedName name="용" localSheetId="28" hidden="1">{#N/A,#N/A,FALSE,"P.C.B"}</definedName>
    <definedName name="용" localSheetId="5" hidden="1">{#N/A,#N/A,FALSE,"P.C.B"}</definedName>
    <definedName name="용" localSheetId="13" hidden="1">{#N/A,#N/A,FALSE,"P.C.B"}</definedName>
    <definedName name="용" hidden="1">{#N/A,#N/A,FALSE,"P.C.B"}</definedName>
    <definedName name="용도차" localSheetId="24" hidden="1">{#N/A,#N/A,FALSE,"단축1";#N/A,#N/A,FALSE,"단축2";#N/A,#N/A,FALSE,"단축3";#N/A,#N/A,FALSE,"장축";#N/A,#N/A,FALSE,"4WD"}</definedName>
    <definedName name="용도차" localSheetId="8" hidden="1">{#N/A,#N/A,FALSE,"단축1";#N/A,#N/A,FALSE,"단축2";#N/A,#N/A,FALSE,"단축3";#N/A,#N/A,FALSE,"장축";#N/A,#N/A,FALSE,"4WD"}</definedName>
    <definedName name="용도차" localSheetId="25" hidden="1">{#N/A,#N/A,FALSE,"단축1";#N/A,#N/A,FALSE,"단축2";#N/A,#N/A,FALSE,"단축3";#N/A,#N/A,FALSE,"장축";#N/A,#N/A,FALSE,"4WD"}</definedName>
    <definedName name="용도차" localSheetId="2" hidden="1">{#N/A,#N/A,FALSE,"단축1";#N/A,#N/A,FALSE,"단축2";#N/A,#N/A,FALSE,"단축3";#N/A,#N/A,FALSE,"장축";#N/A,#N/A,FALSE,"4WD"}</definedName>
    <definedName name="용도차" localSheetId="28" hidden="1">{#N/A,#N/A,FALSE,"단축1";#N/A,#N/A,FALSE,"단축2";#N/A,#N/A,FALSE,"단축3";#N/A,#N/A,FALSE,"장축";#N/A,#N/A,FALSE,"4WD"}</definedName>
    <definedName name="용도차" localSheetId="5" hidden="1">{#N/A,#N/A,FALSE,"단축1";#N/A,#N/A,FALSE,"단축2";#N/A,#N/A,FALSE,"단축3";#N/A,#N/A,FALSE,"장축";#N/A,#N/A,FALSE,"4WD"}</definedName>
    <definedName name="용도차" hidden="1">{#N/A,#N/A,FALSE,"단축1";#N/A,#N/A,FALSE,"단축2";#N/A,#N/A,FALSE,"단축3";#N/A,#N/A,FALSE,"장축";#N/A,#N/A,FALSE,"4WD"}</definedName>
    <definedName name="용량">[3]기준정보!$L$5:$L$45</definedName>
    <definedName name="용수로" localSheetId="24">#REF!</definedName>
    <definedName name="용수로">#REF!</definedName>
    <definedName name="용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8">[1]!BlankMacro1</definedName>
    <definedName name="용역" localSheetId="28">[2]!BlankMacro1</definedName>
    <definedName name="용역" localSheetId="26">[2]!BlankMacro1</definedName>
    <definedName name="용역" localSheetId="27">[2]!BlankMacro1</definedName>
    <definedName name="용역" localSheetId="6">[2]!BlankMacro1</definedName>
    <definedName name="용역" localSheetId="5">#REF!</definedName>
    <definedName name="용역">[2]!BlankMacro1</definedName>
    <definedName name="용인" localSheetId="24">#REF!</definedName>
    <definedName name="용인">#REF!</definedName>
    <definedName name="용접" localSheetId="24">#REF!</definedName>
    <definedName name="용접">#REF!</definedName>
    <definedName name="용접공" localSheetId="24">#REF!</definedName>
    <definedName name="용접공">#REF!</definedName>
    <definedName name="우" localSheetId="24" hidden="1">{#N/A,#N/A,TRUE,"경전'96(1)";#N/A,#N/A,TRUE,"경전'96 (2)"}</definedName>
    <definedName name="우" localSheetId="8" hidden="1">{#N/A,#N/A,TRUE,"경전'96(1)";#N/A,#N/A,TRUE,"경전'96 (2)"}</definedName>
    <definedName name="우" localSheetId="25" hidden="1">{#N/A,#N/A,TRUE,"경전'96(1)";#N/A,#N/A,TRUE,"경전'96 (2)"}</definedName>
    <definedName name="우" localSheetId="2" hidden="1">{#N/A,#N/A,TRUE,"경전'96(1)";#N/A,#N/A,TRUE,"경전'96 (2)"}</definedName>
    <definedName name="우" localSheetId="28" hidden="1">{#N/A,#N/A,TRUE,"경전'96(1)";#N/A,#N/A,TRUE,"경전'96 (2)"}</definedName>
    <definedName name="우" localSheetId="5" hidden="1">{#N/A,#N/A,TRUE,"경전'96(1)";#N/A,#N/A,TRUE,"경전'96 (2)"}</definedName>
    <definedName name="우" hidden="1">{#N/A,#N/A,TRUE,"경전'96(1)";#N/A,#N/A,TRUE,"경전'96 (2)"}</definedName>
    <definedName name="우라" localSheetId="24" hidden="1">{"'Sheet1'!$A$1:$D$15"}</definedName>
    <definedName name="우라" localSheetId="8" hidden="1">{"'Sheet1'!$A$1:$D$15"}</definedName>
    <definedName name="우라" localSheetId="25" hidden="1">{"'Sheet1'!$A$1:$D$15"}</definedName>
    <definedName name="우라" localSheetId="2" hidden="1">{"'Sheet1'!$A$1:$D$15"}</definedName>
    <definedName name="우라" localSheetId="28" hidden="1">{"'Sheet1'!$A$1:$D$15"}</definedName>
    <definedName name="우라" localSheetId="5" hidden="1">{"'Sheet1'!$A$1:$D$15"}</definedName>
    <definedName name="우라" hidden="1">{"'Sheet1'!$A$1:$D$15"}</definedName>
    <definedName name="우리" localSheetId="24" hidden="1">{#N/A,#N/A,FALSE,"인원";#N/A,#N/A,FALSE,"비용2";#N/A,#N/A,FALSE,"비용1";#N/A,#N/A,FALSE,"비용";#N/A,#N/A,FALSE,"보증2";#N/A,#N/A,FALSE,"보증1";#N/A,#N/A,FALSE,"보증";#N/A,#N/A,FALSE,"손익1";#N/A,#N/A,FALSE,"손익";#N/A,#N/A,FALSE,"부서별매출";#N/A,#N/A,FALSE,"매출"}</definedName>
    <definedName name="우리" localSheetId="8" hidden="1">{#N/A,#N/A,FALSE,"인원";#N/A,#N/A,FALSE,"비용2";#N/A,#N/A,FALSE,"비용1";#N/A,#N/A,FALSE,"비용";#N/A,#N/A,FALSE,"보증2";#N/A,#N/A,FALSE,"보증1";#N/A,#N/A,FALSE,"보증";#N/A,#N/A,FALSE,"손익1";#N/A,#N/A,FALSE,"손익";#N/A,#N/A,FALSE,"부서별매출";#N/A,#N/A,FALSE,"매출"}</definedName>
    <definedName name="우리" localSheetId="25" hidden="1">{#N/A,#N/A,FALSE,"인원";#N/A,#N/A,FALSE,"비용2";#N/A,#N/A,FALSE,"비용1";#N/A,#N/A,FALSE,"비용";#N/A,#N/A,FALSE,"보증2";#N/A,#N/A,FALSE,"보증1";#N/A,#N/A,FALSE,"보증";#N/A,#N/A,FALSE,"손익1";#N/A,#N/A,FALSE,"손익";#N/A,#N/A,FALSE,"부서별매출";#N/A,#N/A,FALSE,"매출"}</definedName>
    <definedName name="우리" localSheetId="2" hidden="1">{#N/A,#N/A,FALSE,"인원";#N/A,#N/A,FALSE,"비용2";#N/A,#N/A,FALSE,"비용1";#N/A,#N/A,FALSE,"비용";#N/A,#N/A,FALSE,"보증2";#N/A,#N/A,FALSE,"보증1";#N/A,#N/A,FALSE,"보증";#N/A,#N/A,FALSE,"손익1";#N/A,#N/A,FALSE,"손익";#N/A,#N/A,FALSE,"부서별매출";#N/A,#N/A,FALSE,"매출"}</definedName>
    <definedName name="우리" localSheetId="14" hidden="1">{#N/A,#N/A,FALSE,"인원";#N/A,#N/A,FALSE,"비용2";#N/A,#N/A,FALSE,"비용1";#N/A,#N/A,FALSE,"비용";#N/A,#N/A,FALSE,"보증2";#N/A,#N/A,FALSE,"보증1";#N/A,#N/A,FALSE,"보증";#N/A,#N/A,FALSE,"손익1";#N/A,#N/A,FALSE,"손익";#N/A,#N/A,FALSE,"부서별매출";#N/A,#N/A,FALSE,"매출"}</definedName>
    <definedName name="우리" localSheetId="28" hidden="1">{#N/A,#N/A,FALSE,"인원";#N/A,#N/A,FALSE,"비용2";#N/A,#N/A,FALSE,"비용1";#N/A,#N/A,FALSE,"비용";#N/A,#N/A,FALSE,"보증2";#N/A,#N/A,FALSE,"보증1";#N/A,#N/A,FALSE,"보증";#N/A,#N/A,FALSE,"손익1";#N/A,#N/A,FALSE,"손익";#N/A,#N/A,FALSE,"부서별매출";#N/A,#N/A,FALSE,"매출"}</definedName>
    <definedName name="우리" localSheetId="5" hidden="1">{#N/A,#N/A,FALSE,"인원";#N/A,#N/A,FALSE,"비용2";#N/A,#N/A,FALSE,"비용1";#N/A,#N/A,FALSE,"비용";#N/A,#N/A,FALSE,"보증2";#N/A,#N/A,FALSE,"보증1";#N/A,#N/A,FALSE,"보증";#N/A,#N/A,FALSE,"손익1";#N/A,#N/A,FALSE,"손익";#N/A,#N/A,FALSE,"부서별매출";#N/A,#N/A,FALSE,"매출"}</definedName>
    <definedName name="우리" localSheetId="13"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 localSheetId="24">#REF!</definedName>
    <definedName name="우리사주">#REF!</definedName>
    <definedName name="우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우승"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localSheetId="24" hidden="1">{#N/A,#N/A,FALSE,"기안지";#N/A,#N/A,FALSE,"통신지"}</definedName>
    <definedName name="우오수공" localSheetId="8" hidden="1">{#N/A,#N/A,FALSE,"기안지";#N/A,#N/A,FALSE,"통신지"}</definedName>
    <definedName name="우오수공" localSheetId="25" hidden="1">{#N/A,#N/A,FALSE,"기안지";#N/A,#N/A,FALSE,"통신지"}</definedName>
    <definedName name="우오수공" localSheetId="2" hidden="1">{#N/A,#N/A,FALSE,"기안지";#N/A,#N/A,FALSE,"통신지"}</definedName>
    <definedName name="우오수공" localSheetId="28" hidden="1">{#N/A,#N/A,FALSE,"기안지";#N/A,#N/A,FALSE,"통신지"}</definedName>
    <definedName name="우오수공" localSheetId="5" hidden="1">{#N/A,#N/A,FALSE,"기안지";#N/A,#N/A,FALSE,"통신지"}</definedName>
    <definedName name="우오수공" hidden="1">{#N/A,#N/A,FALSE,"기안지";#N/A,#N/A,FALSE,"통신지"}</definedName>
    <definedName name="우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 localSheetId="24">#REF!</definedName>
    <definedName name="운반공">#REF!</definedName>
    <definedName name="운반비9">#N/A</definedName>
    <definedName name="운송" localSheetId="24">#REF!</definedName>
    <definedName name="운송">#REF!</definedName>
    <definedName name="운송ㅁ" localSheetId="24">#REF!</definedName>
    <definedName name="운송ㅁ">#REF!</definedName>
    <definedName name="운송명세" localSheetId="24">#REF!</definedName>
    <definedName name="운송명세">#REF!</definedName>
    <definedName name="운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운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localSheetId="24" hidden="1">{#N/A,#N/A,FALSE,"단축1";#N/A,#N/A,FALSE,"단축2";#N/A,#N/A,FALSE,"단축3";#N/A,#N/A,FALSE,"장축";#N/A,#N/A,FALSE,"4WD"}</definedName>
    <definedName name="운영1" localSheetId="8" hidden="1">{#N/A,#N/A,FALSE,"단축1";#N/A,#N/A,FALSE,"단축2";#N/A,#N/A,FALSE,"단축3";#N/A,#N/A,FALSE,"장축";#N/A,#N/A,FALSE,"4WD"}</definedName>
    <definedName name="운영1" localSheetId="25" hidden="1">{#N/A,#N/A,FALSE,"단축1";#N/A,#N/A,FALSE,"단축2";#N/A,#N/A,FALSE,"단축3";#N/A,#N/A,FALSE,"장축";#N/A,#N/A,FALSE,"4WD"}</definedName>
    <definedName name="운영1" localSheetId="2" hidden="1">{#N/A,#N/A,FALSE,"단축1";#N/A,#N/A,FALSE,"단축2";#N/A,#N/A,FALSE,"단축3";#N/A,#N/A,FALSE,"장축";#N/A,#N/A,FALSE,"4WD"}</definedName>
    <definedName name="운영1" localSheetId="28" hidden="1">{#N/A,#N/A,FALSE,"단축1";#N/A,#N/A,FALSE,"단축2";#N/A,#N/A,FALSE,"단축3";#N/A,#N/A,FALSE,"장축";#N/A,#N/A,FALSE,"4WD"}</definedName>
    <definedName name="운영1" localSheetId="5" hidden="1">{#N/A,#N/A,FALSE,"단축1";#N/A,#N/A,FALSE,"단축2";#N/A,#N/A,FALSE,"단축3";#N/A,#N/A,FALSE,"장축";#N/A,#N/A,FALSE,"4WD"}</definedName>
    <definedName name="운영1" hidden="1">{#N/A,#N/A,FALSE,"단축1";#N/A,#N/A,FALSE,"단축2";#N/A,#N/A,FALSE,"단축3";#N/A,#N/A,FALSE,"장축";#N/A,#N/A,FALSE,"4WD"}</definedName>
    <definedName name="운영경비계힉" localSheetId="24">BlankMacro1</definedName>
    <definedName name="운영경비계힉" localSheetId="8">BlankMacro1</definedName>
    <definedName name="운영경비계힉" localSheetId="25">BlankMacro1</definedName>
    <definedName name="운영경비계힉" localSheetId="2">BlankMacro1</definedName>
    <definedName name="운영경비계힉" localSheetId="28">BlankMacro1</definedName>
    <definedName name="운영경비계힉" localSheetId="26">BlankMacro1</definedName>
    <definedName name="운영경비계힉" localSheetId="27">BlankMacro1</definedName>
    <definedName name="운영경비계힉" localSheetId="6">BlankMacro1</definedName>
    <definedName name="운영경비계힉" localSheetId="5">BlankMacro1</definedName>
    <definedName name="운영경비계힉">BlankMacro1</definedName>
    <definedName name="운영방안" localSheetId="24" hidden="1">{#N/A,#N/A,FALSE,"단축1";#N/A,#N/A,FALSE,"단축2";#N/A,#N/A,FALSE,"단축3";#N/A,#N/A,FALSE,"장축";#N/A,#N/A,FALSE,"4WD"}</definedName>
    <definedName name="운영방안" localSheetId="8" hidden="1">{#N/A,#N/A,FALSE,"단축1";#N/A,#N/A,FALSE,"단축2";#N/A,#N/A,FALSE,"단축3";#N/A,#N/A,FALSE,"장축";#N/A,#N/A,FALSE,"4WD"}</definedName>
    <definedName name="운영방안" localSheetId="25" hidden="1">{#N/A,#N/A,FALSE,"단축1";#N/A,#N/A,FALSE,"단축2";#N/A,#N/A,FALSE,"단축3";#N/A,#N/A,FALSE,"장축";#N/A,#N/A,FALSE,"4WD"}</definedName>
    <definedName name="운영방안" localSheetId="2" hidden="1">{#N/A,#N/A,FALSE,"단축1";#N/A,#N/A,FALSE,"단축2";#N/A,#N/A,FALSE,"단축3";#N/A,#N/A,FALSE,"장축";#N/A,#N/A,FALSE,"4WD"}</definedName>
    <definedName name="운영방안" localSheetId="28" hidden="1">{#N/A,#N/A,FALSE,"단축1";#N/A,#N/A,FALSE,"단축2";#N/A,#N/A,FALSE,"단축3";#N/A,#N/A,FALSE,"장축";#N/A,#N/A,FALSE,"4WD"}</definedName>
    <definedName name="운영방안" localSheetId="5" hidden="1">{#N/A,#N/A,FALSE,"단축1";#N/A,#N/A,FALSE,"단축2";#N/A,#N/A,FALSE,"단축3";#N/A,#N/A,FALSE,"장축";#N/A,#N/A,FALSE,"4WD"}</definedName>
    <definedName name="운영방안" hidden="1">{#N/A,#N/A,FALSE,"단축1";#N/A,#N/A,FALSE,"단축2";#N/A,#N/A,FALSE,"단축3";#N/A,#N/A,FALSE,"장축";#N/A,#N/A,FALSE,"4WD"}</definedName>
    <definedName name="운영비증가율" localSheetId="24">#REF!</definedName>
    <definedName name="운영비증가율">#REF!</definedName>
    <definedName name="운영지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24" hidden="1">{#N/A,#N/A,TRUE,"Y생산";#N/A,#N/A,TRUE,"Y판매";#N/A,#N/A,TRUE,"Y총물량";#N/A,#N/A,TRUE,"Y능력";#N/A,#N/A,TRUE,"YKD"}</definedName>
    <definedName name="운영팀2" localSheetId="8" hidden="1">{#N/A,#N/A,TRUE,"Y생산";#N/A,#N/A,TRUE,"Y판매";#N/A,#N/A,TRUE,"Y총물량";#N/A,#N/A,TRUE,"Y능력";#N/A,#N/A,TRUE,"YKD"}</definedName>
    <definedName name="운영팀2" localSheetId="25" hidden="1">{#N/A,#N/A,TRUE,"Y생산";#N/A,#N/A,TRUE,"Y판매";#N/A,#N/A,TRUE,"Y총물량";#N/A,#N/A,TRUE,"Y능력";#N/A,#N/A,TRUE,"YKD"}</definedName>
    <definedName name="운영팀2" localSheetId="2" hidden="1">{#N/A,#N/A,TRUE,"Y생산";#N/A,#N/A,TRUE,"Y판매";#N/A,#N/A,TRUE,"Y총물량";#N/A,#N/A,TRUE,"Y능력";#N/A,#N/A,TRUE,"YKD"}</definedName>
    <definedName name="운영팀2" localSheetId="28" hidden="1">{#N/A,#N/A,TRUE,"Y생산";#N/A,#N/A,TRUE,"Y판매";#N/A,#N/A,TRUE,"Y총물량";#N/A,#N/A,TRUE,"Y능력";#N/A,#N/A,TRUE,"YKD"}</definedName>
    <definedName name="운영팀2" localSheetId="5" hidden="1">{#N/A,#N/A,TRUE,"Y생산";#N/A,#N/A,TRUE,"Y판매";#N/A,#N/A,TRUE,"Y총물량";#N/A,#N/A,TRUE,"Y능력";#N/A,#N/A,TRUE,"YKD"}</definedName>
    <definedName name="운영팀2" hidden="1">{#N/A,#N/A,TRUE,"Y생산";#N/A,#N/A,TRUE,"Y판매";#N/A,#N/A,TRUE,"Y총물량";#N/A,#N/A,TRUE,"Y능력";#N/A,#N/A,TRUE,"YKD"}</definedName>
    <definedName name="운전" localSheetId="24">#REF!</definedName>
    <definedName name="운전">#REF!</definedName>
    <definedName name="운전사" localSheetId="24">#REF!</definedName>
    <definedName name="운전사">#REF!</definedName>
    <definedName name="운전조" localSheetId="24">#REF!</definedName>
    <definedName name="운전조">#REF!</definedName>
    <definedName name="울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 localSheetId="24">#REF!</definedName>
    <definedName name="원">#REF!</definedName>
    <definedName name="원가" localSheetId="24">BlankMacro1</definedName>
    <definedName name="원가" localSheetId="8">BlankMacro1</definedName>
    <definedName name="원가" localSheetId="25">BlankMacro1</definedName>
    <definedName name="원가" localSheetId="2">BlankMacro1</definedName>
    <definedName name="원가" localSheetId="28">BlankMacro1</definedName>
    <definedName name="원가" localSheetId="26">BlankMacro1</definedName>
    <definedName name="원가" localSheetId="27">BlankMacro1</definedName>
    <definedName name="원가" localSheetId="6">BlankMacro1</definedName>
    <definedName name="원가" localSheetId="5">BlankMacro1</definedName>
    <definedName name="원가">BlankMacro1</definedName>
    <definedName name="원가개선" localSheetId="8">[1]!BlankMacro1</definedName>
    <definedName name="원가개선" localSheetId="28">[2]!BlankMacro1</definedName>
    <definedName name="원가개선" localSheetId="26">[2]!BlankMacro1</definedName>
    <definedName name="원가개선" localSheetId="27">[2]!BlankMacro1</definedName>
    <definedName name="원가개선" localSheetId="6">[2]!BlankMacro1</definedName>
    <definedName name="원가개선" localSheetId="5">#REF!</definedName>
    <definedName name="원가개선">[2]!BlankMacro1</definedName>
    <definedName name="원가계획" localSheetId="24">#REF!</definedName>
    <definedName name="원가계획">#REF!</definedName>
    <definedName name="원가관리라" localSheetId="24" hidden="1">{#N/A,#N/A,FALSE,"정공"}</definedName>
    <definedName name="원가관리라" localSheetId="8" hidden="1">{#N/A,#N/A,FALSE,"정공"}</definedName>
    <definedName name="원가관리라" localSheetId="25" hidden="1">{#N/A,#N/A,FALSE,"정공"}</definedName>
    <definedName name="원가관리라" localSheetId="2" hidden="1">{#N/A,#N/A,FALSE,"정공"}</definedName>
    <definedName name="원가관리라" localSheetId="14" hidden="1">{#N/A,#N/A,FALSE,"정공"}</definedName>
    <definedName name="원가관리라" localSheetId="28" hidden="1">{#N/A,#N/A,FALSE,"정공"}</definedName>
    <definedName name="원가관리라" localSheetId="5" hidden="1">{#N/A,#N/A,FALSE,"정공"}</definedName>
    <definedName name="원가관리라" localSheetId="13" hidden="1">{#N/A,#N/A,FALSE,"정공"}</definedName>
    <definedName name="원가관리라" hidden="1">{#N/A,#N/A,FALSE,"정공"}</definedName>
    <definedName name="원가분석" localSheetId="24" hidden="1">{#N/A,#N/A,FALSE,"1.CRITERIA";#N/A,#N/A,FALSE,"2.IS";#N/A,#N/A,FALSE,"3.BS";#N/A,#N/A,FALSE,"4.PER PL";#N/A,#N/A,FALSE,"5.INVESTMENT";#N/A,#N/A,FALSE,"6.공문";#N/A,#N/A,FALSE,"7.netinvest"}</definedName>
    <definedName name="원가분석" localSheetId="8" hidden="1">{#N/A,#N/A,FALSE,"1.CRITERIA";#N/A,#N/A,FALSE,"2.IS";#N/A,#N/A,FALSE,"3.BS";#N/A,#N/A,FALSE,"4.PER PL";#N/A,#N/A,FALSE,"5.INVESTMENT";#N/A,#N/A,FALSE,"6.공문";#N/A,#N/A,FALSE,"7.netinvest"}</definedName>
    <definedName name="원가분석" localSheetId="25"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localSheetId="28" hidden="1">{#N/A,#N/A,FALSE,"1.CRITERIA";#N/A,#N/A,FALSE,"2.IS";#N/A,#N/A,FALSE,"3.BS";#N/A,#N/A,FALSE,"4.PER PL";#N/A,#N/A,FALSE,"5.INVESTMENT";#N/A,#N/A,FALSE,"6.공문";#N/A,#N/A,FALSE,"7.netinvest"}</definedName>
    <definedName name="원가분석" localSheetId="5"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24" hidden="1">{#N/A,#N/A,FALSE,"정공"}</definedName>
    <definedName name="원가적용" localSheetId="8" hidden="1">{#N/A,#N/A,FALSE,"정공"}</definedName>
    <definedName name="원가적용" localSheetId="25" hidden="1">{#N/A,#N/A,FALSE,"정공"}</definedName>
    <definedName name="원가적용" localSheetId="2" hidden="1">{#N/A,#N/A,FALSE,"정공"}</definedName>
    <definedName name="원가적용" localSheetId="14" hidden="1">{#N/A,#N/A,FALSE,"정공"}</definedName>
    <definedName name="원가적용" localSheetId="28" hidden="1">{#N/A,#N/A,FALSE,"정공"}</definedName>
    <definedName name="원가적용" localSheetId="5" hidden="1">{#N/A,#N/A,FALSE,"정공"}</definedName>
    <definedName name="원가적용" localSheetId="13" hidden="1">{#N/A,#N/A,FALSE,"정공"}</definedName>
    <definedName name="원가적용" hidden="1">{#N/A,#N/A,FALSE,"정공"}</definedName>
    <definedName name="원가전표입력" localSheetId="24">#REF!</definedName>
    <definedName name="원가전표입력">#REF!</definedName>
    <definedName name="원격미정산2000" localSheetId="24">#REF!</definedName>
    <definedName name="원격미정산2000">#REF!</definedName>
    <definedName name="원격정산2000" localSheetId="24">#REF!</definedName>
    <definedName name="원격정산2000">#REF!</definedName>
    <definedName name="원격투자2000" localSheetId="24">#REF!</definedName>
    <definedName name="원격투자2000">#REF!</definedName>
    <definedName name="원시" localSheetId="24">#REF!</definedName>
    <definedName name="원시">#REF!</definedName>
    <definedName name="원식" localSheetId="24">#REF!</definedName>
    <definedName name="원식">#REF!</definedName>
    <definedName name="원식2" localSheetId="24">#REF!</definedName>
    <definedName name="원식2">#REF!</definedName>
    <definedName name="원재료" localSheetId="24" hidden="1">{#N/A,#N/A,FALSE,"범우구미";#N/A,#N/A,FALSE,"세한케미칼";#N/A,#N/A,FALSE,"세명화학";#N/A,#N/A,FALSE,"신영케미칼";#N/A,#N/A,FALSE,"일석상사"}</definedName>
    <definedName name="원재료" localSheetId="8" hidden="1">{#N/A,#N/A,FALSE,"범우구미";#N/A,#N/A,FALSE,"세한케미칼";#N/A,#N/A,FALSE,"세명화학";#N/A,#N/A,FALSE,"신영케미칼";#N/A,#N/A,FALSE,"일석상사"}</definedName>
    <definedName name="원재료" localSheetId="25" hidden="1">{#N/A,#N/A,FALSE,"범우구미";#N/A,#N/A,FALSE,"세한케미칼";#N/A,#N/A,FALSE,"세명화학";#N/A,#N/A,FALSE,"신영케미칼";#N/A,#N/A,FALSE,"일석상사"}</definedName>
    <definedName name="원재료" localSheetId="2" hidden="1">{#N/A,#N/A,FALSE,"범우구미";#N/A,#N/A,FALSE,"세한케미칼";#N/A,#N/A,FALSE,"세명화학";#N/A,#N/A,FALSE,"신영케미칼";#N/A,#N/A,FALSE,"일석상사"}</definedName>
    <definedName name="원재료" localSheetId="28" hidden="1">{#N/A,#N/A,FALSE,"범우구미";#N/A,#N/A,FALSE,"세한케미칼";#N/A,#N/A,FALSE,"세명화학";#N/A,#N/A,FALSE,"신영케미칼";#N/A,#N/A,FALSE,"일석상사"}</definedName>
    <definedName name="원재료" localSheetId="5"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8"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 localSheetId="24">#REF!</definedName>
    <definedName name="원재료수불2">#REF!</definedName>
    <definedName name="원주" localSheetId="24">#REF!</definedName>
    <definedName name="원주">#REF!</definedName>
    <definedName name="원천납부8"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24" hidden="1">{#N/A,#N/A,FALSE,"1.CRITERIA";#N/A,#N/A,FALSE,"2.IS";#N/A,#N/A,FALSE,"3.BS";#N/A,#N/A,FALSE,"4.PER PL";#N/A,#N/A,FALSE,"5.INVESTMENT";#N/A,#N/A,FALSE,"6.공문";#N/A,#N/A,FALSE,"7.netinvest"}</definedName>
    <definedName name="월" localSheetId="8" hidden="1">{#N/A,#N/A,FALSE,"1.CRITERIA";#N/A,#N/A,FALSE,"2.IS";#N/A,#N/A,FALSE,"3.BS";#N/A,#N/A,FALSE,"4.PER PL";#N/A,#N/A,FALSE,"5.INVESTMENT";#N/A,#N/A,FALSE,"6.공문";#N/A,#N/A,FALSE,"7.netinvest"}</definedName>
    <definedName name="월" localSheetId="25"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localSheetId="28" hidden="1">{#N/A,#N/A,FALSE,"1.CRITERIA";#N/A,#N/A,FALSE,"2.IS";#N/A,#N/A,FALSE,"3.BS";#N/A,#N/A,FALSE,"4.PER PL";#N/A,#N/A,FALSE,"5.INVESTMENT";#N/A,#N/A,FALSE,"6.공문";#N/A,#N/A,FALSE,"7.netinvest"}</definedName>
    <definedName name="월" localSheetId="5"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 localSheetId="24">#REF!,#REF!</definedName>
    <definedName name="월_01">#REF!,#REF!</definedName>
    <definedName name="월_02" localSheetId="24">#REF!,#REF!</definedName>
    <definedName name="월_02">#REF!,#REF!</definedName>
    <definedName name="월_03" localSheetId="24">#REF!,#REF!</definedName>
    <definedName name="월_03">#REF!,#REF!</definedName>
    <definedName name="월_04" localSheetId="24">#REF!,#REF!</definedName>
    <definedName name="월_04">#REF!,#REF!</definedName>
    <definedName name="월_05" localSheetId="24">#REF!,#REF!</definedName>
    <definedName name="월_05">#REF!,#REF!</definedName>
    <definedName name="월_06" localSheetId="24">#REF!,#REF!</definedName>
    <definedName name="월_06">#REF!,#REF!</definedName>
    <definedName name="월_07" localSheetId="24">#REF!,#REF!</definedName>
    <definedName name="월_07">#REF!,#REF!</definedName>
    <definedName name="월_08" localSheetId="24">#REF!,#REF!</definedName>
    <definedName name="월_08">#REF!,#REF!</definedName>
    <definedName name="월_09" localSheetId="24">#REF!,#REF!</definedName>
    <definedName name="월_09">#REF!,#REF!</definedName>
    <definedName name="월_10" localSheetId="24">#REF!,#REF!</definedName>
    <definedName name="월_10">#REF!,#REF!</definedName>
    <definedName name="월_11" localSheetId="24">#REF!,#REF!</definedName>
    <definedName name="월_11">#REF!,#REF!</definedName>
    <definedName name="월_12" localSheetId="24">#REF!,#REF!</definedName>
    <definedName name="월_12">#REF!,#REF!</definedName>
    <definedName name="월_13" localSheetId="24">#REF!,#REF!</definedName>
    <definedName name="월_13">#REF!,#REF!</definedName>
    <definedName name="월_14" localSheetId="24">#REF!,#REF!</definedName>
    <definedName name="월_14">#REF!,#REF!</definedName>
    <definedName name="월_60" localSheetId="24">#REF!,#REF!</definedName>
    <definedName name="월_60">#REF!,#REF!</definedName>
    <definedName name="월_판매" localSheetId="24">#REF!</definedName>
    <definedName name="월_판매">#REF!</definedName>
    <definedName name="월드건설" localSheetId="24" hidden="1">{#N/A,#N/A,FALSE,"이태원철근"}</definedName>
    <definedName name="월드건설" localSheetId="8" hidden="1">{#N/A,#N/A,FALSE,"이태원철근"}</definedName>
    <definedName name="월드건설" localSheetId="25" hidden="1">{#N/A,#N/A,FALSE,"이태원철근"}</definedName>
    <definedName name="월드건설" localSheetId="2" hidden="1">{#N/A,#N/A,FALSE,"이태원철근"}</definedName>
    <definedName name="월드건설" localSheetId="28" hidden="1">{#N/A,#N/A,FALSE,"이태원철근"}</definedName>
    <definedName name="월드건설" localSheetId="5" hidden="1">{#N/A,#N/A,FALSE,"이태원철근"}</definedName>
    <definedName name="월드건설" hidden="1">{#N/A,#N/A,FALSE,"이태원철근"}</definedName>
    <definedName name="월말" localSheetId="24" hidden="1">{#N/A,#N/A,FALSE,"1.CRITERIA";#N/A,#N/A,FALSE,"2.IS";#N/A,#N/A,FALSE,"3.BS";#N/A,#N/A,FALSE,"4.PER PL";#N/A,#N/A,FALSE,"5.INVESTMENT";#N/A,#N/A,FALSE,"6.공문";#N/A,#N/A,FALSE,"7.netinvest"}</definedName>
    <definedName name="월말" localSheetId="8" hidden="1">{#N/A,#N/A,FALSE,"1.CRITERIA";#N/A,#N/A,FALSE,"2.IS";#N/A,#N/A,FALSE,"3.BS";#N/A,#N/A,FALSE,"4.PER PL";#N/A,#N/A,FALSE,"5.INVESTMENT";#N/A,#N/A,FALSE,"6.공문";#N/A,#N/A,FALSE,"7.netinvest"}</definedName>
    <definedName name="월말" localSheetId="25"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localSheetId="28" hidden="1">{#N/A,#N/A,FALSE,"1.CRITERIA";#N/A,#N/A,FALSE,"2.IS";#N/A,#N/A,FALSE,"3.BS";#N/A,#N/A,FALSE,"4.PER PL";#N/A,#N/A,FALSE,"5.INVESTMENT";#N/A,#N/A,FALSE,"6.공문";#N/A,#N/A,FALSE,"7.netinvest"}</definedName>
    <definedName name="월말" localSheetId="5"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4" hidden="1">{#N/A,#N/A,FALSE,"1.CRITERIA";#N/A,#N/A,FALSE,"2.IS";#N/A,#N/A,FALSE,"3.BS";#N/A,#N/A,FALSE,"4.PER PL";#N/A,#N/A,FALSE,"5.INVESTMENT";#N/A,#N/A,FALSE,"6.공문";#N/A,#N/A,FALSE,"7.netinvest"}</definedName>
    <definedName name="월별" localSheetId="8" hidden="1">{#N/A,#N/A,FALSE,"1.CRITERIA";#N/A,#N/A,FALSE,"2.IS";#N/A,#N/A,FALSE,"3.BS";#N/A,#N/A,FALSE,"4.PER PL";#N/A,#N/A,FALSE,"5.INVESTMENT";#N/A,#N/A,FALSE,"6.공문";#N/A,#N/A,FALSE,"7.netinvest"}</definedName>
    <definedName name="월별" localSheetId="25"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localSheetId="28" hidden="1">{#N/A,#N/A,FALSE,"1.CRITERIA";#N/A,#N/A,FALSE,"2.IS";#N/A,#N/A,FALSE,"3.BS";#N/A,#N/A,FALSE,"4.PER PL";#N/A,#N/A,FALSE,"5.INVESTMENT";#N/A,#N/A,FALSE,"6.공문";#N/A,#N/A,FALSE,"7.netinvest"}</definedName>
    <definedName name="월별" localSheetId="5"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24" hidden="1">{#N/A,#N/A,FALSE,"97년 투자계획 세부내역 "}</definedName>
    <definedName name="월별매출3" localSheetId="8" hidden="1">{#N/A,#N/A,FALSE,"97년 투자계획 세부내역 "}</definedName>
    <definedName name="월별매출3" localSheetId="25" hidden="1">{#N/A,#N/A,FALSE,"97년 투자계획 세부내역 "}</definedName>
    <definedName name="월별매출3" localSheetId="2" hidden="1">{#N/A,#N/A,FALSE,"97년 투자계획 세부내역 "}</definedName>
    <definedName name="월별매출3" localSheetId="28" hidden="1">{#N/A,#N/A,FALSE,"97년 투자계획 세부내역 "}</definedName>
    <definedName name="월별매출3" localSheetId="5" hidden="1">{#N/A,#N/A,FALSE,"97년 투자계획 세부내역 "}</definedName>
    <definedName name="월별매출3" hidden="1">{#N/A,#N/A,FALSE,"97년 투자계획 세부내역 "}</definedName>
    <definedName name="월별목" localSheetId="24" hidden="1">{"'Jibu9811 (3)'!$B$1:$J$433"}</definedName>
    <definedName name="월별목" localSheetId="8" hidden="1">{"'Jibu9811 (3)'!$B$1:$J$433"}</definedName>
    <definedName name="월별목" localSheetId="25" hidden="1">{"'Jibu9811 (3)'!$B$1:$J$433"}</definedName>
    <definedName name="월별목" localSheetId="2" hidden="1">{"'Jibu9811 (3)'!$B$1:$J$433"}</definedName>
    <definedName name="월별목" localSheetId="14" hidden="1">{"'Jibu9811 (3)'!$B$1:$J$433"}</definedName>
    <definedName name="월별목" localSheetId="28" hidden="1">{"'Jibu9811 (3)'!$B$1:$J$433"}</definedName>
    <definedName name="월별목" localSheetId="5" hidden="1">{"'Jibu9811 (3)'!$B$1:$J$433"}</definedName>
    <definedName name="월별목" localSheetId="13" hidden="1">{"'Jibu9811 (3)'!$B$1:$J$433"}</definedName>
    <definedName name="월별목" hidden="1">{"'Jibu9811 (3)'!$B$1:$J$433"}</definedName>
    <definedName name="월별손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localSheetId="24" hidden="1">#REF!</definedName>
    <definedName name="월별실적" localSheetId="28" hidden="1">#REF!</definedName>
    <definedName name="월별실적" hidden="1">#REF!</definedName>
    <definedName name="월별영업비용" localSheetId="24" hidden="1">{#N/A,#N/A,FALSE,"1.CRITERIA";#N/A,#N/A,FALSE,"2.IS";#N/A,#N/A,FALSE,"3.BS";#N/A,#N/A,FALSE,"4.PER PL";#N/A,#N/A,FALSE,"5.INVESTMENT";#N/A,#N/A,FALSE,"6.공문";#N/A,#N/A,FALSE,"7.netinvest"}</definedName>
    <definedName name="월별영업비용" localSheetId="8" hidden="1">{#N/A,#N/A,FALSE,"1.CRITERIA";#N/A,#N/A,FALSE,"2.IS";#N/A,#N/A,FALSE,"3.BS";#N/A,#N/A,FALSE,"4.PER PL";#N/A,#N/A,FALSE,"5.INVESTMENT";#N/A,#N/A,FALSE,"6.공문";#N/A,#N/A,FALSE,"7.netinvest"}</definedName>
    <definedName name="월별영업비용" localSheetId="25"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localSheetId="28" hidden="1">{#N/A,#N/A,FALSE,"1.CRITERIA";#N/A,#N/A,FALSE,"2.IS";#N/A,#N/A,FALSE,"3.BS";#N/A,#N/A,FALSE,"4.PER PL";#N/A,#N/A,FALSE,"5.INVESTMENT";#N/A,#N/A,FALSE,"6.공문";#N/A,#N/A,FALSE,"7.netinvest"}</definedName>
    <definedName name="월별영업비용" localSheetId="5"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4" hidden="1">{#N/A,#N/A,FALSE,"정공"}</definedName>
    <definedName name="월별원가절감상세" localSheetId="8" hidden="1">{#N/A,#N/A,FALSE,"정공"}</definedName>
    <definedName name="월별원가절감상세" localSheetId="25" hidden="1">{#N/A,#N/A,FALSE,"정공"}</definedName>
    <definedName name="월별원가절감상세" localSheetId="2" hidden="1">{#N/A,#N/A,FALSE,"정공"}</definedName>
    <definedName name="월별원가절감상세" localSheetId="28" hidden="1">{#N/A,#N/A,FALSE,"정공"}</definedName>
    <definedName name="월별원가절감상세" localSheetId="5" hidden="1">{#N/A,#N/A,FALSE,"정공"}</definedName>
    <definedName name="월별원가절감상세" hidden="1">{#N/A,#N/A,FALSE,"정공"}</definedName>
    <definedName name="월산량" localSheetId="24">#REF!</definedName>
    <definedName name="월산량">#REF!</definedName>
    <definedName name="위병면회소" localSheetId="24">#REF!</definedName>
    <definedName name="위병면회소">#REF!</definedName>
    <definedName name="위생" localSheetId="24">#REF!</definedName>
    <definedName name="위생">#REF!</definedName>
    <definedName name="위치">#N/A</definedName>
    <definedName name="위치조서" localSheetId="24">#REF!</definedName>
    <definedName name="위치조서">#REF!</definedName>
    <definedName name="윙비트6">#N/A</definedName>
    <definedName name="유" localSheetId="24" hidden="1">{#N/A,#N/A,FALSE,"97년 투자계획 세부내역 "}</definedName>
    <definedName name="유" localSheetId="8" hidden="1">{#N/A,#N/A,FALSE,"97년 투자계획 세부내역 "}</definedName>
    <definedName name="유" localSheetId="25" hidden="1">{#N/A,#N/A,FALSE,"97년 투자계획 세부내역 "}</definedName>
    <definedName name="유" localSheetId="2" hidden="1">{#N/A,#N/A,FALSE,"97년 투자계획 세부내역 "}</definedName>
    <definedName name="유" localSheetId="28" hidden="1">{#N/A,#N/A,FALSE,"97년 투자계획 세부내역 "}</definedName>
    <definedName name="유" localSheetId="5" hidden="1">{#N/A,#N/A,FALSE,"97년 투자계획 세부내역 "}</definedName>
    <definedName name="유" hidden="1">{#N/A,#N/A,FALSE,"97년 투자계획 세부내역 "}</definedName>
    <definedName name="유가" localSheetId="24" hidden="1">{#N/A,#N/A,FALSE,"BS";#N/A,#N/A,FALSE,"PL";#N/A,#N/A,FALSE,"처분";#N/A,#N/A,FALSE,"현금";#N/A,#N/A,FALSE,"매출";#N/A,#N/A,FALSE,"원가";#N/A,#N/A,FALSE,"경영"}</definedName>
    <definedName name="유가" localSheetId="8" hidden="1">{#N/A,#N/A,FALSE,"BS";#N/A,#N/A,FALSE,"PL";#N/A,#N/A,FALSE,"처분";#N/A,#N/A,FALSE,"현금";#N/A,#N/A,FALSE,"매출";#N/A,#N/A,FALSE,"원가";#N/A,#N/A,FALSE,"경영"}</definedName>
    <definedName name="유가" localSheetId="25"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localSheetId="14" hidden="1">{#N/A,#N/A,FALSE,"BS";#N/A,#N/A,FALSE,"PL";#N/A,#N/A,FALSE,"처분";#N/A,#N/A,FALSE,"현금";#N/A,#N/A,FALSE,"매출";#N/A,#N/A,FALSE,"원가";#N/A,#N/A,FALSE,"경영"}</definedName>
    <definedName name="유가" localSheetId="28" hidden="1">{#N/A,#N/A,FALSE,"BS";#N/A,#N/A,FALSE,"PL";#N/A,#N/A,FALSE,"처분";#N/A,#N/A,FALSE,"현금";#N/A,#N/A,FALSE,"매출";#N/A,#N/A,FALSE,"원가";#N/A,#N/A,FALSE,"경영"}</definedName>
    <definedName name="유가" localSheetId="5" hidden="1">{#N/A,#N/A,FALSE,"BS";#N/A,#N/A,FALSE,"PL";#N/A,#N/A,FALSE,"처분";#N/A,#N/A,FALSE,"현금";#N/A,#N/A,FALSE,"매출";#N/A,#N/A,FALSE,"원가";#N/A,#N/A,FALSE,"경영"}</definedName>
    <definedName name="유가" localSheetId="13"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 localSheetId="24">#REF!</definedName>
    <definedName name="유가00">#REF!</definedName>
    <definedName name="유가증권" localSheetId="24" hidden="1">{#N/A,#N/A,FALSE,"Aging Summary";#N/A,#N/A,FALSE,"Ratio Analysis";#N/A,#N/A,FALSE,"Test 120 Day Accts";#N/A,#N/A,FALSE,"Tickmarks"}</definedName>
    <definedName name="유가증권" localSheetId="8" hidden="1">{#N/A,#N/A,FALSE,"Aging Summary";#N/A,#N/A,FALSE,"Ratio Analysis";#N/A,#N/A,FALSE,"Test 120 Day Accts";#N/A,#N/A,FALSE,"Tickmarks"}</definedName>
    <definedName name="유가증권" localSheetId="25"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localSheetId="28" hidden="1">{#N/A,#N/A,FALSE,"Aging Summary";#N/A,#N/A,FALSE,"Ratio Analysis";#N/A,#N/A,FALSE,"Test 120 Day Accts";#N/A,#N/A,FALSE,"Tickmarks"}</definedName>
    <definedName name="유가증권" localSheetId="5"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localSheetId="24" hidden="1">#REF!</definedName>
    <definedName name="유가증권평가" localSheetId="28" hidden="1">#REF!</definedName>
    <definedName name="유가증권평가" hidden="1">#REF!</definedName>
    <definedName name="유급휴가" localSheetId="24" hidden="1">#REF!</definedName>
    <definedName name="유급휴가" localSheetId="28" hidden="1">#REF!</definedName>
    <definedName name="유급휴가" hidden="1">#REF!</definedName>
    <definedName name="유기" localSheetId="24">#REF!</definedName>
    <definedName name="유기">#REF!</definedName>
    <definedName name="유동" localSheetId="24" hidden="1">{#N/A,#N/A,FALSE,"BS";#N/A,#N/A,FALSE,"PL";#N/A,#N/A,FALSE,"처분";#N/A,#N/A,FALSE,"현금";#N/A,#N/A,FALSE,"매출";#N/A,#N/A,FALSE,"원가";#N/A,#N/A,FALSE,"경영"}</definedName>
    <definedName name="유동" localSheetId="8" hidden="1">{#N/A,#N/A,FALSE,"BS";#N/A,#N/A,FALSE,"PL";#N/A,#N/A,FALSE,"처분";#N/A,#N/A,FALSE,"현금";#N/A,#N/A,FALSE,"매출";#N/A,#N/A,FALSE,"원가";#N/A,#N/A,FALSE,"경영"}</definedName>
    <definedName name="유동" localSheetId="25"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localSheetId="28" hidden="1">{#N/A,#N/A,FALSE,"BS";#N/A,#N/A,FALSE,"PL";#N/A,#N/A,FALSE,"처분";#N/A,#N/A,FALSE,"현금";#N/A,#N/A,FALSE,"매출";#N/A,#N/A,FALSE,"원가";#N/A,#N/A,FALSE,"경영"}</definedName>
    <definedName name="유동" localSheetId="5"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 localSheetId="24">#REF!</definedName>
    <definedName name="유동부채">#REF!</definedName>
    <definedName name="유동부채참조" localSheetId="24" hidden="1">{#N/A,#N/A,FALSE,"채권채무";#N/A,#N/A,FALSE,"control sheet"}</definedName>
    <definedName name="유동부채참조" localSheetId="8" hidden="1">{#N/A,#N/A,FALSE,"채권채무";#N/A,#N/A,FALSE,"control sheet"}</definedName>
    <definedName name="유동부채참조" localSheetId="25" hidden="1">{#N/A,#N/A,FALSE,"채권채무";#N/A,#N/A,FALSE,"control sheet"}</definedName>
    <definedName name="유동부채참조" localSheetId="2" hidden="1">{#N/A,#N/A,FALSE,"채권채무";#N/A,#N/A,FALSE,"control sheet"}</definedName>
    <definedName name="유동부채참조" localSheetId="28" hidden="1">{#N/A,#N/A,FALSE,"채권채무";#N/A,#N/A,FALSE,"control sheet"}</definedName>
    <definedName name="유동부채참조" localSheetId="5" hidden="1">{#N/A,#N/A,FALSE,"채권채무";#N/A,#N/A,FALSE,"control sheet"}</definedName>
    <definedName name="유동부채참조" hidden="1">{#N/A,#N/A,FALSE,"채권채무";#N/A,#N/A,FALSE,"control sheet"}</definedName>
    <definedName name="유동성" localSheetId="24" hidden="1">#REF!</definedName>
    <definedName name="유동성" hidden="1">#REF!</definedName>
    <definedName name="유동성사채" localSheetId="24">#REF!</definedName>
    <definedName name="유동성사채">#REF!</definedName>
    <definedName name="유동성장기부채" localSheetId="24" hidden="1">{#N/A,#N/A,FALSE,"BS";#N/A,#N/A,FALSE,"PL";#N/A,#N/A,FALSE,"처분";#N/A,#N/A,FALSE,"현금";#N/A,#N/A,FALSE,"매출";#N/A,#N/A,FALSE,"원가";#N/A,#N/A,FALSE,"경영"}</definedName>
    <definedName name="유동성장기부채" localSheetId="8" hidden="1">{#N/A,#N/A,FALSE,"BS";#N/A,#N/A,FALSE,"PL";#N/A,#N/A,FALSE,"처분";#N/A,#N/A,FALSE,"현금";#N/A,#N/A,FALSE,"매출";#N/A,#N/A,FALSE,"원가";#N/A,#N/A,FALSE,"경영"}</definedName>
    <definedName name="유동성장기부채" localSheetId="25" hidden="1">{#N/A,#N/A,FALSE,"BS";#N/A,#N/A,FALSE,"PL";#N/A,#N/A,FALSE,"처분";#N/A,#N/A,FALSE,"현금";#N/A,#N/A,FALSE,"매출";#N/A,#N/A,FALSE,"원가";#N/A,#N/A,FALSE,"경영"}</definedName>
    <definedName name="유동성장기부채" localSheetId="2" hidden="1">{#N/A,#N/A,FALSE,"BS";#N/A,#N/A,FALSE,"PL";#N/A,#N/A,FALSE,"처분";#N/A,#N/A,FALSE,"현금";#N/A,#N/A,FALSE,"매출";#N/A,#N/A,FALSE,"원가";#N/A,#N/A,FALSE,"경영"}</definedName>
    <definedName name="유동성장기부채" localSheetId="14" hidden="1">{#N/A,#N/A,FALSE,"BS";#N/A,#N/A,FALSE,"PL";#N/A,#N/A,FALSE,"처분";#N/A,#N/A,FALSE,"현금";#N/A,#N/A,FALSE,"매출";#N/A,#N/A,FALSE,"원가";#N/A,#N/A,FALSE,"경영"}</definedName>
    <definedName name="유동성장기부채" localSheetId="28" hidden="1">{#N/A,#N/A,FALSE,"BS";#N/A,#N/A,FALSE,"PL";#N/A,#N/A,FALSE,"처분";#N/A,#N/A,FALSE,"현금";#N/A,#N/A,FALSE,"매출";#N/A,#N/A,FALSE,"원가";#N/A,#N/A,FALSE,"경영"}</definedName>
    <definedName name="유동성장기부채" localSheetId="5" hidden="1">{#N/A,#N/A,FALSE,"BS";#N/A,#N/A,FALSE,"PL";#N/A,#N/A,FALSE,"처분";#N/A,#N/A,FALSE,"현금";#N/A,#N/A,FALSE,"매출";#N/A,#N/A,FALSE,"원가";#N/A,#N/A,FALSE,"경영"}</definedName>
    <definedName name="유동성장기부채" localSheetId="13"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24" hidden="1">{#N/A,#N/A,FALSE,"BS";#N/A,#N/A,FALSE,"PL";#N/A,#N/A,FALSE,"처분";#N/A,#N/A,FALSE,"현금";#N/A,#N/A,FALSE,"매출";#N/A,#N/A,FALSE,"원가";#N/A,#N/A,FALSE,"경영"}</definedName>
    <definedName name="유동성장기부채_1" localSheetId="8" hidden="1">{#N/A,#N/A,FALSE,"BS";#N/A,#N/A,FALSE,"PL";#N/A,#N/A,FALSE,"처분";#N/A,#N/A,FALSE,"현금";#N/A,#N/A,FALSE,"매출";#N/A,#N/A,FALSE,"원가";#N/A,#N/A,FALSE,"경영"}</definedName>
    <definedName name="유동성장기부채_1" localSheetId="25"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localSheetId="14" hidden="1">{#N/A,#N/A,FALSE,"BS";#N/A,#N/A,FALSE,"PL";#N/A,#N/A,FALSE,"처분";#N/A,#N/A,FALSE,"현금";#N/A,#N/A,FALSE,"매출";#N/A,#N/A,FALSE,"원가";#N/A,#N/A,FALSE,"경영"}</definedName>
    <definedName name="유동성장기부채_1" localSheetId="28" hidden="1">{#N/A,#N/A,FALSE,"BS";#N/A,#N/A,FALSE,"PL";#N/A,#N/A,FALSE,"처분";#N/A,#N/A,FALSE,"현금";#N/A,#N/A,FALSE,"매출";#N/A,#N/A,FALSE,"원가";#N/A,#N/A,FALSE,"경영"}</definedName>
    <definedName name="유동성장기부채_1" localSheetId="5" hidden="1">{#N/A,#N/A,FALSE,"BS";#N/A,#N/A,FALSE,"PL";#N/A,#N/A,FALSE,"처분";#N/A,#N/A,FALSE,"현금";#N/A,#N/A,FALSE,"매출";#N/A,#N/A,FALSE,"원가";#N/A,#N/A,FALSE,"경영"}</definedName>
    <definedName name="유동성장기부채_1" localSheetId="13"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 localSheetId="24">BlankMacro1</definedName>
    <definedName name="유동자산" localSheetId="8">BlankMacro1</definedName>
    <definedName name="유동자산" localSheetId="25">BlankMacro1</definedName>
    <definedName name="유동자산" localSheetId="2">BlankMacro1</definedName>
    <definedName name="유동자산" localSheetId="28">BlankMacro1</definedName>
    <definedName name="유동자산" localSheetId="26">BlankMacro1</definedName>
    <definedName name="유동자산" localSheetId="27">BlankMacro1</definedName>
    <definedName name="유동자산" localSheetId="6">BlankMacro1</definedName>
    <definedName name="유동자산" localSheetId="5">BlankMacro1</definedName>
    <definedName name="유동자산">BlankMacro1</definedName>
    <definedName name="유럽별도" localSheetId="24" hidden="1">{#N/A,#N/A,FALSE,"단축1";#N/A,#N/A,FALSE,"단축2";#N/A,#N/A,FALSE,"단축3";#N/A,#N/A,FALSE,"장축";#N/A,#N/A,FALSE,"4WD"}</definedName>
    <definedName name="유럽별도" localSheetId="8" hidden="1">{#N/A,#N/A,FALSE,"단축1";#N/A,#N/A,FALSE,"단축2";#N/A,#N/A,FALSE,"단축3";#N/A,#N/A,FALSE,"장축";#N/A,#N/A,FALSE,"4WD"}</definedName>
    <definedName name="유럽별도" localSheetId="25" hidden="1">{#N/A,#N/A,FALSE,"단축1";#N/A,#N/A,FALSE,"단축2";#N/A,#N/A,FALSE,"단축3";#N/A,#N/A,FALSE,"장축";#N/A,#N/A,FALSE,"4WD"}</definedName>
    <definedName name="유럽별도" localSheetId="2" hidden="1">{#N/A,#N/A,FALSE,"단축1";#N/A,#N/A,FALSE,"단축2";#N/A,#N/A,FALSE,"단축3";#N/A,#N/A,FALSE,"장축";#N/A,#N/A,FALSE,"4WD"}</definedName>
    <definedName name="유럽별도" localSheetId="28" hidden="1">{#N/A,#N/A,FALSE,"단축1";#N/A,#N/A,FALSE,"단축2";#N/A,#N/A,FALSE,"단축3";#N/A,#N/A,FALSE,"장축";#N/A,#N/A,FALSE,"4WD"}</definedName>
    <definedName name="유럽별도" localSheetId="5" hidden="1">{#N/A,#N/A,FALSE,"단축1";#N/A,#N/A,FALSE,"단축2";#N/A,#N/A,FALSE,"단축3";#N/A,#N/A,FALSE,"장축";#N/A,#N/A,FALSE,"4WD"}</definedName>
    <definedName name="유럽별도" hidden="1">{#N/A,#N/A,FALSE,"단축1";#N/A,#N/A,FALSE,"단축2";#N/A,#N/A,FALSE,"단축3";#N/A,#N/A,FALSE,"장축";#N/A,#N/A,FALSE,"4WD"}</definedName>
    <definedName name="유산" localSheetId="24" hidden="1">#REF!</definedName>
    <definedName name="유산" localSheetId="28" hidden="1">#REF!</definedName>
    <definedName name="유산" hidden="1">#REF!</definedName>
    <definedName name="유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8"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5"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8"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5"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24" hidden="1">{#N/A,#N/A,FALSE,"1.CRITERIA";#N/A,#N/A,FALSE,"2.IS";#N/A,#N/A,FALSE,"3.BS";#N/A,#N/A,FALSE,"4.PER PL";#N/A,#N/A,FALSE,"5.INVESTMENT";#N/A,#N/A,FALSE,"6.공문";#N/A,#N/A,FALSE,"7.netinvest"}</definedName>
    <definedName name="유이" localSheetId="8" hidden="1">{#N/A,#N/A,FALSE,"1.CRITERIA";#N/A,#N/A,FALSE,"2.IS";#N/A,#N/A,FALSE,"3.BS";#N/A,#N/A,FALSE,"4.PER PL";#N/A,#N/A,FALSE,"5.INVESTMENT";#N/A,#N/A,FALSE,"6.공문";#N/A,#N/A,FALSE,"7.netinvest"}</definedName>
    <definedName name="유이" localSheetId="25"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localSheetId="28" hidden="1">{#N/A,#N/A,FALSE,"1.CRITERIA";#N/A,#N/A,FALSE,"2.IS";#N/A,#N/A,FALSE,"3.BS";#N/A,#N/A,FALSE,"4.PER PL";#N/A,#N/A,FALSE,"5.INVESTMENT";#N/A,#N/A,FALSE,"6.공문";#N/A,#N/A,FALSE,"7.netinvest"}</definedName>
    <definedName name="유이" localSheetId="5"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4" hidden="1">{#N/A,#N/A,FALSE,"97년 투자계획 세부내역 "}</definedName>
    <definedName name="유지니" localSheetId="8" hidden="1">{#N/A,#N/A,FALSE,"97년 투자계획 세부내역 "}</definedName>
    <definedName name="유지니" localSheetId="25" hidden="1">{#N/A,#N/A,FALSE,"97년 투자계획 세부내역 "}</definedName>
    <definedName name="유지니" localSheetId="2" hidden="1">{#N/A,#N/A,FALSE,"97년 투자계획 세부내역 "}</definedName>
    <definedName name="유지니" localSheetId="28" hidden="1">{#N/A,#N/A,FALSE,"97년 투자계획 세부내역 "}</definedName>
    <definedName name="유지니" localSheetId="5" hidden="1">{#N/A,#N/A,FALSE,"97년 투자계획 세부내역 "}</definedName>
    <definedName name="유지니" hidden="1">{#N/A,#N/A,FALSE,"97년 투자계획 세부내역 "}</definedName>
    <definedName name="유지니네" localSheetId="24" hidden="1">{#N/A,#N/A,FALSE,"97년 투자계획 세부내역 "}</definedName>
    <definedName name="유지니네" localSheetId="8" hidden="1">{#N/A,#N/A,FALSE,"97년 투자계획 세부내역 "}</definedName>
    <definedName name="유지니네" localSheetId="25" hidden="1">{#N/A,#N/A,FALSE,"97년 투자계획 세부내역 "}</definedName>
    <definedName name="유지니네" localSheetId="2" hidden="1">{#N/A,#N/A,FALSE,"97년 투자계획 세부내역 "}</definedName>
    <definedName name="유지니네" localSheetId="28" hidden="1">{#N/A,#N/A,FALSE,"97년 투자계획 세부내역 "}</definedName>
    <definedName name="유지니네" localSheetId="5" hidden="1">{#N/A,#N/A,FALSE,"97년 투자계획 세부내역 "}</definedName>
    <definedName name="유지니네" hidden="1">{#N/A,#N/A,FALSE,"97년 투자계획 세부내역 "}</definedName>
    <definedName name="유지니다" localSheetId="24" hidden="1">{#N/A,#N/A,FALSE,"97년 투자계획 세부내역 "}</definedName>
    <definedName name="유지니다" localSheetId="8" hidden="1">{#N/A,#N/A,FALSE,"97년 투자계획 세부내역 "}</definedName>
    <definedName name="유지니다" localSheetId="25" hidden="1">{#N/A,#N/A,FALSE,"97년 투자계획 세부내역 "}</definedName>
    <definedName name="유지니다" localSheetId="2" hidden="1">{#N/A,#N/A,FALSE,"97년 투자계획 세부내역 "}</definedName>
    <definedName name="유지니다" localSheetId="28" hidden="1">{#N/A,#N/A,FALSE,"97년 투자계획 세부내역 "}</definedName>
    <definedName name="유지니다" localSheetId="5" hidden="1">{#N/A,#N/A,FALSE,"97년 투자계획 세부내역 "}</definedName>
    <definedName name="유지니다" hidden="1">{#N/A,#N/A,FALSE,"97년 투자계획 세부내역 "}</definedName>
    <definedName name="유치원" localSheetId="24">#REF!</definedName>
    <definedName name="유치원">#REF!</definedName>
    <definedName name="유형" localSheetId="24">#REF!</definedName>
    <definedName name="유형">#REF!</definedName>
    <definedName name="유형고정자산" localSheetId="24" hidden="1">{#N/A,#N/A,FALSE,"9612"}</definedName>
    <definedName name="유형고정자산" localSheetId="8" hidden="1">{#N/A,#N/A,FALSE,"9612"}</definedName>
    <definedName name="유형고정자산" localSheetId="25" hidden="1">{#N/A,#N/A,FALSE,"9612"}</definedName>
    <definedName name="유형고정자산" localSheetId="2" hidden="1">{#N/A,#N/A,FALSE,"9612"}</definedName>
    <definedName name="유형고정자산" localSheetId="28" hidden="1">{#N/A,#N/A,FALSE,"9612"}</definedName>
    <definedName name="유형고정자산" localSheetId="5" hidden="1">{#N/A,#N/A,FALSE,"9612"}</definedName>
    <definedName name="유형고정자산" hidden="1">{#N/A,#N/A,FALSE,"9612"}</definedName>
    <definedName name="유형무형자산평균" localSheetId="24">#REF!</definedName>
    <definedName name="유형무형자산평균">#REF!</definedName>
    <definedName name="유형무형투자자산" localSheetId="24">#REF!</definedName>
    <definedName name="유형무형투자자산">#REF!</definedName>
    <definedName name="유형자산" localSheetId="24"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8"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5"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8"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5"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4" hidden="1">{#N/A,#N/A,FALSE,"채권채무";#N/A,#N/A,FALSE,"control sheet"}</definedName>
    <definedName name="유형자산." localSheetId="8" hidden="1">{#N/A,#N/A,FALSE,"채권채무";#N/A,#N/A,FALSE,"control sheet"}</definedName>
    <definedName name="유형자산." localSheetId="25" hidden="1">{#N/A,#N/A,FALSE,"채권채무";#N/A,#N/A,FALSE,"control sheet"}</definedName>
    <definedName name="유형자산." localSheetId="2" hidden="1">{#N/A,#N/A,FALSE,"채권채무";#N/A,#N/A,FALSE,"control sheet"}</definedName>
    <definedName name="유형자산." localSheetId="28" hidden="1">{#N/A,#N/A,FALSE,"채권채무";#N/A,#N/A,FALSE,"control sheet"}</definedName>
    <definedName name="유형자산." localSheetId="5" hidden="1">{#N/A,#N/A,FALSE,"채권채무";#N/A,#N/A,FALSE,"control sheet"}</definedName>
    <definedName name="유형자산." hidden="1">{#N/A,#N/A,FALSE,"채권채무";#N/A,#N/A,FALSE,"control sheet"}</definedName>
    <definedName name="유형자산명세"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localSheetId="24" hidden="1">#REF!</definedName>
    <definedName name="유형자산재계산" hidden="1">#REF!</definedName>
    <definedName name="유화처분" localSheetId="24" hidden="1">{#N/A,#N/A,FALSE,"매출이익"}</definedName>
    <definedName name="유화처분" localSheetId="8" hidden="1">{#N/A,#N/A,FALSE,"매출이익"}</definedName>
    <definedName name="유화처분" localSheetId="25" hidden="1">{#N/A,#N/A,FALSE,"매출이익"}</definedName>
    <definedName name="유화처분" localSheetId="2" hidden="1">{#N/A,#N/A,FALSE,"매출이익"}</definedName>
    <definedName name="유화처분" localSheetId="14" hidden="1">{#N/A,#N/A,FALSE,"매출이익"}</definedName>
    <definedName name="유화처분" localSheetId="28" hidden="1">{#N/A,#N/A,FALSE,"매출이익"}</definedName>
    <definedName name="유화처분" localSheetId="5" hidden="1">{#N/A,#N/A,FALSE,"매출이익"}</definedName>
    <definedName name="유화처분" localSheetId="13" hidden="1">{#N/A,#N/A,FALSE,"매출이익"}</definedName>
    <definedName name="유화처분" hidden="1">{#N/A,#N/A,FALSE,"매출이익"}</definedName>
    <definedName name="유효" localSheetId="24" hidden="1">#REF!</definedName>
    <definedName name="유효" localSheetId="28" hidden="1">#REF!</definedName>
    <definedName name="유효" hidden="1">#REF!</definedName>
    <definedName name="유휴율95" localSheetId="24">#REF!</definedName>
    <definedName name="유휴율95">#REF!</definedName>
    <definedName name="유휴율96" localSheetId="24">#REF!</definedName>
    <definedName name="유휴율96">#REF!</definedName>
    <definedName name="유휴율97" localSheetId="24">#REF!</definedName>
    <definedName name="유휴율97">#REF!</definedName>
    <definedName name="윤소원" localSheetId="24" hidden="1">{"'Jibu9811 (3)'!$B$1:$J$433"}</definedName>
    <definedName name="윤소원" localSheetId="8" hidden="1">{"'Jibu9811 (3)'!$B$1:$J$433"}</definedName>
    <definedName name="윤소원" localSheetId="25" hidden="1">{"'Jibu9811 (3)'!$B$1:$J$433"}</definedName>
    <definedName name="윤소원" localSheetId="2" hidden="1">{"'Jibu9811 (3)'!$B$1:$J$433"}</definedName>
    <definedName name="윤소원" localSheetId="14" hidden="1">{"'Jibu9811 (3)'!$B$1:$J$433"}</definedName>
    <definedName name="윤소원" localSheetId="28" hidden="1">{"'Jibu9811 (3)'!$B$1:$J$433"}</definedName>
    <definedName name="윤소원" localSheetId="5" hidden="1">{"'Jibu9811 (3)'!$B$1:$J$433"}</definedName>
    <definedName name="윤소원" localSheetId="13" hidden="1">{"'Jibu9811 (3)'!$B$1:$J$433"}</definedName>
    <definedName name="윤소원" hidden="1">{"'Jibu9811 (3)'!$B$1:$J$433"}</definedName>
    <definedName name="윤정문" localSheetId="28" hidden="1">#REF!</definedName>
    <definedName name="윤정문" hidden="1">#REF!</definedName>
    <definedName name="율리1총괄표"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 localSheetId="24">#REF!</definedName>
    <definedName name="은행나무">#REF!</definedName>
    <definedName name="은행조회기준년" localSheetId="24">#REF!,#REF!,#REF!,#REF!,#REF!,#REF!,#REF!,#REF!,#REF!,#REF!,#REF!,#REF!</definedName>
    <definedName name="은행조회기준년">#REF!,#REF!,#REF!,#REF!,#REF!,#REF!,#REF!,#REF!,#REF!,#REF!,#REF!,#REF!</definedName>
    <definedName name="은행조회기준월" localSheetId="24">#REF!,#REF!,#REF!,#REF!,#REF!,#REF!,#REF!,#REF!,#REF!,#REF!,#REF!,#REF!</definedName>
    <definedName name="은행조회기준월">#REF!,#REF!,#REF!,#REF!,#REF!,#REF!,#REF!,#REF!,#REF!,#REF!,#REF!,#REF!</definedName>
    <definedName name="은행조회기준일" localSheetId="24">#REF!,#REF!,#REF!,#REF!,#REF!,#REF!,#REF!,#REF!,#REF!,#REF!,#REF!,#REF!</definedName>
    <definedName name="은행조회기준일">#REF!,#REF!,#REF!,#REF!,#REF!,#REF!,#REF!,#REF!,#REF!,#REF!,#REF!,#REF!</definedName>
    <definedName name="은행조회서번호" localSheetId="24">#REF!,#REF!,#REF!,#REF!,#REF!,#REF!,#REF!,#REF!,#REF!</definedName>
    <definedName name="은행조회서번호">#REF!,#REF!,#REF!,#REF!,#REF!,#REF!,#REF!,#REF!,#REF!</definedName>
    <definedName name="은행회사명" localSheetId="24">#REF!,#REF!,#REF!,#REF!,#REF!,#REF!,#REF!,#REF!,#REF!,#REF!,#REF!,#REF!,#REF!,#REF!,#REF!,#REF!</definedName>
    <definedName name="은행회사명">#REF!,#REF!,#REF!,#REF!,#REF!,#REF!,#REF!,#REF!,#REF!,#REF!,#REF!,#REF!,#REF!,#REF!,#REF!,#REF!</definedName>
    <definedName name="을지1" localSheetId="24">#REF!</definedName>
    <definedName name="을지1">#REF!</definedName>
    <definedName name="을태" localSheetId="24">#REF!</definedName>
    <definedName name="을태">#REF!</definedName>
    <definedName name="음.." localSheetId="24">#REF!</definedName>
    <definedName name="음..">#REF!</definedName>
    <definedName name="음악" localSheetId="24">#REF!</definedName>
    <definedName name="음악">#REF!</definedName>
    <definedName name="응암개략산정표" localSheetId="24">#REF!</definedName>
    <definedName name="응암개략산정표">#REF!</definedName>
    <definedName name="응암개략집계표" localSheetId="24">#REF!</definedName>
    <definedName name="응암개략집계표">#REF!</definedName>
    <definedName name="응용연구센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24" hidden="1">{#N/A,#N/A,TRUE,"경전'96(1)";#N/A,#N/A,TRUE,"경전'96 (2)"}</definedName>
    <definedName name="의" localSheetId="8" hidden="1">{#N/A,#N/A,TRUE,"경전'96(1)";#N/A,#N/A,TRUE,"경전'96 (2)"}</definedName>
    <definedName name="의" localSheetId="25" hidden="1">{#N/A,#N/A,TRUE,"경전'96(1)";#N/A,#N/A,TRUE,"경전'96 (2)"}</definedName>
    <definedName name="의" localSheetId="2" hidden="1">{#N/A,#N/A,TRUE,"경전'96(1)";#N/A,#N/A,TRUE,"경전'96 (2)"}</definedName>
    <definedName name="의" localSheetId="28" hidden="1">{#N/A,#N/A,TRUE,"경전'96(1)";#N/A,#N/A,TRUE,"경전'96 (2)"}</definedName>
    <definedName name="의" localSheetId="5" hidden="1">{#N/A,#N/A,TRUE,"경전'96(1)";#N/A,#N/A,TRUE,"경전'96 (2)"}</definedName>
    <definedName name="의" hidden="1">{#N/A,#N/A,TRUE,"경전'96(1)";#N/A,#N/A,TRUE,"경전'96 (2)"}</definedName>
    <definedName name="의정부" localSheetId="24">#REF!</definedName>
    <definedName name="의정부">#REF!</definedName>
    <definedName name="이" localSheetId="24" hidden="1">{#N/A,#N/A,FALSE,"Sheet1"}</definedName>
    <definedName name="이" localSheetId="8" hidden="1">{#N/A,#N/A,FALSE,"Sheet1"}</definedName>
    <definedName name="이" localSheetId="25" hidden="1">{#N/A,#N/A,FALSE,"Sheet1"}</definedName>
    <definedName name="이" localSheetId="2" hidden="1">{#N/A,#N/A,FALSE,"Sheet1"}</definedName>
    <definedName name="이" localSheetId="28" hidden="1">{#N/A,#N/A,FALSE,"Sheet1"}</definedName>
    <definedName name="이" localSheetId="5" hidden="1">{#N/A,#N/A,FALSE,"Sheet1"}</definedName>
    <definedName name="이" hidden="1">{#N/A,#N/A,FALSE,"Sheet1"}</definedName>
    <definedName name="이건형" localSheetId="24" hidden="1">{#N/A,#N/A,FALSE,"단축1";#N/A,#N/A,FALSE,"단축2";#N/A,#N/A,FALSE,"단축3";#N/A,#N/A,FALSE,"장축";#N/A,#N/A,FALSE,"4WD"}</definedName>
    <definedName name="이건형" localSheetId="8" hidden="1">{#N/A,#N/A,FALSE,"단축1";#N/A,#N/A,FALSE,"단축2";#N/A,#N/A,FALSE,"단축3";#N/A,#N/A,FALSE,"장축";#N/A,#N/A,FALSE,"4WD"}</definedName>
    <definedName name="이건형" localSheetId="25" hidden="1">{#N/A,#N/A,FALSE,"단축1";#N/A,#N/A,FALSE,"단축2";#N/A,#N/A,FALSE,"단축3";#N/A,#N/A,FALSE,"장축";#N/A,#N/A,FALSE,"4WD"}</definedName>
    <definedName name="이건형" localSheetId="2" hidden="1">{#N/A,#N/A,FALSE,"단축1";#N/A,#N/A,FALSE,"단축2";#N/A,#N/A,FALSE,"단축3";#N/A,#N/A,FALSE,"장축";#N/A,#N/A,FALSE,"4WD"}</definedName>
    <definedName name="이건형" localSheetId="28" hidden="1">{#N/A,#N/A,FALSE,"단축1";#N/A,#N/A,FALSE,"단축2";#N/A,#N/A,FALSE,"단축3";#N/A,#N/A,FALSE,"장축";#N/A,#N/A,FALSE,"4WD"}</definedName>
    <definedName name="이건형" localSheetId="5" hidden="1">{#N/A,#N/A,FALSE,"단축1";#N/A,#N/A,FALSE,"단축2";#N/A,#N/A,FALSE,"단축3";#N/A,#N/A,FALSE,"장축";#N/A,#N/A,FALSE,"4WD"}</definedName>
    <definedName name="이건형" hidden="1">{#N/A,#N/A,FALSE,"단축1";#N/A,#N/A,FALSE,"단축2";#N/A,#N/A,FALSE,"단축3";#N/A,#N/A,FALSE,"장축";#N/A,#N/A,FALSE,"4WD"}</definedName>
    <definedName name="이겅ㄴ" localSheetId="24" hidden="1">{#N/A,#N/A,FALSE,"단축1";#N/A,#N/A,FALSE,"단축2";#N/A,#N/A,FALSE,"단축3";#N/A,#N/A,FALSE,"장축";#N/A,#N/A,FALSE,"4WD"}</definedName>
    <definedName name="이겅ㄴ" localSheetId="8" hidden="1">{#N/A,#N/A,FALSE,"단축1";#N/A,#N/A,FALSE,"단축2";#N/A,#N/A,FALSE,"단축3";#N/A,#N/A,FALSE,"장축";#N/A,#N/A,FALSE,"4WD"}</definedName>
    <definedName name="이겅ㄴ" localSheetId="25" hidden="1">{#N/A,#N/A,FALSE,"단축1";#N/A,#N/A,FALSE,"단축2";#N/A,#N/A,FALSE,"단축3";#N/A,#N/A,FALSE,"장축";#N/A,#N/A,FALSE,"4WD"}</definedName>
    <definedName name="이겅ㄴ" localSheetId="2" hidden="1">{#N/A,#N/A,FALSE,"단축1";#N/A,#N/A,FALSE,"단축2";#N/A,#N/A,FALSE,"단축3";#N/A,#N/A,FALSE,"장축";#N/A,#N/A,FALSE,"4WD"}</definedName>
    <definedName name="이겅ㄴ" localSheetId="28" hidden="1">{#N/A,#N/A,FALSE,"단축1";#N/A,#N/A,FALSE,"단축2";#N/A,#N/A,FALSE,"단축3";#N/A,#N/A,FALSE,"장축";#N/A,#N/A,FALSE,"4WD"}</definedName>
    <definedName name="이겅ㄴ" localSheetId="5" hidden="1">{#N/A,#N/A,FALSE,"단축1";#N/A,#N/A,FALSE,"단축2";#N/A,#N/A,FALSE,"단축3";#N/A,#N/A,FALSE,"장축";#N/A,#N/A,FALSE,"4WD"}</definedName>
    <definedName name="이겅ㄴ" hidden="1">{#N/A,#N/A,FALSE,"단축1";#N/A,#N/A,FALSE,"단축2";#N/A,#N/A,FALSE,"단축3";#N/A,#N/A,FALSE,"장축";#N/A,#N/A,FALSE,"4WD"}</definedName>
    <definedName name="이공구가설비" localSheetId="24">#REF!</definedName>
    <definedName name="이공구가설비">#REF!</definedName>
    <definedName name="이공구간접노무비" localSheetId="24">#REF!</definedName>
    <definedName name="이공구간접노무비">#REF!</definedName>
    <definedName name="이공구공사원가" localSheetId="24">#REF!</definedName>
    <definedName name="이공구공사원가">#REF!</definedName>
    <definedName name="이공구기타경비" localSheetId="24">#REF!</definedName>
    <definedName name="이공구기타경비">#REF!</definedName>
    <definedName name="이공구산재보험료" localSheetId="24">#REF!</definedName>
    <definedName name="이공구산재보험료">#REF!</definedName>
    <definedName name="이공구안전관리비" localSheetId="24">#REF!</definedName>
    <definedName name="이공구안전관리비">#REF!</definedName>
    <definedName name="이공구이윤" localSheetId="24">#REF!</definedName>
    <definedName name="이공구이윤">#REF!</definedName>
    <definedName name="이공구일반관리비" localSheetId="24">#REF!</definedName>
    <definedName name="이공구일반관리비">#REF!</definedName>
    <definedName name="이국" localSheetId="24" hidden="1">{#N/A,#N/A,FALSE,"단축1";#N/A,#N/A,FALSE,"단축2";#N/A,#N/A,FALSE,"단축3";#N/A,#N/A,FALSE,"장축";#N/A,#N/A,FALSE,"4WD"}</definedName>
    <definedName name="이국" localSheetId="8" hidden="1">{#N/A,#N/A,FALSE,"단축1";#N/A,#N/A,FALSE,"단축2";#N/A,#N/A,FALSE,"단축3";#N/A,#N/A,FALSE,"장축";#N/A,#N/A,FALSE,"4WD"}</definedName>
    <definedName name="이국" localSheetId="25" hidden="1">{#N/A,#N/A,FALSE,"단축1";#N/A,#N/A,FALSE,"단축2";#N/A,#N/A,FALSE,"단축3";#N/A,#N/A,FALSE,"장축";#N/A,#N/A,FALSE,"4WD"}</definedName>
    <definedName name="이국" localSheetId="2" hidden="1">{#N/A,#N/A,FALSE,"단축1";#N/A,#N/A,FALSE,"단축2";#N/A,#N/A,FALSE,"단축3";#N/A,#N/A,FALSE,"장축";#N/A,#N/A,FALSE,"4WD"}</definedName>
    <definedName name="이국" localSheetId="28" hidden="1">{#N/A,#N/A,FALSE,"단축1";#N/A,#N/A,FALSE,"단축2";#N/A,#N/A,FALSE,"단축3";#N/A,#N/A,FALSE,"장축";#N/A,#N/A,FALSE,"4WD"}</definedName>
    <definedName name="이국" localSheetId="5" hidden="1">{#N/A,#N/A,FALSE,"단축1";#N/A,#N/A,FALSE,"단축2";#N/A,#N/A,FALSE,"단축3";#N/A,#N/A,FALSE,"장축";#N/A,#N/A,FALSE,"4WD"}</definedName>
    <definedName name="이국" hidden="1">{#N/A,#N/A,FALSE,"단축1";#N/A,#N/A,FALSE,"단축2";#N/A,#N/A,FALSE,"단축3";#N/A,#N/A,FALSE,"장축";#N/A,#N/A,FALSE,"4WD"}</definedName>
    <definedName name="이근" localSheetId="24" hidden="1">{#N/A,#N/A,FALSE,"단축1";#N/A,#N/A,FALSE,"단축2";#N/A,#N/A,FALSE,"단축3";#N/A,#N/A,FALSE,"장축";#N/A,#N/A,FALSE,"4WD"}</definedName>
    <definedName name="이근" localSheetId="8" hidden="1">{#N/A,#N/A,FALSE,"단축1";#N/A,#N/A,FALSE,"단축2";#N/A,#N/A,FALSE,"단축3";#N/A,#N/A,FALSE,"장축";#N/A,#N/A,FALSE,"4WD"}</definedName>
    <definedName name="이근" localSheetId="25" hidden="1">{#N/A,#N/A,FALSE,"단축1";#N/A,#N/A,FALSE,"단축2";#N/A,#N/A,FALSE,"단축3";#N/A,#N/A,FALSE,"장축";#N/A,#N/A,FALSE,"4WD"}</definedName>
    <definedName name="이근" localSheetId="2" hidden="1">{#N/A,#N/A,FALSE,"단축1";#N/A,#N/A,FALSE,"단축2";#N/A,#N/A,FALSE,"단축3";#N/A,#N/A,FALSE,"장축";#N/A,#N/A,FALSE,"4WD"}</definedName>
    <definedName name="이근" localSheetId="28" hidden="1">{#N/A,#N/A,FALSE,"단축1";#N/A,#N/A,FALSE,"단축2";#N/A,#N/A,FALSE,"단축3";#N/A,#N/A,FALSE,"장축";#N/A,#N/A,FALSE,"4WD"}</definedName>
    <definedName name="이근" localSheetId="5" hidden="1">{#N/A,#N/A,FALSE,"단축1";#N/A,#N/A,FALSE,"단축2";#N/A,#N/A,FALSE,"단축3";#N/A,#N/A,FALSE,"장축";#N/A,#N/A,FALSE,"4WD"}</definedName>
    <definedName name="이근" hidden="1">{#N/A,#N/A,FALSE,"단축1";#N/A,#N/A,FALSE,"단축2";#N/A,#N/A,FALSE,"단축3";#N/A,#N/A,FALSE,"장축";#N/A,#N/A,FALSE,"4WD"}</definedName>
    <definedName name="이근우" localSheetId="24" hidden="1">{#N/A,#N/A,FALSE,"BS";#N/A,#N/A,FALSE,"PL";#N/A,#N/A,FALSE,"처분";#N/A,#N/A,FALSE,"현금";#N/A,#N/A,FALSE,"매출";#N/A,#N/A,FALSE,"원가";#N/A,#N/A,FALSE,"경영"}</definedName>
    <definedName name="이근우" localSheetId="8" hidden="1">{#N/A,#N/A,FALSE,"BS";#N/A,#N/A,FALSE,"PL";#N/A,#N/A,FALSE,"처분";#N/A,#N/A,FALSE,"현금";#N/A,#N/A,FALSE,"매출";#N/A,#N/A,FALSE,"원가";#N/A,#N/A,FALSE,"경영"}</definedName>
    <definedName name="이근우" localSheetId="25"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localSheetId="14" hidden="1">{#N/A,#N/A,FALSE,"BS";#N/A,#N/A,FALSE,"PL";#N/A,#N/A,FALSE,"처분";#N/A,#N/A,FALSE,"현금";#N/A,#N/A,FALSE,"매출";#N/A,#N/A,FALSE,"원가";#N/A,#N/A,FALSE,"경영"}</definedName>
    <definedName name="이근우" localSheetId="28" hidden="1">{#N/A,#N/A,FALSE,"BS";#N/A,#N/A,FALSE,"PL";#N/A,#N/A,FALSE,"처분";#N/A,#N/A,FALSE,"현금";#N/A,#N/A,FALSE,"매출";#N/A,#N/A,FALSE,"원가";#N/A,#N/A,FALSE,"경영"}</definedName>
    <definedName name="이근우" localSheetId="5" hidden="1">{#N/A,#N/A,FALSE,"BS";#N/A,#N/A,FALSE,"PL";#N/A,#N/A,FALSE,"처분";#N/A,#N/A,FALSE,"현금";#N/A,#N/A,FALSE,"매출";#N/A,#N/A,FALSE,"원가";#N/A,#N/A,FALSE,"경영"}</definedName>
    <definedName name="이근우" localSheetId="13"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24" hidden="1">{#N/A,#N/A,FALSE,"단축1";#N/A,#N/A,FALSE,"단축2";#N/A,#N/A,FALSE,"단축3";#N/A,#N/A,FALSE,"장축";#N/A,#N/A,FALSE,"4WD"}</definedName>
    <definedName name="이근한" localSheetId="8" hidden="1">{#N/A,#N/A,FALSE,"단축1";#N/A,#N/A,FALSE,"단축2";#N/A,#N/A,FALSE,"단축3";#N/A,#N/A,FALSE,"장축";#N/A,#N/A,FALSE,"4WD"}</definedName>
    <definedName name="이근한" localSheetId="25" hidden="1">{#N/A,#N/A,FALSE,"단축1";#N/A,#N/A,FALSE,"단축2";#N/A,#N/A,FALSE,"단축3";#N/A,#N/A,FALSE,"장축";#N/A,#N/A,FALSE,"4WD"}</definedName>
    <definedName name="이근한" localSheetId="2" hidden="1">{#N/A,#N/A,FALSE,"단축1";#N/A,#N/A,FALSE,"단축2";#N/A,#N/A,FALSE,"단축3";#N/A,#N/A,FALSE,"장축";#N/A,#N/A,FALSE,"4WD"}</definedName>
    <definedName name="이근한" localSheetId="28" hidden="1">{#N/A,#N/A,FALSE,"단축1";#N/A,#N/A,FALSE,"단축2";#N/A,#N/A,FALSE,"단축3";#N/A,#N/A,FALSE,"장축";#N/A,#N/A,FALSE,"4WD"}</definedName>
    <definedName name="이근한" localSheetId="5" hidden="1">{#N/A,#N/A,FALSE,"단축1";#N/A,#N/A,FALSE,"단축2";#N/A,#N/A,FALSE,"단축3";#N/A,#N/A,FALSE,"장축";#N/A,#N/A,FALSE,"4WD"}</definedName>
    <definedName name="이근한" hidden="1">{#N/A,#N/A,FALSE,"단축1";#N/A,#N/A,FALSE,"단축2";#N/A,#N/A,FALSE,"단축3";#N/A,#N/A,FALSE,"장축";#N/A,#N/A,FALSE,"4WD"}</definedName>
    <definedName name="이동" localSheetId="24" hidden="1">{#N/A,#N/A,FALSE,"을지 (4)";#N/A,#N/A,FALSE,"을지 (5)";#N/A,#N/A,FALSE,"을지 (6)"}</definedName>
    <definedName name="이동" localSheetId="8" hidden="1">{#N/A,#N/A,FALSE,"을지 (4)";#N/A,#N/A,FALSE,"을지 (5)";#N/A,#N/A,FALSE,"을지 (6)"}</definedName>
    <definedName name="이동" localSheetId="25" hidden="1">{#N/A,#N/A,FALSE,"을지 (4)";#N/A,#N/A,FALSE,"을지 (5)";#N/A,#N/A,FALSE,"을지 (6)"}</definedName>
    <definedName name="이동" localSheetId="2" hidden="1">{#N/A,#N/A,FALSE,"을지 (4)";#N/A,#N/A,FALSE,"을지 (5)";#N/A,#N/A,FALSE,"을지 (6)"}</definedName>
    <definedName name="이동" localSheetId="28" hidden="1">{#N/A,#N/A,FALSE,"을지 (4)";#N/A,#N/A,FALSE,"을지 (5)";#N/A,#N/A,FALSE,"을지 (6)"}</definedName>
    <definedName name="이동" localSheetId="5" hidden="1">{#N/A,#N/A,FALSE,"을지 (4)";#N/A,#N/A,FALSE,"을지 (5)";#N/A,#N/A,FALSE,"을지 (6)"}</definedName>
    <definedName name="이동" hidden="1">{#N/A,#N/A,FALSE,"을지 (4)";#N/A,#N/A,FALSE,"을지 (5)";#N/A,#N/A,FALSE,"을지 (6)"}</definedName>
    <definedName name="이란" localSheetId="24" hidden="1">{#N/A,#N/A,FALSE,"단축1";#N/A,#N/A,FALSE,"단축2";#N/A,#N/A,FALSE,"단축3";#N/A,#N/A,FALSE,"장축";#N/A,#N/A,FALSE,"4WD"}</definedName>
    <definedName name="이란" localSheetId="8" hidden="1">{#N/A,#N/A,FALSE,"단축1";#N/A,#N/A,FALSE,"단축2";#N/A,#N/A,FALSE,"단축3";#N/A,#N/A,FALSE,"장축";#N/A,#N/A,FALSE,"4WD"}</definedName>
    <definedName name="이란" localSheetId="25" hidden="1">{#N/A,#N/A,FALSE,"단축1";#N/A,#N/A,FALSE,"단축2";#N/A,#N/A,FALSE,"단축3";#N/A,#N/A,FALSE,"장축";#N/A,#N/A,FALSE,"4WD"}</definedName>
    <definedName name="이란" localSheetId="2" hidden="1">{#N/A,#N/A,FALSE,"단축1";#N/A,#N/A,FALSE,"단축2";#N/A,#N/A,FALSE,"단축3";#N/A,#N/A,FALSE,"장축";#N/A,#N/A,FALSE,"4WD"}</definedName>
    <definedName name="이란" localSheetId="28" hidden="1">{#N/A,#N/A,FALSE,"단축1";#N/A,#N/A,FALSE,"단축2";#N/A,#N/A,FALSE,"단축3";#N/A,#N/A,FALSE,"장축";#N/A,#N/A,FALSE,"4WD"}</definedName>
    <definedName name="이란" localSheetId="5" hidden="1">{#N/A,#N/A,FALSE,"단축1";#N/A,#N/A,FALSE,"단축2";#N/A,#N/A,FALSE,"단축3";#N/A,#N/A,FALSE,"장축";#N/A,#N/A,FALSE,"4WD"}</definedName>
    <definedName name="이란" hidden="1">{#N/A,#N/A,FALSE,"단축1";#N/A,#N/A,FALSE,"단축2";#N/A,#N/A,FALSE,"단축3";#N/A,#N/A,FALSE,"장축";#N/A,#N/A,FALSE,"4WD"}</definedName>
    <definedName name="이런" localSheetId="24" hidden="1">{"'보고양식'!$A$58:$K$111"}</definedName>
    <definedName name="이런" localSheetId="8" hidden="1">{"'보고양식'!$A$58:$K$111"}</definedName>
    <definedName name="이런" localSheetId="25" hidden="1">{"'보고양식'!$A$58:$K$111"}</definedName>
    <definedName name="이런" localSheetId="2" hidden="1">{"'보고양식'!$A$58:$K$111"}</definedName>
    <definedName name="이런" localSheetId="14">{"'보고양식'!$A$58:$K$111"}</definedName>
    <definedName name="이런" localSheetId="28" hidden="1">{"'보고양식'!$A$58:$K$111"}</definedName>
    <definedName name="이런" localSheetId="5" hidden="1">{"'보고양식'!$A$58:$K$111"}</definedName>
    <definedName name="이런" localSheetId="13">{"'보고양식'!$A$58:$K$111"}</definedName>
    <definedName name="이런" hidden="1">{"'보고양식'!$A$58:$K$111"}</definedName>
    <definedName name="이렇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렇게"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 localSheetId="24">#REF!</definedName>
    <definedName name="이름">#REF!</definedName>
    <definedName name="이름변경" localSheetId="24">#REF!</definedName>
    <definedName name="이름변경">#REF!</definedName>
    <definedName name="이름충돌" localSheetId="24" hidden="1">{#N/A,#N/A,FALSE,"UNIT";#N/A,#N/A,FALSE,"UNIT";#N/A,#N/A,FALSE,"계정"}</definedName>
    <definedName name="이름충돌" localSheetId="8" hidden="1">{#N/A,#N/A,FALSE,"UNIT";#N/A,#N/A,FALSE,"UNIT";#N/A,#N/A,FALSE,"계정"}</definedName>
    <definedName name="이름충돌" localSheetId="25" hidden="1">{#N/A,#N/A,FALSE,"UNIT";#N/A,#N/A,FALSE,"UNIT";#N/A,#N/A,FALSE,"계정"}</definedName>
    <definedName name="이름충돌" localSheetId="2" hidden="1">{#N/A,#N/A,FALSE,"UNIT";#N/A,#N/A,FALSE,"UNIT";#N/A,#N/A,FALSE,"계정"}</definedName>
    <definedName name="이름충돌" localSheetId="28" hidden="1">{#N/A,#N/A,FALSE,"UNIT";#N/A,#N/A,FALSE,"UNIT";#N/A,#N/A,FALSE,"계정"}</definedName>
    <definedName name="이름충돌" localSheetId="5" hidden="1">{#N/A,#N/A,FALSE,"UNIT";#N/A,#N/A,FALSE,"UNIT";#N/A,#N/A,FALSE,"계정"}</definedName>
    <definedName name="이름충돌" hidden="1">{#N/A,#N/A,FALSE,"UNIT";#N/A,#N/A,FALSE,"UNIT";#N/A,#N/A,FALSE,"계정"}</definedName>
    <definedName name="이매출" localSheetId="24">#REF!</definedName>
    <definedName name="이매출">#REF!</definedName>
    <definedName name="이명호" localSheetId="24" hidden="1">#REF!</definedName>
    <definedName name="이명호" hidden="1">#REF!</definedName>
    <definedName name="이미" localSheetId="24">#REF!</definedName>
    <definedName name="이미">#REF!</definedName>
    <definedName name="이병화"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24" hidden="1">{#N/A,#N/A,FALSE,"범우구미";#N/A,#N/A,FALSE,"세한케미칼";#N/A,#N/A,FALSE,"세명화학";#N/A,#N/A,FALSE,"신영케미칼";#N/A,#N/A,FALSE,"일석상사"}</definedName>
    <definedName name="이상권" localSheetId="8" hidden="1">{#N/A,#N/A,FALSE,"범우구미";#N/A,#N/A,FALSE,"세한케미칼";#N/A,#N/A,FALSE,"세명화학";#N/A,#N/A,FALSE,"신영케미칼";#N/A,#N/A,FALSE,"일석상사"}</definedName>
    <definedName name="이상권" localSheetId="25" hidden="1">{#N/A,#N/A,FALSE,"범우구미";#N/A,#N/A,FALSE,"세한케미칼";#N/A,#N/A,FALSE,"세명화학";#N/A,#N/A,FALSE,"신영케미칼";#N/A,#N/A,FALSE,"일석상사"}</definedName>
    <definedName name="이상권" localSheetId="2" hidden="1">{#N/A,#N/A,FALSE,"범우구미";#N/A,#N/A,FALSE,"세한케미칼";#N/A,#N/A,FALSE,"세명화학";#N/A,#N/A,FALSE,"신영케미칼";#N/A,#N/A,FALSE,"일석상사"}</definedName>
    <definedName name="이상권" localSheetId="28" hidden="1">{#N/A,#N/A,FALSE,"범우구미";#N/A,#N/A,FALSE,"세한케미칼";#N/A,#N/A,FALSE,"세명화학";#N/A,#N/A,FALSE,"신영케미칼";#N/A,#N/A,FALSE,"일석상사"}</definedName>
    <definedName name="이상권" localSheetId="5"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24" hidden="1">{#N/A,#N/A,FALSE,"범우구미";#N/A,#N/A,FALSE,"세한케미칼";#N/A,#N/A,FALSE,"세명화학";#N/A,#N/A,FALSE,"신영케미칼";#N/A,#N/A,FALSE,"일석상사"}</definedName>
    <definedName name="이상권2" localSheetId="8" hidden="1">{#N/A,#N/A,FALSE,"범우구미";#N/A,#N/A,FALSE,"세한케미칼";#N/A,#N/A,FALSE,"세명화학";#N/A,#N/A,FALSE,"신영케미칼";#N/A,#N/A,FALSE,"일석상사"}</definedName>
    <definedName name="이상권2" localSheetId="25"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localSheetId="28" hidden="1">{#N/A,#N/A,FALSE,"범우구미";#N/A,#N/A,FALSE,"세한케미칼";#N/A,#N/A,FALSE,"세명화학";#N/A,#N/A,FALSE,"신영케미칼";#N/A,#N/A,FALSE,"일석상사"}</definedName>
    <definedName name="이상권2" localSheetId="5"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localSheetId="24" hidden="1">{#N/A,#N/A,FALSE,"단축1";#N/A,#N/A,FALSE,"단축2";#N/A,#N/A,FALSE,"단축3";#N/A,#N/A,FALSE,"장축";#N/A,#N/A,FALSE,"4WD"}</definedName>
    <definedName name="이선유" localSheetId="8" hidden="1">{#N/A,#N/A,FALSE,"단축1";#N/A,#N/A,FALSE,"단축2";#N/A,#N/A,FALSE,"단축3";#N/A,#N/A,FALSE,"장축";#N/A,#N/A,FALSE,"4WD"}</definedName>
    <definedName name="이선유" localSheetId="25" hidden="1">{#N/A,#N/A,FALSE,"단축1";#N/A,#N/A,FALSE,"단축2";#N/A,#N/A,FALSE,"단축3";#N/A,#N/A,FALSE,"장축";#N/A,#N/A,FALSE,"4WD"}</definedName>
    <definedName name="이선유" localSheetId="2" hidden="1">{#N/A,#N/A,FALSE,"단축1";#N/A,#N/A,FALSE,"단축2";#N/A,#N/A,FALSE,"단축3";#N/A,#N/A,FALSE,"장축";#N/A,#N/A,FALSE,"4WD"}</definedName>
    <definedName name="이선유" localSheetId="28" hidden="1">{#N/A,#N/A,FALSE,"단축1";#N/A,#N/A,FALSE,"단축2";#N/A,#N/A,FALSE,"단축3";#N/A,#N/A,FALSE,"장축";#N/A,#N/A,FALSE,"4WD"}</definedName>
    <definedName name="이선유" localSheetId="5" hidden="1">{#N/A,#N/A,FALSE,"단축1";#N/A,#N/A,FALSE,"단축2";#N/A,#N/A,FALSE,"단축3";#N/A,#N/A,FALSE,"장축";#N/A,#N/A,FALSE,"4WD"}</definedName>
    <definedName name="이선유" hidden="1">{#N/A,#N/A,FALSE,"단축1";#N/A,#N/A,FALSE,"단축2";#N/A,#N/A,FALSE,"단축3";#N/A,#N/A,FALSE,"장축";#N/A,#N/A,FALSE,"4WD"}</definedName>
    <definedName name="이설공사_광양07호_시설진행중" localSheetId="24">BLCH</definedName>
    <definedName name="이설공사_광양07호_시설진행중" localSheetId="8">BLCH</definedName>
    <definedName name="이설공사_광양07호_시설진행중" localSheetId="25">BLCH</definedName>
    <definedName name="이설공사_광양07호_시설진행중" localSheetId="2">BLCH</definedName>
    <definedName name="이설공사_광양07호_시설진행중" localSheetId="28">BLCH</definedName>
    <definedName name="이설공사_광양07호_시설진행중" localSheetId="26">BLCH</definedName>
    <definedName name="이설공사_광양07호_시설진행중" localSheetId="27">BLCH</definedName>
    <definedName name="이설공사_광양07호_시설진행중" localSheetId="6">BLCH</definedName>
    <definedName name="이설공사_광양07호_시설진행중" localSheetId="5">BLCH</definedName>
    <definedName name="이설공사_광양07호_시설진행중">BLCH</definedName>
    <definedName name="이성일" localSheetId="24" hidden="1">{"'5국공정'!$A$1:$E$128"}</definedName>
    <definedName name="이성일" localSheetId="8" hidden="1">{"'5국공정'!$A$1:$E$128"}</definedName>
    <definedName name="이성일" localSheetId="25" hidden="1">{"'5국공정'!$A$1:$E$128"}</definedName>
    <definedName name="이성일" localSheetId="2" hidden="1">{"'5국공정'!$A$1:$E$128"}</definedName>
    <definedName name="이성일" localSheetId="28" hidden="1">{"'5국공정'!$A$1:$E$128"}</definedName>
    <definedName name="이성일" localSheetId="5" hidden="1">{"'5국공정'!$A$1:$E$128"}</definedName>
    <definedName name="이성일" hidden="1">{"'5국공정'!$A$1:$E$128"}</definedName>
    <definedName name="이소" localSheetId="24" hidden="1">#REF!</definedName>
    <definedName name="이소" localSheetId="14" hidden="1">#REF!</definedName>
    <definedName name="이소" localSheetId="28" hidden="1">#REF!</definedName>
    <definedName name="이소" localSheetId="13" hidden="1">#REF!</definedName>
    <definedName name="이소" hidden="1">#REF!</definedName>
    <definedName name="이소영" localSheetId="24" hidden="1">#REF!</definedName>
    <definedName name="이소영" localSheetId="14" hidden="1">#REF!</definedName>
    <definedName name="이소영" localSheetId="28" hidden="1">#REF!</definedName>
    <definedName name="이소영" localSheetId="13" hidden="1">#REF!</definedName>
    <definedName name="이소영" hidden="1">#REF!</definedName>
    <definedName name="이슈" localSheetId="24" hidden="1">{#N/A,#N/A,TRUE,"일정"}</definedName>
    <definedName name="이슈" localSheetId="8" hidden="1">{#N/A,#N/A,TRUE,"일정"}</definedName>
    <definedName name="이슈" localSheetId="25" hidden="1">{#N/A,#N/A,TRUE,"일정"}</definedName>
    <definedName name="이슈" localSheetId="2" hidden="1">{#N/A,#N/A,TRUE,"일정"}</definedName>
    <definedName name="이슈" localSheetId="14" hidden="1">{#N/A,#N/A,TRUE,"일정"}</definedName>
    <definedName name="이슈" localSheetId="28" hidden="1">{#N/A,#N/A,TRUE,"일정"}</definedName>
    <definedName name="이슈" localSheetId="5" hidden="1">{#N/A,#N/A,TRUE,"일정"}</definedName>
    <definedName name="이슈" localSheetId="13" hidden="1">{#N/A,#N/A,TRUE,"일정"}</definedName>
    <definedName name="이슈" hidden="1">{#N/A,#N/A,TRUE,"일정"}</definedName>
    <definedName name="이시혁" localSheetId="24" hidden="1">{#N/A,#N/A,FALSE,"단축1";#N/A,#N/A,FALSE,"단축2";#N/A,#N/A,FALSE,"단축3";#N/A,#N/A,FALSE,"장축";#N/A,#N/A,FALSE,"4WD"}</definedName>
    <definedName name="이시혁" localSheetId="8" hidden="1">{#N/A,#N/A,FALSE,"단축1";#N/A,#N/A,FALSE,"단축2";#N/A,#N/A,FALSE,"단축3";#N/A,#N/A,FALSE,"장축";#N/A,#N/A,FALSE,"4WD"}</definedName>
    <definedName name="이시혁" localSheetId="25" hidden="1">{#N/A,#N/A,FALSE,"단축1";#N/A,#N/A,FALSE,"단축2";#N/A,#N/A,FALSE,"단축3";#N/A,#N/A,FALSE,"장축";#N/A,#N/A,FALSE,"4WD"}</definedName>
    <definedName name="이시혁" localSheetId="2" hidden="1">{#N/A,#N/A,FALSE,"단축1";#N/A,#N/A,FALSE,"단축2";#N/A,#N/A,FALSE,"단축3";#N/A,#N/A,FALSE,"장축";#N/A,#N/A,FALSE,"4WD"}</definedName>
    <definedName name="이시혁" localSheetId="28" hidden="1">{#N/A,#N/A,FALSE,"단축1";#N/A,#N/A,FALSE,"단축2";#N/A,#N/A,FALSE,"단축3";#N/A,#N/A,FALSE,"장축";#N/A,#N/A,FALSE,"4WD"}</definedName>
    <definedName name="이시혁" localSheetId="5" hidden="1">{#N/A,#N/A,FALSE,"단축1";#N/A,#N/A,FALSE,"단축2";#N/A,#N/A,FALSE,"단축3";#N/A,#N/A,FALSE,"장축";#N/A,#N/A,FALSE,"4WD"}</definedName>
    <definedName name="이시혁" hidden="1">{#N/A,#N/A,FALSE,"단축1";#N/A,#N/A,FALSE,"단축2";#N/A,#N/A,FALSE,"단축3";#N/A,#N/A,FALSE,"장축";#N/A,#N/A,FALSE,"4WD"}</definedName>
    <definedName name="이식단가" localSheetId="24">#REF!</definedName>
    <definedName name="이식단가">#REF!</definedName>
    <definedName name="이식단가1" localSheetId="24">#REF!</definedName>
    <definedName name="이식단가1">#REF!</definedName>
    <definedName name="이식일위" localSheetId="24">#REF!</definedName>
    <definedName name="이식일위">#REF!</definedName>
    <definedName name="이연부채" localSheetId="24">#REF!</definedName>
    <definedName name="이연부채">#REF!</definedName>
    <definedName name="이연자산" localSheetId="24">#REF!</definedName>
    <definedName name="이연자산">#REF!</definedName>
    <definedName name="이유림" localSheetId="24">BlankMacro1</definedName>
    <definedName name="이유림" localSheetId="8">BlankMacro1</definedName>
    <definedName name="이유림" localSheetId="25">BlankMacro1</definedName>
    <definedName name="이유림" localSheetId="2">BlankMacro1</definedName>
    <definedName name="이유림" localSheetId="28">BlankMacro1</definedName>
    <definedName name="이유림" localSheetId="26">BlankMacro1</definedName>
    <definedName name="이유림" localSheetId="27">BlankMacro1</definedName>
    <definedName name="이유림" localSheetId="6">BlankMacro1</definedName>
    <definedName name="이유림" localSheetId="5">BlankMacro1</definedName>
    <definedName name="이유림">BlankMacro1</definedName>
    <definedName name="이윤" localSheetId="24">#REF!</definedName>
    <definedName name="이윤">#REF!</definedName>
    <definedName name="이윤율" localSheetId="24">#REF!</definedName>
    <definedName name="이윤율">#REF!</definedName>
    <definedName name="이율" localSheetId="24">#REF!</definedName>
    <definedName name="이율">#REF!</definedName>
    <definedName name="이이" localSheetId="24">BlankMacro1</definedName>
    <definedName name="이이" localSheetId="8">BlankMacro1</definedName>
    <definedName name="이이" localSheetId="25">BlankMacro1</definedName>
    <definedName name="이이" localSheetId="2">BlankMacro1</definedName>
    <definedName name="이이" localSheetId="28">BlankMacro1</definedName>
    <definedName name="이이" localSheetId="26">BlankMacro1</definedName>
    <definedName name="이이" localSheetId="27">BlankMacro1</definedName>
    <definedName name="이이" localSheetId="6">BlankMacro1</definedName>
    <definedName name="이이" localSheetId="5">BlankMacro1</definedName>
    <definedName name="이이">BlankMacro1</definedName>
    <definedName name="이이이" localSheetId="24" hidden="1">{#N/A,#N/A,FALSE,"단축1";#N/A,#N/A,FALSE,"단축2";#N/A,#N/A,FALSE,"단축3";#N/A,#N/A,FALSE,"장축";#N/A,#N/A,FALSE,"4WD"}</definedName>
    <definedName name="이이이" localSheetId="8" hidden="1">{#N/A,#N/A,FALSE,"단축1";#N/A,#N/A,FALSE,"단축2";#N/A,#N/A,FALSE,"단축3";#N/A,#N/A,FALSE,"장축";#N/A,#N/A,FALSE,"4WD"}</definedName>
    <definedName name="이이이" localSheetId="25" hidden="1">{#N/A,#N/A,FALSE,"단축1";#N/A,#N/A,FALSE,"단축2";#N/A,#N/A,FALSE,"단축3";#N/A,#N/A,FALSE,"장축";#N/A,#N/A,FALSE,"4WD"}</definedName>
    <definedName name="이이이" localSheetId="2" hidden="1">{#N/A,#N/A,FALSE,"단축1";#N/A,#N/A,FALSE,"단축2";#N/A,#N/A,FALSE,"단축3";#N/A,#N/A,FALSE,"장축";#N/A,#N/A,FALSE,"4WD"}</definedName>
    <definedName name="이이이" localSheetId="28" hidden="1">{#N/A,#N/A,FALSE,"단축1";#N/A,#N/A,FALSE,"단축2";#N/A,#N/A,FALSE,"단축3";#N/A,#N/A,FALSE,"장축";#N/A,#N/A,FALSE,"4WD"}</definedName>
    <definedName name="이이이" localSheetId="5" hidden="1">{#N/A,#N/A,FALSE,"단축1";#N/A,#N/A,FALSE,"단축2";#N/A,#N/A,FALSE,"단축3";#N/A,#N/A,FALSE,"장축";#N/A,#N/A,FALSE,"4WD"}</definedName>
    <definedName name="이이이" hidden="1">{#N/A,#N/A,FALSE,"단축1";#N/A,#N/A,FALSE,"단축2";#N/A,#N/A,FALSE,"단축3";#N/A,#N/A,FALSE,"장축";#N/A,#N/A,FALSE,"4WD"}</definedName>
    <definedName name="이이잉" localSheetId="24" hidden="1">#REF!</definedName>
    <definedName name="이이잉" localSheetId="14" hidden="1">#REF!</definedName>
    <definedName name="이이잉" localSheetId="28" hidden="1">#REF!</definedName>
    <definedName name="이이잉" localSheetId="13" hidden="1">#REF!</definedName>
    <definedName name="이이잉" hidden="1">#REF!</definedName>
    <definedName name="이이자" localSheetId="24">#REF!</definedName>
    <definedName name="이이자">#REF!</definedName>
    <definedName name="이익" localSheetId="24">#REF!</definedName>
    <definedName name="이익">#REF!</definedName>
    <definedName name="이익잉여금" localSheetId="24">#REF!</definedName>
    <definedName name="이익잉여금">#REF!</definedName>
    <definedName name="이익잉여금처분계산서" localSheetId="24" hidden="1">{#N/A,#N/A,FALSE,"현장 NCR 분석";#N/A,#N/A,FALSE,"현장품질감사";#N/A,#N/A,FALSE,"현장품질감사"}</definedName>
    <definedName name="이익잉여금처분계산서" localSheetId="8" hidden="1">{#N/A,#N/A,FALSE,"현장 NCR 분석";#N/A,#N/A,FALSE,"현장품질감사";#N/A,#N/A,FALSE,"현장품질감사"}</definedName>
    <definedName name="이익잉여금처분계산서" localSheetId="25" hidden="1">{#N/A,#N/A,FALSE,"현장 NCR 분석";#N/A,#N/A,FALSE,"현장품질감사";#N/A,#N/A,FALSE,"현장품질감사"}</definedName>
    <definedName name="이익잉여금처분계산서" localSheetId="2" hidden="1">{#N/A,#N/A,FALSE,"현장 NCR 분석";#N/A,#N/A,FALSE,"현장품질감사";#N/A,#N/A,FALSE,"현장품질감사"}</definedName>
    <definedName name="이익잉여금처분계산서" localSheetId="14" hidden="1">{#N/A,#N/A,FALSE,"현장 NCR 분석";#N/A,#N/A,FALSE,"현장품질감사";#N/A,#N/A,FALSE,"현장품질감사"}</definedName>
    <definedName name="이익잉여금처분계산서" localSheetId="28" hidden="1">{#N/A,#N/A,FALSE,"현장 NCR 분석";#N/A,#N/A,FALSE,"현장품질감사";#N/A,#N/A,FALSE,"현장품질감사"}</definedName>
    <definedName name="이익잉여금처분계산서" localSheetId="5" hidden="1">{#N/A,#N/A,FALSE,"현장 NCR 분석";#N/A,#N/A,FALSE,"현장품질감사";#N/A,#N/A,FALSE,"현장품질감사"}</definedName>
    <definedName name="이익잉여금처분계산서" localSheetId="13"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24" hidden="1">{#N/A,#N/A,FALSE,"현장 NCR 분석";#N/A,#N/A,FALSE,"현장품질감사";#N/A,#N/A,FALSE,"현장품질감사"}</definedName>
    <definedName name="이익잉여금처분계산서_1" localSheetId="8" hidden="1">{#N/A,#N/A,FALSE,"현장 NCR 분석";#N/A,#N/A,FALSE,"현장품질감사";#N/A,#N/A,FALSE,"현장품질감사"}</definedName>
    <definedName name="이익잉여금처분계산서_1" localSheetId="25"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localSheetId="14" hidden="1">{#N/A,#N/A,FALSE,"현장 NCR 분석";#N/A,#N/A,FALSE,"현장품질감사";#N/A,#N/A,FALSE,"현장품질감사"}</definedName>
    <definedName name="이익잉여금처분계산서_1" localSheetId="28" hidden="1">{#N/A,#N/A,FALSE,"현장 NCR 분석";#N/A,#N/A,FALSE,"현장품질감사";#N/A,#N/A,FALSE,"현장품질감사"}</definedName>
    <definedName name="이익잉여금처분계산서_1" localSheetId="5" hidden="1">{#N/A,#N/A,FALSE,"현장 NCR 분석";#N/A,#N/A,FALSE,"현장품질감사";#N/A,#N/A,FALSE,"현장품질감사"}</definedName>
    <definedName name="이익잉여금처분계산서_1" localSheetId="13" hidden="1">{#N/A,#N/A,FALSE,"현장 NCR 분석";#N/A,#N/A,FALSE,"현장품질감사";#N/A,#N/A,FALSE,"현장품질감사"}</definedName>
    <definedName name="이익잉여금처분계산서_1" hidden="1">{#N/A,#N/A,FALSE,"현장 NCR 분석";#N/A,#N/A,FALSE,"현장품질감사";#N/A,#N/A,FALSE,"현장품질감사"}</definedName>
    <definedName name="이익잉영금" localSheetId="24">#REF!</definedName>
    <definedName name="이익잉영금">#REF!</definedName>
    <definedName name="이인원" localSheetId="24">#REF!</definedName>
    <definedName name="이인원">#REF!</definedName>
    <definedName name="이잉"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잉"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localSheetId="24" hidden="1">{#N/A,#N/A,FALSE,"지침";#N/A,#N/A,FALSE,"환경분석";#N/A,#N/A,FALSE,"Sheet16"}</definedName>
    <definedName name="이자" localSheetId="8" hidden="1">{#N/A,#N/A,FALSE,"지침";#N/A,#N/A,FALSE,"환경분석";#N/A,#N/A,FALSE,"Sheet16"}</definedName>
    <definedName name="이자" localSheetId="25" hidden="1">{#N/A,#N/A,FALSE,"지침";#N/A,#N/A,FALSE,"환경분석";#N/A,#N/A,FALSE,"Sheet16"}</definedName>
    <definedName name="이자" localSheetId="2" hidden="1">{#N/A,#N/A,FALSE,"지침";#N/A,#N/A,FALSE,"환경분석";#N/A,#N/A,FALSE,"Sheet16"}</definedName>
    <definedName name="이자" localSheetId="28" hidden="1">{#N/A,#N/A,FALSE,"지침";#N/A,#N/A,FALSE,"환경분석";#N/A,#N/A,FALSE,"Sheet16"}</definedName>
    <definedName name="이자" localSheetId="5" hidden="1">{#N/A,#N/A,FALSE,"지침";#N/A,#N/A,FALSE,"환경분석";#N/A,#N/A,FALSE,"Sheet16"}</definedName>
    <definedName name="이자" hidden="1">{#N/A,#N/A,FALSE,"지침";#N/A,#N/A,FALSE,"환경분석";#N/A,#N/A,FALSE,"Sheet16"}</definedName>
    <definedName name="이자소득03" localSheetId="24">#REF!</definedName>
    <definedName name="이자소득03">#REF!</definedName>
    <definedName name="이자소득04" localSheetId="24">#REF!</definedName>
    <definedName name="이자소득04">#REF!</definedName>
    <definedName name="이자수익OVERALL" localSheetId="24">#REF!</definedName>
    <definedName name="이자수익OVERALL">#REF!</definedName>
    <definedName name="이주" localSheetId="24">#REF!</definedName>
    <definedName name="이주">#REF!</definedName>
    <definedName name="이준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 localSheetId="24">BlankMacro1</definedName>
    <definedName name="이중근" localSheetId="8">BlankMacro1</definedName>
    <definedName name="이중근" localSheetId="25">BlankMacro1</definedName>
    <definedName name="이중근" localSheetId="2">BlankMacro1</definedName>
    <definedName name="이중근" localSheetId="28">BlankMacro1</definedName>
    <definedName name="이중근" localSheetId="26">BlankMacro1</definedName>
    <definedName name="이중근" localSheetId="27">BlankMacro1</definedName>
    <definedName name="이중근" localSheetId="6">BlankMacro1</definedName>
    <definedName name="이중근" localSheetId="5">BlankMacro1</definedName>
    <definedName name="이중근">BlankMacro1</definedName>
    <definedName name="이중정분해" localSheetId="24">#REF!</definedName>
    <definedName name="이중정분해">#REF!</definedName>
    <definedName name="이중정세척" localSheetId="24">#REF!</definedName>
    <definedName name="이중정세척">#REF!</definedName>
    <definedName name="이중정조립" localSheetId="24">#REF!</definedName>
    <definedName name="이중정조립">#REF!</definedName>
    <definedName name="이중정청결" localSheetId="24">#REF!</definedName>
    <definedName name="이중정청결">#REF!</definedName>
    <definedName name="이창희" localSheetId="24" hidden="1">{#N/A,#N/A,FALSE,"범우구미";#N/A,#N/A,FALSE,"세한케미칼";#N/A,#N/A,FALSE,"세명화학";#N/A,#N/A,FALSE,"신영케미칼";#N/A,#N/A,FALSE,"일석상사"}</definedName>
    <definedName name="이창희" localSheetId="8" hidden="1">{#N/A,#N/A,FALSE,"범우구미";#N/A,#N/A,FALSE,"세한케미칼";#N/A,#N/A,FALSE,"세명화학";#N/A,#N/A,FALSE,"신영케미칼";#N/A,#N/A,FALSE,"일석상사"}</definedName>
    <definedName name="이창희" localSheetId="25" hidden="1">{#N/A,#N/A,FALSE,"범우구미";#N/A,#N/A,FALSE,"세한케미칼";#N/A,#N/A,FALSE,"세명화학";#N/A,#N/A,FALSE,"신영케미칼";#N/A,#N/A,FALSE,"일석상사"}</definedName>
    <definedName name="이창희" localSheetId="2" hidden="1">{#N/A,#N/A,FALSE,"범우구미";#N/A,#N/A,FALSE,"세한케미칼";#N/A,#N/A,FALSE,"세명화학";#N/A,#N/A,FALSE,"신영케미칼";#N/A,#N/A,FALSE,"일석상사"}</definedName>
    <definedName name="이창희" localSheetId="28" hidden="1">{#N/A,#N/A,FALSE,"범우구미";#N/A,#N/A,FALSE,"세한케미칼";#N/A,#N/A,FALSE,"세명화학";#N/A,#N/A,FALSE,"신영케미칼";#N/A,#N/A,FALSE,"일석상사"}</definedName>
    <definedName name="이창희" localSheetId="5"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24" hidden="1">{#N/A,#N/A,FALSE,"Aging Summary";#N/A,#N/A,FALSE,"Ratio Analysis";#N/A,#N/A,FALSE,"Test 120 Day Accts";#N/A,#N/A,FALSE,"Tickmarks"}</definedName>
    <definedName name="이철호" localSheetId="8" hidden="1">{#N/A,#N/A,FALSE,"Aging Summary";#N/A,#N/A,FALSE,"Ratio Analysis";#N/A,#N/A,FALSE,"Test 120 Day Accts";#N/A,#N/A,FALSE,"Tickmarks"}</definedName>
    <definedName name="이철호" localSheetId="25" hidden="1">{#N/A,#N/A,FALSE,"Aging Summary";#N/A,#N/A,FALSE,"Ratio Analysis";#N/A,#N/A,FALSE,"Test 120 Day Accts";#N/A,#N/A,FALSE,"Tickmarks"}</definedName>
    <definedName name="이철호" localSheetId="2" hidden="1">{#N/A,#N/A,FALSE,"Aging Summary";#N/A,#N/A,FALSE,"Ratio Analysis";#N/A,#N/A,FALSE,"Test 120 Day Accts";#N/A,#N/A,FALSE,"Tickmarks"}</definedName>
    <definedName name="이철호" localSheetId="28" hidden="1">{#N/A,#N/A,FALSE,"Aging Summary";#N/A,#N/A,FALSE,"Ratio Analysis";#N/A,#N/A,FALSE,"Test 120 Day Accts";#N/A,#N/A,FALSE,"Tickmarks"}</definedName>
    <definedName name="이철호" localSheetId="5" hidden="1">{#N/A,#N/A,FALSE,"Aging Summary";#N/A,#N/A,FALSE,"Ratio Analysis";#N/A,#N/A,FALSE,"Test 120 Day Accts";#N/A,#N/A,FALSE,"Tickmarks"}</definedName>
    <definedName name="이철호" hidden="1">{#N/A,#N/A,FALSE,"Aging Summary";#N/A,#N/A,FALSE,"Ratio Analysis";#N/A,#N/A,FALSE,"Test 120 Day Accts";#N/A,#N/A,FALSE,"Tickmarks"}</definedName>
    <definedName name="이화감가" localSheetId="24">#REF!</definedName>
    <definedName name="이화감가">#REF!</definedName>
    <definedName name="이화매출" localSheetId="24">#REF!</definedName>
    <definedName name="이화매출">#REF!</definedName>
    <definedName name="이화인원" localSheetId="24">#REF!</definedName>
    <definedName name="이화인원">#REF!</definedName>
    <definedName name="이희선" localSheetId="24">#REF!,#REF!</definedName>
    <definedName name="이희선">#REF!,#REF!</definedName>
    <definedName name="인" localSheetId="24" hidden="1">{#N/A,#N/A,FALSE,"Sheet1"}</definedName>
    <definedName name="인" localSheetId="8" hidden="1">{#N/A,#N/A,FALSE,"Sheet1"}</definedName>
    <definedName name="인" localSheetId="25" hidden="1">{#N/A,#N/A,FALSE,"Sheet1"}</definedName>
    <definedName name="인" localSheetId="2" hidden="1">{#N/A,#N/A,FALSE,"Sheet1"}</definedName>
    <definedName name="인" localSheetId="28" hidden="1">{#N/A,#N/A,FALSE,"Sheet1"}</definedName>
    <definedName name="인" localSheetId="5" hidden="1">{#N/A,#N/A,FALSE,"Sheet1"}</definedName>
    <definedName name="인" hidden="1">{#N/A,#N/A,FALSE,"Sheet1"}</definedName>
    <definedName name="인공" localSheetId="24">#REF!</definedName>
    <definedName name="인공">#REF!</definedName>
    <definedName name="인니" localSheetId="24" hidden="1">{#N/A,#N/A,FALSE,"UNIT";#N/A,#N/A,FALSE,"UNIT";#N/A,#N/A,FALSE,"계정"}</definedName>
    <definedName name="인니" localSheetId="8" hidden="1">{#N/A,#N/A,FALSE,"UNIT";#N/A,#N/A,FALSE,"UNIT";#N/A,#N/A,FALSE,"계정"}</definedName>
    <definedName name="인니" localSheetId="25" hidden="1">{#N/A,#N/A,FALSE,"UNIT";#N/A,#N/A,FALSE,"UNIT";#N/A,#N/A,FALSE,"계정"}</definedName>
    <definedName name="인니" localSheetId="2" hidden="1">{#N/A,#N/A,FALSE,"UNIT";#N/A,#N/A,FALSE,"UNIT";#N/A,#N/A,FALSE,"계정"}</definedName>
    <definedName name="인니" localSheetId="28" hidden="1">{#N/A,#N/A,FALSE,"UNIT";#N/A,#N/A,FALSE,"UNIT";#N/A,#N/A,FALSE,"계정"}</definedName>
    <definedName name="인니" localSheetId="5" hidden="1">{#N/A,#N/A,FALSE,"UNIT";#N/A,#N/A,FALSE,"UNIT";#N/A,#N/A,FALSE,"계정"}</definedName>
    <definedName name="인니" hidden="1">{#N/A,#N/A,FALSE,"UNIT";#N/A,#N/A,FALSE,"UNIT";#N/A,#N/A,FALSE,"계정"}</definedName>
    <definedName name="인당평균사원수" localSheetId="24" hidden="1">{#N/A,#N/A,TRUE,"경전'96(1)";#N/A,#N/A,TRUE,"경전'96 (2)"}</definedName>
    <definedName name="인당평균사원수" localSheetId="8" hidden="1">{#N/A,#N/A,TRUE,"경전'96(1)";#N/A,#N/A,TRUE,"경전'96 (2)"}</definedName>
    <definedName name="인당평균사원수" localSheetId="25" hidden="1">{#N/A,#N/A,TRUE,"경전'96(1)";#N/A,#N/A,TRUE,"경전'96 (2)"}</definedName>
    <definedName name="인당평균사원수" localSheetId="2" hidden="1">{#N/A,#N/A,TRUE,"경전'96(1)";#N/A,#N/A,TRUE,"경전'96 (2)"}</definedName>
    <definedName name="인당평균사원수" localSheetId="28" hidden="1">{#N/A,#N/A,TRUE,"경전'96(1)";#N/A,#N/A,TRUE,"경전'96 (2)"}</definedName>
    <definedName name="인당평균사원수" localSheetId="5" hidden="1">{#N/A,#N/A,TRUE,"경전'96(1)";#N/A,#N/A,TRUE,"경전'96 (2)"}</definedName>
    <definedName name="인당평균사원수" hidden="1">{#N/A,#N/A,TRUE,"경전'96(1)";#N/A,#N/A,TRUE,"경전'96 (2)"}</definedName>
    <definedName name="인당평균인원" localSheetId="24" hidden="1">{#N/A,#N/A,TRUE,"경전'96(1)";#N/A,#N/A,TRUE,"경전'96 (2)"}</definedName>
    <definedName name="인당평균인원" localSheetId="8" hidden="1">{#N/A,#N/A,TRUE,"경전'96(1)";#N/A,#N/A,TRUE,"경전'96 (2)"}</definedName>
    <definedName name="인당평균인원" localSheetId="25" hidden="1">{#N/A,#N/A,TRUE,"경전'96(1)";#N/A,#N/A,TRUE,"경전'96 (2)"}</definedName>
    <definedName name="인당평균인원" localSheetId="2" hidden="1">{#N/A,#N/A,TRUE,"경전'96(1)";#N/A,#N/A,TRUE,"경전'96 (2)"}</definedName>
    <definedName name="인당평균인원" localSheetId="28" hidden="1">{#N/A,#N/A,TRUE,"경전'96(1)";#N/A,#N/A,TRUE,"경전'96 (2)"}</definedName>
    <definedName name="인당평균인원" localSheetId="5" hidden="1">{#N/A,#N/A,TRUE,"경전'96(1)";#N/A,#N/A,TRUE,"경전'96 (2)"}</definedName>
    <definedName name="인당평균인원" hidden="1">{#N/A,#N/A,TRUE,"경전'96(1)";#N/A,#N/A,TRUE,"경전'96 (2)"}</definedName>
    <definedName name="인도네시아" localSheetId="24" hidden="1">{#N/A,#N/A,FALSE,"UNIT";#N/A,#N/A,FALSE,"UNIT";#N/A,#N/A,FALSE,"계정"}</definedName>
    <definedName name="인도네시아" localSheetId="8" hidden="1">{#N/A,#N/A,FALSE,"UNIT";#N/A,#N/A,FALSE,"UNIT";#N/A,#N/A,FALSE,"계정"}</definedName>
    <definedName name="인도네시아" localSheetId="25" hidden="1">{#N/A,#N/A,FALSE,"UNIT";#N/A,#N/A,FALSE,"UNIT";#N/A,#N/A,FALSE,"계정"}</definedName>
    <definedName name="인도네시아" localSheetId="2" hidden="1">{#N/A,#N/A,FALSE,"UNIT";#N/A,#N/A,FALSE,"UNIT";#N/A,#N/A,FALSE,"계정"}</definedName>
    <definedName name="인도네시아" localSheetId="28" hidden="1">{#N/A,#N/A,FALSE,"UNIT";#N/A,#N/A,FALSE,"UNIT";#N/A,#N/A,FALSE,"계정"}</definedName>
    <definedName name="인도네시아" localSheetId="5" hidden="1">{#N/A,#N/A,FALSE,"UNIT";#N/A,#N/A,FALSE,"UNIT";#N/A,#N/A,FALSE,"계정"}</definedName>
    <definedName name="인도네시아" hidden="1">{#N/A,#N/A,FALSE,"UNIT";#N/A,#N/A,FALSE,"UNIT";#N/A,#N/A,FALSE,"계정"}</definedName>
    <definedName name="인동덩쿨" localSheetId="24">#REF!</definedName>
    <definedName name="인동덩쿨">#REF!</definedName>
    <definedName name="인력계획2" localSheetId="28" hidden="1">#REF!</definedName>
    <definedName name="인력계획2" hidden="1">#REF!</definedName>
    <definedName name="인몰드2" localSheetId="24" hidden="1">{#N/A,#N/A,FALSE,"단축1";#N/A,#N/A,FALSE,"단축2";#N/A,#N/A,FALSE,"단축3";#N/A,#N/A,FALSE,"장축";#N/A,#N/A,FALSE,"4WD"}</definedName>
    <definedName name="인몰드2" localSheetId="8" hidden="1">{#N/A,#N/A,FALSE,"단축1";#N/A,#N/A,FALSE,"단축2";#N/A,#N/A,FALSE,"단축3";#N/A,#N/A,FALSE,"장축";#N/A,#N/A,FALSE,"4WD"}</definedName>
    <definedName name="인몰드2" localSheetId="25" hidden="1">{#N/A,#N/A,FALSE,"단축1";#N/A,#N/A,FALSE,"단축2";#N/A,#N/A,FALSE,"단축3";#N/A,#N/A,FALSE,"장축";#N/A,#N/A,FALSE,"4WD"}</definedName>
    <definedName name="인몰드2" localSheetId="2" hidden="1">{#N/A,#N/A,FALSE,"단축1";#N/A,#N/A,FALSE,"단축2";#N/A,#N/A,FALSE,"단축3";#N/A,#N/A,FALSE,"장축";#N/A,#N/A,FALSE,"4WD"}</definedName>
    <definedName name="인몰드2" localSheetId="28" hidden="1">{#N/A,#N/A,FALSE,"단축1";#N/A,#N/A,FALSE,"단축2";#N/A,#N/A,FALSE,"단축3";#N/A,#N/A,FALSE,"장축";#N/A,#N/A,FALSE,"4WD"}</definedName>
    <definedName name="인몰드2" localSheetId="5" hidden="1">{#N/A,#N/A,FALSE,"단축1";#N/A,#N/A,FALSE,"단축2";#N/A,#N/A,FALSE,"단축3";#N/A,#N/A,FALSE,"장축";#N/A,#N/A,FALSE,"4WD"}</definedName>
    <definedName name="인몰드2" hidden="1">{#N/A,#N/A,FALSE,"단축1";#N/A,#N/A,FALSE,"단축2";#N/A,#N/A,FALSE,"단축3";#N/A,#N/A,FALSE,"장축";#N/A,#N/A,FALSE,"4WD"}</definedName>
    <definedName name="인몰드성형" localSheetId="24" hidden="1">{#N/A,#N/A,FALSE,"단축1";#N/A,#N/A,FALSE,"단축2";#N/A,#N/A,FALSE,"단축3";#N/A,#N/A,FALSE,"장축";#N/A,#N/A,FALSE,"4WD"}</definedName>
    <definedName name="인몰드성형" localSheetId="8" hidden="1">{#N/A,#N/A,FALSE,"단축1";#N/A,#N/A,FALSE,"단축2";#N/A,#N/A,FALSE,"단축3";#N/A,#N/A,FALSE,"장축";#N/A,#N/A,FALSE,"4WD"}</definedName>
    <definedName name="인몰드성형" localSheetId="2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28" hidden="1">{#N/A,#N/A,FALSE,"단축1";#N/A,#N/A,FALSE,"단축2";#N/A,#N/A,FALSE,"단축3";#N/A,#N/A,FALSE,"장축";#N/A,#N/A,FALSE,"4WD"}</definedName>
    <definedName name="인몰드성형" localSheetId="5" hidden="1">{#N/A,#N/A,FALSE,"단축1";#N/A,#N/A,FALSE,"단축2";#N/A,#N/A,FALSE,"단축3";#N/A,#N/A,FALSE,"장축";#N/A,#N/A,FALSE,"4WD"}</definedName>
    <definedName name="인몰드성형" hidden="1">{#N/A,#N/A,FALSE,"단축1";#N/A,#N/A,FALSE,"단축2";#N/A,#N/A,FALSE,"단축3";#N/A,#N/A,FALSE,"장축";#N/A,#N/A,FALSE,"4WD"}</definedName>
    <definedName name="인사" localSheetId="24" hidden="1">#REF!</definedName>
    <definedName name="인사" localSheetId="14" hidden="1">#REF!</definedName>
    <definedName name="인사" localSheetId="28" hidden="1">#REF!</definedName>
    <definedName name="인사" localSheetId="13" hidden="1">#REF!</definedName>
    <definedName name="인사" hidden="1">#REF!</definedName>
    <definedName name="인사팀" localSheetId="24" hidden="1">#REF!</definedName>
    <definedName name="인사팀" localSheetId="14" hidden="1">#REF!</definedName>
    <definedName name="인사팀" localSheetId="28" hidden="1">#REF!</definedName>
    <definedName name="인사팀" localSheetId="13" hidden="1">#REF!</definedName>
    <definedName name="인사팀" hidden="1">#REF!</definedName>
    <definedName name="인상1안" localSheetId="24" hidden="1">{#N/A,#N/A,FALSE,"단축1";#N/A,#N/A,FALSE,"단축2";#N/A,#N/A,FALSE,"단축3";#N/A,#N/A,FALSE,"장축";#N/A,#N/A,FALSE,"4WD"}</definedName>
    <definedName name="인상1안" localSheetId="8" hidden="1">{#N/A,#N/A,FALSE,"단축1";#N/A,#N/A,FALSE,"단축2";#N/A,#N/A,FALSE,"단축3";#N/A,#N/A,FALSE,"장축";#N/A,#N/A,FALSE,"4WD"}</definedName>
    <definedName name="인상1안" localSheetId="25" hidden="1">{#N/A,#N/A,FALSE,"단축1";#N/A,#N/A,FALSE,"단축2";#N/A,#N/A,FALSE,"단축3";#N/A,#N/A,FALSE,"장축";#N/A,#N/A,FALSE,"4WD"}</definedName>
    <definedName name="인상1안" localSheetId="2" hidden="1">{#N/A,#N/A,FALSE,"단축1";#N/A,#N/A,FALSE,"단축2";#N/A,#N/A,FALSE,"단축3";#N/A,#N/A,FALSE,"장축";#N/A,#N/A,FALSE,"4WD"}</definedName>
    <definedName name="인상1안" localSheetId="28" hidden="1">{#N/A,#N/A,FALSE,"단축1";#N/A,#N/A,FALSE,"단축2";#N/A,#N/A,FALSE,"단축3";#N/A,#N/A,FALSE,"장축";#N/A,#N/A,FALSE,"4WD"}</definedName>
    <definedName name="인상1안" localSheetId="5" hidden="1">{#N/A,#N/A,FALSE,"단축1";#N/A,#N/A,FALSE,"단축2";#N/A,#N/A,FALSE,"단축3";#N/A,#N/A,FALSE,"장축";#N/A,#N/A,FALSE,"4WD"}</definedName>
    <definedName name="인상1안" hidden="1">{#N/A,#N/A,FALSE,"단축1";#N/A,#N/A,FALSE,"단축2";#N/A,#N/A,FALSE,"단축3";#N/A,#N/A,FALSE,"장축";#N/A,#N/A,FALSE,"4WD"}</definedName>
    <definedName name="인상익" localSheetId="24">BlankMacro1</definedName>
    <definedName name="인상익" localSheetId="8">BlankMacro1</definedName>
    <definedName name="인상익" localSheetId="25">BlankMacro1</definedName>
    <definedName name="인상익" localSheetId="2">BlankMacro1</definedName>
    <definedName name="인상익" localSheetId="28">BlankMacro1</definedName>
    <definedName name="인상익" localSheetId="26">BlankMacro1</definedName>
    <definedName name="인상익" localSheetId="27">BlankMacro1</definedName>
    <definedName name="인상익" localSheetId="6">BlankMacro1</definedName>
    <definedName name="인상익" localSheetId="5">BlankMacro1</definedName>
    <definedName name="인상익">BlankMacro1</definedName>
    <definedName name="인쇄BU" localSheetId="24" hidden="1">{#N/A,#N/A,FALSE,"지침";#N/A,#N/A,FALSE,"환경분석";#N/A,#N/A,FALSE,"Sheet16"}</definedName>
    <definedName name="인쇄BU" localSheetId="8" hidden="1">{#N/A,#N/A,FALSE,"지침";#N/A,#N/A,FALSE,"환경분석";#N/A,#N/A,FALSE,"Sheet16"}</definedName>
    <definedName name="인쇄BU" localSheetId="25" hidden="1">{#N/A,#N/A,FALSE,"지침";#N/A,#N/A,FALSE,"환경분석";#N/A,#N/A,FALSE,"Sheet16"}</definedName>
    <definedName name="인쇄BU" localSheetId="2" hidden="1">{#N/A,#N/A,FALSE,"지침";#N/A,#N/A,FALSE,"환경분석";#N/A,#N/A,FALSE,"Sheet16"}</definedName>
    <definedName name="인쇄BU" localSheetId="28" hidden="1">{#N/A,#N/A,FALSE,"지침";#N/A,#N/A,FALSE,"환경분석";#N/A,#N/A,FALSE,"Sheet16"}</definedName>
    <definedName name="인쇄BU" localSheetId="5" hidden="1">{#N/A,#N/A,FALSE,"지침";#N/A,#N/A,FALSE,"환경분석";#N/A,#N/A,FALSE,"Sheet16"}</definedName>
    <definedName name="인쇄BU" hidden="1">{#N/A,#N/A,FALSE,"지침";#N/A,#N/A,FALSE,"환경분석";#N/A,#N/A,FALSE,"Sheet16"}</definedName>
    <definedName name="인쇄영역" localSheetId="24">#REF!,#REF!,#REF!</definedName>
    <definedName name="인쇄영역">#REF!,#REF!,#REF!</definedName>
    <definedName name="인우너" localSheetId="24" hidden="1">{#N/A,#N/A,TRUE,"경전'96(1)";#N/A,#N/A,TRUE,"경전'96 (2)"}</definedName>
    <definedName name="인우너" localSheetId="8" hidden="1">{#N/A,#N/A,TRUE,"경전'96(1)";#N/A,#N/A,TRUE,"경전'96 (2)"}</definedName>
    <definedName name="인우너" localSheetId="25" hidden="1">{#N/A,#N/A,TRUE,"경전'96(1)";#N/A,#N/A,TRUE,"경전'96 (2)"}</definedName>
    <definedName name="인우너" localSheetId="2" hidden="1">{#N/A,#N/A,TRUE,"경전'96(1)";#N/A,#N/A,TRUE,"경전'96 (2)"}</definedName>
    <definedName name="인우너" localSheetId="28" hidden="1">{#N/A,#N/A,TRUE,"경전'96(1)";#N/A,#N/A,TRUE,"경전'96 (2)"}</definedName>
    <definedName name="인우너" localSheetId="5" hidden="1">{#N/A,#N/A,TRUE,"경전'96(1)";#N/A,#N/A,TRUE,"경전'96 (2)"}</definedName>
    <definedName name="인우너" hidden="1">{#N/A,#N/A,TRUE,"경전'96(1)";#N/A,#N/A,TRUE,"경전'96 (2)"}</definedName>
    <definedName name="인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localSheetId="24" hidden="1">#REF!</definedName>
    <definedName name="인원계획_담당포함" localSheetId="28" hidden="1">#REF!</definedName>
    <definedName name="인원계획_담당포함" hidden="1">#REF!</definedName>
    <definedName name="인원증감" localSheetId="24" hidden="1">{"'BSC(2001)'!$A$27:$G$32"}</definedName>
    <definedName name="인원증감" localSheetId="8" hidden="1">{"'BSC(2001)'!$A$27:$G$32"}</definedName>
    <definedName name="인원증감" localSheetId="25" hidden="1">{"'BSC(2001)'!$A$27:$G$32"}</definedName>
    <definedName name="인원증감" localSheetId="2" hidden="1">{"'BSC(2001)'!$A$27:$G$32"}</definedName>
    <definedName name="인원증감" localSheetId="28" hidden="1">{"'BSC(2001)'!$A$27:$G$32"}</definedName>
    <definedName name="인원증감" localSheetId="5" hidden="1">{"'BSC(2001)'!$A$27:$G$32"}</definedName>
    <definedName name="인원증감" hidden="1">{"'BSC(2001)'!$A$27:$G$32"}</definedName>
    <definedName name="인원충원사유" localSheetId="24" hidden="1">{#N/A,#N/A,FALSE,"계약직(여)"}</definedName>
    <definedName name="인원충원사유" localSheetId="8" hidden="1">{#N/A,#N/A,FALSE,"계약직(여)"}</definedName>
    <definedName name="인원충원사유" localSheetId="25" hidden="1">{#N/A,#N/A,FALSE,"계약직(여)"}</definedName>
    <definedName name="인원충원사유" localSheetId="2" hidden="1">{#N/A,#N/A,FALSE,"계약직(여)"}</definedName>
    <definedName name="인원충원사유" localSheetId="28" hidden="1">{#N/A,#N/A,FALSE,"계약직(여)"}</definedName>
    <definedName name="인원충원사유" localSheetId="5" hidden="1">{#N/A,#N/A,FALSE,"계약직(여)"}</definedName>
    <definedName name="인원충원사유" hidden="1">{#N/A,#N/A,FALSE,"계약직(여)"}</definedName>
    <definedName name="인원현황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 localSheetId="24">#REF!</definedName>
    <definedName name="인적공제and표준공제03">#REF!</definedName>
    <definedName name="인적공제and표준공제04" localSheetId="24">#REF!</definedName>
    <definedName name="인적공제and표준공제04">#REF!</definedName>
    <definedName name="인천" localSheetId="24">#REF!</definedName>
    <definedName name="인천">#REF!</definedName>
    <definedName name="인테리어팀" localSheetId="24" hidden="1">{#N/A,#N/A,TRUE,"Y생산";#N/A,#N/A,TRUE,"Y판매";#N/A,#N/A,TRUE,"Y총물량";#N/A,#N/A,TRUE,"Y능력";#N/A,#N/A,TRUE,"YKD"}</definedName>
    <definedName name="인테리어팀" localSheetId="8" hidden="1">{#N/A,#N/A,TRUE,"Y생산";#N/A,#N/A,TRUE,"Y판매";#N/A,#N/A,TRUE,"Y총물량";#N/A,#N/A,TRUE,"Y능력";#N/A,#N/A,TRUE,"YKD"}</definedName>
    <definedName name="인테리어팀" localSheetId="25" hidden="1">{#N/A,#N/A,TRUE,"Y생산";#N/A,#N/A,TRUE,"Y판매";#N/A,#N/A,TRUE,"Y총물량";#N/A,#N/A,TRUE,"Y능력";#N/A,#N/A,TRUE,"YKD"}</definedName>
    <definedName name="인테리어팀" localSheetId="2" hidden="1">{#N/A,#N/A,TRUE,"Y생산";#N/A,#N/A,TRUE,"Y판매";#N/A,#N/A,TRUE,"Y총물량";#N/A,#N/A,TRUE,"Y능력";#N/A,#N/A,TRUE,"YKD"}</definedName>
    <definedName name="인테리어팀" localSheetId="28" hidden="1">{#N/A,#N/A,TRUE,"Y생산";#N/A,#N/A,TRUE,"Y판매";#N/A,#N/A,TRUE,"Y총물량";#N/A,#N/A,TRUE,"Y능력";#N/A,#N/A,TRUE,"YKD"}</definedName>
    <definedName name="인테리어팀" localSheetId="5" hidden="1">{#N/A,#N/A,TRUE,"Y생산";#N/A,#N/A,TRUE,"Y판매";#N/A,#N/A,TRUE,"Y총물량";#N/A,#N/A,TRUE,"Y능력";#N/A,#N/A,TRUE,"YKD"}</definedName>
    <definedName name="인테리어팀" hidden="1">{#N/A,#N/A,TRUE,"Y생산";#N/A,#N/A,TRUE,"Y판매";#N/A,#N/A,TRUE,"Y총물량";#N/A,#N/A,TRUE,"Y능력";#N/A,#N/A,TRUE,"YKD"}</definedName>
    <definedName name="인할" localSheetId="24">#REF!</definedName>
    <definedName name="인할">#REF!</definedName>
    <definedName name="일" localSheetId="24">#REF!</definedName>
    <definedName name="일">#REF!</definedName>
    <definedName name="일B0.6" localSheetId="24">#REF!</definedName>
    <definedName name="일B0.6">#REF!</definedName>
    <definedName name="일B6" localSheetId="24">#REF!</definedName>
    <definedName name="일B6">#REF!</definedName>
    <definedName name="일공구직영비" localSheetId="24">#REF!</definedName>
    <definedName name="일공구직영비">#REF!</definedName>
    <definedName name="일단끝" localSheetId="24">#REF!</definedName>
    <definedName name="일단끝">#REF!</definedName>
    <definedName name="일대" localSheetId="24">#REF!</definedName>
    <definedName name="일대">#REF!</definedName>
    <definedName name="일대1" localSheetId="24">#REF!</definedName>
    <definedName name="일대1">#REF!</definedName>
    <definedName name="일대10" localSheetId="24">#REF!</definedName>
    <definedName name="일대10">#REF!</definedName>
    <definedName name="일대11" localSheetId="24">#REF!</definedName>
    <definedName name="일대11">#REF!</definedName>
    <definedName name="일대12" localSheetId="24">#REF!</definedName>
    <definedName name="일대12">#REF!</definedName>
    <definedName name="일대13" localSheetId="24">#REF!</definedName>
    <definedName name="일대13">#REF!</definedName>
    <definedName name="일대14" localSheetId="24">#REF!</definedName>
    <definedName name="일대14">#REF!</definedName>
    <definedName name="일대15" localSheetId="24">#REF!</definedName>
    <definedName name="일대15">#REF!</definedName>
    <definedName name="일대2" localSheetId="24">#REF!</definedName>
    <definedName name="일대2">#REF!</definedName>
    <definedName name="일대3" localSheetId="24">#REF!</definedName>
    <definedName name="일대3">#REF!</definedName>
    <definedName name="일대4" localSheetId="24">#REF!</definedName>
    <definedName name="일대4">#REF!</definedName>
    <definedName name="일대5" localSheetId="24">#REF!</definedName>
    <definedName name="일대5">#REF!</definedName>
    <definedName name="일대6" localSheetId="24">#REF!</definedName>
    <definedName name="일대6">#REF!</definedName>
    <definedName name="일대7" localSheetId="24">#REF!</definedName>
    <definedName name="일대7">#REF!</definedName>
    <definedName name="일대8" localSheetId="24">#REF!</definedName>
    <definedName name="일대8">#REF!</definedName>
    <definedName name="일대9" localSheetId="24">#REF!</definedName>
    <definedName name="일대9">#REF!</definedName>
    <definedName name="일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일반1" localSheetId="24" hidden="1">#REF!</definedName>
    <definedName name="일반1" hidden="1">#REF!</definedName>
    <definedName name="一般管理" localSheetId="24" hidden="1">{"'買掛金'!$J$6"}</definedName>
    <definedName name="一般管理" localSheetId="8" hidden="1">{"'買掛金'!$J$6"}</definedName>
    <definedName name="一般管理" localSheetId="25" hidden="1">{"'買掛金'!$J$6"}</definedName>
    <definedName name="一般管理" localSheetId="2" hidden="1">{"'買掛金'!$J$6"}</definedName>
    <definedName name="一般管理" localSheetId="28" hidden="1">{"'買掛金'!$J$6"}</definedName>
    <definedName name="一般管理" localSheetId="5" hidden="1">{"'買掛金'!$J$6"}</definedName>
    <definedName name="一般管理" hidden="1">{"'買掛金'!$J$6"}</definedName>
    <definedName name="일반관리비" localSheetId="24" hidden="1">{#N/A,#N/A,FALSE,"Sheet1"}</definedName>
    <definedName name="일반관리비" localSheetId="8" hidden="1">{#N/A,#N/A,FALSE,"Sheet1"}</definedName>
    <definedName name="일반관리비" localSheetId="25" hidden="1">{#N/A,#N/A,FALSE,"Sheet1"}</definedName>
    <definedName name="일반관리비" localSheetId="2" hidden="1">{#N/A,#N/A,FALSE,"Sheet1"}</definedName>
    <definedName name="일반관리비" localSheetId="28" hidden="1">{#N/A,#N/A,FALSE,"Sheet1"}</definedName>
    <definedName name="일반관리비" localSheetId="5" hidden="1">{#N/A,#N/A,FALSE,"Sheet1"}</definedName>
    <definedName name="일반관리비" hidden="1">{#N/A,#N/A,FALSE,"Sheet1"}</definedName>
    <definedName name="일반관리비율" localSheetId="24">#REF!</definedName>
    <definedName name="일반관리비율">#REF!</definedName>
    <definedName name="일반교실" localSheetId="24">#REF!</definedName>
    <definedName name="일반교실">#REF!</definedName>
    <definedName name="일반직사무인원" localSheetId="24">OFFSET(#REF!,0,0,COUNT(#REF!))</definedName>
    <definedName name="일반직사무인원">OFFSET(#REF!,0,0,COUNT(#REF!))</definedName>
    <definedName name="일반직월" localSheetId="24">OFFSET(#REF!,0,0,COUNTA(#REF!))</definedName>
    <definedName name="일반직월">OFFSET(#REF!,0,0,COUNTA(#REF!))</definedName>
    <definedName name="일반직특수인원" localSheetId="24">OFFSET(#REF!,0,0,COUNT(#REF!))</definedName>
    <definedName name="일반직특수인원">OFFSET(#REF!,0,0,COUNT(#REF!))</definedName>
    <definedName name="일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 localSheetId="24">BlankMacro1</definedName>
    <definedName name="일산사업팀" localSheetId="8">BlankMacro1</definedName>
    <definedName name="일산사업팀" localSheetId="25">BlankMacro1</definedName>
    <definedName name="일산사업팀" localSheetId="2">BlankMacro1</definedName>
    <definedName name="일산사업팀" localSheetId="28">BlankMacro1</definedName>
    <definedName name="일산사업팀" localSheetId="26">BlankMacro1</definedName>
    <definedName name="일산사업팀" localSheetId="27">BlankMacro1</definedName>
    <definedName name="일산사업팀" localSheetId="6">BlankMacro1</definedName>
    <definedName name="일산사업팀" localSheetId="5">BlankMacro1</definedName>
    <definedName name="일산사업팀">BlankMacro1</definedName>
    <definedName name="일용직" localSheetId="24">#REF!</definedName>
    <definedName name="일용직">#REF!</definedName>
    <definedName name="일위" localSheetId="24">#REF!,#REF!</definedName>
    <definedName name="일위">#REF!,#REF!</definedName>
    <definedName name="일위단가" localSheetId="24">#REF!</definedName>
    <definedName name="일위단가">#REF!</definedName>
    <definedName name="일위대가표" localSheetId="24">#REF!</definedName>
    <definedName name="일위대가표">#REF!</definedName>
    <definedName name="일이ㅏㄹ" localSheetId="24" hidden="1">{#N/A,#N/A,FALSE,"단축1";#N/A,#N/A,FALSE,"단축2";#N/A,#N/A,FALSE,"단축3";#N/A,#N/A,FALSE,"장축";#N/A,#N/A,FALSE,"4WD"}</definedName>
    <definedName name="일이ㅏㄹ" localSheetId="8" hidden="1">{#N/A,#N/A,FALSE,"단축1";#N/A,#N/A,FALSE,"단축2";#N/A,#N/A,FALSE,"단축3";#N/A,#N/A,FALSE,"장축";#N/A,#N/A,FALSE,"4WD"}</definedName>
    <definedName name="일이ㅏㄹ" localSheetId="25" hidden="1">{#N/A,#N/A,FALSE,"단축1";#N/A,#N/A,FALSE,"단축2";#N/A,#N/A,FALSE,"단축3";#N/A,#N/A,FALSE,"장축";#N/A,#N/A,FALSE,"4WD"}</definedName>
    <definedName name="일이ㅏㄹ" localSheetId="2" hidden="1">{#N/A,#N/A,FALSE,"단축1";#N/A,#N/A,FALSE,"단축2";#N/A,#N/A,FALSE,"단축3";#N/A,#N/A,FALSE,"장축";#N/A,#N/A,FALSE,"4WD"}</definedName>
    <definedName name="일이ㅏㄹ" localSheetId="28" hidden="1">{#N/A,#N/A,FALSE,"단축1";#N/A,#N/A,FALSE,"단축2";#N/A,#N/A,FALSE,"단축3";#N/A,#N/A,FALSE,"장축";#N/A,#N/A,FALSE,"4WD"}</definedName>
    <definedName name="일이ㅏㄹ" localSheetId="5" hidden="1">{#N/A,#N/A,FALSE,"단축1";#N/A,#N/A,FALSE,"단축2";#N/A,#N/A,FALSE,"단축3";#N/A,#N/A,FALSE,"장축";#N/A,#N/A,FALSE,"4WD"}</definedName>
    <definedName name="일이ㅏㄹ" hidden="1">{#N/A,#N/A,FALSE,"단축1";#N/A,#N/A,FALSE,"단축2";#N/A,#N/A,FALSE,"단축3";#N/A,#N/A,FALSE,"장축";#N/A,#N/A,FALSE,"4WD"}</definedName>
    <definedName name="일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 localSheetId="24">#REF!</definedName>
    <definedName name="일자1">#REF!</definedName>
    <definedName name="일자10" localSheetId="24">#REF!</definedName>
    <definedName name="일자10">#REF!</definedName>
    <definedName name="일자11" localSheetId="24">#REF!</definedName>
    <definedName name="일자11">#REF!</definedName>
    <definedName name="일자12" localSheetId="24">#REF!</definedName>
    <definedName name="일자12">#REF!</definedName>
    <definedName name="일자13" localSheetId="24">#REF!</definedName>
    <definedName name="일자13">#REF!</definedName>
    <definedName name="일자2" localSheetId="24">#REF!</definedName>
    <definedName name="일자2">#REF!</definedName>
    <definedName name="일자3" localSheetId="24">#REF!</definedName>
    <definedName name="일자3">#REF!</definedName>
    <definedName name="일자4" localSheetId="24">#REF!</definedName>
    <definedName name="일자4">#REF!</definedName>
    <definedName name="일자5" localSheetId="24">#REF!</definedName>
    <definedName name="일자5">#REF!</definedName>
    <definedName name="일자6" localSheetId="24">#REF!</definedName>
    <definedName name="일자6">#REF!</definedName>
    <definedName name="일자7" localSheetId="24">#REF!</definedName>
    <definedName name="일자7">#REF!</definedName>
    <definedName name="일자8" localSheetId="24">#REF!</definedName>
    <definedName name="일자8">#REF!</definedName>
    <definedName name="일자9" localSheetId="24">#REF!</definedName>
    <definedName name="일자9">#REF!</definedName>
    <definedName name="일자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24" hidden="1">{#N/A,#N/A,FALSE,"단축1";#N/A,#N/A,FALSE,"단축2";#N/A,#N/A,FALSE,"단축3";#N/A,#N/A,FALSE,"장축";#N/A,#N/A,FALSE,"4WD"}</definedName>
    <definedName name="일정" localSheetId="8" hidden="1">{#N/A,#N/A,FALSE,"단축1";#N/A,#N/A,FALSE,"단축2";#N/A,#N/A,FALSE,"단축3";#N/A,#N/A,FALSE,"장축";#N/A,#N/A,FALSE,"4WD"}</definedName>
    <definedName name="일정" localSheetId="25" hidden="1">{#N/A,#N/A,FALSE,"단축1";#N/A,#N/A,FALSE,"단축2";#N/A,#N/A,FALSE,"단축3";#N/A,#N/A,FALSE,"장축";#N/A,#N/A,FALSE,"4WD"}</definedName>
    <definedName name="일정" localSheetId="2" hidden="1">{#N/A,#N/A,FALSE,"단축1";#N/A,#N/A,FALSE,"단축2";#N/A,#N/A,FALSE,"단축3";#N/A,#N/A,FALSE,"장축";#N/A,#N/A,FALSE,"4WD"}</definedName>
    <definedName name="일정" localSheetId="28" hidden="1">{#N/A,#N/A,FALSE,"단축1";#N/A,#N/A,FALSE,"단축2";#N/A,#N/A,FALSE,"단축3";#N/A,#N/A,FALSE,"장축";#N/A,#N/A,FALSE,"4WD"}</definedName>
    <definedName name="일정" localSheetId="5" hidden="1">{#N/A,#N/A,FALSE,"단축1";#N/A,#N/A,FALSE,"단축2";#N/A,#N/A,FALSE,"단축3";#N/A,#N/A,FALSE,"장축";#N/A,#N/A,FALSE,"4WD"}</definedName>
    <definedName name="일정" hidden="1">{#N/A,#N/A,FALSE,"단축1";#N/A,#N/A,FALSE,"단축2";#N/A,#N/A,FALSE,"단축3";#N/A,#N/A,FALSE,"장축";#N/A,#N/A,FALSE,"4WD"}</definedName>
    <definedName name="일정1" localSheetId="24" hidden="1">{#N/A,#N/A,FALSE,"단축1";#N/A,#N/A,FALSE,"단축2";#N/A,#N/A,FALSE,"단축3";#N/A,#N/A,FALSE,"장축";#N/A,#N/A,FALSE,"4WD"}</definedName>
    <definedName name="일정1" localSheetId="8" hidden="1">{#N/A,#N/A,FALSE,"단축1";#N/A,#N/A,FALSE,"단축2";#N/A,#N/A,FALSE,"단축3";#N/A,#N/A,FALSE,"장축";#N/A,#N/A,FALSE,"4WD"}</definedName>
    <definedName name="일정1" localSheetId="25" hidden="1">{#N/A,#N/A,FALSE,"단축1";#N/A,#N/A,FALSE,"단축2";#N/A,#N/A,FALSE,"단축3";#N/A,#N/A,FALSE,"장축";#N/A,#N/A,FALSE,"4WD"}</definedName>
    <definedName name="일정1" localSheetId="2" hidden="1">{#N/A,#N/A,FALSE,"단축1";#N/A,#N/A,FALSE,"단축2";#N/A,#N/A,FALSE,"단축3";#N/A,#N/A,FALSE,"장축";#N/A,#N/A,FALSE,"4WD"}</definedName>
    <definedName name="일정1" localSheetId="28" hidden="1">{#N/A,#N/A,FALSE,"단축1";#N/A,#N/A,FALSE,"단축2";#N/A,#N/A,FALSE,"단축3";#N/A,#N/A,FALSE,"장축";#N/A,#N/A,FALSE,"4WD"}</definedName>
    <definedName name="일정1" localSheetId="5" hidden="1">{#N/A,#N/A,FALSE,"단축1";#N/A,#N/A,FALSE,"단축2";#N/A,#N/A,FALSE,"단축3";#N/A,#N/A,FALSE,"장축";#N/A,#N/A,FALSE,"4WD"}</definedName>
    <definedName name="일정1" hidden="1">{#N/A,#N/A,FALSE,"단축1";#N/A,#N/A,FALSE,"단축2";#N/A,#N/A,FALSE,"단축3";#N/A,#N/A,FALSE,"장축";#N/A,#N/A,FALSE,"4WD"}</definedName>
    <definedName name="일정3" localSheetId="24" hidden="1">{#N/A,#N/A,FALSE,"단축1";#N/A,#N/A,FALSE,"단축2";#N/A,#N/A,FALSE,"단축3";#N/A,#N/A,FALSE,"장축";#N/A,#N/A,FALSE,"4WD"}</definedName>
    <definedName name="일정3" localSheetId="8" hidden="1">{#N/A,#N/A,FALSE,"단축1";#N/A,#N/A,FALSE,"단축2";#N/A,#N/A,FALSE,"단축3";#N/A,#N/A,FALSE,"장축";#N/A,#N/A,FALSE,"4WD"}</definedName>
    <definedName name="일정3" localSheetId="25" hidden="1">{#N/A,#N/A,FALSE,"단축1";#N/A,#N/A,FALSE,"단축2";#N/A,#N/A,FALSE,"단축3";#N/A,#N/A,FALSE,"장축";#N/A,#N/A,FALSE,"4WD"}</definedName>
    <definedName name="일정3" localSheetId="2" hidden="1">{#N/A,#N/A,FALSE,"단축1";#N/A,#N/A,FALSE,"단축2";#N/A,#N/A,FALSE,"단축3";#N/A,#N/A,FALSE,"장축";#N/A,#N/A,FALSE,"4WD"}</definedName>
    <definedName name="일정3" localSheetId="28" hidden="1">{#N/A,#N/A,FALSE,"단축1";#N/A,#N/A,FALSE,"단축2";#N/A,#N/A,FALSE,"단축3";#N/A,#N/A,FALSE,"장축";#N/A,#N/A,FALSE,"4WD"}</definedName>
    <definedName name="일정3" localSheetId="5" hidden="1">{#N/A,#N/A,FALSE,"단축1";#N/A,#N/A,FALSE,"단축2";#N/A,#N/A,FALSE,"단축3";#N/A,#N/A,FALSE,"장축";#N/A,#N/A,FALSE,"4WD"}</definedName>
    <definedName name="일정3" hidden="1">{#N/A,#N/A,FALSE,"단축1";#N/A,#N/A,FALSE,"단축2";#N/A,#N/A,FALSE,"단축3";#N/A,#N/A,FALSE,"장축";#N/A,#N/A,FALSE,"4WD"}</definedName>
    <definedName name="일진" localSheetId="24" hidden="1">{#N/A,#N/A,FALSE,"BS";#N/A,#N/A,FALSE,"PL";#N/A,#N/A,FALSE,"처분";#N/A,#N/A,FALSE,"현금";#N/A,#N/A,FALSE,"매출";#N/A,#N/A,FALSE,"원가";#N/A,#N/A,FALSE,"경영"}</definedName>
    <definedName name="일진" localSheetId="8" hidden="1">{#N/A,#N/A,FALSE,"BS";#N/A,#N/A,FALSE,"PL";#N/A,#N/A,FALSE,"처분";#N/A,#N/A,FALSE,"현금";#N/A,#N/A,FALSE,"매출";#N/A,#N/A,FALSE,"원가";#N/A,#N/A,FALSE,"경영"}</definedName>
    <definedName name="일진" localSheetId="25" hidden="1">{#N/A,#N/A,FALSE,"BS";#N/A,#N/A,FALSE,"PL";#N/A,#N/A,FALSE,"처분";#N/A,#N/A,FALSE,"현금";#N/A,#N/A,FALSE,"매출";#N/A,#N/A,FALSE,"원가";#N/A,#N/A,FALSE,"경영"}</definedName>
    <definedName name="일진" localSheetId="2" hidden="1">{#N/A,#N/A,FALSE,"BS";#N/A,#N/A,FALSE,"PL";#N/A,#N/A,FALSE,"처분";#N/A,#N/A,FALSE,"현금";#N/A,#N/A,FALSE,"매출";#N/A,#N/A,FALSE,"원가";#N/A,#N/A,FALSE,"경영"}</definedName>
    <definedName name="일진" localSheetId="14" hidden="1">{#N/A,#N/A,FALSE,"BS";#N/A,#N/A,FALSE,"PL";#N/A,#N/A,FALSE,"처분";#N/A,#N/A,FALSE,"현금";#N/A,#N/A,FALSE,"매출";#N/A,#N/A,FALSE,"원가";#N/A,#N/A,FALSE,"경영"}</definedName>
    <definedName name="일진" localSheetId="28" hidden="1">{#N/A,#N/A,FALSE,"BS";#N/A,#N/A,FALSE,"PL";#N/A,#N/A,FALSE,"처분";#N/A,#N/A,FALSE,"현금";#N/A,#N/A,FALSE,"매출";#N/A,#N/A,FALSE,"원가";#N/A,#N/A,FALSE,"경영"}</definedName>
    <definedName name="일진" localSheetId="5" hidden="1">{#N/A,#N/A,FALSE,"BS";#N/A,#N/A,FALSE,"PL";#N/A,#N/A,FALSE,"처분";#N/A,#N/A,FALSE,"현금";#N/A,#N/A,FALSE,"매출";#N/A,#N/A,FALSE,"원가";#N/A,#N/A,FALSE,"경영"}</definedName>
    <definedName name="일진" localSheetId="13"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24" hidden="1">{#N/A,#N/A,FALSE,"BS";#N/A,#N/A,FALSE,"PL";#N/A,#N/A,FALSE,"처분";#N/A,#N/A,FALSE,"현금";#N/A,#N/A,FALSE,"매출";#N/A,#N/A,FALSE,"원가";#N/A,#N/A,FALSE,"경영"}</definedName>
    <definedName name="일진_1" localSheetId="8" hidden="1">{#N/A,#N/A,FALSE,"BS";#N/A,#N/A,FALSE,"PL";#N/A,#N/A,FALSE,"처분";#N/A,#N/A,FALSE,"현금";#N/A,#N/A,FALSE,"매출";#N/A,#N/A,FALSE,"원가";#N/A,#N/A,FALSE,"경영"}</definedName>
    <definedName name="일진_1" localSheetId="25"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localSheetId="14" hidden="1">{#N/A,#N/A,FALSE,"BS";#N/A,#N/A,FALSE,"PL";#N/A,#N/A,FALSE,"처분";#N/A,#N/A,FALSE,"현금";#N/A,#N/A,FALSE,"매출";#N/A,#N/A,FALSE,"원가";#N/A,#N/A,FALSE,"경영"}</definedName>
    <definedName name="일진_1" localSheetId="28" hidden="1">{#N/A,#N/A,FALSE,"BS";#N/A,#N/A,FALSE,"PL";#N/A,#N/A,FALSE,"처분";#N/A,#N/A,FALSE,"현금";#N/A,#N/A,FALSE,"매출";#N/A,#N/A,FALSE,"원가";#N/A,#N/A,FALSE,"경영"}</definedName>
    <definedName name="일진_1" localSheetId="5" hidden="1">{#N/A,#N/A,FALSE,"BS";#N/A,#N/A,FALSE,"PL";#N/A,#N/A,FALSE,"처분";#N/A,#N/A,FALSE,"현금";#N/A,#N/A,FALSE,"매출";#N/A,#N/A,FALSE,"원가";#N/A,#N/A,FALSE,"경영"}</definedName>
    <definedName name="일진_1" localSheetId="13"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24" hidden="1">{#N/A,#N/A,FALSE,"BS";#N/A,#N/A,FALSE,"PL";#N/A,#N/A,FALSE,"A";#N/A,#N/A,FALSE,"B";#N/A,#N/A,FALSE,"B1";#N/A,#N/A,FALSE,"C";#N/A,#N/A,FALSE,"C1";#N/A,#N/A,FALSE,"C2";#N/A,#N/A,FALSE,"D";#N/A,#N/A,FALSE,"E";#N/A,#N/A,FALSE,"F";#N/A,#N/A,FALSE,"AA";#N/A,#N/A,FALSE,"BB";#N/A,#N/A,FALSE,"CC";#N/A,#N/A,FALSE,"DD";#N/A,#N/A,FALSE,"EE";#N/A,#N/A,FALSE,"FF";#N/A,#N/A,FALSE,"PL10";#N/A,#N/A,FALSE,"PL20";#N/A,#N/A,FALSE,"PL30"}</definedName>
    <definedName name="일진1" localSheetId="8" hidden="1">{#N/A,#N/A,FALSE,"BS";#N/A,#N/A,FALSE,"PL";#N/A,#N/A,FALSE,"A";#N/A,#N/A,FALSE,"B";#N/A,#N/A,FALSE,"B1";#N/A,#N/A,FALSE,"C";#N/A,#N/A,FALSE,"C1";#N/A,#N/A,FALSE,"C2";#N/A,#N/A,FALSE,"D";#N/A,#N/A,FALSE,"E";#N/A,#N/A,FALSE,"F";#N/A,#N/A,FALSE,"AA";#N/A,#N/A,FALSE,"BB";#N/A,#N/A,FALSE,"CC";#N/A,#N/A,FALSE,"DD";#N/A,#N/A,FALSE,"EE";#N/A,#N/A,FALSE,"FF";#N/A,#N/A,FALSE,"PL10";#N/A,#N/A,FALSE,"PL20";#N/A,#N/A,FALSE,"PL30"}</definedName>
    <definedName name="일진1" localSheetId="25" hidden="1">{#N/A,#N/A,FALSE,"BS";#N/A,#N/A,FALSE,"PL";#N/A,#N/A,FALSE,"A";#N/A,#N/A,FALSE,"B";#N/A,#N/A,FALSE,"B1";#N/A,#N/A,FALSE,"C";#N/A,#N/A,FALSE,"C1";#N/A,#N/A,FALSE,"C2";#N/A,#N/A,FALSE,"D";#N/A,#N/A,FALSE,"E";#N/A,#N/A,FALSE,"F";#N/A,#N/A,FALSE,"AA";#N/A,#N/A,FALSE,"BB";#N/A,#N/A,FALSE,"CC";#N/A,#N/A,FALSE,"DD";#N/A,#N/A,FALSE,"EE";#N/A,#N/A,FALSE,"FF";#N/A,#N/A,FALSE,"PL10";#N/A,#N/A,FALSE,"PL20";#N/A,#N/A,FALSE,"PL30"}</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localSheetId="14" hidden="1">{#N/A,#N/A,FALSE,"BS";#N/A,#N/A,FALSE,"PL";#N/A,#N/A,FALSE,"A";#N/A,#N/A,FALSE,"B";#N/A,#N/A,FALSE,"B1";#N/A,#N/A,FALSE,"C";#N/A,#N/A,FALSE,"C1";#N/A,#N/A,FALSE,"C2";#N/A,#N/A,FALSE,"D";#N/A,#N/A,FALSE,"E";#N/A,#N/A,FALSE,"F";#N/A,#N/A,FALSE,"AA";#N/A,#N/A,FALSE,"BB";#N/A,#N/A,FALSE,"CC";#N/A,#N/A,FALSE,"DD";#N/A,#N/A,FALSE,"EE";#N/A,#N/A,FALSE,"FF";#N/A,#N/A,FALSE,"PL10";#N/A,#N/A,FALSE,"PL20";#N/A,#N/A,FALSE,"PL30"}</definedName>
    <definedName name="일진1" localSheetId="28" hidden="1">{#N/A,#N/A,FALSE,"BS";#N/A,#N/A,FALSE,"PL";#N/A,#N/A,FALSE,"A";#N/A,#N/A,FALSE,"B";#N/A,#N/A,FALSE,"B1";#N/A,#N/A,FALSE,"C";#N/A,#N/A,FALSE,"C1";#N/A,#N/A,FALSE,"C2";#N/A,#N/A,FALSE,"D";#N/A,#N/A,FALSE,"E";#N/A,#N/A,FALSE,"F";#N/A,#N/A,FALSE,"AA";#N/A,#N/A,FALSE,"BB";#N/A,#N/A,FALSE,"CC";#N/A,#N/A,FALSE,"DD";#N/A,#N/A,FALSE,"EE";#N/A,#N/A,FALSE,"FF";#N/A,#N/A,FALSE,"PL10";#N/A,#N/A,FALSE,"PL20";#N/A,#N/A,FALSE,"PL30"}</definedName>
    <definedName name="일진1" localSheetId="5" hidden="1">{#N/A,#N/A,FALSE,"BS";#N/A,#N/A,FALSE,"PL";#N/A,#N/A,FALSE,"A";#N/A,#N/A,FALSE,"B";#N/A,#N/A,FALSE,"B1";#N/A,#N/A,FALSE,"C";#N/A,#N/A,FALSE,"C1";#N/A,#N/A,FALSE,"C2";#N/A,#N/A,FALSE,"D";#N/A,#N/A,FALSE,"E";#N/A,#N/A,FALSE,"F";#N/A,#N/A,FALSE,"AA";#N/A,#N/A,FALSE,"BB";#N/A,#N/A,FALSE,"CC";#N/A,#N/A,FALSE,"DD";#N/A,#N/A,FALSE,"EE";#N/A,#N/A,FALSE,"FF";#N/A,#N/A,FALSE,"PL10";#N/A,#N/A,FALSE,"PL20";#N/A,#N/A,FALSE,"PL30"}</definedName>
    <definedName name="일진1" localSheetId="13"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24" hidden="1">{#N/A,#N/A,FALSE,"BS";#N/A,#N/A,FALSE,"PL";#N/A,#N/A,FALSE,"A";#N/A,#N/A,FALSE,"B";#N/A,#N/A,FALSE,"B1";#N/A,#N/A,FALSE,"C";#N/A,#N/A,FALSE,"C1";#N/A,#N/A,FALSE,"C2";#N/A,#N/A,FALSE,"D";#N/A,#N/A,FALSE,"E";#N/A,#N/A,FALSE,"F";#N/A,#N/A,FALSE,"AA";#N/A,#N/A,FALSE,"BB";#N/A,#N/A,FALSE,"CC";#N/A,#N/A,FALSE,"DD";#N/A,#N/A,FALSE,"EE";#N/A,#N/A,FALSE,"FF";#N/A,#N/A,FALSE,"PL10";#N/A,#N/A,FALSE,"PL20";#N/A,#N/A,FALSE,"PL30"}</definedName>
    <definedName name="일진1_1" localSheetId="8" hidden="1">{#N/A,#N/A,FALSE,"BS";#N/A,#N/A,FALSE,"PL";#N/A,#N/A,FALSE,"A";#N/A,#N/A,FALSE,"B";#N/A,#N/A,FALSE,"B1";#N/A,#N/A,FALSE,"C";#N/A,#N/A,FALSE,"C1";#N/A,#N/A,FALSE,"C2";#N/A,#N/A,FALSE,"D";#N/A,#N/A,FALSE,"E";#N/A,#N/A,FALSE,"F";#N/A,#N/A,FALSE,"AA";#N/A,#N/A,FALSE,"BB";#N/A,#N/A,FALSE,"CC";#N/A,#N/A,FALSE,"DD";#N/A,#N/A,FALSE,"EE";#N/A,#N/A,FALSE,"FF";#N/A,#N/A,FALSE,"PL10";#N/A,#N/A,FALSE,"PL20";#N/A,#N/A,FALSE,"PL30"}</definedName>
    <definedName name="일진1_1" localSheetId="25"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localSheetId="14" hidden="1">{#N/A,#N/A,FALSE,"BS";#N/A,#N/A,FALSE,"PL";#N/A,#N/A,FALSE,"A";#N/A,#N/A,FALSE,"B";#N/A,#N/A,FALSE,"B1";#N/A,#N/A,FALSE,"C";#N/A,#N/A,FALSE,"C1";#N/A,#N/A,FALSE,"C2";#N/A,#N/A,FALSE,"D";#N/A,#N/A,FALSE,"E";#N/A,#N/A,FALSE,"F";#N/A,#N/A,FALSE,"AA";#N/A,#N/A,FALSE,"BB";#N/A,#N/A,FALSE,"CC";#N/A,#N/A,FALSE,"DD";#N/A,#N/A,FALSE,"EE";#N/A,#N/A,FALSE,"FF";#N/A,#N/A,FALSE,"PL10";#N/A,#N/A,FALSE,"PL20";#N/A,#N/A,FALSE,"PL30"}</definedName>
    <definedName name="일진1_1" localSheetId="28" hidden="1">{#N/A,#N/A,FALSE,"BS";#N/A,#N/A,FALSE,"PL";#N/A,#N/A,FALSE,"A";#N/A,#N/A,FALSE,"B";#N/A,#N/A,FALSE,"B1";#N/A,#N/A,FALSE,"C";#N/A,#N/A,FALSE,"C1";#N/A,#N/A,FALSE,"C2";#N/A,#N/A,FALSE,"D";#N/A,#N/A,FALSE,"E";#N/A,#N/A,FALSE,"F";#N/A,#N/A,FALSE,"AA";#N/A,#N/A,FALSE,"BB";#N/A,#N/A,FALSE,"CC";#N/A,#N/A,FALSE,"DD";#N/A,#N/A,FALSE,"EE";#N/A,#N/A,FALSE,"FF";#N/A,#N/A,FALSE,"PL10";#N/A,#N/A,FALSE,"PL20";#N/A,#N/A,FALSE,"PL30"}</definedName>
    <definedName name="일진1_1" localSheetId="5" hidden="1">{#N/A,#N/A,FALSE,"BS";#N/A,#N/A,FALSE,"PL";#N/A,#N/A,FALSE,"A";#N/A,#N/A,FALSE,"B";#N/A,#N/A,FALSE,"B1";#N/A,#N/A,FALSE,"C";#N/A,#N/A,FALSE,"C1";#N/A,#N/A,FALSE,"C2";#N/A,#N/A,FALSE,"D";#N/A,#N/A,FALSE,"E";#N/A,#N/A,FALSE,"F";#N/A,#N/A,FALSE,"AA";#N/A,#N/A,FALSE,"BB";#N/A,#N/A,FALSE,"CC";#N/A,#N/A,FALSE,"DD";#N/A,#N/A,FALSE,"EE";#N/A,#N/A,FALSE,"FF";#N/A,#N/A,FALSE,"PL10";#N/A,#N/A,FALSE,"PL20";#N/A,#N/A,FALSE,"PL30"}</definedName>
    <definedName name="일진1_1" localSheetId="13"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24" hidden="1">{#N/A,#N/A,FALSE,"BS";#N/A,#N/A,FALSE,"PL";#N/A,#N/A,FALSE,"A";#N/A,#N/A,FALSE,"B";#N/A,#N/A,FALSE,"B1";#N/A,#N/A,FALSE,"C";#N/A,#N/A,FALSE,"C1";#N/A,#N/A,FALSE,"C2";#N/A,#N/A,FALSE,"D";#N/A,#N/A,FALSE,"E";#N/A,#N/A,FALSE,"F";#N/A,#N/A,FALSE,"AA";#N/A,#N/A,FALSE,"BB";#N/A,#N/A,FALSE,"CC";#N/A,#N/A,FALSE,"DD";#N/A,#N/A,FALSE,"EE";#N/A,#N/A,FALSE,"FF";#N/A,#N/A,FALSE,"PL10";#N/A,#N/A,FALSE,"PL20";#N/A,#N/A,FALSE,"PL30"}</definedName>
    <definedName name="일진2" localSheetId="8" hidden="1">{#N/A,#N/A,FALSE,"BS";#N/A,#N/A,FALSE,"PL";#N/A,#N/A,FALSE,"A";#N/A,#N/A,FALSE,"B";#N/A,#N/A,FALSE,"B1";#N/A,#N/A,FALSE,"C";#N/A,#N/A,FALSE,"C1";#N/A,#N/A,FALSE,"C2";#N/A,#N/A,FALSE,"D";#N/A,#N/A,FALSE,"E";#N/A,#N/A,FALSE,"F";#N/A,#N/A,FALSE,"AA";#N/A,#N/A,FALSE,"BB";#N/A,#N/A,FALSE,"CC";#N/A,#N/A,FALSE,"DD";#N/A,#N/A,FALSE,"EE";#N/A,#N/A,FALSE,"FF";#N/A,#N/A,FALSE,"PL10";#N/A,#N/A,FALSE,"PL20";#N/A,#N/A,FALSE,"PL30"}</definedName>
    <definedName name="일진2" localSheetId="25"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localSheetId="14" hidden="1">{#N/A,#N/A,FALSE,"BS";#N/A,#N/A,FALSE,"PL";#N/A,#N/A,FALSE,"A";#N/A,#N/A,FALSE,"B";#N/A,#N/A,FALSE,"B1";#N/A,#N/A,FALSE,"C";#N/A,#N/A,FALSE,"C1";#N/A,#N/A,FALSE,"C2";#N/A,#N/A,FALSE,"D";#N/A,#N/A,FALSE,"E";#N/A,#N/A,FALSE,"F";#N/A,#N/A,FALSE,"AA";#N/A,#N/A,FALSE,"BB";#N/A,#N/A,FALSE,"CC";#N/A,#N/A,FALSE,"DD";#N/A,#N/A,FALSE,"EE";#N/A,#N/A,FALSE,"FF";#N/A,#N/A,FALSE,"PL10";#N/A,#N/A,FALSE,"PL20";#N/A,#N/A,FALSE,"PL30"}</definedName>
    <definedName name="일진2" localSheetId="28" hidden="1">{#N/A,#N/A,FALSE,"BS";#N/A,#N/A,FALSE,"PL";#N/A,#N/A,FALSE,"A";#N/A,#N/A,FALSE,"B";#N/A,#N/A,FALSE,"B1";#N/A,#N/A,FALSE,"C";#N/A,#N/A,FALSE,"C1";#N/A,#N/A,FALSE,"C2";#N/A,#N/A,FALSE,"D";#N/A,#N/A,FALSE,"E";#N/A,#N/A,FALSE,"F";#N/A,#N/A,FALSE,"AA";#N/A,#N/A,FALSE,"BB";#N/A,#N/A,FALSE,"CC";#N/A,#N/A,FALSE,"DD";#N/A,#N/A,FALSE,"EE";#N/A,#N/A,FALSE,"FF";#N/A,#N/A,FALSE,"PL10";#N/A,#N/A,FALSE,"PL20";#N/A,#N/A,FALSE,"PL30"}</definedName>
    <definedName name="일진2" localSheetId="5" hidden="1">{#N/A,#N/A,FALSE,"BS";#N/A,#N/A,FALSE,"PL";#N/A,#N/A,FALSE,"A";#N/A,#N/A,FALSE,"B";#N/A,#N/A,FALSE,"B1";#N/A,#N/A,FALSE,"C";#N/A,#N/A,FALSE,"C1";#N/A,#N/A,FALSE,"C2";#N/A,#N/A,FALSE,"D";#N/A,#N/A,FALSE,"E";#N/A,#N/A,FALSE,"F";#N/A,#N/A,FALSE,"AA";#N/A,#N/A,FALSE,"BB";#N/A,#N/A,FALSE,"CC";#N/A,#N/A,FALSE,"DD";#N/A,#N/A,FALSE,"EE";#N/A,#N/A,FALSE,"FF";#N/A,#N/A,FALSE,"PL10";#N/A,#N/A,FALSE,"PL20";#N/A,#N/A,FALSE,"PL30"}</definedName>
    <definedName name="일진2" localSheetId="13"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24" hidden="1">{#N/A,#N/A,FALSE,"BS";#N/A,#N/A,FALSE,"PL";#N/A,#N/A,FALSE,"A";#N/A,#N/A,FALSE,"B";#N/A,#N/A,FALSE,"B1";#N/A,#N/A,FALSE,"C";#N/A,#N/A,FALSE,"C1";#N/A,#N/A,FALSE,"C2";#N/A,#N/A,FALSE,"D";#N/A,#N/A,FALSE,"E";#N/A,#N/A,FALSE,"F";#N/A,#N/A,FALSE,"AA";#N/A,#N/A,FALSE,"BB";#N/A,#N/A,FALSE,"CC";#N/A,#N/A,FALSE,"DD";#N/A,#N/A,FALSE,"EE";#N/A,#N/A,FALSE,"FF";#N/A,#N/A,FALSE,"PL10";#N/A,#N/A,FALSE,"PL20";#N/A,#N/A,FALSE,"PL30"}</definedName>
    <definedName name="일진2_1" localSheetId="8" hidden="1">{#N/A,#N/A,FALSE,"BS";#N/A,#N/A,FALSE,"PL";#N/A,#N/A,FALSE,"A";#N/A,#N/A,FALSE,"B";#N/A,#N/A,FALSE,"B1";#N/A,#N/A,FALSE,"C";#N/A,#N/A,FALSE,"C1";#N/A,#N/A,FALSE,"C2";#N/A,#N/A,FALSE,"D";#N/A,#N/A,FALSE,"E";#N/A,#N/A,FALSE,"F";#N/A,#N/A,FALSE,"AA";#N/A,#N/A,FALSE,"BB";#N/A,#N/A,FALSE,"CC";#N/A,#N/A,FALSE,"DD";#N/A,#N/A,FALSE,"EE";#N/A,#N/A,FALSE,"FF";#N/A,#N/A,FALSE,"PL10";#N/A,#N/A,FALSE,"PL20";#N/A,#N/A,FALSE,"PL30"}</definedName>
    <definedName name="일진2_1" localSheetId="25"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localSheetId="14" hidden="1">{#N/A,#N/A,FALSE,"BS";#N/A,#N/A,FALSE,"PL";#N/A,#N/A,FALSE,"A";#N/A,#N/A,FALSE,"B";#N/A,#N/A,FALSE,"B1";#N/A,#N/A,FALSE,"C";#N/A,#N/A,FALSE,"C1";#N/A,#N/A,FALSE,"C2";#N/A,#N/A,FALSE,"D";#N/A,#N/A,FALSE,"E";#N/A,#N/A,FALSE,"F";#N/A,#N/A,FALSE,"AA";#N/A,#N/A,FALSE,"BB";#N/A,#N/A,FALSE,"CC";#N/A,#N/A,FALSE,"DD";#N/A,#N/A,FALSE,"EE";#N/A,#N/A,FALSE,"FF";#N/A,#N/A,FALSE,"PL10";#N/A,#N/A,FALSE,"PL20";#N/A,#N/A,FALSE,"PL30"}</definedName>
    <definedName name="일진2_1" localSheetId="28" hidden="1">{#N/A,#N/A,FALSE,"BS";#N/A,#N/A,FALSE,"PL";#N/A,#N/A,FALSE,"A";#N/A,#N/A,FALSE,"B";#N/A,#N/A,FALSE,"B1";#N/A,#N/A,FALSE,"C";#N/A,#N/A,FALSE,"C1";#N/A,#N/A,FALSE,"C2";#N/A,#N/A,FALSE,"D";#N/A,#N/A,FALSE,"E";#N/A,#N/A,FALSE,"F";#N/A,#N/A,FALSE,"AA";#N/A,#N/A,FALSE,"BB";#N/A,#N/A,FALSE,"CC";#N/A,#N/A,FALSE,"DD";#N/A,#N/A,FALSE,"EE";#N/A,#N/A,FALSE,"FF";#N/A,#N/A,FALSE,"PL10";#N/A,#N/A,FALSE,"PL20";#N/A,#N/A,FALSE,"PL30"}</definedName>
    <definedName name="일진2_1" localSheetId="5" hidden="1">{#N/A,#N/A,FALSE,"BS";#N/A,#N/A,FALSE,"PL";#N/A,#N/A,FALSE,"A";#N/A,#N/A,FALSE,"B";#N/A,#N/A,FALSE,"B1";#N/A,#N/A,FALSE,"C";#N/A,#N/A,FALSE,"C1";#N/A,#N/A,FALSE,"C2";#N/A,#N/A,FALSE,"D";#N/A,#N/A,FALSE,"E";#N/A,#N/A,FALSE,"F";#N/A,#N/A,FALSE,"AA";#N/A,#N/A,FALSE,"BB";#N/A,#N/A,FALSE,"CC";#N/A,#N/A,FALSE,"DD";#N/A,#N/A,FALSE,"EE";#N/A,#N/A,FALSE,"FF";#N/A,#N/A,FALSE,"PL10";#N/A,#N/A,FALSE,"PL20";#N/A,#N/A,FALSE,"PL30"}</definedName>
    <definedName name="일진2_1" localSheetId="13"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localSheetId="24" hidden="1">#REF!</definedName>
    <definedName name="임대미수" localSheetId="28" hidden="1">#REF!</definedName>
    <definedName name="임대미수" hidden="1">#REF!</definedName>
    <definedName name="임대보증금" localSheetId="24" hidden="1">{#N/A,#N/A,FALSE,"BS";#N/A,#N/A,FALSE,"PL";#N/A,#N/A,FALSE,"처분";#N/A,#N/A,FALSE,"현금";#N/A,#N/A,FALSE,"매출";#N/A,#N/A,FALSE,"원가";#N/A,#N/A,FALSE,"경영"}</definedName>
    <definedName name="임대보증금" localSheetId="8" hidden="1">{#N/A,#N/A,FALSE,"BS";#N/A,#N/A,FALSE,"PL";#N/A,#N/A,FALSE,"처분";#N/A,#N/A,FALSE,"현금";#N/A,#N/A,FALSE,"매출";#N/A,#N/A,FALSE,"원가";#N/A,#N/A,FALSE,"경영"}</definedName>
    <definedName name="임대보증금" localSheetId="25" hidden="1">{#N/A,#N/A,FALSE,"BS";#N/A,#N/A,FALSE,"PL";#N/A,#N/A,FALSE,"처분";#N/A,#N/A,FALSE,"현금";#N/A,#N/A,FALSE,"매출";#N/A,#N/A,FALSE,"원가";#N/A,#N/A,FALSE,"경영"}</definedName>
    <definedName name="임대보증금" localSheetId="2" hidden="1">{#N/A,#N/A,FALSE,"BS";#N/A,#N/A,FALSE,"PL";#N/A,#N/A,FALSE,"처분";#N/A,#N/A,FALSE,"현금";#N/A,#N/A,FALSE,"매출";#N/A,#N/A,FALSE,"원가";#N/A,#N/A,FALSE,"경영"}</definedName>
    <definedName name="임대보증금" localSheetId="14" hidden="1">{#N/A,#N/A,FALSE,"BS";#N/A,#N/A,FALSE,"PL";#N/A,#N/A,FALSE,"처분";#N/A,#N/A,FALSE,"현금";#N/A,#N/A,FALSE,"매출";#N/A,#N/A,FALSE,"원가";#N/A,#N/A,FALSE,"경영"}</definedName>
    <definedName name="임대보증금" localSheetId="28" hidden="1">{#N/A,#N/A,FALSE,"BS";#N/A,#N/A,FALSE,"PL";#N/A,#N/A,FALSE,"처분";#N/A,#N/A,FALSE,"현금";#N/A,#N/A,FALSE,"매출";#N/A,#N/A,FALSE,"원가";#N/A,#N/A,FALSE,"경영"}</definedName>
    <definedName name="임대보증금" localSheetId="5" hidden="1">{#N/A,#N/A,FALSE,"BS";#N/A,#N/A,FALSE,"PL";#N/A,#N/A,FALSE,"처분";#N/A,#N/A,FALSE,"현금";#N/A,#N/A,FALSE,"매출";#N/A,#N/A,FALSE,"원가";#N/A,#N/A,FALSE,"경영"}</definedName>
    <definedName name="임대보증금" localSheetId="13"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 localSheetId="24">#REF!</definedName>
    <definedName name="임대부대공사">#REF!</definedName>
    <definedName name="임대상가" localSheetId="24">#REF!</definedName>
    <definedName name="임대상가">#REF!</definedName>
    <definedName name="임동원" localSheetId="24" hidden="1">{#N/A,#N/A,FALSE,"정공"}</definedName>
    <definedName name="임동원" localSheetId="8" hidden="1">{#N/A,#N/A,FALSE,"정공"}</definedName>
    <definedName name="임동원" localSheetId="25" hidden="1">{#N/A,#N/A,FALSE,"정공"}</definedName>
    <definedName name="임동원" localSheetId="2" hidden="1">{#N/A,#N/A,FALSE,"정공"}</definedName>
    <definedName name="임동원" localSheetId="14" hidden="1">{#N/A,#N/A,FALSE,"정공"}</definedName>
    <definedName name="임동원" localSheetId="28" hidden="1">{#N/A,#N/A,FALSE,"정공"}</definedName>
    <definedName name="임동원" localSheetId="5" hidden="1">{#N/A,#N/A,FALSE,"정공"}</definedName>
    <definedName name="임동원" localSheetId="13" hidden="1">{#N/A,#N/A,FALSE,"정공"}</definedName>
    <definedName name="임동원" hidden="1">{#N/A,#N/A,FALSE,"정공"}</definedName>
    <definedName name="임병길" localSheetId="24" hidden="1">{#N/A,#N/A,FALSE,"단축1";#N/A,#N/A,FALSE,"단축2";#N/A,#N/A,FALSE,"단축3";#N/A,#N/A,FALSE,"장축";#N/A,#N/A,FALSE,"4WD"}</definedName>
    <definedName name="임병길" localSheetId="8" hidden="1">{#N/A,#N/A,FALSE,"단축1";#N/A,#N/A,FALSE,"단축2";#N/A,#N/A,FALSE,"단축3";#N/A,#N/A,FALSE,"장축";#N/A,#N/A,FALSE,"4WD"}</definedName>
    <definedName name="임병길" localSheetId="25" hidden="1">{#N/A,#N/A,FALSE,"단축1";#N/A,#N/A,FALSE,"단축2";#N/A,#N/A,FALSE,"단축3";#N/A,#N/A,FALSE,"장축";#N/A,#N/A,FALSE,"4WD"}</definedName>
    <definedName name="임병길" localSheetId="2" hidden="1">{#N/A,#N/A,FALSE,"단축1";#N/A,#N/A,FALSE,"단축2";#N/A,#N/A,FALSE,"단축3";#N/A,#N/A,FALSE,"장축";#N/A,#N/A,FALSE,"4WD"}</definedName>
    <definedName name="임병길" localSheetId="28" hidden="1">{#N/A,#N/A,FALSE,"단축1";#N/A,#N/A,FALSE,"단축2";#N/A,#N/A,FALSE,"단축3";#N/A,#N/A,FALSE,"장축";#N/A,#N/A,FALSE,"4WD"}</definedName>
    <definedName name="임병길" localSheetId="5" hidden="1">{#N/A,#N/A,FALSE,"단축1";#N/A,#N/A,FALSE,"단축2";#N/A,#N/A,FALSE,"단축3";#N/A,#N/A,FALSE,"장축";#N/A,#N/A,FALSE,"4WD"}</definedName>
    <definedName name="임병길" hidden="1">{#N/A,#N/A,FALSE,"단축1";#N/A,#N/A,FALSE,"단축2";#N/A,#N/A,FALSE,"단축3";#N/A,#N/A,FALSE,"장축";#N/A,#N/A,FALSE,"4WD"}</definedName>
    <definedName name="임시" localSheetId="24">BLCH</definedName>
    <definedName name="임시" localSheetId="8">BLCH</definedName>
    <definedName name="임시" localSheetId="25">BLCH</definedName>
    <definedName name="임시" localSheetId="2">BLCH</definedName>
    <definedName name="임시" localSheetId="28">BLCH</definedName>
    <definedName name="임시" localSheetId="26">BLCH</definedName>
    <definedName name="임시" localSheetId="27">BLCH</definedName>
    <definedName name="임시" localSheetId="6">BLCH</definedName>
    <definedName name="임시" localSheetId="5">BLCH</definedName>
    <definedName name="임시">BLCH</definedName>
    <definedName name="임시2" localSheetId="24" hidden="1">{#N/A,#N/A,FALSE,"단축1";#N/A,#N/A,FALSE,"단축2";#N/A,#N/A,FALSE,"단축3";#N/A,#N/A,FALSE,"장축";#N/A,#N/A,FALSE,"4WD"}</definedName>
    <definedName name="임시2" localSheetId="8" hidden="1">{#N/A,#N/A,FALSE,"단축1";#N/A,#N/A,FALSE,"단축2";#N/A,#N/A,FALSE,"단축3";#N/A,#N/A,FALSE,"장축";#N/A,#N/A,FALSE,"4WD"}</definedName>
    <definedName name="임시2" localSheetId="25" hidden="1">{#N/A,#N/A,FALSE,"단축1";#N/A,#N/A,FALSE,"단축2";#N/A,#N/A,FALSE,"단축3";#N/A,#N/A,FALSE,"장축";#N/A,#N/A,FALSE,"4WD"}</definedName>
    <definedName name="임시2" localSheetId="2" hidden="1">{#N/A,#N/A,FALSE,"단축1";#N/A,#N/A,FALSE,"단축2";#N/A,#N/A,FALSE,"단축3";#N/A,#N/A,FALSE,"장축";#N/A,#N/A,FALSE,"4WD"}</definedName>
    <definedName name="임시2" localSheetId="28" hidden="1">{#N/A,#N/A,FALSE,"단축1";#N/A,#N/A,FALSE,"단축2";#N/A,#N/A,FALSE,"단축3";#N/A,#N/A,FALSE,"장축";#N/A,#N/A,FALSE,"4WD"}</definedName>
    <definedName name="임시2" localSheetId="5" hidden="1">{#N/A,#N/A,FALSE,"단축1";#N/A,#N/A,FALSE,"단축2";#N/A,#N/A,FALSE,"단축3";#N/A,#N/A,FALSE,"장축";#N/A,#N/A,FALSE,"4WD"}</definedName>
    <definedName name="임시2" hidden="1">{#N/A,#N/A,FALSE,"단축1";#N/A,#N/A,FALSE,"단축2";#N/A,#N/A,FALSE,"단축3";#N/A,#N/A,FALSE,"장축";#N/A,#N/A,FALSE,"4WD"}</definedName>
    <definedName name="임직" localSheetId="24">#REF!</definedName>
    <definedName name="임직">#REF!</definedName>
    <definedName name="임차2" localSheetId="24" hidden="1">{"'분양원가'!$B$1:$F$113"}</definedName>
    <definedName name="임차2" localSheetId="8" hidden="1">{"'분양원가'!$B$1:$F$113"}</definedName>
    <definedName name="임차2" localSheetId="25" hidden="1">{"'분양원가'!$B$1:$F$113"}</definedName>
    <definedName name="임차2" localSheetId="2" hidden="1">{"'분양원가'!$B$1:$F$113"}</definedName>
    <definedName name="임차2" localSheetId="28" hidden="1">{"'분양원가'!$B$1:$F$113"}</definedName>
    <definedName name="임차2" localSheetId="5" hidden="1">{"'분양원가'!$B$1:$F$113"}</definedName>
    <definedName name="임차2" hidden="1">{"'분양원가'!$B$1:$F$113"}</definedName>
    <definedName name="임차보증금" localSheetId="24">#REF!</definedName>
    <definedName name="임차보증금">#REF!</definedName>
    <definedName name="임차시설k"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 localSheetId="24">#REF!</definedName>
    <definedName name="입">#REF!</definedName>
    <definedName name="입고예정" localSheetId="23">#REF!</definedName>
    <definedName name="입고예정" localSheetId="24">#REF!</definedName>
    <definedName name="입고예정" localSheetId="25">#REF!</definedName>
    <definedName name="입고예정" localSheetId="28">#REF!</definedName>
    <definedName name="입고예정" localSheetId="26">#REF!</definedName>
    <definedName name="입고예정" localSheetId="27">#REF!</definedName>
    <definedName name="입고예정">#REF!</definedName>
    <definedName name="입고예정100X" localSheetId="23">#REF!</definedName>
    <definedName name="입고예정100X" localSheetId="24">#REF!</definedName>
    <definedName name="입고예정100X" localSheetId="25">#REF!</definedName>
    <definedName name="입고예정100X" localSheetId="28">#REF!</definedName>
    <definedName name="입고예정100X" localSheetId="26">#REF!</definedName>
    <definedName name="입고예정100X" localSheetId="27">#REF!</definedName>
    <definedName name="입고예정100X">#REF!</definedName>
    <definedName name="입고예정AlaGln" localSheetId="23">#REF!</definedName>
    <definedName name="입고예정AlaGln" localSheetId="24">#REF!</definedName>
    <definedName name="입고예정AlaGln" localSheetId="25">#REF!</definedName>
    <definedName name="입고예정AlaGln" localSheetId="28">#REF!</definedName>
    <definedName name="입고예정AlaGln" localSheetId="26">#REF!</definedName>
    <definedName name="입고예정AlaGln" localSheetId="27">#REF!</definedName>
    <definedName name="입고예정AlaGln">#REF!</definedName>
    <definedName name="입고예정FMC002" localSheetId="23">#REF!</definedName>
    <definedName name="입고예정FMC002" localSheetId="24">#REF!</definedName>
    <definedName name="입고예정FMC002" localSheetId="25">#REF!</definedName>
    <definedName name="입고예정FMC002" localSheetId="28">#REF!</definedName>
    <definedName name="입고예정FMC002" localSheetId="26">#REF!</definedName>
    <definedName name="입고예정FMC002" localSheetId="27">#REF!</definedName>
    <definedName name="입고예정FMC002">#REF!</definedName>
    <definedName name="입고예정Growth" localSheetId="23">#REF!</definedName>
    <definedName name="입고예정Growth" localSheetId="24">#REF!</definedName>
    <definedName name="입고예정Growth" localSheetId="25">#REF!</definedName>
    <definedName name="입고예정Growth" localSheetId="28">#REF!</definedName>
    <definedName name="입고예정Growth" localSheetId="26">#REF!</definedName>
    <definedName name="입고예정Growth" localSheetId="27">#REF!</definedName>
    <definedName name="입고예정Growth">#REF!</definedName>
    <definedName name="입고예정Production" localSheetId="23">#REF!</definedName>
    <definedName name="입고예정Production" localSheetId="24">#REF!</definedName>
    <definedName name="입고예정Production" localSheetId="25">#REF!</definedName>
    <definedName name="입고예정Production" localSheetId="28">#REF!</definedName>
    <definedName name="입고예정Production" localSheetId="26">#REF!</definedName>
    <definedName name="입고예정Production" localSheetId="27">#REF!</definedName>
    <definedName name="입고예정Production">#REF!</definedName>
    <definedName name="입고현황_원단명" localSheetId="24">{"XG6PR2"}</definedName>
    <definedName name="입고현황_원단명" localSheetId="8">{"XG6PR2"}</definedName>
    <definedName name="입고현황_원단명" localSheetId="25">{"XG6PR2"}</definedName>
    <definedName name="입고현황_원단명" localSheetId="2">{"XG6PR2"}</definedName>
    <definedName name="입고현황_원단명" localSheetId="14">{"XG6PR2"}</definedName>
    <definedName name="입고현황_원단명" localSheetId="28">{"XG6PR2"}</definedName>
    <definedName name="입고현황_원단명" localSheetId="5">{"XG6PR2"}</definedName>
    <definedName name="입고현황_원단명" localSheetId="13">{"XG6PR2"}</definedName>
    <definedName name="입고현황_원단명">{"XG6PR2"}</definedName>
    <definedName name="입력선택" localSheetId="24">#REF!</definedName>
    <definedName name="입력선택">#REF!</definedName>
    <definedName name="입사일" localSheetId="24">#REF!</definedName>
    <definedName name="입사일">#REF!</definedName>
    <definedName name="입출고">[3]기준정보!$F$5:$F$6</definedName>
    <definedName name="잉여_Eng" localSheetId="24">#REF!</definedName>
    <definedName name="잉여_Eng">#REF!</definedName>
    <definedName name="잉여금"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24" hidden="1">{#N/A,#N/A,FALSE,"BS";#N/A,#N/A,FALSE,"PL";#N/A,#N/A,FALSE,"처분";#N/A,#N/A,FALSE,"현금";#N/A,#N/A,FALSE,"매출";#N/A,#N/A,FALSE,"원가";#N/A,#N/A,FALSE,"경영"}</definedName>
    <definedName name="ㅈ" localSheetId="8" hidden="1">{#N/A,#N/A,FALSE,"BS";#N/A,#N/A,FALSE,"PL";#N/A,#N/A,FALSE,"처분";#N/A,#N/A,FALSE,"현금";#N/A,#N/A,FALSE,"매출";#N/A,#N/A,FALSE,"원가";#N/A,#N/A,FALSE,"경영"}</definedName>
    <definedName name="ㅈ" localSheetId="25"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localSheetId="14" hidden="1">{#N/A,#N/A,FALSE,"BS";#N/A,#N/A,FALSE,"PL";#N/A,#N/A,FALSE,"처분";#N/A,#N/A,FALSE,"현금";#N/A,#N/A,FALSE,"매출";#N/A,#N/A,FALSE,"원가";#N/A,#N/A,FALSE,"경영"}</definedName>
    <definedName name="ㅈ" localSheetId="28" hidden="1">{#N/A,#N/A,FALSE,"BS";#N/A,#N/A,FALSE,"PL";#N/A,#N/A,FALSE,"처분";#N/A,#N/A,FALSE,"현금";#N/A,#N/A,FALSE,"매출";#N/A,#N/A,FALSE,"원가";#N/A,#N/A,FALSE,"경영"}</definedName>
    <definedName name="ㅈ" localSheetId="5" hidden="1">{#N/A,#N/A,FALSE,"BS";#N/A,#N/A,FALSE,"PL";#N/A,#N/A,FALSE,"처분";#N/A,#N/A,FALSE,"현금";#N/A,#N/A,FALSE,"매출";#N/A,#N/A,FALSE,"원가";#N/A,#N/A,FALSE,"경영"}</definedName>
    <definedName name="ㅈ" localSheetId="13"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24" hidden="1">{#N/A,#N/A,FALSE,"BS";#N/A,#N/A,FALSE,"PL";#N/A,#N/A,FALSE,"처분";#N/A,#N/A,FALSE,"현금";#N/A,#N/A,FALSE,"매출";#N/A,#N/A,FALSE,"원가";#N/A,#N/A,FALSE,"경영"}</definedName>
    <definedName name="ㅈ_1" localSheetId="8" hidden="1">{#N/A,#N/A,FALSE,"BS";#N/A,#N/A,FALSE,"PL";#N/A,#N/A,FALSE,"처분";#N/A,#N/A,FALSE,"현금";#N/A,#N/A,FALSE,"매출";#N/A,#N/A,FALSE,"원가";#N/A,#N/A,FALSE,"경영"}</definedName>
    <definedName name="ㅈ_1" localSheetId="25"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localSheetId="14" hidden="1">{#N/A,#N/A,FALSE,"BS";#N/A,#N/A,FALSE,"PL";#N/A,#N/A,FALSE,"처분";#N/A,#N/A,FALSE,"현금";#N/A,#N/A,FALSE,"매출";#N/A,#N/A,FALSE,"원가";#N/A,#N/A,FALSE,"경영"}</definedName>
    <definedName name="ㅈ_1" localSheetId="28" hidden="1">{#N/A,#N/A,FALSE,"BS";#N/A,#N/A,FALSE,"PL";#N/A,#N/A,FALSE,"처분";#N/A,#N/A,FALSE,"현금";#N/A,#N/A,FALSE,"매출";#N/A,#N/A,FALSE,"원가";#N/A,#N/A,FALSE,"경영"}</definedName>
    <definedName name="ㅈ_1" localSheetId="5" hidden="1">{#N/A,#N/A,FALSE,"BS";#N/A,#N/A,FALSE,"PL";#N/A,#N/A,FALSE,"처분";#N/A,#N/A,FALSE,"현금";#N/A,#N/A,FALSE,"매출";#N/A,#N/A,FALSE,"원가";#N/A,#N/A,FALSE,"경영"}</definedName>
    <definedName name="ㅈ_1" localSheetId="13"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localSheetId="24" hidden="1">{#N/A,#N/A,FALSE,"단축1";#N/A,#N/A,FALSE,"단축2";#N/A,#N/A,FALSE,"단축3";#N/A,#N/A,FALSE,"장축";#N/A,#N/A,FALSE,"4WD"}</definedName>
    <definedName name="ㅈ3ㄱㄷ" localSheetId="8" hidden="1">{#N/A,#N/A,FALSE,"단축1";#N/A,#N/A,FALSE,"단축2";#N/A,#N/A,FALSE,"단축3";#N/A,#N/A,FALSE,"장축";#N/A,#N/A,FALSE,"4WD"}</definedName>
    <definedName name="ㅈ3ㄱㄷ" localSheetId="25" hidden="1">{#N/A,#N/A,FALSE,"단축1";#N/A,#N/A,FALSE,"단축2";#N/A,#N/A,FALSE,"단축3";#N/A,#N/A,FALSE,"장축";#N/A,#N/A,FALSE,"4WD"}</definedName>
    <definedName name="ㅈ3ㄱㄷ" localSheetId="2" hidden="1">{#N/A,#N/A,FALSE,"단축1";#N/A,#N/A,FALSE,"단축2";#N/A,#N/A,FALSE,"단축3";#N/A,#N/A,FALSE,"장축";#N/A,#N/A,FALSE,"4WD"}</definedName>
    <definedName name="ㅈ3ㄱㄷ" localSheetId="28" hidden="1">{#N/A,#N/A,FALSE,"단축1";#N/A,#N/A,FALSE,"단축2";#N/A,#N/A,FALSE,"단축3";#N/A,#N/A,FALSE,"장축";#N/A,#N/A,FALSE,"4WD"}</definedName>
    <definedName name="ㅈ3ㄱㄷ" localSheetId="5" hidden="1">{#N/A,#N/A,FALSE,"단축1";#N/A,#N/A,FALSE,"단축2";#N/A,#N/A,FALSE,"단축3";#N/A,#N/A,FALSE,"장축";#N/A,#N/A,FALSE,"4WD"}</definedName>
    <definedName name="ㅈ3ㄱㄷ" hidden="1">{#N/A,#N/A,FALSE,"단축1";#N/A,#N/A,FALSE,"단축2";#N/A,#N/A,FALSE,"단축3";#N/A,#N/A,FALSE,"장축";#N/A,#N/A,FALSE,"4WD"}</definedName>
    <definedName name="ㅈㄱ3"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4" hidden="1">{#N/A,#N/A,FALSE,"BS";#N/A,#N/A,FALSE,"PL";#N/A,#N/A,FALSE,"처분";#N/A,#N/A,FALSE,"현금";#N/A,#N/A,FALSE,"매출";#N/A,#N/A,FALSE,"원가";#N/A,#N/A,FALSE,"경영"}</definedName>
    <definedName name="ㅈㄷㄱ" localSheetId="8" hidden="1">{#N/A,#N/A,FALSE,"BS";#N/A,#N/A,FALSE,"PL";#N/A,#N/A,FALSE,"처분";#N/A,#N/A,FALSE,"현금";#N/A,#N/A,FALSE,"매출";#N/A,#N/A,FALSE,"원가";#N/A,#N/A,FALSE,"경영"}</definedName>
    <definedName name="ㅈㄷㄱ" localSheetId="25"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localSheetId="28" hidden="1">{#N/A,#N/A,FALSE,"BS";#N/A,#N/A,FALSE,"PL";#N/A,#N/A,FALSE,"처분";#N/A,#N/A,FALSE,"현금";#N/A,#N/A,FALSE,"매출";#N/A,#N/A,FALSE,"원가";#N/A,#N/A,FALSE,"경영"}</definedName>
    <definedName name="ㅈㄷㄱ" localSheetId="5"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localSheetId="24" hidden="1">{"'용역비'!$A$4:$C$8"}</definedName>
    <definedName name="ㅈㄷㄱㄷㄱㄷ" localSheetId="8" hidden="1">{"'용역비'!$A$4:$C$8"}</definedName>
    <definedName name="ㅈㄷㄱㄷㄱㄷ" localSheetId="25" hidden="1">{"'용역비'!$A$4:$C$8"}</definedName>
    <definedName name="ㅈㄷㄱㄷㄱㄷ" localSheetId="2" hidden="1">{"'용역비'!$A$4:$C$8"}</definedName>
    <definedName name="ㅈㄷㄱㄷㄱㄷ" localSheetId="28" hidden="1">{"'용역비'!$A$4:$C$8"}</definedName>
    <definedName name="ㅈㄷㄱㄷㄱㄷ" localSheetId="5" hidden="1">{"'용역비'!$A$4:$C$8"}</definedName>
    <definedName name="ㅈㄷㄱㄷㄱㄷ" hidden="1">{"'용역비'!$A$4:$C$8"}</definedName>
    <definedName name="ㅈㄷㄱㄷㄱ호ㅗ" localSheetId="24" hidden="1">{"'Jibu9811 (3)'!$B$1:$J$433"}</definedName>
    <definedName name="ㅈㄷㄱㄷㄱ호ㅗ" localSheetId="8" hidden="1">{"'Jibu9811 (3)'!$B$1:$J$433"}</definedName>
    <definedName name="ㅈㄷㄱㄷㄱ호ㅗ" localSheetId="25" hidden="1">{"'Jibu9811 (3)'!$B$1:$J$433"}</definedName>
    <definedName name="ㅈㄷㄱㄷㄱ호ㅗ" localSheetId="2" hidden="1">{"'Jibu9811 (3)'!$B$1:$J$433"}</definedName>
    <definedName name="ㅈㄷㄱㄷㄱ호ㅗ" localSheetId="14" hidden="1">{"'Jibu9811 (3)'!$B$1:$J$433"}</definedName>
    <definedName name="ㅈㄷㄱㄷㄱ호ㅗ" localSheetId="28" hidden="1">{"'Jibu9811 (3)'!$B$1:$J$433"}</definedName>
    <definedName name="ㅈㄷㄱㄷㄱ호ㅗ" localSheetId="5" hidden="1">{"'Jibu9811 (3)'!$B$1:$J$433"}</definedName>
    <definedName name="ㅈㄷㄱㄷㄱ호ㅗ" localSheetId="13" hidden="1">{"'Jibu9811 (3)'!$B$1:$J$433"}</definedName>
    <definedName name="ㅈㄷㄱㄷㄱ호ㅗ" hidden="1">{"'Jibu9811 (3)'!$B$1:$J$433"}</definedName>
    <definedName name="ㅈㄷㄱㅈ" localSheetId="24" hidden="1">{#N/A,#N/A,FALSE,"Sheet6"}</definedName>
    <definedName name="ㅈㄷㄱㅈ" localSheetId="8" hidden="1">{#N/A,#N/A,FALSE,"Sheet6"}</definedName>
    <definedName name="ㅈㄷㄱㅈ" localSheetId="25" hidden="1">{#N/A,#N/A,FALSE,"Sheet6"}</definedName>
    <definedName name="ㅈㄷㄱㅈ" localSheetId="2" hidden="1">{#N/A,#N/A,FALSE,"Sheet6"}</definedName>
    <definedName name="ㅈㄷㄱㅈ" localSheetId="28" hidden="1">{#N/A,#N/A,FALSE,"Sheet6"}</definedName>
    <definedName name="ㅈㄷㄱㅈ" localSheetId="5" hidden="1">{#N/A,#N/A,FALSE,"Sheet6"}</definedName>
    <definedName name="ㅈㄷㄱㅈ" hidden="1">{#N/A,#N/A,FALSE,"Sheet6"}</definedName>
    <definedName name="ㅈㄷㄱㅈ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localSheetId="24" hidden="1">{#N/A,#N/A,FALSE,"Sheet6"}</definedName>
    <definedName name="ㅈㄷㄳㅈㄷ" localSheetId="8" hidden="1">{#N/A,#N/A,FALSE,"Sheet6"}</definedName>
    <definedName name="ㅈㄷㄳㅈㄷ" localSheetId="25" hidden="1">{#N/A,#N/A,FALSE,"Sheet6"}</definedName>
    <definedName name="ㅈㄷㄳㅈㄷ" localSheetId="2" hidden="1">{#N/A,#N/A,FALSE,"Sheet6"}</definedName>
    <definedName name="ㅈㄷㄳㅈㄷ" localSheetId="28" hidden="1">{#N/A,#N/A,FALSE,"Sheet6"}</definedName>
    <definedName name="ㅈㄷㄳㅈㄷ" localSheetId="5" hidden="1">{#N/A,#N/A,FALSE,"Sheet6"}</definedName>
    <definedName name="ㅈㄷㄳㅈㄷ" hidden="1">{#N/A,#N/A,FALSE,"Sheet6"}</definedName>
    <definedName name="ㅈㄷㄴ" localSheetId="24" hidden="1">{#N/A,#N/A,FALSE,"단축1";#N/A,#N/A,FALSE,"단축2";#N/A,#N/A,FALSE,"단축3";#N/A,#N/A,FALSE,"장축";#N/A,#N/A,FALSE,"4WD"}</definedName>
    <definedName name="ㅈㄷㄴ" localSheetId="8" hidden="1">{#N/A,#N/A,FALSE,"단축1";#N/A,#N/A,FALSE,"단축2";#N/A,#N/A,FALSE,"단축3";#N/A,#N/A,FALSE,"장축";#N/A,#N/A,FALSE,"4WD"}</definedName>
    <definedName name="ㅈㄷㄴ" localSheetId="25" hidden="1">{#N/A,#N/A,FALSE,"단축1";#N/A,#N/A,FALSE,"단축2";#N/A,#N/A,FALSE,"단축3";#N/A,#N/A,FALSE,"장축";#N/A,#N/A,FALSE,"4WD"}</definedName>
    <definedName name="ㅈㄷㄴ" localSheetId="2" hidden="1">{#N/A,#N/A,FALSE,"단축1";#N/A,#N/A,FALSE,"단축2";#N/A,#N/A,FALSE,"단축3";#N/A,#N/A,FALSE,"장축";#N/A,#N/A,FALSE,"4WD"}</definedName>
    <definedName name="ㅈㄷㄴ" localSheetId="28" hidden="1">{#N/A,#N/A,FALSE,"단축1";#N/A,#N/A,FALSE,"단축2";#N/A,#N/A,FALSE,"단축3";#N/A,#N/A,FALSE,"장축";#N/A,#N/A,FALSE,"4WD"}</definedName>
    <definedName name="ㅈㄷㄴ" localSheetId="5" hidden="1">{#N/A,#N/A,FALSE,"단축1";#N/A,#N/A,FALSE,"단축2";#N/A,#N/A,FALSE,"단축3";#N/A,#N/A,FALSE,"장축";#N/A,#N/A,FALSE,"4WD"}</definedName>
    <definedName name="ㅈㄷㄴ" hidden="1">{#N/A,#N/A,FALSE,"단축1";#N/A,#N/A,FALSE,"단축2";#N/A,#N/A,FALSE,"단축3";#N/A,#N/A,FALSE,"장축";#N/A,#N/A,FALSE,"4WD"}</definedName>
    <definedName name="ㅈㄷㅈㄱ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 localSheetId="24">BlankMacro1</definedName>
    <definedName name="ㅈㄿ" localSheetId="8">BlankMacro1</definedName>
    <definedName name="ㅈㄿ" localSheetId="25">BlankMacro1</definedName>
    <definedName name="ㅈㄿ" localSheetId="2">BlankMacro1</definedName>
    <definedName name="ㅈㄿ" localSheetId="28">BlankMacro1</definedName>
    <definedName name="ㅈㄿ" localSheetId="26">BlankMacro1</definedName>
    <definedName name="ㅈㄿ" localSheetId="27">BlankMacro1</definedName>
    <definedName name="ㅈㄿ" localSheetId="6">BlankMacro1</definedName>
    <definedName name="ㅈㄿ" localSheetId="5">BlankMacro1</definedName>
    <definedName name="ㅈㄿ">BlankMacro1</definedName>
    <definedName name="ㅈㅂ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4">BlankMacro1</definedName>
    <definedName name="ㅈㅈㅈ" localSheetId="8">BlankMacro1</definedName>
    <definedName name="ㅈㅈㅈ" localSheetId="25">BlankMacro1</definedName>
    <definedName name="ㅈㅈㅈ" localSheetId="2">BlankMacro1</definedName>
    <definedName name="ㅈㅈㅈ" localSheetId="28">BlankMacro1</definedName>
    <definedName name="ㅈㅈㅈ" localSheetId="26">BlankMacro1</definedName>
    <definedName name="ㅈㅈㅈ" localSheetId="27">BlankMacro1</definedName>
    <definedName name="ㅈㅈㅈ" localSheetId="6">BlankMacro1</definedName>
    <definedName name="ㅈㅈㅈ" localSheetId="5">BlankMacro1</definedName>
    <definedName name="ㅈㅈㅈ">BlankMacro1</definedName>
    <definedName name="ㅈㅈㅈㅈ" localSheetId="24" hidden="1">{#N/A,#N/A,TRUE,"Y생산";#N/A,#N/A,TRUE,"Y판매";#N/A,#N/A,TRUE,"Y총물량";#N/A,#N/A,TRUE,"Y능력";#N/A,#N/A,TRUE,"YKD"}</definedName>
    <definedName name="ㅈㅈㅈㅈ" localSheetId="8" hidden="1">{#N/A,#N/A,TRUE,"Y생산";#N/A,#N/A,TRUE,"Y판매";#N/A,#N/A,TRUE,"Y총물량";#N/A,#N/A,TRUE,"Y능력";#N/A,#N/A,TRUE,"YKD"}</definedName>
    <definedName name="ㅈㅈㅈㅈ" localSheetId="25" hidden="1">{#N/A,#N/A,TRUE,"Y생산";#N/A,#N/A,TRUE,"Y판매";#N/A,#N/A,TRUE,"Y총물량";#N/A,#N/A,TRUE,"Y능력";#N/A,#N/A,TRUE,"YKD"}</definedName>
    <definedName name="ㅈㅈㅈㅈ" localSheetId="2" hidden="1">{#N/A,#N/A,TRUE,"Y생산";#N/A,#N/A,TRUE,"Y판매";#N/A,#N/A,TRUE,"Y총물량";#N/A,#N/A,TRUE,"Y능력";#N/A,#N/A,TRUE,"YKD"}</definedName>
    <definedName name="ㅈㅈㅈㅈ" localSheetId="28" hidden="1">{#N/A,#N/A,TRUE,"Y생산";#N/A,#N/A,TRUE,"Y판매";#N/A,#N/A,TRUE,"Y총물량";#N/A,#N/A,TRUE,"Y능력";#N/A,#N/A,TRUE,"YKD"}</definedName>
    <definedName name="ㅈㅈㅈㅈ" localSheetId="5" hidden="1">{#N/A,#N/A,TRUE,"Y생산";#N/A,#N/A,TRUE,"Y판매";#N/A,#N/A,TRUE,"Y총물량";#N/A,#N/A,TRUE,"Y능력";#N/A,#N/A,TRUE,"YKD"}</definedName>
    <definedName name="ㅈㅈㅈㅈ" hidden="1">{#N/A,#N/A,TRUE,"Y생산";#N/A,#N/A,TRUE,"Y판매";#N/A,#N/A,TRUE,"Y총물량";#N/A,#N/A,TRUE,"Y능력";#N/A,#N/A,TRUE,"YKD"}</definedName>
    <definedName name="ㅈㅈㅈㅈㅈ" localSheetId="24">BlankMacro1</definedName>
    <definedName name="ㅈㅈㅈㅈㅈ" localSheetId="8">BlankMacro1</definedName>
    <definedName name="ㅈㅈㅈㅈㅈ" localSheetId="25">BlankMacro1</definedName>
    <definedName name="ㅈㅈㅈㅈㅈ" localSheetId="2">BlankMacro1</definedName>
    <definedName name="ㅈㅈㅈㅈㅈ" localSheetId="28">BlankMacro1</definedName>
    <definedName name="ㅈㅈㅈㅈㅈ" localSheetId="26">BlankMacro1</definedName>
    <definedName name="ㅈㅈㅈㅈㅈ" localSheetId="27">BlankMacro1</definedName>
    <definedName name="ㅈㅈㅈㅈㅈ" localSheetId="6">BlankMacro1</definedName>
    <definedName name="ㅈㅈㅈㅈㅈ" localSheetId="5">BlankMacro1</definedName>
    <definedName name="ㅈㅈㅈㅈㅈ">BlankMacro1</definedName>
    <definedName name="ㅈㅈㅈㅈㅈㅈㅈㅈㅈㅈㅈㅈㅈㅈㅈㅈㅈㅈㅈ" localSheetId="24" hidden="1">{#N/A,#N/A,FALSE,"1.CRITERIA";#N/A,#N/A,FALSE,"2.IS";#N/A,#N/A,FALSE,"3.BS";#N/A,#N/A,FALSE,"4.PER PL";#N/A,#N/A,FALSE,"5.INVESTMENT";#N/A,#N/A,FALSE,"6.공문";#N/A,#N/A,FALSE,"7.netinvest"}</definedName>
    <definedName name="ㅈㅈㅈㅈㅈㅈㅈㅈㅈㅈㅈㅈㅈㅈㅈㅈㅈㅈㅈ" localSheetId="8" hidden="1">{#N/A,#N/A,FALSE,"1.CRITERIA";#N/A,#N/A,FALSE,"2.IS";#N/A,#N/A,FALSE,"3.BS";#N/A,#N/A,FALSE,"4.PER PL";#N/A,#N/A,FALSE,"5.INVESTMENT";#N/A,#N/A,FALSE,"6.공문";#N/A,#N/A,FALSE,"7.netinvest"}</definedName>
    <definedName name="ㅈㅈㅈㅈㅈㅈㅈㅈㅈㅈㅈㅈㅈㅈㅈㅈㅈㅈㅈ" localSheetId="25" hidden="1">{#N/A,#N/A,FALSE,"1.CRITERIA";#N/A,#N/A,FALSE,"2.IS";#N/A,#N/A,FALSE,"3.BS";#N/A,#N/A,FALSE,"4.PER PL";#N/A,#N/A,FALSE,"5.INVESTMENT";#N/A,#N/A,FALSE,"6.공문";#N/A,#N/A,FALSE,"7.netinvest"}</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localSheetId="28" hidden="1">{#N/A,#N/A,FALSE,"1.CRITERIA";#N/A,#N/A,FALSE,"2.IS";#N/A,#N/A,FALSE,"3.BS";#N/A,#N/A,FALSE,"4.PER PL";#N/A,#N/A,FALSE,"5.INVESTMENT";#N/A,#N/A,FALSE,"6.공문";#N/A,#N/A,FALSE,"7.netinvest"}</definedName>
    <definedName name="ㅈㅈㅈㅈㅈㅈㅈㅈㅈㅈㅈㅈㅈㅈㅈㅈㅈㅈㅈ" localSheetId="5"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24" hidden="1">{#N/A,#N/A,FALSE,"1.CRITERIA";#N/A,#N/A,FALSE,"2.IS";#N/A,#N/A,FALSE,"3.BS";#N/A,#N/A,FALSE,"4.PER PL";#N/A,#N/A,FALSE,"5.INVESTMENT";#N/A,#N/A,FALSE,"6.공문";#N/A,#N/A,FALSE,"7.netinvest"}</definedName>
    <definedName name="ㅈㅈㅈㅈㅈㅈㅈㅈㅈㅈㅈㅈㅈㅈㅈㅈㅈㅈㅈㅈㅈ" localSheetId="8" hidden="1">{#N/A,#N/A,FALSE,"1.CRITERIA";#N/A,#N/A,FALSE,"2.IS";#N/A,#N/A,FALSE,"3.BS";#N/A,#N/A,FALSE,"4.PER PL";#N/A,#N/A,FALSE,"5.INVESTMENT";#N/A,#N/A,FALSE,"6.공문";#N/A,#N/A,FALSE,"7.netinvest"}</definedName>
    <definedName name="ㅈㅈㅈㅈㅈㅈㅈㅈㅈㅈㅈㅈㅈㅈㅈㅈㅈㅈㅈㅈㅈ" localSheetId="25"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localSheetId="28" hidden="1">{#N/A,#N/A,FALSE,"1.CRITERIA";#N/A,#N/A,FALSE,"2.IS";#N/A,#N/A,FALSE,"3.BS";#N/A,#N/A,FALSE,"4.PER PL";#N/A,#N/A,FALSE,"5.INVESTMENT";#N/A,#N/A,FALSE,"6.공문";#N/A,#N/A,FALSE,"7.netinvest"}</definedName>
    <definedName name="ㅈㅈㅈㅈㅈㅈㅈㅈㅈㅈㅈㅈㅈㅈㅈㅈㅈㅈㅈㅈㅈ" localSheetId="5"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localSheetId="24" hidden="1">{#N/A,#N/A,TRUE,"경전'96(1)";#N/A,#N/A,TRUE,"경전'96 (2)"}</definedName>
    <definedName name="ㅈㅎㅎ" localSheetId="8" hidden="1">{#N/A,#N/A,TRUE,"경전'96(1)";#N/A,#N/A,TRUE,"경전'96 (2)"}</definedName>
    <definedName name="ㅈㅎㅎ" localSheetId="25" hidden="1">{#N/A,#N/A,TRUE,"경전'96(1)";#N/A,#N/A,TRUE,"경전'96 (2)"}</definedName>
    <definedName name="ㅈㅎㅎ" localSheetId="2" hidden="1">{#N/A,#N/A,TRUE,"경전'96(1)";#N/A,#N/A,TRUE,"경전'96 (2)"}</definedName>
    <definedName name="ㅈㅎㅎ" localSheetId="28" hidden="1">{#N/A,#N/A,TRUE,"경전'96(1)";#N/A,#N/A,TRUE,"경전'96 (2)"}</definedName>
    <definedName name="ㅈㅎㅎ" localSheetId="5" hidden="1">{#N/A,#N/A,TRUE,"경전'96(1)";#N/A,#N/A,TRUE,"경전'96 (2)"}</definedName>
    <definedName name="ㅈㅎㅎ" hidden="1">{#N/A,#N/A,TRUE,"경전'96(1)";#N/A,#N/A,TRUE,"경전'96 (2)"}</definedName>
    <definedName name="자" localSheetId="24" hidden="1">{#N/A,#N/A,FALSE,"UNIT";#N/A,#N/A,FALSE,"UNIT";#N/A,#N/A,FALSE,"계정"}</definedName>
    <definedName name="자" localSheetId="8" hidden="1">{#N/A,#N/A,FALSE,"UNIT";#N/A,#N/A,FALSE,"UNIT";#N/A,#N/A,FALSE,"계정"}</definedName>
    <definedName name="자" localSheetId="25" hidden="1">{#N/A,#N/A,FALSE,"UNIT";#N/A,#N/A,FALSE,"UNIT";#N/A,#N/A,FALSE,"계정"}</definedName>
    <definedName name="자" localSheetId="2" hidden="1">{#N/A,#N/A,FALSE,"UNIT";#N/A,#N/A,FALSE,"UNIT";#N/A,#N/A,FALSE,"계정"}</definedName>
    <definedName name="자" localSheetId="28" hidden="1">{#N/A,#N/A,FALSE,"UNIT";#N/A,#N/A,FALSE,"UNIT";#N/A,#N/A,FALSE,"계정"}</definedName>
    <definedName name="자" localSheetId="5" hidden="1">{#N/A,#N/A,FALSE,"UNIT";#N/A,#N/A,FALSE,"UNIT";#N/A,#N/A,FALSE,"계정"}</definedName>
    <definedName name="자" hidden="1">{#N/A,#N/A,FALSE,"UNIT";#N/A,#N/A,FALSE,"UNIT";#N/A,#N/A,FALSE,"계정"}</definedName>
    <definedName name="자." localSheetId="24" hidden="1">{#N/A,#N/A,FALSE,"UNIT";#N/A,#N/A,FALSE,"UNIT";#N/A,#N/A,FALSE,"계정"}</definedName>
    <definedName name="자." localSheetId="8" hidden="1">{#N/A,#N/A,FALSE,"UNIT";#N/A,#N/A,FALSE,"UNIT";#N/A,#N/A,FALSE,"계정"}</definedName>
    <definedName name="자." localSheetId="25" hidden="1">{#N/A,#N/A,FALSE,"UNIT";#N/A,#N/A,FALSE,"UNIT";#N/A,#N/A,FALSE,"계정"}</definedName>
    <definedName name="자." localSheetId="2" hidden="1">{#N/A,#N/A,FALSE,"UNIT";#N/A,#N/A,FALSE,"UNIT";#N/A,#N/A,FALSE,"계정"}</definedName>
    <definedName name="자." localSheetId="28" hidden="1">{#N/A,#N/A,FALSE,"UNIT";#N/A,#N/A,FALSE,"UNIT";#N/A,#N/A,FALSE,"계정"}</definedName>
    <definedName name="자." localSheetId="5" hidden="1">{#N/A,#N/A,FALSE,"UNIT";#N/A,#N/A,FALSE,"UNIT";#N/A,#N/A,FALSE,"계정"}</definedName>
    <definedName name="자." hidden="1">{#N/A,#N/A,FALSE,"UNIT";#N/A,#N/A,FALSE,"UNIT";#N/A,#N/A,FALSE,"계정"}</definedName>
    <definedName name="자.." localSheetId="24" hidden="1">{#N/A,#N/A,FALSE,"UNIT";#N/A,#N/A,FALSE,"UNIT";#N/A,#N/A,FALSE,"계정"}</definedName>
    <definedName name="자.." localSheetId="8" hidden="1">{#N/A,#N/A,FALSE,"UNIT";#N/A,#N/A,FALSE,"UNIT";#N/A,#N/A,FALSE,"계정"}</definedName>
    <definedName name="자.." localSheetId="25" hidden="1">{#N/A,#N/A,FALSE,"UNIT";#N/A,#N/A,FALSE,"UNIT";#N/A,#N/A,FALSE,"계정"}</definedName>
    <definedName name="자.." localSheetId="2" hidden="1">{#N/A,#N/A,FALSE,"UNIT";#N/A,#N/A,FALSE,"UNIT";#N/A,#N/A,FALSE,"계정"}</definedName>
    <definedName name="자.." localSheetId="28" hidden="1">{#N/A,#N/A,FALSE,"UNIT";#N/A,#N/A,FALSE,"UNIT";#N/A,#N/A,FALSE,"계정"}</definedName>
    <definedName name="자.." localSheetId="5" hidden="1">{#N/A,#N/A,FALSE,"UNIT";#N/A,#N/A,FALSE,"UNIT";#N/A,#N/A,FALSE,"계정"}</definedName>
    <definedName name="자.." hidden="1">{#N/A,#N/A,FALSE,"UNIT";#N/A,#N/A,FALSE,"UNIT";#N/A,#N/A,FALSE,"계정"}</definedName>
    <definedName name="자귀나무" localSheetId="24">#REF!</definedName>
    <definedName name="자귀나무">#REF!</definedName>
    <definedName name="자금수지"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localSheetId="2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 localSheetId="24">#REF!</definedName>
    <definedName name="자기자본평균">#REF!</definedName>
    <definedName name="자동제어1차공량산출" localSheetId="24">BlankMacro1</definedName>
    <definedName name="자동제어1차공량산출" localSheetId="8">BlankMacro1</definedName>
    <definedName name="자동제어1차공량산출" localSheetId="25">BlankMacro1</definedName>
    <definedName name="자동제어1차공량산출" localSheetId="2">BlankMacro1</definedName>
    <definedName name="자동제어1차공량산출" localSheetId="28">BlankMacro1</definedName>
    <definedName name="자동제어1차공량산출" localSheetId="26">BlankMacro1</definedName>
    <definedName name="자동제어1차공량산출" localSheetId="27">BlankMacro1</definedName>
    <definedName name="자동제어1차공량산출" localSheetId="6">BlankMacro1</definedName>
    <definedName name="자동제어1차공량산출" localSheetId="5">BlankMacro1</definedName>
    <definedName name="자동제어1차공량산출">BlankMacro1</definedName>
    <definedName name="자동화" localSheetId="24" hidden="1">{#N/A,#N/A,FALSE,"UNIT";#N/A,#N/A,FALSE,"UNIT";#N/A,#N/A,FALSE,"계정"}</definedName>
    <definedName name="자동화" localSheetId="8" hidden="1">{#N/A,#N/A,FALSE,"UNIT";#N/A,#N/A,FALSE,"UNIT";#N/A,#N/A,FALSE,"계정"}</definedName>
    <definedName name="자동화" localSheetId="25" hidden="1">{#N/A,#N/A,FALSE,"UNIT";#N/A,#N/A,FALSE,"UNIT";#N/A,#N/A,FALSE,"계정"}</definedName>
    <definedName name="자동화" localSheetId="2" hidden="1">{#N/A,#N/A,FALSE,"UNIT";#N/A,#N/A,FALSE,"UNIT";#N/A,#N/A,FALSE,"계정"}</definedName>
    <definedName name="자동화" localSheetId="28" hidden="1">{#N/A,#N/A,FALSE,"UNIT";#N/A,#N/A,FALSE,"UNIT";#N/A,#N/A,FALSE,"계정"}</definedName>
    <definedName name="자동화" localSheetId="5" hidden="1">{#N/A,#N/A,FALSE,"UNIT";#N/A,#N/A,FALSE,"UNIT";#N/A,#N/A,FALSE,"계정"}</definedName>
    <definedName name="자동화" hidden="1">{#N/A,#N/A,FALSE,"UNIT";#N/A,#N/A,FALSE,"UNIT";#N/A,#N/A,FALSE,"계정"}</definedName>
    <definedName name="자료" localSheetId="24" hidden="1">{#N/A,#N/A,FALSE,"단축1";#N/A,#N/A,FALSE,"단축2";#N/A,#N/A,FALSE,"단축3";#N/A,#N/A,FALSE,"장축";#N/A,#N/A,FALSE,"4WD"}</definedName>
    <definedName name="자료" localSheetId="8" hidden="1">{#N/A,#N/A,FALSE,"단축1";#N/A,#N/A,FALSE,"단축2";#N/A,#N/A,FALSE,"단축3";#N/A,#N/A,FALSE,"장축";#N/A,#N/A,FALSE,"4WD"}</definedName>
    <definedName name="자료" localSheetId="25" hidden="1">{#N/A,#N/A,FALSE,"단축1";#N/A,#N/A,FALSE,"단축2";#N/A,#N/A,FALSE,"단축3";#N/A,#N/A,FALSE,"장축";#N/A,#N/A,FALSE,"4WD"}</definedName>
    <definedName name="자료" localSheetId="2" hidden="1">{#N/A,#N/A,FALSE,"단축1";#N/A,#N/A,FALSE,"단축2";#N/A,#N/A,FALSE,"단축3";#N/A,#N/A,FALSE,"장축";#N/A,#N/A,FALSE,"4WD"}</definedName>
    <definedName name="자료" localSheetId="28" hidden="1">{#N/A,#N/A,FALSE,"단축1";#N/A,#N/A,FALSE,"단축2";#N/A,#N/A,FALSE,"단축3";#N/A,#N/A,FALSE,"장축";#N/A,#N/A,FALSE,"4WD"}</definedName>
    <definedName name="자료" localSheetId="5" hidden="1">{#N/A,#N/A,FALSE,"단축1";#N/A,#N/A,FALSE,"단축2";#N/A,#N/A,FALSE,"단축3";#N/A,#N/A,FALSE,"장축";#N/A,#N/A,FALSE,"4WD"}</definedName>
    <definedName name="자료" hidden="1">{#N/A,#N/A,FALSE,"단축1";#N/A,#N/A,FALSE,"단축2";#N/A,#N/A,FALSE,"단축3";#N/A,#N/A,FALSE,"장축";#N/A,#N/A,FALSE,"4WD"}</definedName>
    <definedName name="자료1">#N/A</definedName>
    <definedName name="자료2">#N/A</definedName>
    <definedName name="자료3" localSheetId="24">#REF!</definedName>
    <definedName name="자료3">#REF!</definedName>
    <definedName name="자매출" localSheetId="24">#REF!</definedName>
    <definedName name="자매출">#REF!</definedName>
    <definedName name="자본" localSheetId="24" hidden="1">#REF!</definedName>
    <definedName name="자본" localSheetId="28" hidden="1">#REF!</definedName>
    <definedName name="자본" hidden="1">#REF!</definedName>
    <definedName name="자본금" localSheetId="24" hidden="1">{#N/A,#N/A,FALSE,"정공"}</definedName>
    <definedName name="자본금" localSheetId="8" hidden="1">{#N/A,#N/A,FALSE,"정공"}</definedName>
    <definedName name="자본금" localSheetId="25" hidden="1">{#N/A,#N/A,FALSE,"정공"}</definedName>
    <definedName name="자본금" localSheetId="2" hidden="1">{#N/A,#N/A,FALSE,"정공"}</definedName>
    <definedName name="자본금" localSheetId="14" hidden="1">{#N/A,#N/A,FALSE,"정공"}</definedName>
    <definedName name="자본금" localSheetId="28" hidden="1">{#N/A,#N/A,FALSE,"정공"}</definedName>
    <definedName name="자본금" localSheetId="5" hidden="1">{#N/A,#N/A,FALSE,"정공"}</definedName>
    <definedName name="자본금" localSheetId="13" hidden="1">{#N/A,#N/A,FALSE,"정공"}</definedName>
    <definedName name="자본금" hidden="1">{#N/A,#N/A,FALSE,"정공"}</definedName>
    <definedName name="자본금과잉여금" localSheetId="24">#REF!</definedName>
    <definedName name="자본금과잉여금">#REF!</definedName>
    <definedName name="자본반기" localSheetId="24" hidden="1">#REF!</definedName>
    <definedName name="자본반기" localSheetId="14" hidden="1">#REF!</definedName>
    <definedName name="자본반기" localSheetId="28" hidden="1">#REF!</definedName>
    <definedName name="자본반기" localSheetId="13" hidden="1">#REF!</definedName>
    <definedName name="자본반기" hidden="1">#REF!</definedName>
    <definedName name="자본변동표3" localSheetId="24" hidden="1">{#N/A,#N/A,FALSE,"Aging Summary";#N/A,#N/A,FALSE,"Ratio Analysis";#N/A,#N/A,FALSE,"Test 120 Day Accts";#N/A,#N/A,FALSE,"Tickmarks"}</definedName>
    <definedName name="자본변동표3" localSheetId="8" hidden="1">{#N/A,#N/A,FALSE,"Aging Summary";#N/A,#N/A,FALSE,"Ratio Analysis";#N/A,#N/A,FALSE,"Test 120 Day Accts";#N/A,#N/A,FALSE,"Tickmarks"}</definedName>
    <definedName name="자본변동표3" localSheetId="25"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localSheetId="28" hidden="1">{#N/A,#N/A,FALSE,"Aging Summary";#N/A,#N/A,FALSE,"Ratio Analysis";#N/A,#N/A,FALSE,"Test 120 Day Accts";#N/A,#N/A,FALSE,"Tickmarks"}</definedName>
    <definedName name="자본변동표3" localSheetId="5"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 localSheetId="24">#REF!</definedName>
    <definedName name="자본평균">#REF!</definedName>
    <definedName name="자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산1" localSheetId="24" hidden="1">{#N/A,#N/A,FALSE,"BS";#N/A,#N/A,FALSE,"PL";#N/A,#N/A,FALSE,"A";#N/A,#N/A,FALSE,"B";#N/A,#N/A,FALSE,"B1";#N/A,#N/A,FALSE,"C";#N/A,#N/A,FALSE,"C1";#N/A,#N/A,FALSE,"C2";#N/A,#N/A,FALSE,"D";#N/A,#N/A,FALSE,"E";#N/A,#N/A,FALSE,"F";#N/A,#N/A,FALSE,"AA";#N/A,#N/A,FALSE,"BB";#N/A,#N/A,FALSE,"CC";#N/A,#N/A,FALSE,"DD";#N/A,#N/A,FALSE,"EE";#N/A,#N/A,FALSE,"FF";#N/A,#N/A,FALSE,"PL10";#N/A,#N/A,FALSE,"PL20";#N/A,#N/A,FALSE,"PL30"}</definedName>
    <definedName name="자산1" localSheetId="8" hidden="1">{#N/A,#N/A,FALSE,"BS";#N/A,#N/A,FALSE,"PL";#N/A,#N/A,FALSE,"A";#N/A,#N/A,FALSE,"B";#N/A,#N/A,FALSE,"B1";#N/A,#N/A,FALSE,"C";#N/A,#N/A,FALSE,"C1";#N/A,#N/A,FALSE,"C2";#N/A,#N/A,FALSE,"D";#N/A,#N/A,FALSE,"E";#N/A,#N/A,FALSE,"F";#N/A,#N/A,FALSE,"AA";#N/A,#N/A,FALSE,"BB";#N/A,#N/A,FALSE,"CC";#N/A,#N/A,FALSE,"DD";#N/A,#N/A,FALSE,"EE";#N/A,#N/A,FALSE,"FF";#N/A,#N/A,FALSE,"PL10";#N/A,#N/A,FALSE,"PL20";#N/A,#N/A,FALSE,"PL30"}</definedName>
    <definedName name="자산1" localSheetId="25"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localSheetId="28" hidden="1">{#N/A,#N/A,FALSE,"BS";#N/A,#N/A,FALSE,"PL";#N/A,#N/A,FALSE,"A";#N/A,#N/A,FALSE,"B";#N/A,#N/A,FALSE,"B1";#N/A,#N/A,FALSE,"C";#N/A,#N/A,FALSE,"C1";#N/A,#N/A,FALSE,"C2";#N/A,#N/A,FALSE,"D";#N/A,#N/A,FALSE,"E";#N/A,#N/A,FALSE,"F";#N/A,#N/A,FALSE,"AA";#N/A,#N/A,FALSE,"BB";#N/A,#N/A,FALSE,"CC";#N/A,#N/A,FALSE,"DD";#N/A,#N/A,FALSE,"EE";#N/A,#N/A,FALSE,"FF";#N/A,#N/A,FALSE,"PL10";#N/A,#N/A,FALSE,"PL20";#N/A,#N/A,FALSE,"PL30"}</definedName>
    <definedName name="자산1" localSheetId="5"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 localSheetId="24">#REF!</definedName>
    <definedName name="자산건전성">#REF!</definedName>
    <definedName name="자산부증" localSheetId="24" hidden="1">#REF!</definedName>
    <definedName name="자산부증" localSheetId="28" hidden="1">#REF!</definedName>
    <definedName name="자산부증" hidden="1">#REF!</definedName>
    <definedName name="자산평균" localSheetId="24">#REF!</definedName>
    <definedName name="자산평균">#REF!</definedName>
    <definedName name="자연" localSheetId="24" hidden="1">{#N/A,#N/A,FALSE,"UNIT";#N/A,#N/A,FALSE,"UNIT";#N/A,#N/A,FALSE,"계정"}</definedName>
    <definedName name="자연" localSheetId="8" hidden="1">{#N/A,#N/A,FALSE,"UNIT";#N/A,#N/A,FALSE,"UNIT";#N/A,#N/A,FALSE,"계정"}</definedName>
    <definedName name="자연" localSheetId="25" hidden="1">{#N/A,#N/A,FALSE,"UNIT";#N/A,#N/A,FALSE,"UNIT";#N/A,#N/A,FALSE,"계정"}</definedName>
    <definedName name="자연" localSheetId="2" hidden="1">{#N/A,#N/A,FALSE,"UNIT";#N/A,#N/A,FALSE,"UNIT";#N/A,#N/A,FALSE,"계정"}</definedName>
    <definedName name="자연" localSheetId="28" hidden="1">{#N/A,#N/A,FALSE,"UNIT";#N/A,#N/A,FALSE,"UNIT";#N/A,#N/A,FALSE,"계정"}</definedName>
    <definedName name="자연" localSheetId="5" hidden="1">{#N/A,#N/A,FALSE,"UNIT";#N/A,#N/A,FALSE,"UNIT";#N/A,#N/A,FALSE,"계정"}</definedName>
    <definedName name="자연" hidden="1">{#N/A,#N/A,FALSE,"UNIT";#N/A,#N/A,FALSE,"UNIT";#N/A,#N/A,FALSE,"계정"}</definedName>
    <definedName name="자이자" localSheetId="24">#REF!</definedName>
    <definedName name="자이자">#REF!</definedName>
    <definedName name="자인원" localSheetId="24">#REF!</definedName>
    <definedName name="자인원">#REF!</definedName>
    <definedName name="자잦" localSheetId="24" hidden="1">{#N/A,#N/A,FALSE,"단축1";#N/A,#N/A,FALSE,"단축2";#N/A,#N/A,FALSE,"단축3";#N/A,#N/A,FALSE,"장축";#N/A,#N/A,FALSE,"4WD"}</definedName>
    <definedName name="자잦" localSheetId="8" hidden="1">{#N/A,#N/A,FALSE,"단축1";#N/A,#N/A,FALSE,"단축2";#N/A,#N/A,FALSE,"단축3";#N/A,#N/A,FALSE,"장축";#N/A,#N/A,FALSE,"4WD"}</definedName>
    <definedName name="자잦" localSheetId="25" hidden="1">{#N/A,#N/A,FALSE,"단축1";#N/A,#N/A,FALSE,"단축2";#N/A,#N/A,FALSE,"단축3";#N/A,#N/A,FALSE,"장축";#N/A,#N/A,FALSE,"4WD"}</definedName>
    <definedName name="자잦" localSheetId="2" hidden="1">{#N/A,#N/A,FALSE,"단축1";#N/A,#N/A,FALSE,"단축2";#N/A,#N/A,FALSE,"단축3";#N/A,#N/A,FALSE,"장축";#N/A,#N/A,FALSE,"4WD"}</definedName>
    <definedName name="자잦" localSheetId="28" hidden="1">{#N/A,#N/A,FALSE,"단축1";#N/A,#N/A,FALSE,"단축2";#N/A,#N/A,FALSE,"단축3";#N/A,#N/A,FALSE,"장축";#N/A,#N/A,FALSE,"4WD"}</definedName>
    <definedName name="자잦" localSheetId="5" hidden="1">{#N/A,#N/A,FALSE,"단축1";#N/A,#N/A,FALSE,"단축2";#N/A,#N/A,FALSE,"단축3";#N/A,#N/A,FALSE,"장축";#N/A,#N/A,FALSE,"4WD"}</definedName>
    <definedName name="자잦" hidden="1">{#N/A,#N/A,FALSE,"단축1";#N/A,#N/A,FALSE,"단축2";#N/A,#N/A,FALSE,"단축3";#N/A,#N/A,FALSE,"장축";#N/A,#N/A,FALSE,"4WD"}</definedName>
    <definedName name="자재" localSheetId="24">#REF!</definedName>
    <definedName name="자재">#REF!</definedName>
    <definedName name="자재1" localSheetId="24" hidden="1">{#N/A,#N/A,FALSE,"단축1";#N/A,#N/A,FALSE,"단축2";#N/A,#N/A,FALSE,"단축3";#N/A,#N/A,FALSE,"장축";#N/A,#N/A,FALSE,"4WD"}</definedName>
    <definedName name="자재1" localSheetId="8" hidden="1">{#N/A,#N/A,FALSE,"단축1";#N/A,#N/A,FALSE,"단축2";#N/A,#N/A,FALSE,"단축3";#N/A,#N/A,FALSE,"장축";#N/A,#N/A,FALSE,"4WD"}</definedName>
    <definedName name="자재1" localSheetId="25" hidden="1">{#N/A,#N/A,FALSE,"단축1";#N/A,#N/A,FALSE,"단축2";#N/A,#N/A,FALSE,"단축3";#N/A,#N/A,FALSE,"장축";#N/A,#N/A,FALSE,"4WD"}</definedName>
    <definedName name="자재1" localSheetId="2" hidden="1">{#N/A,#N/A,FALSE,"단축1";#N/A,#N/A,FALSE,"단축2";#N/A,#N/A,FALSE,"단축3";#N/A,#N/A,FALSE,"장축";#N/A,#N/A,FALSE,"4WD"}</definedName>
    <definedName name="자재1" localSheetId="28" hidden="1">{#N/A,#N/A,FALSE,"단축1";#N/A,#N/A,FALSE,"단축2";#N/A,#N/A,FALSE,"단축3";#N/A,#N/A,FALSE,"장축";#N/A,#N/A,FALSE,"4WD"}</definedName>
    <definedName name="자재1" localSheetId="5" hidden="1">{#N/A,#N/A,FALSE,"단축1";#N/A,#N/A,FALSE,"단축2";#N/A,#N/A,FALSE,"단축3";#N/A,#N/A,FALSE,"장축";#N/A,#N/A,FALSE,"4WD"}</definedName>
    <definedName name="자재1" hidden="1">{#N/A,#N/A,FALSE,"단축1";#N/A,#N/A,FALSE,"단축2";#N/A,#N/A,FALSE,"단축3";#N/A,#N/A,FALSE,"장축";#N/A,#N/A,FALSE,"4WD"}</definedName>
    <definedName name="자재2" localSheetId="24" hidden="1">{#N/A,#N/A,FALSE,"단축1";#N/A,#N/A,FALSE,"단축2";#N/A,#N/A,FALSE,"단축3";#N/A,#N/A,FALSE,"장축";#N/A,#N/A,FALSE,"4WD"}</definedName>
    <definedName name="자재2" localSheetId="8" hidden="1">{#N/A,#N/A,FALSE,"단축1";#N/A,#N/A,FALSE,"단축2";#N/A,#N/A,FALSE,"단축3";#N/A,#N/A,FALSE,"장축";#N/A,#N/A,FALSE,"4WD"}</definedName>
    <definedName name="자재2" localSheetId="25" hidden="1">{#N/A,#N/A,FALSE,"단축1";#N/A,#N/A,FALSE,"단축2";#N/A,#N/A,FALSE,"단축3";#N/A,#N/A,FALSE,"장축";#N/A,#N/A,FALSE,"4WD"}</definedName>
    <definedName name="자재2" localSheetId="2" hidden="1">{#N/A,#N/A,FALSE,"단축1";#N/A,#N/A,FALSE,"단축2";#N/A,#N/A,FALSE,"단축3";#N/A,#N/A,FALSE,"장축";#N/A,#N/A,FALSE,"4WD"}</definedName>
    <definedName name="자재2" localSheetId="28" hidden="1">{#N/A,#N/A,FALSE,"단축1";#N/A,#N/A,FALSE,"단축2";#N/A,#N/A,FALSE,"단축3";#N/A,#N/A,FALSE,"장축";#N/A,#N/A,FALSE,"4WD"}</definedName>
    <definedName name="자재2" localSheetId="5" hidden="1">{#N/A,#N/A,FALSE,"단축1";#N/A,#N/A,FALSE,"단축2";#N/A,#N/A,FALSE,"단축3";#N/A,#N/A,FALSE,"장축";#N/A,#N/A,FALSE,"4WD"}</definedName>
    <definedName name="자재2" hidden="1">{#N/A,#N/A,FALSE,"단축1";#N/A,#N/A,FALSE,"단축2";#N/A,#N/A,FALSE,"단축3";#N/A,#N/A,FALSE,"장축";#N/A,#N/A,FALSE,"4WD"}</definedName>
    <definedName name="자재3" localSheetId="24" hidden="1">{#N/A,#N/A,FALSE,"단축1";#N/A,#N/A,FALSE,"단축2";#N/A,#N/A,FALSE,"단축3";#N/A,#N/A,FALSE,"장축";#N/A,#N/A,FALSE,"4WD"}</definedName>
    <definedName name="자재3" localSheetId="8" hidden="1">{#N/A,#N/A,FALSE,"단축1";#N/A,#N/A,FALSE,"단축2";#N/A,#N/A,FALSE,"단축3";#N/A,#N/A,FALSE,"장축";#N/A,#N/A,FALSE,"4WD"}</definedName>
    <definedName name="자재3" localSheetId="25" hidden="1">{#N/A,#N/A,FALSE,"단축1";#N/A,#N/A,FALSE,"단축2";#N/A,#N/A,FALSE,"단축3";#N/A,#N/A,FALSE,"장축";#N/A,#N/A,FALSE,"4WD"}</definedName>
    <definedName name="자재3" localSheetId="2" hidden="1">{#N/A,#N/A,FALSE,"단축1";#N/A,#N/A,FALSE,"단축2";#N/A,#N/A,FALSE,"단축3";#N/A,#N/A,FALSE,"장축";#N/A,#N/A,FALSE,"4WD"}</definedName>
    <definedName name="자재3" localSheetId="28" hidden="1">{#N/A,#N/A,FALSE,"단축1";#N/A,#N/A,FALSE,"단축2";#N/A,#N/A,FALSE,"단축3";#N/A,#N/A,FALSE,"장축";#N/A,#N/A,FALSE,"4WD"}</definedName>
    <definedName name="자재3" localSheetId="5" hidden="1">{#N/A,#N/A,FALSE,"단축1";#N/A,#N/A,FALSE,"단축2";#N/A,#N/A,FALSE,"단축3";#N/A,#N/A,FALSE,"장축";#N/A,#N/A,FALSE,"4WD"}</definedName>
    <definedName name="자재3" hidden="1">{#N/A,#N/A,FALSE,"단축1";#N/A,#N/A,FALSE,"단축2";#N/A,#N/A,FALSE,"단축3";#N/A,#N/A,FALSE,"장축";#N/A,#N/A,FALSE,"4WD"}</definedName>
    <definedName name="자재기준" localSheetId="24" hidden="1">{#N/A,#N/A,TRUE,"Y생산";#N/A,#N/A,TRUE,"Y판매";#N/A,#N/A,TRUE,"Y총물량";#N/A,#N/A,TRUE,"Y능력";#N/A,#N/A,TRUE,"YKD"}</definedName>
    <definedName name="자재기준" localSheetId="8" hidden="1">{#N/A,#N/A,TRUE,"Y생산";#N/A,#N/A,TRUE,"Y판매";#N/A,#N/A,TRUE,"Y총물량";#N/A,#N/A,TRUE,"Y능력";#N/A,#N/A,TRUE,"YKD"}</definedName>
    <definedName name="자재기준" localSheetId="25" hidden="1">{#N/A,#N/A,TRUE,"Y생산";#N/A,#N/A,TRUE,"Y판매";#N/A,#N/A,TRUE,"Y총물량";#N/A,#N/A,TRUE,"Y능력";#N/A,#N/A,TRUE,"YKD"}</definedName>
    <definedName name="자재기준" localSheetId="2" hidden="1">{#N/A,#N/A,TRUE,"Y생산";#N/A,#N/A,TRUE,"Y판매";#N/A,#N/A,TRUE,"Y총물량";#N/A,#N/A,TRUE,"Y능력";#N/A,#N/A,TRUE,"YKD"}</definedName>
    <definedName name="자재기준" localSheetId="28" hidden="1">{#N/A,#N/A,TRUE,"Y생산";#N/A,#N/A,TRUE,"Y판매";#N/A,#N/A,TRUE,"Y총물량";#N/A,#N/A,TRUE,"Y능력";#N/A,#N/A,TRUE,"YKD"}</definedName>
    <definedName name="자재기준" localSheetId="5" hidden="1">{#N/A,#N/A,TRUE,"Y생산";#N/A,#N/A,TRUE,"Y판매";#N/A,#N/A,TRUE,"Y총물량";#N/A,#N/A,TRUE,"Y능력";#N/A,#N/A,TRUE,"YKD"}</definedName>
    <definedName name="자재기준" hidden="1">{#N/A,#N/A,TRUE,"Y생산";#N/A,#N/A,TRUE,"Y판매";#N/A,#N/A,TRUE,"Y총물량";#N/A,#N/A,TRUE,"Y능력";#N/A,#N/A,TRUE,"YKD"}</definedName>
    <definedName name="자재단가" localSheetId="24" hidden="1">{#N/A,#N/A,TRUE,"총괄"}</definedName>
    <definedName name="자재단가" localSheetId="8" hidden="1">{#N/A,#N/A,TRUE,"총괄"}</definedName>
    <definedName name="자재단가" localSheetId="25" hidden="1">{#N/A,#N/A,TRUE,"총괄"}</definedName>
    <definedName name="자재단가" localSheetId="2" hidden="1">{#N/A,#N/A,TRUE,"총괄"}</definedName>
    <definedName name="자재단가" localSheetId="28" hidden="1">{#N/A,#N/A,TRUE,"총괄"}</definedName>
    <definedName name="자재단가" localSheetId="5" hidden="1">{#N/A,#N/A,TRUE,"총괄"}</definedName>
    <definedName name="자재단가" hidden="1">{#N/A,#N/A,TRUE,"총괄"}</definedName>
    <definedName name="자재단가비교" localSheetId="24">#REF!</definedName>
    <definedName name="자재단가비교">#REF!</definedName>
    <definedName name="자재매각" localSheetId="24">#REF!</definedName>
    <definedName name="자재매각">#REF!</definedName>
    <definedName name="자재입력" localSheetId="24">#REF!</definedName>
    <definedName name="자재입력">#REF!</definedName>
    <definedName name="자재재고" localSheetId="24">#REF!</definedName>
    <definedName name="자재재고">#REF!</definedName>
    <definedName name="자재집계5" localSheetId="24">BlankMacro1</definedName>
    <definedName name="자재집계5" localSheetId="8">BlankMacro1</definedName>
    <definedName name="자재집계5" localSheetId="25">BlankMacro1</definedName>
    <definedName name="자재집계5" localSheetId="2">BlankMacro1</definedName>
    <definedName name="자재집계5" localSheetId="28">BlankMacro1</definedName>
    <definedName name="자재집계5" localSheetId="26">BlankMacro1</definedName>
    <definedName name="자재집계5" localSheetId="27">BlankMacro1</definedName>
    <definedName name="자재집계5" localSheetId="6">BlankMacro1</definedName>
    <definedName name="자재집계5" localSheetId="5">BlankMacro1</definedName>
    <definedName name="자재집계5">BlankMacro1</definedName>
    <definedName name="자재현황비교" localSheetId="24">#REF!</definedName>
    <definedName name="자재현황비교">#REF!</definedName>
    <definedName name="자진" localSheetId="24" hidden="1">#REF!</definedName>
    <definedName name="자진" hidden="1">#REF!</definedName>
    <definedName name="자챧" localSheetId="24">BlankMacro1</definedName>
    <definedName name="자챧" localSheetId="8">BlankMacro1</definedName>
    <definedName name="자챧" localSheetId="25">BlankMacro1</definedName>
    <definedName name="자챧" localSheetId="2">BlankMacro1</definedName>
    <definedName name="자챧" localSheetId="28">BlankMacro1</definedName>
    <definedName name="자챧" localSheetId="26">BlankMacro1</definedName>
    <definedName name="자챧" localSheetId="27">BlankMacro1</definedName>
    <definedName name="자챧" localSheetId="6">BlankMacro1</definedName>
    <definedName name="자챧" localSheetId="5">BlankMacro1</definedName>
    <definedName name="자챧">BlankMacro1</definedName>
    <definedName name="자챰" localSheetId="24">BlankMacro1</definedName>
    <definedName name="자챰" localSheetId="8">BlankMacro1</definedName>
    <definedName name="자챰" localSheetId="25">BlankMacro1</definedName>
    <definedName name="자챰" localSheetId="2">BlankMacro1</definedName>
    <definedName name="자챰" localSheetId="28">BlankMacro1</definedName>
    <definedName name="자챰" localSheetId="26">BlankMacro1</definedName>
    <definedName name="자챰" localSheetId="27">BlankMacro1</definedName>
    <definedName name="자챰" localSheetId="6">BlankMacro1</definedName>
    <definedName name="자챰" localSheetId="5">BlankMacro1</definedName>
    <definedName name="자챰">BlankMacro1</definedName>
    <definedName name="자판간접" localSheetId="24">#REF!</definedName>
    <definedName name="자판간접">#REF!</definedName>
    <definedName name="자회사" localSheetId="24" hidden="1">#REF!</definedName>
    <definedName name="자회사" localSheetId="14" hidden="1">#REF!</definedName>
    <definedName name="자회사" localSheetId="28" hidden="1">#REF!</definedName>
    <definedName name="자회사" localSheetId="13" hidden="1">#REF!</definedName>
    <definedName name="자회사" hidden="1">#REF!</definedName>
    <definedName name="작성자" localSheetId="24">#REF!</definedName>
    <definedName name="작성자">#REF!</definedName>
    <definedName name="작성조서" localSheetId="24" hidden="1">{#N/A,#N/A,FALSE,"BS";#N/A,#N/A,FALSE,"PL";#N/A,#N/A,FALSE,"처분";#N/A,#N/A,FALSE,"현금";#N/A,#N/A,FALSE,"매출";#N/A,#N/A,FALSE,"원가";#N/A,#N/A,FALSE,"경영"}</definedName>
    <definedName name="작성조서" localSheetId="8" hidden="1">{#N/A,#N/A,FALSE,"BS";#N/A,#N/A,FALSE,"PL";#N/A,#N/A,FALSE,"처분";#N/A,#N/A,FALSE,"현금";#N/A,#N/A,FALSE,"매출";#N/A,#N/A,FALSE,"원가";#N/A,#N/A,FALSE,"경영"}</definedName>
    <definedName name="작성조서" localSheetId="25"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localSheetId="14" hidden="1">{#N/A,#N/A,FALSE,"BS";#N/A,#N/A,FALSE,"PL";#N/A,#N/A,FALSE,"처분";#N/A,#N/A,FALSE,"현금";#N/A,#N/A,FALSE,"매출";#N/A,#N/A,FALSE,"원가";#N/A,#N/A,FALSE,"경영"}</definedName>
    <definedName name="작성조서" localSheetId="28" hidden="1">{#N/A,#N/A,FALSE,"BS";#N/A,#N/A,FALSE,"PL";#N/A,#N/A,FALSE,"처분";#N/A,#N/A,FALSE,"현금";#N/A,#N/A,FALSE,"매출";#N/A,#N/A,FALSE,"원가";#N/A,#N/A,FALSE,"경영"}</definedName>
    <definedName name="작성조서" localSheetId="5" hidden="1">{#N/A,#N/A,FALSE,"BS";#N/A,#N/A,FALSE,"PL";#N/A,#N/A,FALSE,"처분";#N/A,#N/A,FALSE,"현금";#N/A,#N/A,FALSE,"매출";#N/A,#N/A,FALSE,"원가";#N/A,#N/A,FALSE,"경영"}</definedName>
    <definedName name="작성조서" localSheetId="13"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 localSheetId="24">#REF!</definedName>
    <definedName name="작성표">#REF!</definedName>
    <definedName name="작업" localSheetId="24">#REF!</definedName>
    <definedName name="작업">#REF!</definedName>
    <definedName name="작업반장" localSheetId="24">#REF!</definedName>
    <definedName name="작업반장">#REF!</definedName>
    <definedName name="작업시간" localSheetId="24">#REF!</definedName>
    <definedName name="작업시간">#REF!</definedName>
    <definedName name="작업용"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localSheetId="2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24" hidden="1">{#N/A,#N/A,FALSE,"정공"}</definedName>
    <definedName name="잔다르크" localSheetId="8" hidden="1">{#N/A,#N/A,FALSE,"정공"}</definedName>
    <definedName name="잔다르크" localSheetId="25" hidden="1">{#N/A,#N/A,FALSE,"정공"}</definedName>
    <definedName name="잔다르크" localSheetId="2" hidden="1">{#N/A,#N/A,FALSE,"정공"}</definedName>
    <definedName name="잔다르크" localSheetId="14" hidden="1">{#N/A,#N/A,FALSE,"정공"}</definedName>
    <definedName name="잔다르크" localSheetId="28" hidden="1">{#N/A,#N/A,FALSE,"정공"}</definedName>
    <definedName name="잔다르크" localSheetId="5" hidden="1">{#N/A,#N/A,FALSE,"정공"}</definedName>
    <definedName name="잔다르크" localSheetId="13" hidden="1">{#N/A,#N/A,FALSE,"정공"}</definedName>
    <definedName name="잔다르크" hidden="1">{#N/A,#N/A,FALSE,"정공"}</definedName>
    <definedName name="잔디_평떼" localSheetId="24">#REF!</definedName>
    <definedName name="잔디_평떼">#REF!</definedName>
    <definedName name="잔액" localSheetId="24">#REF!</definedName>
    <definedName name="잔액">#REF!</definedName>
    <definedName name="잔양" localSheetId="24" hidden="1">{#N/A,#N/A,FALSE,"P.C.B"}</definedName>
    <definedName name="잔양" localSheetId="8" hidden="1">{#N/A,#N/A,FALSE,"P.C.B"}</definedName>
    <definedName name="잔양" localSheetId="25" hidden="1">{#N/A,#N/A,FALSE,"P.C.B"}</definedName>
    <definedName name="잔양" localSheetId="2" hidden="1">{#N/A,#N/A,FALSE,"P.C.B"}</definedName>
    <definedName name="잔양" localSheetId="14" hidden="1">{#N/A,#N/A,FALSE,"P.C.B"}</definedName>
    <definedName name="잔양" localSheetId="28" hidden="1">{#N/A,#N/A,FALSE,"P.C.B"}</definedName>
    <definedName name="잔양" localSheetId="5" hidden="1">{#N/A,#N/A,FALSE,"P.C.B"}</definedName>
    <definedName name="잔양" localSheetId="13" hidden="1">{#N/A,#N/A,FALSE,"P.C.B"}</definedName>
    <definedName name="잔양" hidden="1">{#N/A,#N/A,FALSE,"P.C.B"}</definedName>
    <definedName name="잔존" localSheetId="24" hidden="1">{#N/A,#N/A,FALSE,"단축1";#N/A,#N/A,FALSE,"단축2";#N/A,#N/A,FALSE,"단축3";#N/A,#N/A,FALSE,"장축";#N/A,#N/A,FALSE,"4WD"}</definedName>
    <definedName name="잔존" localSheetId="8" hidden="1">{#N/A,#N/A,FALSE,"단축1";#N/A,#N/A,FALSE,"단축2";#N/A,#N/A,FALSE,"단축3";#N/A,#N/A,FALSE,"장축";#N/A,#N/A,FALSE,"4WD"}</definedName>
    <definedName name="잔존" localSheetId="25" hidden="1">{#N/A,#N/A,FALSE,"단축1";#N/A,#N/A,FALSE,"단축2";#N/A,#N/A,FALSE,"단축3";#N/A,#N/A,FALSE,"장축";#N/A,#N/A,FALSE,"4WD"}</definedName>
    <definedName name="잔존" localSheetId="2" hidden="1">{#N/A,#N/A,FALSE,"단축1";#N/A,#N/A,FALSE,"단축2";#N/A,#N/A,FALSE,"단축3";#N/A,#N/A,FALSE,"장축";#N/A,#N/A,FALSE,"4WD"}</definedName>
    <definedName name="잔존" localSheetId="14" hidden="1">{#N/A,#N/A,FALSE,"단축1";#N/A,#N/A,FALSE,"단축2";#N/A,#N/A,FALSE,"단축3";#N/A,#N/A,FALSE,"장축";#N/A,#N/A,FALSE,"4WD"}</definedName>
    <definedName name="잔존" localSheetId="28" hidden="1">{#N/A,#N/A,FALSE,"단축1";#N/A,#N/A,FALSE,"단축2";#N/A,#N/A,FALSE,"단축3";#N/A,#N/A,FALSE,"장축";#N/A,#N/A,FALSE,"4WD"}</definedName>
    <definedName name="잔존" localSheetId="5" hidden="1">{#N/A,#N/A,FALSE,"단축1";#N/A,#N/A,FALSE,"단축2";#N/A,#N/A,FALSE,"단축3";#N/A,#N/A,FALSE,"장축";#N/A,#N/A,FALSE,"4WD"}</definedName>
    <definedName name="잔존" localSheetId="13" hidden="1">{#N/A,#N/A,FALSE,"단축1";#N/A,#N/A,FALSE,"단축2";#N/A,#N/A,FALSE,"단축3";#N/A,#N/A,FALSE,"장축";#N/A,#N/A,FALSE,"4WD"}</definedName>
    <definedName name="잔존" hidden="1">{#N/A,#N/A,FALSE,"단축1";#N/A,#N/A,FALSE,"단축2";#N/A,#N/A,FALSE,"단축3";#N/A,#N/A,FALSE,"장축";#N/A,#N/A,FALSE,"4WD"}</definedName>
    <definedName name="잔존가율" localSheetId="24">#REF!</definedName>
    <definedName name="잔존가율">#REF!</definedName>
    <definedName name="잔존만기" localSheetId="24">#REF!</definedName>
    <definedName name="잔존만기">#REF!</definedName>
    <definedName name="잘먹었슴다">#N/A</definedName>
    <definedName name="雑費" localSheetId="24" hidden="1">{"'買掛金'!$J$6"}</definedName>
    <definedName name="雑費" localSheetId="8" hidden="1">{"'買掛金'!$J$6"}</definedName>
    <definedName name="雑費" localSheetId="25" hidden="1">{"'買掛金'!$J$6"}</definedName>
    <definedName name="雑費" localSheetId="2" hidden="1">{"'買掛金'!$J$6"}</definedName>
    <definedName name="雑費" localSheetId="28" hidden="1">{"'買掛金'!$J$6"}</definedName>
    <definedName name="雑費" localSheetId="5" hidden="1">{"'買掛金'!$J$6"}</definedName>
    <definedName name="雑費" hidden="1">{"'買掛金'!$J$6"}</definedName>
    <definedName name="잡손실" localSheetId="24" hidden="1">{#N/A,#N/A,FALSE,"1.CRITERIA";#N/A,#N/A,FALSE,"2.IS";#N/A,#N/A,FALSE,"3.BS";#N/A,#N/A,FALSE,"4.PER PL";#N/A,#N/A,FALSE,"5.INVESTMENT";#N/A,#N/A,FALSE,"6.공문";#N/A,#N/A,FALSE,"7.netinvest"}</definedName>
    <definedName name="잡손실" localSheetId="8" hidden="1">{#N/A,#N/A,FALSE,"1.CRITERIA";#N/A,#N/A,FALSE,"2.IS";#N/A,#N/A,FALSE,"3.BS";#N/A,#N/A,FALSE,"4.PER PL";#N/A,#N/A,FALSE,"5.INVESTMENT";#N/A,#N/A,FALSE,"6.공문";#N/A,#N/A,FALSE,"7.netinvest"}</definedName>
    <definedName name="잡손실" localSheetId="25"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localSheetId="28" hidden="1">{#N/A,#N/A,FALSE,"1.CRITERIA";#N/A,#N/A,FALSE,"2.IS";#N/A,#N/A,FALSE,"3.BS";#N/A,#N/A,FALSE,"4.PER PL";#N/A,#N/A,FALSE,"5.INVESTMENT";#N/A,#N/A,FALSE,"6.공문";#N/A,#N/A,FALSE,"7.netinvest"}</definedName>
    <definedName name="잡손실" localSheetId="5"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24" hidden="1">{#N/A,#N/A,FALSE,"1.CRITERIA";#N/A,#N/A,FALSE,"2.IS";#N/A,#N/A,FALSE,"3.BS";#N/A,#N/A,FALSE,"4.PER PL";#N/A,#N/A,FALSE,"5.INVESTMENT";#N/A,#N/A,FALSE,"6.공문";#N/A,#N/A,FALSE,"7.netinvest"}</definedName>
    <definedName name="잡이익" localSheetId="8" hidden="1">{#N/A,#N/A,FALSE,"1.CRITERIA";#N/A,#N/A,FALSE,"2.IS";#N/A,#N/A,FALSE,"3.BS";#N/A,#N/A,FALSE,"4.PER PL";#N/A,#N/A,FALSE,"5.INVESTMENT";#N/A,#N/A,FALSE,"6.공문";#N/A,#N/A,FALSE,"7.netinvest"}</definedName>
    <definedName name="잡이익" localSheetId="25"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localSheetId="28" hidden="1">{#N/A,#N/A,FALSE,"1.CRITERIA";#N/A,#N/A,FALSE,"2.IS";#N/A,#N/A,FALSE,"3.BS";#N/A,#N/A,FALSE,"4.PER PL";#N/A,#N/A,FALSE,"5.INVESTMENT";#N/A,#N/A,FALSE,"6.공문";#N/A,#N/A,FALSE,"7.netinvest"}</definedName>
    <definedName name="잡이익" localSheetId="5"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 localSheetId="24">#REF!</definedName>
    <definedName name="잣나무">#REF!</definedName>
    <definedName name="장VP" localSheetId="24" hidden="1">{#N/A,#N/A,FALSE,"UNIT";#N/A,#N/A,FALSE,"UNIT";#N/A,#N/A,FALSE,"계정"}</definedName>
    <definedName name="장VP" localSheetId="8" hidden="1">{#N/A,#N/A,FALSE,"UNIT";#N/A,#N/A,FALSE,"UNIT";#N/A,#N/A,FALSE,"계정"}</definedName>
    <definedName name="장VP" localSheetId="25" hidden="1">{#N/A,#N/A,FALSE,"UNIT";#N/A,#N/A,FALSE,"UNIT";#N/A,#N/A,FALSE,"계정"}</definedName>
    <definedName name="장VP" localSheetId="2" hidden="1">{#N/A,#N/A,FALSE,"UNIT";#N/A,#N/A,FALSE,"UNIT";#N/A,#N/A,FALSE,"계정"}</definedName>
    <definedName name="장VP" localSheetId="28" hidden="1">{#N/A,#N/A,FALSE,"UNIT";#N/A,#N/A,FALSE,"UNIT";#N/A,#N/A,FALSE,"계정"}</definedName>
    <definedName name="장VP" localSheetId="5" hidden="1">{#N/A,#N/A,FALSE,"UNIT";#N/A,#N/A,FALSE,"UNIT";#N/A,#N/A,FALSE,"계정"}</definedName>
    <definedName name="장VP" hidden="1">{#N/A,#N/A,FALSE,"UNIT";#N/A,#N/A,FALSE,"UNIT";#N/A,#N/A,FALSE,"계정"}</definedName>
    <definedName name="장구" localSheetId="24" hidden="1">{#N/A,#N/A,FALSE,"Sheet6"}</definedName>
    <definedName name="장구" localSheetId="8" hidden="1">{#N/A,#N/A,FALSE,"Sheet6"}</definedName>
    <definedName name="장구" localSheetId="25" hidden="1">{#N/A,#N/A,FALSE,"Sheet6"}</definedName>
    <definedName name="장구" localSheetId="2" hidden="1">{#N/A,#N/A,FALSE,"Sheet6"}</definedName>
    <definedName name="장구" localSheetId="28" hidden="1">{#N/A,#N/A,FALSE,"Sheet6"}</definedName>
    <definedName name="장구" localSheetId="5" hidden="1">{#N/A,#N/A,FALSE,"Sheet6"}</definedName>
    <definedName name="장구" hidden="1">{#N/A,#N/A,FALSE,"Sheet6"}</definedName>
    <definedName name="장기" localSheetId="24" hidden="1">{#N/A,#N/A,TRUE,"Y생산";#N/A,#N/A,TRUE,"Y판매";#N/A,#N/A,TRUE,"Y총물량";#N/A,#N/A,TRUE,"Y능력";#N/A,#N/A,TRUE,"YKD"}</definedName>
    <definedName name="장기" localSheetId="8" hidden="1">{#N/A,#N/A,TRUE,"Y생산";#N/A,#N/A,TRUE,"Y판매";#N/A,#N/A,TRUE,"Y총물량";#N/A,#N/A,TRUE,"Y능력";#N/A,#N/A,TRUE,"YKD"}</definedName>
    <definedName name="장기" localSheetId="25" hidden="1">{#N/A,#N/A,TRUE,"Y생산";#N/A,#N/A,TRUE,"Y판매";#N/A,#N/A,TRUE,"Y총물량";#N/A,#N/A,TRUE,"Y능력";#N/A,#N/A,TRUE,"YKD"}</definedName>
    <definedName name="장기" localSheetId="2" hidden="1">{#N/A,#N/A,TRUE,"Y생산";#N/A,#N/A,TRUE,"Y판매";#N/A,#N/A,TRUE,"Y총물량";#N/A,#N/A,TRUE,"Y능력";#N/A,#N/A,TRUE,"YKD"}</definedName>
    <definedName name="장기" localSheetId="28" hidden="1">{#N/A,#N/A,TRUE,"Y생산";#N/A,#N/A,TRUE,"Y판매";#N/A,#N/A,TRUE,"Y총물량";#N/A,#N/A,TRUE,"Y능력";#N/A,#N/A,TRUE,"YKD"}</definedName>
    <definedName name="장기" localSheetId="5" hidden="1">{#N/A,#N/A,TRUE,"Y생산";#N/A,#N/A,TRUE,"Y판매";#N/A,#N/A,TRUE,"Y총물량";#N/A,#N/A,TRUE,"Y능력";#N/A,#N/A,TRUE,"YKD"}</definedName>
    <definedName name="장기" hidden="1">{#N/A,#N/A,TRUE,"Y생산";#N/A,#N/A,TRUE,"Y판매";#N/A,#N/A,TRUE,"Y총물량";#N/A,#N/A,TRUE,"Y능력";#N/A,#N/A,TRUE,"YKD"}</definedName>
    <definedName name="장기금융상품" localSheetId="24">#REF!</definedName>
    <definedName name="장기금융상품">#REF!</definedName>
    <definedName name="장기미수금" localSheetId="24" hidden="1">{#N/A,#N/A,FALSE,"UNIT";#N/A,#N/A,FALSE,"UNIT";#N/A,#N/A,FALSE,"계정"}</definedName>
    <definedName name="장기미수금" localSheetId="8" hidden="1">{#N/A,#N/A,FALSE,"UNIT";#N/A,#N/A,FALSE,"UNIT";#N/A,#N/A,FALSE,"계정"}</definedName>
    <definedName name="장기미수금" localSheetId="25" hidden="1">{#N/A,#N/A,FALSE,"UNIT";#N/A,#N/A,FALSE,"UNIT";#N/A,#N/A,FALSE,"계정"}</definedName>
    <definedName name="장기미수금" localSheetId="2" hidden="1">{#N/A,#N/A,FALSE,"UNIT";#N/A,#N/A,FALSE,"UNIT";#N/A,#N/A,FALSE,"계정"}</definedName>
    <definedName name="장기미수금" localSheetId="28" hidden="1">{#N/A,#N/A,FALSE,"UNIT";#N/A,#N/A,FALSE,"UNIT";#N/A,#N/A,FALSE,"계정"}</definedName>
    <definedName name="장기미수금" localSheetId="5" hidden="1">{#N/A,#N/A,FALSE,"UNIT";#N/A,#N/A,FALSE,"UNIT";#N/A,#N/A,FALSE,"계정"}</definedName>
    <definedName name="장기미수금" hidden="1">{#N/A,#N/A,FALSE,"UNIT";#N/A,#N/A,FALSE,"UNIT";#N/A,#N/A,FALSE,"계정"}</definedName>
    <definedName name="장기인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장기인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 localSheetId="24">#REF!</definedName>
    <definedName name="장기차입">#REF!</definedName>
    <definedName name="장기차입2000" localSheetId="24" hidden="1">#REF!</definedName>
    <definedName name="장기차입2000" hidden="1">#REF!</definedName>
    <definedName name="장기차입금" localSheetId="24" hidden="1">{#N/A,#N/A,FALSE,"BS";#N/A,#N/A,FALSE,"PL";#N/A,#N/A,FALSE,"처분";#N/A,#N/A,FALSE,"현금";#N/A,#N/A,FALSE,"매출";#N/A,#N/A,FALSE,"원가";#N/A,#N/A,FALSE,"경영"}</definedName>
    <definedName name="장기차입금" localSheetId="8" hidden="1">{#N/A,#N/A,FALSE,"BS";#N/A,#N/A,FALSE,"PL";#N/A,#N/A,FALSE,"처분";#N/A,#N/A,FALSE,"현금";#N/A,#N/A,FALSE,"매출";#N/A,#N/A,FALSE,"원가";#N/A,#N/A,FALSE,"경영"}</definedName>
    <definedName name="장기차입금" localSheetId="25" hidden="1">{#N/A,#N/A,FALSE,"BS";#N/A,#N/A,FALSE,"PL";#N/A,#N/A,FALSE,"처분";#N/A,#N/A,FALSE,"현금";#N/A,#N/A,FALSE,"매출";#N/A,#N/A,FALSE,"원가";#N/A,#N/A,FALSE,"경영"}</definedName>
    <definedName name="장기차입금" localSheetId="2" hidden="1">{#N/A,#N/A,FALSE,"BS";#N/A,#N/A,FALSE,"PL";#N/A,#N/A,FALSE,"처분";#N/A,#N/A,FALSE,"현금";#N/A,#N/A,FALSE,"매출";#N/A,#N/A,FALSE,"원가";#N/A,#N/A,FALSE,"경영"}</definedName>
    <definedName name="장기차입금" localSheetId="28" hidden="1">{#N/A,#N/A,FALSE,"BS";#N/A,#N/A,FALSE,"PL";#N/A,#N/A,FALSE,"처분";#N/A,#N/A,FALSE,"현금";#N/A,#N/A,FALSE,"매출";#N/A,#N/A,FALSE,"원가";#N/A,#N/A,FALSE,"경영"}</definedName>
    <definedName name="장기차입금" localSheetId="5"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 localSheetId="24">#REF!</definedName>
    <definedName name="장기채권">#REF!</definedName>
    <definedName name="장기환산평가" localSheetId="24">#REF!</definedName>
    <definedName name="장기환산평가">#REF!</definedName>
    <definedName name="長島" localSheetId="24" hidden="1">{"'買掛金'!$J$6"}</definedName>
    <definedName name="長島" localSheetId="8" hidden="1">{"'買掛金'!$J$6"}</definedName>
    <definedName name="長島" localSheetId="25" hidden="1">{"'買掛金'!$J$6"}</definedName>
    <definedName name="長島" localSheetId="2" hidden="1">{"'買掛金'!$J$6"}</definedName>
    <definedName name="長島" localSheetId="28" hidden="1">{"'買掛金'!$J$6"}</definedName>
    <definedName name="長島" localSheetId="5" hidden="1">{"'買掛金'!$J$6"}</definedName>
    <definedName name="長島" hidden="1">{"'買掛金'!$J$6"}</definedName>
    <definedName name="장부가액" localSheetId="24">#REF!</definedName>
    <definedName name="장부가액">#REF!</definedName>
    <definedName name="장부가액합계" localSheetId="24">#REF!</definedName>
    <definedName name="장부가액합계">#REF!</definedName>
    <definedName name="장산교" localSheetId="24">#REF!</definedName>
    <definedName name="장산교">#REF!</definedName>
    <definedName name="장상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localSheetId="24" hidden="1">{#N/A,#N/A,FALSE,"단축1";#N/A,#N/A,FALSE,"단축2";#N/A,#N/A,FALSE,"단축3";#N/A,#N/A,FALSE,"장축";#N/A,#N/A,FALSE,"4WD"}</definedName>
    <definedName name="장호대" localSheetId="8" hidden="1">{#N/A,#N/A,FALSE,"단축1";#N/A,#N/A,FALSE,"단축2";#N/A,#N/A,FALSE,"단축3";#N/A,#N/A,FALSE,"장축";#N/A,#N/A,FALSE,"4WD"}</definedName>
    <definedName name="장호대" localSheetId="25" hidden="1">{#N/A,#N/A,FALSE,"단축1";#N/A,#N/A,FALSE,"단축2";#N/A,#N/A,FALSE,"단축3";#N/A,#N/A,FALSE,"장축";#N/A,#N/A,FALSE,"4WD"}</definedName>
    <definedName name="장호대" localSheetId="2" hidden="1">{#N/A,#N/A,FALSE,"단축1";#N/A,#N/A,FALSE,"단축2";#N/A,#N/A,FALSE,"단축3";#N/A,#N/A,FALSE,"장축";#N/A,#N/A,FALSE,"4WD"}</definedName>
    <definedName name="장호대" localSheetId="28" hidden="1">{#N/A,#N/A,FALSE,"단축1";#N/A,#N/A,FALSE,"단축2";#N/A,#N/A,FALSE,"단축3";#N/A,#N/A,FALSE,"장축";#N/A,#N/A,FALSE,"4WD"}</definedName>
    <definedName name="장호대" localSheetId="5" hidden="1">{#N/A,#N/A,FALSE,"단축1";#N/A,#N/A,FALSE,"단축2";#N/A,#N/A,FALSE,"단축3";#N/A,#N/A,FALSE,"장축";#N/A,#N/A,FALSE,"4WD"}</definedName>
    <definedName name="장호대" hidden="1">{#N/A,#N/A,FALSE,"단축1";#N/A,#N/A,FALSE,"단축2";#N/A,#N/A,FALSE,"단축3";#N/A,#N/A,FALSE,"장축";#N/A,#N/A,FALSE,"4WD"}</definedName>
    <definedName name="재" localSheetId="24" hidden="1">{#N/A,#N/A,FALSE,"UNIT";#N/A,#N/A,FALSE,"UNIT";#N/A,#N/A,FALSE,"계정"}</definedName>
    <definedName name="재" localSheetId="8" hidden="1">{#N/A,#N/A,FALSE,"UNIT";#N/A,#N/A,FALSE,"UNIT";#N/A,#N/A,FALSE,"계정"}</definedName>
    <definedName name="재" localSheetId="25" hidden="1">{#N/A,#N/A,FALSE,"UNIT";#N/A,#N/A,FALSE,"UNIT";#N/A,#N/A,FALSE,"계정"}</definedName>
    <definedName name="재" localSheetId="2" hidden="1">{#N/A,#N/A,FALSE,"UNIT";#N/A,#N/A,FALSE,"UNIT";#N/A,#N/A,FALSE,"계정"}</definedName>
    <definedName name="재" localSheetId="28" hidden="1">{#N/A,#N/A,FALSE,"UNIT";#N/A,#N/A,FALSE,"UNIT";#N/A,#N/A,FALSE,"계정"}</definedName>
    <definedName name="재" localSheetId="5" hidden="1">{#N/A,#N/A,FALSE,"UNIT";#N/A,#N/A,FALSE,"UNIT";#N/A,#N/A,FALSE,"계정"}</definedName>
    <definedName name="재" hidden="1">{#N/A,#N/A,FALSE,"UNIT";#N/A,#N/A,FALSE,"UNIT";#N/A,#N/A,FALSE,"계정"}</definedName>
    <definedName name="재가ㅗㄹ" localSheetId="24" hidden="1">{#N/A,#N/A,FALSE,"배수1"}</definedName>
    <definedName name="재가ㅗㄹ" localSheetId="8" hidden="1">{#N/A,#N/A,FALSE,"배수1"}</definedName>
    <definedName name="재가ㅗㄹ" localSheetId="25" hidden="1">{#N/A,#N/A,FALSE,"배수1"}</definedName>
    <definedName name="재가ㅗㄹ" localSheetId="2" hidden="1">{#N/A,#N/A,FALSE,"배수1"}</definedName>
    <definedName name="재가ㅗㄹ" localSheetId="14" hidden="1">{#N/A,#N/A,FALSE,"배수1"}</definedName>
    <definedName name="재가ㅗㄹ" localSheetId="28" hidden="1">{#N/A,#N/A,FALSE,"배수1"}</definedName>
    <definedName name="재가ㅗㄹ" localSheetId="5" hidden="1">{#N/A,#N/A,FALSE,"배수1"}</definedName>
    <definedName name="재가ㅗㄹ" localSheetId="13" hidden="1">{#N/A,#N/A,FALSE,"배수1"}</definedName>
    <definedName name="재가ㅗㄹ" hidden="1">{#N/A,#N/A,FALSE,"배수1"}</definedName>
    <definedName name="재경" localSheetId="24" hidden="1">{#N/A,#N/A,FALSE,"UNIT";#N/A,#N/A,FALSE,"UNIT";#N/A,#N/A,FALSE,"계정"}</definedName>
    <definedName name="재경" localSheetId="8" hidden="1">{#N/A,#N/A,FALSE,"UNIT";#N/A,#N/A,FALSE,"UNIT";#N/A,#N/A,FALSE,"계정"}</definedName>
    <definedName name="재경" localSheetId="25" hidden="1">{#N/A,#N/A,FALSE,"UNIT";#N/A,#N/A,FALSE,"UNIT";#N/A,#N/A,FALSE,"계정"}</definedName>
    <definedName name="재경" localSheetId="2" hidden="1">{#N/A,#N/A,FALSE,"UNIT";#N/A,#N/A,FALSE,"UNIT";#N/A,#N/A,FALSE,"계정"}</definedName>
    <definedName name="재경" localSheetId="28" hidden="1">{#N/A,#N/A,FALSE,"UNIT";#N/A,#N/A,FALSE,"UNIT";#N/A,#N/A,FALSE,"계정"}</definedName>
    <definedName name="재경" localSheetId="5" hidden="1">{#N/A,#N/A,FALSE,"UNIT";#N/A,#N/A,FALSE,"UNIT";#N/A,#N/A,FALSE,"계정"}</definedName>
    <definedName name="재경" hidden="1">{#N/A,#N/A,FALSE,"UNIT";#N/A,#N/A,FALSE,"UNIT";#N/A,#N/A,FALSE,"계정"}</definedName>
    <definedName name="재고"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 localSheetId="24">#REF!</definedName>
    <definedName name="재고자산">#REF!</definedName>
    <definedName name="재고자산수량"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4" hidden="1">{"'분양원가'!$B$1:$F$113"}</definedName>
    <definedName name="재고자산이자최종" localSheetId="8" hidden="1">{"'분양원가'!$B$1:$F$113"}</definedName>
    <definedName name="재고자산이자최종" localSheetId="25" hidden="1">{"'분양원가'!$B$1:$F$113"}</definedName>
    <definedName name="재고자산이자최종" localSheetId="2" hidden="1">{"'분양원가'!$B$1:$F$113"}</definedName>
    <definedName name="재고자산이자최종" localSheetId="28" hidden="1">{"'분양원가'!$B$1:$F$113"}</definedName>
    <definedName name="재고자산이자최종" localSheetId="5" hidden="1">{"'분양원가'!$B$1:$F$113"}</definedName>
    <definedName name="재고자산이자최종" hidden="1">{"'분양원가'!$B$1:$F$113"}</definedName>
    <definedName name="재고자산평균" localSheetId="24">#REF!</definedName>
    <definedName name="재고자산평균">#REF!</definedName>
    <definedName name="재고장" localSheetId="24">#REF!</definedName>
    <definedName name="재고장" localSheetId="14">#REF!</definedName>
    <definedName name="재고장" localSheetId="13">#REF!</definedName>
    <definedName name="재고장">#REF!</definedName>
    <definedName name="재공입력" localSheetId="24">#REF!</definedName>
    <definedName name="재공입력">#REF!</definedName>
    <definedName name="재공재고" localSheetId="24">#REF!</definedName>
    <definedName name="재공재고">#REF!</definedName>
    <definedName name="재공품" localSheetId="24">#REF!</definedName>
    <definedName name="재공품">#REF!</definedName>
    <definedName name="재공합계표" localSheetId="24">#REF!</definedName>
    <definedName name="재공합계표">#REF!</definedName>
    <definedName name="재공현황비교" localSheetId="24">#REF!</definedName>
    <definedName name="재공현황비교">#REF!</definedName>
    <definedName name="재노" localSheetId="24">#REF!</definedName>
    <definedName name="재노">#REF!</definedName>
    <definedName name="재량" localSheetId="24">#REF!</definedName>
    <definedName name="재량">#REF!</definedName>
    <definedName name="재료" localSheetId="24" hidden="1">{#N/A,#N/A,FALSE,"UNIT";#N/A,#N/A,FALSE,"UNIT";#N/A,#N/A,FALSE,"계정"}</definedName>
    <definedName name="재료" localSheetId="8" hidden="1">{#N/A,#N/A,FALSE,"UNIT";#N/A,#N/A,FALSE,"UNIT";#N/A,#N/A,FALSE,"계정"}</definedName>
    <definedName name="재료" localSheetId="25" hidden="1">{#N/A,#N/A,FALSE,"UNIT";#N/A,#N/A,FALSE,"UNIT";#N/A,#N/A,FALSE,"계정"}</definedName>
    <definedName name="재료" localSheetId="2" hidden="1">{#N/A,#N/A,FALSE,"UNIT";#N/A,#N/A,FALSE,"UNIT";#N/A,#N/A,FALSE,"계정"}</definedName>
    <definedName name="재료" localSheetId="28" hidden="1">{#N/A,#N/A,FALSE,"UNIT";#N/A,#N/A,FALSE,"UNIT";#N/A,#N/A,FALSE,"계정"}</definedName>
    <definedName name="재료" localSheetId="5" hidden="1">{#N/A,#N/A,FALSE,"UNIT";#N/A,#N/A,FALSE,"UNIT";#N/A,#N/A,FALSE,"계정"}</definedName>
    <definedName name="재료" hidden="1">{#N/A,#N/A,FALSE,"UNIT";#N/A,#N/A,FALSE,"UNIT";#N/A,#N/A,FALSE,"계정"}</definedName>
    <definedName name="재료비" localSheetId="24">#REF!</definedName>
    <definedName name="재료비">#REF!</definedName>
    <definedName name="재료비RS" localSheetId="24" hidden="1">{#N/A,#N/A,FALSE,"단축1";#N/A,#N/A,FALSE,"단축2";#N/A,#N/A,FALSE,"단축3";#N/A,#N/A,FALSE,"장축";#N/A,#N/A,FALSE,"4WD"}</definedName>
    <definedName name="재료비RS" localSheetId="8" hidden="1">{#N/A,#N/A,FALSE,"단축1";#N/A,#N/A,FALSE,"단축2";#N/A,#N/A,FALSE,"단축3";#N/A,#N/A,FALSE,"장축";#N/A,#N/A,FALSE,"4WD"}</definedName>
    <definedName name="재료비RS" localSheetId="25" hidden="1">{#N/A,#N/A,FALSE,"단축1";#N/A,#N/A,FALSE,"단축2";#N/A,#N/A,FALSE,"단축3";#N/A,#N/A,FALSE,"장축";#N/A,#N/A,FALSE,"4WD"}</definedName>
    <definedName name="재료비RS" localSheetId="2" hidden="1">{#N/A,#N/A,FALSE,"단축1";#N/A,#N/A,FALSE,"단축2";#N/A,#N/A,FALSE,"단축3";#N/A,#N/A,FALSE,"장축";#N/A,#N/A,FALSE,"4WD"}</definedName>
    <definedName name="재료비RS" localSheetId="28" hidden="1">{#N/A,#N/A,FALSE,"단축1";#N/A,#N/A,FALSE,"단축2";#N/A,#N/A,FALSE,"단축3";#N/A,#N/A,FALSE,"장축";#N/A,#N/A,FALSE,"4WD"}</definedName>
    <definedName name="재료비RS" localSheetId="5" hidden="1">{#N/A,#N/A,FALSE,"단축1";#N/A,#N/A,FALSE,"단축2";#N/A,#N/A,FALSE,"단축3";#N/A,#N/A,FALSE,"장축";#N/A,#N/A,FALSE,"4WD"}</definedName>
    <definedName name="재료비RS" hidden="1">{#N/A,#N/A,FALSE,"단축1";#N/A,#N/A,FALSE,"단축2";#N/A,#N/A,FALSE,"단축3";#N/A,#N/A,FALSE,"장축";#N/A,#N/A,FALSE,"4WD"}</definedName>
    <definedName name="재료집계2" localSheetId="24">#REF!</definedName>
    <definedName name="재료집계2">#REF!</definedName>
    <definedName name="재료집계3" localSheetId="24">#REF!</definedName>
    <definedName name="재료집계3">#REF!</definedName>
    <definedName name="재료집계호남" localSheetId="24">#REF!</definedName>
    <definedName name="재료집계호남">#REF!</definedName>
    <definedName name="재무" localSheetId="14" hidden="1">#REF!</definedName>
    <definedName name="재무" localSheetId="28" hidden="1">#REF!</definedName>
    <definedName name="재무" localSheetId="13" hidden="1">#REF!</definedName>
    <definedName name="재무" hidden="1">#REF!</definedName>
    <definedName name="재무비율" localSheetId="24">#REF!</definedName>
    <definedName name="재무비율">#REF!</definedName>
    <definedName name="재무제표" localSheetId="24"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8"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5"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14"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8"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5"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13"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4"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8"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5"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14"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8"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5"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13"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 localSheetId="24">#REF!</definedName>
    <definedName name="재무제표_CF_">#REF!</definedName>
    <definedName name="재무제표4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24" hidden="1">{"'미착금액'!$A$4:$G$14"}</definedName>
    <definedName name="재재재" localSheetId="8" hidden="1">{"'미착금액'!$A$4:$G$14"}</definedName>
    <definedName name="재재재" localSheetId="25" hidden="1">{"'미착금액'!$A$4:$G$14"}</definedName>
    <definedName name="재재재" localSheetId="2" hidden="1">{"'미착금액'!$A$4:$G$14"}</definedName>
    <definedName name="재재재" localSheetId="28" hidden="1">{"'미착금액'!$A$4:$G$14"}</definedName>
    <definedName name="재재재" localSheetId="5" hidden="1">{"'미착금액'!$A$4:$G$14"}</definedName>
    <definedName name="재재재" hidden="1">{"'미착금액'!$A$4:$G$14"}</definedName>
    <definedName name="재쟏" localSheetId="24" hidden="1">{#N/A,#N/A,FALSE,"배수2"}</definedName>
    <definedName name="재쟏" localSheetId="8" hidden="1">{#N/A,#N/A,FALSE,"배수2"}</definedName>
    <definedName name="재쟏" localSheetId="25" hidden="1">{#N/A,#N/A,FALSE,"배수2"}</definedName>
    <definedName name="재쟏" localSheetId="2" hidden="1">{#N/A,#N/A,FALSE,"배수2"}</definedName>
    <definedName name="재쟏" localSheetId="14" hidden="1">{#N/A,#N/A,FALSE,"배수2"}</definedName>
    <definedName name="재쟏" localSheetId="28" hidden="1">{#N/A,#N/A,FALSE,"배수2"}</definedName>
    <definedName name="재쟏" localSheetId="5" hidden="1">{#N/A,#N/A,FALSE,"배수2"}</definedName>
    <definedName name="재쟏" localSheetId="13" hidden="1">{#N/A,#N/A,FALSE,"배수2"}</definedName>
    <definedName name="재쟏" hidden="1">{#N/A,#N/A,FALSE,"배수2"}</definedName>
    <definedName name="재직노" localSheetId="24">#REF!</definedName>
    <definedName name="재직노">#REF!</definedName>
    <definedName name="재ㅔㅈ하" localSheetId="24" hidden="1">{#N/A,#N/A,FALSE,"부대1"}</definedName>
    <definedName name="재ㅔㅈ하" localSheetId="8" hidden="1">{#N/A,#N/A,FALSE,"부대1"}</definedName>
    <definedName name="재ㅔㅈ하" localSheetId="25" hidden="1">{#N/A,#N/A,FALSE,"부대1"}</definedName>
    <definedName name="재ㅔㅈ하" localSheetId="2" hidden="1">{#N/A,#N/A,FALSE,"부대1"}</definedName>
    <definedName name="재ㅔㅈ하" localSheetId="14" hidden="1">{#N/A,#N/A,FALSE,"부대1"}</definedName>
    <definedName name="재ㅔㅈ하" localSheetId="28" hidden="1">{#N/A,#N/A,FALSE,"부대1"}</definedName>
    <definedName name="재ㅔㅈ하" localSheetId="5" hidden="1">{#N/A,#N/A,FALSE,"부대1"}</definedName>
    <definedName name="재ㅔㅈ하" localSheetId="13" hidden="1">{#N/A,#N/A,FALSE,"부대1"}</definedName>
    <definedName name="재ㅔㅈ하" hidden="1">{#N/A,#N/A,FALSE,"부대1"}</definedName>
    <definedName name="저"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24" hidden="1">{#N/A,#N/A,FALSE,"정공"}</definedName>
    <definedName name="저1" localSheetId="8" hidden="1">{#N/A,#N/A,FALSE,"정공"}</definedName>
    <definedName name="저1" localSheetId="25" hidden="1">{#N/A,#N/A,FALSE,"정공"}</definedName>
    <definedName name="저1" localSheetId="2" hidden="1">{#N/A,#N/A,FALSE,"정공"}</definedName>
    <definedName name="저1" localSheetId="28" hidden="1">{#N/A,#N/A,FALSE,"정공"}</definedName>
    <definedName name="저1" localSheetId="5" hidden="1">{#N/A,#N/A,FALSE,"정공"}</definedName>
    <definedName name="저1" hidden="1">{#N/A,#N/A,FALSE,"정공"}</definedName>
    <definedName name="저2" localSheetId="24" hidden="1">{#N/A,#N/A,FALSE,"정공"}</definedName>
    <definedName name="저2" localSheetId="8" hidden="1">{#N/A,#N/A,FALSE,"정공"}</definedName>
    <definedName name="저2" localSheetId="25" hidden="1">{#N/A,#N/A,FALSE,"정공"}</definedName>
    <definedName name="저2" localSheetId="2" hidden="1">{#N/A,#N/A,FALSE,"정공"}</definedName>
    <definedName name="저2" localSheetId="28" hidden="1">{#N/A,#N/A,FALSE,"정공"}</definedName>
    <definedName name="저2" localSheetId="5" hidden="1">{#N/A,#N/A,FALSE,"정공"}</definedName>
    <definedName name="저2" hidden="1">{#N/A,#N/A,FALSE,"정공"}</definedName>
    <definedName name="저압케이블공">91867</definedName>
    <definedName name="저압케이블공노">#N/A</definedName>
    <definedName name="저압케이블전공" localSheetId="24">#REF!</definedName>
    <definedName name="저압케이블전공">#REF!</definedName>
    <definedName name="저장품" localSheetId="24">#REF!</definedName>
    <definedName name="저장품">#REF!</definedName>
    <definedName name="저저" localSheetId="24" hidden="1">{#N/A,#N/A,FALSE,"UNIT";#N/A,#N/A,FALSE,"UNIT";#N/A,#N/A,FALSE,"계정"}</definedName>
    <definedName name="저저" localSheetId="8" hidden="1">{#N/A,#N/A,FALSE,"UNIT";#N/A,#N/A,FALSE,"UNIT";#N/A,#N/A,FALSE,"계정"}</definedName>
    <definedName name="저저" localSheetId="25" hidden="1">{#N/A,#N/A,FALSE,"UNIT";#N/A,#N/A,FALSE,"UNIT";#N/A,#N/A,FALSE,"계정"}</definedName>
    <definedName name="저저" localSheetId="2" hidden="1">{#N/A,#N/A,FALSE,"UNIT";#N/A,#N/A,FALSE,"UNIT";#N/A,#N/A,FALSE,"계정"}</definedName>
    <definedName name="저저" localSheetId="28" hidden="1">{#N/A,#N/A,FALSE,"UNIT";#N/A,#N/A,FALSE,"UNIT";#N/A,#N/A,FALSE,"계정"}</definedName>
    <definedName name="저저" localSheetId="5" hidden="1">{#N/A,#N/A,FALSE,"UNIT";#N/A,#N/A,FALSE,"UNIT";#N/A,#N/A,FALSE,"계정"}</definedName>
    <definedName name="저저" hidden="1">{#N/A,#N/A,FALSE,"UNIT";#N/A,#N/A,FALSE,"UNIT";#N/A,#N/A,FALSE,"계정"}</definedName>
    <definedName name="저케" localSheetId="24">#REF!</definedName>
    <definedName name="저케">#REF!</definedName>
    <definedName name="적금입력" localSheetId="24">#REF!</definedName>
    <definedName name="적금입력">#REF!</definedName>
    <definedName name="전" localSheetId="24" hidden="1">{#N/A,#N/A,FALSE,"신규dep";#N/A,#N/A,FALSE,"신규dep-금형상각후";#N/A,#N/A,FALSE,"신규dep-연구비상각후";#N/A,#N/A,FALSE,"신규dep-기계,공구상각후"}</definedName>
    <definedName name="전" localSheetId="8" hidden="1">{#N/A,#N/A,FALSE,"신규dep";#N/A,#N/A,FALSE,"신규dep-금형상각후";#N/A,#N/A,FALSE,"신규dep-연구비상각후";#N/A,#N/A,FALSE,"신규dep-기계,공구상각후"}</definedName>
    <definedName name="전" localSheetId="25" hidden="1">{#N/A,#N/A,FALSE,"신규dep";#N/A,#N/A,FALSE,"신규dep-금형상각후";#N/A,#N/A,FALSE,"신규dep-연구비상각후";#N/A,#N/A,FALSE,"신규dep-기계,공구상각후"}</definedName>
    <definedName name="전" localSheetId="2" hidden="1">{#N/A,#N/A,FALSE,"신규dep";#N/A,#N/A,FALSE,"신규dep-금형상각후";#N/A,#N/A,FALSE,"신규dep-연구비상각후";#N/A,#N/A,FALSE,"신규dep-기계,공구상각후"}</definedName>
    <definedName name="전" localSheetId="28" hidden="1">{#N/A,#N/A,FALSE,"신규dep";#N/A,#N/A,FALSE,"신규dep-금형상각후";#N/A,#N/A,FALSE,"신규dep-연구비상각후";#N/A,#N/A,FALSE,"신규dep-기계,공구상각후"}</definedName>
    <definedName name="전" localSheetId="5"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_화_번_호" localSheetId="24">#REF!</definedName>
    <definedName name="전_화_번_호">#REF!</definedName>
    <definedName name="전1" localSheetId="24">#REF!</definedName>
    <definedName name="전1">#REF!</definedName>
    <definedName name="전2" localSheetId="24" hidden="1">{#N/A,#N/A,FALSE,"정공"}</definedName>
    <definedName name="전2" localSheetId="8" hidden="1">{#N/A,#N/A,FALSE,"정공"}</definedName>
    <definedName name="전2" localSheetId="25" hidden="1">{#N/A,#N/A,FALSE,"정공"}</definedName>
    <definedName name="전2" localSheetId="2" hidden="1">{#N/A,#N/A,FALSE,"정공"}</definedName>
    <definedName name="전2" localSheetId="14" hidden="1">{#N/A,#N/A,FALSE,"정공"}</definedName>
    <definedName name="전2" localSheetId="28" hidden="1">{#N/A,#N/A,FALSE,"정공"}</definedName>
    <definedName name="전2" localSheetId="5" hidden="1">{#N/A,#N/A,FALSE,"정공"}</definedName>
    <definedName name="전2" localSheetId="13" hidden="1">{#N/A,#N/A,FALSE,"정공"}</definedName>
    <definedName name="전2" hidden="1">{#N/A,#N/A,FALSE,"정공"}</definedName>
    <definedName name="전개계획" localSheetId="24" hidden="1">{#N/A,#N/A,FALSE,"단축1";#N/A,#N/A,FALSE,"단축2";#N/A,#N/A,FALSE,"단축3";#N/A,#N/A,FALSE,"장축";#N/A,#N/A,FALSE,"4WD"}</definedName>
    <definedName name="전개계획" localSheetId="8" hidden="1">{#N/A,#N/A,FALSE,"단축1";#N/A,#N/A,FALSE,"단축2";#N/A,#N/A,FALSE,"단축3";#N/A,#N/A,FALSE,"장축";#N/A,#N/A,FALSE,"4WD"}</definedName>
    <definedName name="전개계획" localSheetId="25" hidden="1">{#N/A,#N/A,FALSE,"단축1";#N/A,#N/A,FALSE,"단축2";#N/A,#N/A,FALSE,"단축3";#N/A,#N/A,FALSE,"장축";#N/A,#N/A,FALSE,"4WD"}</definedName>
    <definedName name="전개계획" localSheetId="2" hidden="1">{#N/A,#N/A,FALSE,"단축1";#N/A,#N/A,FALSE,"단축2";#N/A,#N/A,FALSE,"단축3";#N/A,#N/A,FALSE,"장축";#N/A,#N/A,FALSE,"4WD"}</definedName>
    <definedName name="전개계획" localSheetId="28" hidden="1">{#N/A,#N/A,FALSE,"단축1";#N/A,#N/A,FALSE,"단축2";#N/A,#N/A,FALSE,"단축3";#N/A,#N/A,FALSE,"장축";#N/A,#N/A,FALSE,"4WD"}</definedName>
    <definedName name="전개계획" localSheetId="5" hidden="1">{#N/A,#N/A,FALSE,"단축1";#N/A,#N/A,FALSE,"단축2";#N/A,#N/A,FALSE,"단축3";#N/A,#N/A,FALSE,"장축";#N/A,#N/A,FALSE,"4WD"}</definedName>
    <definedName name="전개계획" hidden="1">{#N/A,#N/A,FALSE,"단축1";#N/A,#N/A,FALSE,"단축2";#N/A,#N/A,FALSE,"단축3";#N/A,#N/A,FALSE,"장축";#N/A,#N/A,FALSE,"4WD"}</definedName>
    <definedName name="전개방안2" localSheetId="24" hidden="1">{#N/A,#N/A,FALSE,"단축1";#N/A,#N/A,FALSE,"단축2";#N/A,#N/A,FALSE,"단축3";#N/A,#N/A,FALSE,"장축";#N/A,#N/A,FALSE,"4WD"}</definedName>
    <definedName name="전개방안2" localSheetId="8" hidden="1">{#N/A,#N/A,FALSE,"단축1";#N/A,#N/A,FALSE,"단축2";#N/A,#N/A,FALSE,"단축3";#N/A,#N/A,FALSE,"장축";#N/A,#N/A,FALSE,"4WD"}</definedName>
    <definedName name="전개방안2" localSheetId="25" hidden="1">{#N/A,#N/A,FALSE,"단축1";#N/A,#N/A,FALSE,"단축2";#N/A,#N/A,FALSE,"단축3";#N/A,#N/A,FALSE,"장축";#N/A,#N/A,FALSE,"4WD"}</definedName>
    <definedName name="전개방안2" localSheetId="2" hidden="1">{#N/A,#N/A,FALSE,"단축1";#N/A,#N/A,FALSE,"단축2";#N/A,#N/A,FALSE,"단축3";#N/A,#N/A,FALSE,"장축";#N/A,#N/A,FALSE,"4WD"}</definedName>
    <definedName name="전개방안2" localSheetId="28" hidden="1">{#N/A,#N/A,FALSE,"단축1";#N/A,#N/A,FALSE,"단축2";#N/A,#N/A,FALSE,"단축3";#N/A,#N/A,FALSE,"장축";#N/A,#N/A,FALSE,"4WD"}</definedName>
    <definedName name="전개방안2" localSheetId="5" hidden="1">{#N/A,#N/A,FALSE,"단축1";#N/A,#N/A,FALSE,"단축2";#N/A,#N/A,FALSE,"단축3";#N/A,#N/A,FALSE,"장축";#N/A,#N/A,FALSE,"4WD"}</definedName>
    <definedName name="전개방안2" hidden="1">{#N/A,#N/A,FALSE,"단축1";#N/A,#N/A,FALSE,"단축2";#N/A,#N/A,FALSE,"단축3";#N/A,#N/A,FALSE,"장축";#N/A,#N/A,FALSE,"4WD"}</definedName>
    <definedName name="전개방안3" localSheetId="24" hidden="1">{#N/A,#N/A,FALSE,"단축1";#N/A,#N/A,FALSE,"단축2";#N/A,#N/A,FALSE,"단축3";#N/A,#N/A,FALSE,"장축";#N/A,#N/A,FALSE,"4WD"}</definedName>
    <definedName name="전개방안3" localSheetId="8" hidden="1">{#N/A,#N/A,FALSE,"단축1";#N/A,#N/A,FALSE,"단축2";#N/A,#N/A,FALSE,"단축3";#N/A,#N/A,FALSE,"장축";#N/A,#N/A,FALSE,"4WD"}</definedName>
    <definedName name="전개방안3" localSheetId="25" hidden="1">{#N/A,#N/A,FALSE,"단축1";#N/A,#N/A,FALSE,"단축2";#N/A,#N/A,FALSE,"단축3";#N/A,#N/A,FALSE,"장축";#N/A,#N/A,FALSE,"4WD"}</definedName>
    <definedName name="전개방안3" localSheetId="2" hidden="1">{#N/A,#N/A,FALSE,"단축1";#N/A,#N/A,FALSE,"단축2";#N/A,#N/A,FALSE,"단축3";#N/A,#N/A,FALSE,"장축";#N/A,#N/A,FALSE,"4WD"}</definedName>
    <definedName name="전개방안3" localSheetId="28" hidden="1">{#N/A,#N/A,FALSE,"단축1";#N/A,#N/A,FALSE,"단축2";#N/A,#N/A,FALSE,"단축3";#N/A,#N/A,FALSE,"장축";#N/A,#N/A,FALSE,"4WD"}</definedName>
    <definedName name="전개방안3" localSheetId="5" hidden="1">{#N/A,#N/A,FALSE,"단축1";#N/A,#N/A,FALSE,"단축2";#N/A,#N/A,FALSE,"단축3";#N/A,#N/A,FALSE,"장축";#N/A,#N/A,FALSE,"4WD"}</definedName>
    <definedName name="전개방안3" hidden="1">{#N/A,#N/A,FALSE,"단축1";#N/A,#N/A,FALSE,"단축2";#N/A,#N/A,FALSE,"단축3";#N/A,#N/A,FALSE,"장축";#N/A,#N/A,FALSE,"4WD"}</definedName>
    <definedName name="전개방안4" localSheetId="24" hidden="1">{#N/A,#N/A,FALSE,"단축1";#N/A,#N/A,FALSE,"단축2";#N/A,#N/A,FALSE,"단축3";#N/A,#N/A,FALSE,"장축";#N/A,#N/A,FALSE,"4WD"}</definedName>
    <definedName name="전개방안4" localSheetId="8" hidden="1">{#N/A,#N/A,FALSE,"단축1";#N/A,#N/A,FALSE,"단축2";#N/A,#N/A,FALSE,"단축3";#N/A,#N/A,FALSE,"장축";#N/A,#N/A,FALSE,"4WD"}</definedName>
    <definedName name="전개방안4" localSheetId="25" hidden="1">{#N/A,#N/A,FALSE,"단축1";#N/A,#N/A,FALSE,"단축2";#N/A,#N/A,FALSE,"단축3";#N/A,#N/A,FALSE,"장축";#N/A,#N/A,FALSE,"4WD"}</definedName>
    <definedName name="전개방안4" localSheetId="2" hidden="1">{#N/A,#N/A,FALSE,"단축1";#N/A,#N/A,FALSE,"단축2";#N/A,#N/A,FALSE,"단축3";#N/A,#N/A,FALSE,"장축";#N/A,#N/A,FALSE,"4WD"}</definedName>
    <definedName name="전개방안4" localSheetId="28" hidden="1">{#N/A,#N/A,FALSE,"단축1";#N/A,#N/A,FALSE,"단축2";#N/A,#N/A,FALSE,"단축3";#N/A,#N/A,FALSE,"장축";#N/A,#N/A,FALSE,"4WD"}</definedName>
    <definedName name="전개방안4" localSheetId="5" hidden="1">{#N/A,#N/A,FALSE,"단축1";#N/A,#N/A,FALSE,"단축2";#N/A,#N/A,FALSE,"단축3";#N/A,#N/A,FALSE,"장축";#N/A,#N/A,FALSE,"4WD"}</definedName>
    <definedName name="전개방안4" hidden="1">{#N/A,#N/A,FALSE,"단축1";#N/A,#N/A,FALSE,"단축2";#N/A,#N/A,FALSE,"단축3";#N/A,#N/A,FALSE,"장축";#N/A,#N/A,FALSE,"4WD"}</definedName>
    <definedName name="전국" localSheetId="24">#REF!</definedName>
    <definedName name="전국">#REF!</definedName>
    <definedName name="전기" localSheetId="24">#REF!</definedName>
    <definedName name="전기">#REF!</definedName>
    <definedName name="전기경상이익" localSheetId="24">#REF!</definedName>
    <definedName name="전기경상이익">#REF!</definedName>
    <definedName name="전기계장" localSheetId="24">#REF!</definedName>
    <definedName name="전기계장">#REF!</definedName>
    <definedName name="전기공사">#N/A</definedName>
    <definedName name="전기공사원가" localSheetId="24">BlankMacro1</definedName>
    <definedName name="전기공사원가" localSheetId="8">BlankMacro1</definedName>
    <definedName name="전기공사원가" localSheetId="25">BlankMacro1</definedName>
    <definedName name="전기공사원가" localSheetId="2">BlankMacro1</definedName>
    <definedName name="전기공사원가" localSheetId="28">BlankMacro1</definedName>
    <definedName name="전기공사원가" localSheetId="26">BlankMacro1</definedName>
    <definedName name="전기공사원가" localSheetId="27">BlankMacro1</definedName>
    <definedName name="전기공사원가" localSheetId="6">BlankMacro1</definedName>
    <definedName name="전기공사원가" localSheetId="5">BlankMacro1</definedName>
    <definedName name="전기공사원가">BlankMacro1</definedName>
    <definedName name="전기공사원가내역" localSheetId="24">BlankMacro1</definedName>
    <definedName name="전기공사원가내역" localSheetId="8">BlankMacro1</definedName>
    <definedName name="전기공사원가내역" localSheetId="25">BlankMacro1</definedName>
    <definedName name="전기공사원가내역" localSheetId="2">BlankMacro1</definedName>
    <definedName name="전기공사원가내역" localSheetId="28">BlankMacro1</definedName>
    <definedName name="전기공사원가내역" localSheetId="26">BlankMacro1</definedName>
    <definedName name="전기공사원가내역" localSheetId="27">BlankMacro1</definedName>
    <definedName name="전기공사원가내역" localSheetId="6">BlankMacro1</definedName>
    <definedName name="전기공사원가내역" localSheetId="5">BlankMacro1</definedName>
    <definedName name="전기공사원가내역">BlankMacro1</definedName>
    <definedName name="전기당기순이익" localSheetId="24">#REF!</definedName>
    <definedName name="전기당기순이익">#REF!</definedName>
    <definedName name="전기매출액" localSheetId="24">#REF!</definedName>
    <definedName name="전기매출액">#REF!</definedName>
    <definedName name="전기순매출액" localSheetId="24">#REF!</definedName>
    <definedName name="전기순매출액">#REF!</definedName>
    <definedName name="전기순이익" localSheetId="24">#REF!</definedName>
    <definedName name="전기순이익">#REF!</definedName>
    <definedName name="전기이월" localSheetId="24">#REF!</definedName>
    <definedName name="전기이월">#REF!</definedName>
    <definedName name="전년" localSheetId="24">#REF!</definedName>
    <definedName name="전년">#REF!</definedName>
    <definedName name="전년해당월" localSheetId="24">#REF!</definedName>
    <definedName name="전년해당월">#REF!</definedName>
    <definedName name="전대차입" localSheetId="24" hidden="1">#REF!</definedName>
    <definedName name="전대차입" hidden="1">#REF!</definedName>
    <definedName name="전도" localSheetId="24" hidden="1">{"FORM1",#N/A,FALSE,"Revenue";"FORMTR",#N/A,FALSE,"Revenue";"FORM3.1",#N/A,FALSE,"Revenue"}</definedName>
    <definedName name="전도" localSheetId="8" hidden="1">{"FORM1",#N/A,FALSE,"Revenue";"FORMTR",#N/A,FALSE,"Revenue";"FORM3.1",#N/A,FALSE,"Revenue"}</definedName>
    <definedName name="전도" localSheetId="25" hidden="1">{"FORM1",#N/A,FALSE,"Revenue";"FORMTR",#N/A,FALSE,"Revenue";"FORM3.1",#N/A,FALSE,"Revenue"}</definedName>
    <definedName name="전도" localSheetId="2" hidden="1">{"FORM1",#N/A,FALSE,"Revenue";"FORMTR",#N/A,FALSE,"Revenue";"FORM3.1",#N/A,FALSE,"Revenue"}</definedName>
    <definedName name="전도" localSheetId="28" hidden="1">{"FORM1",#N/A,FALSE,"Revenue";"FORMTR",#N/A,FALSE,"Revenue";"FORM3.1",#N/A,FALSE,"Revenue"}</definedName>
    <definedName name="전도" localSheetId="5" hidden="1">{"FORM1",#N/A,FALSE,"Revenue";"FORMTR",#N/A,FALSE,"Revenue";"FORM3.1",#N/A,FALSE,"Revenue"}</definedName>
    <definedName name="전도" hidden="1">{"FORM1",#N/A,FALSE,"Revenue";"FORMTR",#N/A,FALSE,"Revenue";"FORM3.1",#N/A,FALSE,"Revenue"}</definedName>
    <definedName name="전도\" localSheetId="24" hidden="1">{"FORM17",#N/A,FALSE,"Commission1";"FORM17.1",#N/A,FALSE,"Commission2"}</definedName>
    <definedName name="전도\" localSheetId="8" hidden="1">{"FORM17",#N/A,FALSE,"Commission1";"FORM17.1",#N/A,FALSE,"Commission2"}</definedName>
    <definedName name="전도\" localSheetId="25" hidden="1">{"FORM17",#N/A,FALSE,"Commission1";"FORM17.1",#N/A,FALSE,"Commission2"}</definedName>
    <definedName name="전도\" localSheetId="2" hidden="1">{"FORM17",#N/A,FALSE,"Commission1";"FORM17.1",#N/A,FALSE,"Commission2"}</definedName>
    <definedName name="전도\" localSheetId="28" hidden="1">{"FORM17",#N/A,FALSE,"Commission1";"FORM17.1",#N/A,FALSE,"Commission2"}</definedName>
    <definedName name="전도\" localSheetId="5" hidden="1">{"FORM17",#N/A,FALSE,"Commission1";"FORM17.1",#N/A,FALSE,"Commission2"}</definedName>
    <definedName name="전도\" hidden="1">{"FORM17",#N/A,FALSE,"Commission1";"FORM17.1",#N/A,FALSE,"Commission2"}</definedName>
    <definedName name="전도금2" localSheetId="24" hidden="1">{"FORM17",#N/A,FALSE,"Commission1";"FORM17.1",#N/A,FALSE,"Commission2"}</definedName>
    <definedName name="전도금2" localSheetId="8" hidden="1">{"FORM17",#N/A,FALSE,"Commission1";"FORM17.1",#N/A,FALSE,"Commission2"}</definedName>
    <definedName name="전도금2" localSheetId="25" hidden="1">{"FORM17",#N/A,FALSE,"Commission1";"FORM17.1",#N/A,FALSE,"Commission2"}</definedName>
    <definedName name="전도금2" localSheetId="2" hidden="1">{"FORM17",#N/A,FALSE,"Commission1";"FORM17.1",#N/A,FALSE,"Commission2"}</definedName>
    <definedName name="전도금2" localSheetId="28" hidden="1">{"FORM17",#N/A,FALSE,"Commission1";"FORM17.1",#N/A,FALSE,"Commission2"}</definedName>
    <definedName name="전도금2" localSheetId="5" hidden="1">{"FORM17",#N/A,FALSE,"Commission1";"FORM17.1",#N/A,FALSE,"Commission2"}</definedName>
    <definedName name="전도금2" hidden="1">{"FORM17",#N/A,FALSE,"Commission1";"FORM17.1",#N/A,FALSE,"Commission2"}</definedName>
    <definedName name="전등노무비" localSheetId="24">#REF!</definedName>
    <definedName name="전등노무비">#REF!</definedName>
    <definedName name="전등자재비" localSheetId="24">#REF!</definedName>
    <definedName name="전등자재비">#REF!</definedName>
    <definedName name="전략" localSheetId="24" hidden="1">{#N/A,#N/A,FALSE,"정공"}</definedName>
    <definedName name="전략" localSheetId="8" hidden="1">{#N/A,#N/A,FALSE,"정공"}</definedName>
    <definedName name="전략" localSheetId="25" hidden="1">{#N/A,#N/A,FALSE,"정공"}</definedName>
    <definedName name="전략" localSheetId="2" hidden="1">{#N/A,#N/A,FALSE,"정공"}</definedName>
    <definedName name="전략" localSheetId="14" hidden="1">{#N/A,#N/A,FALSE,"정공"}</definedName>
    <definedName name="전략" localSheetId="28" hidden="1">{#N/A,#N/A,FALSE,"정공"}</definedName>
    <definedName name="전략" localSheetId="5" hidden="1">{#N/A,#N/A,FALSE,"정공"}</definedName>
    <definedName name="전략" localSheetId="13" hidden="1">{#N/A,#N/A,FALSE,"정공"}</definedName>
    <definedName name="전략" hidden="1">{#N/A,#N/A,FALSE,"정공"}</definedName>
    <definedName name="전략2" localSheetId="24" hidden="1">{#N/A,#N/A,FALSE,"정공"}</definedName>
    <definedName name="전략2" localSheetId="8" hidden="1">{#N/A,#N/A,FALSE,"정공"}</definedName>
    <definedName name="전략2" localSheetId="25" hidden="1">{#N/A,#N/A,FALSE,"정공"}</definedName>
    <definedName name="전략2" localSheetId="2" hidden="1">{#N/A,#N/A,FALSE,"정공"}</definedName>
    <definedName name="전략2" localSheetId="14" hidden="1">{#N/A,#N/A,FALSE,"정공"}</definedName>
    <definedName name="전략2" localSheetId="28" hidden="1">{#N/A,#N/A,FALSE,"정공"}</definedName>
    <definedName name="전략2" localSheetId="5" hidden="1">{#N/A,#N/A,FALSE,"정공"}</definedName>
    <definedName name="전략2" localSheetId="13" hidden="1">{#N/A,#N/A,FALSE,"정공"}</definedName>
    <definedName name="전략2" hidden="1">{#N/A,#N/A,FALSE,"정공"}</definedName>
    <definedName name="전략투" localSheetId="24" hidden="1">{#N/A,#N/A,FALSE,"정공"}</definedName>
    <definedName name="전략투" localSheetId="8" hidden="1">{#N/A,#N/A,FALSE,"정공"}</definedName>
    <definedName name="전략투" localSheetId="25" hidden="1">{#N/A,#N/A,FALSE,"정공"}</definedName>
    <definedName name="전략투" localSheetId="2" hidden="1">{#N/A,#N/A,FALSE,"정공"}</definedName>
    <definedName name="전략투" localSheetId="14" hidden="1">{#N/A,#N/A,FALSE,"정공"}</definedName>
    <definedName name="전략투" localSheetId="28" hidden="1">{#N/A,#N/A,FALSE,"정공"}</definedName>
    <definedName name="전략투" localSheetId="5" hidden="1">{#N/A,#N/A,FALSE,"정공"}</definedName>
    <definedName name="전략투" localSheetId="13" hidden="1">{#N/A,#N/A,FALSE,"정공"}</definedName>
    <definedName name="전략투" hidden="1">{#N/A,#N/A,FALSE,"정공"}</definedName>
    <definedName name="전부" localSheetId="24" hidden="1">{#N/A,#N/A,FALSE,"단축1";#N/A,#N/A,FALSE,"단축2";#N/A,#N/A,FALSE,"단축3";#N/A,#N/A,FALSE,"장축";#N/A,#N/A,FALSE,"4WD"}</definedName>
    <definedName name="전부" localSheetId="8" hidden="1">{#N/A,#N/A,FALSE,"단축1";#N/A,#N/A,FALSE,"단축2";#N/A,#N/A,FALSE,"단축3";#N/A,#N/A,FALSE,"장축";#N/A,#N/A,FALSE,"4WD"}</definedName>
    <definedName name="전부" localSheetId="25" hidden="1">{#N/A,#N/A,FALSE,"단축1";#N/A,#N/A,FALSE,"단축2";#N/A,#N/A,FALSE,"단축3";#N/A,#N/A,FALSE,"장축";#N/A,#N/A,FALSE,"4WD"}</definedName>
    <definedName name="전부" localSheetId="2" hidden="1">{#N/A,#N/A,FALSE,"단축1";#N/A,#N/A,FALSE,"단축2";#N/A,#N/A,FALSE,"단축3";#N/A,#N/A,FALSE,"장축";#N/A,#N/A,FALSE,"4WD"}</definedName>
    <definedName name="전부" localSheetId="28" hidden="1">{#N/A,#N/A,FALSE,"단축1";#N/A,#N/A,FALSE,"단축2";#N/A,#N/A,FALSE,"단축3";#N/A,#N/A,FALSE,"장축";#N/A,#N/A,FALSE,"4WD"}</definedName>
    <definedName name="전부" localSheetId="5" hidden="1">{#N/A,#N/A,FALSE,"단축1";#N/A,#N/A,FALSE,"단축2";#N/A,#N/A,FALSE,"단축3";#N/A,#N/A,FALSE,"장축";#N/A,#N/A,FALSE,"4WD"}</definedName>
    <definedName name="전부" hidden="1">{#N/A,#N/A,FALSE,"단축1";#N/A,#N/A,FALSE,"단축2";#N/A,#N/A,FALSE,"단축3";#N/A,#N/A,FALSE,"장축";#N/A,#N/A,FALSE,"4WD"}</definedName>
    <definedName name="전사" localSheetId="24" hidden="1">{#N/A,#N/A,FALSE,"지침";#N/A,#N/A,FALSE,"환경분석";#N/A,#N/A,FALSE,"Sheet16"}</definedName>
    <definedName name="전사" localSheetId="8" hidden="1">{#N/A,#N/A,FALSE,"지침";#N/A,#N/A,FALSE,"환경분석";#N/A,#N/A,FALSE,"Sheet16"}</definedName>
    <definedName name="전사" localSheetId="25" hidden="1">{#N/A,#N/A,FALSE,"지침";#N/A,#N/A,FALSE,"환경분석";#N/A,#N/A,FALSE,"Sheet16"}</definedName>
    <definedName name="전사" localSheetId="2" hidden="1">{#N/A,#N/A,FALSE,"지침";#N/A,#N/A,FALSE,"환경분석";#N/A,#N/A,FALSE,"Sheet16"}</definedName>
    <definedName name="전사" localSheetId="28" hidden="1">{#N/A,#N/A,FALSE,"지침";#N/A,#N/A,FALSE,"환경분석";#N/A,#N/A,FALSE,"Sheet16"}</definedName>
    <definedName name="전사" localSheetId="5" hidden="1">{#N/A,#N/A,FALSE,"지침";#N/A,#N/A,FALSE,"환경분석";#N/A,#N/A,FALSE,"Sheet16"}</definedName>
    <definedName name="전사" hidden="1">{#N/A,#N/A,FALSE,"지침";#N/A,#N/A,FALSE,"환경분석";#N/A,#N/A,FALSE,"Sheet16"}</definedName>
    <definedName name="전사교육계획"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 localSheetId="24">#REF!</definedName>
    <definedName name="전산망공사">#REF!</definedName>
    <definedName name="전선">100%</definedName>
    <definedName name="전선관">100%</definedName>
    <definedName name="전선관및접지내역서" localSheetId="24" hidden="1">#REF!</definedName>
    <definedName name="전선관및접지내역서" localSheetId="28" hidden="1">#REF!</definedName>
    <definedName name="전선관및접지내역서" hidden="1">#REF!</definedName>
    <definedName name="전신전화"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 localSheetId="24">#REF!</definedName>
    <definedName name="전신전화가입권명세서">#REF!</definedName>
    <definedName name="전용면적" localSheetId="24">#REF!</definedName>
    <definedName name="전용면적">#REF!</definedName>
    <definedName name="전용원" localSheetId="24" hidden="1">{#N/A,#N/A,FALSE,"97년 투자계획 세부내역 "}</definedName>
    <definedName name="전용원" localSheetId="8" hidden="1">{#N/A,#N/A,FALSE,"97년 투자계획 세부내역 "}</definedName>
    <definedName name="전용원" localSheetId="25" hidden="1">{#N/A,#N/A,FALSE,"97년 투자계획 세부내역 "}</definedName>
    <definedName name="전용원" localSheetId="2" hidden="1">{#N/A,#N/A,FALSE,"97년 투자계획 세부내역 "}</definedName>
    <definedName name="전용원" localSheetId="28" hidden="1">{#N/A,#N/A,FALSE,"97년 투자계획 세부내역 "}</definedName>
    <definedName name="전용원" localSheetId="5" hidden="1">{#N/A,#N/A,FALSE,"97년 투자계획 세부내역 "}</definedName>
    <definedName name="전용원" hidden="1">{#N/A,#N/A,FALSE,"97년 투자계획 세부내역 "}</definedName>
    <definedName name="전용원1" localSheetId="24" hidden="1">{#N/A,#N/A,FALSE,"97년 투자계획 세부내역 "}</definedName>
    <definedName name="전용원1" localSheetId="8" hidden="1">{#N/A,#N/A,FALSE,"97년 투자계획 세부내역 "}</definedName>
    <definedName name="전용원1" localSheetId="25" hidden="1">{#N/A,#N/A,FALSE,"97년 투자계획 세부내역 "}</definedName>
    <definedName name="전용원1" localSheetId="2" hidden="1">{#N/A,#N/A,FALSE,"97년 투자계획 세부내역 "}</definedName>
    <definedName name="전용원1" localSheetId="28" hidden="1">{#N/A,#N/A,FALSE,"97년 투자계획 세부내역 "}</definedName>
    <definedName name="전용원1" localSheetId="5" hidden="1">{#N/A,#N/A,FALSE,"97년 투자계획 세부내역 "}</definedName>
    <definedName name="전용원1" hidden="1">{#N/A,#N/A,FALSE,"97년 투자계획 세부내역 "}</definedName>
    <definedName name="전입액" localSheetId="24">#REF!</definedName>
    <definedName name="전입액">#REF!</definedName>
    <definedName name="전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 localSheetId="24">#REF!</definedName>
    <definedName name="전장">#REF!</definedName>
    <definedName name="전장설계" localSheetId="24" hidden="1">{#N/A,#N/A,FALSE,"불량현황";#N/A,#N/A,FALSE,"표면처리업체별";#N/A,#N/A,FALSE,"사양별";#N/A,#N/A,FALSE,"제작업체별";#N/A,#N/A,FALSE,"업체주소";#N/A,#N/A,FALSE,"장착부위";#N/A,#N/A,FALSE,"V-100표면현황 (2)"}</definedName>
    <definedName name="전장설계" localSheetId="8" hidden="1">{#N/A,#N/A,FALSE,"불량현황";#N/A,#N/A,FALSE,"표면처리업체별";#N/A,#N/A,FALSE,"사양별";#N/A,#N/A,FALSE,"제작업체별";#N/A,#N/A,FALSE,"업체주소";#N/A,#N/A,FALSE,"장착부위";#N/A,#N/A,FALSE,"V-100표면현황 (2)"}</definedName>
    <definedName name="전장설계" localSheetId="25" hidden="1">{#N/A,#N/A,FALSE,"불량현황";#N/A,#N/A,FALSE,"표면처리업체별";#N/A,#N/A,FALSE,"사양별";#N/A,#N/A,FALSE,"제작업체별";#N/A,#N/A,FALSE,"업체주소";#N/A,#N/A,FALSE,"장착부위";#N/A,#N/A,FALSE,"V-100표면현황 (2)"}</definedName>
    <definedName name="전장설계" localSheetId="2" hidden="1">{#N/A,#N/A,FALSE,"불량현황";#N/A,#N/A,FALSE,"표면처리업체별";#N/A,#N/A,FALSE,"사양별";#N/A,#N/A,FALSE,"제작업체별";#N/A,#N/A,FALSE,"업체주소";#N/A,#N/A,FALSE,"장착부위";#N/A,#N/A,FALSE,"V-100표면현황 (2)"}</definedName>
    <definedName name="전장설계" localSheetId="14" hidden="1">{#N/A,#N/A,FALSE,"불량현황";#N/A,#N/A,FALSE,"표면처리업체별";#N/A,#N/A,FALSE,"사양별";#N/A,#N/A,FALSE,"제작업체별";#N/A,#N/A,FALSE,"업체주소";#N/A,#N/A,FALSE,"장착부위";#N/A,#N/A,FALSE,"V-100표면현황 (2)"}</definedName>
    <definedName name="전장설계" localSheetId="28" hidden="1">{#N/A,#N/A,FALSE,"불량현황";#N/A,#N/A,FALSE,"표면처리업체별";#N/A,#N/A,FALSE,"사양별";#N/A,#N/A,FALSE,"제작업체별";#N/A,#N/A,FALSE,"업체주소";#N/A,#N/A,FALSE,"장착부위";#N/A,#N/A,FALSE,"V-100표면현황 (2)"}</definedName>
    <definedName name="전장설계" localSheetId="5" hidden="1">{#N/A,#N/A,FALSE,"불량현황";#N/A,#N/A,FALSE,"표면처리업체별";#N/A,#N/A,FALSE,"사양별";#N/A,#N/A,FALSE,"제작업체별";#N/A,#N/A,FALSE,"업체주소";#N/A,#N/A,FALSE,"장착부위";#N/A,#N/A,FALSE,"V-100표면현황 (2)"}</definedName>
    <definedName name="전장설계" localSheetId="13"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24" hidden="1">{"'Jibu9811 (3)'!$B$1:$J$433"}</definedName>
    <definedName name="전주" localSheetId="8" hidden="1">{"'Jibu9811 (3)'!$B$1:$J$433"}</definedName>
    <definedName name="전주" localSheetId="25" hidden="1">{"'Jibu9811 (3)'!$B$1:$J$433"}</definedName>
    <definedName name="전주" localSheetId="2" hidden="1">{"'Jibu9811 (3)'!$B$1:$J$433"}</definedName>
    <definedName name="전주" localSheetId="14" hidden="1">{"'Jibu9811 (3)'!$B$1:$J$433"}</definedName>
    <definedName name="전주" localSheetId="28" hidden="1">{"'Jibu9811 (3)'!$B$1:$J$433"}</definedName>
    <definedName name="전주" localSheetId="5" hidden="1">{"'Jibu9811 (3)'!$B$1:$J$433"}</definedName>
    <definedName name="전주" localSheetId="13" hidden="1">{"'Jibu9811 (3)'!$B$1:$J$433"}</definedName>
    <definedName name="전주" hidden="1">{"'Jibu9811 (3)'!$B$1:$J$433"}</definedName>
    <definedName name="전주2" localSheetId="24" hidden="1">{"'Jibu9811 (3)'!$B$1:$J$433"}</definedName>
    <definedName name="전주2" localSheetId="8" hidden="1">{"'Jibu9811 (3)'!$B$1:$J$433"}</definedName>
    <definedName name="전주2" localSheetId="25" hidden="1">{"'Jibu9811 (3)'!$B$1:$J$433"}</definedName>
    <definedName name="전주2" localSheetId="2" hidden="1">{"'Jibu9811 (3)'!$B$1:$J$433"}</definedName>
    <definedName name="전주2" localSheetId="14" hidden="1">{"'Jibu9811 (3)'!$B$1:$J$433"}</definedName>
    <definedName name="전주2" localSheetId="28" hidden="1">{"'Jibu9811 (3)'!$B$1:$J$433"}</definedName>
    <definedName name="전주2" localSheetId="5" hidden="1">{"'Jibu9811 (3)'!$B$1:$J$433"}</definedName>
    <definedName name="전주2" localSheetId="13" hidden="1">{"'Jibu9811 (3)'!$B$1:$J$433"}</definedName>
    <definedName name="전주2" hidden="1">{"'Jibu9811 (3)'!$B$1:$J$433"}</definedName>
    <definedName name="전직사유" localSheetId="24">#REF!</definedName>
    <definedName name="전직사유">#REF!</definedName>
    <definedName name="전차종" localSheetId="24"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localSheetId="25"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localSheetId="14" hidden="1">{#N/A,#N/A,FALSE,"표지";#N/A,#N/A,FALSE,"전제";#N/A,#N/A,FALSE,"대당";#N/A,#N/A,FALSE,"가공비";#N/A,#N/A,FALSE,"재료비";#N/A,#N/A,FALSE,"손익"}</definedName>
    <definedName name="전차종" localSheetId="28"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13"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localSheetId="24" hidden="1">#REF!</definedName>
    <definedName name="전체" hidden="1">#REF!</definedName>
    <definedName name="전체근속연수" localSheetId="24">#REF!</definedName>
    <definedName name="전체근속연수">#REF!</definedName>
    <definedName name="전체범위" localSheetId="24">#REF!</definedName>
    <definedName name="전체범위">#REF!</definedName>
    <definedName name="전체현황" localSheetId="24" hidden="1">{#N/A,#N/A,FALSE,"단축1";#N/A,#N/A,FALSE,"단축2";#N/A,#N/A,FALSE,"단축3";#N/A,#N/A,FALSE,"장축";#N/A,#N/A,FALSE,"4WD"}</definedName>
    <definedName name="전체현황" localSheetId="8" hidden="1">{#N/A,#N/A,FALSE,"단축1";#N/A,#N/A,FALSE,"단축2";#N/A,#N/A,FALSE,"단축3";#N/A,#N/A,FALSE,"장축";#N/A,#N/A,FALSE,"4WD"}</definedName>
    <definedName name="전체현황" localSheetId="25" hidden="1">{#N/A,#N/A,FALSE,"단축1";#N/A,#N/A,FALSE,"단축2";#N/A,#N/A,FALSE,"단축3";#N/A,#N/A,FALSE,"장축";#N/A,#N/A,FALSE,"4WD"}</definedName>
    <definedName name="전체현황" localSheetId="2" hidden="1">{#N/A,#N/A,FALSE,"단축1";#N/A,#N/A,FALSE,"단축2";#N/A,#N/A,FALSE,"단축3";#N/A,#N/A,FALSE,"장축";#N/A,#N/A,FALSE,"4WD"}</definedName>
    <definedName name="전체현황" localSheetId="28" hidden="1">{#N/A,#N/A,FALSE,"단축1";#N/A,#N/A,FALSE,"단축2";#N/A,#N/A,FALSE,"단축3";#N/A,#N/A,FALSE,"장축";#N/A,#N/A,FALSE,"4WD"}</definedName>
    <definedName name="전체현황" localSheetId="5" hidden="1">{#N/A,#N/A,FALSE,"단축1";#N/A,#N/A,FALSE,"단축2";#N/A,#N/A,FALSE,"단축3";#N/A,#N/A,FALSE,"장축";#N/A,#N/A,FALSE,"4WD"}</definedName>
    <definedName name="전체현황" hidden="1">{#N/A,#N/A,FALSE,"단축1";#N/A,#N/A,FALSE,"단축2";#N/A,#N/A,FALSE,"단축3";#N/A,#N/A,FALSE,"장축";#N/A,#N/A,FALSE,"4WD"}</definedName>
    <definedName name="전화" localSheetId="24">#REF!</definedName>
    <definedName name="전화">#REF!</definedName>
    <definedName name="전화가입권" localSheetId="24" hidden="1">{#N/A,#N/A,FALSE,"정공"}</definedName>
    <definedName name="전화가입권" localSheetId="8" hidden="1">{#N/A,#N/A,FALSE,"정공"}</definedName>
    <definedName name="전화가입권" localSheetId="25" hidden="1">{#N/A,#N/A,FALSE,"정공"}</definedName>
    <definedName name="전화가입권" localSheetId="2" hidden="1">{#N/A,#N/A,FALSE,"정공"}</definedName>
    <definedName name="전화가입권" localSheetId="14" hidden="1">{#N/A,#N/A,FALSE,"정공"}</definedName>
    <definedName name="전화가입권" localSheetId="28" hidden="1">{#N/A,#N/A,FALSE,"정공"}</definedName>
    <definedName name="전화가입권" localSheetId="5" hidden="1">{#N/A,#N/A,FALSE,"정공"}</definedName>
    <definedName name="전화가입권" localSheetId="13" hidden="1">{#N/A,#N/A,FALSE,"정공"}</definedName>
    <definedName name="전화가입권" hidden="1">{#N/A,#N/A,FALSE,"정공"}</definedName>
    <definedName name="절" localSheetId="24" hidden="1">#REF!</definedName>
    <definedName name="절" localSheetId="28" hidden="1">#REF!</definedName>
    <definedName name="절" hidden="1">#REF!</definedName>
    <definedName name="절감" localSheetId="8">[1]!BlankMacro1</definedName>
    <definedName name="절감" localSheetId="28">[2]!BlankMacro1</definedName>
    <definedName name="절감" localSheetId="26">[2]!BlankMacro1</definedName>
    <definedName name="절감" localSheetId="27">[2]!BlankMacro1</definedName>
    <definedName name="절감" localSheetId="6">[2]!BlankMacro1</definedName>
    <definedName name="절감" localSheetId="5">#REF!</definedName>
    <definedName name="절감">[2]!BlankMacro1</definedName>
    <definedName name="절감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localSheetId="24" hidden="1">{#N/A,#N/A,FALSE,"단축1";#N/A,#N/A,FALSE,"단축2";#N/A,#N/A,FALSE,"단축3";#N/A,#N/A,FALSE,"장축";#N/A,#N/A,FALSE,"4WD"}</definedName>
    <definedName name="절감계산2" localSheetId="8" hidden="1">{#N/A,#N/A,FALSE,"단축1";#N/A,#N/A,FALSE,"단축2";#N/A,#N/A,FALSE,"단축3";#N/A,#N/A,FALSE,"장축";#N/A,#N/A,FALSE,"4WD"}</definedName>
    <definedName name="절감계산2" localSheetId="25" hidden="1">{#N/A,#N/A,FALSE,"단축1";#N/A,#N/A,FALSE,"단축2";#N/A,#N/A,FALSE,"단축3";#N/A,#N/A,FALSE,"장축";#N/A,#N/A,FALSE,"4WD"}</definedName>
    <definedName name="절감계산2" localSheetId="2" hidden="1">{#N/A,#N/A,FALSE,"단축1";#N/A,#N/A,FALSE,"단축2";#N/A,#N/A,FALSE,"단축3";#N/A,#N/A,FALSE,"장축";#N/A,#N/A,FALSE,"4WD"}</definedName>
    <definedName name="절감계산2" localSheetId="28" hidden="1">{#N/A,#N/A,FALSE,"단축1";#N/A,#N/A,FALSE,"단축2";#N/A,#N/A,FALSE,"단축3";#N/A,#N/A,FALSE,"장축";#N/A,#N/A,FALSE,"4WD"}</definedName>
    <definedName name="절감계산2" localSheetId="5" hidden="1">{#N/A,#N/A,FALSE,"단축1";#N/A,#N/A,FALSE,"단축2";#N/A,#N/A,FALSE,"단축3";#N/A,#N/A,FALSE,"장축";#N/A,#N/A,FALSE,"4WD"}</definedName>
    <definedName name="절감계산2" hidden="1">{#N/A,#N/A,FALSE,"단축1";#N/A,#N/A,FALSE,"단축2";#N/A,#N/A,FALSE,"단축3";#N/A,#N/A,FALSE,"장축";#N/A,#N/A,FALSE,"4WD"}</definedName>
    <definedName name="절감내역상세" localSheetId="24" hidden="1">{#N/A,#N/A,FALSE,"정공"}</definedName>
    <definedName name="절감내역상세" localSheetId="8" hidden="1">{#N/A,#N/A,FALSE,"정공"}</definedName>
    <definedName name="절감내역상세" localSheetId="25" hidden="1">{#N/A,#N/A,FALSE,"정공"}</definedName>
    <definedName name="절감내역상세" localSheetId="2" hidden="1">{#N/A,#N/A,FALSE,"정공"}</definedName>
    <definedName name="절감내역상세" localSheetId="28" hidden="1">{#N/A,#N/A,FALSE,"정공"}</definedName>
    <definedName name="절감내역상세" localSheetId="5" hidden="1">{#N/A,#N/A,FALSE,"정공"}</definedName>
    <definedName name="절감내역상세" hidden="1">{#N/A,#N/A,FALSE,"정공"}</definedName>
    <definedName name="절감반기계획對실적" localSheetId="24" hidden="1">{#N/A,#N/A,FALSE,"정공"}</definedName>
    <definedName name="절감반기계획對실적" localSheetId="8" hidden="1">{#N/A,#N/A,FALSE,"정공"}</definedName>
    <definedName name="절감반기계획對실적" localSheetId="25" hidden="1">{#N/A,#N/A,FALSE,"정공"}</definedName>
    <definedName name="절감반기계획對실적" localSheetId="2" hidden="1">{#N/A,#N/A,FALSE,"정공"}</definedName>
    <definedName name="절감반기계획對실적" localSheetId="28" hidden="1">{#N/A,#N/A,FALSE,"정공"}</definedName>
    <definedName name="절감반기계획對실적" localSheetId="5" hidden="1">{#N/A,#N/A,FALSE,"정공"}</definedName>
    <definedName name="절감반기계획對실적" hidden="1">{#N/A,#N/A,FALSE,"정공"}</definedName>
    <definedName name="絶費" localSheetId="24" hidden="1">{"'買掛金'!$J$6"}</definedName>
    <definedName name="絶費" localSheetId="8" hidden="1">{"'買掛金'!$J$6"}</definedName>
    <definedName name="絶費" localSheetId="25" hidden="1">{"'買掛金'!$J$6"}</definedName>
    <definedName name="絶費" localSheetId="2" hidden="1">{"'買掛金'!$J$6"}</definedName>
    <definedName name="絶費" localSheetId="28" hidden="1">{"'買掛金'!$J$6"}</definedName>
    <definedName name="絶費" localSheetId="5" hidden="1">{"'買掛金'!$J$6"}</definedName>
    <definedName name="絶費" hidden="1">{"'買掛金'!$J$6"}</definedName>
    <definedName name="절삭" localSheetId="24">#REF!</definedName>
    <definedName name="절삭">#REF!</definedName>
    <definedName name="절삭2" localSheetId="24">#REF!</definedName>
    <definedName name="절삭2">#REF!</definedName>
    <definedName name="점소">#N/A</definedName>
    <definedName name="점수표" localSheetId="24">#REF!</definedName>
    <definedName name="점수표">#REF!</definedName>
    <definedName name="접대비"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 localSheetId="24">#REF!</definedName>
    <definedName name="접속도로">#REF!</definedName>
    <definedName name="접속면적" localSheetId="24">#REF!</definedName>
    <definedName name="접속면적">#REF!</definedName>
    <definedName name="접속슬라브길이1" localSheetId="24">#REF!</definedName>
    <definedName name="접속슬라브길이1">#REF!</definedName>
    <definedName name="접속슬라브길이2" localSheetId="24">#REF!</definedName>
    <definedName name="접속슬라브길이2">#REF!</definedName>
    <definedName name="접속슬라브폭1" localSheetId="24">#REF!</definedName>
    <definedName name="접속슬라브폭1">#REF!</definedName>
    <definedName name="접속슬라브폭2" localSheetId="24">#REF!</definedName>
    <definedName name="접속슬라브폭2">#REF!</definedName>
    <definedName name="접속슬라브폭3" localSheetId="24">#REF!</definedName>
    <definedName name="접속슬라브폭3">#REF!</definedName>
    <definedName name="접속슬라브폭4" localSheetId="24">#REF!</definedName>
    <definedName name="접속슬라브폭4">#REF!</definedName>
    <definedName name="접속저판길이1" localSheetId="24">#REF!</definedName>
    <definedName name="접속저판길이1">#REF!</definedName>
    <definedName name="접속저판길이2" localSheetId="24">#REF!</definedName>
    <definedName name="접속저판길이2">#REF!</definedName>
    <definedName name="접속저판폭1" localSheetId="24">#REF!</definedName>
    <definedName name="접속저판폭1">#REF!</definedName>
    <definedName name="접속저판폭2" localSheetId="24">#REF!</definedName>
    <definedName name="접속저판폭2">#REF!</definedName>
    <definedName name="접속저판폭3" localSheetId="24">#REF!</definedName>
    <definedName name="접속저판폭3">#REF!</definedName>
    <definedName name="접속저판폭4" localSheetId="24">#REF!</definedName>
    <definedName name="접속저판폭4">#REF!</definedName>
    <definedName name="접속현황" localSheetId="24">#REF!</definedName>
    <definedName name="접속현황">#REF!</definedName>
    <definedName name="정" localSheetId="24" hidden="1">{#N/A,#N/A,FALSE,"UNIT";#N/A,#N/A,FALSE,"UNIT";#N/A,#N/A,FALSE,"계정"}</definedName>
    <definedName name="정" localSheetId="8" hidden="1">{#N/A,#N/A,FALSE,"UNIT";#N/A,#N/A,FALSE,"UNIT";#N/A,#N/A,FALSE,"계정"}</definedName>
    <definedName name="정" localSheetId="25" hidden="1">{#N/A,#N/A,FALSE,"UNIT";#N/A,#N/A,FALSE,"UNIT";#N/A,#N/A,FALSE,"계정"}</definedName>
    <definedName name="정" localSheetId="2" hidden="1">{#N/A,#N/A,FALSE,"UNIT";#N/A,#N/A,FALSE,"UNIT";#N/A,#N/A,FALSE,"계정"}</definedName>
    <definedName name="정" localSheetId="28" hidden="1">{#N/A,#N/A,FALSE,"UNIT";#N/A,#N/A,FALSE,"UNIT";#N/A,#N/A,FALSE,"계정"}</definedName>
    <definedName name="정" localSheetId="5" hidden="1">{#N/A,#N/A,FALSE,"UNIT";#N/A,#N/A,FALSE,"UNIT";#N/A,#N/A,FALSE,"계정"}</definedName>
    <definedName name="정" hidden="1">{#N/A,#N/A,FALSE,"UNIT";#N/A,#N/A,FALSE,"UNIT";#N/A,#N/A,FALSE,"계정"}</definedName>
    <definedName name="정규직월" localSheetId="24">OFFSET(#REF!,0,0,COUNTA(#REF!))</definedName>
    <definedName name="정규직월">OFFSET(#REF!,0,0,COUNTA(#REF!))</definedName>
    <definedName name="정규직인원" localSheetId="24">OFFSET(#REF!,0,0,COUNT(#REF!))</definedName>
    <definedName name="정규직인원">OFFSET(#REF!,0,0,COUNT(#REF!))</definedName>
    <definedName name="정렬" localSheetId="24">#REF!</definedName>
    <definedName name="정렬">#REF!</definedName>
    <definedName name="정렬범위" localSheetId="24">#REF!</definedName>
    <definedName name="정렬범위">#REF!</definedName>
    <definedName name="정류기">#N/A</definedName>
    <definedName name="정류기재">#N/A</definedName>
    <definedName name="정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24" hidden="1">{#N/A,#N/A,FALSE,"UNIT";#N/A,#N/A,FALSE,"UNIT";#N/A,#N/A,FALSE,"계정"}</definedName>
    <definedName name="정문" localSheetId="8" hidden="1">{#N/A,#N/A,FALSE,"UNIT";#N/A,#N/A,FALSE,"UNIT";#N/A,#N/A,FALSE,"계정"}</definedName>
    <definedName name="정문" localSheetId="25" hidden="1">{#N/A,#N/A,FALSE,"UNIT";#N/A,#N/A,FALSE,"UNIT";#N/A,#N/A,FALSE,"계정"}</definedName>
    <definedName name="정문" localSheetId="2" hidden="1">{#N/A,#N/A,FALSE,"UNIT";#N/A,#N/A,FALSE,"UNIT";#N/A,#N/A,FALSE,"계정"}</definedName>
    <definedName name="정문" localSheetId="28" hidden="1">{#N/A,#N/A,FALSE,"UNIT";#N/A,#N/A,FALSE,"UNIT";#N/A,#N/A,FALSE,"계정"}</definedName>
    <definedName name="정문" localSheetId="5" hidden="1">{#N/A,#N/A,FALSE,"UNIT";#N/A,#N/A,FALSE,"UNIT";#N/A,#N/A,FALSE,"계정"}</definedName>
    <definedName name="정문" hidden="1">{#N/A,#N/A,FALSE,"UNIT";#N/A,#N/A,FALSE,"UNIT";#N/A,#N/A,FALSE,"계정"}</definedName>
    <definedName name="정문식" localSheetId="24" hidden="1">{#N/A,#N/A,FALSE,"UNIT";#N/A,#N/A,FALSE,"UNIT";#N/A,#N/A,FALSE,"계정"}</definedName>
    <definedName name="정문식" localSheetId="8" hidden="1">{#N/A,#N/A,FALSE,"UNIT";#N/A,#N/A,FALSE,"UNIT";#N/A,#N/A,FALSE,"계정"}</definedName>
    <definedName name="정문식" localSheetId="25" hidden="1">{#N/A,#N/A,FALSE,"UNIT";#N/A,#N/A,FALSE,"UNIT";#N/A,#N/A,FALSE,"계정"}</definedName>
    <definedName name="정문식" localSheetId="2" hidden="1">{#N/A,#N/A,FALSE,"UNIT";#N/A,#N/A,FALSE,"UNIT";#N/A,#N/A,FALSE,"계정"}</definedName>
    <definedName name="정문식" localSheetId="28" hidden="1">{#N/A,#N/A,FALSE,"UNIT";#N/A,#N/A,FALSE,"UNIT";#N/A,#N/A,FALSE,"계정"}</definedName>
    <definedName name="정문식" localSheetId="5" hidden="1">{#N/A,#N/A,FALSE,"UNIT";#N/A,#N/A,FALSE,"UNIT";#N/A,#N/A,FALSE,"계정"}</definedName>
    <definedName name="정문식" hidden="1">{#N/A,#N/A,FALSE,"UNIT";#N/A,#N/A,FALSE,"UNIT";#N/A,#N/A,FALSE,"계정"}</definedName>
    <definedName name="정미아" localSheetId="24" hidden="1">{#N/A,#N/A,FALSE,"BS";#N/A,#N/A,FALSE,"PL";#N/A,#N/A,FALSE,"처분";#N/A,#N/A,FALSE,"현금";#N/A,#N/A,FALSE,"매출";#N/A,#N/A,FALSE,"원가";#N/A,#N/A,FALSE,"경영"}</definedName>
    <definedName name="정미아" localSheetId="8" hidden="1">{#N/A,#N/A,FALSE,"BS";#N/A,#N/A,FALSE,"PL";#N/A,#N/A,FALSE,"처분";#N/A,#N/A,FALSE,"현금";#N/A,#N/A,FALSE,"매출";#N/A,#N/A,FALSE,"원가";#N/A,#N/A,FALSE,"경영"}</definedName>
    <definedName name="정미아" localSheetId="25" hidden="1">{#N/A,#N/A,FALSE,"BS";#N/A,#N/A,FALSE,"PL";#N/A,#N/A,FALSE,"처분";#N/A,#N/A,FALSE,"현금";#N/A,#N/A,FALSE,"매출";#N/A,#N/A,FALSE,"원가";#N/A,#N/A,FALSE,"경영"}</definedName>
    <definedName name="정미아" localSheetId="2" hidden="1">{#N/A,#N/A,FALSE,"BS";#N/A,#N/A,FALSE,"PL";#N/A,#N/A,FALSE,"처분";#N/A,#N/A,FALSE,"현금";#N/A,#N/A,FALSE,"매출";#N/A,#N/A,FALSE,"원가";#N/A,#N/A,FALSE,"경영"}</definedName>
    <definedName name="정미아" localSheetId="14" hidden="1">{#N/A,#N/A,FALSE,"BS";#N/A,#N/A,FALSE,"PL";#N/A,#N/A,FALSE,"처분";#N/A,#N/A,FALSE,"현금";#N/A,#N/A,FALSE,"매출";#N/A,#N/A,FALSE,"원가";#N/A,#N/A,FALSE,"경영"}</definedName>
    <definedName name="정미아" localSheetId="28" hidden="1">{#N/A,#N/A,FALSE,"BS";#N/A,#N/A,FALSE,"PL";#N/A,#N/A,FALSE,"처분";#N/A,#N/A,FALSE,"현금";#N/A,#N/A,FALSE,"매출";#N/A,#N/A,FALSE,"원가";#N/A,#N/A,FALSE,"경영"}</definedName>
    <definedName name="정미아" localSheetId="5" hidden="1">{#N/A,#N/A,FALSE,"BS";#N/A,#N/A,FALSE,"PL";#N/A,#N/A,FALSE,"처분";#N/A,#N/A,FALSE,"현금";#N/A,#N/A,FALSE,"매출";#N/A,#N/A,FALSE,"원가";#N/A,#N/A,FALSE,"경영"}</definedName>
    <definedName name="정미아" localSheetId="13"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24"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2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4" hidden="1">{#N/A,#N/A,FALSE,"인원";#N/A,#N/A,FALSE,"비용2";#N/A,#N/A,FALSE,"비용1";#N/A,#N/A,FALSE,"비용";#N/A,#N/A,FALSE,"보증2";#N/A,#N/A,FALSE,"보증1";#N/A,#N/A,FALSE,"보증";#N/A,#N/A,FALSE,"손익1";#N/A,#N/A,FALSE,"손익";#N/A,#N/A,FALSE,"부서별매출";#N/A,#N/A,FALSE,"매출"}</definedName>
    <definedName name="정비대수" localSheetId="28"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13"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localSheetId="24" hidden="1">#REF!</definedName>
    <definedName name="정비확정" localSheetId="14" hidden="1">#REF!</definedName>
    <definedName name="정비확정" localSheetId="28" hidden="1">#REF!</definedName>
    <definedName name="정비확정" localSheetId="13" hidden="1">#REF!</definedName>
    <definedName name="정비확정" hidden="1">#REF!</definedName>
    <definedName name="정산표" localSheetId="24" hidden="1">{#N/A,#N/A,FALSE,"BS";#N/A,#N/A,FALSE,"PL";#N/A,#N/A,FALSE,"처분";#N/A,#N/A,FALSE,"현금";#N/A,#N/A,FALSE,"매출";#N/A,#N/A,FALSE,"원가";#N/A,#N/A,FALSE,"경영"}</definedName>
    <definedName name="정산표" localSheetId="8" hidden="1">{#N/A,#N/A,FALSE,"BS";#N/A,#N/A,FALSE,"PL";#N/A,#N/A,FALSE,"처분";#N/A,#N/A,FALSE,"현금";#N/A,#N/A,FALSE,"매출";#N/A,#N/A,FALSE,"원가";#N/A,#N/A,FALSE,"경영"}</definedName>
    <definedName name="정산표" localSheetId="25" hidden="1">{#N/A,#N/A,FALSE,"BS";#N/A,#N/A,FALSE,"PL";#N/A,#N/A,FALSE,"처분";#N/A,#N/A,FALSE,"현금";#N/A,#N/A,FALSE,"매출";#N/A,#N/A,FALSE,"원가";#N/A,#N/A,FALSE,"경영"}</definedName>
    <definedName name="정산표" localSheetId="2" hidden="1">{#N/A,#N/A,FALSE,"BS";#N/A,#N/A,FALSE,"PL";#N/A,#N/A,FALSE,"처분";#N/A,#N/A,FALSE,"현금";#N/A,#N/A,FALSE,"매출";#N/A,#N/A,FALSE,"원가";#N/A,#N/A,FALSE,"경영"}</definedName>
    <definedName name="정산표" localSheetId="14" hidden="1">{#N/A,#N/A,FALSE,"BS";#N/A,#N/A,FALSE,"PL";#N/A,#N/A,FALSE,"처분";#N/A,#N/A,FALSE,"현금";#N/A,#N/A,FALSE,"매출";#N/A,#N/A,FALSE,"원가";#N/A,#N/A,FALSE,"경영"}</definedName>
    <definedName name="정산표" localSheetId="28" hidden="1">{#N/A,#N/A,FALSE,"BS";#N/A,#N/A,FALSE,"PL";#N/A,#N/A,FALSE,"처분";#N/A,#N/A,FALSE,"현금";#N/A,#N/A,FALSE,"매출";#N/A,#N/A,FALSE,"원가";#N/A,#N/A,FALSE,"경영"}</definedName>
    <definedName name="정산표" localSheetId="5" hidden="1">{#N/A,#N/A,FALSE,"BS";#N/A,#N/A,FALSE,"PL";#N/A,#N/A,FALSE,"처분";#N/A,#N/A,FALSE,"현금";#N/A,#N/A,FALSE,"매출";#N/A,#N/A,FALSE,"원가";#N/A,#N/A,FALSE,"경영"}</definedName>
    <definedName name="정산표" localSheetId="13"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 localSheetId="24">#REF!</definedName>
    <definedName name="정산표_CF_4_6_">#REF!</definedName>
    <definedName name="정상가격"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localSheetId="24" hidden="1">#REF!</definedName>
    <definedName name="정석희" localSheetId="28" hidden="1">#REF!</definedName>
    <definedName name="정석희" hidden="1">#REF!</definedName>
    <definedName name="정수용" localSheetId="24" hidden="1">{#N/A,#N/A,TRUE,"Y생산";#N/A,#N/A,TRUE,"Y판매";#N/A,#N/A,TRUE,"Y총물량";#N/A,#N/A,TRUE,"Y능력";#N/A,#N/A,TRUE,"YKD"}</definedName>
    <definedName name="정수용" localSheetId="8" hidden="1">{#N/A,#N/A,TRUE,"Y생산";#N/A,#N/A,TRUE,"Y판매";#N/A,#N/A,TRUE,"Y총물량";#N/A,#N/A,TRUE,"Y능력";#N/A,#N/A,TRUE,"YKD"}</definedName>
    <definedName name="정수용" localSheetId="25" hidden="1">{#N/A,#N/A,TRUE,"Y생산";#N/A,#N/A,TRUE,"Y판매";#N/A,#N/A,TRUE,"Y총물량";#N/A,#N/A,TRUE,"Y능력";#N/A,#N/A,TRUE,"YKD"}</definedName>
    <definedName name="정수용" localSheetId="2" hidden="1">{#N/A,#N/A,TRUE,"Y생산";#N/A,#N/A,TRUE,"Y판매";#N/A,#N/A,TRUE,"Y총물량";#N/A,#N/A,TRUE,"Y능력";#N/A,#N/A,TRUE,"YKD"}</definedName>
    <definedName name="정수용" localSheetId="14" hidden="1">{#N/A,#N/A,TRUE,"Y생산";#N/A,#N/A,TRUE,"Y판매";#N/A,#N/A,TRUE,"Y총물량";#N/A,#N/A,TRUE,"Y능력";#N/A,#N/A,TRUE,"YKD"}</definedName>
    <definedName name="정수용" localSheetId="28" hidden="1">{#N/A,#N/A,TRUE,"Y생산";#N/A,#N/A,TRUE,"Y판매";#N/A,#N/A,TRUE,"Y총물량";#N/A,#N/A,TRUE,"Y능력";#N/A,#N/A,TRUE,"YKD"}</definedName>
    <definedName name="정수용" localSheetId="5" hidden="1">{#N/A,#N/A,TRUE,"Y생산";#N/A,#N/A,TRUE,"Y판매";#N/A,#N/A,TRUE,"Y총물량";#N/A,#N/A,TRUE,"Y능력";#N/A,#N/A,TRUE,"YKD"}</definedName>
    <definedName name="정수용" localSheetId="13" hidden="1">{#N/A,#N/A,TRUE,"Y생산";#N/A,#N/A,TRUE,"Y판매";#N/A,#N/A,TRUE,"Y총물량";#N/A,#N/A,TRUE,"Y능력";#N/A,#N/A,TRUE,"YKD"}</definedName>
    <definedName name="정수용" hidden="1">{#N/A,#N/A,TRUE,"Y생산";#N/A,#N/A,TRUE,"Y판매";#N/A,#N/A,TRUE,"Y총물량";#N/A,#N/A,TRUE,"Y능력";#N/A,#N/A,TRUE,"YKD"}</definedName>
    <definedName name="정어어ㅇㅓㅇ"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24" hidden="1">{"'Jibu9811 (3)'!$B$1:$J$433"}</definedName>
    <definedName name="정종" localSheetId="8" hidden="1">{"'Jibu9811 (3)'!$B$1:$J$433"}</definedName>
    <definedName name="정종" localSheetId="25" hidden="1">{"'Jibu9811 (3)'!$B$1:$J$433"}</definedName>
    <definedName name="정종" localSheetId="2" hidden="1">{"'Jibu9811 (3)'!$B$1:$J$433"}</definedName>
    <definedName name="정종" localSheetId="14" hidden="1">{"'Jibu9811 (3)'!$B$1:$J$433"}</definedName>
    <definedName name="정종" localSheetId="28" hidden="1">{"'Jibu9811 (3)'!$B$1:$J$433"}</definedName>
    <definedName name="정종" localSheetId="5" hidden="1">{"'Jibu9811 (3)'!$B$1:$J$433"}</definedName>
    <definedName name="정종" localSheetId="13" hidden="1">{"'Jibu9811 (3)'!$B$1:$J$433"}</definedName>
    <definedName name="정종" hidden="1">{"'Jibu9811 (3)'!$B$1:$J$433"}</definedName>
    <definedName name="정종구"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localSheetId="24" hidden="1">{#N/A,#N/A,TRUE,"경전'96(1)";#N/A,#N/A,TRUE,"경전'96 (2)"}</definedName>
    <definedName name="정현석" localSheetId="8" hidden="1">{#N/A,#N/A,TRUE,"경전'96(1)";#N/A,#N/A,TRUE,"경전'96 (2)"}</definedName>
    <definedName name="정현석" localSheetId="25" hidden="1">{#N/A,#N/A,TRUE,"경전'96(1)";#N/A,#N/A,TRUE,"경전'96 (2)"}</definedName>
    <definedName name="정현석" localSheetId="2" hidden="1">{#N/A,#N/A,TRUE,"경전'96(1)";#N/A,#N/A,TRUE,"경전'96 (2)"}</definedName>
    <definedName name="정현석" localSheetId="28" hidden="1">{#N/A,#N/A,TRUE,"경전'96(1)";#N/A,#N/A,TRUE,"경전'96 (2)"}</definedName>
    <definedName name="정현석" localSheetId="5" hidden="1">{#N/A,#N/A,TRUE,"경전'96(1)";#N/A,#N/A,TRUE,"경전'96 (2)"}</definedName>
    <definedName name="정현석" hidden="1">{#N/A,#N/A,TRUE,"경전'96(1)";#N/A,#N/A,TRUE,"경전'96 (2)"}</definedName>
    <definedName name="젖" localSheetId="24" hidden="1">{#N/A,#N/A,FALSE,"단축1";#N/A,#N/A,FALSE,"단축2";#N/A,#N/A,FALSE,"단축3";#N/A,#N/A,FALSE,"장축";#N/A,#N/A,FALSE,"4WD"}</definedName>
    <definedName name="젖" localSheetId="8" hidden="1">{#N/A,#N/A,FALSE,"단축1";#N/A,#N/A,FALSE,"단축2";#N/A,#N/A,FALSE,"단축3";#N/A,#N/A,FALSE,"장축";#N/A,#N/A,FALSE,"4WD"}</definedName>
    <definedName name="젖" localSheetId="25" hidden="1">{#N/A,#N/A,FALSE,"단축1";#N/A,#N/A,FALSE,"단축2";#N/A,#N/A,FALSE,"단축3";#N/A,#N/A,FALSE,"장축";#N/A,#N/A,FALSE,"4WD"}</definedName>
    <definedName name="젖" localSheetId="2" hidden="1">{#N/A,#N/A,FALSE,"단축1";#N/A,#N/A,FALSE,"단축2";#N/A,#N/A,FALSE,"단축3";#N/A,#N/A,FALSE,"장축";#N/A,#N/A,FALSE,"4WD"}</definedName>
    <definedName name="젖" localSheetId="28" hidden="1">{#N/A,#N/A,FALSE,"단축1";#N/A,#N/A,FALSE,"단축2";#N/A,#N/A,FALSE,"단축3";#N/A,#N/A,FALSE,"장축";#N/A,#N/A,FALSE,"4WD"}</definedName>
    <definedName name="젖" localSheetId="5" hidden="1">{#N/A,#N/A,FALSE,"단축1";#N/A,#N/A,FALSE,"단축2";#N/A,#N/A,FALSE,"단축3";#N/A,#N/A,FALSE,"장축";#N/A,#N/A,FALSE,"4WD"}</definedName>
    <definedName name="젖" hidden="1">{#N/A,#N/A,FALSE,"단축1";#N/A,#N/A,FALSE,"단축2";#N/A,#N/A,FALSE,"단축3";#N/A,#N/A,FALSE,"장축";#N/A,#N/A,FALSE,"4WD"}</definedName>
    <definedName name="제1안" localSheetId="24" hidden="1">{#N/A,#N/A,TRUE,"매출진척-1";#N/A,#N/A,TRUE,"매출진척-2";#N/A,#N/A,TRUE,"제품실적";#N/A,#N/A,TRUE,"RAC";#N/A,#N/A,TRUE,"PAC ";#N/A,#N/A,TRUE,"재고현황";#N/A,#N/A,TRUE,"공지사항"}</definedName>
    <definedName name="제1안" localSheetId="8" hidden="1">{#N/A,#N/A,TRUE,"매출진척-1";#N/A,#N/A,TRUE,"매출진척-2";#N/A,#N/A,TRUE,"제품실적";#N/A,#N/A,TRUE,"RAC";#N/A,#N/A,TRUE,"PAC ";#N/A,#N/A,TRUE,"재고현황";#N/A,#N/A,TRUE,"공지사항"}</definedName>
    <definedName name="제1안" localSheetId="25" hidden="1">{#N/A,#N/A,TRUE,"매출진척-1";#N/A,#N/A,TRUE,"매출진척-2";#N/A,#N/A,TRUE,"제품실적";#N/A,#N/A,TRUE,"RAC";#N/A,#N/A,TRUE,"PAC ";#N/A,#N/A,TRUE,"재고현황";#N/A,#N/A,TRUE,"공지사항"}</definedName>
    <definedName name="제1안" localSheetId="2" hidden="1">{#N/A,#N/A,TRUE,"매출진척-1";#N/A,#N/A,TRUE,"매출진척-2";#N/A,#N/A,TRUE,"제품실적";#N/A,#N/A,TRUE,"RAC";#N/A,#N/A,TRUE,"PAC ";#N/A,#N/A,TRUE,"재고현황";#N/A,#N/A,TRUE,"공지사항"}</definedName>
    <definedName name="제1안" localSheetId="14" hidden="1">{#N/A,#N/A,TRUE,"매출진척-1";#N/A,#N/A,TRUE,"매출진척-2";#N/A,#N/A,TRUE,"제품실적";#N/A,#N/A,TRUE,"RAC";#N/A,#N/A,TRUE,"PAC ";#N/A,#N/A,TRUE,"재고현황";#N/A,#N/A,TRUE,"공지사항"}</definedName>
    <definedName name="제1안" localSheetId="28" hidden="1">{#N/A,#N/A,TRUE,"매출진척-1";#N/A,#N/A,TRUE,"매출진척-2";#N/A,#N/A,TRUE,"제품실적";#N/A,#N/A,TRUE,"RAC";#N/A,#N/A,TRUE,"PAC ";#N/A,#N/A,TRUE,"재고현황";#N/A,#N/A,TRUE,"공지사항"}</definedName>
    <definedName name="제1안" localSheetId="5" hidden="1">{#N/A,#N/A,TRUE,"매출진척-1";#N/A,#N/A,TRUE,"매출진척-2";#N/A,#N/A,TRUE,"제품실적";#N/A,#N/A,TRUE,"RAC";#N/A,#N/A,TRUE,"PAC ";#N/A,#N/A,TRUE,"재고현황";#N/A,#N/A,TRUE,"공지사항"}</definedName>
    <definedName name="제1안" localSheetId="13"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24" hidden="1">{#N/A,#N/A,TRUE,"매출진척-1";#N/A,#N/A,TRUE,"매출진척-2";#N/A,#N/A,TRUE,"제품실적";#N/A,#N/A,TRUE,"RAC";#N/A,#N/A,TRUE,"PAC ";#N/A,#N/A,TRUE,"재고현황";#N/A,#N/A,TRUE,"공지사항"}</definedName>
    <definedName name="제1안_1" localSheetId="8" hidden="1">{#N/A,#N/A,TRUE,"매출진척-1";#N/A,#N/A,TRUE,"매출진척-2";#N/A,#N/A,TRUE,"제품실적";#N/A,#N/A,TRUE,"RAC";#N/A,#N/A,TRUE,"PAC ";#N/A,#N/A,TRUE,"재고현황";#N/A,#N/A,TRUE,"공지사항"}</definedName>
    <definedName name="제1안_1" localSheetId="25"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localSheetId="14" hidden="1">{#N/A,#N/A,TRUE,"매출진척-1";#N/A,#N/A,TRUE,"매출진척-2";#N/A,#N/A,TRUE,"제품실적";#N/A,#N/A,TRUE,"RAC";#N/A,#N/A,TRUE,"PAC ";#N/A,#N/A,TRUE,"재고현황";#N/A,#N/A,TRUE,"공지사항"}</definedName>
    <definedName name="제1안_1" localSheetId="28" hidden="1">{#N/A,#N/A,TRUE,"매출진척-1";#N/A,#N/A,TRUE,"매출진척-2";#N/A,#N/A,TRUE,"제품실적";#N/A,#N/A,TRUE,"RAC";#N/A,#N/A,TRUE,"PAC ";#N/A,#N/A,TRUE,"재고현황";#N/A,#N/A,TRUE,"공지사항"}</definedName>
    <definedName name="제1안_1" localSheetId="5" hidden="1">{#N/A,#N/A,TRUE,"매출진척-1";#N/A,#N/A,TRUE,"매출진척-2";#N/A,#N/A,TRUE,"제품실적";#N/A,#N/A,TRUE,"RAC";#N/A,#N/A,TRUE,"PAC ";#N/A,#N/A,TRUE,"재고현황";#N/A,#N/A,TRUE,"공지사항"}</definedName>
    <definedName name="제1안_1" localSheetId="13"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 localSheetId="24">#REF!</definedName>
    <definedName name="제1호표">#REF!</definedName>
    <definedName name="제2호표" localSheetId="24">#REF!</definedName>
    <definedName name="제2호표">#REF!</definedName>
    <definedName name="제3호표" localSheetId="24">#REF!</definedName>
    <definedName name="제3호표">#REF!</definedName>
    <definedName name="제4호표" localSheetId="24">#REF!</definedName>
    <definedName name="제4호표">#REF!</definedName>
    <definedName name="제5호표" localSheetId="24">#REF!</definedName>
    <definedName name="제5호표">#REF!</definedName>
    <definedName name="제6호표" localSheetId="24">#REF!</definedName>
    <definedName name="제6호표">#REF!</definedName>
    <definedName name="제동" localSheetId="24" hidden="1">{#N/A,#N/A,FALSE,"단축1";#N/A,#N/A,FALSE,"단축2";#N/A,#N/A,FALSE,"단축3";#N/A,#N/A,FALSE,"장축";#N/A,#N/A,FALSE,"4WD"}</definedName>
    <definedName name="제동" localSheetId="8" hidden="1">{#N/A,#N/A,FALSE,"단축1";#N/A,#N/A,FALSE,"단축2";#N/A,#N/A,FALSE,"단축3";#N/A,#N/A,FALSE,"장축";#N/A,#N/A,FALSE,"4WD"}</definedName>
    <definedName name="제동" localSheetId="25" hidden="1">{#N/A,#N/A,FALSE,"단축1";#N/A,#N/A,FALSE,"단축2";#N/A,#N/A,FALSE,"단축3";#N/A,#N/A,FALSE,"장축";#N/A,#N/A,FALSE,"4WD"}</definedName>
    <definedName name="제동" localSheetId="2" hidden="1">{#N/A,#N/A,FALSE,"단축1";#N/A,#N/A,FALSE,"단축2";#N/A,#N/A,FALSE,"단축3";#N/A,#N/A,FALSE,"장축";#N/A,#N/A,FALSE,"4WD"}</definedName>
    <definedName name="제동" localSheetId="28" hidden="1">{#N/A,#N/A,FALSE,"단축1";#N/A,#N/A,FALSE,"단축2";#N/A,#N/A,FALSE,"단축3";#N/A,#N/A,FALSE,"장축";#N/A,#N/A,FALSE,"4WD"}</definedName>
    <definedName name="제동" localSheetId="5" hidden="1">{#N/A,#N/A,FALSE,"단축1";#N/A,#N/A,FALSE,"단축2";#N/A,#N/A,FALSE,"단축3";#N/A,#N/A,FALSE,"장축";#N/A,#N/A,FALSE,"4WD"}</definedName>
    <definedName name="제동" hidden="1">{#N/A,#N/A,FALSE,"단축1";#N/A,#N/A,FALSE,"단축2";#N/A,#N/A,FALSE,"단축3";#N/A,#N/A,FALSE,"장축";#N/A,#N/A,FALSE,"4WD"}</definedName>
    <definedName name="제목" localSheetId="24">#REF!</definedName>
    <definedName name="제목">#REF!</definedName>
    <definedName name="제외" localSheetId="24">#REF!</definedName>
    <definedName name="제외">#REF!</definedName>
    <definedName name="제원" localSheetId="24">#REF!</definedName>
    <definedName name="제원">#REF!</definedName>
    <definedName name="제원종합" localSheetId="24" hidden="1">#REF!</definedName>
    <definedName name="제원종합" localSheetId="28" hidden="1">#REF!</definedName>
    <definedName name="제원종합" hidden="1">#REF!</definedName>
    <definedName name="제작현황" localSheetId="24" hidden="1">{#N/A,#N/A,FALSE,"단축1";#N/A,#N/A,FALSE,"단축2";#N/A,#N/A,FALSE,"단축3";#N/A,#N/A,FALSE,"장축";#N/A,#N/A,FALSE,"4WD"}</definedName>
    <definedName name="제작현황" localSheetId="8" hidden="1">{#N/A,#N/A,FALSE,"단축1";#N/A,#N/A,FALSE,"단축2";#N/A,#N/A,FALSE,"단축3";#N/A,#N/A,FALSE,"장축";#N/A,#N/A,FALSE,"4WD"}</definedName>
    <definedName name="제작현황" localSheetId="25" hidden="1">{#N/A,#N/A,FALSE,"단축1";#N/A,#N/A,FALSE,"단축2";#N/A,#N/A,FALSE,"단축3";#N/A,#N/A,FALSE,"장축";#N/A,#N/A,FALSE,"4WD"}</definedName>
    <definedName name="제작현황" localSheetId="2" hidden="1">{#N/A,#N/A,FALSE,"단축1";#N/A,#N/A,FALSE,"단축2";#N/A,#N/A,FALSE,"단축3";#N/A,#N/A,FALSE,"장축";#N/A,#N/A,FALSE,"4WD"}</definedName>
    <definedName name="제작현황" localSheetId="28" hidden="1">{#N/A,#N/A,FALSE,"단축1";#N/A,#N/A,FALSE,"단축2";#N/A,#N/A,FALSE,"단축3";#N/A,#N/A,FALSE,"장축";#N/A,#N/A,FALSE,"4WD"}</definedName>
    <definedName name="제작현황" localSheetId="5" hidden="1">{#N/A,#N/A,FALSE,"단축1";#N/A,#N/A,FALSE,"단축2";#N/A,#N/A,FALSE,"단축3";#N/A,#N/A,FALSE,"장축";#N/A,#N/A,FALSE,"4WD"}</definedName>
    <definedName name="제작현황" hidden="1">{#N/A,#N/A,FALSE,"단축1";#N/A,#N/A,FALSE,"단축2";#N/A,#N/A,FALSE,"단축3";#N/A,#N/A,FALSE,"장축";#N/A,#N/A,FALSE,"4WD"}</definedName>
    <definedName name="제잡비" localSheetId="24">#REF!</definedName>
    <definedName name="제잡비">#REF!</definedName>
    <definedName name="제조" localSheetId="24" hidden="1">{#N/A,#N/A,FALSE,"UNIT";#N/A,#N/A,FALSE,"UNIT";#N/A,#N/A,FALSE,"계정"}</definedName>
    <definedName name="제조" localSheetId="8" hidden="1">{#N/A,#N/A,FALSE,"UNIT";#N/A,#N/A,FALSE,"UNIT";#N/A,#N/A,FALSE,"계정"}</definedName>
    <definedName name="제조" localSheetId="25" hidden="1">{#N/A,#N/A,FALSE,"UNIT";#N/A,#N/A,FALSE,"UNIT";#N/A,#N/A,FALSE,"계정"}</definedName>
    <definedName name="제조" localSheetId="2" hidden="1">{#N/A,#N/A,FALSE,"UNIT";#N/A,#N/A,FALSE,"UNIT";#N/A,#N/A,FALSE,"계정"}</definedName>
    <definedName name="제조" localSheetId="28" hidden="1">{#N/A,#N/A,FALSE,"UNIT";#N/A,#N/A,FALSE,"UNIT";#N/A,#N/A,FALSE,"계정"}</definedName>
    <definedName name="제조" localSheetId="5" hidden="1">{#N/A,#N/A,FALSE,"UNIT";#N/A,#N/A,FALSE,"UNIT";#N/A,#N/A,FALSE,"계정"}</definedName>
    <definedName name="제조" hidden="1">{#N/A,#N/A,FALSE,"UNIT";#N/A,#N/A,FALSE,"UNIT";#N/A,#N/A,FALSE,"계정"}</definedName>
    <definedName name="제조경비" localSheetId="24">#REF!</definedName>
    <definedName name="제조경비">#REF!</definedName>
    <definedName name="제조발" localSheetId="24" hidden="1">{"'매출이익'!$A$24:$K$45"}</definedName>
    <definedName name="제조발" localSheetId="8" hidden="1">{"'매출이익'!$A$24:$K$45"}</definedName>
    <definedName name="제조발" localSheetId="25" hidden="1">{"'매출이익'!$A$24:$K$45"}</definedName>
    <definedName name="제조발" localSheetId="2" hidden="1">{"'매출이익'!$A$24:$K$45"}</definedName>
    <definedName name="제조발" localSheetId="28" hidden="1">{"'매출이익'!$A$24:$K$45"}</definedName>
    <definedName name="제조발" localSheetId="5" hidden="1">{"'매출이익'!$A$24:$K$45"}</definedName>
    <definedName name="제조발" hidden="1">{"'매출이익'!$A$24:$K$45"}</definedName>
    <definedName name="제조발생전" localSheetId="24" hidden="1">{"'매출이익'!$A$24:$K$45"}</definedName>
    <definedName name="제조발생전" localSheetId="8" hidden="1">{"'매출이익'!$A$24:$K$45"}</definedName>
    <definedName name="제조발생전" localSheetId="25" hidden="1">{"'매출이익'!$A$24:$K$45"}</definedName>
    <definedName name="제조발생전" localSheetId="2" hidden="1">{"'매출이익'!$A$24:$K$45"}</definedName>
    <definedName name="제조발생전" localSheetId="28" hidden="1">{"'매출이익'!$A$24:$K$45"}</definedName>
    <definedName name="제조발생전" localSheetId="5" hidden="1">{"'매출이익'!$A$24:$K$45"}</definedName>
    <definedName name="제조발생전" hidden="1">{"'매출이익'!$A$24:$K$45"}</definedName>
    <definedName name="제조발생전파일" localSheetId="24" hidden="1">{"'매출이익'!$A$24:$K$45"}</definedName>
    <definedName name="제조발생전파일" localSheetId="8" hidden="1">{"'매출이익'!$A$24:$K$45"}</definedName>
    <definedName name="제조발생전파일" localSheetId="25" hidden="1">{"'매출이익'!$A$24:$K$45"}</definedName>
    <definedName name="제조발생전파일" localSheetId="2" hidden="1">{"'매출이익'!$A$24:$K$45"}</definedName>
    <definedName name="제조발생전파일" localSheetId="28" hidden="1">{"'매출이익'!$A$24:$K$45"}</definedName>
    <definedName name="제조발생전파일" localSheetId="5" hidden="1">{"'매출이익'!$A$24:$K$45"}</definedName>
    <definedName name="제조발생전파일" hidden="1">{"'매출이익'!$A$24:$K$45"}</definedName>
    <definedName name="제조소">[4]기준정보!$B$5:$B$78</definedName>
    <definedName name="제조원가" localSheetId="24">#REF!</definedName>
    <definedName name="제조원가">#REF!</definedName>
    <definedName name="제조원가명세서" localSheetId="24" hidden="1">{#N/A,#N/A,FALSE,"정공"}</definedName>
    <definedName name="제조원가명세서" localSheetId="8" hidden="1">{#N/A,#N/A,FALSE,"정공"}</definedName>
    <definedName name="제조원가명세서" localSheetId="25" hidden="1">{#N/A,#N/A,FALSE,"정공"}</definedName>
    <definedName name="제조원가명세서" localSheetId="2" hidden="1">{#N/A,#N/A,FALSE,"정공"}</definedName>
    <definedName name="제조원가명세서" localSheetId="14" hidden="1">{#N/A,#N/A,FALSE,"정공"}</definedName>
    <definedName name="제조원가명세서" localSheetId="28" hidden="1">{#N/A,#N/A,FALSE,"정공"}</definedName>
    <definedName name="제조원가명세서" localSheetId="5" hidden="1">{#N/A,#N/A,FALSE,"정공"}</definedName>
    <definedName name="제조원가명세서" localSheetId="13" hidden="1">{#N/A,#N/A,FALSE,"정공"}</definedName>
    <definedName name="제조원가명세서" hidden="1">{#N/A,#N/A,FALSE,"정공"}</definedName>
    <definedName name="제조원가절감추진실적" localSheetId="24" hidden="1">{"'BSC(2001)'!$A$27:$G$32"}</definedName>
    <definedName name="제조원가절감추진실적" localSheetId="8" hidden="1">{"'BSC(2001)'!$A$27:$G$32"}</definedName>
    <definedName name="제조원가절감추진실적" localSheetId="25" hidden="1">{"'BSC(2001)'!$A$27:$G$32"}</definedName>
    <definedName name="제조원가절감추진실적" localSheetId="2" hidden="1">{"'BSC(2001)'!$A$27:$G$32"}</definedName>
    <definedName name="제조원가절감추진실적" localSheetId="28" hidden="1">{"'BSC(2001)'!$A$27:$G$32"}</definedName>
    <definedName name="제조원가절감추진실적" localSheetId="5" hidden="1">{"'BSC(2001)'!$A$27:$G$32"}</definedName>
    <definedName name="제조원가절감추진실적" hidden="1">{"'BSC(2001)'!$A$27:$G$32"}</definedName>
    <definedName name="제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제주"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24" hidden="1">{#N/A,#N/A,FALSE,"9612"}</definedName>
    <definedName name="제품" localSheetId="8" hidden="1">{#N/A,#N/A,FALSE,"9612"}</definedName>
    <definedName name="제품" localSheetId="25" hidden="1">{#N/A,#N/A,FALSE,"9612"}</definedName>
    <definedName name="제품" localSheetId="2" hidden="1">{#N/A,#N/A,FALSE,"9612"}</definedName>
    <definedName name="제품" localSheetId="28" hidden="1">{#N/A,#N/A,FALSE,"9612"}</definedName>
    <definedName name="제품" localSheetId="5" hidden="1">{#N/A,#N/A,FALSE,"9612"}</definedName>
    <definedName name="제품" hidden="1">{#N/A,#N/A,FALSE,"9612"}</definedName>
    <definedName name="제품개발계획" localSheetId="24">BlankMacro1</definedName>
    <definedName name="제품개발계획" localSheetId="8">BlankMacro1</definedName>
    <definedName name="제품개발계획" localSheetId="25">BlankMacro1</definedName>
    <definedName name="제품개발계획" localSheetId="2">BlankMacro1</definedName>
    <definedName name="제품개발계획" localSheetId="28">BlankMacro1</definedName>
    <definedName name="제품개발계획" localSheetId="26">BlankMacro1</definedName>
    <definedName name="제품개발계획" localSheetId="27">BlankMacro1</definedName>
    <definedName name="제품개발계획" localSheetId="6">BlankMacro1</definedName>
    <definedName name="제품개발계획" localSheetId="5">BlankMacro1</definedName>
    <definedName name="제품개발계획">BlankMacro1</definedName>
    <definedName name="제품구성" localSheetId="24" hidden="1">{"'Jibu9811 (3)'!$B$1:$J$433"}</definedName>
    <definedName name="제품구성" localSheetId="8" hidden="1">{"'Jibu9811 (3)'!$B$1:$J$433"}</definedName>
    <definedName name="제품구성" localSheetId="25" hidden="1">{"'Jibu9811 (3)'!$B$1:$J$433"}</definedName>
    <definedName name="제품구성" localSheetId="2" hidden="1">{"'Jibu9811 (3)'!$B$1:$J$433"}</definedName>
    <definedName name="제품구성" localSheetId="14" hidden="1">{"'Jibu9811 (3)'!$B$1:$J$433"}</definedName>
    <definedName name="제품구성" localSheetId="28" hidden="1">{"'Jibu9811 (3)'!$B$1:$J$433"}</definedName>
    <definedName name="제품구성" localSheetId="5" hidden="1">{"'Jibu9811 (3)'!$B$1:$J$433"}</definedName>
    <definedName name="제품구성" localSheetId="13" hidden="1">{"'Jibu9811 (3)'!$B$1:$J$433"}</definedName>
    <definedName name="제품구성" hidden="1">{"'Jibu9811 (3)'!$B$1:$J$433"}</definedName>
    <definedName name="제품명" localSheetId="24">#REF!</definedName>
    <definedName name="제품명">#REF!</definedName>
    <definedName name="제품별사업전략" localSheetId="24" hidden="1">{#N/A,#N/A,FALSE,"UNIT";#N/A,#N/A,FALSE,"UNIT";#N/A,#N/A,FALSE,"계정"}</definedName>
    <definedName name="제품별사업전략" localSheetId="8" hidden="1">{#N/A,#N/A,FALSE,"UNIT";#N/A,#N/A,FALSE,"UNIT";#N/A,#N/A,FALSE,"계정"}</definedName>
    <definedName name="제품별사업전략" localSheetId="25" hidden="1">{#N/A,#N/A,FALSE,"UNIT";#N/A,#N/A,FALSE,"UNIT";#N/A,#N/A,FALSE,"계정"}</definedName>
    <definedName name="제품별사업전략" localSheetId="2" hidden="1">{#N/A,#N/A,FALSE,"UNIT";#N/A,#N/A,FALSE,"UNIT";#N/A,#N/A,FALSE,"계정"}</definedName>
    <definedName name="제품별사업전략" localSheetId="28" hidden="1">{#N/A,#N/A,FALSE,"UNIT";#N/A,#N/A,FALSE,"UNIT";#N/A,#N/A,FALSE,"계정"}</definedName>
    <definedName name="제품별사업전략" localSheetId="5" hidden="1">{#N/A,#N/A,FALSE,"UNIT";#N/A,#N/A,FALSE,"UNIT";#N/A,#N/A,FALSE,"계정"}</definedName>
    <definedName name="제품별사업전략" hidden="1">{#N/A,#N/A,FALSE,"UNIT";#N/A,#N/A,FALSE,"UNIT";#N/A,#N/A,FALSE,"계정"}</definedName>
    <definedName name="제품시화" localSheetId="24">#REF!</definedName>
    <definedName name="제품시화">#REF!</definedName>
    <definedName name="제품입출" localSheetId="24">#REF!</definedName>
    <definedName name="제품입출">#REF!</definedName>
    <definedName name="제품종류" localSheetId="24">#REF!</definedName>
    <definedName name="제품종류">#REF!</definedName>
    <definedName name="제품회전일1">#N/A</definedName>
    <definedName name="제형">[4]기준정보!$O$5:$O$57</definedName>
    <definedName name="조" localSheetId="24" hidden="1">{#N/A,#N/A,FALSE,"1.CRITERIA";#N/A,#N/A,FALSE,"2.IS";#N/A,#N/A,FALSE,"3.BS";#N/A,#N/A,FALSE,"4.PER PL";#N/A,#N/A,FALSE,"5.INVESTMENT";#N/A,#N/A,FALSE,"6.공문";#N/A,#N/A,FALSE,"7.netinvest"}</definedName>
    <definedName name="조" localSheetId="8" hidden="1">{#N/A,#N/A,FALSE,"1.CRITERIA";#N/A,#N/A,FALSE,"2.IS";#N/A,#N/A,FALSE,"3.BS";#N/A,#N/A,FALSE,"4.PER PL";#N/A,#N/A,FALSE,"5.INVESTMENT";#N/A,#N/A,FALSE,"6.공문";#N/A,#N/A,FALSE,"7.netinvest"}</definedName>
    <definedName name="조" localSheetId="25"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localSheetId="28" hidden="1">{#N/A,#N/A,FALSE,"1.CRITERIA";#N/A,#N/A,FALSE,"2.IS";#N/A,#N/A,FALSE,"3.BS";#N/A,#N/A,FALSE,"4.PER PL";#N/A,#N/A,FALSE,"5.INVESTMENT";#N/A,#N/A,FALSE,"6.공문";#N/A,#N/A,FALSE,"7.netinvest"}</definedName>
    <definedName name="조" localSheetId="5"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 localSheetId="24">IF(#REF!=10,67020,IF(#REF!=20,88500,IF(#REF!=30,108990,IF(#REF!=40,128630,IF(#REF!=50,142030,IF(#REF!=60,151930))))))</definedName>
    <definedName name="조건1">IF(#REF!=10,67020,IF(#REF!=20,88500,IF(#REF!=30,108990,IF(#REF!=40,128630,IF(#REF!=50,142030,IF(#REF!=60,151930))))))</definedName>
    <definedName name="조건2" localSheetId="24">IF(#REF!=80,172580,IF(#REF!=90,182150,IF(#REF!=100,189650,IF(#REF!=120,195480,IF(#REF!=140,211630,IF(#REF!=160,222630))))))</definedName>
    <definedName name="조건2">IF(#REF!=80,172580,IF(#REF!=90,182150,IF(#REF!=100,189650,IF(#REF!=120,195480,IF(#REF!=140,211630,IF(#REF!=160,222630))))))</definedName>
    <definedName name="조건3" localSheetId="24">IF(#REF!=200,249790,IF(#REF!=230,253200,IF(#REF!=260,265760,IF(#REF!=290,283590,IF(#REF!=320,291520,IF(#REF!=350,307080))))))</definedName>
    <definedName name="조건3">IF(#REF!=200,249790,IF(#REF!=230,253200,IF(#REF!=260,265760,IF(#REF!=290,283590,IF(#REF!=320,291520,IF(#REF!=350,307080))))))</definedName>
    <definedName name="조건4" localSheetId="24">IF(#REF!=410,342320,IF(#REF!=460,368920,IF(#REF!=510,391640)))</definedName>
    <definedName name="조건4">IF(#REF!=410,342320,IF(#REF!=460,368920,IF(#REF!=510,391640)))</definedName>
    <definedName name="조견표1" localSheetId="24" hidden="1">{#N/A,#N/A,FALSE,"예상손익";#N/A,#N/A,FALSE,"관리분석";#N/A,#N/A,FALSE,"장비분석";#N/A,#N/A,FALSE,"준설분석";#N/A,#N/A,FALSE,"철구분석"}</definedName>
    <definedName name="조견표1" localSheetId="8" hidden="1">{#N/A,#N/A,FALSE,"예상손익";#N/A,#N/A,FALSE,"관리분석";#N/A,#N/A,FALSE,"장비분석";#N/A,#N/A,FALSE,"준설분석";#N/A,#N/A,FALSE,"철구분석"}</definedName>
    <definedName name="조견표1" localSheetId="25" hidden="1">{#N/A,#N/A,FALSE,"예상손익";#N/A,#N/A,FALSE,"관리분석";#N/A,#N/A,FALSE,"장비분석";#N/A,#N/A,FALSE,"준설분석";#N/A,#N/A,FALSE,"철구분석"}</definedName>
    <definedName name="조견표1" localSheetId="2" hidden="1">{#N/A,#N/A,FALSE,"예상손익";#N/A,#N/A,FALSE,"관리분석";#N/A,#N/A,FALSE,"장비분석";#N/A,#N/A,FALSE,"준설분석";#N/A,#N/A,FALSE,"철구분석"}</definedName>
    <definedName name="조견표1" localSheetId="28" hidden="1">{#N/A,#N/A,FALSE,"예상손익";#N/A,#N/A,FALSE,"관리분석";#N/A,#N/A,FALSE,"장비분석";#N/A,#N/A,FALSE,"준설분석";#N/A,#N/A,FALSE,"철구분석"}</definedName>
    <definedName name="조견표1" localSheetId="5"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광원" localSheetId="24" hidden="1">{#N/A,#N/A,FALSE,"UNIT";#N/A,#N/A,FALSE,"UNIT";#N/A,#N/A,FALSE,"계정"}</definedName>
    <definedName name="조광원" localSheetId="8" hidden="1">{#N/A,#N/A,FALSE,"UNIT";#N/A,#N/A,FALSE,"UNIT";#N/A,#N/A,FALSE,"계정"}</definedName>
    <definedName name="조광원" localSheetId="25" hidden="1">{#N/A,#N/A,FALSE,"UNIT";#N/A,#N/A,FALSE,"UNIT";#N/A,#N/A,FALSE,"계정"}</definedName>
    <definedName name="조광원" localSheetId="2" hidden="1">{#N/A,#N/A,FALSE,"UNIT";#N/A,#N/A,FALSE,"UNIT";#N/A,#N/A,FALSE,"계정"}</definedName>
    <definedName name="조광원" localSheetId="28" hidden="1">{#N/A,#N/A,FALSE,"UNIT";#N/A,#N/A,FALSE,"UNIT";#N/A,#N/A,FALSE,"계정"}</definedName>
    <definedName name="조광원" localSheetId="5" hidden="1">{#N/A,#N/A,FALSE,"UNIT";#N/A,#N/A,FALSE,"UNIT";#N/A,#N/A,FALSE,"계정"}</definedName>
    <definedName name="조광원" hidden="1">{#N/A,#N/A,FALSE,"UNIT";#N/A,#N/A,FALSE,"UNIT";#N/A,#N/A,FALSE,"계정"}</definedName>
    <definedName name="조달수수료" localSheetId="24">#REF!</definedName>
    <definedName name="조달수수료">#REF!</definedName>
    <definedName name="조동" localSheetId="24" hidden="1">{#N/A,#N/A,FALSE,"단축1";#N/A,#N/A,FALSE,"단축2";#N/A,#N/A,FALSE,"단축3";#N/A,#N/A,FALSE,"장축";#N/A,#N/A,FALSE,"4WD"}</definedName>
    <definedName name="조동" localSheetId="8" hidden="1">{#N/A,#N/A,FALSE,"단축1";#N/A,#N/A,FALSE,"단축2";#N/A,#N/A,FALSE,"단축3";#N/A,#N/A,FALSE,"장축";#N/A,#N/A,FALSE,"4WD"}</definedName>
    <definedName name="조동" localSheetId="25" hidden="1">{#N/A,#N/A,FALSE,"단축1";#N/A,#N/A,FALSE,"단축2";#N/A,#N/A,FALSE,"단축3";#N/A,#N/A,FALSE,"장축";#N/A,#N/A,FALSE,"4WD"}</definedName>
    <definedName name="조동" localSheetId="2" hidden="1">{#N/A,#N/A,FALSE,"단축1";#N/A,#N/A,FALSE,"단축2";#N/A,#N/A,FALSE,"단축3";#N/A,#N/A,FALSE,"장축";#N/A,#N/A,FALSE,"4WD"}</definedName>
    <definedName name="조동" localSheetId="28" hidden="1">{#N/A,#N/A,FALSE,"단축1";#N/A,#N/A,FALSE,"단축2";#N/A,#N/A,FALSE,"단축3";#N/A,#N/A,FALSE,"장축";#N/A,#N/A,FALSE,"4WD"}</definedName>
    <definedName name="조동" localSheetId="5" hidden="1">{#N/A,#N/A,FALSE,"단축1";#N/A,#N/A,FALSE,"단축2";#N/A,#N/A,FALSE,"단축3";#N/A,#N/A,FALSE,"장축";#N/A,#N/A,FALSE,"4WD"}</definedName>
    <definedName name="조동" hidden="1">{#N/A,#N/A,FALSE,"단축1";#N/A,#N/A,FALSE,"단축2";#N/A,#N/A,FALSE,"단축3";#N/A,#N/A,FALSE,"장축";#N/A,#N/A,FALSE,"4WD"}</definedName>
    <definedName name="조동신" localSheetId="24" hidden="1">{#N/A,#N/A,FALSE,"단축1";#N/A,#N/A,FALSE,"단축2";#N/A,#N/A,FALSE,"단축3";#N/A,#N/A,FALSE,"장축";#N/A,#N/A,FALSE,"4WD"}</definedName>
    <definedName name="조동신" localSheetId="8" hidden="1">{#N/A,#N/A,FALSE,"단축1";#N/A,#N/A,FALSE,"단축2";#N/A,#N/A,FALSE,"단축3";#N/A,#N/A,FALSE,"장축";#N/A,#N/A,FALSE,"4WD"}</definedName>
    <definedName name="조동신" localSheetId="25" hidden="1">{#N/A,#N/A,FALSE,"단축1";#N/A,#N/A,FALSE,"단축2";#N/A,#N/A,FALSE,"단축3";#N/A,#N/A,FALSE,"장축";#N/A,#N/A,FALSE,"4WD"}</definedName>
    <definedName name="조동신" localSheetId="2" hidden="1">{#N/A,#N/A,FALSE,"단축1";#N/A,#N/A,FALSE,"단축2";#N/A,#N/A,FALSE,"단축3";#N/A,#N/A,FALSE,"장축";#N/A,#N/A,FALSE,"4WD"}</definedName>
    <definedName name="조동신" localSheetId="28" hidden="1">{#N/A,#N/A,FALSE,"단축1";#N/A,#N/A,FALSE,"단축2";#N/A,#N/A,FALSE,"단축3";#N/A,#N/A,FALSE,"장축";#N/A,#N/A,FALSE,"4WD"}</definedName>
    <definedName name="조동신" localSheetId="5" hidden="1">{#N/A,#N/A,FALSE,"단축1";#N/A,#N/A,FALSE,"단축2";#N/A,#N/A,FALSE,"단축3";#N/A,#N/A,FALSE,"장축";#N/A,#N/A,FALSE,"4WD"}</definedName>
    <definedName name="조동신" hidden="1">{#N/A,#N/A,FALSE,"단축1";#N/A,#N/A,FALSE,"단축2";#N/A,#N/A,FALSE,"단축3";#N/A,#N/A,FALSE,"장축";#N/A,#N/A,FALSE,"4WD"}</definedName>
    <definedName name="조력공" localSheetId="24">#REF!</definedName>
    <definedName name="조력공">#REF!</definedName>
    <definedName name="조립" localSheetId="24" hidden="1">{#N/A,#N/A,FALSE,"단축1";#N/A,#N/A,FALSE,"단축2";#N/A,#N/A,FALSE,"단축3";#N/A,#N/A,FALSE,"장축";#N/A,#N/A,FALSE,"4WD"}</definedName>
    <definedName name="조립" localSheetId="8" hidden="1">{#N/A,#N/A,FALSE,"단축1";#N/A,#N/A,FALSE,"단축2";#N/A,#N/A,FALSE,"단축3";#N/A,#N/A,FALSE,"장축";#N/A,#N/A,FALSE,"4WD"}</definedName>
    <definedName name="조립" localSheetId="25" hidden="1">{#N/A,#N/A,FALSE,"단축1";#N/A,#N/A,FALSE,"단축2";#N/A,#N/A,FALSE,"단축3";#N/A,#N/A,FALSE,"장축";#N/A,#N/A,FALSE,"4WD"}</definedName>
    <definedName name="조립" localSheetId="2" hidden="1">{#N/A,#N/A,FALSE,"단축1";#N/A,#N/A,FALSE,"단축2";#N/A,#N/A,FALSE,"단축3";#N/A,#N/A,FALSE,"장축";#N/A,#N/A,FALSE,"4WD"}</definedName>
    <definedName name="조립" localSheetId="14" hidden="1">{#N/A,#N/A,FALSE,"단축1";#N/A,#N/A,FALSE,"단축2";#N/A,#N/A,FALSE,"단축3";#N/A,#N/A,FALSE,"장축";#N/A,#N/A,FALSE,"4WD"}</definedName>
    <definedName name="조립" localSheetId="28" hidden="1">{#N/A,#N/A,FALSE,"단축1";#N/A,#N/A,FALSE,"단축2";#N/A,#N/A,FALSE,"단축3";#N/A,#N/A,FALSE,"장축";#N/A,#N/A,FALSE,"4WD"}</definedName>
    <definedName name="조립" localSheetId="5" hidden="1">{#N/A,#N/A,FALSE,"단축1";#N/A,#N/A,FALSE,"단축2";#N/A,#N/A,FALSE,"단축3";#N/A,#N/A,FALSE,"장축";#N/A,#N/A,FALSE,"4WD"}</definedName>
    <definedName name="조립" localSheetId="13" hidden="1">{#N/A,#N/A,FALSE,"단축1";#N/A,#N/A,FALSE,"단축2";#N/A,#N/A,FALSE,"단축3";#N/A,#N/A,FALSE,"장축";#N/A,#N/A,FALSE,"4WD"}</definedName>
    <definedName name="조립" hidden="1">{#N/A,#N/A,FALSE,"단축1";#N/A,#N/A,FALSE,"단축2";#N/A,#N/A,FALSE,"단축3";#N/A,#N/A,FALSE,"장축";#N/A,#N/A,FALSE,"4WD"}</definedName>
    <definedName name="조립일정8" localSheetId="24">#REF!</definedName>
    <definedName name="조립일정8">#REF!</definedName>
    <definedName name="조사가" localSheetId="24" hidden="1">#REF!</definedName>
    <definedName name="조사가" localSheetId="28" hidden="1">#REF!</definedName>
    <definedName name="조사가" hidden="1">#REF!</definedName>
    <definedName name="조세" localSheetId="24" hidden="1">#REF!</definedName>
    <definedName name="조세" localSheetId="28" hidden="1">#REF!</definedName>
    <definedName name="조세" hidden="1">#REF!</definedName>
    <definedName name="조장" localSheetId="24">#REF!</definedName>
    <definedName name="조장">#REF!</definedName>
    <definedName name="조적" localSheetId="24">#REF!</definedName>
    <definedName name="조적">#REF!</definedName>
    <definedName name="조적공" localSheetId="24">#REF!</definedName>
    <definedName name="조적공">#REF!</definedName>
    <definedName name="조전" localSheetId="24">#REF!</definedName>
    <definedName name="조전">#REF!</definedName>
    <definedName name="조정" localSheetId="14" hidden="1">#REF!</definedName>
    <definedName name="조정" localSheetId="28" hidden="1">#REF!</definedName>
    <definedName name="조정" localSheetId="13" hidden="1">#REF!</definedName>
    <definedName name="조정" hidden="1">#REF!</definedName>
    <definedName name="조정계정" localSheetId="24">#REF!</definedName>
    <definedName name="조정계정">#REF!</definedName>
    <definedName name="조정후손익" localSheetId="24" hidden="1">{#N/A,#N/A,FALSE,"정공"}</definedName>
    <definedName name="조정후손익" localSheetId="8" hidden="1">{#N/A,#N/A,FALSE,"정공"}</definedName>
    <definedName name="조정후손익" localSheetId="25" hidden="1">{#N/A,#N/A,FALSE,"정공"}</definedName>
    <definedName name="조정후손익" localSheetId="2" hidden="1">{#N/A,#N/A,FALSE,"정공"}</definedName>
    <definedName name="조정후손익" localSheetId="14" hidden="1">{#N/A,#N/A,FALSE,"정공"}</definedName>
    <definedName name="조정후손익" localSheetId="28" hidden="1">{#N/A,#N/A,FALSE,"정공"}</definedName>
    <definedName name="조정후손익" localSheetId="5" hidden="1">{#N/A,#N/A,FALSE,"정공"}</definedName>
    <definedName name="조정후손익" localSheetId="13" hidden="1">{#N/A,#N/A,FALSE,"정공"}</definedName>
    <definedName name="조정후손익" hidden="1">{#N/A,#N/A,FALSE,"정공"}</definedName>
    <definedName name="조직" localSheetId="24" hidden="1">#REF!</definedName>
    <definedName name="조직" hidden="1">#REF!</definedName>
    <definedName name="조직1" localSheetId="24" hidden="1">{#N/A,#N/A,FALSE,"정공"}</definedName>
    <definedName name="조직1" localSheetId="8" hidden="1">{#N/A,#N/A,FALSE,"정공"}</definedName>
    <definedName name="조직1" localSheetId="25" hidden="1">{#N/A,#N/A,FALSE,"정공"}</definedName>
    <definedName name="조직1" localSheetId="2" hidden="1">{#N/A,#N/A,FALSE,"정공"}</definedName>
    <definedName name="조직1" localSheetId="14" hidden="1">{#N/A,#N/A,FALSE,"정공"}</definedName>
    <definedName name="조직1" localSheetId="28" hidden="1">{#N/A,#N/A,FALSE,"정공"}</definedName>
    <definedName name="조직1" localSheetId="5" hidden="1">{#N/A,#N/A,FALSE,"정공"}</definedName>
    <definedName name="조직1" localSheetId="13" hidden="1">{#N/A,#N/A,FALSE,"정공"}</definedName>
    <definedName name="조직1" hidden="1">{#N/A,#N/A,FALSE,"정공"}</definedName>
    <definedName name="조직3" localSheetId="24" hidden="1">{#N/A,#N/A,FALSE,"정공"}</definedName>
    <definedName name="조직3" localSheetId="8" hidden="1">{#N/A,#N/A,FALSE,"정공"}</definedName>
    <definedName name="조직3" localSheetId="25" hidden="1">{#N/A,#N/A,FALSE,"정공"}</definedName>
    <definedName name="조직3" localSheetId="2" hidden="1">{#N/A,#N/A,FALSE,"정공"}</definedName>
    <definedName name="조직3" localSheetId="14" hidden="1">{#N/A,#N/A,FALSE,"정공"}</definedName>
    <definedName name="조직3" localSheetId="28" hidden="1">{#N/A,#N/A,FALSE,"정공"}</definedName>
    <definedName name="조직3" localSheetId="5" hidden="1">{#N/A,#N/A,FALSE,"정공"}</definedName>
    <definedName name="조직3" localSheetId="13" hidden="1">{#N/A,#N/A,FALSE,"정공"}</definedName>
    <definedName name="조직3" hidden="1">{#N/A,#N/A,FALSE,"정공"}</definedName>
    <definedName name="조직도" localSheetId="24" hidden="1">{#N/A,#N/A,FALSE,"Sheet6"}</definedName>
    <definedName name="조직도" localSheetId="8" hidden="1">{#N/A,#N/A,FALSE,"Sheet6"}</definedName>
    <definedName name="조직도" localSheetId="25" hidden="1">{#N/A,#N/A,FALSE,"Sheet6"}</definedName>
    <definedName name="조직도" localSheetId="2" hidden="1">{#N/A,#N/A,FALSE,"Sheet6"}</definedName>
    <definedName name="조직도" localSheetId="28" hidden="1">{#N/A,#N/A,FALSE,"Sheet6"}</definedName>
    <definedName name="조직도" localSheetId="5" hidden="1">{#N/A,#N/A,FALSE,"Sheet6"}</definedName>
    <definedName name="조직도" hidden="1">{#N/A,#N/A,FALSE,"Sheet6"}</definedName>
    <definedName name="조직도2002" localSheetId="24">#REF!</definedName>
    <definedName name="조직도2002">#REF!</definedName>
    <definedName name="조직도3안" localSheetId="24" hidden="1">#REF!</definedName>
    <definedName name="조직도3안" hidden="1">#REF!</definedName>
    <definedName name="조직도최종" localSheetId="24" hidden="1">#REF!</definedName>
    <definedName name="조직도최종" hidden="1">#REF!</definedName>
    <definedName name="조진원" localSheetId="24" hidden="1">#REF!</definedName>
    <definedName name="조진원" hidden="1">#REF!</definedName>
    <definedName name="조치" localSheetId="24" hidden="1">{#N/A,#N/A,FALSE,"단축1";#N/A,#N/A,FALSE,"단축2";#N/A,#N/A,FALSE,"단축3";#N/A,#N/A,FALSE,"장축";#N/A,#N/A,FALSE,"4WD"}</definedName>
    <definedName name="조치" localSheetId="8" hidden="1">{#N/A,#N/A,FALSE,"단축1";#N/A,#N/A,FALSE,"단축2";#N/A,#N/A,FALSE,"단축3";#N/A,#N/A,FALSE,"장축";#N/A,#N/A,FALSE,"4WD"}</definedName>
    <definedName name="조치" localSheetId="25" hidden="1">{#N/A,#N/A,FALSE,"단축1";#N/A,#N/A,FALSE,"단축2";#N/A,#N/A,FALSE,"단축3";#N/A,#N/A,FALSE,"장축";#N/A,#N/A,FALSE,"4WD"}</definedName>
    <definedName name="조치" localSheetId="2" hidden="1">{#N/A,#N/A,FALSE,"단축1";#N/A,#N/A,FALSE,"단축2";#N/A,#N/A,FALSE,"단축3";#N/A,#N/A,FALSE,"장축";#N/A,#N/A,FALSE,"4WD"}</definedName>
    <definedName name="조치" localSheetId="14" hidden="1">{#N/A,#N/A,FALSE,"단축1";#N/A,#N/A,FALSE,"단축2";#N/A,#N/A,FALSE,"단축3";#N/A,#N/A,FALSE,"장축";#N/A,#N/A,FALSE,"4WD"}</definedName>
    <definedName name="조치" localSheetId="28" hidden="1">{#N/A,#N/A,FALSE,"단축1";#N/A,#N/A,FALSE,"단축2";#N/A,#N/A,FALSE,"단축3";#N/A,#N/A,FALSE,"장축";#N/A,#N/A,FALSE,"4WD"}</definedName>
    <definedName name="조치" localSheetId="5" hidden="1">{#N/A,#N/A,FALSE,"단축1";#N/A,#N/A,FALSE,"단축2";#N/A,#N/A,FALSE,"단축3";#N/A,#N/A,FALSE,"장축";#N/A,#N/A,FALSE,"4WD"}</definedName>
    <definedName name="조치" localSheetId="13" hidden="1">{#N/A,#N/A,FALSE,"단축1";#N/A,#N/A,FALSE,"단축2";#N/A,#N/A,FALSE,"단축3";#N/A,#N/A,FALSE,"장축";#N/A,#N/A,FALSE,"4WD"}</definedName>
    <definedName name="조치" hidden="1">{#N/A,#N/A,FALSE,"단축1";#N/A,#N/A,FALSE,"단축2";#N/A,#N/A,FALSE,"단축3";#N/A,#N/A,FALSE,"장축";#N/A,#N/A,FALSE,"4WD"}</definedName>
    <definedName name="조회" localSheetId="24" hidden="1">{#N/A,#N/A,FALSE,"채권채무";#N/A,#N/A,FALSE,"control sheet"}</definedName>
    <definedName name="조회" localSheetId="8" hidden="1">{#N/A,#N/A,FALSE,"채권채무";#N/A,#N/A,FALSE,"control sheet"}</definedName>
    <definedName name="조회" localSheetId="25" hidden="1">{#N/A,#N/A,FALSE,"채권채무";#N/A,#N/A,FALSE,"control sheet"}</definedName>
    <definedName name="조회" localSheetId="2" hidden="1">{#N/A,#N/A,FALSE,"채권채무";#N/A,#N/A,FALSE,"control sheet"}</definedName>
    <definedName name="조회" localSheetId="28" hidden="1">{#N/A,#N/A,FALSE,"채권채무";#N/A,#N/A,FALSE,"control sheet"}</definedName>
    <definedName name="조회" localSheetId="5" hidden="1">{#N/A,#N/A,FALSE,"채권채무";#N/A,#N/A,FALSE,"control sheet"}</definedName>
    <definedName name="조회" hidden="1">{#N/A,#N/A,FALSE,"채권채무";#N/A,#N/A,FALSE,"control sheet"}</definedName>
    <definedName name="조회번호" localSheetId="24">#REF!</definedName>
    <definedName name="조회번호">#REF!</definedName>
    <definedName name="조회범위" localSheetId="24">#REF!</definedName>
    <definedName name="조회범위">#REF!</definedName>
    <definedName name="조회서" localSheetId="24">#REF!</definedName>
    <definedName name="조회서">#REF!</definedName>
    <definedName name="조회주화면" localSheetId="24">#REF!</definedName>
    <definedName name="조회주화면">#REF!</definedName>
    <definedName name="조회처목록" localSheetId="24">#REF!</definedName>
    <definedName name="조회처목록">#REF!</definedName>
    <definedName name="종_________목" localSheetId="24">#REF!</definedName>
    <definedName name="종_________목">#REF!</definedName>
    <definedName name="종주" localSheetId="24" hidden="1">{#N/A,#N/A,FALSE,"단축1";#N/A,#N/A,FALSE,"단축2";#N/A,#N/A,FALSE,"단축3";#N/A,#N/A,FALSE,"장축";#N/A,#N/A,FALSE,"4WD"}</definedName>
    <definedName name="종주" localSheetId="8" hidden="1">{#N/A,#N/A,FALSE,"단축1";#N/A,#N/A,FALSE,"단축2";#N/A,#N/A,FALSE,"단축3";#N/A,#N/A,FALSE,"장축";#N/A,#N/A,FALSE,"4WD"}</definedName>
    <definedName name="종주" localSheetId="25" hidden="1">{#N/A,#N/A,FALSE,"단축1";#N/A,#N/A,FALSE,"단축2";#N/A,#N/A,FALSE,"단축3";#N/A,#N/A,FALSE,"장축";#N/A,#N/A,FALSE,"4WD"}</definedName>
    <definedName name="종주" localSheetId="2" hidden="1">{#N/A,#N/A,FALSE,"단축1";#N/A,#N/A,FALSE,"단축2";#N/A,#N/A,FALSE,"단축3";#N/A,#N/A,FALSE,"장축";#N/A,#N/A,FALSE,"4WD"}</definedName>
    <definedName name="종주" localSheetId="28" hidden="1">{#N/A,#N/A,FALSE,"단축1";#N/A,#N/A,FALSE,"단축2";#N/A,#N/A,FALSE,"단축3";#N/A,#N/A,FALSE,"장축";#N/A,#N/A,FALSE,"4WD"}</definedName>
    <definedName name="종주" localSheetId="5" hidden="1">{#N/A,#N/A,FALSE,"단축1";#N/A,#N/A,FALSE,"단축2";#N/A,#N/A,FALSE,"단축3";#N/A,#N/A,FALSE,"장축";#N/A,#N/A,FALSE,"4WD"}</definedName>
    <definedName name="종주" hidden="1">{#N/A,#N/A,FALSE,"단축1";#N/A,#N/A,FALSE,"단축2";#N/A,#N/A,FALSE,"단축3";#N/A,#N/A,FALSE,"장축";#N/A,#N/A,FALSE,"4WD"}</definedName>
    <definedName name="종합2" localSheetId="24" hidden="1">{#N/A,#N/A,FALSE,"정공"}</definedName>
    <definedName name="종합2" localSheetId="8" hidden="1">{#N/A,#N/A,FALSE,"정공"}</definedName>
    <definedName name="종합2" localSheetId="25" hidden="1">{#N/A,#N/A,FALSE,"정공"}</definedName>
    <definedName name="종합2" localSheetId="2" hidden="1">{#N/A,#N/A,FALSE,"정공"}</definedName>
    <definedName name="종합2" localSheetId="14" hidden="1">{#N/A,#N/A,FALSE,"정공"}</definedName>
    <definedName name="종합2" localSheetId="28" hidden="1">{#N/A,#N/A,FALSE,"정공"}</definedName>
    <definedName name="종합2" localSheetId="5" hidden="1">{#N/A,#N/A,FALSE,"정공"}</definedName>
    <definedName name="종합2" localSheetId="13" hidden="1">{#N/A,#N/A,FALSE,"정공"}</definedName>
    <definedName name="종합2" hidden="1">{#N/A,#N/A,FALSE,"정공"}</definedName>
    <definedName name="종합과세대상금융소득" localSheetId="24">#REF!</definedName>
    <definedName name="종합과세대상금융소득">#REF!</definedName>
    <definedName name="종합그래프" localSheetId="24" hidden="1">{#N/A,#N/A,FALSE,"단축1";#N/A,#N/A,FALSE,"단축2";#N/A,#N/A,FALSE,"단축3";#N/A,#N/A,FALSE,"장축";#N/A,#N/A,FALSE,"4WD"}</definedName>
    <definedName name="종합그래프" localSheetId="8" hidden="1">{#N/A,#N/A,FALSE,"단축1";#N/A,#N/A,FALSE,"단축2";#N/A,#N/A,FALSE,"단축3";#N/A,#N/A,FALSE,"장축";#N/A,#N/A,FALSE,"4WD"}</definedName>
    <definedName name="종합그래프" localSheetId="2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28" hidden="1">{#N/A,#N/A,FALSE,"단축1";#N/A,#N/A,FALSE,"단축2";#N/A,#N/A,FALSE,"단축3";#N/A,#N/A,FALSE,"장축";#N/A,#N/A,FALSE,"4WD"}</definedName>
    <definedName name="종합그래프" localSheetId="5" hidden="1">{#N/A,#N/A,FALSE,"단축1";#N/A,#N/A,FALSE,"단축2";#N/A,#N/A,FALSE,"단축3";#N/A,#N/A,FALSE,"장축";#N/A,#N/A,FALSE,"4WD"}</definedName>
    <definedName name="종합그래프" hidden="1">{#N/A,#N/A,FALSE,"단축1";#N/A,#N/A,FALSE,"단축2";#N/A,#N/A,FALSE,"단축3";#N/A,#N/A,FALSE,"장축";#N/A,#N/A,FALSE,"4WD"}</definedName>
    <definedName name="종합미래2" localSheetId="24" hidden="1">{#N/A,#N/A,FALSE,"정공"}</definedName>
    <definedName name="종합미래2" localSheetId="8" hidden="1">{#N/A,#N/A,FALSE,"정공"}</definedName>
    <definedName name="종합미래2" localSheetId="25" hidden="1">{#N/A,#N/A,FALSE,"정공"}</definedName>
    <definedName name="종합미래2" localSheetId="2" hidden="1">{#N/A,#N/A,FALSE,"정공"}</definedName>
    <definedName name="종합미래2" localSheetId="14" hidden="1">{#N/A,#N/A,FALSE,"정공"}</definedName>
    <definedName name="종합미래2" localSheetId="28" hidden="1">{#N/A,#N/A,FALSE,"정공"}</definedName>
    <definedName name="종합미래2" localSheetId="5" hidden="1">{#N/A,#N/A,FALSE,"정공"}</definedName>
    <definedName name="종합미래2" localSheetId="13" hidden="1">{#N/A,#N/A,FALSE,"정공"}</definedName>
    <definedName name="종합미래2" hidden="1">{#N/A,#N/A,FALSE,"정공"}</definedName>
    <definedName name="종합소득금액03" localSheetId="24">#REF!</definedName>
    <definedName name="종합소득금액03">#REF!</definedName>
    <definedName name="종합소득금액04" localSheetId="24">#REF!</definedName>
    <definedName name="종합소득금액04">#REF!</definedName>
    <definedName name="종합소득세율" localSheetId="24">#REF!</definedName>
    <definedName name="종합소득세율" localSheetId="14">#REF!</definedName>
    <definedName name="종합소득세율" localSheetId="13">#REF!</definedName>
    <definedName name="종합소득세율">#REF!</definedName>
    <definedName name="종합소득종합과세기준" localSheetId="24">#REF!</definedName>
    <definedName name="종합소득종합과세기준">#REF!</definedName>
    <definedName name="종합어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8"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5"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 localSheetId="8">[1]!BlankMacro1</definedName>
    <definedName name="종합추이" localSheetId="28">[2]!BlankMacro1</definedName>
    <definedName name="종합추이" localSheetId="26">[2]!BlankMacro1</definedName>
    <definedName name="종합추이" localSheetId="27">[2]!BlankMacro1</definedName>
    <definedName name="종합추이" localSheetId="6">[2]!BlankMacro1</definedName>
    <definedName name="종합추이" localSheetId="5">#REF!</definedName>
    <definedName name="종합추이">[2]!BlankMacro1</definedName>
    <definedName name="좋은금고">#N/A</definedName>
    <definedName name="주" localSheetId="24" hidden="1">{#N/A,#N/A,FALSE,"지침";#N/A,#N/A,FALSE,"환경분석";#N/A,#N/A,FALSE,"Sheet16"}</definedName>
    <definedName name="주" localSheetId="8" hidden="1">{#N/A,#N/A,FALSE,"지침";#N/A,#N/A,FALSE,"환경분석";#N/A,#N/A,FALSE,"Sheet16"}</definedName>
    <definedName name="주" localSheetId="25" hidden="1">{#N/A,#N/A,FALSE,"지침";#N/A,#N/A,FALSE,"환경분석";#N/A,#N/A,FALSE,"Sheet16"}</definedName>
    <definedName name="주" localSheetId="2" hidden="1">{#N/A,#N/A,FALSE,"지침";#N/A,#N/A,FALSE,"환경분석";#N/A,#N/A,FALSE,"Sheet16"}</definedName>
    <definedName name="주" localSheetId="28" hidden="1">{#N/A,#N/A,FALSE,"지침";#N/A,#N/A,FALSE,"환경분석";#N/A,#N/A,FALSE,"Sheet16"}</definedName>
    <definedName name="주" localSheetId="5" hidden="1">{#N/A,#N/A,FALSE,"지침";#N/A,#N/A,FALSE,"환경분석";#N/A,#N/A,FALSE,"Sheet16"}</definedName>
    <definedName name="주" hidden="1">{#N/A,#N/A,FALSE,"지침";#N/A,#N/A,FALSE,"환경분석";#N/A,#N/A,FALSE,"Sheet16"}</definedName>
    <definedName name="주목" localSheetId="24">#REF!</definedName>
    <definedName name="주목">#REF!</definedName>
    <definedName name="주미정산2000" localSheetId="24">#REF!</definedName>
    <definedName name="주미정산2000">#REF!</definedName>
    <definedName name="주부신수익권증서_400" localSheetId="24">#REF!</definedName>
    <definedName name="주부신수익권증서_400">#REF!</definedName>
    <definedName name="주소" localSheetId="24">#REF!</definedName>
    <definedName name="주소">#REF!</definedName>
    <definedName name="주소범위" localSheetId="24">#REF!</definedName>
    <definedName name="주소범위">#REF!</definedName>
    <definedName name="주소범위2" localSheetId="24">#REF!</definedName>
    <definedName name="주소범위2">#REF!</definedName>
    <definedName name="주요" localSheetId="24" hidden="1">{#N/A,#N/A,TRUE,"Y생산";#N/A,#N/A,TRUE,"Y판매";#N/A,#N/A,TRUE,"Y총물량";#N/A,#N/A,TRUE,"Y능력";#N/A,#N/A,TRUE,"YKD"}</definedName>
    <definedName name="주요" localSheetId="8" hidden="1">{#N/A,#N/A,TRUE,"Y생산";#N/A,#N/A,TRUE,"Y판매";#N/A,#N/A,TRUE,"Y총물량";#N/A,#N/A,TRUE,"Y능력";#N/A,#N/A,TRUE,"YKD"}</definedName>
    <definedName name="주요" localSheetId="25" hidden="1">{#N/A,#N/A,TRUE,"Y생산";#N/A,#N/A,TRUE,"Y판매";#N/A,#N/A,TRUE,"Y총물량";#N/A,#N/A,TRUE,"Y능력";#N/A,#N/A,TRUE,"YKD"}</definedName>
    <definedName name="주요" localSheetId="2" hidden="1">{#N/A,#N/A,TRUE,"Y생산";#N/A,#N/A,TRUE,"Y판매";#N/A,#N/A,TRUE,"Y총물량";#N/A,#N/A,TRUE,"Y능력";#N/A,#N/A,TRUE,"YKD"}</definedName>
    <definedName name="주요" localSheetId="28" hidden="1">{#N/A,#N/A,TRUE,"Y생산";#N/A,#N/A,TRUE,"Y판매";#N/A,#N/A,TRUE,"Y총물량";#N/A,#N/A,TRUE,"Y능력";#N/A,#N/A,TRUE,"YKD"}</definedName>
    <definedName name="주요" localSheetId="5" hidden="1">{#N/A,#N/A,TRUE,"Y생산";#N/A,#N/A,TRUE,"Y판매";#N/A,#N/A,TRUE,"Y총물량";#N/A,#N/A,TRUE,"Y능력";#N/A,#N/A,TRUE,"YKD"}</definedName>
    <definedName name="주요" hidden="1">{#N/A,#N/A,TRUE,"Y생산";#N/A,#N/A,TRUE,"Y판매";#N/A,#N/A,TRUE,"Y총물량";#N/A,#N/A,TRUE,"Y능력";#N/A,#N/A,TRUE,"YKD"}</definedName>
    <definedName name="주요업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 localSheetId="8">[1]!BlankMacro1</definedName>
    <definedName name="주요업무1" localSheetId="28">[2]!BlankMacro1</definedName>
    <definedName name="주요업무1" localSheetId="26">[2]!BlankMacro1</definedName>
    <definedName name="주요업무1" localSheetId="27">[2]!BlankMacro1</definedName>
    <definedName name="주요업무1" localSheetId="6">[2]!BlankMacro1</definedName>
    <definedName name="주요업무1" localSheetId="5">#REF!</definedName>
    <definedName name="주요업무1">[2]!BlankMacro1</definedName>
    <definedName name="주요업무2" localSheetId="24" hidden="1">{#N/A,#N/A,TRUE,"Y생산";#N/A,#N/A,TRUE,"Y판매";#N/A,#N/A,TRUE,"Y총물량";#N/A,#N/A,TRUE,"Y능력";#N/A,#N/A,TRUE,"YKD"}</definedName>
    <definedName name="주요업무2" localSheetId="8" hidden="1">{#N/A,#N/A,TRUE,"Y생산";#N/A,#N/A,TRUE,"Y판매";#N/A,#N/A,TRUE,"Y총물량";#N/A,#N/A,TRUE,"Y능력";#N/A,#N/A,TRUE,"YKD"}</definedName>
    <definedName name="주요업무2" localSheetId="25" hidden="1">{#N/A,#N/A,TRUE,"Y생산";#N/A,#N/A,TRUE,"Y판매";#N/A,#N/A,TRUE,"Y총물량";#N/A,#N/A,TRUE,"Y능력";#N/A,#N/A,TRUE,"YKD"}</definedName>
    <definedName name="주요업무2" localSheetId="2" hidden="1">{#N/A,#N/A,TRUE,"Y생산";#N/A,#N/A,TRUE,"Y판매";#N/A,#N/A,TRUE,"Y총물량";#N/A,#N/A,TRUE,"Y능력";#N/A,#N/A,TRUE,"YKD"}</definedName>
    <definedName name="주요업무2" localSheetId="14" hidden="1">{#N/A,#N/A,TRUE,"Y생산";#N/A,#N/A,TRUE,"Y판매";#N/A,#N/A,TRUE,"Y총물량";#N/A,#N/A,TRUE,"Y능력";#N/A,#N/A,TRUE,"YKD"}</definedName>
    <definedName name="주요업무2" localSheetId="28" hidden="1">{#N/A,#N/A,TRUE,"Y생산";#N/A,#N/A,TRUE,"Y판매";#N/A,#N/A,TRUE,"Y총물량";#N/A,#N/A,TRUE,"Y능력";#N/A,#N/A,TRUE,"YKD"}</definedName>
    <definedName name="주요업무2" localSheetId="5" hidden="1">{#N/A,#N/A,TRUE,"Y생산";#N/A,#N/A,TRUE,"Y판매";#N/A,#N/A,TRUE,"Y총물량";#N/A,#N/A,TRUE,"Y능력";#N/A,#N/A,TRUE,"YKD"}</definedName>
    <definedName name="주요업무2" localSheetId="13" hidden="1">{#N/A,#N/A,TRUE,"Y생산";#N/A,#N/A,TRUE,"Y판매";#N/A,#N/A,TRUE,"Y총물량";#N/A,#N/A,TRUE,"Y능력";#N/A,#N/A,TRUE,"YKD"}</definedName>
    <definedName name="주요업무2" hidden="1">{#N/A,#N/A,TRUE,"Y생산";#N/A,#N/A,TRUE,"Y판매";#N/A,#N/A,TRUE,"Y총물량";#N/A,#N/A,TRUE,"Y능력";#N/A,#N/A,TRUE,"YKD"}</definedName>
    <definedName name="주요업무3" localSheetId="24" hidden="1">{#N/A,#N/A,TRUE,"Y생산";#N/A,#N/A,TRUE,"Y판매";#N/A,#N/A,TRUE,"Y총물량";#N/A,#N/A,TRUE,"Y능력";#N/A,#N/A,TRUE,"YKD"}</definedName>
    <definedName name="주요업무3" localSheetId="8" hidden="1">{#N/A,#N/A,TRUE,"Y생산";#N/A,#N/A,TRUE,"Y판매";#N/A,#N/A,TRUE,"Y총물량";#N/A,#N/A,TRUE,"Y능력";#N/A,#N/A,TRUE,"YKD"}</definedName>
    <definedName name="주요업무3" localSheetId="25" hidden="1">{#N/A,#N/A,TRUE,"Y생산";#N/A,#N/A,TRUE,"Y판매";#N/A,#N/A,TRUE,"Y총물량";#N/A,#N/A,TRUE,"Y능력";#N/A,#N/A,TRUE,"YKD"}</definedName>
    <definedName name="주요업무3" localSheetId="2" hidden="1">{#N/A,#N/A,TRUE,"Y생산";#N/A,#N/A,TRUE,"Y판매";#N/A,#N/A,TRUE,"Y총물량";#N/A,#N/A,TRUE,"Y능력";#N/A,#N/A,TRUE,"YKD"}</definedName>
    <definedName name="주요업무3" localSheetId="14" hidden="1">{#N/A,#N/A,TRUE,"Y생산";#N/A,#N/A,TRUE,"Y판매";#N/A,#N/A,TRUE,"Y총물량";#N/A,#N/A,TRUE,"Y능력";#N/A,#N/A,TRUE,"YKD"}</definedName>
    <definedName name="주요업무3" localSheetId="28" hidden="1">{#N/A,#N/A,TRUE,"Y생산";#N/A,#N/A,TRUE,"Y판매";#N/A,#N/A,TRUE,"Y총물량";#N/A,#N/A,TRUE,"Y능력";#N/A,#N/A,TRUE,"YKD"}</definedName>
    <definedName name="주요업무3" localSheetId="5" hidden="1">{#N/A,#N/A,TRUE,"Y생산";#N/A,#N/A,TRUE,"Y판매";#N/A,#N/A,TRUE,"Y총물량";#N/A,#N/A,TRUE,"Y능력";#N/A,#N/A,TRUE,"YKD"}</definedName>
    <definedName name="주요업무3" localSheetId="13" hidden="1">{#N/A,#N/A,TRUE,"Y생산";#N/A,#N/A,TRUE,"Y판매";#N/A,#N/A,TRUE,"Y총물량";#N/A,#N/A,TRUE,"Y능력";#N/A,#N/A,TRUE,"YKD"}</definedName>
    <definedName name="주요업무3" hidden="1">{#N/A,#N/A,TRUE,"Y생산";#N/A,#N/A,TRUE,"Y판매";#N/A,#N/A,TRUE,"Y총물량";#N/A,#N/A,TRUE,"Y능력";#N/A,#N/A,TRUE,"YKD"}</definedName>
    <definedName name="주요제원" localSheetId="24" hidden="1">{#N/A,#N/A,FALSE,"단축1";#N/A,#N/A,FALSE,"단축2";#N/A,#N/A,FALSE,"단축3";#N/A,#N/A,FALSE,"장축";#N/A,#N/A,FALSE,"4WD"}</definedName>
    <definedName name="주요제원" localSheetId="8" hidden="1">{#N/A,#N/A,FALSE,"단축1";#N/A,#N/A,FALSE,"단축2";#N/A,#N/A,FALSE,"단축3";#N/A,#N/A,FALSE,"장축";#N/A,#N/A,FALSE,"4WD"}</definedName>
    <definedName name="주요제원" localSheetId="25" hidden="1">{#N/A,#N/A,FALSE,"단축1";#N/A,#N/A,FALSE,"단축2";#N/A,#N/A,FALSE,"단축3";#N/A,#N/A,FALSE,"장축";#N/A,#N/A,FALSE,"4WD"}</definedName>
    <definedName name="주요제원" localSheetId="2" hidden="1">{#N/A,#N/A,FALSE,"단축1";#N/A,#N/A,FALSE,"단축2";#N/A,#N/A,FALSE,"단축3";#N/A,#N/A,FALSE,"장축";#N/A,#N/A,FALSE,"4WD"}</definedName>
    <definedName name="주요제원" localSheetId="28" hidden="1">{#N/A,#N/A,FALSE,"단축1";#N/A,#N/A,FALSE,"단축2";#N/A,#N/A,FALSE,"단축3";#N/A,#N/A,FALSE,"장축";#N/A,#N/A,FALSE,"4WD"}</definedName>
    <definedName name="주요제원" localSheetId="5" hidden="1">{#N/A,#N/A,FALSE,"단축1";#N/A,#N/A,FALSE,"단축2";#N/A,#N/A,FALSE,"단축3";#N/A,#N/A,FALSE,"장축";#N/A,#N/A,FALSE,"4WD"}</definedName>
    <definedName name="주요제원" hidden="1">{#N/A,#N/A,FALSE,"단축1";#N/A,#N/A,FALSE,"단축2";#N/A,#N/A,FALSE,"단축3";#N/A,#N/A,FALSE,"장축";#N/A,#N/A,FALSE,"4WD"}</definedName>
    <definedName name="주요지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localSheetId="24" hidden="1">{#N/A,#N/A,FALSE,"표지목차"}</definedName>
    <definedName name="주요현안" localSheetId="8" hidden="1">{#N/A,#N/A,FALSE,"표지목차"}</definedName>
    <definedName name="주요현안" localSheetId="25" hidden="1">{#N/A,#N/A,FALSE,"표지목차"}</definedName>
    <definedName name="주요현안" localSheetId="2" hidden="1">{#N/A,#N/A,FALSE,"표지목차"}</definedName>
    <definedName name="주요현안" localSheetId="28" hidden="1">{#N/A,#N/A,FALSE,"표지목차"}</definedName>
    <definedName name="주요현안" localSheetId="5" hidden="1">{#N/A,#N/A,FALSE,"표지목차"}</definedName>
    <definedName name="주요현안" hidden="1">{#N/A,#N/A,FALSE,"표지목차"}</definedName>
    <definedName name="주재원" localSheetId="24" hidden="1">#REF!</definedName>
    <definedName name="주재원" hidden="1">#REF!</definedName>
    <definedName name="주정산2000" localSheetId="24">#REF!</definedName>
    <definedName name="주정산2000">#REF!</definedName>
    <definedName name="주제어동인원" localSheetId="24" hidden="1">{#N/A,#N/A,FALSE,"CCTV"}</definedName>
    <definedName name="주제어동인원" localSheetId="8" hidden="1">{#N/A,#N/A,FALSE,"CCTV"}</definedName>
    <definedName name="주제어동인원" localSheetId="25" hidden="1">{#N/A,#N/A,FALSE,"CCTV"}</definedName>
    <definedName name="주제어동인원" localSheetId="2" hidden="1">{#N/A,#N/A,FALSE,"CCTV"}</definedName>
    <definedName name="주제어동인원" localSheetId="28" hidden="1">{#N/A,#N/A,FALSE,"CCTV"}</definedName>
    <definedName name="주제어동인원" localSheetId="5" hidden="1">{#N/A,#N/A,FALSE,"CCTV"}</definedName>
    <definedName name="주제어동인원" hidden="1">{#N/A,#N/A,FALSE,"CCTV"}</definedName>
    <definedName name="주종단체" localSheetId="24">#REF!</definedName>
    <definedName name="주종단체">#REF!</definedName>
    <definedName name="주차계획" localSheetId="24" hidden="1">{#N/A,#N/A,FALSE,"UNIT";#N/A,#N/A,FALSE,"UNIT";#N/A,#N/A,FALSE,"계정"}</definedName>
    <definedName name="주차계획" localSheetId="8" hidden="1">{#N/A,#N/A,FALSE,"UNIT";#N/A,#N/A,FALSE,"UNIT";#N/A,#N/A,FALSE,"계정"}</definedName>
    <definedName name="주차계획" localSheetId="25" hidden="1">{#N/A,#N/A,FALSE,"UNIT";#N/A,#N/A,FALSE,"UNIT";#N/A,#N/A,FALSE,"계정"}</definedName>
    <definedName name="주차계획" localSheetId="2" hidden="1">{#N/A,#N/A,FALSE,"UNIT";#N/A,#N/A,FALSE,"UNIT";#N/A,#N/A,FALSE,"계정"}</definedName>
    <definedName name="주차계획" localSheetId="28" hidden="1">{#N/A,#N/A,FALSE,"UNIT";#N/A,#N/A,FALSE,"UNIT";#N/A,#N/A,FALSE,"계정"}</definedName>
    <definedName name="주차계획" localSheetId="5" hidden="1">{#N/A,#N/A,FALSE,"UNIT";#N/A,#N/A,FALSE,"UNIT";#N/A,#N/A,FALSE,"계정"}</definedName>
    <definedName name="주차계획" hidden="1">{#N/A,#N/A,FALSE,"UNIT";#N/A,#N/A,FALSE,"UNIT";#N/A,#N/A,FALSE,"계정"}</definedName>
    <definedName name="주택" localSheetId="24" hidden="1">{#N/A,#N/A,FALSE,"지침";#N/A,#N/A,FALSE,"환경분석";#N/A,#N/A,FALSE,"Sheet16"}</definedName>
    <definedName name="주택" localSheetId="8" hidden="1">{#N/A,#N/A,FALSE,"지침";#N/A,#N/A,FALSE,"환경분석";#N/A,#N/A,FALSE,"Sheet16"}</definedName>
    <definedName name="주택" localSheetId="25" hidden="1">{#N/A,#N/A,FALSE,"지침";#N/A,#N/A,FALSE,"환경분석";#N/A,#N/A,FALSE,"Sheet16"}</definedName>
    <definedName name="주택" localSheetId="2" hidden="1">{#N/A,#N/A,FALSE,"지침";#N/A,#N/A,FALSE,"환경분석";#N/A,#N/A,FALSE,"Sheet16"}</definedName>
    <definedName name="주택" localSheetId="28" hidden="1">{#N/A,#N/A,FALSE,"지침";#N/A,#N/A,FALSE,"환경분석";#N/A,#N/A,FALSE,"Sheet16"}</definedName>
    <definedName name="주택" localSheetId="5" hidden="1">{#N/A,#N/A,FALSE,"지침";#N/A,#N/A,FALSE,"환경분석";#N/A,#N/A,FALSE,"Sheet16"}</definedName>
    <definedName name="주택" hidden="1">{#N/A,#N/A,FALSE,"지침";#N/A,#N/A,FALSE,"환경분석";#N/A,#N/A,FALSE,"Sheet16"}</definedName>
    <definedName name="주택매출" localSheetId="24">#REF!</definedName>
    <definedName name="주택매출">#REF!</definedName>
    <definedName name="주택원가" localSheetId="24">#REF!</definedName>
    <definedName name="주택원가">#REF!</definedName>
    <definedName name="주택최종" localSheetId="24">#REF!</definedName>
    <definedName name="주택최종">#REF!</definedName>
    <definedName name="주투자2000" localSheetId="24">#REF!</definedName>
    <definedName name="주투자2000">#REF!</definedName>
    <definedName name="준" localSheetId="24" hidden="1">{#N/A,#N/A,FALSE,"Aging Summary";#N/A,#N/A,FALSE,"Ratio Analysis";#N/A,#N/A,FALSE,"Test 120 Day Accts";#N/A,#N/A,FALSE,"Tickmarks"}</definedName>
    <definedName name="준" localSheetId="8" hidden="1">{#N/A,#N/A,FALSE,"Aging Summary";#N/A,#N/A,FALSE,"Ratio Analysis";#N/A,#N/A,FALSE,"Test 120 Day Accts";#N/A,#N/A,FALSE,"Tickmarks"}</definedName>
    <definedName name="준" localSheetId="25" hidden="1">{#N/A,#N/A,FALSE,"Aging Summary";#N/A,#N/A,FALSE,"Ratio Analysis";#N/A,#N/A,FALSE,"Test 120 Day Accts";#N/A,#N/A,FALSE,"Tickmarks"}</definedName>
    <definedName name="준" localSheetId="2" hidden="1">{#N/A,#N/A,FALSE,"Aging Summary";#N/A,#N/A,FALSE,"Ratio Analysis";#N/A,#N/A,FALSE,"Test 120 Day Accts";#N/A,#N/A,FALSE,"Tickmarks"}</definedName>
    <definedName name="준" localSheetId="14" hidden="1">{#N/A,#N/A,FALSE,"Aging Summary";#N/A,#N/A,FALSE,"Ratio Analysis";#N/A,#N/A,FALSE,"Test 120 Day Accts";#N/A,#N/A,FALSE,"Tickmarks"}</definedName>
    <definedName name="준" localSheetId="28" hidden="1">{#N/A,#N/A,FALSE,"Aging Summary";#N/A,#N/A,FALSE,"Ratio Analysis";#N/A,#N/A,FALSE,"Test 120 Day Accts";#N/A,#N/A,FALSE,"Tickmarks"}</definedName>
    <definedName name="준" localSheetId="5" hidden="1">{#N/A,#N/A,FALSE,"Aging Summary";#N/A,#N/A,FALSE,"Ratio Analysis";#N/A,#N/A,FALSE,"Test 120 Day Accts";#N/A,#N/A,FALSE,"Tickmarks"}</definedName>
    <definedName name="준" localSheetId="13" hidden="1">{#N/A,#N/A,FALSE,"Aging Summary";#N/A,#N/A,FALSE,"Ratio Analysis";#N/A,#N/A,FALSE,"Test 120 Day Accts";#N/A,#N/A,FALSE,"Tickmarks"}</definedName>
    <definedName name="준" hidden="1">{#N/A,#N/A,FALSE,"Aging Summary";#N/A,#N/A,FALSE,"Ratio Analysis";#N/A,#N/A,FALSE,"Test 120 Day Accts";#N/A,#N/A,FALSE,"Tickmarks"}</definedName>
    <definedName name="준_1" localSheetId="24" hidden="1">{#N/A,#N/A,FALSE,"Aging Summary";#N/A,#N/A,FALSE,"Ratio Analysis";#N/A,#N/A,FALSE,"Test 120 Day Accts";#N/A,#N/A,FALSE,"Tickmarks"}</definedName>
    <definedName name="준_1" localSheetId="8" hidden="1">{#N/A,#N/A,FALSE,"Aging Summary";#N/A,#N/A,FALSE,"Ratio Analysis";#N/A,#N/A,FALSE,"Test 120 Day Accts";#N/A,#N/A,FALSE,"Tickmarks"}</definedName>
    <definedName name="준_1" localSheetId="25" hidden="1">{#N/A,#N/A,FALSE,"Aging Summary";#N/A,#N/A,FALSE,"Ratio Analysis";#N/A,#N/A,FALSE,"Test 120 Day Accts";#N/A,#N/A,FALSE,"Tickmarks"}</definedName>
    <definedName name="준_1" localSheetId="2" hidden="1">{#N/A,#N/A,FALSE,"Aging Summary";#N/A,#N/A,FALSE,"Ratio Analysis";#N/A,#N/A,FALSE,"Test 120 Day Accts";#N/A,#N/A,FALSE,"Tickmarks"}</definedName>
    <definedName name="준_1" localSheetId="14" hidden="1">{#N/A,#N/A,FALSE,"Aging Summary";#N/A,#N/A,FALSE,"Ratio Analysis";#N/A,#N/A,FALSE,"Test 120 Day Accts";#N/A,#N/A,FALSE,"Tickmarks"}</definedName>
    <definedName name="준_1" localSheetId="28" hidden="1">{#N/A,#N/A,FALSE,"Aging Summary";#N/A,#N/A,FALSE,"Ratio Analysis";#N/A,#N/A,FALSE,"Test 120 Day Accts";#N/A,#N/A,FALSE,"Tickmarks"}</definedName>
    <definedName name="준_1" localSheetId="5" hidden="1">{#N/A,#N/A,FALSE,"Aging Summary";#N/A,#N/A,FALSE,"Ratio Analysis";#N/A,#N/A,FALSE,"Test 120 Day Accts";#N/A,#N/A,FALSE,"Tickmarks"}</definedName>
    <definedName name="준_1" localSheetId="13" hidden="1">{#N/A,#N/A,FALSE,"Aging Summary";#N/A,#N/A,FALSE,"Ratio Analysis";#N/A,#N/A,FALSE,"Test 120 Day Accts";#N/A,#N/A,FALSE,"Tickmarks"}</definedName>
    <definedName name="준_1" hidden="1">{#N/A,#N/A,FALSE,"Aging Summary";#N/A,#N/A,FALSE,"Ratio Analysis";#N/A,#N/A,FALSE,"Test 120 Day Accts";#N/A,#N/A,FALSE,"Tickmarks"}</definedName>
    <definedName name="준공" localSheetId="24">BLCH</definedName>
    <definedName name="준공" localSheetId="8">BLCH</definedName>
    <definedName name="준공" localSheetId="25">BLCH</definedName>
    <definedName name="준공" localSheetId="2">BLCH</definedName>
    <definedName name="준공" localSheetId="28">BLCH</definedName>
    <definedName name="준공" localSheetId="26">BLCH</definedName>
    <definedName name="준공" localSheetId="27">BLCH</definedName>
    <definedName name="준공" localSheetId="6">BLCH</definedName>
    <definedName name="준공" localSheetId="5">BLCH</definedName>
    <definedName name="준공">BLCH</definedName>
    <definedName name="준공2" localSheetId="24">BLCH</definedName>
    <definedName name="준공2" localSheetId="8">BLCH</definedName>
    <definedName name="준공2" localSheetId="25">BLCH</definedName>
    <definedName name="준공2" localSheetId="2">BLCH</definedName>
    <definedName name="준공2" localSheetId="28">BLCH</definedName>
    <definedName name="준공2" localSheetId="26">BLCH</definedName>
    <definedName name="준공2" localSheetId="27">BLCH</definedName>
    <definedName name="준공2" localSheetId="6">BLCH</definedName>
    <definedName name="준공2" localSheetId="5">BLCH</definedName>
    <definedName name="준공2">BLCH</definedName>
    <definedName name="준공계2" localSheetId="24">BLCH</definedName>
    <definedName name="준공계2" localSheetId="8">BLCH</definedName>
    <definedName name="준공계2" localSheetId="25">BLCH</definedName>
    <definedName name="준공계2" localSheetId="2">BLCH</definedName>
    <definedName name="준공계2" localSheetId="28">BLCH</definedName>
    <definedName name="준공계2" localSheetId="26">BLCH</definedName>
    <definedName name="준공계2" localSheetId="27">BLCH</definedName>
    <definedName name="준공계2" localSheetId="6">BLCH</definedName>
    <definedName name="준공계2" localSheetId="5">BLCH</definedName>
    <definedName name="준공계2">BLCH</definedName>
    <definedName name="준공일" localSheetId="24">#REF!</definedName>
    <definedName name="준공일">#REF!</definedName>
    <definedName name="준비금"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 localSheetId="24">#REF!</definedName>
    <definedName name="준수">#REF!</definedName>
    <definedName name="줄사철" localSheetId="24">#REF!</definedName>
    <definedName name="줄사철">#REF!</definedName>
    <definedName name="중간예납"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4" hidden="1">{#N/A,#N/A,FALSE,"BS";#N/A,#N/A,FALSE,"PL";#N/A,#N/A,FALSE,"처분";#N/A,#N/A,FALSE,"현금";#N/A,#N/A,FALSE,"매출";#N/A,#N/A,FALSE,"원가";#N/A,#N/A,FALSE,"경영"}</definedName>
    <definedName name="중간요약" localSheetId="8" hidden="1">{#N/A,#N/A,FALSE,"BS";#N/A,#N/A,FALSE,"PL";#N/A,#N/A,FALSE,"처분";#N/A,#N/A,FALSE,"현금";#N/A,#N/A,FALSE,"매출";#N/A,#N/A,FALSE,"원가";#N/A,#N/A,FALSE,"경영"}</definedName>
    <definedName name="중간요약" localSheetId="25"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localSheetId="14" hidden="1">{#N/A,#N/A,FALSE,"BS";#N/A,#N/A,FALSE,"PL";#N/A,#N/A,FALSE,"처분";#N/A,#N/A,FALSE,"현금";#N/A,#N/A,FALSE,"매출";#N/A,#N/A,FALSE,"원가";#N/A,#N/A,FALSE,"경영"}</definedName>
    <definedName name="중간요약" localSheetId="28" hidden="1">{#N/A,#N/A,FALSE,"BS";#N/A,#N/A,FALSE,"PL";#N/A,#N/A,FALSE,"처분";#N/A,#N/A,FALSE,"현금";#N/A,#N/A,FALSE,"매출";#N/A,#N/A,FALSE,"원가";#N/A,#N/A,FALSE,"경영"}</definedName>
    <definedName name="중간요약" localSheetId="5" hidden="1">{#N/A,#N/A,FALSE,"BS";#N/A,#N/A,FALSE,"PL";#N/A,#N/A,FALSE,"처분";#N/A,#N/A,FALSE,"현금";#N/A,#N/A,FALSE,"매출";#N/A,#N/A,FALSE,"원가";#N/A,#N/A,FALSE,"경영"}</definedName>
    <definedName name="중간요약" localSheetId="13"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 localSheetId="24">#REF!</definedName>
    <definedName name="중간정산이후근속연수">#REF!</definedName>
    <definedName name="중간정산일" localSheetId="24">#REF!</definedName>
    <definedName name="중간정산일">#REF!</definedName>
    <definedName name="중경" localSheetId="24">#REF!</definedName>
    <definedName name="중경">#REF!</definedName>
    <definedName name="중계동분양원가" localSheetId="24">#REF!</definedName>
    <definedName name="중계동분양원가">#REF!</definedName>
    <definedName name="중계동상가" localSheetId="24">#REF!</definedName>
    <definedName name="중계동상가">#REF!</definedName>
    <definedName name="중계동아파트" localSheetId="24">#REF!</definedName>
    <definedName name="중계동아파트">#REF!</definedName>
    <definedName name="중계동완성상가" localSheetId="24">#REF!</definedName>
    <definedName name="중계동완성상가">#REF!</definedName>
    <definedName name="중계동완성주택" localSheetId="24">#REF!</definedName>
    <definedName name="중계동완성주택">#REF!</definedName>
    <definedName name="중계미정산2000" localSheetId="24">#REF!</definedName>
    <definedName name="중계미정산2000">#REF!</definedName>
    <definedName name="중계정산2000" localSheetId="24">#REF!</definedName>
    <definedName name="중계정산2000">#REF!</definedName>
    <definedName name="중계투자2000" localSheetId="24">#REF!</definedName>
    <definedName name="중계투자2000">#REF!</definedName>
    <definedName name="중국평균환율" localSheetId="24">#REF!</definedName>
    <definedName name="중국평균환율">#REF!</definedName>
    <definedName name="중근" localSheetId="24">#REF!</definedName>
    <definedName name="중근">#REF!</definedName>
    <definedName name="중기" localSheetId="24" hidden="1">{#N/A,#N/A,FALSE,"정공"}</definedName>
    <definedName name="중기" localSheetId="8" hidden="1">{#N/A,#N/A,FALSE,"정공"}</definedName>
    <definedName name="중기" localSheetId="25" hidden="1">{#N/A,#N/A,FALSE,"정공"}</definedName>
    <definedName name="중기" localSheetId="2" hidden="1">{#N/A,#N/A,FALSE,"정공"}</definedName>
    <definedName name="중기" localSheetId="14" hidden="1">{#N/A,#N/A,FALSE,"정공"}</definedName>
    <definedName name="중기" localSheetId="28" hidden="1">{#N/A,#N/A,FALSE,"정공"}</definedName>
    <definedName name="중기" localSheetId="5" hidden="1">{#N/A,#N/A,FALSE,"정공"}</definedName>
    <definedName name="중기" localSheetId="13" hidden="1">{#N/A,#N/A,FALSE,"정공"}</definedName>
    <definedName name="중기" hidden="1">{#N/A,#N/A,FALSE,"정공"}</definedName>
    <definedName name="중기운전기사" localSheetId="24">#REF!</definedName>
    <definedName name="중기운전기사">#REF!</definedName>
    <definedName name="중기운전사">#N/A</definedName>
    <definedName name="중동동상가원가" localSheetId="24">#REF!</definedName>
    <definedName name="중동동상가원가">#REF!</definedName>
    <definedName name="중분류" localSheetId="24">#REF!</definedName>
    <definedName name="중분류">#REF!</definedName>
    <definedName name="중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중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 localSheetId="24">#REF!</definedName>
    <definedName name="중소기업">#REF!</definedName>
    <definedName name="중앙" localSheetId="24" hidden="1">{#N/A,#N/A,FALSE,"단축1";#N/A,#N/A,FALSE,"단축2";#N/A,#N/A,FALSE,"단축3";#N/A,#N/A,FALSE,"장축";#N/A,#N/A,FALSE,"4WD"}</definedName>
    <definedName name="중앙" localSheetId="8" hidden="1">{#N/A,#N/A,FALSE,"단축1";#N/A,#N/A,FALSE,"단축2";#N/A,#N/A,FALSE,"단축3";#N/A,#N/A,FALSE,"장축";#N/A,#N/A,FALSE,"4WD"}</definedName>
    <definedName name="중앙" localSheetId="25" hidden="1">{#N/A,#N/A,FALSE,"단축1";#N/A,#N/A,FALSE,"단축2";#N/A,#N/A,FALSE,"단축3";#N/A,#N/A,FALSE,"장축";#N/A,#N/A,FALSE,"4WD"}</definedName>
    <definedName name="중앙" localSheetId="2" hidden="1">{#N/A,#N/A,FALSE,"단축1";#N/A,#N/A,FALSE,"단축2";#N/A,#N/A,FALSE,"단축3";#N/A,#N/A,FALSE,"장축";#N/A,#N/A,FALSE,"4WD"}</definedName>
    <definedName name="중앙" localSheetId="14" hidden="1">{#N/A,#N/A,FALSE,"단축1";#N/A,#N/A,FALSE,"단축2";#N/A,#N/A,FALSE,"단축3";#N/A,#N/A,FALSE,"장축";#N/A,#N/A,FALSE,"4WD"}</definedName>
    <definedName name="중앙" localSheetId="28" hidden="1">{#N/A,#N/A,FALSE,"단축1";#N/A,#N/A,FALSE,"단축2";#N/A,#N/A,FALSE,"단축3";#N/A,#N/A,FALSE,"장축";#N/A,#N/A,FALSE,"4WD"}</definedName>
    <definedName name="중앙" localSheetId="5" hidden="1">{#N/A,#N/A,FALSE,"단축1";#N/A,#N/A,FALSE,"단축2";#N/A,#N/A,FALSE,"단축3";#N/A,#N/A,FALSE,"장축";#N/A,#N/A,FALSE,"4WD"}</definedName>
    <definedName name="중앙" localSheetId="13" hidden="1">{#N/A,#N/A,FALSE,"단축1";#N/A,#N/A,FALSE,"단축2";#N/A,#N/A,FALSE,"단축3";#N/A,#N/A,FALSE,"장축";#N/A,#N/A,FALSE,"4WD"}</definedName>
    <definedName name="중앙" hidden="1">{#N/A,#N/A,FALSE,"단축1";#N/A,#N/A,FALSE,"단축2";#N/A,#N/A,FALSE,"단축3";#N/A,#N/A,FALSE,"장축";#N/A,#N/A,FALSE,"4WD"}</definedName>
    <definedName name="중일정3" localSheetId="24" hidden="1">{#N/A,#N/A,FALSE,"단축1";#N/A,#N/A,FALSE,"단축2";#N/A,#N/A,FALSE,"단축3";#N/A,#N/A,FALSE,"장축";#N/A,#N/A,FALSE,"4WD"}</definedName>
    <definedName name="중일정3" localSheetId="8" hidden="1">{#N/A,#N/A,FALSE,"단축1";#N/A,#N/A,FALSE,"단축2";#N/A,#N/A,FALSE,"단축3";#N/A,#N/A,FALSE,"장축";#N/A,#N/A,FALSE,"4WD"}</definedName>
    <definedName name="중일정3" localSheetId="25" hidden="1">{#N/A,#N/A,FALSE,"단축1";#N/A,#N/A,FALSE,"단축2";#N/A,#N/A,FALSE,"단축3";#N/A,#N/A,FALSE,"장축";#N/A,#N/A,FALSE,"4WD"}</definedName>
    <definedName name="중일정3" localSheetId="2" hidden="1">{#N/A,#N/A,FALSE,"단축1";#N/A,#N/A,FALSE,"단축2";#N/A,#N/A,FALSE,"단축3";#N/A,#N/A,FALSE,"장축";#N/A,#N/A,FALSE,"4WD"}</definedName>
    <definedName name="중일정3" localSheetId="28" hidden="1">{#N/A,#N/A,FALSE,"단축1";#N/A,#N/A,FALSE,"단축2";#N/A,#N/A,FALSE,"단축3";#N/A,#N/A,FALSE,"장축";#N/A,#N/A,FALSE,"4WD"}</definedName>
    <definedName name="중일정3" localSheetId="5" hidden="1">{#N/A,#N/A,FALSE,"단축1";#N/A,#N/A,FALSE,"단축2";#N/A,#N/A,FALSE,"단축3";#N/A,#N/A,FALSE,"장축";#N/A,#N/A,FALSE,"4WD"}</definedName>
    <definedName name="중일정3" hidden="1">{#N/A,#N/A,FALSE,"단축1";#N/A,#N/A,FALSE,"단축2";#N/A,#N/A,FALSE,"단축3";#N/A,#N/A,FALSE,"장축";#N/A,#N/A,FALSE,"4WD"}</definedName>
    <definedName name="중재" localSheetId="24">#REF!</definedName>
    <definedName name="중재">#REF!</definedName>
    <definedName name="중점" localSheetId="24" hidden="1">{"'BSC(2001)'!$A$27:$G$32"}</definedName>
    <definedName name="중점" localSheetId="8" hidden="1">{"'BSC(2001)'!$A$27:$G$32"}</definedName>
    <definedName name="중점" localSheetId="25" hidden="1">{"'BSC(2001)'!$A$27:$G$32"}</definedName>
    <definedName name="중점" localSheetId="2" hidden="1">{"'BSC(2001)'!$A$27:$G$32"}</definedName>
    <definedName name="중점" localSheetId="28" hidden="1">{"'BSC(2001)'!$A$27:$G$32"}</definedName>
    <definedName name="중점" localSheetId="5" hidden="1">{"'BSC(2001)'!$A$27:$G$32"}</definedName>
    <definedName name="중점" hidden="1">{"'BSC(2001)'!$A$27:$G$32"}</definedName>
    <definedName name="중점검토" localSheetId="24" hidden="1">{#N/A,#N/A,FALSE,"BS";#N/A,#N/A,FALSE,"PL";#N/A,#N/A,FALSE,"처분";#N/A,#N/A,FALSE,"현금";#N/A,#N/A,FALSE,"매출";#N/A,#N/A,FALSE,"원가";#N/A,#N/A,FALSE,"경영"}</definedName>
    <definedName name="중점검토" localSheetId="8" hidden="1">{#N/A,#N/A,FALSE,"BS";#N/A,#N/A,FALSE,"PL";#N/A,#N/A,FALSE,"처분";#N/A,#N/A,FALSE,"현금";#N/A,#N/A,FALSE,"매출";#N/A,#N/A,FALSE,"원가";#N/A,#N/A,FALSE,"경영"}</definedName>
    <definedName name="중점검토" localSheetId="25"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localSheetId="28" hidden="1">{#N/A,#N/A,FALSE,"BS";#N/A,#N/A,FALSE,"PL";#N/A,#N/A,FALSE,"처분";#N/A,#N/A,FALSE,"현금";#N/A,#N/A,FALSE,"매출";#N/A,#N/A,FALSE,"원가";#N/A,#N/A,FALSE,"경영"}</definedName>
    <definedName name="중점검토" localSheetId="5"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localSheetId="24" hidden="1">{"'BSC(2001)'!$A$27:$G$32"}</definedName>
    <definedName name="중점추" localSheetId="8" hidden="1">{"'BSC(2001)'!$A$27:$G$32"}</definedName>
    <definedName name="중점추" localSheetId="25" hidden="1">{"'BSC(2001)'!$A$27:$G$32"}</definedName>
    <definedName name="중점추" localSheetId="2" hidden="1">{"'BSC(2001)'!$A$27:$G$32"}</definedName>
    <definedName name="중점추" localSheetId="28" hidden="1">{"'BSC(2001)'!$A$27:$G$32"}</definedName>
    <definedName name="중점추" localSheetId="5" hidden="1">{"'BSC(2001)'!$A$27:$G$32"}</definedName>
    <definedName name="중점추" hidden="1">{"'BSC(2001)'!$A$27:$G$32"}</definedName>
    <definedName name="중점추진" localSheetId="24" hidden="1">{#N/A,#N/A,TRUE,"일정"}</definedName>
    <definedName name="중점추진" localSheetId="8" hidden="1">{#N/A,#N/A,TRUE,"일정"}</definedName>
    <definedName name="중점추진" localSheetId="25" hidden="1">{#N/A,#N/A,TRUE,"일정"}</definedName>
    <definedName name="중점추진" localSheetId="2" hidden="1">{#N/A,#N/A,TRUE,"일정"}</definedName>
    <definedName name="중점추진" localSheetId="14" hidden="1">{#N/A,#N/A,TRUE,"일정"}</definedName>
    <definedName name="중점추진" localSheetId="28" hidden="1">{#N/A,#N/A,TRUE,"일정"}</definedName>
    <definedName name="중점추진" localSheetId="5" hidden="1">{#N/A,#N/A,TRUE,"일정"}</definedName>
    <definedName name="중점추진" localSheetId="13" hidden="1">{#N/A,#N/A,TRUE,"일정"}</definedName>
    <definedName name="중점추진" hidden="1">{#N/A,#N/A,TRUE,"일정"}</definedName>
    <definedName name="중점추진상" localSheetId="24" hidden="1">{"'BSC(2001)'!$A$27:$G$32"}</definedName>
    <definedName name="중점추진상" localSheetId="8" hidden="1">{"'BSC(2001)'!$A$27:$G$32"}</definedName>
    <definedName name="중점추진상" localSheetId="25" hidden="1">{"'BSC(2001)'!$A$27:$G$32"}</definedName>
    <definedName name="중점추진상" localSheetId="2" hidden="1">{"'BSC(2001)'!$A$27:$G$32"}</definedName>
    <definedName name="중점추진상" localSheetId="28" hidden="1">{"'BSC(2001)'!$A$27:$G$32"}</definedName>
    <definedName name="중점추진상" localSheetId="5" hidden="1">{"'BSC(2001)'!$A$27:$G$32"}</definedName>
    <definedName name="중점추진상" hidden="1">{"'BSC(2001)'!$A$27:$G$32"}</definedName>
    <definedName name="중퇴과표" localSheetId="24">#REF!</definedName>
    <definedName name="중퇴과표">#REF!</definedName>
    <definedName name="중퇴근속연수" localSheetId="24">#REF!</definedName>
    <definedName name="중퇴근속연수">#REF!</definedName>
    <definedName name="중퇴금" localSheetId="24">#REF!</definedName>
    <definedName name="중퇴금">#REF!</definedName>
    <definedName name="중퇴명퇴금" localSheetId="24">#REF!</definedName>
    <definedName name="중퇴명퇴금">#REF!</definedName>
    <definedName name="중퇴산출세액" localSheetId="24">#REF!</definedName>
    <definedName name="중퇴산출세액">#REF!</definedName>
    <definedName name="중퇴연평균과표" localSheetId="24">#REF!</definedName>
    <definedName name="중퇴연평균과표">#REF!</definedName>
    <definedName name="중퇴퇴직소득공제2" localSheetId="24">#REF!</definedName>
    <definedName name="중퇴퇴직소득공제2">#REF!</definedName>
    <definedName name="중퇴퇴직소득공제계" localSheetId="24">#REF!</definedName>
    <definedName name="중퇴퇴직소득공제계">#REF!</definedName>
    <definedName name="중퇴환산세액" localSheetId="24">#REF!</definedName>
    <definedName name="중퇴환산세액">#REF!</definedName>
    <definedName name="중표지" localSheetId="24" hidden="1">{#N/A,#N/A,FALSE,"인원";#N/A,#N/A,FALSE,"비용2";#N/A,#N/A,FALSE,"비용1";#N/A,#N/A,FALSE,"비용";#N/A,#N/A,FALSE,"보증2";#N/A,#N/A,FALSE,"보증1";#N/A,#N/A,FALSE,"보증";#N/A,#N/A,FALSE,"손익1";#N/A,#N/A,FALSE,"손익";#N/A,#N/A,FALSE,"부서별매출";#N/A,#N/A,FALSE,"매출"}</definedName>
    <definedName name="중표지" localSheetId="8" hidden="1">{#N/A,#N/A,FALSE,"인원";#N/A,#N/A,FALSE,"비용2";#N/A,#N/A,FALSE,"비용1";#N/A,#N/A,FALSE,"비용";#N/A,#N/A,FALSE,"보증2";#N/A,#N/A,FALSE,"보증1";#N/A,#N/A,FALSE,"보증";#N/A,#N/A,FALSE,"손익1";#N/A,#N/A,FALSE,"손익";#N/A,#N/A,FALSE,"부서별매출";#N/A,#N/A,FALSE,"매출"}</definedName>
    <definedName name="중표지" localSheetId="25" hidden="1">{#N/A,#N/A,FALSE,"인원";#N/A,#N/A,FALSE,"비용2";#N/A,#N/A,FALSE,"비용1";#N/A,#N/A,FALSE,"비용";#N/A,#N/A,FALSE,"보증2";#N/A,#N/A,FALSE,"보증1";#N/A,#N/A,FALSE,"보증";#N/A,#N/A,FALSE,"손익1";#N/A,#N/A,FALSE,"손익";#N/A,#N/A,FALSE,"부서별매출";#N/A,#N/A,FALSE,"매출"}</definedName>
    <definedName name="중표지" localSheetId="2" hidden="1">{#N/A,#N/A,FALSE,"인원";#N/A,#N/A,FALSE,"비용2";#N/A,#N/A,FALSE,"비용1";#N/A,#N/A,FALSE,"비용";#N/A,#N/A,FALSE,"보증2";#N/A,#N/A,FALSE,"보증1";#N/A,#N/A,FALSE,"보증";#N/A,#N/A,FALSE,"손익1";#N/A,#N/A,FALSE,"손익";#N/A,#N/A,FALSE,"부서별매출";#N/A,#N/A,FALSE,"매출"}</definedName>
    <definedName name="중표지" localSheetId="14" hidden="1">{#N/A,#N/A,FALSE,"인원";#N/A,#N/A,FALSE,"비용2";#N/A,#N/A,FALSE,"비용1";#N/A,#N/A,FALSE,"비용";#N/A,#N/A,FALSE,"보증2";#N/A,#N/A,FALSE,"보증1";#N/A,#N/A,FALSE,"보증";#N/A,#N/A,FALSE,"손익1";#N/A,#N/A,FALSE,"손익";#N/A,#N/A,FALSE,"부서별매출";#N/A,#N/A,FALSE,"매출"}</definedName>
    <definedName name="중표지" localSheetId="28" hidden="1">{#N/A,#N/A,FALSE,"인원";#N/A,#N/A,FALSE,"비용2";#N/A,#N/A,FALSE,"비용1";#N/A,#N/A,FALSE,"비용";#N/A,#N/A,FALSE,"보증2";#N/A,#N/A,FALSE,"보증1";#N/A,#N/A,FALSE,"보증";#N/A,#N/A,FALSE,"손익1";#N/A,#N/A,FALSE,"손익";#N/A,#N/A,FALSE,"부서별매출";#N/A,#N/A,FALSE,"매출"}</definedName>
    <definedName name="중표지" localSheetId="5" hidden="1">{#N/A,#N/A,FALSE,"인원";#N/A,#N/A,FALSE,"비용2";#N/A,#N/A,FALSE,"비용1";#N/A,#N/A,FALSE,"비용";#N/A,#N/A,FALSE,"보증2";#N/A,#N/A,FALSE,"보증1";#N/A,#N/A,FALSE,"보증";#N/A,#N/A,FALSE,"손익1";#N/A,#N/A,FALSE,"손익";#N/A,#N/A,FALSE,"부서별매출";#N/A,#N/A,FALSE,"매출"}</definedName>
    <definedName name="중표지" localSheetId="13"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24" hidden="1">{#N/A,#N/A,FALSE,"인원";#N/A,#N/A,FALSE,"비용2";#N/A,#N/A,FALSE,"비용1";#N/A,#N/A,FALSE,"비용";#N/A,#N/A,FALSE,"보증2";#N/A,#N/A,FALSE,"보증1";#N/A,#N/A,FALSE,"보증";#N/A,#N/A,FALSE,"손익1";#N/A,#N/A,FALSE,"손익";#N/A,#N/A,FALSE,"부서별매출";#N/A,#N/A,FALSE,"매출"}</definedName>
    <definedName name="중표지5" localSheetId="8" hidden="1">{#N/A,#N/A,FALSE,"인원";#N/A,#N/A,FALSE,"비용2";#N/A,#N/A,FALSE,"비용1";#N/A,#N/A,FALSE,"비용";#N/A,#N/A,FALSE,"보증2";#N/A,#N/A,FALSE,"보증1";#N/A,#N/A,FALSE,"보증";#N/A,#N/A,FALSE,"손익1";#N/A,#N/A,FALSE,"손익";#N/A,#N/A,FALSE,"부서별매출";#N/A,#N/A,FALSE,"매출"}</definedName>
    <definedName name="중표지5" localSheetId="25"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localSheetId="14" hidden="1">{#N/A,#N/A,FALSE,"인원";#N/A,#N/A,FALSE,"비용2";#N/A,#N/A,FALSE,"비용1";#N/A,#N/A,FALSE,"비용";#N/A,#N/A,FALSE,"보증2";#N/A,#N/A,FALSE,"보증1";#N/A,#N/A,FALSE,"보증";#N/A,#N/A,FALSE,"손익1";#N/A,#N/A,FALSE,"손익";#N/A,#N/A,FALSE,"부서별매출";#N/A,#N/A,FALSE,"매출"}</definedName>
    <definedName name="중표지5" localSheetId="28" hidden="1">{#N/A,#N/A,FALSE,"인원";#N/A,#N/A,FALSE,"비용2";#N/A,#N/A,FALSE,"비용1";#N/A,#N/A,FALSE,"비용";#N/A,#N/A,FALSE,"보증2";#N/A,#N/A,FALSE,"보증1";#N/A,#N/A,FALSE,"보증";#N/A,#N/A,FALSE,"손익1";#N/A,#N/A,FALSE,"손익";#N/A,#N/A,FALSE,"부서별매출";#N/A,#N/A,FALSE,"매출"}</definedName>
    <definedName name="중표지5" localSheetId="5" hidden="1">{#N/A,#N/A,FALSE,"인원";#N/A,#N/A,FALSE,"비용2";#N/A,#N/A,FALSE,"비용1";#N/A,#N/A,FALSE,"비용";#N/A,#N/A,FALSE,"보증2";#N/A,#N/A,FALSE,"보증1";#N/A,#N/A,FALSE,"보증";#N/A,#N/A,FALSE,"손익1";#N/A,#N/A,FALSE,"손익";#N/A,#N/A,FALSE,"부서별매출";#N/A,#N/A,FALSE,"매출"}</definedName>
    <definedName name="중표지5" localSheetId="13"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24" hidden="1">{#N/A,#N/A,FALSE,"97년 투자계획 세부내역 "}</definedName>
    <definedName name="증감분석96계획95실적" localSheetId="8" hidden="1">{#N/A,#N/A,FALSE,"97년 투자계획 세부내역 "}</definedName>
    <definedName name="증감분석96계획95실적" localSheetId="25" hidden="1">{#N/A,#N/A,FALSE,"97년 투자계획 세부내역 "}</definedName>
    <definedName name="증감분석96계획95실적" localSheetId="2" hidden="1">{#N/A,#N/A,FALSE,"97년 투자계획 세부내역 "}</definedName>
    <definedName name="증감분석96계획95실적" localSheetId="28" hidden="1">{#N/A,#N/A,FALSE,"97년 투자계획 세부내역 "}</definedName>
    <definedName name="증감분석96계획95실적" localSheetId="5" hidden="1">{#N/A,#N/A,FALSE,"97년 투자계획 세부내역 "}</definedName>
    <definedName name="증감분석96계획95실적" hidden="1">{#N/A,#N/A,FALSE,"97년 투자계획 세부내역 "}</definedName>
    <definedName name="증권" localSheetId="24">#REF!</definedName>
    <definedName name="증권">#REF!</definedName>
    <definedName name="증빙">#N/A</definedName>
    <definedName name="지" localSheetId="24" hidden="1">{#N/A,#N/A,TRUE,"Y생산";#N/A,#N/A,TRUE,"Y판매";#N/A,#N/A,TRUE,"Y총물량";#N/A,#N/A,TRUE,"Y능력";#N/A,#N/A,TRUE,"YKD"}</definedName>
    <definedName name="지" localSheetId="8" hidden="1">{#N/A,#N/A,TRUE,"Y생산";#N/A,#N/A,TRUE,"Y판매";#N/A,#N/A,TRUE,"Y총물량";#N/A,#N/A,TRUE,"Y능력";#N/A,#N/A,TRUE,"YKD"}</definedName>
    <definedName name="지" localSheetId="25" hidden="1">{#N/A,#N/A,TRUE,"Y생산";#N/A,#N/A,TRUE,"Y판매";#N/A,#N/A,TRUE,"Y총물량";#N/A,#N/A,TRUE,"Y능력";#N/A,#N/A,TRUE,"YKD"}</definedName>
    <definedName name="지" localSheetId="2" hidden="1">{#N/A,#N/A,TRUE,"Y생산";#N/A,#N/A,TRUE,"Y판매";#N/A,#N/A,TRUE,"Y총물량";#N/A,#N/A,TRUE,"Y능력";#N/A,#N/A,TRUE,"YKD"}</definedName>
    <definedName name="지" localSheetId="14" hidden="1">{#N/A,#N/A,TRUE,"Y생산";#N/A,#N/A,TRUE,"Y판매";#N/A,#N/A,TRUE,"Y총물량";#N/A,#N/A,TRUE,"Y능력";#N/A,#N/A,TRUE,"YKD"}</definedName>
    <definedName name="지" localSheetId="28" hidden="1">{#N/A,#N/A,TRUE,"Y생산";#N/A,#N/A,TRUE,"Y판매";#N/A,#N/A,TRUE,"Y총물량";#N/A,#N/A,TRUE,"Y능력";#N/A,#N/A,TRUE,"YKD"}</definedName>
    <definedName name="지" localSheetId="5" hidden="1">{#N/A,#N/A,TRUE,"Y생산";#N/A,#N/A,TRUE,"Y판매";#N/A,#N/A,TRUE,"Y총물량";#N/A,#N/A,TRUE,"Y능력";#N/A,#N/A,TRUE,"YKD"}</definedName>
    <definedName name="지" localSheetId="13" hidden="1">{#N/A,#N/A,TRUE,"Y생산";#N/A,#N/A,TRUE,"Y판매";#N/A,#N/A,TRUE,"Y총물량";#N/A,#N/A,TRUE,"Y능력";#N/A,#N/A,TRUE,"YKD"}</definedName>
    <definedName name="지" hidden="1">{#N/A,#N/A,TRUE,"Y생산";#N/A,#N/A,TRUE,"Y판매";#N/A,#N/A,TRUE,"Y총물량";#N/A,#N/A,TRUE,"Y능력";#N/A,#N/A,TRUE,"YKD"}</definedName>
    <definedName name="지급미포함차액" localSheetId="24">#REF!</definedName>
    <definedName name="지급미포함차액">#REF!</definedName>
    <definedName name="지급방법" localSheetId="24">#REF!</definedName>
    <definedName name="지급방법">#REF!</definedName>
    <definedName name="지급보증받은사항" localSheetId="24">#REF!</definedName>
    <definedName name="지급보증받은사항">#REF!</definedName>
    <definedName name="지급어음" localSheetId="24">#REF!</definedName>
    <definedName name="지급어음">#REF!</definedName>
    <definedName name="지급어음1130" localSheetId="24" hidden="1">#REF!</definedName>
    <definedName name="지급어음1130" hidden="1">#REF!</definedName>
    <definedName name="지급어음2005" localSheetId="24" hidden="1">{#N/A,#N/A,FALSE,"Aging Summary";#N/A,#N/A,FALSE,"Ratio Analysis";#N/A,#N/A,FALSE,"Test 120 Day Accts";#N/A,#N/A,FALSE,"Tickmarks"}</definedName>
    <definedName name="지급어음2005" localSheetId="8" hidden="1">{#N/A,#N/A,FALSE,"Aging Summary";#N/A,#N/A,FALSE,"Ratio Analysis";#N/A,#N/A,FALSE,"Test 120 Day Accts";#N/A,#N/A,FALSE,"Tickmarks"}</definedName>
    <definedName name="지급어음2005" localSheetId="25" hidden="1">{#N/A,#N/A,FALSE,"Aging Summary";#N/A,#N/A,FALSE,"Ratio Analysis";#N/A,#N/A,FALSE,"Test 120 Day Accts";#N/A,#N/A,FALSE,"Tickmarks"}</definedName>
    <definedName name="지급어음2005" localSheetId="2" hidden="1">{#N/A,#N/A,FALSE,"Aging Summary";#N/A,#N/A,FALSE,"Ratio Analysis";#N/A,#N/A,FALSE,"Test 120 Day Accts";#N/A,#N/A,FALSE,"Tickmarks"}</definedName>
    <definedName name="지급어음2005" localSheetId="28" hidden="1">{#N/A,#N/A,FALSE,"Aging Summary";#N/A,#N/A,FALSE,"Ratio Analysis";#N/A,#N/A,FALSE,"Test 120 Day Accts";#N/A,#N/A,FALSE,"Tickmarks"}</definedName>
    <definedName name="지급어음2005" localSheetId="5"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localSheetId="24" hidden="1">#REF!</definedName>
    <definedName name="지급어음만기별" hidden="1">#REF!</definedName>
    <definedName name="지급어음명세서3" localSheetId="24" hidden="1">{#N/A,#N/A,FALSE,"정공"}</definedName>
    <definedName name="지급어음명세서3" localSheetId="8" hidden="1">{#N/A,#N/A,FALSE,"정공"}</definedName>
    <definedName name="지급어음명세서3" localSheetId="25" hidden="1">{#N/A,#N/A,FALSE,"정공"}</definedName>
    <definedName name="지급어음명세서3" localSheetId="2" hidden="1">{#N/A,#N/A,FALSE,"정공"}</definedName>
    <definedName name="지급어음명세서3" localSheetId="28" hidden="1">{#N/A,#N/A,FALSE,"정공"}</definedName>
    <definedName name="지급어음명세서3" localSheetId="5" hidden="1">{#N/A,#N/A,FALSE,"정공"}</definedName>
    <definedName name="지급어음명세서3" hidden="1">{#N/A,#N/A,FALSE,"정공"}</definedName>
    <definedName name="지급율" localSheetId="24">#REF!</definedName>
    <definedName name="지급율">#REF!</definedName>
    <definedName name="지급자재비" localSheetId="24">#REF!</definedName>
    <definedName name="지급자재비">#REF!</definedName>
    <definedName name="지급조건" localSheetId="24">#REF!</definedName>
    <definedName name="지급조건">#REF!</definedName>
    <definedName name="지도" localSheetId="24" hidden="1">{"'Jibu9811 (3)'!$B$1:$J$433"}</definedName>
    <definedName name="지도" localSheetId="8" hidden="1">{"'Jibu9811 (3)'!$B$1:$J$433"}</definedName>
    <definedName name="지도" localSheetId="25" hidden="1">{"'Jibu9811 (3)'!$B$1:$J$433"}</definedName>
    <definedName name="지도" localSheetId="2" hidden="1">{"'Jibu9811 (3)'!$B$1:$J$433"}</definedName>
    <definedName name="지도" localSheetId="14" hidden="1">{"'Jibu9811 (3)'!$B$1:$J$433"}</definedName>
    <definedName name="지도" localSheetId="28" hidden="1">{"'Jibu9811 (3)'!$B$1:$J$433"}</definedName>
    <definedName name="지도" localSheetId="5" hidden="1">{"'Jibu9811 (3)'!$B$1:$J$433"}</definedName>
    <definedName name="지도" localSheetId="13" hidden="1">{"'Jibu9811 (3)'!$B$1:$J$433"}</definedName>
    <definedName name="지도" hidden="1">{"'Jibu9811 (3)'!$B$1:$J$433"}</definedName>
    <definedName name="지방1" localSheetId="24" hidden="1">{#N/A,#N/A,FALSE,"생산성";#N/A,#N/A,FALSE,"인력1";#N/A,#N/A,FALSE,"인력2";#N/A,#N/A,FALSE,"인력3";#N/A,#N/A,FALSE,"인건1";#N/A,#N/A,FALSE,"인건2";#N/A,#N/A,FALSE,"인건3";#N/A,#N/A,FALSE,"인원증감";#N/A,#N/A,FALSE,"인건증감";#N/A,#N/A,FALSE,"표지등"}</definedName>
    <definedName name="지방1" localSheetId="8" hidden="1">{#N/A,#N/A,FALSE,"생산성";#N/A,#N/A,FALSE,"인력1";#N/A,#N/A,FALSE,"인력2";#N/A,#N/A,FALSE,"인력3";#N/A,#N/A,FALSE,"인건1";#N/A,#N/A,FALSE,"인건2";#N/A,#N/A,FALSE,"인건3";#N/A,#N/A,FALSE,"인원증감";#N/A,#N/A,FALSE,"인건증감";#N/A,#N/A,FALSE,"표지등"}</definedName>
    <definedName name="지방1" localSheetId="25" hidden="1">{#N/A,#N/A,FALSE,"생산성";#N/A,#N/A,FALSE,"인력1";#N/A,#N/A,FALSE,"인력2";#N/A,#N/A,FALSE,"인력3";#N/A,#N/A,FALSE,"인건1";#N/A,#N/A,FALSE,"인건2";#N/A,#N/A,FALSE,"인건3";#N/A,#N/A,FALSE,"인원증감";#N/A,#N/A,FALSE,"인건증감";#N/A,#N/A,FALSE,"표지등"}</definedName>
    <definedName name="지방1" localSheetId="2" hidden="1">{#N/A,#N/A,FALSE,"생산성";#N/A,#N/A,FALSE,"인력1";#N/A,#N/A,FALSE,"인력2";#N/A,#N/A,FALSE,"인력3";#N/A,#N/A,FALSE,"인건1";#N/A,#N/A,FALSE,"인건2";#N/A,#N/A,FALSE,"인건3";#N/A,#N/A,FALSE,"인원증감";#N/A,#N/A,FALSE,"인건증감";#N/A,#N/A,FALSE,"표지등"}</definedName>
    <definedName name="지방1" localSheetId="14" hidden="1">{#N/A,#N/A,FALSE,"생산성";#N/A,#N/A,FALSE,"인력1";#N/A,#N/A,FALSE,"인력2";#N/A,#N/A,FALSE,"인력3";#N/A,#N/A,FALSE,"인건1";#N/A,#N/A,FALSE,"인건2";#N/A,#N/A,FALSE,"인건3";#N/A,#N/A,FALSE,"인원증감";#N/A,#N/A,FALSE,"인건증감";#N/A,#N/A,FALSE,"표지등"}</definedName>
    <definedName name="지방1" localSheetId="28" hidden="1">{#N/A,#N/A,FALSE,"생산성";#N/A,#N/A,FALSE,"인력1";#N/A,#N/A,FALSE,"인력2";#N/A,#N/A,FALSE,"인력3";#N/A,#N/A,FALSE,"인건1";#N/A,#N/A,FALSE,"인건2";#N/A,#N/A,FALSE,"인건3";#N/A,#N/A,FALSE,"인원증감";#N/A,#N/A,FALSE,"인건증감";#N/A,#N/A,FALSE,"표지등"}</definedName>
    <definedName name="지방1" localSheetId="5" hidden="1">{#N/A,#N/A,FALSE,"생산성";#N/A,#N/A,FALSE,"인력1";#N/A,#N/A,FALSE,"인력2";#N/A,#N/A,FALSE,"인력3";#N/A,#N/A,FALSE,"인건1";#N/A,#N/A,FALSE,"인건2";#N/A,#N/A,FALSE,"인건3";#N/A,#N/A,FALSE,"인원증감";#N/A,#N/A,FALSE,"인건증감";#N/A,#N/A,FALSE,"표지등"}</definedName>
    <definedName name="지방1" localSheetId="13"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24" hidden="1">{"'Jibu9811 (3)'!$B$1:$J$433"}</definedName>
    <definedName name="지부실적" localSheetId="8" hidden="1">{"'Jibu9811 (3)'!$B$1:$J$433"}</definedName>
    <definedName name="지부실적" localSheetId="25" hidden="1">{"'Jibu9811 (3)'!$B$1:$J$433"}</definedName>
    <definedName name="지부실적" localSheetId="2" hidden="1">{"'Jibu9811 (3)'!$B$1:$J$433"}</definedName>
    <definedName name="지부실적" localSheetId="14" hidden="1">{"'Jibu9811 (3)'!$B$1:$J$433"}</definedName>
    <definedName name="지부실적" localSheetId="28" hidden="1">{"'Jibu9811 (3)'!$B$1:$J$433"}</definedName>
    <definedName name="지부실적" localSheetId="5" hidden="1">{"'Jibu9811 (3)'!$B$1:$J$433"}</definedName>
    <definedName name="지부실적" localSheetId="13" hidden="1">{"'Jibu9811 (3)'!$B$1:$J$433"}</definedName>
    <definedName name="지부실적" hidden="1">{"'Jibu9811 (3)'!$B$1:$J$433"}</definedName>
    <definedName name="지부와실적" localSheetId="24" hidden="1">{"'Jibu9811 (3)'!$B$1:$J$433"}</definedName>
    <definedName name="지부와실적" localSheetId="8" hidden="1">{"'Jibu9811 (3)'!$B$1:$J$433"}</definedName>
    <definedName name="지부와실적" localSheetId="25" hidden="1">{"'Jibu9811 (3)'!$B$1:$J$433"}</definedName>
    <definedName name="지부와실적" localSheetId="2" hidden="1">{"'Jibu9811 (3)'!$B$1:$J$433"}</definedName>
    <definedName name="지부와실적" localSheetId="14" hidden="1">{"'Jibu9811 (3)'!$B$1:$J$433"}</definedName>
    <definedName name="지부와실적" localSheetId="28" hidden="1">{"'Jibu9811 (3)'!$B$1:$J$433"}</definedName>
    <definedName name="지부와실적" localSheetId="5" hidden="1">{"'Jibu9811 (3)'!$B$1:$J$433"}</definedName>
    <definedName name="지부와실적" localSheetId="13" hidden="1">{"'Jibu9811 (3)'!$B$1:$J$433"}</definedName>
    <definedName name="지부와실적" hidden="1">{"'Jibu9811 (3)'!$B$1:$J$433"}</definedName>
    <definedName name="지분법" localSheetId="24" hidden="1">{#N/A,#N/A,FALSE,"BS";#N/A,#N/A,FALSE,"PL";#N/A,#N/A,FALSE,"A";#N/A,#N/A,FALSE,"B";#N/A,#N/A,FALSE,"B1";#N/A,#N/A,FALSE,"C";#N/A,#N/A,FALSE,"C1";#N/A,#N/A,FALSE,"C2";#N/A,#N/A,FALSE,"D";#N/A,#N/A,FALSE,"E";#N/A,#N/A,FALSE,"F";#N/A,#N/A,FALSE,"AA";#N/A,#N/A,FALSE,"BB";#N/A,#N/A,FALSE,"CC";#N/A,#N/A,FALSE,"DD";#N/A,#N/A,FALSE,"EE";#N/A,#N/A,FALSE,"FF";#N/A,#N/A,FALSE,"PL10";#N/A,#N/A,FALSE,"PL20";#N/A,#N/A,FALSE,"PL30"}</definedName>
    <definedName name="지분법" localSheetId="8" hidden="1">{#N/A,#N/A,FALSE,"BS";#N/A,#N/A,FALSE,"PL";#N/A,#N/A,FALSE,"A";#N/A,#N/A,FALSE,"B";#N/A,#N/A,FALSE,"B1";#N/A,#N/A,FALSE,"C";#N/A,#N/A,FALSE,"C1";#N/A,#N/A,FALSE,"C2";#N/A,#N/A,FALSE,"D";#N/A,#N/A,FALSE,"E";#N/A,#N/A,FALSE,"F";#N/A,#N/A,FALSE,"AA";#N/A,#N/A,FALSE,"BB";#N/A,#N/A,FALSE,"CC";#N/A,#N/A,FALSE,"DD";#N/A,#N/A,FALSE,"EE";#N/A,#N/A,FALSE,"FF";#N/A,#N/A,FALSE,"PL10";#N/A,#N/A,FALSE,"PL20";#N/A,#N/A,FALSE,"PL30"}</definedName>
    <definedName name="지분법" localSheetId="25" hidden="1">{#N/A,#N/A,FALSE,"BS";#N/A,#N/A,FALSE,"PL";#N/A,#N/A,FALSE,"A";#N/A,#N/A,FALSE,"B";#N/A,#N/A,FALSE,"B1";#N/A,#N/A,FALSE,"C";#N/A,#N/A,FALSE,"C1";#N/A,#N/A,FALSE,"C2";#N/A,#N/A,FALSE,"D";#N/A,#N/A,FALSE,"E";#N/A,#N/A,FALSE,"F";#N/A,#N/A,FALSE,"AA";#N/A,#N/A,FALSE,"BB";#N/A,#N/A,FALSE,"CC";#N/A,#N/A,FALSE,"DD";#N/A,#N/A,FALSE,"EE";#N/A,#N/A,FALSE,"FF";#N/A,#N/A,FALSE,"PL10";#N/A,#N/A,FALSE,"PL20";#N/A,#N/A,FALSE,"PL30"}</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localSheetId="28" hidden="1">{#N/A,#N/A,FALSE,"BS";#N/A,#N/A,FALSE,"PL";#N/A,#N/A,FALSE,"A";#N/A,#N/A,FALSE,"B";#N/A,#N/A,FALSE,"B1";#N/A,#N/A,FALSE,"C";#N/A,#N/A,FALSE,"C1";#N/A,#N/A,FALSE,"C2";#N/A,#N/A,FALSE,"D";#N/A,#N/A,FALSE,"E";#N/A,#N/A,FALSE,"F";#N/A,#N/A,FALSE,"AA";#N/A,#N/A,FALSE,"BB";#N/A,#N/A,FALSE,"CC";#N/A,#N/A,FALSE,"DD";#N/A,#N/A,FALSE,"EE";#N/A,#N/A,FALSE,"FF";#N/A,#N/A,FALSE,"PL10";#N/A,#N/A,FALSE,"PL20";#N/A,#N/A,FALSE,"PL30"}</definedName>
    <definedName name="지분법" localSheetId="5"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 localSheetId="24">#REF!</definedName>
    <definedName name="지분율">#REF!</definedName>
    <definedName name="支払" localSheetId="24" hidden="1">{"'買掛金'!$J$6"}</definedName>
    <definedName name="支払" localSheetId="8" hidden="1">{"'買掛金'!$J$6"}</definedName>
    <definedName name="支払" localSheetId="25" hidden="1">{"'買掛金'!$J$6"}</definedName>
    <definedName name="支払" localSheetId="2" hidden="1">{"'買掛金'!$J$6"}</definedName>
    <definedName name="支払" localSheetId="28" hidden="1">{"'買掛金'!$J$6"}</definedName>
    <definedName name="支払" localSheetId="5" hidden="1">{"'買掛金'!$J$6"}</definedName>
    <definedName name="支払" hidden="1">{"'買掛金'!$J$6"}</definedName>
    <definedName name="支払手形" localSheetId="24" hidden="1">{"'買掛金'!$J$6"}</definedName>
    <definedName name="支払手形" localSheetId="8" hidden="1">{"'買掛金'!$J$6"}</definedName>
    <definedName name="支払手形" localSheetId="25" hidden="1">{"'買掛金'!$J$6"}</definedName>
    <definedName name="支払手形" localSheetId="2" hidden="1">{"'買掛金'!$J$6"}</definedName>
    <definedName name="支払手形" localSheetId="28" hidden="1">{"'買掛金'!$J$6"}</definedName>
    <definedName name="支払手形" localSheetId="5" hidden="1">{"'買掛金'!$J$6"}</definedName>
    <definedName name="支払手形" hidden="1">{"'買掛金'!$J$6"}</definedName>
    <definedName name="지역">#N/A</definedName>
    <definedName name="지역명" localSheetId="24">#REF!</definedName>
    <definedName name="지역명">#REF!</definedName>
    <definedName name="지자" localSheetId="24">#REF!</definedName>
    <definedName name="지자">#REF!</definedName>
    <definedName name="지점제시기준" localSheetId="24" hidden="1">{"'Jibu9811 (3)'!$B$1:$J$433"}</definedName>
    <definedName name="지점제시기준" localSheetId="8" hidden="1">{"'Jibu9811 (3)'!$B$1:$J$433"}</definedName>
    <definedName name="지점제시기준" localSheetId="25" hidden="1">{"'Jibu9811 (3)'!$B$1:$J$433"}</definedName>
    <definedName name="지점제시기준" localSheetId="2" hidden="1">{"'Jibu9811 (3)'!$B$1:$J$433"}</definedName>
    <definedName name="지점제시기준" localSheetId="14" hidden="1">{"'Jibu9811 (3)'!$B$1:$J$433"}</definedName>
    <definedName name="지점제시기준" localSheetId="28" hidden="1">{"'Jibu9811 (3)'!$B$1:$J$433"}</definedName>
    <definedName name="지점제시기준" localSheetId="5" hidden="1">{"'Jibu9811 (3)'!$B$1:$J$433"}</definedName>
    <definedName name="지점제시기준" localSheetId="13" hidden="1">{"'Jibu9811 (3)'!$B$1:$J$433"}</definedName>
    <definedName name="지점제시기준" hidden="1">{"'Jibu9811 (3)'!$B$1:$J$433"}</definedName>
    <definedName name="지주">#N/A</definedName>
    <definedName name="지지" localSheetId="24">#REF!</definedName>
    <definedName name="지지">#REF!</definedName>
    <definedName name="지지지" localSheetId="24" hidden="1">{"'미착금액'!$A$4:$G$14"}</definedName>
    <definedName name="지지지" localSheetId="8" hidden="1">{"'미착금액'!$A$4:$G$14"}</definedName>
    <definedName name="지지지" localSheetId="25" hidden="1">{"'미착금액'!$A$4:$G$14"}</definedName>
    <definedName name="지지지" localSheetId="2" hidden="1">{"'미착금액'!$A$4:$G$14"}</definedName>
    <definedName name="지지지" localSheetId="28" hidden="1">{"'미착금액'!$A$4:$G$14"}</definedName>
    <definedName name="지지지" localSheetId="5" hidden="1">{"'미착금액'!$A$4:$G$14"}</definedName>
    <definedName name="지지지" hidden="1">{"'미착금액'!$A$4:$G$14"}</definedName>
    <definedName name="직" localSheetId="24">#REF!</definedName>
    <definedName name="직">#REF!</definedName>
    <definedName name="직1CO" localSheetId="24">#REF!</definedName>
    <definedName name="직1CO">#REF!</definedName>
    <definedName name="직공" localSheetId="24">#REF!</definedName>
    <definedName name="직공">#REF!</definedName>
    <definedName name="직급공정" localSheetId="28" hidden="1">#REF!</definedName>
    <definedName name="직급공정" hidden="1">#REF!</definedName>
    <definedName name="직급별3" localSheetId="24" hidden="1">{#N/A,#N/A,FALSE,"Sheet1"}</definedName>
    <definedName name="직급별3" localSheetId="8" hidden="1">{#N/A,#N/A,FALSE,"Sheet1"}</definedName>
    <definedName name="직급별3" localSheetId="25" hidden="1">{#N/A,#N/A,FALSE,"Sheet1"}</definedName>
    <definedName name="직급별3" localSheetId="2" hidden="1">{#N/A,#N/A,FALSE,"Sheet1"}</definedName>
    <definedName name="직급별3" localSheetId="28" hidden="1">{#N/A,#N/A,FALSE,"Sheet1"}</definedName>
    <definedName name="직급별3" localSheetId="5" hidden="1">{#N/A,#N/A,FALSE,"Sheet1"}</definedName>
    <definedName name="직급별3" hidden="1">{#N/A,#N/A,FALSE,"Sheet1"}</definedName>
    <definedName name="직급별초입비교" localSheetId="2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8"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5"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 localSheetId="24">#REF!</definedName>
    <definedName name="직노">#REF!</definedName>
    <definedName name="직매54P" localSheetId="24" hidden="1">{#N/A,#N/A,TRUE,"토적및재료집계";#N/A,#N/A,TRUE,"토적및재료집계";#N/A,#N/A,TRUE,"단위량"}</definedName>
    <definedName name="직매54P" localSheetId="8" hidden="1">{#N/A,#N/A,TRUE,"토적및재료집계";#N/A,#N/A,TRUE,"토적및재료집계";#N/A,#N/A,TRUE,"단위량"}</definedName>
    <definedName name="직매54P" localSheetId="25" hidden="1">{#N/A,#N/A,TRUE,"토적및재료집계";#N/A,#N/A,TRUE,"토적및재료집계";#N/A,#N/A,TRUE,"단위량"}</definedName>
    <definedName name="직매54P" localSheetId="2" hidden="1">{#N/A,#N/A,TRUE,"토적및재료집계";#N/A,#N/A,TRUE,"토적및재료집계";#N/A,#N/A,TRUE,"단위량"}</definedName>
    <definedName name="직매54P" localSheetId="14" hidden="1">{#N/A,#N/A,TRUE,"토적및재료집계";#N/A,#N/A,TRUE,"토적및재료집계";#N/A,#N/A,TRUE,"단위량"}</definedName>
    <definedName name="직매54P" localSheetId="28" hidden="1">{#N/A,#N/A,TRUE,"토적및재료집계";#N/A,#N/A,TRUE,"토적및재료집계";#N/A,#N/A,TRUE,"단위량"}</definedName>
    <definedName name="직매54P" localSheetId="5" hidden="1">{#N/A,#N/A,TRUE,"토적및재료집계";#N/A,#N/A,TRUE,"토적및재료집계";#N/A,#N/A,TRUE,"단위량"}</definedName>
    <definedName name="직매54P" localSheetId="13" hidden="1">{#N/A,#N/A,TRUE,"토적및재료집계";#N/A,#N/A,TRUE,"토적및재료집계";#N/A,#N/A,TRUE,"단위량"}</definedName>
    <definedName name="직매54P" hidden="1">{#N/A,#N/A,TRUE,"토적및재료집계";#N/A,#N/A,TRUE,"토적및재료집계";#N/A,#N/A,TRUE,"단위량"}</definedName>
    <definedName name="직위" localSheetId="24">#REF!</definedName>
    <definedName name="직위">#REF!</definedName>
    <definedName name="직접공사비" localSheetId="24">#REF!</definedName>
    <definedName name="직접공사비">#REF!</definedName>
    <definedName name="직접노무비" localSheetId="24">#REF!</definedName>
    <definedName name="직접노무비">#REF!</definedName>
    <definedName name="직접법">#N/A</definedName>
    <definedName name="직접율95" localSheetId="24">#REF!</definedName>
    <definedName name="직접율95">#REF!</definedName>
    <definedName name="직접율96" localSheetId="24">#REF!</definedName>
    <definedName name="직접율96">#REF!</definedName>
    <definedName name="직접율97" localSheetId="24">#REF!</definedName>
    <definedName name="직접율97">#REF!</definedName>
    <definedName name="직접인원" localSheetId="24" hidden="1">{#N/A,#N/A,FALSE,"CCTV"}</definedName>
    <definedName name="직접인원" localSheetId="8" hidden="1">{#N/A,#N/A,FALSE,"CCTV"}</definedName>
    <definedName name="직접인원" localSheetId="25" hidden="1">{#N/A,#N/A,FALSE,"CCTV"}</definedName>
    <definedName name="직접인원" localSheetId="2" hidden="1">{#N/A,#N/A,FALSE,"CCTV"}</definedName>
    <definedName name="직접인원" localSheetId="28" hidden="1">{#N/A,#N/A,FALSE,"CCTV"}</definedName>
    <definedName name="직접인원" localSheetId="5" hidden="1">{#N/A,#N/A,FALSE,"CCTV"}</definedName>
    <definedName name="직접인원" hidden="1">{#N/A,#N/A,FALSE,"CCTV"}</definedName>
    <definedName name="직접재료비" localSheetId="24">#REF!</definedName>
    <definedName name="직접재료비">#REF!</definedName>
    <definedName name="직종" localSheetId="24">#REF!</definedName>
    <definedName name="직종">#REF!</definedName>
    <definedName name="진" localSheetId="24" hidden="1">{"'Jibu9811 (3)'!$B$1:$J$433"}</definedName>
    <definedName name="진" localSheetId="8" hidden="1">{"'Jibu9811 (3)'!$B$1:$J$433"}</definedName>
    <definedName name="진" localSheetId="25" hidden="1">{"'Jibu9811 (3)'!$B$1:$J$433"}</definedName>
    <definedName name="진" localSheetId="2" hidden="1">{"'Jibu9811 (3)'!$B$1:$J$433"}</definedName>
    <definedName name="진" localSheetId="14" hidden="1">{"'Jibu9811 (3)'!$B$1:$J$433"}</definedName>
    <definedName name="진" localSheetId="28" hidden="1">{"'Jibu9811 (3)'!$B$1:$J$433"}</definedName>
    <definedName name="진" localSheetId="5" hidden="1">{"'Jibu9811 (3)'!$B$1:$J$433"}</definedName>
    <definedName name="진" localSheetId="13" hidden="1">{"'Jibu9811 (3)'!$B$1:$J$433"}</definedName>
    <definedName name="진" hidden="1">{"'Jibu9811 (3)'!$B$1:$J$433"}</definedName>
    <definedName name="진단표"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빠" localSheetId="5"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24" hidden="1">{"'Jibu9811 (3)'!$B$1:$J$433"}</definedName>
    <definedName name="진자" localSheetId="8" hidden="1">{"'Jibu9811 (3)'!$B$1:$J$433"}</definedName>
    <definedName name="진자" localSheetId="25" hidden="1">{"'Jibu9811 (3)'!$B$1:$J$433"}</definedName>
    <definedName name="진자" localSheetId="2" hidden="1">{"'Jibu9811 (3)'!$B$1:$J$433"}</definedName>
    <definedName name="진자" localSheetId="14" hidden="1">{"'Jibu9811 (3)'!$B$1:$J$433"}</definedName>
    <definedName name="진자" localSheetId="28" hidden="1">{"'Jibu9811 (3)'!$B$1:$J$433"}</definedName>
    <definedName name="진자" localSheetId="5" hidden="1">{"'Jibu9811 (3)'!$B$1:$J$433"}</definedName>
    <definedName name="진자" localSheetId="13" hidden="1">{"'Jibu9811 (3)'!$B$1:$J$433"}</definedName>
    <definedName name="진자" hidden="1">{"'Jibu9811 (3)'!$B$1:$J$433"}</definedName>
    <definedName name="진주" localSheetId="24">#REF!</definedName>
    <definedName name="진주">#REF!</definedName>
    <definedName name="진짜" localSheetId="24" hidden="1">{"'Jibu9811 (3)'!$B$1:$J$433"}</definedName>
    <definedName name="진짜" localSheetId="8" hidden="1">{"'Jibu9811 (3)'!$B$1:$J$433"}</definedName>
    <definedName name="진짜" localSheetId="25" hidden="1">{"'Jibu9811 (3)'!$B$1:$J$433"}</definedName>
    <definedName name="진짜" localSheetId="2" hidden="1">{"'Jibu9811 (3)'!$B$1:$J$433"}</definedName>
    <definedName name="진짜" localSheetId="14" hidden="1">{"'Jibu9811 (3)'!$B$1:$J$433"}</definedName>
    <definedName name="진짜" localSheetId="28" hidden="1">{"'Jibu9811 (3)'!$B$1:$J$433"}</definedName>
    <definedName name="진짜" localSheetId="5" hidden="1">{"'Jibu9811 (3)'!$B$1:$J$433"}</definedName>
    <definedName name="진짜" localSheetId="13" hidden="1">{"'Jibu9811 (3)'!$B$1:$J$433"}</definedName>
    <definedName name="진짜" hidden="1">{"'Jibu9811 (3)'!$B$1:$J$433"}</definedName>
    <definedName name="진짜살림" localSheetId="24">#REF!</definedName>
    <definedName name="진짜살림">#REF!</definedName>
    <definedName name="진짜연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5"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24" hidden="1">{#N/A,#N/A,FALSE,"BS";#N/A,#N/A,FALSE,"PL";#N/A,#N/A,FALSE,"처분";#N/A,#N/A,FALSE,"현금";#N/A,#N/A,FALSE,"매출";#N/A,#N/A,FALSE,"원가";#N/A,#N/A,FALSE,"경영"}</definedName>
    <definedName name="진짜현금작성조서" localSheetId="8" hidden="1">{#N/A,#N/A,FALSE,"BS";#N/A,#N/A,FALSE,"PL";#N/A,#N/A,FALSE,"처분";#N/A,#N/A,FALSE,"현금";#N/A,#N/A,FALSE,"매출";#N/A,#N/A,FALSE,"원가";#N/A,#N/A,FALSE,"경영"}</definedName>
    <definedName name="진짜현금작성조서" localSheetId="25"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localSheetId="28" hidden="1">{#N/A,#N/A,FALSE,"BS";#N/A,#N/A,FALSE,"PL";#N/A,#N/A,FALSE,"처분";#N/A,#N/A,FALSE,"현금";#N/A,#N/A,FALSE,"매출";#N/A,#N/A,FALSE,"원가";#N/A,#N/A,FALSE,"경영"}</definedName>
    <definedName name="진짜현금작성조서" localSheetId="5"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24" hidden="1">{#N/A,#N/A,FALSE,"97년 투자계획 세부내역 "}</definedName>
    <definedName name="진행사항보고.xls" localSheetId="8" hidden="1">{#N/A,#N/A,FALSE,"97년 투자계획 세부내역 "}</definedName>
    <definedName name="진행사항보고.xls" localSheetId="25" hidden="1">{#N/A,#N/A,FALSE,"97년 투자계획 세부내역 "}</definedName>
    <definedName name="진행사항보고.xls" localSheetId="2" hidden="1">{#N/A,#N/A,FALSE,"97년 투자계획 세부내역 "}</definedName>
    <definedName name="진행사항보고.xls" localSheetId="28" hidden="1">{#N/A,#N/A,FALSE,"97년 투자계획 세부내역 "}</definedName>
    <definedName name="진행사항보고.xls" localSheetId="5" hidden="1">{#N/A,#N/A,FALSE,"97년 투자계획 세부내역 "}</definedName>
    <definedName name="진행사항보고.xls" hidden="1">{#N/A,#N/A,FALSE,"97년 투자계획 세부내역 "}</definedName>
    <definedName name="짇" localSheetId="24">#REF!</definedName>
    <definedName name="짇">#REF!</definedName>
    <definedName name="집" localSheetId="24" hidden="1">#REF!</definedName>
    <definedName name="집" localSheetId="28" hidden="1">#REF!</definedName>
    <definedName name="집" hidden="1">#REF!</definedName>
    <definedName name="집계" localSheetId="24">#REF!</definedName>
    <definedName name="집계" localSheetId="14">#REF!</definedName>
    <definedName name="집계" localSheetId="13">#REF!</definedName>
    <definedName name="집계">#REF!</definedName>
    <definedName name="집계1" localSheetId="24">#REF!</definedName>
    <definedName name="집계1">#REF!</definedName>
    <definedName name="집계2" localSheetId="24">#REF!</definedName>
    <definedName name="집계2">#REF!</definedName>
    <definedName name="집기" localSheetId="24">#REF!</definedName>
    <definedName name="집기">#REF!</definedName>
    <definedName name="집기비품" localSheetId="24">#REF!</definedName>
    <definedName name="집기비품">#REF!</definedName>
    <definedName name="집행계획" localSheetId="24">#REF!</definedName>
    <definedName name="집행계획">#REF!</definedName>
    <definedName name="ㅊ" localSheetId="24" hidden="1">{#N/A,#N/A,FALSE,"BS";#N/A,#N/A,FALSE,"PL";#N/A,#N/A,FALSE,"처분";#N/A,#N/A,FALSE,"현금";#N/A,#N/A,FALSE,"매출";#N/A,#N/A,FALSE,"원가";#N/A,#N/A,FALSE,"경영"}</definedName>
    <definedName name="ㅊ" localSheetId="8" hidden="1">{#N/A,#N/A,FALSE,"BS";#N/A,#N/A,FALSE,"PL";#N/A,#N/A,FALSE,"처분";#N/A,#N/A,FALSE,"현금";#N/A,#N/A,FALSE,"매출";#N/A,#N/A,FALSE,"원가";#N/A,#N/A,FALSE,"경영"}</definedName>
    <definedName name="ㅊ" localSheetId="25"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localSheetId="14" hidden="1">{#N/A,#N/A,FALSE,"BS";#N/A,#N/A,FALSE,"PL";#N/A,#N/A,FALSE,"처분";#N/A,#N/A,FALSE,"현금";#N/A,#N/A,FALSE,"매출";#N/A,#N/A,FALSE,"원가";#N/A,#N/A,FALSE,"경영"}</definedName>
    <definedName name="ㅊ" localSheetId="28" hidden="1">{#N/A,#N/A,FALSE,"BS";#N/A,#N/A,FALSE,"PL";#N/A,#N/A,FALSE,"처분";#N/A,#N/A,FALSE,"현금";#N/A,#N/A,FALSE,"매출";#N/A,#N/A,FALSE,"원가";#N/A,#N/A,FALSE,"경영"}</definedName>
    <definedName name="ㅊ" localSheetId="5" hidden="1">{#N/A,#N/A,FALSE,"BS";#N/A,#N/A,FALSE,"PL";#N/A,#N/A,FALSE,"처분";#N/A,#N/A,FALSE,"현금";#N/A,#N/A,FALSE,"매출";#N/A,#N/A,FALSE,"원가";#N/A,#N/A,FALSE,"경영"}</definedName>
    <definedName name="ㅊ" localSheetId="13" hidden="1">{#N/A,#N/A,FALSE,"BS";#N/A,#N/A,FALSE,"PL";#N/A,#N/A,FALSE,"처분";#N/A,#N/A,FALSE,"현금";#N/A,#N/A,FALSE,"매출";#N/A,#N/A,FALSE,"원가";#N/A,#N/A,FALSE,"경영"}</definedName>
    <definedName name="ㅊ" hidden="1">{#N/A,#N/A,FALSE,"BS";#N/A,#N/A,FALSE,"PL";#N/A,#N/A,FALSE,"처분";#N/A,#N/A,FALSE,"현금";#N/A,#N/A,FALSE,"매출";#N/A,#N/A,FALSE,"원가";#N/A,#N/A,FALSE,"경영"}</definedName>
    <definedName name="ㅊ1055" localSheetId="24">#REF!</definedName>
    <definedName name="ㅊ1055">#REF!</definedName>
    <definedName name="ㅊ3030" localSheetId="24">#REF!</definedName>
    <definedName name="ㅊ3030">#REF!</definedName>
    <definedName name="ㅊ댜ㅓㅏㅎ" localSheetId="24">BlankMacro1</definedName>
    <definedName name="ㅊ댜ㅓㅏㅎ" localSheetId="8">BlankMacro1</definedName>
    <definedName name="ㅊ댜ㅓㅏㅎ" localSheetId="25">BlankMacro1</definedName>
    <definedName name="ㅊ댜ㅓㅏㅎ" localSheetId="2">BlankMacro1</definedName>
    <definedName name="ㅊ댜ㅓㅏㅎ" localSheetId="28">BlankMacro1</definedName>
    <definedName name="ㅊ댜ㅓㅏㅎ" localSheetId="26">BlankMacro1</definedName>
    <definedName name="ㅊ댜ㅓㅏㅎ" localSheetId="27">BlankMacro1</definedName>
    <definedName name="ㅊ댜ㅓㅏㅎ" localSheetId="6">BlankMacro1</definedName>
    <definedName name="ㅊ댜ㅓㅏㅎ" localSheetId="5">BlankMacro1</definedName>
    <definedName name="ㅊ댜ㅓㅏㅎ">BlankMacro1</definedName>
    <definedName name="ㅊㅂㄷ" localSheetId="24" hidden="1">{#N/A,#N/A,FALSE,"기안지";#N/A,#N/A,FALSE,"통신지"}</definedName>
    <definedName name="ㅊㅂㄷ" localSheetId="8" hidden="1">{#N/A,#N/A,FALSE,"기안지";#N/A,#N/A,FALSE,"통신지"}</definedName>
    <definedName name="ㅊㅂㄷ" localSheetId="25" hidden="1">{#N/A,#N/A,FALSE,"기안지";#N/A,#N/A,FALSE,"통신지"}</definedName>
    <definedName name="ㅊㅂㄷ" localSheetId="2" hidden="1">{#N/A,#N/A,FALSE,"기안지";#N/A,#N/A,FALSE,"통신지"}</definedName>
    <definedName name="ㅊㅂㄷ" localSheetId="14" hidden="1">{#N/A,#N/A,FALSE,"기안지";#N/A,#N/A,FALSE,"통신지"}</definedName>
    <definedName name="ㅊㅂㄷ" localSheetId="28" hidden="1">{#N/A,#N/A,FALSE,"기안지";#N/A,#N/A,FALSE,"통신지"}</definedName>
    <definedName name="ㅊㅂㄷ" localSheetId="5" hidden="1">{#N/A,#N/A,FALSE,"기안지";#N/A,#N/A,FALSE,"통신지"}</definedName>
    <definedName name="ㅊㅂㄷ" localSheetId="13" hidden="1">{#N/A,#N/A,FALSE,"기안지";#N/A,#N/A,FALSE,"통신지"}</definedName>
    <definedName name="ㅊㅂㄷ" hidden="1">{#N/A,#N/A,FALSE,"기안지";#N/A,#N/A,FALSE,"통신지"}</definedName>
    <definedName name="ㅊㅇ" localSheetId="24" hidden="1">{#N/A,#N/A,FALSE,"기안지";#N/A,#N/A,FALSE,"통신지"}</definedName>
    <definedName name="ㅊㅇ" localSheetId="8" hidden="1">{#N/A,#N/A,FALSE,"기안지";#N/A,#N/A,FALSE,"통신지"}</definedName>
    <definedName name="ㅊㅇ" localSheetId="25" hidden="1">{#N/A,#N/A,FALSE,"기안지";#N/A,#N/A,FALSE,"통신지"}</definedName>
    <definedName name="ㅊㅇ" localSheetId="2" hidden="1">{#N/A,#N/A,FALSE,"기안지";#N/A,#N/A,FALSE,"통신지"}</definedName>
    <definedName name="ㅊㅇ" localSheetId="14" hidden="1">{#N/A,#N/A,FALSE,"기안지";#N/A,#N/A,FALSE,"통신지"}</definedName>
    <definedName name="ㅊㅇ" localSheetId="28" hidden="1">{#N/A,#N/A,FALSE,"기안지";#N/A,#N/A,FALSE,"통신지"}</definedName>
    <definedName name="ㅊㅇ" localSheetId="5" hidden="1">{#N/A,#N/A,FALSE,"기안지";#N/A,#N/A,FALSE,"통신지"}</definedName>
    <definedName name="ㅊㅇ" localSheetId="13" hidden="1">{#N/A,#N/A,FALSE,"기안지";#N/A,#N/A,FALSE,"통신지"}</definedName>
    <definedName name="ㅊㅇ" hidden="1">{#N/A,#N/A,FALSE,"기안지";#N/A,#N/A,FALSE,"통신지"}</definedName>
    <definedName name="ㅊ어ㅑㅐ" localSheetId="24">BlankMacro1</definedName>
    <definedName name="ㅊ어ㅑㅐ" localSheetId="8">BlankMacro1</definedName>
    <definedName name="ㅊ어ㅑㅐ" localSheetId="25">BlankMacro1</definedName>
    <definedName name="ㅊ어ㅑㅐ" localSheetId="2">BlankMacro1</definedName>
    <definedName name="ㅊ어ㅑㅐ" localSheetId="28">BlankMacro1</definedName>
    <definedName name="ㅊ어ㅑㅐ" localSheetId="26">BlankMacro1</definedName>
    <definedName name="ㅊ어ㅑㅐ" localSheetId="27">BlankMacro1</definedName>
    <definedName name="ㅊ어ㅑㅐ" localSheetId="6">BlankMacro1</definedName>
    <definedName name="ㅊ어ㅑㅐ" localSheetId="5">BlankMacro1</definedName>
    <definedName name="ㅊ어ㅑㅐ">BlankMacro1</definedName>
    <definedName name="ㅊㅊ" localSheetId="24">BlankMacro1</definedName>
    <definedName name="ㅊㅊ" localSheetId="8">BlankMacro1</definedName>
    <definedName name="ㅊㅊ" localSheetId="25">BlankMacro1</definedName>
    <definedName name="ㅊㅊ" localSheetId="2">BlankMacro1</definedName>
    <definedName name="ㅊㅊ" localSheetId="28">BlankMacro1</definedName>
    <definedName name="ㅊㅊ" localSheetId="26">BlankMacro1</definedName>
    <definedName name="ㅊㅊ" localSheetId="27">BlankMacro1</definedName>
    <definedName name="ㅊㅊ" localSheetId="6">BlankMacro1</definedName>
    <definedName name="ㅊㅊ" localSheetId="5">BlankMacro1</definedName>
    <definedName name="ㅊㅊ">BlankMacro1</definedName>
    <definedName name="ㅊㅊㅊ" localSheetId="24" hidden="1">{#N/A,#N/A,FALSE,"단축1";#N/A,#N/A,FALSE,"단축2";#N/A,#N/A,FALSE,"단축3";#N/A,#N/A,FALSE,"장축";#N/A,#N/A,FALSE,"4WD"}</definedName>
    <definedName name="ㅊㅊㅊ" localSheetId="8" hidden="1">{#N/A,#N/A,FALSE,"단축1";#N/A,#N/A,FALSE,"단축2";#N/A,#N/A,FALSE,"단축3";#N/A,#N/A,FALSE,"장축";#N/A,#N/A,FALSE,"4WD"}</definedName>
    <definedName name="ㅊㅊㅊ" localSheetId="25" hidden="1">{#N/A,#N/A,FALSE,"단축1";#N/A,#N/A,FALSE,"단축2";#N/A,#N/A,FALSE,"단축3";#N/A,#N/A,FALSE,"장축";#N/A,#N/A,FALSE,"4WD"}</definedName>
    <definedName name="ㅊㅊㅊ" localSheetId="2" hidden="1">{#N/A,#N/A,FALSE,"단축1";#N/A,#N/A,FALSE,"단축2";#N/A,#N/A,FALSE,"단축3";#N/A,#N/A,FALSE,"장축";#N/A,#N/A,FALSE,"4WD"}</definedName>
    <definedName name="ㅊㅊㅊ" localSheetId="28" hidden="1">{#N/A,#N/A,FALSE,"단축1";#N/A,#N/A,FALSE,"단축2";#N/A,#N/A,FALSE,"단축3";#N/A,#N/A,FALSE,"장축";#N/A,#N/A,FALSE,"4WD"}</definedName>
    <definedName name="ㅊㅊㅊ" localSheetId="5" hidden="1">{#N/A,#N/A,FALSE,"단축1";#N/A,#N/A,FALSE,"단축2";#N/A,#N/A,FALSE,"단축3";#N/A,#N/A,FALSE,"장축";#N/A,#N/A,FALSE,"4WD"}</definedName>
    <definedName name="ㅊㅊㅊ" hidden="1">{#N/A,#N/A,FALSE,"단축1";#N/A,#N/A,FALSE,"단축2";#N/A,#N/A,FALSE,"단축3";#N/A,#N/A,FALSE,"장축";#N/A,#N/A,FALSE,"4WD"}</definedName>
    <definedName name="ㅊㅊㅊㅊㅊ" localSheetId="24" hidden="1">{#N/A,#N/A,FALSE,"인원";#N/A,#N/A,FALSE,"비용2";#N/A,#N/A,FALSE,"비용1";#N/A,#N/A,FALSE,"비용";#N/A,#N/A,FALSE,"보증2";#N/A,#N/A,FALSE,"보증1";#N/A,#N/A,FALSE,"보증";#N/A,#N/A,FALSE,"손익1";#N/A,#N/A,FALSE,"손익";#N/A,#N/A,FALSE,"부서별매출";#N/A,#N/A,FALSE,"매출"}</definedName>
    <definedName name="ㅊㅊㅊㅊㅊ" localSheetId="8" hidden="1">{#N/A,#N/A,FALSE,"인원";#N/A,#N/A,FALSE,"비용2";#N/A,#N/A,FALSE,"비용1";#N/A,#N/A,FALSE,"비용";#N/A,#N/A,FALSE,"보증2";#N/A,#N/A,FALSE,"보증1";#N/A,#N/A,FALSE,"보증";#N/A,#N/A,FALSE,"손익1";#N/A,#N/A,FALSE,"손익";#N/A,#N/A,FALSE,"부서별매출";#N/A,#N/A,FALSE,"매출"}</definedName>
    <definedName name="ㅊㅊㅊㅊㅊ" localSheetId="25"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localSheetId="14" hidden="1">{#N/A,#N/A,FALSE,"인원";#N/A,#N/A,FALSE,"비용2";#N/A,#N/A,FALSE,"비용1";#N/A,#N/A,FALSE,"비용";#N/A,#N/A,FALSE,"보증2";#N/A,#N/A,FALSE,"보증1";#N/A,#N/A,FALSE,"보증";#N/A,#N/A,FALSE,"손익1";#N/A,#N/A,FALSE,"손익";#N/A,#N/A,FALSE,"부서별매출";#N/A,#N/A,FALSE,"매출"}</definedName>
    <definedName name="ㅊㅊㅊㅊㅊ" localSheetId="28" hidden="1">{#N/A,#N/A,FALSE,"인원";#N/A,#N/A,FALSE,"비용2";#N/A,#N/A,FALSE,"비용1";#N/A,#N/A,FALSE,"비용";#N/A,#N/A,FALSE,"보증2";#N/A,#N/A,FALSE,"보증1";#N/A,#N/A,FALSE,"보증";#N/A,#N/A,FALSE,"손익1";#N/A,#N/A,FALSE,"손익";#N/A,#N/A,FALSE,"부서별매출";#N/A,#N/A,FALSE,"매출"}</definedName>
    <definedName name="ㅊㅊㅊㅊㅊ" localSheetId="5" hidden="1">{#N/A,#N/A,FALSE,"인원";#N/A,#N/A,FALSE,"비용2";#N/A,#N/A,FALSE,"비용1";#N/A,#N/A,FALSE,"비용";#N/A,#N/A,FALSE,"보증2";#N/A,#N/A,FALSE,"보증1";#N/A,#N/A,FALSE,"보증";#N/A,#N/A,FALSE,"손익1";#N/A,#N/A,FALSE,"손익";#N/A,#N/A,FALSE,"부서별매출";#N/A,#N/A,FALSE,"매출"}</definedName>
    <definedName name="ㅊㅊㅊㅊㅊ" localSheetId="13"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 localSheetId="24">#REF!</definedName>
    <definedName name="ㅊㅊ창">#REF!</definedName>
    <definedName name="ㅊ차ㅓ" localSheetId="24">BlankMacro1</definedName>
    <definedName name="ㅊ차ㅓ" localSheetId="8">BlankMacro1</definedName>
    <definedName name="ㅊ차ㅓ" localSheetId="25">BlankMacro1</definedName>
    <definedName name="ㅊ차ㅓ" localSheetId="2">BlankMacro1</definedName>
    <definedName name="ㅊ차ㅓ" localSheetId="28">BlankMacro1</definedName>
    <definedName name="ㅊ차ㅓ" localSheetId="26">BlankMacro1</definedName>
    <definedName name="ㅊ차ㅓ" localSheetId="27">BlankMacro1</definedName>
    <definedName name="ㅊ차ㅓ" localSheetId="6">BlankMacro1</definedName>
    <definedName name="ㅊ차ㅓ" localSheetId="5">BlankMacro1</definedName>
    <definedName name="ㅊ차ㅓ">BlankMacro1</definedName>
    <definedName name="ㅊ퍄" localSheetId="24">BlankMacro1</definedName>
    <definedName name="ㅊ퍄" localSheetId="8">BlankMacro1</definedName>
    <definedName name="ㅊ퍄" localSheetId="25">BlankMacro1</definedName>
    <definedName name="ㅊ퍄" localSheetId="2">BlankMacro1</definedName>
    <definedName name="ㅊ퍄" localSheetId="28">BlankMacro1</definedName>
    <definedName name="ㅊ퍄" localSheetId="26">BlankMacro1</definedName>
    <definedName name="ㅊ퍄" localSheetId="27">BlankMacro1</definedName>
    <definedName name="ㅊ퍄" localSheetId="6">BlankMacro1</definedName>
    <definedName name="ㅊ퍄" localSheetId="5">BlankMacro1</definedName>
    <definedName name="ㅊ퍄">BlankMacro1</definedName>
    <definedName name="ㅊ폴" localSheetId="24" hidden="1">{#N/A,#N/A,FALSE,"Sheet6"}</definedName>
    <definedName name="ㅊ폴" localSheetId="8" hidden="1">{#N/A,#N/A,FALSE,"Sheet6"}</definedName>
    <definedName name="ㅊ폴" localSheetId="25" hidden="1">{#N/A,#N/A,FALSE,"Sheet6"}</definedName>
    <definedName name="ㅊ폴" localSheetId="2" hidden="1">{#N/A,#N/A,FALSE,"Sheet6"}</definedName>
    <definedName name="ㅊ폴" localSheetId="28" hidden="1">{#N/A,#N/A,FALSE,"Sheet6"}</definedName>
    <definedName name="ㅊ폴" localSheetId="5" hidden="1">{#N/A,#N/A,FALSE,"Sheet6"}</definedName>
    <definedName name="ㅊ폴" hidden="1">{#N/A,#N/A,FALSE,"Sheet6"}</definedName>
    <definedName name="차" localSheetId="24" hidden="1">{#N/A,#N/A,FALSE,"1.CRITERIA";#N/A,#N/A,FALSE,"2.IS";#N/A,#N/A,FALSE,"3.BS";#N/A,#N/A,FALSE,"4.PER PL";#N/A,#N/A,FALSE,"5.INVESTMENT";#N/A,#N/A,FALSE,"6.공문";#N/A,#N/A,FALSE,"7.netinvest"}</definedName>
    <definedName name="차" localSheetId="8" hidden="1">{#N/A,#N/A,FALSE,"1.CRITERIA";#N/A,#N/A,FALSE,"2.IS";#N/A,#N/A,FALSE,"3.BS";#N/A,#N/A,FALSE,"4.PER PL";#N/A,#N/A,FALSE,"5.INVESTMENT";#N/A,#N/A,FALSE,"6.공문";#N/A,#N/A,FALSE,"7.netinvest"}</definedName>
    <definedName name="차" localSheetId="25"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localSheetId="28" hidden="1">{#N/A,#N/A,FALSE,"1.CRITERIA";#N/A,#N/A,FALSE,"2.IS";#N/A,#N/A,FALSE,"3.BS";#N/A,#N/A,FALSE,"4.PER PL";#N/A,#N/A,FALSE,"5.INVESTMENT";#N/A,#N/A,FALSE,"6.공문";#N/A,#N/A,FALSE,"7.netinvest"}</definedName>
    <definedName name="차" localSheetId="5"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24" hidden="1">{#N/A,#N/A,FALSE,"UNIT";#N/A,#N/A,FALSE,"UNIT";#N/A,#N/A,FALSE,"계정"}</definedName>
    <definedName name="차." localSheetId="8" hidden="1">{#N/A,#N/A,FALSE,"UNIT";#N/A,#N/A,FALSE,"UNIT";#N/A,#N/A,FALSE,"계정"}</definedName>
    <definedName name="차." localSheetId="25" hidden="1">{#N/A,#N/A,FALSE,"UNIT";#N/A,#N/A,FALSE,"UNIT";#N/A,#N/A,FALSE,"계정"}</definedName>
    <definedName name="차." localSheetId="2" hidden="1">{#N/A,#N/A,FALSE,"UNIT";#N/A,#N/A,FALSE,"UNIT";#N/A,#N/A,FALSE,"계정"}</definedName>
    <definedName name="차." localSheetId="28" hidden="1">{#N/A,#N/A,FALSE,"UNIT";#N/A,#N/A,FALSE,"UNIT";#N/A,#N/A,FALSE,"계정"}</definedName>
    <definedName name="차." localSheetId="5" hidden="1">{#N/A,#N/A,FALSE,"UNIT";#N/A,#N/A,FALSE,"UNIT";#N/A,#N/A,FALSE,"계정"}</definedName>
    <definedName name="차." hidden="1">{#N/A,#N/A,FALSE,"UNIT";#N/A,#N/A,FALSE,"UNIT";#N/A,#N/A,FALSE,"계정"}</definedName>
    <definedName name="차댜" localSheetId="24">BlankMacro1</definedName>
    <definedName name="차댜" localSheetId="8">BlankMacro1</definedName>
    <definedName name="차댜" localSheetId="25">BlankMacro1</definedName>
    <definedName name="차댜" localSheetId="2">BlankMacro1</definedName>
    <definedName name="차댜" localSheetId="28">BlankMacro1</definedName>
    <definedName name="차댜" localSheetId="26">BlankMacro1</definedName>
    <definedName name="차댜" localSheetId="27">BlankMacro1</definedName>
    <definedName name="차댜" localSheetId="6">BlankMacro1</definedName>
    <definedName name="차댜" localSheetId="5">BlankMacro1</definedName>
    <definedName name="차댜">BlankMacro1</definedName>
    <definedName name="차댬ㅎ" localSheetId="24">BlankMacro1</definedName>
    <definedName name="차댬ㅎ" localSheetId="8">BlankMacro1</definedName>
    <definedName name="차댬ㅎ" localSheetId="25">BlankMacro1</definedName>
    <definedName name="차댬ㅎ" localSheetId="2">BlankMacro1</definedName>
    <definedName name="차댬ㅎ" localSheetId="28">BlankMacro1</definedName>
    <definedName name="차댬ㅎ" localSheetId="26">BlankMacro1</definedName>
    <definedName name="차댬ㅎ" localSheetId="27">BlankMacro1</definedName>
    <definedName name="차댬ㅎ" localSheetId="6">BlankMacro1</definedName>
    <definedName name="차댬ㅎ" localSheetId="5">BlankMacro1</definedName>
    <definedName name="차댬ㅎ">BlankMacro1</definedName>
    <definedName name="차댱" localSheetId="24" hidden="1">{#N/A,#N/A,FALSE,"기안지";#N/A,#N/A,FALSE,"통신지"}</definedName>
    <definedName name="차댱" localSheetId="8" hidden="1">{#N/A,#N/A,FALSE,"기안지";#N/A,#N/A,FALSE,"통신지"}</definedName>
    <definedName name="차댱" localSheetId="25" hidden="1">{#N/A,#N/A,FALSE,"기안지";#N/A,#N/A,FALSE,"통신지"}</definedName>
    <definedName name="차댱" localSheetId="2" hidden="1">{#N/A,#N/A,FALSE,"기안지";#N/A,#N/A,FALSE,"통신지"}</definedName>
    <definedName name="차댱" localSheetId="14" hidden="1">{#N/A,#N/A,FALSE,"기안지";#N/A,#N/A,FALSE,"통신지"}</definedName>
    <definedName name="차댱" localSheetId="28" hidden="1">{#N/A,#N/A,FALSE,"기안지";#N/A,#N/A,FALSE,"통신지"}</definedName>
    <definedName name="차댱" localSheetId="5" hidden="1">{#N/A,#N/A,FALSE,"기안지";#N/A,#N/A,FALSE,"통신지"}</definedName>
    <definedName name="차댱" localSheetId="13" hidden="1">{#N/A,#N/A,FALSE,"기안지";#N/A,#N/A,FALSE,"통신지"}</definedName>
    <definedName name="차댱" hidden="1">{#N/A,#N/A,FALSE,"기안지";#N/A,#N/A,FALSE,"통신지"}</definedName>
    <definedName name="차량" localSheetId="24">#REF!</definedName>
    <definedName name="차량">#REF!</definedName>
    <definedName name="차량SVC" localSheetId="24" hidden="1">{#N/A,#N/A,FALSE,"UNIT";#N/A,#N/A,FALSE,"UNIT";#N/A,#N/A,FALSE,"계정"}</definedName>
    <definedName name="차량SVC" localSheetId="8" hidden="1">{#N/A,#N/A,FALSE,"UNIT";#N/A,#N/A,FALSE,"UNIT";#N/A,#N/A,FALSE,"계정"}</definedName>
    <definedName name="차량SVC" localSheetId="25" hidden="1">{#N/A,#N/A,FALSE,"UNIT";#N/A,#N/A,FALSE,"UNIT";#N/A,#N/A,FALSE,"계정"}</definedName>
    <definedName name="차량SVC" localSheetId="2" hidden="1">{#N/A,#N/A,FALSE,"UNIT";#N/A,#N/A,FALSE,"UNIT";#N/A,#N/A,FALSE,"계정"}</definedName>
    <definedName name="차량SVC" localSheetId="28" hidden="1">{#N/A,#N/A,FALSE,"UNIT";#N/A,#N/A,FALSE,"UNIT";#N/A,#N/A,FALSE,"계정"}</definedName>
    <definedName name="차량SVC" localSheetId="5" hidden="1">{#N/A,#N/A,FALSE,"UNIT";#N/A,#N/A,FALSE,"UNIT";#N/A,#N/A,FALSE,"계정"}</definedName>
    <definedName name="차량SVC" hidden="1">{#N/A,#N/A,FALSE,"UNIT";#N/A,#N/A,FALSE,"UNIT";#N/A,#N/A,FALSE,"계정"}</definedName>
    <definedName name="차량감가" localSheetId="24">#REF!</definedName>
    <definedName name="차량감가">#REF!</definedName>
    <definedName name="차량시부인" localSheetId="24">#REF!</definedName>
    <definedName name="차량시부인">#REF!</definedName>
    <definedName name="차량운반구" localSheetId="24" hidden="1">{"'손익현황'!$A$1:$J$29"}</definedName>
    <definedName name="차량운반구" localSheetId="8" hidden="1">{"'손익현황'!$A$1:$J$29"}</definedName>
    <definedName name="차량운반구" localSheetId="25" hidden="1">{"'손익현황'!$A$1:$J$29"}</definedName>
    <definedName name="차량운반구" localSheetId="2" hidden="1">{"'손익현황'!$A$1:$J$29"}</definedName>
    <definedName name="차량운반구" localSheetId="28" hidden="1">{"'손익현황'!$A$1:$J$29"}</definedName>
    <definedName name="차량운반구" localSheetId="5" hidden="1">{"'손익현황'!$A$1:$J$29"}</definedName>
    <definedName name="차량운반구" hidden="1">{"'손익현황'!$A$1:$J$29"}</definedName>
    <definedName name="차변" localSheetId="24">#REF!</definedName>
    <definedName name="차변">#REF!</definedName>
    <definedName name="차변금액" localSheetId="24">#REF!</definedName>
    <definedName name="차변금액" localSheetId="14">#REF!</definedName>
    <definedName name="차변금액" localSheetId="13">#REF!</definedName>
    <definedName name="차변금액">#REF!</definedName>
    <definedName name="차변추가" localSheetId="24">#REF!</definedName>
    <definedName name="차변추가">#REF!</definedName>
    <definedName name="차수벽높이" localSheetId="24">#REF!</definedName>
    <definedName name="차수벽높이">#REF!</definedName>
    <definedName name="차수벽두께" localSheetId="24">#REF!</definedName>
    <definedName name="차수벽두께">#REF!</definedName>
    <definedName name="차아" localSheetId="24">BlankMacro1</definedName>
    <definedName name="차아" localSheetId="8">BlankMacro1</definedName>
    <definedName name="차아" localSheetId="25">BlankMacro1</definedName>
    <definedName name="차아" localSheetId="2">BlankMacro1</definedName>
    <definedName name="차아" localSheetId="28">BlankMacro1</definedName>
    <definedName name="차아" localSheetId="26">BlankMacro1</definedName>
    <definedName name="차아" localSheetId="27">BlankMacro1</definedName>
    <definedName name="차아" localSheetId="6">BlankMacro1</definedName>
    <definedName name="차아" localSheetId="5">BlankMacro1</definedName>
    <definedName name="차아">BlankMacro1</definedName>
    <definedName name="차이조" localSheetId="24">#REF!</definedName>
    <definedName name="차이조">#REF!</definedName>
    <definedName name="차이조정분" localSheetId="24" hidden="1">{"'Sheet1'!$A$1:$D$15"}</definedName>
    <definedName name="차이조정분" localSheetId="8" hidden="1">{"'Sheet1'!$A$1:$D$15"}</definedName>
    <definedName name="차이조정분" localSheetId="25" hidden="1">{"'Sheet1'!$A$1:$D$15"}</definedName>
    <definedName name="차이조정분" localSheetId="2" hidden="1">{"'Sheet1'!$A$1:$D$15"}</definedName>
    <definedName name="차이조정분" localSheetId="28" hidden="1">{"'Sheet1'!$A$1:$D$15"}</definedName>
    <definedName name="차이조정분" localSheetId="5" hidden="1">{"'Sheet1'!$A$1:$D$15"}</definedName>
    <definedName name="차이조정분" hidden="1">{"'Sheet1'!$A$1:$D$15"}</definedName>
    <definedName name="차이조회" localSheetId="24">#REF!</definedName>
    <definedName name="차이조회">#REF!</definedName>
    <definedName name="차입" localSheetId="24" hidden="1">{#N/A,#N/A,FALSE,"Sheet1"}</definedName>
    <definedName name="차입" localSheetId="8" hidden="1">{#N/A,#N/A,FALSE,"Sheet1"}</definedName>
    <definedName name="차입" localSheetId="25" hidden="1">{#N/A,#N/A,FALSE,"Sheet1"}</definedName>
    <definedName name="차입" localSheetId="2" hidden="1">{#N/A,#N/A,FALSE,"Sheet1"}</definedName>
    <definedName name="차입" localSheetId="28" hidden="1">{#N/A,#N/A,FALSE,"Sheet1"}</definedName>
    <definedName name="차입" localSheetId="5" hidden="1">{#N/A,#N/A,FALSE,"Sheet1"}</definedName>
    <definedName name="차입" hidden="1">{#N/A,#N/A,FALSE,"Sheet1"}</definedName>
    <definedName name="차입금" localSheetId="24">#REF!</definedName>
    <definedName name="차입금">#REF!</definedName>
    <definedName name="차입금리" localSheetId="24">#REF!</definedName>
    <definedName name="차입금리">#REF!</definedName>
    <definedName name="差入保証金" localSheetId="24" hidden="1">{"'買掛金'!$J$6"}</definedName>
    <definedName name="差入保証金" localSheetId="8" hidden="1">{"'買掛金'!$J$6"}</definedName>
    <definedName name="差入保証金" localSheetId="25" hidden="1">{"'買掛金'!$J$6"}</definedName>
    <definedName name="差入保証金" localSheetId="2" hidden="1">{"'買掛金'!$J$6"}</definedName>
    <definedName name="差入保証金" localSheetId="28" hidden="1">{"'買掛金'!$J$6"}</definedName>
    <definedName name="差入保証金" localSheetId="5" hidden="1">{"'買掛金'!$J$6"}</definedName>
    <definedName name="差入保証金" hidden="1">{"'買掛金'!$J$6"}</definedName>
    <definedName name="차입월data"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8"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5"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24" hidden="1">{#N/A,#N/A,FALSE,"단축1";#N/A,#N/A,FALSE,"단축2";#N/A,#N/A,FALSE,"단축3";#N/A,#N/A,FALSE,"장축";#N/A,#N/A,FALSE,"4WD"}</definedName>
    <definedName name="차체1" localSheetId="8" hidden="1">{#N/A,#N/A,FALSE,"단축1";#N/A,#N/A,FALSE,"단축2";#N/A,#N/A,FALSE,"단축3";#N/A,#N/A,FALSE,"장축";#N/A,#N/A,FALSE,"4WD"}</definedName>
    <definedName name="차체1" localSheetId="25" hidden="1">{#N/A,#N/A,FALSE,"단축1";#N/A,#N/A,FALSE,"단축2";#N/A,#N/A,FALSE,"단축3";#N/A,#N/A,FALSE,"장축";#N/A,#N/A,FALSE,"4WD"}</definedName>
    <definedName name="차체1" localSheetId="2" hidden="1">{#N/A,#N/A,FALSE,"단축1";#N/A,#N/A,FALSE,"단축2";#N/A,#N/A,FALSE,"단축3";#N/A,#N/A,FALSE,"장축";#N/A,#N/A,FALSE,"4WD"}</definedName>
    <definedName name="차체1" localSheetId="28" hidden="1">{#N/A,#N/A,FALSE,"단축1";#N/A,#N/A,FALSE,"단축2";#N/A,#N/A,FALSE,"단축3";#N/A,#N/A,FALSE,"장축";#N/A,#N/A,FALSE,"4WD"}</definedName>
    <definedName name="차체1" localSheetId="5" hidden="1">{#N/A,#N/A,FALSE,"단축1";#N/A,#N/A,FALSE,"단축2";#N/A,#N/A,FALSE,"단축3";#N/A,#N/A,FALSE,"장축";#N/A,#N/A,FALSE,"4WD"}</definedName>
    <definedName name="차체1" hidden="1">{#N/A,#N/A,FALSE,"단축1";#N/A,#N/A,FALSE,"단축2";#N/A,#N/A,FALSE,"단축3";#N/A,#N/A,FALSE,"장축";#N/A,#N/A,FALSE,"4WD"}</definedName>
    <definedName name="차트" localSheetId="24" hidden="1">{#N/A,#N/A,FALSE,"정공"}</definedName>
    <definedName name="차트" localSheetId="8" hidden="1">{#N/A,#N/A,FALSE,"정공"}</definedName>
    <definedName name="차트" localSheetId="25" hidden="1">{#N/A,#N/A,FALSE,"정공"}</definedName>
    <definedName name="차트" localSheetId="2" hidden="1">{#N/A,#N/A,FALSE,"정공"}</definedName>
    <definedName name="차트" localSheetId="14" hidden="1">{#N/A,#N/A,FALSE,"정공"}</definedName>
    <definedName name="차트" localSheetId="28" hidden="1">{#N/A,#N/A,FALSE,"정공"}</definedName>
    <definedName name="차트" localSheetId="5" hidden="1">{#N/A,#N/A,FALSE,"정공"}</definedName>
    <definedName name="차트" localSheetId="13" hidden="1">{#N/A,#N/A,FALSE,"정공"}</definedName>
    <definedName name="차트" hidden="1">{#N/A,#N/A,FALSE,"정공"}</definedName>
    <definedName name="차ㅏ" localSheetId="24">BlankMacro1</definedName>
    <definedName name="차ㅏ" localSheetId="8">BlankMacro1</definedName>
    <definedName name="차ㅏ" localSheetId="25">BlankMacro1</definedName>
    <definedName name="차ㅏ" localSheetId="2">BlankMacro1</definedName>
    <definedName name="차ㅏ" localSheetId="28">BlankMacro1</definedName>
    <definedName name="차ㅏ" localSheetId="26">BlankMacro1</definedName>
    <definedName name="차ㅏ" localSheetId="27">BlankMacro1</definedName>
    <definedName name="차ㅏ" localSheetId="6">BlankMacro1</definedName>
    <definedName name="차ㅏ" localSheetId="5">BlankMacro1</definedName>
    <definedName name="차ㅏ">BlankMacro1</definedName>
    <definedName name="차ㅏㄷ" localSheetId="24">BlankMacro1</definedName>
    <definedName name="차ㅏㄷ" localSheetId="8">BlankMacro1</definedName>
    <definedName name="차ㅏㄷ" localSheetId="25">BlankMacro1</definedName>
    <definedName name="차ㅏㄷ" localSheetId="2">BlankMacro1</definedName>
    <definedName name="차ㅏㄷ" localSheetId="28">BlankMacro1</definedName>
    <definedName name="차ㅏㄷ" localSheetId="26">BlankMacro1</definedName>
    <definedName name="차ㅏㄷ" localSheetId="27">BlankMacro1</definedName>
    <definedName name="차ㅏㄷ" localSheetId="6">BlankMacro1</definedName>
    <definedName name="차ㅏㄷ" localSheetId="5">BlankMacro1</definedName>
    <definedName name="차ㅏㄷ">BlankMacro1</definedName>
    <definedName name="차ㅏㅇ" localSheetId="24">BlankMacro1</definedName>
    <definedName name="차ㅏㅇ" localSheetId="8">BlankMacro1</definedName>
    <definedName name="차ㅏㅇ" localSheetId="25">BlankMacro1</definedName>
    <definedName name="차ㅏㅇ" localSheetId="2">BlankMacro1</definedName>
    <definedName name="차ㅏㅇ" localSheetId="28">BlankMacro1</definedName>
    <definedName name="차ㅏㅇ" localSheetId="26">BlankMacro1</definedName>
    <definedName name="차ㅏㅇ" localSheetId="27">BlankMacro1</definedName>
    <definedName name="차ㅏㅇ" localSheetId="6">BlankMacro1</definedName>
    <definedName name="차ㅏㅇ" localSheetId="5">BlankMacro1</definedName>
    <definedName name="차ㅏㅇ">BlankMacro1</definedName>
    <definedName name="차ㅏ아" localSheetId="24">BlankMacro1</definedName>
    <definedName name="차ㅏ아" localSheetId="8">BlankMacro1</definedName>
    <definedName name="차ㅏ아" localSheetId="25">BlankMacro1</definedName>
    <definedName name="차ㅏ아" localSheetId="2">BlankMacro1</definedName>
    <definedName name="차ㅏ아" localSheetId="28">BlankMacro1</definedName>
    <definedName name="차ㅏ아" localSheetId="26">BlankMacro1</definedName>
    <definedName name="차ㅏ아" localSheetId="27">BlankMacro1</definedName>
    <definedName name="차ㅏ아" localSheetId="6">BlankMacro1</definedName>
    <definedName name="차ㅏ아" localSheetId="5">BlankMacro1</definedName>
    <definedName name="차ㅏ아">BlankMacro1</definedName>
    <definedName name="차ㅏㅈ" localSheetId="24" hidden="1">{#N/A,#N/A,FALSE,"기안지";#N/A,#N/A,FALSE,"통신지"}</definedName>
    <definedName name="차ㅏㅈ" localSheetId="8" hidden="1">{#N/A,#N/A,FALSE,"기안지";#N/A,#N/A,FALSE,"통신지"}</definedName>
    <definedName name="차ㅏㅈ" localSheetId="25" hidden="1">{#N/A,#N/A,FALSE,"기안지";#N/A,#N/A,FALSE,"통신지"}</definedName>
    <definedName name="차ㅏㅈ" localSheetId="2" hidden="1">{#N/A,#N/A,FALSE,"기안지";#N/A,#N/A,FALSE,"통신지"}</definedName>
    <definedName name="차ㅏㅈ" localSheetId="14" hidden="1">{#N/A,#N/A,FALSE,"기안지";#N/A,#N/A,FALSE,"통신지"}</definedName>
    <definedName name="차ㅏㅈ" localSheetId="28" hidden="1">{#N/A,#N/A,FALSE,"기안지";#N/A,#N/A,FALSE,"통신지"}</definedName>
    <definedName name="차ㅏㅈ" localSheetId="5" hidden="1">{#N/A,#N/A,FALSE,"기안지";#N/A,#N/A,FALSE,"통신지"}</definedName>
    <definedName name="차ㅏㅈ" localSheetId="13" hidden="1">{#N/A,#N/A,FALSE,"기안지";#N/A,#N/A,FALSE,"통신지"}</definedName>
    <definedName name="차ㅏㅈ" hidden="1">{#N/A,#N/A,FALSE,"기안지";#N/A,#N/A,FALSE,"통신지"}</definedName>
    <definedName name="차ㅏㅊ" localSheetId="24" hidden="1">{#N/A,#N/A,FALSE,"기안지";#N/A,#N/A,FALSE,"통신지"}</definedName>
    <definedName name="차ㅏㅊ" localSheetId="8" hidden="1">{#N/A,#N/A,FALSE,"기안지";#N/A,#N/A,FALSE,"통신지"}</definedName>
    <definedName name="차ㅏㅊ" localSheetId="25" hidden="1">{#N/A,#N/A,FALSE,"기안지";#N/A,#N/A,FALSE,"통신지"}</definedName>
    <definedName name="차ㅏㅊ" localSheetId="2" hidden="1">{#N/A,#N/A,FALSE,"기안지";#N/A,#N/A,FALSE,"통신지"}</definedName>
    <definedName name="차ㅏㅊ" localSheetId="14" hidden="1">{#N/A,#N/A,FALSE,"기안지";#N/A,#N/A,FALSE,"통신지"}</definedName>
    <definedName name="차ㅏㅊ" localSheetId="28" hidden="1">{#N/A,#N/A,FALSE,"기안지";#N/A,#N/A,FALSE,"통신지"}</definedName>
    <definedName name="차ㅏㅊ" localSheetId="5" hidden="1">{#N/A,#N/A,FALSE,"기안지";#N/A,#N/A,FALSE,"통신지"}</definedName>
    <definedName name="차ㅏㅊ" localSheetId="13" hidden="1">{#N/A,#N/A,FALSE,"기안지";#N/A,#N/A,FALSE,"통신지"}</definedName>
    <definedName name="차ㅏㅊ" hidden="1">{#N/A,#N/A,FALSE,"기안지";#N/A,#N/A,FALSE,"통신지"}</definedName>
    <definedName name="차ㅏㅏㅏㅏㅕ다ㅣ" localSheetId="24">BlankMacro1</definedName>
    <definedName name="차ㅏㅏㅏㅏㅕ다ㅣ" localSheetId="8">BlankMacro1</definedName>
    <definedName name="차ㅏㅏㅏㅏㅕ다ㅣ" localSheetId="25">BlankMacro1</definedName>
    <definedName name="차ㅏㅏㅏㅏㅕ다ㅣ" localSheetId="2">BlankMacro1</definedName>
    <definedName name="차ㅏㅏㅏㅏㅕ다ㅣ" localSheetId="28">BlankMacro1</definedName>
    <definedName name="차ㅏㅏㅏㅏㅕ다ㅣ" localSheetId="26">BlankMacro1</definedName>
    <definedName name="차ㅏㅏㅏㅏㅕ다ㅣ" localSheetId="27">BlankMacro1</definedName>
    <definedName name="차ㅏㅏㅏㅏㅕ다ㅣ" localSheetId="6">BlankMacro1</definedName>
    <definedName name="차ㅏㅏㅏㅏㅕ다ㅣ" localSheetId="5">BlankMacro1</definedName>
    <definedName name="차ㅏㅏㅏㅏㅕ다ㅣ">BlankMacro1</definedName>
    <definedName name="차ㅏㅓ허" localSheetId="24" hidden="1">{#N/A,#N/A,FALSE,"기안지";#N/A,#N/A,FALSE,"통신지"}</definedName>
    <definedName name="차ㅏㅓ허" localSheetId="8" hidden="1">{#N/A,#N/A,FALSE,"기안지";#N/A,#N/A,FALSE,"통신지"}</definedName>
    <definedName name="차ㅏㅓ허" localSheetId="25" hidden="1">{#N/A,#N/A,FALSE,"기안지";#N/A,#N/A,FALSE,"통신지"}</definedName>
    <definedName name="차ㅏㅓ허" localSheetId="2" hidden="1">{#N/A,#N/A,FALSE,"기안지";#N/A,#N/A,FALSE,"통신지"}</definedName>
    <definedName name="차ㅏㅓ허" localSheetId="14" hidden="1">{#N/A,#N/A,FALSE,"기안지";#N/A,#N/A,FALSE,"통신지"}</definedName>
    <definedName name="차ㅏㅓ허" localSheetId="28" hidden="1">{#N/A,#N/A,FALSE,"기안지";#N/A,#N/A,FALSE,"통신지"}</definedName>
    <definedName name="차ㅏㅓ허" localSheetId="5" hidden="1">{#N/A,#N/A,FALSE,"기안지";#N/A,#N/A,FALSE,"통신지"}</definedName>
    <definedName name="차ㅏㅓ허" localSheetId="13" hidden="1">{#N/A,#N/A,FALSE,"기안지";#N/A,#N/A,FALSE,"통신지"}</definedName>
    <definedName name="차ㅏㅓ허" hidden="1">{#N/A,#N/A,FALSE,"기안지";#N/A,#N/A,FALSE,"통신지"}</definedName>
    <definedName name="차ㅓㅇ" localSheetId="24">BlankMacro1</definedName>
    <definedName name="차ㅓㅇ" localSheetId="8">BlankMacro1</definedName>
    <definedName name="차ㅓㅇ" localSheetId="25">BlankMacro1</definedName>
    <definedName name="차ㅓㅇ" localSheetId="2">BlankMacro1</definedName>
    <definedName name="차ㅓㅇ" localSheetId="28">BlankMacro1</definedName>
    <definedName name="차ㅓㅇ" localSheetId="26">BlankMacro1</definedName>
    <definedName name="차ㅓㅇ" localSheetId="27">BlankMacro1</definedName>
    <definedName name="차ㅓㅇ" localSheetId="6">BlankMacro1</definedName>
    <definedName name="차ㅓㅇ" localSheetId="5">BlankMacro1</definedName>
    <definedName name="차ㅓㅇ">BlankMacro1</definedName>
    <definedName name="차ㅓㅎ" localSheetId="24">BlankMacro1</definedName>
    <definedName name="차ㅓㅎ" localSheetId="8">BlankMacro1</definedName>
    <definedName name="차ㅓㅎ" localSheetId="25">BlankMacro1</definedName>
    <definedName name="차ㅓㅎ" localSheetId="2">BlankMacro1</definedName>
    <definedName name="차ㅓㅎ" localSheetId="28">BlankMacro1</definedName>
    <definedName name="차ㅓㅎ" localSheetId="26">BlankMacro1</definedName>
    <definedName name="차ㅓㅎ" localSheetId="27">BlankMacro1</definedName>
    <definedName name="차ㅓㅎ" localSheetId="6">BlankMacro1</definedName>
    <definedName name="차ㅓㅎ" localSheetId="5">BlankMacro1</definedName>
    <definedName name="차ㅓㅎ">BlankMacro1</definedName>
    <definedName name="차ㅓㅓ" localSheetId="24">BlankMacro1</definedName>
    <definedName name="차ㅓㅓ" localSheetId="8">BlankMacro1</definedName>
    <definedName name="차ㅓㅓ" localSheetId="25">BlankMacro1</definedName>
    <definedName name="차ㅓㅓ" localSheetId="2">BlankMacro1</definedName>
    <definedName name="차ㅓㅓ" localSheetId="28">BlankMacro1</definedName>
    <definedName name="차ㅓㅓ" localSheetId="26">BlankMacro1</definedName>
    <definedName name="차ㅓㅓ" localSheetId="27">BlankMacro1</definedName>
    <definedName name="차ㅓㅓ" localSheetId="6">BlankMacro1</definedName>
    <definedName name="차ㅓㅓ" localSheetId="5">BlankMacro1</definedName>
    <definedName name="차ㅓㅓ">BlankMacro1</definedName>
    <definedName name="차ㅕ도호" localSheetId="24">BlankMacro1</definedName>
    <definedName name="차ㅕ도호" localSheetId="8">BlankMacro1</definedName>
    <definedName name="차ㅕ도호" localSheetId="25">BlankMacro1</definedName>
    <definedName name="차ㅕ도호" localSheetId="2">BlankMacro1</definedName>
    <definedName name="차ㅕ도호" localSheetId="28">BlankMacro1</definedName>
    <definedName name="차ㅕ도호" localSheetId="26">BlankMacro1</definedName>
    <definedName name="차ㅕ도호" localSheetId="27">BlankMacro1</definedName>
    <definedName name="차ㅕ도호" localSheetId="6">BlankMacro1</definedName>
    <definedName name="차ㅕ도호" localSheetId="5">BlankMacro1</definedName>
    <definedName name="차ㅕ도호">BlankMacro1</definedName>
    <definedName name="착공월" localSheetId="24">#REF!</definedName>
    <definedName name="착공월">#REF!</definedName>
    <definedName name="착공일" localSheetId="24">#REF!</definedName>
    <definedName name="착공일">#REF!</definedName>
    <definedName name="착정">#N/A</definedName>
    <definedName name="참고" localSheetId="24" hidden="1">{#N/A,#N/A,FALSE,"BS";#N/A,#N/A,FALSE,"PL";#N/A,#N/A,FALSE,"처분";#N/A,#N/A,FALSE,"현금";#N/A,#N/A,FALSE,"매출";#N/A,#N/A,FALSE,"원가";#N/A,#N/A,FALSE,"경영"}</definedName>
    <definedName name="참고" localSheetId="8" hidden="1">{#N/A,#N/A,FALSE,"BS";#N/A,#N/A,FALSE,"PL";#N/A,#N/A,FALSE,"처분";#N/A,#N/A,FALSE,"현금";#N/A,#N/A,FALSE,"매출";#N/A,#N/A,FALSE,"원가";#N/A,#N/A,FALSE,"경영"}</definedName>
    <definedName name="참고" localSheetId="25"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localSheetId="14" hidden="1">{#N/A,#N/A,FALSE,"BS";#N/A,#N/A,FALSE,"PL";#N/A,#N/A,FALSE,"처분";#N/A,#N/A,FALSE,"현금";#N/A,#N/A,FALSE,"매출";#N/A,#N/A,FALSE,"원가";#N/A,#N/A,FALSE,"경영"}</definedName>
    <definedName name="참고" localSheetId="28" hidden="1">{#N/A,#N/A,FALSE,"BS";#N/A,#N/A,FALSE,"PL";#N/A,#N/A,FALSE,"처분";#N/A,#N/A,FALSE,"현금";#N/A,#N/A,FALSE,"매출";#N/A,#N/A,FALSE,"원가";#N/A,#N/A,FALSE,"경영"}</definedName>
    <definedName name="참고" localSheetId="5" hidden="1">{#N/A,#N/A,FALSE,"BS";#N/A,#N/A,FALSE,"PL";#N/A,#N/A,FALSE,"처분";#N/A,#N/A,FALSE,"현금";#N/A,#N/A,FALSE,"매출";#N/A,#N/A,FALSE,"원가";#N/A,#N/A,FALSE,"경영"}</definedName>
    <definedName name="참고" localSheetId="13"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24" hidden="1">{#N/A,#N/A,FALSE,"BS";#N/A,#N/A,FALSE,"PL";#N/A,#N/A,FALSE,"처분";#N/A,#N/A,FALSE,"현금";#N/A,#N/A,FALSE,"매출";#N/A,#N/A,FALSE,"원가";#N/A,#N/A,FALSE,"경영"}</definedName>
    <definedName name="참고_1" localSheetId="8" hidden="1">{#N/A,#N/A,FALSE,"BS";#N/A,#N/A,FALSE,"PL";#N/A,#N/A,FALSE,"처분";#N/A,#N/A,FALSE,"현금";#N/A,#N/A,FALSE,"매출";#N/A,#N/A,FALSE,"원가";#N/A,#N/A,FALSE,"경영"}</definedName>
    <definedName name="참고_1" localSheetId="25"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localSheetId="14" hidden="1">{#N/A,#N/A,FALSE,"BS";#N/A,#N/A,FALSE,"PL";#N/A,#N/A,FALSE,"처분";#N/A,#N/A,FALSE,"현금";#N/A,#N/A,FALSE,"매출";#N/A,#N/A,FALSE,"원가";#N/A,#N/A,FALSE,"경영"}</definedName>
    <definedName name="참고_1" localSheetId="28" hidden="1">{#N/A,#N/A,FALSE,"BS";#N/A,#N/A,FALSE,"PL";#N/A,#N/A,FALSE,"처분";#N/A,#N/A,FALSE,"현금";#N/A,#N/A,FALSE,"매출";#N/A,#N/A,FALSE,"원가";#N/A,#N/A,FALSE,"경영"}</definedName>
    <definedName name="참고_1" localSheetId="5" hidden="1">{#N/A,#N/A,FALSE,"BS";#N/A,#N/A,FALSE,"PL";#N/A,#N/A,FALSE,"처분";#N/A,#N/A,FALSE,"현금";#N/A,#N/A,FALSE,"매출";#N/A,#N/A,FALSE,"원가";#N/A,#N/A,FALSE,"경영"}</definedName>
    <definedName name="참고_1" localSheetId="13"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localSheetId="24" hidden="1">{#N/A,#N/A,FALSE,"단축1";#N/A,#N/A,FALSE,"단축2";#N/A,#N/A,FALSE,"단축3";#N/A,#N/A,FALSE,"장축";#N/A,#N/A,FALSE,"4WD"}</definedName>
    <definedName name="참고1장" localSheetId="8" hidden="1">{#N/A,#N/A,FALSE,"단축1";#N/A,#N/A,FALSE,"단축2";#N/A,#N/A,FALSE,"단축3";#N/A,#N/A,FALSE,"장축";#N/A,#N/A,FALSE,"4WD"}</definedName>
    <definedName name="참고1장" localSheetId="25" hidden="1">{#N/A,#N/A,FALSE,"단축1";#N/A,#N/A,FALSE,"단축2";#N/A,#N/A,FALSE,"단축3";#N/A,#N/A,FALSE,"장축";#N/A,#N/A,FALSE,"4WD"}</definedName>
    <definedName name="참고1장" localSheetId="2" hidden="1">{#N/A,#N/A,FALSE,"단축1";#N/A,#N/A,FALSE,"단축2";#N/A,#N/A,FALSE,"단축3";#N/A,#N/A,FALSE,"장축";#N/A,#N/A,FALSE,"4WD"}</definedName>
    <definedName name="참고1장" localSheetId="28" hidden="1">{#N/A,#N/A,FALSE,"단축1";#N/A,#N/A,FALSE,"단축2";#N/A,#N/A,FALSE,"단축3";#N/A,#N/A,FALSE,"장축";#N/A,#N/A,FALSE,"4WD"}</definedName>
    <definedName name="참고1장" localSheetId="5" hidden="1">{#N/A,#N/A,FALSE,"단축1";#N/A,#N/A,FALSE,"단축2";#N/A,#N/A,FALSE,"단축3";#N/A,#N/A,FALSE,"장축";#N/A,#N/A,FALSE,"4WD"}</definedName>
    <definedName name="참고1장" hidden="1">{#N/A,#N/A,FALSE,"단축1";#N/A,#N/A,FALSE,"단축2";#N/A,#N/A,FALSE,"단축3";#N/A,#N/A,FALSE,"장축";#N/A,#N/A,FALSE,"4WD"}</definedName>
    <definedName name="참고2" localSheetId="24" hidden="1">#REF!</definedName>
    <definedName name="참고2" localSheetId="28" hidden="1">#REF!</definedName>
    <definedName name="참고2" hidden="1">#REF!</definedName>
    <definedName name="참고자료" localSheetId="24" hidden="1">{#VALUE!,#N/A,FALSE,0;#N/A,#N/A,FALSE,0;#N/A,#N/A,FALSE,0;#N/A,#N/A,FALSE,0}</definedName>
    <definedName name="참고자료" localSheetId="8" hidden="1">{#VALUE!,#N/A,FALSE,0;#N/A,#N/A,FALSE,0;#N/A,#N/A,FALSE,0;#N/A,#N/A,FALSE,0}</definedName>
    <definedName name="참고자료" localSheetId="25" hidden="1">{#VALUE!,#N/A,FALSE,0;#N/A,#N/A,FALSE,0;#N/A,#N/A,FALSE,0;#N/A,#N/A,FALSE,0}</definedName>
    <definedName name="참고자료" localSheetId="2" hidden="1">{#VALUE!,#N/A,FALSE,0;#N/A,#N/A,FALSE,0;#N/A,#N/A,FALSE,0;#N/A,#N/A,FALSE,0}</definedName>
    <definedName name="참고자료" localSheetId="28" hidden="1">{#VALUE!,#N/A,FALSE,0;#N/A,#N/A,FALSE,0;#N/A,#N/A,FALSE,0;#N/A,#N/A,FALSE,0}</definedName>
    <definedName name="참고자료" localSheetId="5" hidden="1">{#VALUE!,#N/A,FALSE,0;#N/A,#N/A,FALSE,0;#N/A,#N/A,FALSE,0;#N/A,#N/A,FALSE,0}</definedName>
    <definedName name="참고자료" hidden="1">{#VALUE!,#N/A,FALSE,0;#N/A,#N/A,FALSE,0;#N/A,#N/A,FALSE,0;#N/A,#N/A,FALSE,0}</definedName>
    <definedName name="창고" localSheetId="24">#REF!</definedName>
    <definedName name="창고">#REF!</definedName>
    <definedName name="채권과다" localSheetId="24" hidden="1">{#N/A,#N/A,FALSE,"범우구미";#N/A,#N/A,FALSE,"세한케미칼";#N/A,#N/A,FALSE,"세명화학";#N/A,#N/A,FALSE,"신영케미칼";#N/A,#N/A,FALSE,"일석상사"}</definedName>
    <definedName name="채권과다" localSheetId="8" hidden="1">{#N/A,#N/A,FALSE,"범우구미";#N/A,#N/A,FALSE,"세한케미칼";#N/A,#N/A,FALSE,"세명화학";#N/A,#N/A,FALSE,"신영케미칼";#N/A,#N/A,FALSE,"일석상사"}</definedName>
    <definedName name="채권과다" localSheetId="25" hidden="1">{#N/A,#N/A,FALSE,"범우구미";#N/A,#N/A,FALSE,"세한케미칼";#N/A,#N/A,FALSE,"세명화학";#N/A,#N/A,FALSE,"신영케미칼";#N/A,#N/A,FALSE,"일석상사"}</definedName>
    <definedName name="채권과다" localSheetId="2" hidden="1">{#N/A,#N/A,FALSE,"범우구미";#N/A,#N/A,FALSE,"세한케미칼";#N/A,#N/A,FALSE,"세명화학";#N/A,#N/A,FALSE,"신영케미칼";#N/A,#N/A,FALSE,"일석상사"}</definedName>
    <definedName name="채권과다" localSheetId="28" hidden="1">{#N/A,#N/A,FALSE,"범우구미";#N/A,#N/A,FALSE,"세한케미칼";#N/A,#N/A,FALSE,"세명화학";#N/A,#N/A,FALSE,"신영케미칼";#N/A,#N/A,FALSE,"일석상사"}</definedName>
    <definedName name="채권과다" localSheetId="5"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24" hidden="1">{#N/A,#N/A,FALSE,"범우구미";#N/A,#N/A,FALSE,"세한케미칼";#N/A,#N/A,FALSE,"세명화학";#N/A,#N/A,FALSE,"신영케미칼";#N/A,#N/A,FALSE,"일석상사"}</definedName>
    <definedName name="채권과다1" localSheetId="8" hidden="1">{#N/A,#N/A,FALSE,"범우구미";#N/A,#N/A,FALSE,"세한케미칼";#N/A,#N/A,FALSE,"세명화학";#N/A,#N/A,FALSE,"신영케미칼";#N/A,#N/A,FALSE,"일석상사"}</definedName>
    <definedName name="채권과다1" localSheetId="25"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localSheetId="28" hidden="1">{#N/A,#N/A,FALSE,"범우구미";#N/A,#N/A,FALSE,"세한케미칼";#N/A,#N/A,FALSE,"세명화학";#N/A,#N/A,FALSE,"신영케미칼";#N/A,#N/A,FALSE,"일석상사"}</definedName>
    <definedName name="채권과다1" localSheetId="5"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24" hidden="1">{#N/A,#N/A,FALSE,"범우구미";#N/A,#N/A,FALSE,"세한케미칼";#N/A,#N/A,FALSE,"세명화학";#N/A,#N/A,FALSE,"신영케미칼";#N/A,#N/A,FALSE,"일석상사"}</definedName>
    <definedName name="채권과다2" localSheetId="8" hidden="1">{#N/A,#N/A,FALSE,"범우구미";#N/A,#N/A,FALSE,"세한케미칼";#N/A,#N/A,FALSE,"세명화학";#N/A,#N/A,FALSE,"신영케미칼";#N/A,#N/A,FALSE,"일석상사"}</definedName>
    <definedName name="채권과다2" localSheetId="25"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localSheetId="28" hidden="1">{#N/A,#N/A,FALSE,"범우구미";#N/A,#N/A,FALSE,"세한케미칼";#N/A,#N/A,FALSE,"세명화학";#N/A,#N/A,FALSE,"신영케미칼";#N/A,#N/A,FALSE,"일석상사"}</definedName>
    <definedName name="채권과다2" localSheetId="5"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24" hidden="1">{#N/A,#N/A,FALSE,"범우구미";#N/A,#N/A,FALSE,"세한케미칼";#N/A,#N/A,FALSE,"세명화학";#N/A,#N/A,FALSE,"신영케미칼";#N/A,#N/A,FALSE,"일석상사"}</definedName>
    <definedName name="채권과다현황" localSheetId="8" hidden="1">{#N/A,#N/A,FALSE,"범우구미";#N/A,#N/A,FALSE,"세한케미칼";#N/A,#N/A,FALSE,"세명화학";#N/A,#N/A,FALSE,"신영케미칼";#N/A,#N/A,FALSE,"일석상사"}</definedName>
    <definedName name="채권과다현황" localSheetId="25"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localSheetId="28" hidden="1">{#N/A,#N/A,FALSE,"범우구미";#N/A,#N/A,FALSE,"세한케미칼";#N/A,#N/A,FALSE,"세명화학";#N/A,#N/A,FALSE,"신영케미칼";#N/A,#N/A,FALSE,"일석상사"}</definedName>
    <definedName name="채권과다현황" localSheetId="5"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24" hidden="1">{#N/A,#N/A,FALSE,"범우구미";#N/A,#N/A,FALSE,"세한케미칼";#N/A,#N/A,FALSE,"세명화학";#N/A,#N/A,FALSE,"신영케미칼";#N/A,#N/A,FALSE,"일석상사"}</definedName>
    <definedName name="채권많음" localSheetId="8" hidden="1">{#N/A,#N/A,FALSE,"범우구미";#N/A,#N/A,FALSE,"세한케미칼";#N/A,#N/A,FALSE,"세명화학";#N/A,#N/A,FALSE,"신영케미칼";#N/A,#N/A,FALSE,"일석상사"}</definedName>
    <definedName name="채권많음" localSheetId="25"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localSheetId="28" hidden="1">{#N/A,#N/A,FALSE,"범우구미";#N/A,#N/A,FALSE,"세한케미칼";#N/A,#N/A,FALSE,"세명화학";#N/A,#N/A,FALSE,"신영케미칼";#N/A,#N/A,FALSE,"일석상사"}</definedName>
    <definedName name="채권많음" localSheetId="5"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24" hidden="1">{#N/A,#N/A,FALSE,"범우구미";#N/A,#N/A,FALSE,"세한케미칼";#N/A,#N/A,FALSE,"세명화학";#N/A,#N/A,FALSE,"신영케미칼";#N/A,#N/A,FALSE,"일석상사"}</definedName>
    <definedName name="채권액과다현황" localSheetId="8" hidden="1">{#N/A,#N/A,FALSE,"범우구미";#N/A,#N/A,FALSE,"세한케미칼";#N/A,#N/A,FALSE,"세명화학";#N/A,#N/A,FALSE,"신영케미칼";#N/A,#N/A,FALSE,"일석상사"}</definedName>
    <definedName name="채권액과다현황" localSheetId="25"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localSheetId="28" hidden="1">{#N/A,#N/A,FALSE,"범우구미";#N/A,#N/A,FALSE,"세한케미칼";#N/A,#N/A,FALSE,"세명화학";#N/A,#N/A,FALSE,"신영케미칼";#N/A,#N/A,FALSE,"일석상사"}</definedName>
    <definedName name="채권액과다현황" localSheetId="5"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24" hidden="1">{#N/A,#N/A,FALSE,"채권채무";#N/A,#N/A,FALSE,"control sheet"}</definedName>
    <definedName name="채권재" localSheetId="8" hidden="1">{#N/A,#N/A,FALSE,"채권채무";#N/A,#N/A,FALSE,"control sheet"}</definedName>
    <definedName name="채권재" localSheetId="25" hidden="1">{#N/A,#N/A,FALSE,"채권채무";#N/A,#N/A,FALSE,"control sheet"}</definedName>
    <definedName name="채권재" localSheetId="2" hidden="1">{#N/A,#N/A,FALSE,"채권채무";#N/A,#N/A,FALSE,"control sheet"}</definedName>
    <definedName name="채권재" localSheetId="28" hidden="1">{#N/A,#N/A,FALSE,"채권채무";#N/A,#N/A,FALSE,"control sheet"}</definedName>
    <definedName name="채권재" localSheetId="5" hidden="1">{#N/A,#N/A,FALSE,"채권채무";#N/A,#N/A,FALSE,"control sheet"}</definedName>
    <definedName name="채권재" hidden="1">{#N/A,#N/A,FALSE,"채권채무";#N/A,#N/A,FALSE,"control sheet"}</definedName>
    <definedName name="채권전체" localSheetId="24">#REF!</definedName>
    <definedName name="채권전체">#REF!</definedName>
    <definedName name="채권채무통제표">#N/A</definedName>
    <definedName name="채무" localSheetId="24" hidden="1">{"'매출이익'!$A$24:$K$45"}</definedName>
    <definedName name="채무" localSheetId="8" hidden="1">{"'매출이익'!$A$24:$K$45"}</definedName>
    <definedName name="채무" localSheetId="25" hidden="1">{"'매출이익'!$A$24:$K$45"}</definedName>
    <definedName name="채무" localSheetId="2" hidden="1">{"'매출이익'!$A$24:$K$45"}</definedName>
    <definedName name="채무" localSheetId="28" hidden="1">{"'매출이익'!$A$24:$K$45"}</definedName>
    <definedName name="채무" localSheetId="5" hidden="1">{"'매출이익'!$A$24:$K$45"}</definedName>
    <definedName name="채무" hidden="1">{"'매출이익'!$A$24:$K$45"}</definedName>
    <definedName name="채무내역" localSheetId="24" hidden="1">{"'매출이익'!$A$24:$K$45"}</definedName>
    <definedName name="채무내역" localSheetId="8" hidden="1">{"'매출이익'!$A$24:$K$45"}</definedName>
    <definedName name="채무내역" localSheetId="25" hidden="1">{"'매출이익'!$A$24:$K$45"}</definedName>
    <definedName name="채무내역" localSheetId="2" hidden="1">{"'매출이익'!$A$24:$K$45"}</definedName>
    <definedName name="채무내역" localSheetId="28" hidden="1">{"'매출이익'!$A$24:$K$45"}</definedName>
    <definedName name="채무내역" localSheetId="5" hidden="1">{"'매출이익'!$A$24:$K$45"}</definedName>
    <definedName name="채무내역" hidden="1">{"'매출이익'!$A$24:$K$45"}</definedName>
    <definedName name="채ㅏ더ㅓㅓㅎ" localSheetId="24">BlankMacro1</definedName>
    <definedName name="채ㅏ더ㅓㅓㅎ" localSheetId="8">BlankMacro1</definedName>
    <definedName name="채ㅏ더ㅓㅓㅎ" localSheetId="25">BlankMacro1</definedName>
    <definedName name="채ㅏ더ㅓㅓㅎ" localSheetId="2">BlankMacro1</definedName>
    <definedName name="채ㅏ더ㅓㅓㅎ" localSheetId="28">BlankMacro1</definedName>
    <definedName name="채ㅏ더ㅓㅓㅎ" localSheetId="26">BlankMacro1</definedName>
    <definedName name="채ㅏ더ㅓㅓㅎ" localSheetId="27">BlankMacro1</definedName>
    <definedName name="채ㅏ더ㅓㅓㅎ" localSheetId="6">BlankMacro1</definedName>
    <definedName name="채ㅏ더ㅓㅓㅎ" localSheetId="5">BlankMacro1</definedName>
    <definedName name="채ㅏ더ㅓㅓㅎ">BlankMacro1</definedName>
    <definedName name="책" localSheetId="24">BlankMacro1</definedName>
    <definedName name="책" localSheetId="8">BlankMacro1</definedName>
    <definedName name="책" localSheetId="25">BlankMacro1</definedName>
    <definedName name="책" localSheetId="2">BlankMacro1</definedName>
    <definedName name="책" localSheetId="28">BlankMacro1</definedName>
    <definedName name="책" localSheetId="26">BlankMacro1</definedName>
    <definedName name="책" localSheetId="27">BlankMacro1</definedName>
    <definedName name="책" localSheetId="6">BlankMacro1</definedName>
    <definedName name="책" localSheetId="5">BlankMacro1</definedName>
    <definedName name="책">BlankMacro1</definedName>
    <definedName name="챠" localSheetId="24">BlankMacro1</definedName>
    <definedName name="챠" localSheetId="8">BlankMacro1</definedName>
    <definedName name="챠" localSheetId="25">BlankMacro1</definedName>
    <definedName name="챠" localSheetId="2">BlankMacro1</definedName>
    <definedName name="챠" localSheetId="28">BlankMacro1</definedName>
    <definedName name="챠" localSheetId="26">BlankMacro1</definedName>
    <definedName name="챠" localSheetId="27">BlankMacro1</definedName>
    <definedName name="챠" localSheetId="6">BlankMacro1</definedName>
    <definedName name="챠" localSheetId="5">BlankMacro1</definedName>
    <definedName name="챠">BlankMacro1</definedName>
    <definedName name="챠다" localSheetId="24">BlankMacro1</definedName>
    <definedName name="챠다" localSheetId="8">BlankMacro1</definedName>
    <definedName name="챠다" localSheetId="25">BlankMacro1</definedName>
    <definedName name="챠다" localSheetId="2">BlankMacro1</definedName>
    <definedName name="챠다" localSheetId="28">BlankMacro1</definedName>
    <definedName name="챠다" localSheetId="26">BlankMacro1</definedName>
    <definedName name="챠다" localSheetId="27">BlankMacro1</definedName>
    <definedName name="챠다" localSheetId="6">BlankMacro1</definedName>
    <definedName name="챠다" localSheetId="5">BlankMacro1</definedName>
    <definedName name="챠다">BlankMacro1</definedName>
    <definedName name="챠더히햐" localSheetId="24">BlankMacro1</definedName>
    <definedName name="챠더히햐" localSheetId="8">BlankMacro1</definedName>
    <definedName name="챠더히햐" localSheetId="25">BlankMacro1</definedName>
    <definedName name="챠더히햐" localSheetId="2">BlankMacro1</definedName>
    <definedName name="챠더히햐" localSheetId="28">BlankMacro1</definedName>
    <definedName name="챠더히햐" localSheetId="26">BlankMacro1</definedName>
    <definedName name="챠더히햐" localSheetId="27">BlankMacro1</definedName>
    <definedName name="챠더히햐" localSheetId="6">BlankMacro1</definedName>
    <definedName name="챠더히햐" localSheetId="5">BlankMacro1</definedName>
    <definedName name="챠더히햐">BlankMacro1</definedName>
    <definedName name="챠뎌" localSheetId="24" hidden="1">{#N/A,#N/A,FALSE,"기안지";#N/A,#N/A,FALSE,"통신지"}</definedName>
    <definedName name="챠뎌" localSheetId="8" hidden="1">{#N/A,#N/A,FALSE,"기안지";#N/A,#N/A,FALSE,"통신지"}</definedName>
    <definedName name="챠뎌" localSheetId="25" hidden="1">{#N/A,#N/A,FALSE,"기안지";#N/A,#N/A,FALSE,"통신지"}</definedName>
    <definedName name="챠뎌" localSheetId="2" hidden="1">{#N/A,#N/A,FALSE,"기안지";#N/A,#N/A,FALSE,"통신지"}</definedName>
    <definedName name="챠뎌" localSheetId="14" hidden="1">{#N/A,#N/A,FALSE,"기안지";#N/A,#N/A,FALSE,"통신지"}</definedName>
    <definedName name="챠뎌" localSheetId="28" hidden="1">{#N/A,#N/A,FALSE,"기안지";#N/A,#N/A,FALSE,"통신지"}</definedName>
    <definedName name="챠뎌" localSheetId="5" hidden="1">{#N/A,#N/A,FALSE,"기안지";#N/A,#N/A,FALSE,"통신지"}</definedName>
    <definedName name="챠뎌" localSheetId="13" hidden="1">{#N/A,#N/A,FALSE,"기안지";#N/A,#N/A,FALSE,"통신지"}</definedName>
    <definedName name="챠뎌" hidden="1">{#N/A,#N/A,FALSE,"기안지";#N/A,#N/A,FALSE,"통신지"}</definedName>
    <definedName name="챠디" localSheetId="24">BlankMacro1</definedName>
    <definedName name="챠디" localSheetId="8">BlankMacro1</definedName>
    <definedName name="챠디" localSheetId="25">BlankMacro1</definedName>
    <definedName name="챠디" localSheetId="2">BlankMacro1</definedName>
    <definedName name="챠디" localSheetId="28">BlankMacro1</definedName>
    <definedName name="챠디" localSheetId="26">BlankMacro1</definedName>
    <definedName name="챠디" localSheetId="27">BlankMacro1</definedName>
    <definedName name="챠디" localSheetId="6">BlankMacro1</definedName>
    <definedName name="챠디" localSheetId="5">BlankMacro1</definedName>
    <definedName name="챠디">BlankMacro1</definedName>
    <definedName name="챠어" localSheetId="24">BlankMacro1</definedName>
    <definedName name="챠어" localSheetId="8">BlankMacro1</definedName>
    <definedName name="챠어" localSheetId="25">BlankMacro1</definedName>
    <definedName name="챠어" localSheetId="2">BlankMacro1</definedName>
    <definedName name="챠어" localSheetId="28">BlankMacro1</definedName>
    <definedName name="챠어" localSheetId="26">BlankMacro1</definedName>
    <definedName name="챠어" localSheetId="27">BlankMacro1</definedName>
    <definedName name="챠어" localSheetId="6">BlankMacro1</definedName>
    <definedName name="챠어" localSheetId="5">BlankMacro1</definedName>
    <definedName name="챠어">BlankMacro1</definedName>
    <definedName name="챠ㅏㅏ어" localSheetId="24">BlankMacro1</definedName>
    <definedName name="챠ㅏㅏ어" localSheetId="8">BlankMacro1</definedName>
    <definedName name="챠ㅏㅏ어" localSheetId="25">BlankMacro1</definedName>
    <definedName name="챠ㅏㅏ어" localSheetId="2">BlankMacro1</definedName>
    <definedName name="챠ㅏㅏ어" localSheetId="28">BlankMacro1</definedName>
    <definedName name="챠ㅏㅏ어" localSheetId="26">BlankMacro1</definedName>
    <definedName name="챠ㅏㅏ어" localSheetId="27">BlankMacro1</definedName>
    <definedName name="챠ㅏㅏ어" localSheetId="6">BlankMacro1</definedName>
    <definedName name="챠ㅏㅏ어" localSheetId="5">BlankMacro1</definedName>
    <definedName name="챠ㅏㅏ어">BlankMacro1</definedName>
    <definedName name="챠ㅐㅏㅣㅣㅇ" localSheetId="24">BlankMacro1</definedName>
    <definedName name="챠ㅐㅏㅣㅣㅇ" localSheetId="8">BlankMacro1</definedName>
    <definedName name="챠ㅐㅏㅣㅣㅇ" localSheetId="25">BlankMacro1</definedName>
    <definedName name="챠ㅐㅏㅣㅣㅇ" localSheetId="2">BlankMacro1</definedName>
    <definedName name="챠ㅐㅏㅣㅣㅇ" localSheetId="28">BlankMacro1</definedName>
    <definedName name="챠ㅐㅏㅣㅣㅇ" localSheetId="26">BlankMacro1</definedName>
    <definedName name="챠ㅐㅏㅣㅣㅇ" localSheetId="27">BlankMacro1</definedName>
    <definedName name="챠ㅐㅏㅣㅣㅇ" localSheetId="6">BlankMacro1</definedName>
    <definedName name="챠ㅐㅏㅣㅣㅇ" localSheetId="5">BlankMacro1</definedName>
    <definedName name="챠ㅐㅏㅣㅣㅇ">BlankMacro1</definedName>
    <definedName name="챧" localSheetId="24">BlankMacro1</definedName>
    <definedName name="챧" localSheetId="8">BlankMacro1</definedName>
    <definedName name="챧" localSheetId="25">BlankMacro1</definedName>
    <definedName name="챧" localSheetId="2">BlankMacro1</definedName>
    <definedName name="챧" localSheetId="28">BlankMacro1</definedName>
    <definedName name="챧" localSheetId="26">BlankMacro1</definedName>
    <definedName name="챧" localSheetId="27">BlankMacro1</definedName>
    <definedName name="챧" localSheetId="6">BlankMacro1</definedName>
    <definedName name="챧" localSheetId="5">BlankMacro1</definedName>
    <definedName name="챧">BlankMacro1</definedName>
    <definedName name="챧ㅁ" localSheetId="24">BlankMacro1</definedName>
    <definedName name="챧ㅁ" localSheetId="8">BlankMacro1</definedName>
    <definedName name="챧ㅁ" localSheetId="25">BlankMacro1</definedName>
    <definedName name="챧ㅁ" localSheetId="2">BlankMacro1</definedName>
    <definedName name="챧ㅁ" localSheetId="28">BlankMacro1</definedName>
    <definedName name="챧ㅁ" localSheetId="26">BlankMacro1</definedName>
    <definedName name="챧ㅁ" localSheetId="27">BlankMacro1</definedName>
    <definedName name="챧ㅁ" localSheetId="6">BlankMacro1</definedName>
    <definedName name="챧ㅁ" localSheetId="5">BlankMacro1</definedName>
    <definedName name="챧ㅁ">BlankMacro1</definedName>
    <definedName name="챰ㅂ" localSheetId="24">BlankMacro1</definedName>
    <definedName name="챰ㅂ" localSheetId="8">BlankMacro1</definedName>
    <definedName name="챰ㅂ" localSheetId="25">BlankMacro1</definedName>
    <definedName name="챰ㅂ" localSheetId="2">BlankMacro1</definedName>
    <definedName name="챰ㅂ" localSheetId="28">BlankMacro1</definedName>
    <definedName name="챰ㅂ" localSheetId="26">BlankMacro1</definedName>
    <definedName name="챰ㅂ" localSheetId="27">BlankMacro1</definedName>
    <definedName name="챰ㅂ" localSheetId="6">BlankMacro1</definedName>
    <definedName name="챰ㅂ" localSheetId="5">BlankMacro1</definedName>
    <definedName name="챰ㅂ">BlankMacro1</definedName>
    <definedName name="챶당" localSheetId="24">BlankMacro1</definedName>
    <definedName name="챶당" localSheetId="8">BlankMacro1</definedName>
    <definedName name="챶당" localSheetId="25">BlankMacro1</definedName>
    <definedName name="챶당" localSheetId="2">BlankMacro1</definedName>
    <definedName name="챶당" localSheetId="28">BlankMacro1</definedName>
    <definedName name="챶당" localSheetId="26">BlankMacro1</definedName>
    <definedName name="챶당" localSheetId="27">BlankMacro1</definedName>
    <definedName name="챶당" localSheetId="6">BlankMacro1</definedName>
    <definedName name="챶당" localSheetId="5">BlankMacro1</definedName>
    <definedName name="챶당">BlankMacro1</definedName>
    <definedName name="처" localSheetId="24" hidden="1">{#N/A,#N/A,FALSE,"기안지";#N/A,#N/A,FALSE,"통신지"}</definedName>
    <definedName name="처" localSheetId="8" hidden="1">{#N/A,#N/A,FALSE,"기안지";#N/A,#N/A,FALSE,"통신지"}</definedName>
    <definedName name="처" localSheetId="25" hidden="1">{#N/A,#N/A,FALSE,"기안지";#N/A,#N/A,FALSE,"통신지"}</definedName>
    <definedName name="처" localSheetId="2" hidden="1">{#N/A,#N/A,FALSE,"기안지";#N/A,#N/A,FALSE,"통신지"}</definedName>
    <definedName name="처" localSheetId="14" hidden="1">{#N/A,#N/A,FALSE,"기안지";#N/A,#N/A,FALSE,"통신지"}</definedName>
    <definedName name="처" localSheetId="28" hidden="1">{#N/A,#N/A,FALSE,"기안지";#N/A,#N/A,FALSE,"통신지"}</definedName>
    <definedName name="처" localSheetId="5" hidden="1">{#N/A,#N/A,FALSE,"기안지";#N/A,#N/A,FALSE,"통신지"}</definedName>
    <definedName name="처" localSheetId="13" hidden="1">{#N/A,#N/A,FALSE,"기안지";#N/A,#N/A,FALSE,"통신지"}</definedName>
    <definedName name="처" hidden="1">{#N/A,#N/A,FALSE,"기안지";#N/A,#N/A,FALSE,"통신지"}</definedName>
    <definedName name="처댜" localSheetId="24">BlankMacro1</definedName>
    <definedName name="처댜" localSheetId="8">BlankMacro1</definedName>
    <definedName name="처댜" localSheetId="25">BlankMacro1</definedName>
    <definedName name="처댜" localSheetId="2">BlankMacro1</definedName>
    <definedName name="처댜" localSheetId="28">BlankMacro1</definedName>
    <definedName name="처댜" localSheetId="26">BlankMacro1</definedName>
    <definedName name="처댜" localSheetId="27">BlankMacro1</definedName>
    <definedName name="처댜" localSheetId="6">BlankMacro1</definedName>
    <definedName name="처댜" localSheetId="5">BlankMacro1</definedName>
    <definedName name="처댜">BlankMacro1</definedName>
    <definedName name="처댜차ㅏㅓㅇ" localSheetId="24">BlankMacro1</definedName>
    <definedName name="처댜차ㅏㅓㅇ" localSheetId="8">BlankMacro1</definedName>
    <definedName name="처댜차ㅏㅓㅇ" localSheetId="25">BlankMacro1</definedName>
    <definedName name="처댜차ㅏㅓㅇ" localSheetId="2">BlankMacro1</definedName>
    <definedName name="처댜차ㅏㅓㅇ" localSheetId="28">BlankMacro1</definedName>
    <definedName name="처댜차ㅏㅓㅇ" localSheetId="26">BlankMacro1</definedName>
    <definedName name="처댜차ㅏㅓㅇ" localSheetId="27">BlankMacro1</definedName>
    <definedName name="처댜차ㅏㅓㅇ" localSheetId="6">BlankMacro1</definedName>
    <definedName name="처댜차ㅏㅓㅇ" localSheetId="5">BlankMacro1</definedName>
    <definedName name="처댜차ㅏㅓㅇ">BlankMacro1</definedName>
    <definedName name="처뱌" localSheetId="24">BlankMacro1</definedName>
    <definedName name="처뱌" localSheetId="8">BlankMacro1</definedName>
    <definedName name="처뱌" localSheetId="25">BlankMacro1</definedName>
    <definedName name="처뱌" localSheetId="2">BlankMacro1</definedName>
    <definedName name="처뱌" localSheetId="28">BlankMacro1</definedName>
    <definedName name="처뱌" localSheetId="26">BlankMacro1</definedName>
    <definedName name="처뱌" localSheetId="27">BlankMacro1</definedName>
    <definedName name="처뱌" localSheetId="6">BlankMacro1</definedName>
    <definedName name="처뱌" localSheetId="5">BlankMacro1</definedName>
    <definedName name="처뱌">BlankMacro1</definedName>
    <definedName name="처아아" localSheetId="24" hidden="1">{#N/A,#N/A,FALSE,"기안지";#N/A,#N/A,FALSE,"통신지"}</definedName>
    <definedName name="처아아" localSheetId="8" hidden="1">{#N/A,#N/A,FALSE,"기안지";#N/A,#N/A,FALSE,"통신지"}</definedName>
    <definedName name="처아아" localSheetId="25" hidden="1">{#N/A,#N/A,FALSE,"기안지";#N/A,#N/A,FALSE,"통신지"}</definedName>
    <definedName name="처아아" localSheetId="2" hidden="1">{#N/A,#N/A,FALSE,"기안지";#N/A,#N/A,FALSE,"통신지"}</definedName>
    <definedName name="처아아" localSheetId="14" hidden="1">{#N/A,#N/A,FALSE,"기안지";#N/A,#N/A,FALSE,"통신지"}</definedName>
    <definedName name="처아아" localSheetId="28" hidden="1">{#N/A,#N/A,FALSE,"기안지";#N/A,#N/A,FALSE,"통신지"}</definedName>
    <definedName name="처아아" localSheetId="5" hidden="1">{#N/A,#N/A,FALSE,"기안지";#N/A,#N/A,FALSE,"통신지"}</definedName>
    <definedName name="처아아" localSheetId="13" hidden="1">{#N/A,#N/A,FALSE,"기안지";#N/A,#N/A,FALSE,"통신지"}</definedName>
    <definedName name="처아아" hidden="1">{#N/A,#N/A,FALSE,"기안지";#N/A,#N/A,FALSE,"통신지"}</definedName>
    <definedName name="처어ㅓ" localSheetId="24">BlankMacro1</definedName>
    <definedName name="처어ㅓ" localSheetId="8">BlankMacro1</definedName>
    <definedName name="처어ㅓ" localSheetId="25">BlankMacro1</definedName>
    <definedName name="처어ㅓ" localSheetId="2">BlankMacro1</definedName>
    <definedName name="처어ㅓ" localSheetId="28">BlankMacro1</definedName>
    <definedName name="처어ㅓ" localSheetId="26">BlankMacro1</definedName>
    <definedName name="처어ㅓ" localSheetId="27">BlankMacro1</definedName>
    <definedName name="처어ㅓ" localSheetId="6">BlankMacro1</definedName>
    <definedName name="처어ㅓ" localSheetId="5">BlankMacro1</definedName>
    <definedName name="처어ㅓ">BlankMacro1</definedName>
    <definedName name="처장신규" localSheetId="24" hidden="1">{"'Jibu9811 (3)'!$B$1:$J$433"}</definedName>
    <definedName name="처장신규" localSheetId="8" hidden="1">{"'Jibu9811 (3)'!$B$1:$J$433"}</definedName>
    <definedName name="처장신규" localSheetId="25" hidden="1">{"'Jibu9811 (3)'!$B$1:$J$433"}</definedName>
    <definedName name="처장신규" localSheetId="2" hidden="1">{"'Jibu9811 (3)'!$B$1:$J$433"}</definedName>
    <definedName name="처장신규" localSheetId="14" hidden="1">{"'Jibu9811 (3)'!$B$1:$J$433"}</definedName>
    <definedName name="처장신규" localSheetId="28" hidden="1">{"'Jibu9811 (3)'!$B$1:$J$433"}</definedName>
    <definedName name="처장신규" localSheetId="5" hidden="1">{"'Jibu9811 (3)'!$B$1:$J$433"}</definedName>
    <definedName name="처장신규" localSheetId="13" hidden="1">{"'Jibu9811 (3)'!$B$1:$J$433"}</definedName>
    <definedName name="처장신규" hidden="1">{"'Jibu9811 (3)'!$B$1:$J$433"}</definedName>
    <definedName name="처허아" localSheetId="24">BlankMacro1</definedName>
    <definedName name="처허아" localSheetId="8">BlankMacro1</definedName>
    <definedName name="처허아" localSheetId="25">BlankMacro1</definedName>
    <definedName name="처허아" localSheetId="2">BlankMacro1</definedName>
    <definedName name="처허아" localSheetId="28">BlankMacro1</definedName>
    <definedName name="처허아" localSheetId="26">BlankMacro1</definedName>
    <definedName name="처허아" localSheetId="27">BlankMacro1</definedName>
    <definedName name="처허아" localSheetId="6">BlankMacro1</definedName>
    <definedName name="처허아" localSheetId="5">BlankMacro1</definedName>
    <definedName name="처허아">BlankMacro1</definedName>
    <definedName name="처허ㅏㅣ" localSheetId="24">BlankMacro1</definedName>
    <definedName name="처허ㅏㅣ" localSheetId="8">BlankMacro1</definedName>
    <definedName name="처허ㅏㅣ" localSheetId="25">BlankMacro1</definedName>
    <definedName name="처허ㅏㅣ" localSheetId="2">BlankMacro1</definedName>
    <definedName name="처허ㅏㅣ" localSheetId="28">BlankMacro1</definedName>
    <definedName name="처허ㅏㅣ" localSheetId="26">BlankMacro1</definedName>
    <definedName name="처허ㅏㅣ" localSheetId="27">BlankMacro1</definedName>
    <definedName name="처허ㅏㅣ" localSheetId="6">BlankMacro1</definedName>
    <definedName name="처허ㅏㅣ" localSheetId="5">BlankMacro1</definedName>
    <definedName name="처허ㅏㅣ">BlankMacro1</definedName>
    <definedName name="처허ㅓㅇ" localSheetId="24">BlankMacro1</definedName>
    <definedName name="처허ㅓㅇ" localSheetId="8">BlankMacro1</definedName>
    <definedName name="처허ㅓㅇ" localSheetId="25">BlankMacro1</definedName>
    <definedName name="처허ㅓㅇ" localSheetId="2">BlankMacro1</definedName>
    <definedName name="처허ㅓㅇ" localSheetId="28">BlankMacro1</definedName>
    <definedName name="처허ㅓㅇ" localSheetId="26">BlankMacro1</definedName>
    <definedName name="처허ㅓㅇ" localSheetId="27">BlankMacro1</definedName>
    <definedName name="처허ㅓㅇ" localSheetId="6">BlankMacro1</definedName>
    <definedName name="처허ㅓㅇ" localSheetId="5">BlankMacro1</definedName>
    <definedName name="처허ㅓㅇ">BlankMacro1</definedName>
    <definedName name="처호" localSheetId="24">BlankMacro1</definedName>
    <definedName name="처호" localSheetId="8">BlankMacro1</definedName>
    <definedName name="처호" localSheetId="25">BlankMacro1</definedName>
    <definedName name="처호" localSheetId="2">BlankMacro1</definedName>
    <definedName name="처호" localSheetId="28">BlankMacro1</definedName>
    <definedName name="처호" localSheetId="26">BlankMacro1</definedName>
    <definedName name="처호" localSheetId="27">BlankMacro1</definedName>
    <definedName name="처호" localSheetId="6">BlankMacro1</definedName>
    <definedName name="처호" localSheetId="5">BlankMacro1</definedName>
    <definedName name="처호">BlankMacro1</definedName>
    <definedName name="처회" localSheetId="24">BlankMacro1</definedName>
    <definedName name="처회" localSheetId="8">BlankMacro1</definedName>
    <definedName name="처회" localSheetId="25">BlankMacro1</definedName>
    <definedName name="처회" localSheetId="2">BlankMacro1</definedName>
    <definedName name="처회" localSheetId="28">BlankMacro1</definedName>
    <definedName name="처회" localSheetId="26">BlankMacro1</definedName>
    <definedName name="처회" localSheetId="27">BlankMacro1</definedName>
    <definedName name="처회" localSheetId="6">BlankMacro1</definedName>
    <definedName name="처회" localSheetId="5">BlankMacro1</definedName>
    <definedName name="처회">BlankMacro1</definedName>
    <definedName name="처ㅏㄷ" localSheetId="24">BlankMacro1</definedName>
    <definedName name="처ㅏㄷ" localSheetId="8">BlankMacro1</definedName>
    <definedName name="처ㅏㄷ" localSheetId="25">BlankMacro1</definedName>
    <definedName name="처ㅏㄷ" localSheetId="2">BlankMacro1</definedName>
    <definedName name="처ㅏㄷ" localSheetId="28">BlankMacro1</definedName>
    <definedName name="처ㅏㄷ" localSheetId="26">BlankMacro1</definedName>
    <definedName name="처ㅏㄷ" localSheetId="27">BlankMacro1</definedName>
    <definedName name="처ㅏㄷ" localSheetId="6">BlankMacro1</definedName>
    <definedName name="처ㅏㄷ" localSheetId="5">BlankMacro1</definedName>
    <definedName name="처ㅏㄷ">BlankMacro1</definedName>
    <definedName name="처ㅏㅇ" localSheetId="24">BlankMacro1</definedName>
    <definedName name="처ㅏㅇ" localSheetId="8">BlankMacro1</definedName>
    <definedName name="처ㅏㅇ" localSheetId="25">BlankMacro1</definedName>
    <definedName name="처ㅏㅇ" localSheetId="2">BlankMacro1</definedName>
    <definedName name="처ㅏㅇ" localSheetId="28">BlankMacro1</definedName>
    <definedName name="처ㅏㅇ" localSheetId="26">BlankMacro1</definedName>
    <definedName name="처ㅏㅇ" localSheetId="27">BlankMacro1</definedName>
    <definedName name="처ㅏㅇ" localSheetId="6">BlankMacro1</definedName>
    <definedName name="처ㅏㅇ" localSheetId="5">BlankMacro1</definedName>
    <definedName name="처ㅏㅇ">BlankMacro1</definedName>
    <definedName name="처ㅏ허" localSheetId="24">BlankMacro1</definedName>
    <definedName name="처ㅏ허" localSheetId="8">BlankMacro1</definedName>
    <definedName name="처ㅏ허" localSheetId="25">BlankMacro1</definedName>
    <definedName name="처ㅏ허" localSheetId="2">BlankMacro1</definedName>
    <definedName name="처ㅏ허" localSheetId="28">BlankMacro1</definedName>
    <definedName name="처ㅏ허" localSheetId="26">BlankMacro1</definedName>
    <definedName name="처ㅏ허" localSheetId="27">BlankMacro1</definedName>
    <definedName name="처ㅏ허" localSheetId="6">BlankMacro1</definedName>
    <definedName name="처ㅏ허" localSheetId="5">BlankMacro1</definedName>
    <definedName name="처ㅏ허">BlankMacro1</definedName>
    <definedName name="처ㅏㅏㅇ" localSheetId="24">BlankMacro1</definedName>
    <definedName name="처ㅏㅏㅇ" localSheetId="8">BlankMacro1</definedName>
    <definedName name="처ㅏㅏㅇ" localSheetId="25">BlankMacro1</definedName>
    <definedName name="처ㅏㅏㅇ" localSheetId="2">BlankMacro1</definedName>
    <definedName name="처ㅏㅏㅇ" localSheetId="28">BlankMacro1</definedName>
    <definedName name="처ㅏㅏㅇ" localSheetId="26">BlankMacro1</definedName>
    <definedName name="처ㅏㅏㅇ" localSheetId="27">BlankMacro1</definedName>
    <definedName name="처ㅏㅏㅇ" localSheetId="6">BlankMacro1</definedName>
    <definedName name="처ㅏㅏㅇ" localSheetId="5">BlankMacro1</definedName>
    <definedName name="처ㅏㅏㅇ">BlankMacro1</definedName>
    <definedName name="처ㅏㅏㅏㅇ" localSheetId="24">BlankMacro1</definedName>
    <definedName name="처ㅏㅏㅏㅇ" localSheetId="8">BlankMacro1</definedName>
    <definedName name="처ㅏㅏㅏㅇ" localSheetId="25">BlankMacro1</definedName>
    <definedName name="처ㅏㅏㅏㅇ" localSheetId="2">BlankMacro1</definedName>
    <definedName name="처ㅏㅏㅏㅇ" localSheetId="28">BlankMacro1</definedName>
    <definedName name="처ㅏㅏㅏㅇ" localSheetId="26">BlankMacro1</definedName>
    <definedName name="처ㅏㅏㅏㅇ" localSheetId="27">BlankMacro1</definedName>
    <definedName name="처ㅏㅏㅏㅇ" localSheetId="6">BlankMacro1</definedName>
    <definedName name="처ㅏㅏㅏㅇ" localSheetId="5">BlankMacro1</definedName>
    <definedName name="처ㅏㅏㅏㅇ">BlankMacro1</definedName>
    <definedName name="처ㅏㅐㄷㄱ" localSheetId="24" hidden="1">{#N/A,#N/A,FALSE,"기안지";#N/A,#N/A,FALSE,"통신지"}</definedName>
    <definedName name="처ㅏㅐㄷㄱ" localSheetId="8" hidden="1">{#N/A,#N/A,FALSE,"기안지";#N/A,#N/A,FALSE,"통신지"}</definedName>
    <definedName name="처ㅏㅐㄷㄱ" localSheetId="25" hidden="1">{#N/A,#N/A,FALSE,"기안지";#N/A,#N/A,FALSE,"통신지"}</definedName>
    <definedName name="처ㅏㅐㄷㄱ" localSheetId="2" hidden="1">{#N/A,#N/A,FALSE,"기안지";#N/A,#N/A,FALSE,"통신지"}</definedName>
    <definedName name="처ㅏㅐㄷㄱ" localSheetId="14" hidden="1">{#N/A,#N/A,FALSE,"기안지";#N/A,#N/A,FALSE,"통신지"}</definedName>
    <definedName name="처ㅏㅐㄷㄱ" localSheetId="28" hidden="1">{#N/A,#N/A,FALSE,"기안지";#N/A,#N/A,FALSE,"통신지"}</definedName>
    <definedName name="처ㅏㅐㄷㄱ" localSheetId="5" hidden="1">{#N/A,#N/A,FALSE,"기안지";#N/A,#N/A,FALSE,"통신지"}</definedName>
    <definedName name="처ㅏㅐㄷㄱ" localSheetId="13" hidden="1">{#N/A,#N/A,FALSE,"기안지";#N/A,#N/A,FALSE,"통신지"}</definedName>
    <definedName name="처ㅏㅐㄷㄱ" hidden="1">{#N/A,#N/A,FALSE,"기안지";#N/A,#N/A,FALSE,"통신지"}</definedName>
    <definedName name="처ㅑ" localSheetId="24">BlankMacro1</definedName>
    <definedName name="처ㅑ" localSheetId="8">BlankMacro1</definedName>
    <definedName name="처ㅑ" localSheetId="25">BlankMacro1</definedName>
    <definedName name="처ㅑ" localSheetId="2">BlankMacro1</definedName>
    <definedName name="처ㅑ" localSheetId="28">BlankMacro1</definedName>
    <definedName name="처ㅑ" localSheetId="26">BlankMacro1</definedName>
    <definedName name="처ㅑ" localSheetId="27">BlankMacro1</definedName>
    <definedName name="처ㅑ" localSheetId="6">BlankMacro1</definedName>
    <definedName name="처ㅑ" localSheetId="5">BlankMacro1</definedName>
    <definedName name="처ㅑ">BlankMacro1</definedName>
    <definedName name="처ㅑㄷㄱ" localSheetId="24" hidden="1">{#N/A,#N/A,FALSE,"기안지";#N/A,#N/A,FALSE,"통신지"}</definedName>
    <definedName name="처ㅑㄷㄱ" localSheetId="8" hidden="1">{#N/A,#N/A,FALSE,"기안지";#N/A,#N/A,FALSE,"통신지"}</definedName>
    <definedName name="처ㅑㄷㄱ" localSheetId="25" hidden="1">{#N/A,#N/A,FALSE,"기안지";#N/A,#N/A,FALSE,"통신지"}</definedName>
    <definedName name="처ㅑㄷㄱ" localSheetId="2" hidden="1">{#N/A,#N/A,FALSE,"기안지";#N/A,#N/A,FALSE,"통신지"}</definedName>
    <definedName name="처ㅑㄷㄱ" localSheetId="14" hidden="1">{#N/A,#N/A,FALSE,"기안지";#N/A,#N/A,FALSE,"통신지"}</definedName>
    <definedName name="처ㅑㄷㄱ" localSheetId="28" hidden="1">{#N/A,#N/A,FALSE,"기안지";#N/A,#N/A,FALSE,"통신지"}</definedName>
    <definedName name="처ㅑㄷㄱ" localSheetId="5" hidden="1">{#N/A,#N/A,FALSE,"기안지";#N/A,#N/A,FALSE,"통신지"}</definedName>
    <definedName name="처ㅑㄷㄱ" localSheetId="13" hidden="1">{#N/A,#N/A,FALSE,"기안지";#N/A,#N/A,FALSE,"통신지"}</definedName>
    <definedName name="처ㅑㄷㄱ" hidden="1">{#N/A,#N/A,FALSE,"기안지";#N/A,#N/A,FALSE,"통신지"}</definedName>
    <definedName name="처ㅑ다" localSheetId="24">BlankMacro1</definedName>
    <definedName name="처ㅑ다" localSheetId="8">BlankMacro1</definedName>
    <definedName name="처ㅑ다" localSheetId="25">BlankMacro1</definedName>
    <definedName name="처ㅑ다" localSheetId="2">BlankMacro1</definedName>
    <definedName name="처ㅑ다" localSheetId="28">BlankMacro1</definedName>
    <definedName name="처ㅑ다" localSheetId="26">BlankMacro1</definedName>
    <definedName name="처ㅑ다" localSheetId="27">BlankMacro1</definedName>
    <definedName name="처ㅑ다" localSheetId="6">BlankMacro1</definedName>
    <definedName name="처ㅑ다" localSheetId="5">BlankMacro1</definedName>
    <definedName name="처ㅑ다">BlankMacro1</definedName>
    <definedName name="처ㅑ디" localSheetId="24">BlankMacro1</definedName>
    <definedName name="처ㅑ디" localSheetId="8">BlankMacro1</definedName>
    <definedName name="처ㅑ디" localSheetId="25">BlankMacro1</definedName>
    <definedName name="처ㅑ디" localSheetId="2">BlankMacro1</definedName>
    <definedName name="처ㅑ디" localSheetId="28">BlankMacro1</definedName>
    <definedName name="처ㅑ디" localSheetId="26">BlankMacro1</definedName>
    <definedName name="처ㅑ디" localSheetId="27">BlankMacro1</definedName>
    <definedName name="처ㅑ디" localSheetId="6">BlankMacro1</definedName>
    <definedName name="처ㅑ디" localSheetId="5">BlankMacro1</definedName>
    <definedName name="처ㅑ디">BlankMacro1</definedName>
    <definedName name="처ㅑㅂ" localSheetId="24">BlankMacro1</definedName>
    <definedName name="처ㅑㅂ" localSheetId="8">BlankMacro1</definedName>
    <definedName name="처ㅑㅂ" localSheetId="25">BlankMacro1</definedName>
    <definedName name="처ㅑㅂ" localSheetId="2">BlankMacro1</definedName>
    <definedName name="처ㅑㅂ" localSheetId="28">BlankMacro1</definedName>
    <definedName name="처ㅑㅂ" localSheetId="26">BlankMacro1</definedName>
    <definedName name="처ㅑㅂ" localSheetId="27">BlankMacro1</definedName>
    <definedName name="처ㅑㅂ" localSheetId="6">BlankMacro1</definedName>
    <definedName name="처ㅑㅂ" localSheetId="5">BlankMacro1</definedName>
    <definedName name="처ㅑㅂ">BlankMacro1</definedName>
    <definedName name="처ㅓ" localSheetId="24" hidden="1">{#N/A,#N/A,FALSE,"기안지";#N/A,#N/A,FALSE,"통신지"}</definedName>
    <definedName name="처ㅓ" localSheetId="8" hidden="1">{#N/A,#N/A,FALSE,"기안지";#N/A,#N/A,FALSE,"통신지"}</definedName>
    <definedName name="처ㅓ" localSheetId="25" hidden="1">{#N/A,#N/A,FALSE,"기안지";#N/A,#N/A,FALSE,"통신지"}</definedName>
    <definedName name="처ㅓ" localSheetId="2" hidden="1">{#N/A,#N/A,FALSE,"기안지";#N/A,#N/A,FALSE,"통신지"}</definedName>
    <definedName name="처ㅓ" localSheetId="14" hidden="1">{#N/A,#N/A,FALSE,"기안지";#N/A,#N/A,FALSE,"통신지"}</definedName>
    <definedName name="처ㅓ" localSheetId="28" hidden="1">{#N/A,#N/A,FALSE,"기안지";#N/A,#N/A,FALSE,"통신지"}</definedName>
    <definedName name="처ㅓ" localSheetId="5" hidden="1">{#N/A,#N/A,FALSE,"기안지";#N/A,#N/A,FALSE,"통신지"}</definedName>
    <definedName name="처ㅓ" localSheetId="13" hidden="1">{#N/A,#N/A,FALSE,"기안지";#N/A,#N/A,FALSE,"통신지"}</definedName>
    <definedName name="처ㅓ" hidden="1">{#N/A,#N/A,FALSE,"기안지";#N/A,#N/A,FALSE,"통신지"}</definedName>
    <definedName name="처ㅓㄹ" localSheetId="24">BlankMacro1</definedName>
    <definedName name="처ㅓㄹ" localSheetId="8">BlankMacro1</definedName>
    <definedName name="처ㅓㄹ" localSheetId="25">BlankMacro1</definedName>
    <definedName name="처ㅓㄹ" localSheetId="2">BlankMacro1</definedName>
    <definedName name="처ㅓㄹ" localSheetId="28">BlankMacro1</definedName>
    <definedName name="처ㅓㄹ" localSheetId="26">BlankMacro1</definedName>
    <definedName name="처ㅓㄹ" localSheetId="27">BlankMacro1</definedName>
    <definedName name="처ㅓㄹ" localSheetId="6">BlankMacro1</definedName>
    <definedName name="처ㅓㄹ" localSheetId="5">BlankMacro1</definedName>
    <definedName name="처ㅓㄹ">BlankMacro1</definedName>
    <definedName name="처ㅓㅇ" localSheetId="24">BlankMacro1</definedName>
    <definedName name="처ㅓㅇ" localSheetId="8">BlankMacro1</definedName>
    <definedName name="처ㅓㅇ" localSheetId="25">BlankMacro1</definedName>
    <definedName name="처ㅓㅇ" localSheetId="2">BlankMacro1</definedName>
    <definedName name="처ㅓㅇ" localSheetId="28">BlankMacro1</definedName>
    <definedName name="처ㅓㅇ" localSheetId="26">BlankMacro1</definedName>
    <definedName name="처ㅓㅇ" localSheetId="27">BlankMacro1</definedName>
    <definedName name="처ㅓㅇ" localSheetId="6">BlankMacro1</definedName>
    <definedName name="처ㅓㅇ" localSheetId="5">BlankMacro1</definedName>
    <definedName name="처ㅓㅇ">BlankMacro1</definedName>
    <definedName name="처ㅓㅇ아" localSheetId="24">BlankMacro1</definedName>
    <definedName name="처ㅓㅇ아" localSheetId="8">BlankMacro1</definedName>
    <definedName name="처ㅓㅇ아" localSheetId="25">BlankMacro1</definedName>
    <definedName name="처ㅓㅇ아" localSheetId="2">BlankMacro1</definedName>
    <definedName name="처ㅓㅇ아" localSheetId="28">BlankMacro1</definedName>
    <definedName name="처ㅓㅇ아" localSheetId="26">BlankMacro1</definedName>
    <definedName name="처ㅓㅇ아" localSheetId="27">BlankMacro1</definedName>
    <definedName name="처ㅓㅇ아" localSheetId="6">BlankMacro1</definedName>
    <definedName name="처ㅓㅇ아" localSheetId="5">BlankMacro1</definedName>
    <definedName name="처ㅓㅇ아">BlankMacro1</definedName>
    <definedName name="처ㅓㅎ" localSheetId="24">BlankMacro1</definedName>
    <definedName name="처ㅓㅎ" localSheetId="8">BlankMacro1</definedName>
    <definedName name="처ㅓㅎ" localSheetId="25">BlankMacro1</definedName>
    <definedName name="처ㅓㅎ" localSheetId="2">BlankMacro1</definedName>
    <definedName name="처ㅓㅎ" localSheetId="28">BlankMacro1</definedName>
    <definedName name="처ㅓㅎ" localSheetId="26">BlankMacro1</definedName>
    <definedName name="처ㅓㅎ" localSheetId="27">BlankMacro1</definedName>
    <definedName name="처ㅓㅎ" localSheetId="6">BlankMacro1</definedName>
    <definedName name="처ㅓㅎ" localSheetId="5">BlankMacro1</definedName>
    <definedName name="처ㅓㅎ">BlankMacro1</definedName>
    <definedName name="처ㅓ하" localSheetId="24">BlankMacro1</definedName>
    <definedName name="처ㅓ하" localSheetId="8">BlankMacro1</definedName>
    <definedName name="처ㅓ하" localSheetId="25">BlankMacro1</definedName>
    <definedName name="처ㅓ하" localSheetId="2">BlankMacro1</definedName>
    <definedName name="처ㅓ하" localSheetId="28">BlankMacro1</definedName>
    <definedName name="처ㅓ하" localSheetId="26">BlankMacro1</definedName>
    <definedName name="처ㅓ하" localSheetId="27">BlankMacro1</definedName>
    <definedName name="처ㅓ하" localSheetId="6">BlankMacro1</definedName>
    <definedName name="처ㅓ하" localSheetId="5">BlankMacro1</definedName>
    <definedName name="처ㅓ하">BlankMacro1</definedName>
    <definedName name="처ㅓ허ㅓㅇ" localSheetId="24">BlankMacro1</definedName>
    <definedName name="처ㅓ허ㅓㅇ" localSheetId="8">BlankMacro1</definedName>
    <definedName name="처ㅓ허ㅓㅇ" localSheetId="25">BlankMacro1</definedName>
    <definedName name="처ㅓ허ㅓㅇ" localSheetId="2">BlankMacro1</definedName>
    <definedName name="처ㅓ허ㅓㅇ" localSheetId="28">BlankMacro1</definedName>
    <definedName name="처ㅓ허ㅓㅇ" localSheetId="26">BlankMacro1</definedName>
    <definedName name="처ㅓ허ㅓㅇ" localSheetId="27">BlankMacro1</definedName>
    <definedName name="처ㅓ허ㅓㅇ" localSheetId="6">BlankMacro1</definedName>
    <definedName name="처ㅓ허ㅓㅇ" localSheetId="5">BlankMacro1</definedName>
    <definedName name="처ㅓ허ㅓㅇ">BlankMacro1</definedName>
    <definedName name="처ㅓㅓㅇ" localSheetId="24" hidden="1">{#N/A,#N/A,FALSE,"기안지";#N/A,#N/A,FALSE,"통신지"}</definedName>
    <definedName name="처ㅓㅓㅇ" localSheetId="8" hidden="1">{#N/A,#N/A,FALSE,"기안지";#N/A,#N/A,FALSE,"통신지"}</definedName>
    <definedName name="처ㅓㅓㅇ" localSheetId="25" hidden="1">{#N/A,#N/A,FALSE,"기안지";#N/A,#N/A,FALSE,"통신지"}</definedName>
    <definedName name="처ㅓㅓㅇ" localSheetId="2" hidden="1">{#N/A,#N/A,FALSE,"기안지";#N/A,#N/A,FALSE,"통신지"}</definedName>
    <definedName name="처ㅓㅓㅇ" localSheetId="14" hidden="1">{#N/A,#N/A,FALSE,"기안지";#N/A,#N/A,FALSE,"통신지"}</definedName>
    <definedName name="처ㅓㅓㅇ" localSheetId="28" hidden="1">{#N/A,#N/A,FALSE,"기안지";#N/A,#N/A,FALSE,"통신지"}</definedName>
    <definedName name="처ㅓㅓㅇ" localSheetId="5" hidden="1">{#N/A,#N/A,FALSE,"기안지";#N/A,#N/A,FALSE,"통신지"}</definedName>
    <definedName name="처ㅓㅓㅇ" localSheetId="13" hidden="1">{#N/A,#N/A,FALSE,"기안지";#N/A,#N/A,FALSE,"통신지"}</definedName>
    <definedName name="처ㅓㅓㅇ" hidden="1">{#N/A,#N/A,FALSE,"기안지";#N/A,#N/A,FALSE,"통신지"}</definedName>
    <definedName name="처ㅓㅓㅑㄷ" localSheetId="24">BlankMacro1</definedName>
    <definedName name="처ㅓㅓㅑㄷ" localSheetId="8">BlankMacro1</definedName>
    <definedName name="처ㅓㅓㅑㄷ" localSheetId="25">BlankMacro1</definedName>
    <definedName name="처ㅓㅓㅑㄷ" localSheetId="2">BlankMacro1</definedName>
    <definedName name="처ㅓㅓㅑㄷ" localSheetId="28">BlankMacro1</definedName>
    <definedName name="처ㅓㅓㅑㄷ" localSheetId="26">BlankMacro1</definedName>
    <definedName name="처ㅓㅓㅑㄷ" localSheetId="27">BlankMacro1</definedName>
    <definedName name="처ㅓㅓㅑㄷ" localSheetId="6">BlankMacro1</definedName>
    <definedName name="처ㅓㅓㅑㄷ" localSheetId="5">BlankMacro1</definedName>
    <definedName name="처ㅓㅓㅑㄷ">BlankMacro1</definedName>
    <definedName name="천" localSheetId="24">#REF!</definedName>
    <definedName name="천">#REF!</definedName>
    <definedName name="천안" localSheetId="24">#REF!</definedName>
    <definedName name="천안">#REF!</definedName>
    <definedName name="천천천" localSheetId="24">BlankMacro1</definedName>
    <definedName name="천천천" localSheetId="8">BlankMacro1</definedName>
    <definedName name="천천천" localSheetId="25">BlankMacro1</definedName>
    <definedName name="천천천" localSheetId="2">BlankMacro1</definedName>
    <definedName name="천천천" localSheetId="28">BlankMacro1</definedName>
    <definedName name="천천천" localSheetId="26">BlankMacro1</definedName>
    <definedName name="천천천" localSheetId="27">BlankMacro1</definedName>
    <definedName name="천천천" localSheetId="6">BlankMacro1</definedName>
    <definedName name="천천천" localSheetId="5">BlankMacro1</definedName>
    <definedName name="천천천">BlankMacro1</definedName>
    <definedName name="철거현황" localSheetId="24" hidden="1">{#N/A,#N/A,FALSE,"단축1";#N/A,#N/A,FALSE,"단축2";#N/A,#N/A,FALSE,"단축3";#N/A,#N/A,FALSE,"장축";#N/A,#N/A,FALSE,"4WD"}</definedName>
    <definedName name="철거현황" localSheetId="8" hidden="1">{#N/A,#N/A,FALSE,"단축1";#N/A,#N/A,FALSE,"단축2";#N/A,#N/A,FALSE,"단축3";#N/A,#N/A,FALSE,"장축";#N/A,#N/A,FALSE,"4WD"}</definedName>
    <definedName name="철거현황" localSheetId="25" hidden="1">{#N/A,#N/A,FALSE,"단축1";#N/A,#N/A,FALSE,"단축2";#N/A,#N/A,FALSE,"단축3";#N/A,#N/A,FALSE,"장축";#N/A,#N/A,FALSE,"4WD"}</definedName>
    <definedName name="철거현황" localSheetId="2" hidden="1">{#N/A,#N/A,FALSE,"단축1";#N/A,#N/A,FALSE,"단축2";#N/A,#N/A,FALSE,"단축3";#N/A,#N/A,FALSE,"장축";#N/A,#N/A,FALSE,"4WD"}</definedName>
    <definedName name="철거현황" localSheetId="28" hidden="1">{#N/A,#N/A,FALSE,"단축1";#N/A,#N/A,FALSE,"단축2";#N/A,#N/A,FALSE,"단축3";#N/A,#N/A,FALSE,"장축";#N/A,#N/A,FALSE,"4WD"}</definedName>
    <definedName name="철거현황" localSheetId="5" hidden="1">{#N/A,#N/A,FALSE,"단축1";#N/A,#N/A,FALSE,"단축2";#N/A,#N/A,FALSE,"단축3";#N/A,#N/A,FALSE,"장축";#N/A,#N/A,FALSE,"4WD"}</definedName>
    <definedName name="철거현황" hidden="1">{#N/A,#N/A,FALSE,"단축1";#N/A,#N/A,FALSE,"단축2";#N/A,#N/A,FALSE,"단축3";#N/A,#N/A,FALSE,"장축";#N/A,#N/A,FALSE,"4WD"}</definedName>
    <definedName name="철공" localSheetId="24">#REF!</definedName>
    <definedName name="철공">#REF!</definedName>
    <definedName name="철근13" localSheetId="24">#REF!</definedName>
    <definedName name="철근13">#REF!</definedName>
    <definedName name="철근공" localSheetId="24">#REF!</definedName>
    <definedName name="철근공">#REF!</definedName>
    <definedName name="철콘" localSheetId="24">#REF!</definedName>
    <definedName name="철콘">#REF!</definedName>
    <definedName name="철탑" localSheetId="24">#REF!</definedName>
    <definedName name="철탑">#REF!</definedName>
    <definedName name="철호" localSheetId="24" hidden="1">{"'Jibu9811 (3)'!$B$1:$J$433"}</definedName>
    <definedName name="철호" localSheetId="8" hidden="1">{"'Jibu9811 (3)'!$B$1:$J$433"}</definedName>
    <definedName name="철호" localSheetId="25" hidden="1">{"'Jibu9811 (3)'!$B$1:$J$433"}</definedName>
    <definedName name="철호" localSheetId="2" hidden="1">{"'Jibu9811 (3)'!$B$1:$J$433"}</definedName>
    <definedName name="철호" localSheetId="14" hidden="1">{"'Jibu9811 (3)'!$B$1:$J$433"}</definedName>
    <definedName name="철호" localSheetId="28" hidden="1">{"'Jibu9811 (3)'!$B$1:$J$433"}</definedName>
    <definedName name="철호" localSheetId="5" hidden="1">{"'Jibu9811 (3)'!$B$1:$J$433"}</definedName>
    <definedName name="철호" localSheetId="13" hidden="1">{"'Jibu9811 (3)'!$B$1:$J$433"}</definedName>
    <definedName name="철호" hidden="1">{"'Jibu9811 (3)'!$B$1:$J$433"}</definedName>
    <definedName name="첨" localSheetId="24" hidden="1">{#N/A,#N/A,FALSE,"단축1";#N/A,#N/A,FALSE,"단축2";#N/A,#N/A,FALSE,"단축3";#N/A,#N/A,FALSE,"장축";#N/A,#N/A,FALSE,"4WD"}</definedName>
    <definedName name="첨" localSheetId="8" hidden="1">{#N/A,#N/A,FALSE,"단축1";#N/A,#N/A,FALSE,"단축2";#N/A,#N/A,FALSE,"단축3";#N/A,#N/A,FALSE,"장축";#N/A,#N/A,FALSE,"4WD"}</definedName>
    <definedName name="첨" localSheetId="25" hidden="1">{#N/A,#N/A,FALSE,"단축1";#N/A,#N/A,FALSE,"단축2";#N/A,#N/A,FALSE,"단축3";#N/A,#N/A,FALSE,"장축";#N/A,#N/A,FALSE,"4WD"}</definedName>
    <definedName name="첨" localSheetId="2" hidden="1">{#N/A,#N/A,FALSE,"단축1";#N/A,#N/A,FALSE,"단축2";#N/A,#N/A,FALSE,"단축3";#N/A,#N/A,FALSE,"장축";#N/A,#N/A,FALSE,"4WD"}</definedName>
    <definedName name="첨" localSheetId="28" hidden="1">{#N/A,#N/A,FALSE,"단축1";#N/A,#N/A,FALSE,"단축2";#N/A,#N/A,FALSE,"단축3";#N/A,#N/A,FALSE,"장축";#N/A,#N/A,FALSE,"4WD"}</definedName>
    <definedName name="첨" localSheetId="5" hidden="1">{#N/A,#N/A,FALSE,"단축1";#N/A,#N/A,FALSE,"단축2";#N/A,#N/A,FALSE,"단축3";#N/A,#N/A,FALSE,"장축";#N/A,#N/A,FALSE,"4WD"}</definedName>
    <definedName name="첨" hidden="1">{#N/A,#N/A,FALSE,"단축1";#N/A,#N/A,FALSE,"단축2";#N/A,#N/A,FALSE,"단축3";#N/A,#N/A,FALSE,"장축";#N/A,#N/A,FALSE,"4WD"}</definedName>
    <definedName name="첨부." localSheetId="24" hidden="1">#REF!</definedName>
    <definedName name="첨부." localSheetId="28" hidden="1">#REF!</definedName>
    <definedName name="첨부." hidden="1">#REF!</definedName>
    <definedName name="첨부101" localSheetId="24" hidden="1">{#N/A,#N/A,FALSE,"단축1";#N/A,#N/A,FALSE,"단축2";#N/A,#N/A,FALSE,"단축3";#N/A,#N/A,FALSE,"장축";#N/A,#N/A,FALSE,"4WD"}</definedName>
    <definedName name="첨부101" localSheetId="8" hidden="1">{#N/A,#N/A,FALSE,"단축1";#N/A,#N/A,FALSE,"단축2";#N/A,#N/A,FALSE,"단축3";#N/A,#N/A,FALSE,"장축";#N/A,#N/A,FALSE,"4WD"}</definedName>
    <definedName name="첨부101" localSheetId="25" hidden="1">{#N/A,#N/A,FALSE,"단축1";#N/A,#N/A,FALSE,"단축2";#N/A,#N/A,FALSE,"단축3";#N/A,#N/A,FALSE,"장축";#N/A,#N/A,FALSE,"4WD"}</definedName>
    <definedName name="첨부101" localSheetId="2" hidden="1">{#N/A,#N/A,FALSE,"단축1";#N/A,#N/A,FALSE,"단축2";#N/A,#N/A,FALSE,"단축3";#N/A,#N/A,FALSE,"장축";#N/A,#N/A,FALSE,"4WD"}</definedName>
    <definedName name="첨부101" localSheetId="28" hidden="1">{#N/A,#N/A,FALSE,"단축1";#N/A,#N/A,FALSE,"단축2";#N/A,#N/A,FALSE,"단축3";#N/A,#N/A,FALSE,"장축";#N/A,#N/A,FALSE,"4WD"}</definedName>
    <definedName name="첨부101" localSheetId="5" hidden="1">{#N/A,#N/A,FALSE,"단축1";#N/A,#N/A,FALSE,"단축2";#N/A,#N/A,FALSE,"단축3";#N/A,#N/A,FALSE,"장축";#N/A,#N/A,FALSE,"4WD"}</definedName>
    <definedName name="첨부101" hidden="1">{#N/A,#N/A,FALSE,"단축1";#N/A,#N/A,FALSE,"단축2";#N/A,#N/A,FALSE,"단축3";#N/A,#N/A,FALSE,"장축";#N/A,#N/A,FALSE,"4WD"}</definedName>
    <definedName name="첨부11" localSheetId="24">BlankMacro1</definedName>
    <definedName name="첨부11" localSheetId="8">BlankMacro1</definedName>
    <definedName name="첨부11" localSheetId="25">BlankMacro1</definedName>
    <definedName name="첨부11" localSheetId="2">BlankMacro1</definedName>
    <definedName name="첨부11" localSheetId="28">BlankMacro1</definedName>
    <definedName name="첨부11" localSheetId="26">BlankMacro1</definedName>
    <definedName name="첨부11" localSheetId="27">BlankMacro1</definedName>
    <definedName name="첨부11" localSheetId="6">BlankMacro1</definedName>
    <definedName name="첨부11" localSheetId="5">BlankMacro1</definedName>
    <definedName name="첨부11">BlankMacro1</definedName>
    <definedName name="첩모" localSheetId="24">BlankMacro1</definedName>
    <definedName name="첩모" localSheetId="8">BlankMacro1</definedName>
    <definedName name="첩모" localSheetId="25">BlankMacro1</definedName>
    <definedName name="첩모" localSheetId="2">BlankMacro1</definedName>
    <definedName name="첩모" localSheetId="28">BlankMacro1</definedName>
    <definedName name="첩모" localSheetId="26">BlankMacro1</definedName>
    <definedName name="첩모" localSheetId="27">BlankMacro1</definedName>
    <definedName name="첩모" localSheetId="6">BlankMacro1</definedName>
    <definedName name="첩모" localSheetId="5">BlankMacro1</definedName>
    <definedName name="첩모">BlankMacro1</definedName>
    <definedName name="첫장" localSheetId="24" hidden="1">{#N/A,#N/A,TRUE,"총괄"}</definedName>
    <definedName name="첫장" localSheetId="8" hidden="1">{#N/A,#N/A,TRUE,"총괄"}</definedName>
    <definedName name="첫장" localSheetId="25" hidden="1">{#N/A,#N/A,TRUE,"총괄"}</definedName>
    <definedName name="첫장" localSheetId="2" hidden="1">{#N/A,#N/A,TRUE,"총괄"}</definedName>
    <definedName name="첫장" localSheetId="28" hidden="1">{#N/A,#N/A,TRUE,"총괄"}</definedName>
    <definedName name="첫장" localSheetId="5" hidden="1">{#N/A,#N/A,TRUE,"총괄"}</definedName>
    <definedName name="첫장" hidden="1">{#N/A,#N/A,TRUE,"총괄"}</definedName>
    <definedName name="첫장1" localSheetId="24" hidden="1">{"'용역비'!$A$4:$C$8"}</definedName>
    <definedName name="첫장1" localSheetId="8" hidden="1">{"'용역비'!$A$4:$C$8"}</definedName>
    <definedName name="첫장1" localSheetId="25" hidden="1">{"'용역비'!$A$4:$C$8"}</definedName>
    <definedName name="첫장1" localSheetId="2" hidden="1">{"'용역비'!$A$4:$C$8"}</definedName>
    <definedName name="첫장1" localSheetId="28" hidden="1">{"'용역비'!$A$4:$C$8"}</definedName>
    <definedName name="첫장1" localSheetId="5" hidden="1">{"'용역비'!$A$4:$C$8"}</definedName>
    <definedName name="첫장1" hidden="1">{"'용역비'!$A$4:$C$8"}</definedName>
    <definedName name="청단풍" localSheetId="24">#REF!</definedName>
    <definedName name="청단풍">#REF!</definedName>
    <definedName name="청주" localSheetId="24">#REF!</definedName>
    <definedName name="청주">#REF!</definedName>
    <definedName name="청주가동률" localSheetId="23">{"Book1"}</definedName>
    <definedName name="청주가동률" localSheetId="24">{"Book1"}</definedName>
    <definedName name="청주가동률" localSheetId="8">{"Book1"}</definedName>
    <definedName name="청주가동률" localSheetId="25">{"Book1"}</definedName>
    <definedName name="청주가동률" localSheetId="2">{"Book1"}</definedName>
    <definedName name="청주가동률" localSheetId="28">{"Book1"}</definedName>
    <definedName name="청주가동률" localSheetId="26">{"Book1"}</definedName>
    <definedName name="청주가동률" localSheetId="27">{"Book1"}</definedName>
    <definedName name="청주가동률" localSheetId="5">{"Book1"}</definedName>
    <definedName name="청주가동률">{"Book1"}</definedName>
    <definedName name="첳" localSheetId="24">BlankMacro1</definedName>
    <definedName name="첳" localSheetId="8">BlankMacro1</definedName>
    <definedName name="첳" localSheetId="25">BlankMacro1</definedName>
    <definedName name="첳" localSheetId="2">BlankMacro1</definedName>
    <definedName name="첳" localSheetId="28">BlankMacro1</definedName>
    <definedName name="첳" localSheetId="26">BlankMacro1</definedName>
    <definedName name="첳" localSheetId="27">BlankMacro1</definedName>
    <definedName name="첳" localSheetId="6">BlankMacro1</definedName>
    <definedName name="첳" localSheetId="5">BlankMacro1</definedName>
    <definedName name="첳">BlankMacro1</definedName>
    <definedName name="초고압" localSheetId="24" hidden="1">{#N/A,#N/A,FALSE,"UNIT";#N/A,#N/A,FALSE,"UNIT";#N/A,#N/A,FALSE,"계정"}</definedName>
    <definedName name="초고압" localSheetId="8" hidden="1">{#N/A,#N/A,FALSE,"UNIT";#N/A,#N/A,FALSE,"UNIT";#N/A,#N/A,FALSE,"계정"}</definedName>
    <definedName name="초고압" localSheetId="25" hidden="1">{#N/A,#N/A,FALSE,"UNIT";#N/A,#N/A,FALSE,"UNIT";#N/A,#N/A,FALSE,"계정"}</definedName>
    <definedName name="초고압" localSheetId="2" hidden="1">{#N/A,#N/A,FALSE,"UNIT";#N/A,#N/A,FALSE,"UNIT";#N/A,#N/A,FALSE,"계정"}</definedName>
    <definedName name="초고압" localSheetId="28" hidden="1">{#N/A,#N/A,FALSE,"UNIT";#N/A,#N/A,FALSE,"UNIT";#N/A,#N/A,FALSE,"계정"}</definedName>
    <definedName name="초고압" localSheetId="5" hidden="1">{#N/A,#N/A,FALSE,"UNIT";#N/A,#N/A,FALSE,"UNIT";#N/A,#N/A,FALSE,"계정"}</definedName>
    <definedName name="초고압" hidden="1">{#N/A,#N/A,FALSE,"UNIT";#N/A,#N/A,FALSE,"UNIT";#N/A,#N/A,FALSE,"계정"}</definedName>
    <definedName name="초기작업"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localSheetId="24" hidden="1">{#N/A,#N/A,FALSE,"단축1";#N/A,#N/A,FALSE,"단축2";#N/A,#N/A,FALSE,"단축3";#N/A,#N/A,FALSE,"장축";#N/A,#N/A,FALSE,"4WD"}</definedName>
    <definedName name="초안" localSheetId="8" hidden="1">{#N/A,#N/A,FALSE,"단축1";#N/A,#N/A,FALSE,"단축2";#N/A,#N/A,FALSE,"단축3";#N/A,#N/A,FALSE,"장축";#N/A,#N/A,FALSE,"4WD"}</definedName>
    <definedName name="초안" localSheetId="25" hidden="1">{#N/A,#N/A,FALSE,"단축1";#N/A,#N/A,FALSE,"단축2";#N/A,#N/A,FALSE,"단축3";#N/A,#N/A,FALSE,"장축";#N/A,#N/A,FALSE,"4WD"}</definedName>
    <definedName name="초안" localSheetId="2" hidden="1">{#N/A,#N/A,FALSE,"단축1";#N/A,#N/A,FALSE,"단축2";#N/A,#N/A,FALSE,"단축3";#N/A,#N/A,FALSE,"장축";#N/A,#N/A,FALSE,"4WD"}</definedName>
    <definedName name="초안" localSheetId="28" hidden="1">{#N/A,#N/A,FALSE,"단축1";#N/A,#N/A,FALSE,"단축2";#N/A,#N/A,FALSE,"단축3";#N/A,#N/A,FALSE,"장축";#N/A,#N/A,FALSE,"4WD"}</definedName>
    <definedName name="초안" localSheetId="5" hidden="1">{#N/A,#N/A,FALSE,"단축1";#N/A,#N/A,FALSE,"단축2";#N/A,#N/A,FALSE,"단축3";#N/A,#N/A,FALSE,"장축";#N/A,#N/A,FALSE,"4WD"}</definedName>
    <definedName name="초안" hidden="1">{#N/A,#N/A,FALSE,"단축1";#N/A,#N/A,FALSE,"단축2";#N/A,#N/A,FALSE,"단축3";#N/A,#N/A,FALSE,"장축";#N/A,#N/A,FALSE,"4WD"}</definedName>
    <definedName name="초임금비교" localSheetId="24" hidden="1">{#N/A,#N/A,FALSE,"계약직(여)"}</definedName>
    <definedName name="초임금비교" localSheetId="8" hidden="1">{#N/A,#N/A,FALSE,"계약직(여)"}</definedName>
    <definedName name="초임금비교" localSheetId="25" hidden="1">{#N/A,#N/A,FALSE,"계약직(여)"}</definedName>
    <definedName name="초임금비교" localSheetId="2" hidden="1">{#N/A,#N/A,FALSE,"계약직(여)"}</definedName>
    <definedName name="초임금비교" localSheetId="28" hidden="1">{#N/A,#N/A,FALSE,"계약직(여)"}</definedName>
    <definedName name="초임금비교" localSheetId="5" hidden="1">{#N/A,#N/A,FALSE,"계약직(여)"}</definedName>
    <definedName name="초임금비교" hidden="1">{#N/A,#N/A,FALSE,"계약직(여)"}</definedName>
    <definedName name="초임급" localSheetId="24" hidden="1">{#N/A,#N/A,FALSE,"계약직(여)"}</definedName>
    <definedName name="초임급" localSheetId="8" hidden="1">{#N/A,#N/A,FALSE,"계약직(여)"}</definedName>
    <definedName name="초임급" localSheetId="25" hidden="1">{#N/A,#N/A,FALSE,"계약직(여)"}</definedName>
    <definedName name="초임급" localSheetId="2" hidden="1">{#N/A,#N/A,FALSE,"계약직(여)"}</definedName>
    <definedName name="초임급" localSheetId="28" hidden="1">{#N/A,#N/A,FALSE,"계약직(여)"}</definedName>
    <definedName name="초임급" localSheetId="5" hidden="1">{#N/A,#N/A,FALSE,"계약직(여)"}</definedName>
    <definedName name="초임급" hidden="1">{#N/A,#N/A,FALSE,"계약직(여)"}</definedName>
    <definedName name="초ㅓㅑㅂ" localSheetId="24">BlankMacro1</definedName>
    <definedName name="초ㅓㅑㅂ" localSheetId="8">BlankMacro1</definedName>
    <definedName name="초ㅓㅑㅂ" localSheetId="25">BlankMacro1</definedName>
    <definedName name="초ㅓㅑㅂ" localSheetId="2">BlankMacro1</definedName>
    <definedName name="초ㅓㅑㅂ" localSheetId="28">BlankMacro1</definedName>
    <definedName name="초ㅓㅑㅂ" localSheetId="26">BlankMacro1</definedName>
    <definedName name="초ㅓㅑㅂ" localSheetId="27">BlankMacro1</definedName>
    <definedName name="초ㅓㅑㅂ" localSheetId="6">BlankMacro1</definedName>
    <definedName name="초ㅓㅑㅂ" localSheetId="5">BlankMacro1</definedName>
    <definedName name="초ㅓㅑㅂ">BlankMacro1</definedName>
    <definedName name="총" localSheetId="24">#REF!</definedName>
    <definedName name="총">#REF!</definedName>
    <definedName name="총갑지" localSheetId="24" hidden="1">#REF!</definedName>
    <definedName name="총갑지" localSheetId="28" hidden="1">#REF!</definedName>
    <definedName name="총갑지" hidden="1">#REF!</definedName>
    <definedName name="총계" localSheetId="24">#REF!</definedName>
    <definedName name="총계">#REF!</definedName>
    <definedName name="총계0" localSheetId="24">#REF!</definedName>
    <definedName name="총계0">#REF!</definedName>
    <definedName name="총계1" localSheetId="24">#REF!</definedName>
    <definedName name="총계1">#REF!</definedName>
    <definedName name="총계8" localSheetId="24">#REF!</definedName>
    <definedName name="총계8">#REF!</definedName>
    <definedName name="총계9" localSheetId="24">#REF!</definedName>
    <definedName name="총계9">#REF!</definedName>
    <definedName name="총공" localSheetId="24" hidden="1">{#N/A,#N/A,FALSE,"운반시간"}</definedName>
    <definedName name="총공" localSheetId="8" hidden="1">{#N/A,#N/A,FALSE,"운반시간"}</definedName>
    <definedName name="총공" localSheetId="25" hidden="1">{#N/A,#N/A,FALSE,"운반시간"}</definedName>
    <definedName name="총공" localSheetId="2" hidden="1">{#N/A,#N/A,FALSE,"운반시간"}</definedName>
    <definedName name="총공" localSheetId="14" hidden="1">{#N/A,#N/A,FALSE,"운반시간"}</definedName>
    <definedName name="총공" localSheetId="28" hidden="1">{#N/A,#N/A,FALSE,"운반시간"}</definedName>
    <definedName name="총공" localSheetId="5" hidden="1">{#N/A,#N/A,FALSE,"운반시간"}</definedName>
    <definedName name="총공" localSheetId="13" hidden="1">{#N/A,#N/A,FALSE,"운반시간"}</definedName>
    <definedName name="총공" hidden="1">{#N/A,#N/A,FALSE,"운반시간"}</definedName>
    <definedName name="총괄" localSheetId="24" hidden="1">#REF!</definedName>
    <definedName name="총괄" localSheetId="28" hidden="1">#REF!</definedName>
    <definedName name="총괄" hidden="1">#REF!</definedName>
    <definedName name="총괄_신세대" localSheetId="24" hidden="1">{#N/A,#N/A,FALSE,"정공"}</definedName>
    <definedName name="총괄_신세대" localSheetId="8" hidden="1">{#N/A,#N/A,FALSE,"정공"}</definedName>
    <definedName name="총괄_신세대" localSheetId="25" hidden="1">{#N/A,#N/A,FALSE,"정공"}</definedName>
    <definedName name="총괄_신세대" localSheetId="2" hidden="1">{#N/A,#N/A,FALSE,"정공"}</definedName>
    <definedName name="총괄_신세대" localSheetId="14" hidden="1">{#N/A,#N/A,FALSE,"정공"}</definedName>
    <definedName name="총괄_신세대" localSheetId="28" hidden="1">{#N/A,#N/A,FALSE,"정공"}</definedName>
    <definedName name="총괄_신세대" localSheetId="5" hidden="1">{#N/A,#N/A,FALSE,"정공"}</definedName>
    <definedName name="총괄_신세대" localSheetId="13" hidden="1">{#N/A,#N/A,FALSE,"정공"}</definedName>
    <definedName name="총괄_신세대" hidden="1">{#N/A,#N/A,FALSE,"정공"}</definedName>
    <definedName name="총괄1" localSheetId="24" hidden="1">{#N/A,#N/A,FALSE,"UNIT";#N/A,#N/A,FALSE,"UNIT";#N/A,#N/A,FALSE,"계정"}</definedName>
    <definedName name="총괄1" localSheetId="8" hidden="1">{#N/A,#N/A,FALSE,"UNIT";#N/A,#N/A,FALSE,"UNIT";#N/A,#N/A,FALSE,"계정"}</definedName>
    <definedName name="총괄1" localSheetId="25" hidden="1">{#N/A,#N/A,FALSE,"UNIT";#N/A,#N/A,FALSE,"UNIT";#N/A,#N/A,FALSE,"계정"}</definedName>
    <definedName name="총괄1" localSheetId="2" hidden="1">{#N/A,#N/A,FALSE,"UNIT";#N/A,#N/A,FALSE,"UNIT";#N/A,#N/A,FALSE,"계정"}</definedName>
    <definedName name="총괄1" localSheetId="28" hidden="1">{#N/A,#N/A,FALSE,"UNIT";#N/A,#N/A,FALSE,"UNIT";#N/A,#N/A,FALSE,"계정"}</definedName>
    <definedName name="총괄1" localSheetId="5" hidden="1">{#N/A,#N/A,FALSE,"UNIT";#N/A,#N/A,FALSE,"UNIT";#N/A,#N/A,FALSE,"계정"}</definedName>
    <definedName name="총괄1" hidden="1">{#N/A,#N/A,FALSE,"UNIT";#N/A,#N/A,FALSE,"UNIT";#N/A,#N/A,FALSE,"계정"}</definedName>
    <definedName name="총괄내역" localSheetId="24" hidden="1">{#N/A,#N/A,TRUE,"총괄"}</definedName>
    <definedName name="총괄내역" localSheetId="8" hidden="1">{#N/A,#N/A,TRUE,"총괄"}</definedName>
    <definedName name="총괄내역" localSheetId="25" hidden="1">{#N/A,#N/A,TRUE,"총괄"}</definedName>
    <definedName name="총괄내역" localSheetId="2" hidden="1">{#N/A,#N/A,TRUE,"총괄"}</definedName>
    <definedName name="총괄내역" localSheetId="28" hidden="1">{#N/A,#N/A,TRUE,"총괄"}</definedName>
    <definedName name="총괄내역" localSheetId="5" hidden="1">{#N/A,#N/A,TRUE,"총괄"}</definedName>
    <definedName name="총괄내역" hidden="1">{#N/A,#N/A,TRUE,"총괄"}</definedName>
    <definedName name="총괄내역서" localSheetId="24" hidden="1">{#N/A,#N/A,TRUE,"총괄"}</definedName>
    <definedName name="총괄내역서" localSheetId="8" hidden="1">{#N/A,#N/A,TRUE,"총괄"}</definedName>
    <definedName name="총괄내역서" localSheetId="25" hidden="1">{#N/A,#N/A,TRUE,"총괄"}</definedName>
    <definedName name="총괄내역서" localSheetId="2" hidden="1">{#N/A,#N/A,TRUE,"총괄"}</definedName>
    <definedName name="총괄내역서" localSheetId="28" hidden="1">{#N/A,#N/A,TRUE,"총괄"}</definedName>
    <definedName name="총괄내역서" localSheetId="5" hidden="1">{#N/A,#N/A,TRUE,"총괄"}</definedName>
    <definedName name="총괄내역서" hidden="1">{#N/A,#N/A,TRUE,"총괄"}</definedName>
    <definedName name="총괄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총괄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총괄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총괄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총괄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총괄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localSheetId="24" hidden="1">#REF!</definedName>
    <definedName name="총괄표0" localSheetId="14" hidden="1">#REF!</definedName>
    <definedName name="총괄표0" localSheetId="28" hidden="1">#REF!</definedName>
    <definedName name="총괄표0" localSheetId="13" hidden="1">#REF!</definedName>
    <definedName name="총괄표0" hidden="1">#REF!</definedName>
    <definedName name="총괄회의자료" localSheetId="24" hidden="1">#REF!</definedName>
    <definedName name="총괄회의자료" localSheetId="28" hidden="1">#REF!</definedName>
    <definedName name="총괄회의자료" hidden="1">#REF!</definedName>
    <definedName name="총무" localSheetId="24" hidden="1">{#N/A,#N/A,FALSE,"P.C.B"}</definedName>
    <definedName name="총무" localSheetId="8" hidden="1">{#N/A,#N/A,FALSE,"P.C.B"}</definedName>
    <definedName name="총무" localSheetId="25" hidden="1">{#N/A,#N/A,FALSE,"P.C.B"}</definedName>
    <definedName name="총무" localSheetId="2" hidden="1">{#N/A,#N/A,FALSE,"P.C.B"}</definedName>
    <definedName name="총무" localSheetId="14" hidden="1">{#N/A,#N/A,FALSE,"P.C.B"}</definedName>
    <definedName name="총무" localSheetId="28" hidden="1">{#N/A,#N/A,FALSE,"P.C.B"}</definedName>
    <definedName name="총무" localSheetId="5" hidden="1">{#N/A,#N/A,FALSE,"P.C.B"}</definedName>
    <definedName name="총무" localSheetId="13" hidden="1">{#N/A,#N/A,FALSE,"P.C.B"}</definedName>
    <definedName name="총무" hidden="1">{#N/A,#N/A,FALSE,"P.C.B"}</definedName>
    <definedName name="총무3" localSheetId="24" hidden="1">{#N/A,#N/A,FALSE,"단축1";#N/A,#N/A,FALSE,"단축2";#N/A,#N/A,FALSE,"단축3";#N/A,#N/A,FALSE,"장축";#N/A,#N/A,FALSE,"4WD"}</definedName>
    <definedName name="총무3" localSheetId="8" hidden="1">{#N/A,#N/A,FALSE,"단축1";#N/A,#N/A,FALSE,"단축2";#N/A,#N/A,FALSE,"단축3";#N/A,#N/A,FALSE,"장축";#N/A,#N/A,FALSE,"4WD"}</definedName>
    <definedName name="총무3" localSheetId="25" hidden="1">{#N/A,#N/A,FALSE,"단축1";#N/A,#N/A,FALSE,"단축2";#N/A,#N/A,FALSE,"단축3";#N/A,#N/A,FALSE,"장축";#N/A,#N/A,FALSE,"4WD"}</definedName>
    <definedName name="총무3" localSheetId="2" hidden="1">{#N/A,#N/A,FALSE,"단축1";#N/A,#N/A,FALSE,"단축2";#N/A,#N/A,FALSE,"단축3";#N/A,#N/A,FALSE,"장축";#N/A,#N/A,FALSE,"4WD"}</definedName>
    <definedName name="총무3" localSheetId="28" hidden="1">{#N/A,#N/A,FALSE,"단축1";#N/A,#N/A,FALSE,"단축2";#N/A,#N/A,FALSE,"단축3";#N/A,#N/A,FALSE,"장축";#N/A,#N/A,FALSE,"4WD"}</definedName>
    <definedName name="총무3" localSheetId="5" hidden="1">{#N/A,#N/A,FALSE,"단축1";#N/A,#N/A,FALSE,"단축2";#N/A,#N/A,FALSE,"단축3";#N/A,#N/A,FALSE,"장축";#N/A,#N/A,FALSE,"4WD"}</definedName>
    <definedName name="총무3" hidden="1">{#N/A,#N/A,FALSE,"단축1";#N/A,#N/A,FALSE,"단축2";#N/A,#N/A,FALSE,"단축3";#N/A,#N/A,FALSE,"장축";#N/A,#N/A,FALSE,"4WD"}</definedName>
    <definedName name="총원가" localSheetId="24">#REF!</definedName>
    <definedName name="총원가">#REF!</definedName>
    <definedName name="총원가2" localSheetId="24">#REF!</definedName>
    <definedName name="총원가2">#REF!</definedName>
    <definedName name="총자산평균" localSheetId="24">#REF!</definedName>
    <definedName name="총자산평균">#REF!</definedName>
    <definedName name="총추심현황" localSheetId="24" hidden="1">{#N/A,#N/A,FALSE,"범우구미";#N/A,#N/A,FALSE,"세한케미칼";#N/A,#N/A,FALSE,"세명화학";#N/A,#N/A,FALSE,"신영케미칼";#N/A,#N/A,FALSE,"일석상사"}</definedName>
    <definedName name="총추심현황" localSheetId="8" hidden="1">{#N/A,#N/A,FALSE,"범우구미";#N/A,#N/A,FALSE,"세한케미칼";#N/A,#N/A,FALSE,"세명화학";#N/A,#N/A,FALSE,"신영케미칼";#N/A,#N/A,FALSE,"일석상사"}</definedName>
    <definedName name="총추심현황" localSheetId="25" hidden="1">{#N/A,#N/A,FALSE,"범우구미";#N/A,#N/A,FALSE,"세한케미칼";#N/A,#N/A,FALSE,"세명화학";#N/A,#N/A,FALSE,"신영케미칼";#N/A,#N/A,FALSE,"일석상사"}</definedName>
    <definedName name="총추심현황" localSheetId="2" hidden="1">{#N/A,#N/A,FALSE,"범우구미";#N/A,#N/A,FALSE,"세한케미칼";#N/A,#N/A,FALSE,"세명화학";#N/A,#N/A,FALSE,"신영케미칼";#N/A,#N/A,FALSE,"일석상사"}</definedName>
    <definedName name="총추심현황" localSheetId="28" hidden="1">{#N/A,#N/A,FALSE,"범우구미";#N/A,#N/A,FALSE,"세한케미칼";#N/A,#N/A,FALSE,"세명화학";#N/A,#N/A,FALSE,"신영케미칼";#N/A,#N/A,FALSE,"일석상사"}</definedName>
    <definedName name="총추심현황" localSheetId="5"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 localSheetId="24">#REF!</definedName>
    <definedName name="총토탈">#REF!</definedName>
    <definedName name="총토탈1" localSheetId="24">#REF!</definedName>
    <definedName name="총토탈1">#REF!</definedName>
    <definedName name="총토탈2" localSheetId="24">#REF!</definedName>
    <definedName name="총토탈2">#REF!</definedName>
    <definedName name="총폭" localSheetId="24">#REF!</definedName>
    <definedName name="총폭">#REF!</definedName>
    <definedName name="촤" localSheetId="24" hidden="1">{#N/A,#N/A,FALSE,"1.CRITERIA";#N/A,#N/A,FALSE,"2.IS";#N/A,#N/A,FALSE,"3.BS";#N/A,#N/A,FALSE,"4.PER PL";#N/A,#N/A,FALSE,"5.INVESTMENT";#N/A,#N/A,FALSE,"6.공문";#N/A,#N/A,FALSE,"7.netinvest"}</definedName>
    <definedName name="촤" localSheetId="8" hidden="1">{#N/A,#N/A,FALSE,"1.CRITERIA";#N/A,#N/A,FALSE,"2.IS";#N/A,#N/A,FALSE,"3.BS";#N/A,#N/A,FALSE,"4.PER PL";#N/A,#N/A,FALSE,"5.INVESTMENT";#N/A,#N/A,FALSE,"6.공문";#N/A,#N/A,FALSE,"7.netinvest"}</definedName>
    <definedName name="촤" localSheetId="25"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localSheetId="28" hidden="1">{#N/A,#N/A,FALSE,"1.CRITERIA";#N/A,#N/A,FALSE,"2.IS";#N/A,#N/A,FALSE,"3.BS";#N/A,#N/A,FALSE,"4.PER PL";#N/A,#N/A,FALSE,"5.INVESTMENT";#N/A,#N/A,FALSE,"6.공문";#N/A,#N/A,FALSE,"7.netinvest"}</definedName>
    <definedName name="촤" localSheetId="5"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24" hidden="1">{#N/A,#N/A,FALSE,"정공"}</definedName>
    <definedName name="최영" localSheetId="8" hidden="1">{#N/A,#N/A,FALSE,"정공"}</definedName>
    <definedName name="최영" localSheetId="25" hidden="1">{#N/A,#N/A,FALSE,"정공"}</definedName>
    <definedName name="최영" localSheetId="2" hidden="1">{#N/A,#N/A,FALSE,"정공"}</definedName>
    <definedName name="최영" localSheetId="14" hidden="1">{#N/A,#N/A,FALSE,"정공"}</definedName>
    <definedName name="최영" localSheetId="28" hidden="1">{#N/A,#N/A,FALSE,"정공"}</definedName>
    <definedName name="최영" localSheetId="5" hidden="1">{#N/A,#N/A,FALSE,"정공"}</definedName>
    <definedName name="최영" localSheetId="13" hidden="1">{#N/A,#N/A,FALSE,"정공"}</definedName>
    <definedName name="최영" hidden="1">{#N/A,#N/A,FALSE,"정공"}</definedName>
    <definedName name="최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localSheetId="24" hidden="1">#REF!</definedName>
    <definedName name="최종4안" hidden="1">#REF!</definedName>
    <definedName name="최종afm010" localSheetId="24">#REF!</definedName>
    <definedName name="최종afm010">#REF!</definedName>
    <definedName name="최종고객규모" localSheetId="24">#REF!</definedName>
    <definedName name="최종고객규모">#REF!</definedName>
    <definedName name="최종분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 localSheetId="24">#REF!</definedName>
    <definedName name="최초">#REF!</definedName>
    <definedName name="최치" localSheetId="24" hidden="1">{#N/A,#N/A,TRUE,"경전'96(1)";#N/A,#N/A,TRUE,"경전'96 (2)"}</definedName>
    <definedName name="최치" localSheetId="8" hidden="1">{#N/A,#N/A,TRUE,"경전'96(1)";#N/A,#N/A,TRUE,"경전'96 (2)"}</definedName>
    <definedName name="최치" localSheetId="25" hidden="1">{#N/A,#N/A,TRUE,"경전'96(1)";#N/A,#N/A,TRUE,"경전'96 (2)"}</definedName>
    <definedName name="최치" localSheetId="2" hidden="1">{#N/A,#N/A,TRUE,"경전'96(1)";#N/A,#N/A,TRUE,"경전'96 (2)"}</definedName>
    <definedName name="최치" localSheetId="28" hidden="1">{#N/A,#N/A,TRUE,"경전'96(1)";#N/A,#N/A,TRUE,"경전'96 (2)"}</definedName>
    <definedName name="최치" localSheetId="5" hidden="1">{#N/A,#N/A,TRUE,"경전'96(1)";#N/A,#N/A,TRUE,"경전'96 (2)"}</definedName>
    <definedName name="최치" hidden="1">{#N/A,#N/A,TRUE,"경전'96(1)";#N/A,#N/A,TRUE,"경전'96 (2)"}</definedName>
    <definedName name="추" localSheetId="24" hidden="1">{#N/A,#N/A,FALSE,"단축1";#N/A,#N/A,FALSE,"단축2";#N/A,#N/A,FALSE,"단축3";#N/A,#N/A,FALSE,"장축";#N/A,#N/A,FALSE,"4WD"}</definedName>
    <definedName name="추" localSheetId="8" hidden="1">{#N/A,#N/A,FALSE,"단축1";#N/A,#N/A,FALSE,"단축2";#N/A,#N/A,FALSE,"단축3";#N/A,#N/A,FALSE,"장축";#N/A,#N/A,FALSE,"4WD"}</definedName>
    <definedName name="추" localSheetId="25" hidden="1">{#N/A,#N/A,FALSE,"단축1";#N/A,#N/A,FALSE,"단축2";#N/A,#N/A,FALSE,"단축3";#N/A,#N/A,FALSE,"장축";#N/A,#N/A,FALSE,"4WD"}</definedName>
    <definedName name="추" localSheetId="2" hidden="1">{#N/A,#N/A,FALSE,"단축1";#N/A,#N/A,FALSE,"단축2";#N/A,#N/A,FALSE,"단축3";#N/A,#N/A,FALSE,"장축";#N/A,#N/A,FALSE,"4WD"}</definedName>
    <definedName name="추" localSheetId="28" hidden="1">{#N/A,#N/A,FALSE,"단축1";#N/A,#N/A,FALSE,"단축2";#N/A,#N/A,FALSE,"단축3";#N/A,#N/A,FALSE,"장축";#N/A,#N/A,FALSE,"4WD"}</definedName>
    <definedName name="추" localSheetId="5" hidden="1">{#N/A,#N/A,FALSE,"단축1";#N/A,#N/A,FALSE,"단축2";#N/A,#N/A,FALSE,"단축3";#N/A,#N/A,FALSE,"장축";#N/A,#N/A,FALSE,"4WD"}</definedName>
    <definedName name="추" hidden="1">{#N/A,#N/A,FALSE,"단축1";#N/A,#N/A,FALSE,"단축2";#N/A,#N/A,FALSE,"단축3";#N/A,#N/A,FALSE,"장축";#N/A,#N/A,FALSE,"4WD"}</definedName>
    <definedName name="추가" localSheetId="24">#REF!</definedName>
    <definedName name="추가">#REF!</definedName>
    <definedName name="추계">#N/A</definedName>
    <definedName name="추계합계" localSheetId="24">#REF!</definedName>
    <definedName name="추계합계">#REF!</definedName>
    <definedName name="추이" localSheetId="24" hidden="1">{#VALUE!,#N/A,FALSE,0;#N/A,#N/A,FALSE,0;#N/A,#N/A,FALSE,0;#N/A,#N/A,FALSE,0}</definedName>
    <definedName name="추이" localSheetId="8" hidden="1">{#VALUE!,#N/A,FALSE,0;#N/A,#N/A,FALSE,0;#N/A,#N/A,FALSE,0;#N/A,#N/A,FALSE,0}</definedName>
    <definedName name="추이" localSheetId="25" hidden="1">{#VALUE!,#N/A,FALSE,0;#N/A,#N/A,FALSE,0;#N/A,#N/A,FALSE,0;#N/A,#N/A,FALSE,0}</definedName>
    <definedName name="추이" localSheetId="2" hidden="1">{#VALUE!,#N/A,FALSE,0;#N/A,#N/A,FALSE,0;#N/A,#N/A,FALSE,0;#N/A,#N/A,FALSE,0}</definedName>
    <definedName name="추이" localSheetId="28" hidden="1">{#VALUE!,#N/A,FALSE,0;#N/A,#N/A,FALSE,0;#N/A,#N/A,FALSE,0;#N/A,#N/A,FALSE,0}</definedName>
    <definedName name="추이" localSheetId="5" hidden="1">{#VALUE!,#N/A,FALSE,0;#N/A,#N/A,FALSE,0;#N/A,#N/A,FALSE,0;#N/A,#N/A,FALSE,0}</definedName>
    <definedName name="추이" hidden="1">{#VALUE!,#N/A,FALSE,0;#N/A,#N/A,FALSE,0;#N/A,#N/A,FALSE,0;#N/A,#N/A,FALSE,0}</definedName>
    <definedName name="추정" localSheetId="24" hidden="1">{#N/A,#N/A,FALSE,"Aging Summary";#N/A,#N/A,FALSE,"Ratio Analysis";#N/A,#N/A,FALSE,"Test 120 Day Accts";#N/A,#N/A,FALSE,"Tickmarks"}</definedName>
    <definedName name="추정" localSheetId="8" hidden="1">{#N/A,#N/A,FALSE,"Aging Summary";#N/A,#N/A,FALSE,"Ratio Analysis";#N/A,#N/A,FALSE,"Test 120 Day Accts";#N/A,#N/A,FALSE,"Tickmarks"}</definedName>
    <definedName name="추정" localSheetId="25" hidden="1">{#N/A,#N/A,FALSE,"Aging Summary";#N/A,#N/A,FALSE,"Ratio Analysis";#N/A,#N/A,FALSE,"Test 120 Day Accts";#N/A,#N/A,FALSE,"Tickmarks"}</definedName>
    <definedName name="추정" localSheetId="2" hidden="1">{#N/A,#N/A,FALSE,"Aging Summary";#N/A,#N/A,FALSE,"Ratio Analysis";#N/A,#N/A,FALSE,"Test 120 Day Accts";#N/A,#N/A,FALSE,"Tickmarks"}</definedName>
    <definedName name="추정" localSheetId="28" hidden="1">{#N/A,#N/A,FALSE,"Aging Summary";#N/A,#N/A,FALSE,"Ratio Analysis";#N/A,#N/A,FALSE,"Test 120 Day Accts";#N/A,#N/A,FALSE,"Tickmarks"}</definedName>
    <definedName name="추정" localSheetId="5"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24" hidden="1">{#N/A,#N/A,FALSE,"BS";#N/A,#N/A,FALSE,"PL";#N/A,#N/A,FALSE,"처분";#N/A,#N/A,FALSE,"현금";#N/A,#N/A,FALSE,"매출";#N/A,#N/A,FALSE,"원가";#N/A,#N/A,FALSE,"경영"}</definedName>
    <definedName name="추정대차" localSheetId="8" hidden="1">{#N/A,#N/A,FALSE,"BS";#N/A,#N/A,FALSE,"PL";#N/A,#N/A,FALSE,"처분";#N/A,#N/A,FALSE,"현금";#N/A,#N/A,FALSE,"매출";#N/A,#N/A,FALSE,"원가";#N/A,#N/A,FALSE,"경영"}</definedName>
    <definedName name="추정대차" localSheetId="25" hidden="1">{#N/A,#N/A,FALSE,"BS";#N/A,#N/A,FALSE,"PL";#N/A,#N/A,FALSE,"처분";#N/A,#N/A,FALSE,"현금";#N/A,#N/A,FALSE,"매출";#N/A,#N/A,FALSE,"원가";#N/A,#N/A,FALSE,"경영"}</definedName>
    <definedName name="추정대차" localSheetId="2" hidden="1">{#N/A,#N/A,FALSE,"BS";#N/A,#N/A,FALSE,"PL";#N/A,#N/A,FALSE,"처분";#N/A,#N/A,FALSE,"현금";#N/A,#N/A,FALSE,"매출";#N/A,#N/A,FALSE,"원가";#N/A,#N/A,FALSE,"경영"}</definedName>
    <definedName name="추정대차" localSheetId="14" hidden="1">{#N/A,#N/A,FALSE,"BS";#N/A,#N/A,FALSE,"PL";#N/A,#N/A,FALSE,"처분";#N/A,#N/A,FALSE,"현금";#N/A,#N/A,FALSE,"매출";#N/A,#N/A,FALSE,"원가";#N/A,#N/A,FALSE,"경영"}</definedName>
    <definedName name="추정대차" localSheetId="28" hidden="1">{#N/A,#N/A,FALSE,"BS";#N/A,#N/A,FALSE,"PL";#N/A,#N/A,FALSE,"처분";#N/A,#N/A,FALSE,"현금";#N/A,#N/A,FALSE,"매출";#N/A,#N/A,FALSE,"원가";#N/A,#N/A,FALSE,"경영"}</definedName>
    <definedName name="추정대차" localSheetId="5" hidden="1">{#N/A,#N/A,FALSE,"BS";#N/A,#N/A,FALSE,"PL";#N/A,#N/A,FALSE,"처분";#N/A,#N/A,FALSE,"현금";#N/A,#N/A,FALSE,"매출";#N/A,#N/A,FALSE,"원가";#N/A,#N/A,FALSE,"경영"}</definedName>
    <definedName name="추정대차" localSheetId="13"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24" hidden="1">{#N/A,#N/A,FALSE,"BS";#N/A,#N/A,FALSE,"PL";#N/A,#N/A,FALSE,"처분";#N/A,#N/A,FALSE,"현금";#N/A,#N/A,FALSE,"매출";#N/A,#N/A,FALSE,"원가";#N/A,#N/A,FALSE,"경영"}</definedName>
    <definedName name="추정대차_1" localSheetId="8" hidden="1">{#N/A,#N/A,FALSE,"BS";#N/A,#N/A,FALSE,"PL";#N/A,#N/A,FALSE,"처분";#N/A,#N/A,FALSE,"현금";#N/A,#N/A,FALSE,"매출";#N/A,#N/A,FALSE,"원가";#N/A,#N/A,FALSE,"경영"}</definedName>
    <definedName name="추정대차_1" localSheetId="25"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localSheetId="14" hidden="1">{#N/A,#N/A,FALSE,"BS";#N/A,#N/A,FALSE,"PL";#N/A,#N/A,FALSE,"처분";#N/A,#N/A,FALSE,"현금";#N/A,#N/A,FALSE,"매출";#N/A,#N/A,FALSE,"원가";#N/A,#N/A,FALSE,"경영"}</definedName>
    <definedName name="추정대차_1" localSheetId="28" hidden="1">{#N/A,#N/A,FALSE,"BS";#N/A,#N/A,FALSE,"PL";#N/A,#N/A,FALSE,"처분";#N/A,#N/A,FALSE,"현금";#N/A,#N/A,FALSE,"매출";#N/A,#N/A,FALSE,"원가";#N/A,#N/A,FALSE,"경영"}</definedName>
    <definedName name="추정대차_1" localSheetId="5" hidden="1">{#N/A,#N/A,FALSE,"BS";#N/A,#N/A,FALSE,"PL";#N/A,#N/A,FALSE,"처분";#N/A,#N/A,FALSE,"현금";#N/A,#N/A,FALSE,"매출";#N/A,#N/A,FALSE,"원가";#N/A,#N/A,FALSE,"경영"}</definedName>
    <definedName name="추정대차_1" localSheetId="13"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8"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localSheetId="5"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localSheetId="24" hidden="1">#REF!</definedName>
    <definedName name="추정작성기준" localSheetId="14" hidden="1">#REF!</definedName>
    <definedName name="추정작성기준" localSheetId="28" hidden="1">#REF!</definedName>
    <definedName name="추정작성기준" localSheetId="13" hidden="1">#REF!</definedName>
    <definedName name="추정작성기준" hidden="1">#REF!</definedName>
    <definedName name="추정재무">#N/A</definedName>
    <definedName name="추진" localSheetId="24" hidden="1">{#N/A,#N/A,FALSE,"정공"}</definedName>
    <definedName name="추진" localSheetId="8" hidden="1">{#N/A,#N/A,FALSE,"정공"}</definedName>
    <definedName name="추진" localSheetId="25" hidden="1">{#N/A,#N/A,FALSE,"정공"}</definedName>
    <definedName name="추진" localSheetId="2" hidden="1">{#N/A,#N/A,FALSE,"정공"}</definedName>
    <definedName name="추진" localSheetId="14" hidden="1">{#N/A,#N/A,FALSE,"정공"}</definedName>
    <definedName name="추진" localSheetId="28" hidden="1">{#N/A,#N/A,FALSE,"정공"}</definedName>
    <definedName name="추진" localSheetId="5" hidden="1">{#N/A,#N/A,FALSE,"정공"}</definedName>
    <definedName name="추진" localSheetId="13" hidden="1">{#N/A,#N/A,FALSE,"정공"}</definedName>
    <definedName name="추진" hidden="1">{#N/A,#N/A,FALSE,"정공"}</definedName>
    <definedName name="추진과제" localSheetId="24" hidden="1">{#N/A,#N/A,FALSE,"단축1";#N/A,#N/A,FALSE,"단축2";#N/A,#N/A,FALSE,"단축3";#N/A,#N/A,FALSE,"장축";#N/A,#N/A,FALSE,"4WD"}</definedName>
    <definedName name="추진과제" localSheetId="8" hidden="1">{#N/A,#N/A,FALSE,"단축1";#N/A,#N/A,FALSE,"단축2";#N/A,#N/A,FALSE,"단축3";#N/A,#N/A,FALSE,"장축";#N/A,#N/A,FALSE,"4WD"}</definedName>
    <definedName name="추진과제" localSheetId="25" hidden="1">{#N/A,#N/A,FALSE,"단축1";#N/A,#N/A,FALSE,"단축2";#N/A,#N/A,FALSE,"단축3";#N/A,#N/A,FALSE,"장축";#N/A,#N/A,FALSE,"4WD"}</definedName>
    <definedName name="추진과제" localSheetId="2" hidden="1">{#N/A,#N/A,FALSE,"단축1";#N/A,#N/A,FALSE,"단축2";#N/A,#N/A,FALSE,"단축3";#N/A,#N/A,FALSE,"장축";#N/A,#N/A,FALSE,"4WD"}</definedName>
    <definedName name="추진과제" localSheetId="28" hidden="1">{#N/A,#N/A,FALSE,"단축1";#N/A,#N/A,FALSE,"단축2";#N/A,#N/A,FALSE,"단축3";#N/A,#N/A,FALSE,"장축";#N/A,#N/A,FALSE,"4WD"}</definedName>
    <definedName name="추진과제" localSheetId="5" hidden="1">{#N/A,#N/A,FALSE,"단축1";#N/A,#N/A,FALSE,"단축2";#N/A,#N/A,FALSE,"단축3";#N/A,#N/A,FALSE,"장축";#N/A,#N/A,FALSE,"4WD"}</definedName>
    <definedName name="추진과제" hidden="1">{#N/A,#N/A,FALSE,"단축1";#N/A,#N/A,FALSE,"단축2";#N/A,#N/A,FALSE,"단축3";#N/A,#N/A,FALSE,"장축";#N/A,#N/A,FALSE,"4WD"}</definedName>
    <definedName name="추진방안" localSheetId="24" hidden="1">{#N/A,#N/A,FALSE,"인원";#N/A,#N/A,FALSE,"비용2";#N/A,#N/A,FALSE,"비용1";#N/A,#N/A,FALSE,"비용";#N/A,#N/A,FALSE,"보증2";#N/A,#N/A,FALSE,"보증1";#N/A,#N/A,FALSE,"보증";#N/A,#N/A,FALSE,"손익1";#N/A,#N/A,FALSE,"손익";#N/A,#N/A,FALSE,"부서별매출";#N/A,#N/A,FALSE,"매출"}</definedName>
    <definedName name="추진방안" localSheetId="8" hidden="1">{#N/A,#N/A,FALSE,"인원";#N/A,#N/A,FALSE,"비용2";#N/A,#N/A,FALSE,"비용1";#N/A,#N/A,FALSE,"비용";#N/A,#N/A,FALSE,"보증2";#N/A,#N/A,FALSE,"보증1";#N/A,#N/A,FALSE,"보증";#N/A,#N/A,FALSE,"손익1";#N/A,#N/A,FALSE,"손익";#N/A,#N/A,FALSE,"부서별매출";#N/A,#N/A,FALSE,"매출"}</definedName>
    <definedName name="추진방안" localSheetId="25" hidden="1">{#N/A,#N/A,FALSE,"인원";#N/A,#N/A,FALSE,"비용2";#N/A,#N/A,FALSE,"비용1";#N/A,#N/A,FALSE,"비용";#N/A,#N/A,FALSE,"보증2";#N/A,#N/A,FALSE,"보증1";#N/A,#N/A,FALSE,"보증";#N/A,#N/A,FALSE,"손익1";#N/A,#N/A,FALSE,"손익";#N/A,#N/A,FALSE,"부서별매출";#N/A,#N/A,FALSE,"매출"}</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localSheetId="14" hidden="1">{#N/A,#N/A,FALSE,"인원";#N/A,#N/A,FALSE,"비용2";#N/A,#N/A,FALSE,"비용1";#N/A,#N/A,FALSE,"비용";#N/A,#N/A,FALSE,"보증2";#N/A,#N/A,FALSE,"보증1";#N/A,#N/A,FALSE,"보증";#N/A,#N/A,FALSE,"손익1";#N/A,#N/A,FALSE,"손익";#N/A,#N/A,FALSE,"부서별매출";#N/A,#N/A,FALSE,"매출"}</definedName>
    <definedName name="추진방안" localSheetId="28" hidden="1">{#N/A,#N/A,FALSE,"인원";#N/A,#N/A,FALSE,"비용2";#N/A,#N/A,FALSE,"비용1";#N/A,#N/A,FALSE,"비용";#N/A,#N/A,FALSE,"보증2";#N/A,#N/A,FALSE,"보증1";#N/A,#N/A,FALSE,"보증";#N/A,#N/A,FALSE,"손익1";#N/A,#N/A,FALSE,"손익";#N/A,#N/A,FALSE,"부서별매출";#N/A,#N/A,FALSE,"매출"}</definedName>
    <definedName name="추진방안" localSheetId="5" hidden="1">{#N/A,#N/A,FALSE,"인원";#N/A,#N/A,FALSE,"비용2";#N/A,#N/A,FALSE,"비용1";#N/A,#N/A,FALSE,"비용";#N/A,#N/A,FALSE,"보증2";#N/A,#N/A,FALSE,"보증1";#N/A,#N/A,FALSE,"보증";#N/A,#N/A,FALSE,"손익1";#N/A,#N/A,FALSE,"손익";#N/A,#N/A,FALSE,"부서별매출";#N/A,#N/A,FALSE,"매출"}</definedName>
    <definedName name="추진방안" localSheetId="13"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24" hidden="1">{#N/A,#N/A,FALSE,"단축1";#N/A,#N/A,FALSE,"단축2";#N/A,#N/A,FALSE,"단축3";#N/A,#N/A,FALSE,"장축";#N/A,#N/A,FALSE,"4WD"}</definedName>
    <definedName name="추진배경" localSheetId="8" hidden="1">{#N/A,#N/A,FALSE,"단축1";#N/A,#N/A,FALSE,"단축2";#N/A,#N/A,FALSE,"단축3";#N/A,#N/A,FALSE,"장축";#N/A,#N/A,FALSE,"4WD"}</definedName>
    <definedName name="추진배경" localSheetId="25" hidden="1">{#N/A,#N/A,FALSE,"단축1";#N/A,#N/A,FALSE,"단축2";#N/A,#N/A,FALSE,"단축3";#N/A,#N/A,FALSE,"장축";#N/A,#N/A,FALSE,"4WD"}</definedName>
    <definedName name="추진배경" localSheetId="2" hidden="1">{#N/A,#N/A,FALSE,"단축1";#N/A,#N/A,FALSE,"단축2";#N/A,#N/A,FALSE,"단축3";#N/A,#N/A,FALSE,"장축";#N/A,#N/A,FALSE,"4WD"}</definedName>
    <definedName name="추진배경" localSheetId="28" hidden="1">{#N/A,#N/A,FALSE,"단축1";#N/A,#N/A,FALSE,"단축2";#N/A,#N/A,FALSE,"단축3";#N/A,#N/A,FALSE,"장축";#N/A,#N/A,FALSE,"4WD"}</definedName>
    <definedName name="추진배경" localSheetId="5" hidden="1">{#N/A,#N/A,FALSE,"단축1";#N/A,#N/A,FALSE,"단축2";#N/A,#N/A,FALSE,"단축3";#N/A,#N/A,FALSE,"장축";#N/A,#N/A,FALSE,"4WD"}</definedName>
    <definedName name="추진배경" hidden="1">{#N/A,#N/A,FALSE,"단축1";#N/A,#N/A,FALSE,"단축2";#N/A,#N/A,FALSE,"단축3";#N/A,#N/A,FALSE,"장축";#N/A,#N/A,FALSE,"4WD"}</definedName>
    <definedName name="추진전략" localSheetId="24" hidden="1">{#N/A,#N/A,FALSE,"정공"}</definedName>
    <definedName name="추진전략" localSheetId="8" hidden="1">{#N/A,#N/A,FALSE,"정공"}</definedName>
    <definedName name="추진전략" localSheetId="25" hidden="1">{#N/A,#N/A,FALSE,"정공"}</definedName>
    <definedName name="추진전략" localSheetId="2" hidden="1">{#N/A,#N/A,FALSE,"정공"}</definedName>
    <definedName name="추진전략" localSheetId="14" hidden="1">{#N/A,#N/A,FALSE,"정공"}</definedName>
    <definedName name="추진전략" localSheetId="28" hidden="1">{#N/A,#N/A,FALSE,"정공"}</definedName>
    <definedName name="추진전략" localSheetId="5" hidden="1">{#N/A,#N/A,FALSE,"정공"}</definedName>
    <definedName name="추진전략" localSheetId="13" hidden="1">{#N/A,#N/A,FALSE,"정공"}</definedName>
    <definedName name="추진전략" hidden="1">{#N/A,#N/A,FALSE,"정공"}</definedName>
    <definedName name="추진효과" localSheetId="24" hidden="1">{"'BSC(2001)'!$A$27:$G$32"}</definedName>
    <definedName name="추진효과" localSheetId="8" hidden="1">{"'BSC(2001)'!$A$27:$G$32"}</definedName>
    <definedName name="추진효과" localSheetId="25" hidden="1">{"'BSC(2001)'!$A$27:$G$32"}</definedName>
    <definedName name="추진효과" localSheetId="2" hidden="1">{"'BSC(2001)'!$A$27:$G$32"}</definedName>
    <definedName name="추진효과" localSheetId="28" hidden="1">{"'BSC(2001)'!$A$27:$G$32"}</definedName>
    <definedName name="추진효과" localSheetId="5" hidden="1">{"'BSC(2001)'!$A$27:$G$32"}</definedName>
    <definedName name="추진효과" hidden="1">{"'BSC(2001)'!$A$27:$G$32"}</definedName>
    <definedName name="춘천" localSheetId="24">#REF!</definedName>
    <definedName name="춘천">#REF!</definedName>
    <definedName name="출고" localSheetId="24">#REF!</definedName>
    <definedName name="출고">#REF!</definedName>
    <definedName name="출자금" localSheetId="24">#REF!</definedName>
    <definedName name="출자금">#REF!</definedName>
    <definedName name="출처" localSheetId="24">#REF!</definedName>
    <definedName name="출처">#REF!</definedName>
    <definedName name="출처2" localSheetId="24">#REF!</definedName>
    <definedName name="출처2">#REF!</definedName>
    <definedName name="출판" localSheetId="24" hidden="1">{#N/A,#N/A,FALSE,"지침";#N/A,#N/A,FALSE,"환경분석";#N/A,#N/A,FALSE,"Sheet16"}</definedName>
    <definedName name="출판" localSheetId="8" hidden="1">{#N/A,#N/A,FALSE,"지침";#N/A,#N/A,FALSE,"환경분석";#N/A,#N/A,FALSE,"Sheet16"}</definedName>
    <definedName name="출판" localSheetId="25" hidden="1">{#N/A,#N/A,FALSE,"지침";#N/A,#N/A,FALSE,"환경분석";#N/A,#N/A,FALSE,"Sheet16"}</definedName>
    <definedName name="출판" localSheetId="2" hidden="1">{#N/A,#N/A,FALSE,"지침";#N/A,#N/A,FALSE,"환경분석";#N/A,#N/A,FALSE,"Sheet16"}</definedName>
    <definedName name="출판" localSheetId="28" hidden="1">{#N/A,#N/A,FALSE,"지침";#N/A,#N/A,FALSE,"환경분석";#N/A,#N/A,FALSE,"Sheet16"}</definedName>
    <definedName name="출판" localSheetId="5" hidden="1">{#N/A,#N/A,FALSE,"지침";#N/A,#N/A,FALSE,"환경분석";#N/A,#N/A,FALSE,"Sheet16"}</definedName>
    <definedName name="출판" hidden="1">{#N/A,#N/A,FALSE,"지침";#N/A,#N/A,FALSE,"환경분석";#N/A,#N/A,FALSE,"Sheet16"}</definedName>
    <definedName name="충당금" localSheetId="24">#REF!</definedName>
    <definedName name="충당금">#REF!</definedName>
    <definedName name="충당금1" localSheetId="24" hidden="1">#REF!</definedName>
    <definedName name="충당금1" hidden="1">#REF!</definedName>
    <definedName name="충당집계a" localSheetId="24">#REF!</definedName>
    <definedName name="충당집계a">#REF!</definedName>
    <definedName name="충돌" localSheetId="24" hidden="1">{#N/A,#N/A,FALSE,"단축1";#N/A,#N/A,FALSE,"단축2";#N/A,#N/A,FALSE,"단축3";#N/A,#N/A,FALSE,"장축";#N/A,#N/A,FALSE,"4WD"}</definedName>
    <definedName name="충돌" localSheetId="8" hidden="1">{#N/A,#N/A,FALSE,"단축1";#N/A,#N/A,FALSE,"단축2";#N/A,#N/A,FALSE,"단축3";#N/A,#N/A,FALSE,"장축";#N/A,#N/A,FALSE,"4WD"}</definedName>
    <definedName name="충돌" localSheetId="25" hidden="1">{#N/A,#N/A,FALSE,"단축1";#N/A,#N/A,FALSE,"단축2";#N/A,#N/A,FALSE,"단축3";#N/A,#N/A,FALSE,"장축";#N/A,#N/A,FALSE,"4WD"}</definedName>
    <definedName name="충돌" localSheetId="2" hidden="1">{#N/A,#N/A,FALSE,"단축1";#N/A,#N/A,FALSE,"단축2";#N/A,#N/A,FALSE,"단축3";#N/A,#N/A,FALSE,"장축";#N/A,#N/A,FALSE,"4WD"}</definedName>
    <definedName name="충돌" localSheetId="28" hidden="1">{#N/A,#N/A,FALSE,"단축1";#N/A,#N/A,FALSE,"단축2";#N/A,#N/A,FALSE,"단축3";#N/A,#N/A,FALSE,"장축";#N/A,#N/A,FALSE,"4WD"}</definedName>
    <definedName name="충돌" localSheetId="5" hidden="1">{#N/A,#N/A,FALSE,"단축1";#N/A,#N/A,FALSE,"단축2";#N/A,#N/A,FALSE,"단축3";#N/A,#N/A,FALSE,"장축";#N/A,#N/A,FALSE,"4WD"}</definedName>
    <definedName name="충돌" hidden="1">{#N/A,#N/A,FALSE,"단축1";#N/A,#N/A,FALSE,"단축2";#N/A,#N/A,FALSE,"단축3";#N/A,#N/A,FALSE,"장축";#N/A,#N/A,FALSE,"4WD"}</definedName>
    <definedName name="충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8"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충무" localSheetId="5"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8"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5"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8"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5"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 localSheetId="24">#REF!</definedName>
    <definedName name="충상">#REF!</definedName>
    <definedName name="충주" localSheetId="24" hidden="1">#REF!</definedName>
    <definedName name="충주" localSheetId="28" hidden="1">#REF!</definedName>
    <definedName name="충주" hidden="1">#REF!</definedName>
    <definedName name="취"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 localSheetId="24">#REF!</definedName>
    <definedName name="취득기준일">#REF!</definedName>
    <definedName name="취득자산"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 localSheetId="24">#REF!</definedName>
    <definedName name="취소" localSheetId="14">#REF!</definedName>
    <definedName name="취소" localSheetId="13">#REF!</definedName>
    <definedName name="취소">#REF!</definedName>
    <definedName name="취소국소" localSheetId="24">BLCH</definedName>
    <definedName name="취소국소" localSheetId="8">BLCH</definedName>
    <definedName name="취소국소" localSheetId="25">BLCH</definedName>
    <definedName name="취소국소" localSheetId="2">BLCH</definedName>
    <definedName name="취소국소" localSheetId="28">BLCH</definedName>
    <definedName name="취소국소" localSheetId="26">BLCH</definedName>
    <definedName name="취소국소" localSheetId="27">BLCH</definedName>
    <definedName name="취소국소" localSheetId="6">BLCH</definedName>
    <definedName name="취소국소" localSheetId="5">BLCH</definedName>
    <definedName name="취소국소">BLCH</definedName>
    <definedName name="츄" localSheetId="24" hidden="1">{#N/A,#N/A,FALSE,"Sheet1"}</definedName>
    <definedName name="츄" localSheetId="8" hidden="1">{#N/A,#N/A,FALSE,"Sheet1"}</definedName>
    <definedName name="츄" localSheetId="25" hidden="1">{#N/A,#N/A,FALSE,"Sheet1"}</definedName>
    <definedName name="츄" localSheetId="2" hidden="1">{#N/A,#N/A,FALSE,"Sheet1"}</definedName>
    <definedName name="츄" localSheetId="28" hidden="1">{#N/A,#N/A,FALSE,"Sheet1"}</definedName>
    <definedName name="츄" localSheetId="5" hidden="1">{#N/A,#N/A,FALSE,"Sheet1"}</definedName>
    <definedName name="츄" hidden="1">{#N/A,#N/A,FALSE,"Sheet1"}</definedName>
    <definedName name="측구" localSheetId="24">#REF!</definedName>
    <definedName name="측구">#REF!</definedName>
    <definedName name="측량" localSheetId="24">#REF!</definedName>
    <definedName name="측량">#REF!</definedName>
    <definedName name="측정함">#N/A</definedName>
    <definedName name="츧갸허" localSheetId="24">BlankMacro1</definedName>
    <definedName name="츧갸허" localSheetId="8">BlankMacro1</definedName>
    <definedName name="츧갸허" localSheetId="25">BlankMacro1</definedName>
    <definedName name="츧갸허" localSheetId="2">BlankMacro1</definedName>
    <definedName name="츧갸허" localSheetId="28">BlankMacro1</definedName>
    <definedName name="츧갸허" localSheetId="26">BlankMacro1</definedName>
    <definedName name="츧갸허" localSheetId="27">BlankMacro1</definedName>
    <definedName name="츧갸허" localSheetId="6">BlankMacro1</definedName>
    <definedName name="츧갸허" localSheetId="5">BlankMacro1</definedName>
    <definedName name="츧갸허">BlankMacro1</definedName>
    <definedName name="치" localSheetId="24" hidden="1">{#N/A,#N/A,FALSE,"97년 투자계획 세부내역 "}</definedName>
    <definedName name="치" localSheetId="8" hidden="1">{#N/A,#N/A,FALSE,"97년 투자계획 세부내역 "}</definedName>
    <definedName name="치" localSheetId="25" hidden="1">{#N/A,#N/A,FALSE,"97년 투자계획 세부내역 "}</definedName>
    <definedName name="치" localSheetId="2" hidden="1">{#N/A,#N/A,FALSE,"97년 투자계획 세부내역 "}</definedName>
    <definedName name="치" localSheetId="28" hidden="1">{#N/A,#N/A,FALSE,"97년 투자계획 세부내역 "}</definedName>
    <definedName name="치" localSheetId="5" hidden="1">{#N/A,#N/A,FALSE,"97년 투자계획 세부내역 "}</definedName>
    <definedName name="치" hidden="1">{#N/A,#N/A,FALSE,"97년 투자계획 세부내역 "}</definedName>
    <definedName name="치버ㅑ" localSheetId="24">BlankMacro1</definedName>
    <definedName name="치버ㅑ" localSheetId="8">BlankMacro1</definedName>
    <definedName name="치버ㅑ" localSheetId="25">BlankMacro1</definedName>
    <definedName name="치버ㅑ" localSheetId="2">BlankMacro1</definedName>
    <definedName name="치버ㅑ" localSheetId="28">BlankMacro1</definedName>
    <definedName name="치버ㅑ" localSheetId="26">BlankMacro1</definedName>
    <definedName name="치버ㅑ" localSheetId="27">BlankMacro1</definedName>
    <definedName name="치버ㅑ" localSheetId="6">BlankMacro1</definedName>
    <definedName name="치버ㅑ" localSheetId="5">BlankMacro1</definedName>
    <definedName name="치버ㅑ">BlankMacro1</definedName>
    <definedName name="치장벽돌공" localSheetId="24">#REF!</definedName>
    <definedName name="치장벽돌공">#REF!</definedName>
    <definedName name="치ㅑㄷ" localSheetId="24">BlankMacro1</definedName>
    <definedName name="치ㅑㄷ" localSheetId="8">BlankMacro1</definedName>
    <definedName name="치ㅑㄷ" localSheetId="25">BlankMacro1</definedName>
    <definedName name="치ㅑㄷ" localSheetId="2">BlankMacro1</definedName>
    <definedName name="치ㅑㄷ" localSheetId="28">BlankMacro1</definedName>
    <definedName name="치ㅑㄷ" localSheetId="26">BlankMacro1</definedName>
    <definedName name="치ㅑㄷ" localSheetId="27">BlankMacro1</definedName>
    <definedName name="치ㅑㄷ" localSheetId="6">BlankMacro1</definedName>
    <definedName name="치ㅑㄷ" localSheetId="5">BlankMacro1</definedName>
    <definedName name="치ㅑㄷ">BlankMacro1</definedName>
    <definedName name="칭" localSheetId="24">BlankMacro1</definedName>
    <definedName name="칭" localSheetId="8">BlankMacro1</definedName>
    <definedName name="칭" localSheetId="25">BlankMacro1</definedName>
    <definedName name="칭" localSheetId="2">BlankMacro1</definedName>
    <definedName name="칭" localSheetId="28">BlankMacro1</definedName>
    <definedName name="칭" localSheetId="26">BlankMacro1</definedName>
    <definedName name="칭" localSheetId="27">BlankMacro1</definedName>
    <definedName name="칭" localSheetId="6">BlankMacro1</definedName>
    <definedName name="칭" localSheetId="5">BlankMacro1</definedName>
    <definedName name="칭">BlankMacro1</definedName>
    <definedName name="ㅋ" localSheetId="24" hidden="1">{#N/A,#N/A,FALSE,"UNIT";#N/A,#N/A,FALSE,"UNIT";#N/A,#N/A,FALSE,"계정"}</definedName>
    <definedName name="ㅋ" localSheetId="8" hidden="1">{#N/A,#N/A,FALSE,"UNIT";#N/A,#N/A,FALSE,"UNIT";#N/A,#N/A,FALSE,"계정"}</definedName>
    <definedName name="ㅋ" localSheetId="25" hidden="1">{#N/A,#N/A,FALSE,"UNIT";#N/A,#N/A,FALSE,"UNIT";#N/A,#N/A,FALSE,"계정"}</definedName>
    <definedName name="ㅋ" localSheetId="2" hidden="1">{#N/A,#N/A,FALSE,"UNIT";#N/A,#N/A,FALSE,"UNIT";#N/A,#N/A,FALSE,"계정"}</definedName>
    <definedName name="ㅋ" localSheetId="28" hidden="1">{#N/A,#N/A,FALSE,"UNIT";#N/A,#N/A,FALSE,"UNIT";#N/A,#N/A,FALSE,"계정"}</definedName>
    <definedName name="ㅋ" localSheetId="5" hidden="1">{#N/A,#N/A,FALSE,"UNIT";#N/A,#N/A,FALSE,"UNIT";#N/A,#N/A,FALSE,"계정"}</definedName>
    <definedName name="ㅋ" hidden="1">{#N/A,#N/A,FALSE,"UNIT";#N/A,#N/A,FALSE,"UNIT";#N/A,#N/A,FALSE,"계정"}</definedName>
    <definedName name="ㅋㄴ" localSheetId="24" hidden="1">{#N/A,#N/A,FALSE,"단축1";#N/A,#N/A,FALSE,"단축2";#N/A,#N/A,FALSE,"단축3";#N/A,#N/A,FALSE,"장축";#N/A,#N/A,FALSE,"4WD"}</definedName>
    <definedName name="ㅋㄴ" localSheetId="8" hidden="1">{#N/A,#N/A,FALSE,"단축1";#N/A,#N/A,FALSE,"단축2";#N/A,#N/A,FALSE,"단축3";#N/A,#N/A,FALSE,"장축";#N/A,#N/A,FALSE,"4WD"}</definedName>
    <definedName name="ㅋㄴ" localSheetId="25" hidden="1">{#N/A,#N/A,FALSE,"단축1";#N/A,#N/A,FALSE,"단축2";#N/A,#N/A,FALSE,"단축3";#N/A,#N/A,FALSE,"장축";#N/A,#N/A,FALSE,"4WD"}</definedName>
    <definedName name="ㅋㄴ" localSheetId="2" hidden="1">{#N/A,#N/A,FALSE,"단축1";#N/A,#N/A,FALSE,"단축2";#N/A,#N/A,FALSE,"단축3";#N/A,#N/A,FALSE,"장축";#N/A,#N/A,FALSE,"4WD"}</definedName>
    <definedName name="ㅋㄴ" localSheetId="28" hidden="1">{#N/A,#N/A,FALSE,"단축1";#N/A,#N/A,FALSE,"단축2";#N/A,#N/A,FALSE,"단축3";#N/A,#N/A,FALSE,"장축";#N/A,#N/A,FALSE,"4WD"}</definedName>
    <definedName name="ㅋㄴ" localSheetId="5" hidden="1">{#N/A,#N/A,FALSE,"단축1";#N/A,#N/A,FALSE,"단축2";#N/A,#N/A,FALSE,"단축3";#N/A,#N/A,FALSE,"장축";#N/A,#N/A,FALSE,"4WD"}</definedName>
    <definedName name="ㅋㄴ" hidden="1">{#N/A,#N/A,FALSE,"단축1";#N/A,#N/A,FALSE,"단축2";#N/A,#N/A,FALSE,"단축3";#N/A,#N/A,FALSE,"장축";#N/A,#N/A,FALSE,"4WD"}</definedName>
    <definedName name="ㅋㄷㅎㄷㅎㅁ" localSheetId="24" hidden="1">{#N/A,#N/A,TRUE,"경전'96(1)";#N/A,#N/A,TRUE,"경전'96 (2)"}</definedName>
    <definedName name="ㅋㄷㅎㄷㅎㅁ" localSheetId="8" hidden="1">{#N/A,#N/A,TRUE,"경전'96(1)";#N/A,#N/A,TRUE,"경전'96 (2)"}</definedName>
    <definedName name="ㅋㄷㅎㄷㅎㅁ" localSheetId="25" hidden="1">{#N/A,#N/A,TRUE,"경전'96(1)";#N/A,#N/A,TRUE,"경전'96 (2)"}</definedName>
    <definedName name="ㅋㄷㅎㄷㅎㅁ" localSheetId="2" hidden="1">{#N/A,#N/A,TRUE,"경전'96(1)";#N/A,#N/A,TRUE,"경전'96 (2)"}</definedName>
    <definedName name="ㅋㄷㅎㄷㅎㅁ" localSheetId="28" hidden="1">{#N/A,#N/A,TRUE,"경전'96(1)";#N/A,#N/A,TRUE,"경전'96 (2)"}</definedName>
    <definedName name="ㅋㄷㅎㄷㅎㅁ" localSheetId="5" hidden="1">{#N/A,#N/A,TRUE,"경전'96(1)";#N/A,#N/A,TRUE,"경전'96 (2)"}</definedName>
    <definedName name="ㅋㄷㅎㄷㅎㅁ" hidden="1">{#N/A,#N/A,TRUE,"경전'96(1)";#N/A,#N/A,TRUE,"경전'96 (2)"}</definedName>
    <definedName name="ㅋ돔ㄷ롬ㄷ" localSheetId="24" hidden="1">{#N/A,#N/A,TRUE,"경전'96(1)";#N/A,#N/A,TRUE,"경전'96 (2)"}</definedName>
    <definedName name="ㅋ돔ㄷ롬ㄷ" localSheetId="8" hidden="1">{#N/A,#N/A,TRUE,"경전'96(1)";#N/A,#N/A,TRUE,"경전'96 (2)"}</definedName>
    <definedName name="ㅋ돔ㄷ롬ㄷ" localSheetId="25" hidden="1">{#N/A,#N/A,TRUE,"경전'96(1)";#N/A,#N/A,TRUE,"경전'96 (2)"}</definedName>
    <definedName name="ㅋ돔ㄷ롬ㄷ" localSheetId="2" hidden="1">{#N/A,#N/A,TRUE,"경전'96(1)";#N/A,#N/A,TRUE,"경전'96 (2)"}</definedName>
    <definedName name="ㅋ돔ㄷ롬ㄷ" localSheetId="28" hidden="1">{#N/A,#N/A,TRUE,"경전'96(1)";#N/A,#N/A,TRUE,"경전'96 (2)"}</definedName>
    <definedName name="ㅋ돔ㄷ롬ㄷ" localSheetId="5" hidden="1">{#N/A,#N/A,TRUE,"경전'96(1)";#N/A,#N/A,TRUE,"경전'96 (2)"}</definedName>
    <definedName name="ㅋ돔ㄷ롬ㄷ" hidden="1">{#N/A,#N/A,TRUE,"경전'96(1)";#N/A,#N/A,TRUE,"경전'96 (2)"}</definedName>
    <definedName name="ㅋㅇ로" localSheetId="24" hidden="1">{#N/A,#N/A,TRUE,"경전'96(1)";#N/A,#N/A,TRUE,"경전'96 (2)"}</definedName>
    <definedName name="ㅋㅇ로" localSheetId="8" hidden="1">{#N/A,#N/A,TRUE,"경전'96(1)";#N/A,#N/A,TRUE,"경전'96 (2)"}</definedName>
    <definedName name="ㅋㅇ로" localSheetId="25" hidden="1">{#N/A,#N/A,TRUE,"경전'96(1)";#N/A,#N/A,TRUE,"경전'96 (2)"}</definedName>
    <definedName name="ㅋㅇ로" localSheetId="2" hidden="1">{#N/A,#N/A,TRUE,"경전'96(1)";#N/A,#N/A,TRUE,"경전'96 (2)"}</definedName>
    <definedName name="ㅋㅇ로" localSheetId="28" hidden="1">{#N/A,#N/A,TRUE,"경전'96(1)";#N/A,#N/A,TRUE,"경전'96 (2)"}</definedName>
    <definedName name="ㅋㅇ로" localSheetId="5" hidden="1">{#N/A,#N/A,TRUE,"경전'96(1)";#N/A,#N/A,TRUE,"경전'96 (2)"}</definedName>
    <definedName name="ㅋㅇ로" hidden="1">{#N/A,#N/A,TRUE,"경전'96(1)";#N/A,#N/A,TRUE,"경전'96 (2)"}</definedName>
    <definedName name="ㅋㅇㅎㅇㅎ" localSheetId="24" hidden="1">{#N/A,#N/A,TRUE,"경전'96(1)";#N/A,#N/A,TRUE,"경전'96 (2)"}</definedName>
    <definedName name="ㅋㅇㅎㅇㅎ" localSheetId="8" hidden="1">{#N/A,#N/A,TRUE,"경전'96(1)";#N/A,#N/A,TRUE,"경전'96 (2)"}</definedName>
    <definedName name="ㅋㅇㅎㅇㅎ" localSheetId="25" hidden="1">{#N/A,#N/A,TRUE,"경전'96(1)";#N/A,#N/A,TRUE,"경전'96 (2)"}</definedName>
    <definedName name="ㅋㅇㅎㅇㅎ" localSheetId="2" hidden="1">{#N/A,#N/A,TRUE,"경전'96(1)";#N/A,#N/A,TRUE,"경전'96 (2)"}</definedName>
    <definedName name="ㅋㅇㅎㅇㅎ" localSheetId="28" hidden="1">{#N/A,#N/A,TRUE,"경전'96(1)";#N/A,#N/A,TRUE,"경전'96 (2)"}</definedName>
    <definedName name="ㅋㅇㅎㅇㅎ" localSheetId="5" hidden="1">{#N/A,#N/A,TRUE,"경전'96(1)";#N/A,#N/A,TRUE,"경전'96 (2)"}</definedName>
    <definedName name="ㅋㅇㅎㅇㅎ" hidden="1">{#N/A,#N/A,TRUE,"경전'96(1)";#N/A,#N/A,TRUE,"경전'96 (2)"}</definedName>
    <definedName name="ㅋㅋ" localSheetId="24" hidden="1">{#N/A,#N/A,TRUE,"Y생산";#N/A,#N/A,TRUE,"Y판매";#N/A,#N/A,TRUE,"Y총물량";#N/A,#N/A,TRUE,"Y능력";#N/A,#N/A,TRUE,"YKD"}</definedName>
    <definedName name="ㅋㅋ" localSheetId="8" hidden="1">{#N/A,#N/A,TRUE,"Y생산";#N/A,#N/A,TRUE,"Y판매";#N/A,#N/A,TRUE,"Y총물량";#N/A,#N/A,TRUE,"Y능력";#N/A,#N/A,TRUE,"YKD"}</definedName>
    <definedName name="ㅋㅋ" localSheetId="25" hidden="1">{#N/A,#N/A,TRUE,"Y생산";#N/A,#N/A,TRUE,"Y판매";#N/A,#N/A,TRUE,"Y총물량";#N/A,#N/A,TRUE,"Y능력";#N/A,#N/A,TRUE,"YKD"}</definedName>
    <definedName name="ㅋㅋ" localSheetId="2" hidden="1">{#N/A,#N/A,TRUE,"Y생산";#N/A,#N/A,TRUE,"Y판매";#N/A,#N/A,TRUE,"Y총물량";#N/A,#N/A,TRUE,"Y능력";#N/A,#N/A,TRUE,"YKD"}</definedName>
    <definedName name="ㅋㅋ" localSheetId="14" hidden="1">{#N/A,#N/A,TRUE,"Y생산";#N/A,#N/A,TRUE,"Y판매";#N/A,#N/A,TRUE,"Y총물량";#N/A,#N/A,TRUE,"Y능력";#N/A,#N/A,TRUE,"YKD"}</definedName>
    <definedName name="ㅋㅋ" localSheetId="28" hidden="1">{#N/A,#N/A,TRUE,"Y생산";#N/A,#N/A,TRUE,"Y판매";#N/A,#N/A,TRUE,"Y총물량";#N/A,#N/A,TRUE,"Y능력";#N/A,#N/A,TRUE,"YKD"}</definedName>
    <definedName name="ㅋㅋ" localSheetId="5" hidden="1">{#N/A,#N/A,TRUE,"Y생산";#N/A,#N/A,TRUE,"Y판매";#N/A,#N/A,TRUE,"Y총물량";#N/A,#N/A,TRUE,"Y능력";#N/A,#N/A,TRUE,"YKD"}</definedName>
    <definedName name="ㅋㅋ" localSheetId="13" hidden="1">{#N/A,#N/A,TRUE,"Y생산";#N/A,#N/A,TRUE,"Y판매";#N/A,#N/A,TRUE,"Y총물량";#N/A,#N/A,TRUE,"Y능력";#N/A,#N/A,TRUE,"YKD"}</definedName>
    <definedName name="ㅋㅋ" hidden="1">{#N/A,#N/A,TRUE,"Y생산";#N/A,#N/A,TRUE,"Y판매";#N/A,#N/A,TRUE,"Y총물량";#N/A,#N/A,TRUE,"Y능력";#N/A,#N/A,TRUE,"YKD"}</definedName>
    <definedName name="ㅋㅋㅋ" localSheetId="24" hidden="1">{"'Jibu9811 (3)'!$B$1:$J$433"}</definedName>
    <definedName name="ㅋㅋㅋ" localSheetId="8" hidden="1">{"'Jibu9811 (3)'!$B$1:$J$433"}</definedName>
    <definedName name="ㅋㅋㅋ" localSheetId="25" hidden="1">{"'Jibu9811 (3)'!$B$1:$J$433"}</definedName>
    <definedName name="ㅋㅋㅋ" localSheetId="2" hidden="1">{"'Jibu9811 (3)'!$B$1:$J$433"}</definedName>
    <definedName name="ㅋㅋㅋ" localSheetId="14" hidden="1">{"'Jibu9811 (3)'!$B$1:$J$433"}</definedName>
    <definedName name="ㅋㅋㅋ" localSheetId="28" hidden="1">{"'Jibu9811 (3)'!$B$1:$J$433"}</definedName>
    <definedName name="ㅋㅋㅋ" localSheetId="5" hidden="1">{"'Jibu9811 (3)'!$B$1:$J$433"}</definedName>
    <definedName name="ㅋㅋㅋ" localSheetId="13" hidden="1">{"'Jibu9811 (3)'!$B$1:$J$433"}</definedName>
    <definedName name="ㅋㅋㅋ" hidden="1">{"'Jibu9811 (3)'!$B$1:$J$433"}</definedName>
    <definedName name="ㅋㅋㅋㅋ"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localSheetId="24"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localSheetId="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localSheetId="2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localSheetId="28"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localSheetId="5"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localSheetId="24" hidden="1">{#N/A,#N/A,FALSE,"Sheet1"}</definedName>
    <definedName name="ㅋㅌㅊ" localSheetId="8" hidden="1">{#N/A,#N/A,FALSE,"Sheet1"}</definedName>
    <definedName name="ㅋㅌㅊ" localSheetId="25" hidden="1">{#N/A,#N/A,FALSE,"Sheet1"}</definedName>
    <definedName name="ㅋㅌㅊ" localSheetId="2" hidden="1">{#N/A,#N/A,FALSE,"Sheet1"}</definedName>
    <definedName name="ㅋㅌㅊ" localSheetId="28" hidden="1">{#N/A,#N/A,FALSE,"Sheet1"}</definedName>
    <definedName name="ㅋㅌㅊ" localSheetId="5" hidden="1">{#N/A,#N/A,FALSE,"Sheet1"}</definedName>
    <definedName name="ㅋㅌㅊ" hidden="1">{#N/A,#N/A,FALSE,"Sheet1"}</definedName>
    <definedName name="ㅋㅌㅊ퓨">#N/A</definedName>
    <definedName name="ㅋㅌㅌ" localSheetId="24" hidden="1">#REF!</definedName>
    <definedName name="ㅋㅌㅌ" hidden="1">#REF!</definedName>
    <definedName name="ㅋㅍㅋㅍㅋㅍㅋㅌㅍㅎㅁㅎㅁㅎㅁㅎㅁㅎㅎㅁㅎ" localSheetId="24" hidden="1">#REF!</definedName>
    <definedName name="ㅋㅍㅋㅍㅋㅍㅋㅌㅍㅎㅁㅎㅁㅎㅁㅎㅁㅎㅎㅁㅎ" localSheetId="28" hidden="1">#REF!</definedName>
    <definedName name="ㅋㅍㅋㅍㅋㅍㅋㅌㅍㅎㅁㅎㅁㅎㅁㅎㅁㅎㅎㅁㅎ" hidden="1">#REF!</definedName>
    <definedName name="ㅋㅍㅌㅍㅋㅌㅍㅍㅌㅋㅍㅍㅋㅍㅋㅍㅍㅋ" localSheetId="24" hidden="1">#REF!</definedName>
    <definedName name="ㅋㅍㅌㅍㅋㅌㅍㅍㅌㅋㅍㅍㅋㅍㅋㅍㅍㅋ" localSheetId="28" hidden="1">#REF!</definedName>
    <definedName name="ㅋㅍㅌㅍㅋㅌㅍㅍㅌㅋㅍㅍㅋㅍㅋㅍㅍㅋ" hidden="1">#REF!</definedName>
    <definedName name="카" localSheetId="24" hidden="1">{#N/A,#N/A,FALSE,"단축1";#N/A,#N/A,FALSE,"단축2";#N/A,#N/A,FALSE,"단축3";#N/A,#N/A,FALSE,"장축";#N/A,#N/A,FALSE,"4WD"}</definedName>
    <definedName name="카" localSheetId="8" hidden="1">{#N/A,#N/A,FALSE,"단축1";#N/A,#N/A,FALSE,"단축2";#N/A,#N/A,FALSE,"단축3";#N/A,#N/A,FALSE,"장축";#N/A,#N/A,FALSE,"4WD"}</definedName>
    <definedName name="카" localSheetId="25" hidden="1">{#N/A,#N/A,FALSE,"단축1";#N/A,#N/A,FALSE,"단축2";#N/A,#N/A,FALSE,"단축3";#N/A,#N/A,FALSE,"장축";#N/A,#N/A,FALSE,"4WD"}</definedName>
    <definedName name="카" localSheetId="2" hidden="1">{#N/A,#N/A,FALSE,"단축1";#N/A,#N/A,FALSE,"단축2";#N/A,#N/A,FALSE,"단축3";#N/A,#N/A,FALSE,"장축";#N/A,#N/A,FALSE,"4WD"}</definedName>
    <definedName name="카" localSheetId="28" hidden="1">{#N/A,#N/A,FALSE,"단축1";#N/A,#N/A,FALSE,"단축2";#N/A,#N/A,FALSE,"단축3";#N/A,#N/A,FALSE,"장축";#N/A,#N/A,FALSE,"4WD"}</definedName>
    <definedName name="카" localSheetId="5" hidden="1">{#N/A,#N/A,FALSE,"단축1";#N/A,#N/A,FALSE,"단축2";#N/A,#N/A,FALSE,"단축3";#N/A,#N/A,FALSE,"장축";#N/A,#N/A,FALSE,"4WD"}</definedName>
    <definedName name="카" hidden="1">{#N/A,#N/A,FALSE,"단축1";#N/A,#N/A,FALSE,"단축2";#N/A,#N/A,FALSE,"단축3";#N/A,#N/A,FALSE,"장축";#N/A,#N/A,FALSE,"4WD"}</definedName>
    <definedName name="카러" localSheetId="24" hidden="1">{#N/A,#N/A,FALSE,"1.CRITERIA";#N/A,#N/A,FALSE,"2.IS";#N/A,#N/A,FALSE,"3.BS";#N/A,#N/A,FALSE,"4.PER PL";#N/A,#N/A,FALSE,"5.INVESTMENT";#N/A,#N/A,FALSE,"6.공문";#N/A,#N/A,FALSE,"7.netinvest"}</definedName>
    <definedName name="카러" localSheetId="8" hidden="1">{#N/A,#N/A,FALSE,"1.CRITERIA";#N/A,#N/A,FALSE,"2.IS";#N/A,#N/A,FALSE,"3.BS";#N/A,#N/A,FALSE,"4.PER PL";#N/A,#N/A,FALSE,"5.INVESTMENT";#N/A,#N/A,FALSE,"6.공문";#N/A,#N/A,FALSE,"7.netinvest"}</definedName>
    <definedName name="카러" localSheetId="25"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localSheetId="28" hidden="1">{#N/A,#N/A,FALSE,"1.CRITERIA";#N/A,#N/A,FALSE,"2.IS";#N/A,#N/A,FALSE,"3.BS";#N/A,#N/A,FALSE,"4.PER PL";#N/A,#N/A,FALSE,"5.INVESTMENT";#N/A,#N/A,FALSE,"6.공문";#N/A,#N/A,FALSE,"7.netinvest"}</definedName>
    <definedName name="카러" localSheetId="5"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24" hidden="1">{#N/A,#N/A,FALSE,"단축1";#N/A,#N/A,FALSE,"단축2";#N/A,#N/A,FALSE,"단축3";#N/A,#N/A,FALSE,"장축";#N/A,#N/A,FALSE,"4WD"}</definedName>
    <definedName name="카메라" localSheetId="8" hidden="1">{#N/A,#N/A,FALSE,"단축1";#N/A,#N/A,FALSE,"단축2";#N/A,#N/A,FALSE,"단축3";#N/A,#N/A,FALSE,"장축";#N/A,#N/A,FALSE,"4WD"}</definedName>
    <definedName name="카메라" localSheetId="25" hidden="1">{#N/A,#N/A,FALSE,"단축1";#N/A,#N/A,FALSE,"단축2";#N/A,#N/A,FALSE,"단축3";#N/A,#N/A,FALSE,"장축";#N/A,#N/A,FALSE,"4WD"}</definedName>
    <definedName name="카메라" localSheetId="2" hidden="1">{#N/A,#N/A,FALSE,"단축1";#N/A,#N/A,FALSE,"단축2";#N/A,#N/A,FALSE,"단축3";#N/A,#N/A,FALSE,"장축";#N/A,#N/A,FALSE,"4WD"}</definedName>
    <definedName name="카메라" localSheetId="28" hidden="1">{#N/A,#N/A,FALSE,"단축1";#N/A,#N/A,FALSE,"단축2";#N/A,#N/A,FALSE,"단축3";#N/A,#N/A,FALSE,"장축";#N/A,#N/A,FALSE,"4WD"}</definedName>
    <definedName name="카메라" localSheetId="5" hidden="1">{#N/A,#N/A,FALSE,"단축1";#N/A,#N/A,FALSE,"단축2";#N/A,#N/A,FALSE,"단축3";#N/A,#N/A,FALSE,"장축";#N/A,#N/A,FALSE,"4WD"}</definedName>
    <definedName name="카메라" hidden="1">{#N/A,#N/A,FALSE,"단축1";#N/A,#N/A,FALSE,"단축2";#N/A,#N/A,FALSE,"단축3";#N/A,#N/A,FALSE,"장축";#N/A,#N/A,FALSE,"4WD"}</definedName>
    <definedName name="칷__?____?" localSheetId="24">#REF!</definedName>
    <definedName name="칷__?____?">#REF!</definedName>
    <definedName name="캐쉬" localSheetId="24" hidden="1">{#N/A,#N/A,FALSE,"지침";#N/A,#N/A,FALSE,"환경분석";#N/A,#N/A,FALSE,"Sheet16"}</definedName>
    <definedName name="캐쉬" localSheetId="8" hidden="1">{#N/A,#N/A,FALSE,"지침";#N/A,#N/A,FALSE,"환경분석";#N/A,#N/A,FALSE,"Sheet16"}</definedName>
    <definedName name="캐쉬" localSheetId="25" hidden="1">{#N/A,#N/A,FALSE,"지침";#N/A,#N/A,FALSE,"환경분석";#N/A,#N/A,FALSE,"Sheet16"}</definedName>
    <definedName name="캐쉬" localSheetId="2" hidden="1">{#N/A,#N/A,FALSE,"지침";#N/A,#N/A,FALSE,"환경분석";#N/A,#N/A,FALSE,"Sheet16"}</definedName>
    <definedName name="캐쉬" localSheetId="28" hidden="1">{#N/A,#N/A,FALSE,"지침";#N/A,#N/A,FALSE,"환경분석";#N/A,#N/A,FALSE,"Sheet16"}</definedName>
    <definedName name="캐쉬" localSheetId="5" hidden="1">{#N/A,#N/A,FALSE,"지침";#N/A,#N/A,FALSE,"환경분석";#N/A,#N/A,FALSE,"Sheet16"}</definedName>
    <definedName name="캐쉬" hidden="1">{#N/A,#N/A,FALSE,"지침";#N/A,#N/A,FALSE,"환경분석";#N/A,#N/A,FALSE,"Sheet16"}</definedName>
    <definedName name="캠페인">[4]기준정보!$M$5:$M$26</definedName>
    <definedName name="캡슐분해" localSheetId="24">#REF!</definedName>
    <definedName name="캡슐분해">#REF!</definedName>
    <definedName name="캡슐세척" localSheetId="24">#REF!</definedName>
    <definedName name="캡슐세척">#REF!</definedName>
    <definedName name="캡슐익일" localSheetId="24">#REF!</definedName>
    <definedName name="캡슐익일">#REF!</definedName>
    <definedName name="캡슐조립" localSheetId="24">#REF!</definedName>
    <definedName name="캡슐조립">#REF!</definedName>
    <definedName name="캡슐청결" localSheetId="24">#REF!</definedName>
    <definedName name="캡슐청결">#REF!</definedName>
    <definedName name="커머" localSheetId="24" hidden="1">{#N/A,#N/A,FALSE,"1.CRITERIA";#N/A,#N/A,FALSE,"2.IS";#N/A,#N/A,FALSE,"3.BS";#N/A,#N/A,FALSE,"4.PER PL";#N/A,#N/A,FALSE,"5.INVESTMENT";#N/A,#N/A,FALSE,"6.공문";#N/A,#N/A,FALSE,"7.netinvest"}</definedName>
    <definedName name="커머" localSheetId="8" hidden="1">{#N/A,#N/A,FALSE,"1.CRITERIA";#N/A,#N/A,FALSE,"2.IS";#N/A,#N/A,FALSE,"3.BS";#N/A,#N/A,FALSE,"4.PER PL";#N/A,#N/A,FALSE,"5.INVESTMENT";#N/A,#N/A,FALSE,"6.공문";#N/A,#N/A,FALSE,"7.netinvest"}</definedName>
    <definedName name="커머" localSheetId="25"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localSheetId="28" hidden="1">{#N/A,#N/A,FALSE,"1.CRITERIA";#N/A,#N/A,FALSE,"2.IS";#N/A,#N/A,FALSE,"3.BS";#N/A,#N/A,FALSE,"4.PER PL";#N/A,#N/A,FALSE,"5.INVESTMENT";#N/A,#N/A,FALSE,"6.공문";#N/A,#N/A,FALSE,"7.netinvest"}</definedName>
    <definedName name="커머" localSheetId="5"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 localSheetId="24">#REF!</definedName>
    <definedName name="컴">#REF!</definedName>
    <definedName name="컴퓨" localSheetId="24">#REF!</definedName>
    <definedName name="컴퓨">#REF!</definedName>
    <definedName name="컼커" localSheetId="24" hidden="1">{#N/A,#N/A,FALSE,"1.CRITERIA";#N/A,#N/A,FALSE,"2.IS";#N/A,#N/A,FALSE,"3.BS";#N/A,#N/A,FALSE,"4.PER PL";#N/A,#N/A,FALSE,"5.INVESTMENT";#N/A,#N/A,FALSE,"6.공문";#N/A,#N/A,FALSE,"7.netinvest"}</definedName>
    <definedName name="컼커" localSheetId="8" hidden="1">{#N/A,#N/A,FALSE,"1.CRITERIA";#N/A,#N/A,FALSE,"2.IS";#N/A,#N/A,FALSE,"3.BS";#N/A,#N/A,FALSE,"4.PER PL";#N/A,#N/A,FALSE,"5.INVESTMENT";#N/A,#N/A,FALSE,"6.공문";#N/A,#N/A,FALSE,"7.netinvest"}</definedName>
    <definedName name="컼커" localSheetId="25"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localSheetId="28" hidden="1">{#N/A,#N/A,FALSE,"1.CRITERIA";#N/A,#N/A,FALSE,"2.IS";#N/A,#N/A,FALSE,"3.BS";#N/A,#N/A,FALSE,"4.PER PL";#N/A,#N/A,FALSE,"5.INVESTMENT";#N/A,#N/A,FALSE,"6.공문";#N/A,#N/A,FALSE,"7.netinvest"}</definedName>
    <definedName name="컼커" localSheetId="5"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4" hidden="1">{#N/A,#N/A,TRUE,"토적및재료집계";#N/A,#N/A,TRUE,"토적및재료집계";#N/A,#N/A,TRUE,"단위량"}</definedName>
    <definedName name="케이블간지" localSheetId="8" hidden="1">{#N/A,#N/A,TRUE,"토적및재료집계";#N/A,#N/A,TRUE,"토적및재료집계";#N/A,#N/A,TRUE,"단위량"}</definedName>
    <definedName name="케이블간지" localSheetId="25" hidden="1">{#N/A,#N/A,TRUE,"토적및재료집계";#N/A,#N/A,TRUE,"토적및재료집계";#N/A,#N/A,TRUE,"단위량"}</definedName>
    <definedName name="케이블간지" localSheetId="2" hidden="1">{#N/A,#N/A,TRUE,"토적및재료집계";#N/A,#N/A,TRUE,"토적및재료집계";#N/A,#N/A,TRUE,"단위량"}</definedName>
    <definedName name="케이블간지" localSheetId="14" hidden="1">{#N/A,#N/A,TRUE,"토적및재료집계";#N/A,#N/A,TRUE,"토적및재료집계";#N/A,#N/A,TRUE,"단위량"}</definedName>
    <definedName name="케이블간지" localSheetId="28" hidden="1">{#N/A,#N/A,TRUE,"토적및재료집계";#N/A,#N/A,TRUE,"토적및재료집계";#N/A,#N/A,TRUE,"단위량"}</definedName>
    <definedName name="케이블간지" localSheetId="5" hidden="1">{#N/A,#N/A,TRUE,"토적및재료집계";#N/A,#N/A,TRUE,"토적및재료집계";#N/A,#N/A,TRUE,"단위량"}</definedName>
    <definedName name="케이블간지" localSheetId="13"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localSheetId="24" hidden="1">{#N/A,#N/A,FALSE,"단축1";#N/A,#N/A,FALSE,"단축2";#N/A,#N/A,FALSE,"단축3";#N/A,#N/A,FALSE,"장축";#N/A,#N/A,FALSE,"4WD"}</definedName>
    <definedName name="케이스" localSheetId="8" hidden="1">{#N/A,#N/A,FALSE,"단축1";#N/A,#N/A,FALSE,"단축2";#N/A,#N/A,FALSE,"단축3";#N/A,#N/A,FALSE,"장축";#N/A,#N/A,FALSE,"4WD"}</definedName>
    <definedName name="케이스" localSheetId="25" hidden="1">{#N/A,#N/A,FALSE,"단축1";#N/A,#N/A,FALSE,"단축2";#N/A,#N/A,FALSE,"단축3";#N/A,#N/A,FALSE,"장축";#N/A,#N/A,FALSE,"4WD"}</definedName>
    <definedName name="케이스" localSheetId="2" hidden="1">{#N/A,#N/A,FALSE,"단축1";#N/A,#N/A,FALSE,"단축2";#N/A,#N/A,FALSE,"단축3";#N/A,#N/A,FALSE,"장축";#N/A,#N/A,FALSE,"4WD"}</definedName>
    <definedName name="케이스" localSheetId="28" hidden="1">{#N/A,#N/A,FALSE,"단축1";#N/A,#N/A,FALSE,"단축2";#N/A,#N/A,FALSE,"단축3";#N/A,#N/A,FALSE,"장축";#N/A,#N/A,FALSE,"4WD"}</definedName>
    <definedName name="케이스" localSheetId="5" hidden="1">{#N/A,#N/A,FALSE,"단축1";#N/A,#N/A,FALSE,"단축2";#N/A,#N/A,FALSE,"단축3";#N/A,#N/A,FALSE,"장축";#N/A,#N/A,FALSE,"4WD"}</definedName>
    <definedName name="케이스" hidden="1">{#N/A,#N/A,FALSE,"단축1";#N/A,#N/A,FALSE,"단축2";#N/A,#N/A,FALSE,"단축3";#N/A,#N/A,FALSE,"장축";#N/A,#N/A,FALSE,"4WD"}</definedName>
    <definedName name="코" localSheetId="24" hidden="1">{#N/A,#N/A,FALSE,"1.CRITERIA";#N/A,#N/A,FALSE,"2.IS";#N/A,#N/A,FALSE,"3.BS";#N/A,#N/A,FALSE,"4.PER PL";#N/A,#N/A,FALSE,"5.INVESTMENT";#N/A,#N/A,FALSE,"6.공문";#N/A,#N/A,FALSE,"7.netinvest"}</definedName>
    <definedName name="코" localSheetId="8" hidden="1">{#N/A,#N/A,FALSE,"1.CRITERIA";#N/A,#N/A,FALSE,"2.IS";#N/A,#N/A,FALSE,"3.BS";#N/A,#N/A,FALSE,"4.PER PL";#N/A,#N/A,FALSE,"5.INVESTMENT";#N/A,#N/A,FALSE,"6.공문";#N/A,#N/A,FALSE,"7.netinvest"}</definedName>
    <definedName name="코" localSheetId="25"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localSheetId="28" hidden="1">{#N/A,#N/A,FALSE,"1.CRITERIA";#N/A,#N/A,FALSE,"2.IS";#N/A,#N/A,FALSE,"3.BS";#N/A,#N/A,FALSE,"4.PER PL";#N/A,#N/A,FALSE,"5.INVESTMENT";#N/A,#N/A,FALSE,"6.공문";#N/A,#N/A,FALSE,"7.netinvest"}</definedName>
    <definedName name="코" localSheetId="5"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 localSheetId="24">#REF!</definedName>
    <definedName name="코드명">#REF!</definedName>
    <definedName name="코드입력" localSheetId="24">#REF!</definedName>
    <definedName name="코드입력">#REF!</definedName>
    <definedName name="콘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8"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콘도" localSheetId="5"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 localSheetId="24">#REF!</definedName>
    <definedName name="콘크">#REF!</definedName>
    <definedName name="콘크리트공" localSheetId="24">#REF!</definedName>
    <definedName name="콘크리트공">#REF!</definedName>
    <definedName name="콘크리트접속면적" localSheetId="24">#REF!</definedName>
    <definedName name="콘크리트접속면적">#REF!</definedName>
    <definedName name="콛소" localSheetId="24" hidden="1">{#N/A,#N/A,TRUE,"경전'96(1)";#N/A,#N/A,TRUE,"경전'96 (2)"}</definedName>
    <definedName name="콛소" localSheetId="8" hidden="1">{#N/A,#N/A,TRUE,"경전'96(1)";#N/A,#N/A,TRUE,"경전'96 (2)"}</definedName>
    <definedName name="콛소" localSheetId="25" hidden="1">{#N/A,#N/A,TRUE,"경전'96(1)";#N/A,#N/A,TRUE,"경전'96 (2)"}</definedName>
    <definedName name="콛소" localSheetId="2" hidden="1">{#N/A,#N/A,TRUE,"경전'96(1)";#N/A,#N/A,TRUE,"경전'96 (2)"}</definedName>
    <definedName name="콛소" localSheetId="28" hidden="1">{#N/A,#N/A,TRUE,"경전'96(1)";#N/A,#N/A,TRUE,"경전'96 (2)"}</definedName>
    <definedName name="콛소" localSheetId="5" hidden="1">{#N/A,#N/A,TRUE,"경전'96(1)";#N/A,#N/A,TRUE,"경전'96 (2)"}</definedName>
    <definedName name="콛소" hidden="1">{#N/A,#N/A,TRUE,"경전'96(1)";#N/A,#N/A,TRUE,"경전'96 (2)"}</definedName>
    <definedName name="콤프">#N/A</definedName>
    <definedName name="퀸로로" localSheetId="24">#REF!</definedName>
    <definedName name="퀸로로">#REF!</definedName>
    <definedName name="큐ㅗㅅㄹ">#N/A</definedName>
    <definedName name="크" localSheetId="24" hidden="1">{#N/A,#N/A,FALSE,"단축1";#N/A,#N/A,FALSE,"단축2";#N/A,#N/A,FALSE,"단축3";#N/A,#N/A,FALSE,"장축";#N/A,#N/A,FALSE,"4WD"}</definedName>
    <definedName name="크" localSheetId="8" hidden="1">{#N/A,#N/A,FALSE,"단축1";#N/A,#N/A,FALSE,"단축2";#N/A,#N/A,FALSE,"단축3";#N/A,#N/A,FALSE,"장축";#N/A,#N/A,FALSE,"4WD"}</definedName>
    <definedName name="크" localSheetId="25" hidden="1">{#N/A,#N/A,FALSE,"단축1";#N/A,#N/A,FALSE,"단축2";#N/A,#N/A,FALSE,"단축3";#N/A,#N/A,FALSE,"장축";#N/A,#N/A,FALSE,"4WD"}</definedName>
    <definedName name="크" localSheetId="2" hidden="1">{#N/A,#N/A,FALSE,"단축1";#N/A,#N/A,FALSE,"단축2";#N/A,#N/A,FALSE,"단축3";#N/A,#N/A,FALSE,"장축";#N/A,#N/A,FALSE,"4WD"}</definedName>
    <definedName name="크" localSheetId="28" hidden="1">{#N/A,#N/A,FALSE,"단축1";#N/A,#N/A,FALSE,"단축2";#N/A,#N/A,FALSE,"단축3";#N/A,#N/A,FALSE,"장축";#N/A,#N/A,FALSE,"4WD"}</definedName>
    <definedName name="크" localSheetId="5" hidden="1">{#N/A,#N/A,FALSE,"단축1";#N/A,#N/A,FALSE,"단축2";#N/A,#N/A,FALSE,"단축3";#N/A,#N/A,FALSE,"장축";#N/A,#N/A,FALSE,"4WD"}</definedName>
    <definedName name="크" hidden="1">{#N/A,#N/A,FALSE,"단축1";#N/A,#N/A,FALSE,"단축2";#N/A,#N/A,FALSE,"단축3";#N/A,#N/A,FALSE,"장축";#N/A,#N/A,FALSE,"4WD"}</definedName>
    <definedName name="크랑" localSheetId="24" hidden="1">{#N/A,#N/A,FALSE,"단축1";#N/A,#N/A,FALSE,"단축2";#N/A,#N/A,FALSE,"단축3";#N/A,#N/A,FALSE,"장축";#N/A,#N/A,FALSE,"4WD"}</definedName>
    <definedName name="크랑" localSheetId="8" hidden="1">{#N/A,#N/A,FALSE,"단축1";#N/A,#N/A,FALSE,"단축2";#N/A,#N/A,FALSE,"단축3";#N/A,#N/A,FALSE,"장축";#N/A,#N/A,FALSE,"4WD"}</definedName>
    <definedName name="크랑" localSheetId="25" hidden="1">{#N/A,#N/A,FALSE,"단축1";#N/A,#N/A,FALSE,"단축2";#N/A,#N/A,FALSE,"단축3";#N/A,#N/A,FALSE,"장축";#N/A,#N/A,FALSE,"4WD"}</definedName>
    <definedName name="크랑" localSheetId="2" hidden="1">{#N/A,#N/A,FALSE,"단축1";#N/A,#N/A,FALSE,"단축2";#N/A,#N/A,FALSE,"단축3";#N/A,#N/A,FALSE,"장축";#N/A,#N/A,FALSE,"4WD"}</definedName>
    <definedName name="크랑" localSheetId="28" hidden="1">{#N/A,#N/A,FALSE,"단축1";#N/A,#N/A,FALSE,"단축2";#N/A,#N/A,FALSE,"단축3";#N/A,#N/A,FALSE,"장축";#N/A,#N/A,FALSE,"4WD"}</definedName>
    <definedName name="크랑" localSheetId="5" hidden="1">{#N/A,#N/A,FALSE,"단축1";#N/A,#N/A,FALSE,"단축2";#N/A,#N/A,FALSE,"단축3";#N/A,#N/A,FALSE,"장축";#N/A,#N/A,FALSE,"4WD"}</definedName>
    <definedName name="크랑" hidden="1">{#N/A,#N/A,FALSE,"단축1";#N/A,#N/A,FALSE,"단축2";#N/A,#N/A,FALSE,"단축3";#N/A,#N/A,FALSE,"장축";#N/A,#N/A,FALSE,"4WD"}</definedName>
    <definedName name="크레인" localSheetId="24">#REF!</definedName>
    <definedName name="크레인">#REF!</definedName>
    <definedName name="키" localSheetId="24" hidden="1">{#N/A,#N/A,FALSE,"1.CRITERIA";#N/A,#N/A,FALSE,"2.IS";#N/A,#N/A,FALSE,"3.BS";#N/A,#N/A,FALSE,"4.PER PL";#N/A,#N/A,FALSE,"5.INVESTMENT";#N/A,#N/A,FALSE,"6.공문";#N/A,#N/A,FALSE,"7.netinvest"}</definedName>
    <definedName name="키" localSheetId="8" hidden="1">{#N/A,#N/A,FALSE,"1.CRITERIA";#N/A,#N/A,FALSE,"2.IS";#N/A,#N/A,FALSE,"3.BS";#N/A,#N/A,FALSE,"4.PER PL";#N/A,#N/A,FALSE,"5.INVESTMENT";#N/A,#N/A,FALSE,"6.공문";#N/A,#N/A,FALSE,"7.netinvest"}</definedName>
    <definedName name="키" localSheetId="25"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localSheetId="28" hidden="1">{#N/A,#N/A,FALSE,"1.CRITERIA";#N/A,#N/A,FALSE,"2.IS";#N/A,#N/A,FALSE,"3.BS";#N/A,#N/A,FALSE,"4.PER PL";#N/A,#N/A,FALSE,"5.INVESTMENT";#N/A,#N/A,FALSE,"6.공문";#N/A,#N/A,FALSE,"7.netinvest"}</definedName>
    <definedName name="키" localSheetId="5"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24" hidden="1">{#N/A,#N/A,FALSE,"인원";#N/A,#N/A,FALSE,"비용2";#N/A,#N/A,FALSE,"비용1";#N/A,#N/A,FALSE,"비용";#N/A,#N/A,FALSE,"보증2";#N/A,#N/A,FALSE,"보증1";#N/A,#N/A,FALSE,"보증";#N/A,#N/A,FALSE,"손익1";#N/A,#N/A,FALSE,"손익";#N/A,#N/A,FALSE,"부서별매출";#N/A,#N/A,FALSE,"매출"}</definedName>
    <definedName name="키니" localSheetId="8" hidden="1">{#N/A,#N/A,FALSE,"인원";#N/A,#N/A,FALSE,"비용2";#N/A,#N/A,FALSE,"비용1";#N/A,#N/A,FALSE,"비용";#N/A,#N/A,FALSE,"보증2";#N/A,#N/A,FALSE,"보증1";#N/A,#N/A,FALSE,"보증";#N/A,#N/A,FALSE,"손익1";#N/A,#N/A,FALSE,"손익";#N/A,#N/A,FALSE,"부서별매출";#N/A,#N/A,FALSE,"매출"}</definedName>
    <definedName name="키니" localSheetId="25" hidden="1">{#N/A,#N/A,FALSE,"인원";#N/A,#N/A,FALSE,"비용2";#N/A,#N/A,FALSE,"비용1";#N/A,#N/A,FALSE,"비용";#N/A,#N/A,FALSE,"보증2";#N/A,#N/A,FALSE,"보증1";#N/A,#N/A,FALSE,"보증";#N/A,#N/A,FALSE,"손익1";#N/A,#N/A,FALSE,"손익";#N/A,#N/A,FALSE,"부서별매출";#N/A,#N/A,FALSE,"매출"}</definedName>
    <definedName name="키니" localSheetId="2" hidden="1">{#N/A,#N/A,FALSE,"인원";#N/A,#N/A,FALSE,"비용2";#N/A,#N/A,FALSE,"비용1";#N/A,#N/A,FALSE,"비용";#N/A,#N/A,FALSE,"보증2";#N/A,#N/A,FALSE,"보증1";#N/A,#N/A,FALSE,"보증";#N/A,#N/A,FALSE,"손익1";#N/A,#N/A,FALSE,"손익";#N/A,#N/A,FALSE,"부서별매출";#N/A,#N/A,FALSE,"매출"}</definedName>
    <definedName name="키니" localSheetId="14" hidden="1">{#N/A,#N/A,FALSE,"인원";#N/A,#N/A,FALSE,"비용2";#N/A,#N/A,FALSE,"비용1";#N/A,#N/A,FALSE,"비용";#N/A,#N/A,FALSE,"보증2";#N/A,#N/A,FALSE,"보증1";#N/A,#N/A,FALSE,"보증";#N/A,#N/A,FALSE,"손익1";#N/A,#N/A,FALSE,"손익";#N/A,#N/A,FALSE,"부서별매출";#N/A,#N/A,FALSE,"매출"}</definedName>
    <definedName name="키니" localSheetId="28" hidden="1">{#N/A,#N/A,FALSE,"인원";#N/A,#N/A,FALSE,"비용2";#N/A,#N/A,FALSE,"비용1";#N/A,#N/A,FALSE,"비용";#N/A,#N/A,FALSE,"보증2";#N/A,#N/A,FALSE,"보증1";#N/A,#N/A,FALSE,"보증";#N/A,#N/A,FALSE,"손익1";#N/A,#N/A,FALSE,"손익";#N/A,#N/A,FALSE,"부서별매출";#N/A,#N/A,FALSE,"매출"}</definedName>
    <definedName name="키니" localSheetId="5" hidden="1">{#N/A,#N/A,FALSE,"인원";#N/A,#N/A,FALSE,"비용2";#N/A,#N/A,FALSE,"비용1";#N/A,#N/A,FALSE,"비용";#N/A,#N/A,FALSE,"보증2";#N/A,#N/A,FALSE,"보증1";#N/A,#N/A,FALSE,"보증";#N/A,#N/A,FALSE,"손익1";#N/A,#N/A,FALSE,"손익";#N/A,#N/A,FALSE,"부서별매출";#N/A,#N/A,FALSE,"매출"}</definedName>
    <definedName name="키니" localSheetId="13"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24" hidden="1">{#N/A,#N/A,FALSE,"인원";#N/A,#N/A,FALSE,"비용2";#N/A,#N/A,FALSE,"비용1";#N/A,#N/A,FALSE,"비용";#N/A,#N/A,FALSE,"보증2";#N/A,#N/A,FALSE,"보증1";#N/A,#N/A,FALSE,"보증";#N/A,#N/A,FALSE,"손익1";#N/A,#N/A,FALSE,"손익";#N/A,#N/A,FALSE,"부서별매출";#N/A,#N/A,FALSE,"매출"}</definedName>
    <definedName name="키치" localSheetId="8" hidden="1">{#N/A,#N/A,FALSE,"인원";#N/A,#N/A,FALSE,"비용2";#N/A,#N/A,FALSE,"비용1";#N/A,#N/A,FALSE,"비용";#N/A,#N/A,FALSE,"보증2";#N/A,#N/A,FALSE,"보증1";#N/A,#N/A,FALSE,"보증";#N/A,#N/A,FALSE,"손익1";#N/A,#N/A,FALSE,"손익";#N/A,#N/A,FALSE,"부서별매출";#N/A,#N/A,FALSE,"매출"}</definedName>
    <definedName name="키치" localSheetId="25"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localSheetId="14" hidden="1">{#N/A,#N/A,FALSE,"인원";#N/A,#N/A,FALSE,"비용2";#N/A,#N/A,FALSE,"비용1";#N/A,#N/A,FALSE,"비용";#N/A,#N/A,FALSE,"보증2";#N/A,#N/A,FALSE,"보증1";#N/A,#N/A,FALSE,"보증";#N/A,#N/A,FALSE,"손익1";#N/A,#N/A,FALSE,"손익";#N/A,#N/A,FALSE,"부서별매출";#N/A,#N/A,FALSE,"매출"}</definedName>
    <definedName name="키치" localSheetId="28" hidden="1">{#N/A,#N/A,FALSE,"인원";#N/A,#N/A,FALSE,"비용2";#N/A,#N/A,FALSE,"비용1";#N/A,#N/A,FALSE,"비용";#N/A,#N/A,FALSE,"보증2";#N/A,#N/A,FALSE,"보증1";#N/A,#N/A,FALSE,"보증";#N/A,#N/A,FALSE,"손익1";#N/A,#N/A,FALSE,"손익";#N/A,#N/A,FALSE,"부서별매출";#N/A,#N/A,FALSE,"매출"}</definedName>
    <definedName name="키치" localSheetId="5" hidden="1">{#N/A,#N/A,FALSE,"인원";#N/A,#N/A,FALSE,"비용2";#N/A,#N/A,FALSE,"비용1";#N/A,#N/A,FALSE,"비용";#N/A,#N/A,FALSE,"보증2";#N/A,#N/A,FALSE,"보증1";#N/A,#N/A,FALSE,"보증";#N/A,#N/A,FALSE,"손익1";#N/A,#N/A,FALSE,"손익";#N/A,#N/A,FALSE,"부서별매출";#N/A,#N/A,FALSE,"매출"}</definedName>
    <definedName name="키치" localSheetId="13"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24" hidden="1">{#N/A,#N/A,FALSE,"을지 (4)";#N/A,#N/A,FALSE,"을지 (5)";#N/A,#N/A,FALSE,"을지 (6)"}</definedName>
    <definedName name="키프코" localSheetId="8" hidden="1">{#N/A,#N/A,FALSE,"을지 (4)";#N/A,#N/A,FALSE,"을지 (5)";#N/A,#N/A,FALSE,"을지 (6)"}</definedName>
    <definedName name="키프코" localSheetId="25" hidden="1">{#N/A,#N/A,FALSE,"을지 (4)";#N/A,#N/A,FALSE,"을지 (5)";#N/A,#N/A,FALSE,"을지 (6)"}</definedName>
    <definedName name="키프코" localSheetId="2" hidden="1">{#N/A,#N/A,FALSE,"을지 (4)";#N/A,#N/A,FALSE,"을지 (5)";#N/A,#N/A,FALSE,"을지 (6)"}</definedName>
    <definedName name="키프코" localSheetId="28" hidden="1">{#N/A,#N/A,FALSE,"을지 (4)";#N/A,#N/A,FALSE,"을지 (5)";#N/A,#N/A,FALSE,"을지 (6)"}</definedName>
    <definedName name="키프코" localSheetId="5" hidden="1">{#N/A,#N/A,FALSE,"을지 (4)";#N/A,#N/A,FALSE,"을지 (5)";#N/A,#N/A,FALSE,"을지 (6)"}</definedName>
    <definedName name="키프코" hidden="1">{#N/A,#N/A,FALSE,"을지 (4)";#N/A,#N/A,FALSE,"을지 (5)";#N/A,#N/A,FALSE,"을지 (6)"}</definedName>
    <definedName name="ㅌ" localSheetId="24" hidden="1">{#N/A,#N/A,FALSE,"BS";#N/A,#N/A,FALSE,"PL";#N/A,#N/A,FALSE,"처분";#N/A,#N/A,FALSE,"현금";#N/A,#N/A,FALSE,"매출";#N/A,#N/A,FALSE,"원가";#N/A,#N/A,FALSE,"경영"}</definedName>
    <definedName name="ㅌ" localSheetId="8" hidden="1">{#N/A,#N/A,FALSE,"BS";#N/A,#N/A,FALSE,"PL";#N/A,#N/A,FALSE,"처분";#N/A,#N/A,FALSE,"현금";#N/A,#N/A,FALSE,"매출";#N/A,#N/A,FALSE,"원가";#N/A,#N/A,FALSE,"경영"}</definedName>
    <definedName name="ㅌ" localSheetId="25"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localSheetId="14" hidden="1">{#N/A,#N/A,FALSE,"BS";#N/A,#N/A,FALSE,"PL";#N/A,#N/A,FALSE,"처분";#N/A,#N/A,FALSE,"현금";#N/A,#N/A,FALSE,"매출";#N/A,#N/A,FALSE,"원가";#N/A,#N/A,FALSE,"경영"}</definedName>
    <definedName name="ㅌ" localSheetId="28" hidden="1">{#N/A,#N/A,FALSE,"BS";#N/A,#N/A,FALSE,"PL";#N/A,#N/A,FALSE,"처분";#N/A,#N/A,FALSE,"현금";#N/A,#N/A,FALSE,"매출";#N/A,#N/A,FALSE,"원가";#N/A,#N/A,FALSE,"경영"}</definedName>
    <definedName name="ㅌ" localSheetId="5" hidden="1">{#N/A,#N/A,FALSE,"BS";#N/A,#N/A,FALSE,"PL";#N/A,#N/A,FALSE,"처분";#N/A,#N/A,FALSE,"현금";#N/A,#N/A,FALSE,"매출";#N/A,#N/A,FALSE,"원가";#N/A,#N/A,FALSE,"경영"}</definedName>
    <definedName name="ㅌ" localSheetId="13" hidden="1">{#N/A,#N/A,FALSE,"BS";#N/A,#N/A,FALSE,"PL";#N/A,#N/A,FALSE,"처분";#N/A,#N/A,FALSE,"현금";#N/A,#N/A,FALSE,"매출";#N/A,#N/A,FALSE,"원가";#N/A,#N/A,FALSE,"경영"}</definedName>
    <definedName name="ㅌ" hidden="1">{#N/A,#N/A,FALSE,"BS";#N/A,#N/A,FALSE,"PL";#N/A,#N/A,FALSE,"처분";#N/A,#N/A,FALSE,"현금";#N/A,#N/A,FALSE,"매출";#N/A,#N/A,FALSE,"원가";#N/A,#N/A,FALSE,"경영"}</definedName>
    <definedName name="ㅌ750" localSheetId="24">#REF!</definedName>
    <definedName name="ㅌ750">#REF!</definedName>
    <definedName name="ㅌㄴㅇ" localSheetId="24" hidden="1">{#N/A,#N/A,FALSE,"단축1";#N/A,#N/A,FALSE,"단축2";#N/A,#N/A,FALSE,"단축3";#N/A,#N/A,FALSE,"장축";#N/A,#N/A,FALSE,"4WD"}</definedName>
    <definedName name="ㅌㄴㅇ" localSheetId="8" hidden="1">{#N/A,#N/A,FALSE,"단축1";#N/A,#N/A,FALSE,"단축2";#N/A,#N/A,FALSE,"단축3";#N/A,#N/A,FALSE,"장축";#N/A,#N/A,FALSE,"4WD"}</definedName>
    <definedName name="ㅌㄴㅇ" localSheetId="25" hidden="1">{#N/A,#N/A,FALSE,"단축1";#N/A,#N/A,FALSE,"단축2";#N/A,#N/A,FALSE,"단축3";#N/A,#N/A,FALSE,"장축";#N/A,#N/A,FALSE,"4WD"}</definedName>
    <definedName name="ㅌㄴㅇ" localSheetId="2" hidden="1">{#N/A,#N/A,FALSE,"단축1";#N/A,#N/A,FALSE,"단축2";#N/A,#N/A,FALSE,"단축3";#N/A,#N/A,FALSE,"장축";#N/A,#N/A,FALSE,"4WD"}</definedName>
    <definedName name="ㅌㄴㅇ" localSheetId="14" hidden="1">{#N/A,#N/A,FALSE,"단축1";#N/A,#N/A,FALSE,"단축2";#N/A,#N/A,FALSE,"단축3";#N/A,#N/A,FALSE,"장축";#N/A,#N/A,FALSE,"4WD"}</definedName>
    <definedName name="ㅌㄴㅇ" localSheetId="28" hidden="1">{#N/A,#N/A,FALSE,"단축1";#N/A,#N/A,FALSE,"단축2";#N/A,#N/A,FALSE,"단축3";#N/A,#N/A,FALSE,"장축";#N/A,#N/A,FALSE,"4WD"}</definedName>
    <definedName name="ㅌㄴㅇ" localSheetId="5" hidden="1">{#N/A,#N/A,FALSE,"단축1";#N/A,#N/A,FALSE,"단축2";#N/A,#N/A,FALSE,"단축3";#N/A,#N/A,FALSE,"장축";#N/A,#N/A,FALSE,"4WD"}</definedName>
    <definedName name="ㅌㄴㅇ" localSheetId="13" hidden="1">{#N/A,#N/A,FALSE,"단축1";#N/A,#N/A,FALSE,"단축2";#N/A,#N/A,FALSE,"단축3";#N/A,#N/A,FALSE,"장축";#N/A,#N/A,FALSE,"4WD"}</definedName>
    <definedName name="ㅌㄴㅇ" hidden="1">{#N/A,#N/A,FALSE,"단축1";#N/A,#N/A,FALSE,"단축2";#N/A,#N/A,FALSE,"단축3";#N/A,#N/A,FALSE,"장축";#N/A,#N/A,FALSE,"4WD"}</definedName>
    <definedName name="ㅌㄷ" localSheetId="24">BlankMacro1</definedName>
    <definedName name="ㅌㄷ" localSheetId="8">BlankMacro1</definedName>
    <definedName name="ㅌㄷ" localSheetId="25">BlankMacro1</definedName>
    <definedName name="ㅌㄷ" localSheetId="2">BlankMacro1</definedName>
    <definedName name="ㅌㄷ" localSheetId="28">BlankMacro1</definedName>
    <definedName name="ㅌㄷ" localSheetId="26">BlankMacro1</definedName>
    <definedName name="ㅌㄷ" localSheetId="27">BlankMacro1</definedName>
    <definedName name="ㅌㄷ" localSheetId="6">BlankMacro1</definedName>
    <definedName name="ㅌㄷ" localSheetId="5">BlankMacro1</definedName>
    <definedName name="ㅌㄷ">BlankMacro1</definedName>
    <definedName name="ㅌㅇ로" localSheetId="24" hidden="1">{#N/A,#N/A,FALSE,"단축1";#N/A,#N/A,FALSE,"단축2";#N/A,#N/A,FALSE,"단축3";#N/A,#N/A,FALSE,"장축";#N/A,#N/A,FALSE,"4WD"}</definedName>
    <definedName name="ㅌㅇ로" localSheetId="8" hidden="1">{#N/A,#N/A,FALSE,"단축1";#N/A,#N/A,FALSE,"단축2";#N/A,#N/A,FALSE,"단축3";#N/A,#N/A,FALSE,"장축";#N/A,#N/A,FALSE,"4WD"}</definedName>
    <definedName name="ㅌㅇ로" localSheetId="25" hidden="1">{#N/A,#N/A,FALSE,"단축1";#N/A,#N/A,FALSE,"단축2";#N/A,#N/A,FALSE,"단축3";#N/A,#N/A,FALSE,"장축";#N/A,#N/A,FALSE,"4WD"}</definedName>
    <definedName name="ㅌㅇ로" localSheetId="2" hidden="1">{#N/A,#N/A,FALSE,"단축1";#N/A,#N/A,FALSE,"단축2";#N/A,#N/A,FALSE,"단축3";#N/A,#N/A,FALSE,"장축";#N/A,#N/A,FALSE,"4WD"}</definedName>
    <definedName name="ㅌㅇ로" localSheetId="28" hidden="1">{#N/A,#N/A,FALSE,"단축1";#N/A,#N/A,FALSE,"단축2";#N/A,#N/A,FALSE,"단축3";#N/A,#N/A,FALSE,"장축";#N/A,#N/A,FALSE,"4WD"}</definedName>
    <definedName name="ㅌㅇ로" localSheetId="5" hidden="1">{#N/A,#N/A,FALSE,"단축1";#N/A,#N/A,FALSE,"단축2";#N/A,#N/A,FALSE,"단축3";#N/A,#N/A,FALSE,"장축";#N/A,#N/A,FALSE,"4WD"}</definedName>
    <definedName name="ㅌㅇ로" hidden="1">{#N/A,#N/A,FALSE,"단축1";#N/A,#N/A,FALSE,"단축2";#N/A,#N/A,FALSE,"단축3";#N/A,#N/A,FALSE,"장축";#N/A,#N/A,FALSE,"4WD"}</definedName>
    <definedName name="ㅌㅊ" localSheetId="24" hidden="1">{#N/A,#N/A,FALSE,"단축1";#N/A,#N/A,FALSE,"단축2";#N/A,#N/A,FALSE,"단축3";#N/A,#N/A,FALSE,"장축";#N/A,#N/A,FALSE,"4WD"}</definedName>
    <definedName name="ㅌㅊ" localSheetId="8" hidden="1">{#N/A,#N/A,FALSE,"단축1";#N/A,#N/A,FALSE,"단축2";#N/A,#N/A,FALSE,"단축3";#N/A,#N/A,FALSE,"장축";#N/A,#N/A,FALSE,"4WD"}</definedName>
    <definedName name="ㅌㅊ" localSheetId="25" hidden="1">{#N/A,#N/A,FALSE,"단축1";#N/A,#N/A,FALSE,"단축2";#N/A,#N/A,FALSE,"단축3";#N/A,#N/A,FALSE,"장축";#N/A,#N/A,FALSE,"4WD"}</definedName>
    <definedName name="ㅌㅊ" localSheetId="2" hidden="1">{#N/A,#N/A,FALSE,"단축1";#N/A,#N/A,FALSE,"단축2";#N/A,#N/A,FALSE,"단축3";#N/A,#N/A,FALSE,"장축";#N/A,#N/A,FALSE,"4WD"}</definedName>
    <definedName name="ㅌㅊ" localSheetId="28" hidden="1">{#N/A,#N/A,FALSE,"단축1";#N/A,#N/A,FALSE,"단축2";#N/A,#N/A,FALSE,"단축3";#N/A,#N/A,FALSE,"장축";#N/A,#N/A,FALSE,"4WD"}</definedName>
    <definedName name="ㅌㅊ" localSheetId="5" hidden="1">{#N/A,#N/A,FALSE,"단축1";#N/A,#N/A,FALSE,"단축2";#N/A,#N/A,FALSE,"단축3";#N/A,#N/A,FALSE,"장축";#N/A,#N/A,FALSE,"4WD"}</definedName>
    <definedName name="ㅌㅊ" hidden="1">{#N/A,#N/A,FALSE,"단축1";#N/A,#N/A,FALSE,"단축2";#N/A,#N/A,FALSE,"단축3";#N/A,#N/A,FALSE,"장축";#N/A,#N/A,FALSE,"4WD"}</definedName>
    <definedName name="ㅌ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 localSheetId="24" hidden="1">{#N/A,#N/A,TRUE,"일정"}</definedName>
    <definedName name="ㅌㅌㅌ" localSheetId="8" hidden="1">{#N/A,#N/A,TRUE,"일정"}</definedName>
    <definedName name="ㅌㅌㅌ" localSheetId="25" hidden="1">{#N/A,#N/A,TRUE,"일정"}</definedName>
    <definedName name="ㅌㅌㅌ" localSheetId="2" hidden="1">{#N/A,#N/A,TRUE,"일정"}</definedName>
    <definedName name="ㅌㅌㅌ" localSheetId="14" hidden="1">{#N/A,#N/A,TRUE,"일정"}</definedName>
    <definedName name="ㅌㅌㅌ" localSheetId="28" hidden="1">{#N/A,#N/A,TRUE,"일정"}</definedName>
    <definedName name="ㅌㅌㅌ" localSheetId="5" hidden="1">{#N/A,#N/A,TRUE,"일정"}</definedName>
    <definedName name="ㅌㅌㅌ" localSheetId="13" hidden="1">{#N/A,#N/A,TRUE,"일정"}</definedName>
    <definedName name="ㅌㅌㅌ" hidden="1">{#N/A,#N/A,TRUE,"일정"}</definedName>
    <definedName name="ㅌㅌㅌ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 localSheetId="24">#REF!</definedName>
    <definedName name="ㅌㅎ">#REF!</definedName>
    <definedName name="타" localSheetId="2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 localSheetId="24">#REF!</definedName>
    <definedName name="타계정">#REF!</definedName>
    <definedName name="타디"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 localSheetId="24">#REF!</definedName>
    <definedName name="타이어">#REF!</definedName>
    <definedName name="타이틀" localSheetId="24">#REF!</definedName>
    <definedName name="타이틀">#REF!</definedName>
    <definedName name="타입">[4]기준정보!$N$5:$N$51</definedName>
    <definedName name="타정기분해" localSheetId="24">#REF!</definedName>
    <definedName name="타정기분해">#REF!</definedName>
    <definedName name="타정기세척" localSheetId="24">#REF!</definedName>
    <definedName name="타정기세척">#REF!</definedName>
    <definedName name="타정기익일" localSheetId="24">#REF!</definedName>
    <definedName name="타정기익일">#REF!</definedName>
    <definedName name="타정기조립" localSheetId="24">#REF!</definedName>
    <definedName name="타정기조립">#REF!</definedName>
    <definedName name="타정기청결" localSheetId="24">#REF!</definedName>
    <definedName name="타정기청결">#REF!</definedName>
    <definedName name="타정기터렛" localSheetId="24">#REF!</definedName>
    <definedName name="타정기터렛">#REF!</definedName>
    <definedName name="탈의" localSheetId="24">#REF!</definedName>
    <definedName name="탈의">#REF!</definedName>
    <definedName name="택코팅" localSheetId="24">#REF!</definedName>
    <definedName name="택코팅">#REF!</definedName>
    <definedName name="탠">#N/A</definedName>
    <definedName name="터널" localSheetId="24" hidden="1">{#N/A,#N/A,FALSE,"부대1"}</definedName>
    <definedName name="터널" localSheetId="8" hidden="1">{#N/A,#N/A,FALSE,"부대1"}</definedName>
    <definedName name="터널" localSheetId="25" hidden="1">{#N/A,#N/A,FALSE,"부대1"}</definedName>
    <definedName name="터널" localSheetId="2" hidden="1">{#N/A,#N/A,FALSE,"부대1"}</definedName>
    <definedName name="터널" localSheetId="14" hidden="1">{#N/A,#N/A,FALSE,"부대1"}</definedName>
    <definedName name="터널" localSheetId="28" hidden="1">{#N/A,#N/A,FALSE,"부대1"}</definedName>
    <definedName name="터널" localSheetId="5" hidden="1">{#N/A,#N/A,FALSE,"부대1"}</definedName>
    <definedName name="터널" localSheetId="13" hidden="1">{#N/A,#N/A,FALSE,"부대1"}</definedName>
    <definedName name="터널" hidden="1">{#N/A,#N/A,FALSE,"부대1"}</definedName>
    <definedName name="터라기2" localSheetId="24">#REF!</definedName>
    <definedName name="터라기2">#REF!</definedName>
    <definedName name="터파기1" localSheetId="24">#REF!</definedName>
    <definedName name="터파기1">#REF!</definedName>
    <definedName name="터파기2" localSheetId="24">#REF!</definedName>
    <definedName name="터파기2">#REF!</definedName>
    <definedName name="텃ㅌㅇ">#N/A</definedName>
    <definedName name="테넌트" localSheetId="24" hidden="1">{#N/A,#N/A,TRUE,"Y생산";#N/A,#N/A,TRUE,"Y판매";#N/A,#N/A,TRUE,"Y총물량";#N/A,#N/A,TRUE,"Y능력";#N/A,#N/A,TRUE,"YKD"}</definedName>
    <definedName name="테넌트" localSheetId="8" hidden="1">{#N/A,#N/A,TRUE,"Y생산";#N/A,#N/A,TRUE,"Y판매";#N/A,#N/A,TRUE,"Y총물량";#N/A,#N/A,TRUE,"Y능력";#N/A,#N/A,TRUE,"YKD"}</definedName>
    <definedName name="테넌트" localSheetId="25" hidden="1">{#N/A,#N/A,TRUE,"Y생산";#N/A,#N/A,TRUE,"Y판매";#N/A,#N/A,TRUE,"Y총물량";#N/A,#N/A,TRUE,"Y능력";#N/A,#N/A,TRUE,"YKD"}</definedName>
    <definedName name="테넌트" localSheetId="2" hidden="1">{#N/A,#N/A,TRUE,"Y생산";#N/A,#N/A,TRUE,"Y판매";#N/A,#N/A,TRUE,"Y총물량";#N/A,#N/A,TRUE,"Y능력";#N/A,#N/A,TRUE,"YKD"}</definedName>
    <definedName name="테넌트" localSheetId="28" hidden="1">{#N/A,#N/A,TRUE,"Y생산";#N/A,#N/A,TRUE,"Y판매";#N/A,#N/A,TRUE,"Y총물량";#N/A,#N/A,TRUE,"Y능력";#N/A,#N/A,TRUE,"YKD"}</definedName>
    <definedName name="테넌트" localSheetId="5" hidden="1">{#N/A,#N/A,TRUE,"Y생산";#N/A,#N/A,TRUE,"Y판매";#N/A,#N/A,TRUE,"Y총물량";#N/A,#N/A,TRUE,"Y능력";#N/A,#N/A,TRUE,"YKD"}</definedName>
    <definedName name="테넌트" hidden="1">{#N/A,#N/A,TRUE,"Y생산";#N/A,#N/A,TRUE,"Y판매";#N/A,#N/A,TRUE,"Y총물량";#N/A,#N/A,TRUE,"Y능력";#N/A,#N/A,TRUE,"YKD"}</definedName>
    <definedName name="테넌트팀" localSheetId="24" hidden="1">{#N/A,#N/A,TRUE,"Y생산";#N/A,#N/A,TRUE,"Y판매";#N/A,#N/A,TRUE,"Y총물량";#N/A,#N/A,TRUE,"Y능력";#N/A,#N/A,TRUE,"YKD"}</definedName>
    <definedName name="테넌트팀" localSheetId="8" hidden="1">{#N/A,#N/A,TRUE,"Y생산";#N/A,#N/A,TRUE,"Y판매";#N/A,#N/A,TRUE,"Y총물량";#N/A,#N/A,TRUE,"Y능력";#N/A,#N/A,TRUE,"YKD"}</definedName>
    <definedName name="테넌트팀" localSheetId="25" hidden="1">{#N/A,#N/A,TRUE,"Y생산";#N/A,#N/A,TRUE,"Y판매";#N/A,#N/A,TRUE,"Y총물량";#N/A,#N/A,TRUE,"Y능력";#N/A,#N/A,TRUE,"YKD"}</definedName>
    <definedName name="테넌트팀" localSheetId="2" hidden="1">{#N/A,#N/A,TRUE,"Y생산";#N/A,#N/A,TRUE,"Y판매";#N/A,#N/A,TRUE,"Y총물량";#N/A,#N/A,TRUE,"Y능력";#N/A,#N/A,TRUE,"YKD"}</definedName>
    <definedName name="테넌트팀" localSheetId="28" hidden="1">{#N/A,#N/A,TRUE,"Y생산";#N/A,#N/A,TRUE,"Y판매";#N/A,#N/A,TRUE,"Y총물량";#N/A,#N/A,TRUE,"Y능력";#N/A,#N/A,TRUE,"YKD"}</definedName>
    <definedName name="테넌트팀" localSheetId="5" hidden="1">{#N/A,#N/A,TRUE,"Y생산";#N/A,#N/A,TRUE,"Y판매";#N/A,#N/A,TRUE,"Y총물량";#N/A,#N/A,TRUE,"Y능력";#N/A,#N/A,TRUE,"YKD"}</definedName>
    <definedName name="테넌트팀" hidden="1">{#N/A,#N/A,TRUE,"Y생산";#N/A,#N/A,TRUE,"Y판매";#N/A,#N/A,TRUE,"Y총물량";#N/A,#N/A,TRUE,"Y능력";#N/A,#N/A,TRUE,"YKD"}</definedName>
    <definedName name="템플" localSheetId="24">BlankMacro1</definedName>
    <definedName name="템플" localSheetId="8">BlankMacro1</definedName>
    <definedName name="템플" localSheetId="25">BlankMacro1</definedName>
    <definedName name="템플" localSheetId="2">BlankMacro1</definedName>
    <definedName name="템플" localSheetId="28">BlankMacro1</definedName>
    <definedName name="템플" localSheetId="26">BlankMacro1</definedName>
    <definedName name="템플" localSheetId="27">BlankMacro1</definedName>
    <definedName name="템플" localSheetId="6">BlankMacro1</definedName>
    <definedName name="템플" localSheetId="5">BlankMacro1</definedName>
    <definedName name="템플">BlankMacro1</definedName>
    <definedName name="템플리트모듈1" localSheetId="24">BlankMacro1</definedName>
    <definedName name="템플리트모듈1" localSheetId="8">BlankMacro1</definedName>
    <definedName name="템플리트모듈1" localSheetId="25">BlankMacro1</definedName>
    <definedName name="템플리트모듈1" localSheetId="2">BlankMacro1</definedName>
    <definedName name="템플리트모듈1" localSheetId="14">BlankMacro1</definedName>
    <definedName name="템플리트모듈1" localSheetId="28">BlankMacro1</definedName>
    <definedName name="템플리트모듈1" localSheetId="26">BlankMacro1</definedName>
    <definedName name="템플리트모듈1" localSheetId="27">BlankMacro1</definedName>
    <definedName name="템플리트모듈1" localSheetId="6">BlankMacro1</definedName>
    <definedName name="템플리트모듈1" localSheetId="5">BlankMacro1</definedName>
    <definedName name="템플리트모듈1" localSheetId="13">BlankMacro1</definedName>
    <definedName name="템플리트모듈1">BlankMacro1</definedName>
    <definedName name="템플리트모듈10" localSheetId="24">BlankMacro1</definedName>
    <definedName name="템플리트모듈10" localSheetId="8">BlankMacro1</definedName>
    <definedName name="템플리트모듈10" localSheetId="25">BlankMacro1</definedName>
    <definedName name="템플리트모듈10" localSheetId="2">BlankMacro1</definedName>
    <definedName name="템플리트모듈10" localSheetId="28">BlankMacro1</definedName>
    <definedName name="템플리트모듈10" localSheetId="26">BlankMacro1</definedName>
    <definedName name="템플리트모듈10" localSheetId="27">BlankMacro1</definedName>
    <definedName name="템플리트모듈10" localSheetId="6">BlankMacro1</definedName>
    <definedName name="템플리트모듈10" localSheetId="5">BlankMacro1</definedName>
    <definedName name="템플리트모듈10">BlankMacro1</definedName>
    <definedName name="템플리트모듈2" localSheetId="24">BlankMacro1</definedName>
    <definedName name="템플리트모듈2" localSheetId="8">BlankMacro1</definedName>
    <definedName name="템플리트모듈2" localSheetId="25">BlankMacro1</definedName>
    <definedName name="템플리트모듈2" localSheetId="2">BlankMacro1</definedName>
    <definedName name="템플리트모듈2" localSheetId="14">BlankMacro1</definedName>
    <definedName name="템플리트모듈2" localSheetId="28">BlankMacro1</definedName>
    <definedName name="템플리트모듈2" localSheetId="26">BlankMacro1</definedName>
    <definedName name="템플리트모듈2" localSheetId="27">BlankMacro1</definedName>
    <definedName name="템플리트모듈2" localSheetId="6">BlankMacro1</definedName>
    <definedName name="템플리트모듈2" localSheetId="5">BlankMacro1</definedName>
    <definedName name="템플리트모듈2" localSheetId="13">BlankMacro1</definedName>
    <definedName name="템플리트모듈2">BlankMacro1</definedName>
    <definedName name="템플리트모듈3" localSheetId="24">BlankMacro1</definedName>
    <definedName name="템플리트모듈3" localSheetId="8">BlankMacro1</definedName>
    <definedName name="템플리트모듈3" localSheetId="25">BlankMacro1</definedName>
    <definedName name="템플리트모듈3" localSheetId="2">BlankMacro1</definedName>
    <definedName name="템플리트모듈3" localSheetId="14">BlankMacro1</definedName>
    <definedName name="템플리트모듈3" localSheetId="28">BlankMacro1</definedName>
    <definedName name="템플리트모듈3" localSheetId="26">BlankMacro1</definedName>
    <definedName name="템플리트모듈3" localSheetId="27">BlankMacro1</definedName>
    <definedName name="템플리트모듈3" localSheetId="6">BlankMacro1</definedName>
    <definedName name="템플리트모듈3" localSheetId="5">BlankMacro1</definedName>
    <definedName name="템플리트모듈3" localSheetId="13">BlankMacro1</definedName>
    <definedName name="템플리트모듈3">BlankMacro1</definedName>
    <definedName name="템플리트모듈4" localSheetId="24">BlankMacro1</definedName>
    <definedName name="템플리트모듈4" localSheetId="8">BlankMacro1</definedName>
    <definedName name="템플리트모듈4" localSheetId="25">BlankMacro1</definedName>
    <definedName name="템플리트모듈4" localSheetId="2">BlankMacro1</definedName>
    <definedName name="템플리트모듈4" localSheetId="14">BlankMacro1</definedName>
    <definedName name="템플리트모듈4" localSheetId="28">BlankMacro1</definedName>
    <definedName name="템플리트모듈4" localSheetId="26">BlankMacro1</definedName>
    <definedName name="템플리트모듈4" localSheetId="27">BlankMacro1</definedName>
    <definedName name="템플리트모듈4" localSheetId="6">BlankMacro1</definedName>
    <definedName name="템플리트모듈4" localSheetId="5">BlankMacro1</definedName>
    <definedName name="템플리트모듈4" localSheetId="13">BlankMacro1</definedName>
    <definedName name="템플리트모듈4">BlankMacro1</definedName>
    <definedName name="템플리트모듈5" localSheetId="24">BlankMacro1</definedName>
    <definedName name="템플리트모듈5" localSheetId="8">BlankMacro1</definedName>
    <definedName name="템플리트모듈5" localSheetId="25">BlankMacro1</definedName>
    <definedName name="템플리트모듈5" localSheetId="2">BlankMacro1</definedName>
    <definedName name="템플리트모듈5" localSheetId="14">BlankMacro1</definedName>
    <definedName name="템플리트모듈5" localSheetId="28">BlankMacro1</definedName>
    <definedName name="템플리트모듈5" localSheetId="26">BlankMacro1</definedName>
    <definedName name="템플리트모듈5" localSheetId="27">BlankMacro1</definedName>
    <definedName name="템플리트모듈5" localSheetId="6">BlankMacro1</definedName>
    <definedName name="템플리트모듈5" localSheetId="5">BlankMacro1</definedName>
    <definedName name="템플리트모듈5" localSheetId="13">BlankMacro1</definedName>
    <definedName name="템플리트모듈5">BlankMacro1</definedName>
    <definedName name="템플리트모듈6" localSheetId="24">BlankMacro1</definedName>
    <definedName name="템플리트모듈6" localSheetId="8">BlankMacro1</definedName>
    <definedName name="템플리트모듈6" localSheetId="25">BlankMacro1</definedName>
    <definedName name="템플리트모듈6" localSheetId="2">BlankMacro1</definedName>
    <definedName name="템플리트모듈6" localSheetId="14">BlankMacro1</definedName>
    <definedName name="템플리트모듈6" localSheetId="28">BlankMacro1</definedName>
    <definedName name="템플리트모듈6" localSheetId="26">BlankMacro1</definedName>
    <definedName name="템플리트모듈6" localSheetId="27">BlankMacro1</definedName>
    <definedName name="템플리트모듈6" localSheetId="6">BlankMacro1</definedName>
    <definedName name="템플리트모듈6" localSheetId="5">BlankMacro1</definedName>
    <definedName name="템플리트모듈6" localSheetId="13">BlankMacro1</definedName>
    <definedName name="템플리트모듈6">BlankMacro1</definedName>
    <definedName name="토" localSheetId="24">#REF!</definedName>
    <definedName name="토">#REF!</definedName>
    <definedName name="토건" localSheetId="24">#REF!</definedName>
    <definedName name="토건">#REF!</definedName>
    <definedName name="토공" localSheetId="24">#REF!</definedName>
    <definedName name="토공">#REF!</definedName>
    <definedName name="토공량" localSheetId="24" hidden="1">{#N/A,#N/A,FALSE,"기안지";#N/A,#N/A,FALSE,"통신지"}</definedName>
    <definedName name="토공량" localSheetId="8" hidden="1">{#N/A,#N/A,FALSE,"기안지";#N/A,#N/A,FALSE,"통신지"}</definedName>
    <definedName name="토공량" localSheetId="25" hidden="1">{#N/A,#N/A,FALSE,"기안지";#N/A,#N/A,FALSE,"통신지"}</definedName>
    <definedName name="토공량" localSheetId="2" hidden="1">{#N/A,#N/A,FALSE,"기안지";#N/A,#N/A,FALSE,"통신지"}</definedName>
    <definedName name="토공량" localSheetId="28" hidden="1">{#N/A,#N/A,FALSE,"기안지";#N/A,#N/A,FALSE,"통신지"}</definedName>
    <definedName name="토공량" localSheetId="5" hidden="1">{#N/A,#N/A,FALSE,"기안지";#N/A,#N/A,FALSE,"통신지"}</definedName>
    <definedName name="토공량" hidden="1">{#N/A,#N/A,FALSE,"기안지";#N/A,#N/A,FALSE,"통신지"}</definedName>
    <definedName name="토공사" localSheetId="24">#REF!</definedName>
    <definedName name="토공사">#REF!</definedName>
    <definedName name="토목" localSheetId="24">#REF!</definedName>
    <definedName name="토목">#REF!</definedName>
    <definedName name="토목공사" localSheetId="24" hidden="1">{#N/A,#N/A,FALSE,"이태원철근"}</definedName>
    <definedName name="토목공사" localSheetId="8" hidden="1">{#N/A,#N/A,FALSE,"이태원철근"}</definedName>
    <definedName name="토목공사" localSheetId="25" hidden="1">{#N/A,#N/A,FALSE,"이태원철근"}</definedName>
    <definedName name="토목공사" localSheetId="2" hidden="1">{#N/A,#N/A,FALSE,"이태원철근"}</definedName>
    <definedName name="토목공사" localSheetId="28" hidden="1">{#N/A,#N/A,FALSE,"이태원철근"}</definedName>
    <definedName name="토목공사" localSheetId="5" hidden="1">{#N/A,#N/A,FALSE,"이태원철근"}</definedName>
    <definedName name="토목공사" hidden="1">{#N/A,#N/A,FALSE,"이태원철근"}</definedName>
    <definedName name="토목공사강릉" localSheetId="24" hidden="1">#REF!</definedName>
    <definedName name="토목공사강릉" localSheetId="14" hidden="1">#REF!</definedName>
    <definedName name="토목공사강릉" localSheetId="28" hidden="1">#REF!</definedName>
    <definedName name="토목공사강릉" localSheetId="13" hidden="1">#REF!</definedName>
    <definedName name="토목공사강릉" hidden="1">#REF!</definedName>
    <definedName name="토목내역" localSheetId="24">#REF!</definedName>
    <definedName name="토목내역">#REF!</definedName>
    <definedName name="토목법규" localSheetId="24">#REF!</definedName>
    <definedName name="토목법규">#REF!</definedName>
    <definedName name="토목설계" localSheetId="24" hidden="1">{#N/A,#N/A,FALSE,"골재소요량";#N/A,#N/A,FALSE,"골재소요량"}</definedName>
    <definedName name="토목설계" localSheetId="8" hidden="1">{#N/A,#N/A,FALSE,"골재소요량";#N/A,#N/A,FALSE,"골재소요량"}</definedName>
    <definedName name="토목설계" localSheetId="25" hidden="1">{#N/A,#N/A,FALSE,"골재소요량";#N/A,#N/A,FALSE,"골재소요량"}</definedName>
    <definedName name="토목설계" localSheetId="2" hidden="1">{#N/A,#N/A,FALSE,"골재소요량";#N/A,#N/A,FALSE,"골재소요량"}</definedName>
    <definedName name="토목설계" localSheetId="14" hidden="1">{#N/A,#N/A,FALSE,"골재소요량";#N/A,#N/A,FALSE,"골재소요량"}</definedName>
    <definedName name="토목설계" localSheetId="28" hidden="1">{#N/A,#N/A,FALSE,"골재소요량";#N/A,#N/A,FALSE,"골재소요량"}</definedName>
    <definedName name="토목설계" localSheetId="5" hidden="1">{#N/A,#N/A,FALSE,"골재소요량";#N/A,#N/A,FALSE,"골재소요량"}</definedName>
    <definedName name="토목설계" localSheetId="13" hidden="1">{#N/A,#N/A,FALSE,"골재소요량";#N/A,#N/A,FALSE,"골재소요량"}</definedName>
    <definedName name="토목설계" hidden="1">{#N/A,#N/A,FALSE,"골재소요량";#N/A,#N/A,FALSE,"골재소요량"}</definedName>
    <definedName name="토목실견적" localSheetId="24" hidden="1">{#N/A,#N/A,FALSE,"이태원철근"}</definedName>
    <definedName name="토목실견적" localSheetId="8" hidden="1">{#N/A,#N/A,FALSE,"이태원철근"}</definedName>
    <definedName name="토목실견적" localSheetId="25" hidden="1">{#N/A,#N/A,FALSE,"이태원철근"}</definedName>
    <definedName name="토목실견적" localSheetId="2" hidden="1">{#N/A,#N/A,FALSE,"이태원철근"}</definedName>
    <definedName name="토목실견적" localSheetId="28" hidden="1">{#N/A,#N/A,FALSE,"이태원철근"}</definedName>
    <definedName name="토목실견적" localSheetId="5" hidden="1">{#N/A,#N/A,FALSE,"이태원철근"}</definedName>
    <definedName name="토목실견적" hidden="1">{#N/A,#N/A,FALSE,"이태원철근"}</definedName>
    <definedName name="토용임" localSheetId="24" hidden="1">{"'Jibu9811 (3)'!$B$1:$J$433"}</definedName>
    <definedName name="토용임" localSheetId="8" hidden="1">{"'Jibu9811 (3)'!$B$1:$J$433"}</definedName>
    <definedName name="토용임" localSheetId="25" hidden="1">{"'Jibu9811 (3)'!$B$1:$J$433"}</definedName>
    <definedName name="토용임" localSheetId="2" hidden="1">{"'Jibu9811 (3)'!$B$1:$J$433"}</definedName>
    <definedName name="토용임" localSheetId="14" hidden="1">{"'Jibu9811 (3)'!$B$1:$J$433"}</definedName>
    <definedName name="토용임" localSheetId="28" hidden="1">{"'Jibu9811 (3)'!$B$1:$J$433"}</definedName>
    <definedName name="토용임" localSheetId="5" hidden="1">{"'Jibu9811 (3)'!$B$1:$J$433"}</definedName>
    <definedName name="토용임" localSheetId="13" hidden="1">{"'Jibu9811 (3)'!$B$1:$J$433"}</definedName>
    <definedName name="토용임" hidden="1">{"'Jibu9811 (3)'!$B$1:$J$433"}</definedName>
    <definedName name="토적집계" localSheetId="24">#REF!</definedName>
    <definedName name="토적집계">#REF!</definedName>
    <definedName name="통2" localSheetId="24">#REF!</definedName>
    <definedName name="통2">#REF!</definedName>
    <definedName name="통신" localSheetId="24">#REF!</definedName>
    <definedName name="통신">#REF!</definedName>
    <definedName name="통신기사1급" localSheetId="24">#REF!</definedName>
    <definedName name="통신기사1급">#REF!</definedName>
    <definedName name="통신기사2급" localSheetId="24">#REF!</definedName>
    <definedName name="통신기사2급">#REF!</definedName>
    <definedName name="통신내선공" localSheetId="24">#REF!</definedName>
    <definedName name="통신내선공">#REF!</definedName>
    <definedName name="통신설비공" localSheetId="24">#REF!</definedName>
    <definedName name="통신설비공">#REF!</definedName>
    <definedName name="통신외선공" localSheetId="24">#REF!</definedName>
    <definedName name="통신외선공">#REF!</definedName>
    <definedName name="통신집계" localSheetId="24">BlankMacro1</definedName>
    <definedName name="통신집계" localSheetId="8">BlankMacro1</definedName>
    <definedName name="통신집계" localSheetId="25">BlankMacro1</definedName>
    <definedName name="통신집계" localSheetId="2">BlankMacro1</definedName>
    <definedName name="통신집계" localSheetId="28">BlankMacro1</definedName>
    <definedName name="통신집계" localSheetId="26">BlankMacro1</definedName>
    <definedName name="통신집계" localSheetId="27">BlankMacro1</definedName>
    <definedName name="통신집계" localSheetId="6">BlankMacro1</definedName>
    <definedName name="통신집계" localSheetId="5">BlankMacro1</definedName>
    <definedName name="통신집계">BlankMacro1</definedName>
    <definedName name="통신케이블공" localSheetId="24">#REF!</definedName>
    <definedName name="통신케이블공">#REF!</definedName>
    <definedName name="통영수량" localSheetId="24">#REF!</definedName>
    <definedName name="통영수량">#REF!</definedName>
    <definedName name="통제권" localSheetId="24">#REF!</definedName>
    <definedName name="통제권">#REF!</definedName>
    <definedName name="통제범위" localSheetId="24">#REF!</definedName>
    <definedName name="통제범위">#REF!</definedName>
    <definedName name="통지서" localSheetId="24">#REF!</definedName>
    <definedName name="통지서">#REF!</definedName>
    <definedName name="통합" localSheetId="24" hidden="1">{"'Jibu9811 (3)'!$B$1:$J$433"}</definedName>
    <definedName name="통합" localSheetId="8" hidden="1">{"'Jibu9811 (3)'!$B$1:$J$433"}</definedName>
    <definedName name="통합" localSheetId="25" hidden="1">{"'Jibu9811 (3)'!$B$1:$J$433"}</definedName>
    <definedName name="통합" localSheetId="2" hidden="1">{"'Jibu9811 (3)'!$B$1:$J$433"}</definedName>
    <definedName name="통합" localSheetId="14" hidden="1">{"'Jibu9811 (3)'!$B$1:$J$433"}</definedName>
    <definedName name="통합" localSheetId="28" hidden="1">{"'Jibu9811 (3)'!$B$1:$J$433"}</definedName>
    <definedName name="통합" localSheetId="5" hidden="1">{"'Jibu9811 (3)'!$B$1:$J$433"}</definedName>
    <definedName name="통합" localSheetId="13" hidden="1">{"'Jibu9811 (3)'!$B$1:$J$433"}</definedName>
    <definedName name="통합" hidden="1">{"'Jibu9811 (3)'!$B$1:$J$433"}</definedName>
    <definedName name="통합1장" localSheetId="24" hidden="1">{#N/A,#N/A,FALSE,"단축1";#N/A,#N/A,FALSE,"단축2";#N/A,#N/A,FALSE,"단축3";#N/A,#N/A,FALSE,"장축";#N/A,#N/A,FALSE,"4WD"}</definedName>
    <definedName name="통합1장" localSheetId="8" hidden="1">{#N/A,#N/A,FALSE,"단축1";#N/A,#N/A,FALSE,"단축2";#N/A,#N/A,FALSE,"단축3";#N/A,#N/A,FALSE,"장축";#N/A,#N/A,FALSE,"4WD"}</definedName>
    <definedName name="통합1장" localSheetId="25" hidden="1">{#N/A,#N/A,FALSE,"단축1";#N/A,#N/A,FALSE,"단축2";#N/A,#N/A,FALSE,"단축3";#N/A,#N/A,FALSE,"장축";#N/A,#N/A,FALSE,"4WD"}</definedName>
    <definedName name="통합1장" localSheetId="2" hidden="1">{#N/A,#N/A,FALSE,"단축1";#N/A,#N/A,FALSE,"단축2";#N/A,#N/A,FALSE,"단축3";#N/A,#N/A,FALSE,"장축";#N/A,#N/A,FALSE,"4WD"}</definedName>
    <definedName name="통합1장" localSheetId="28" hidden="1">{#N/A,#N/A,FALSE,"단축1";#N/A,#N/A,FALSE,"단축2";#N/A,#N/A,FALSE,"단축3";#N/A,#N/A,FALSE,"장축";#N/A,#N/A,FALSE,"4WD"}</definedName>
    <definedName name="통합1장" localSheetId="5" hidden="1">{#N/A,#N/A,FALSE,"단축1";#N/A,#N/A,FALSE,"단축2";#N/A,#N/A,FALSE,"단축3";#N/A,#N/A,FALSE,"장축";#N/A,#N/A,FALSE,"4WD"}</definedName>
    <definedName name="통합1장" hidden="1">{#N/A,#N/A,FALSE,"단축1";#N/A,#N/A,FALSE,"단축2";#N/A,#N/A,FALSE,"단축3";#N/A,#N/A,FALSE,"장축";#N/A,#N/A,FALSE,"4WD"}</definedName>
    <definedName name="통합손익"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8"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5"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 localSheetId="24">#REF!</definedName>
    <definedName name="퇴사일">#REF!</definedName>
    <definedName name="퇴직공제부금비" localSheetId="24">#REF!</definedName>
    <definedName name="퇴직공제부금비">#REF!</definedName>
    <definedName name="퇴직금" localSheetId="24">#REF!</definedName>
    <definedName name="퇴직금">#REF!</definedName>
    <definedName name="퇴직금과표" localSheetId="24">#REF!</definedName>
    <definedName name="퇴직금과표">#REF!</definedName>
    <definedName name="퇴직금산출세액" localSheetId="24">#REF!</definedName>
    <definedName name="퇴직금산출세액">#REF!</definedName>
    <definedName name="퇴직금연평균과표" localSheetId="24">#REF!</definedName>
    <definedName name="퇴직금연평균과표">#REF!</definedName>
    <definedName name="퇴직금추계액" localSheetId="24">#REF!</definedName>
    <definedName name="퇴직금추계액">#REF!</definedName>
    <definedName name="퇴직금퇴직소득공제" localSheetId="24">#REF!</definedName>
    <definedName name="퇴직금퇴직소득공제">#REF!</definedName>
    <definedName name="퇴직금환산세액" localSheetId="24">#REF!</definedName>
    <definedName name="퇴직금환산세액">#REF!</definedName>
    <definedName name="퇴직급여" localSheetId="24" hidden="1">{"'매출이익'!$A$24:$K$45"}</definedName>
    <definedName name="퇴직급여" localSheetId="8" hidden="1">{"'매출이익'!$A$24:$K$45"}</definedName>
    <definedName name="퇴직급여" localSheetId="25" hidden="1">{"'매출이익'!$A$24:$K$45"}</definedName>
    <definedName name="퇴직급여" localSheetId="2" hidden="1">{"'매출이익'!$A$24:$K$45"}</definedName>
    <definedName name="퇴직급여" localSheetId="28" hidden="1">{"'매출이익'!$A$24:$K$45"}</definedName>
    <definedName name="퇴직급여" localSheetId="5" hidden="1">{"'매출이익'!$A$24:$K$45"}</definedName>
    <definedName name="퇴직급여" hidden="1">{"'매출이익'!$A$24:$K$45"}</definedName>
    <definedName name="퇴직급여충당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localSheetId="8"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localSheetId="5"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 localSheetId="24">#REF!</definedName>
    <definedName name="퇴직보험">#REF!</definedName>
    <definedName name="퇴직사유" localSheetId="24">#REF!</definedName>
    <definedName name="퇴직사유">#REF!</definedName>
    <definedName name="퇴직소득공제" localSheetId="24">#REF!</definedName>
    <definedName name="퇴직소득공제">#REF!</definedName>
    <definedName name="퇴직전환">#N/A</definedName>
    <definedName name="퇴직충당" localSheetId="24">#REF!</definedName>
    <definedName name="퇴직충당">#REF!</definedName>
    <definedName name="퇴직충당금" localSheetId="24">#REF!</definedName>
    <definedName name="퇴직충당금">#REF!</definedName>
    <definedName name="퇴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퇴충" localSheetId="8" hidden="1">{#N/A,#N/A,FALSE,"손익표지";#N/A,#N/A,FALSE,"손익계산";#N/A,#N/A,FALSE,"일반관리비";#N/A,#N/A,FALSE,"영업외수익";#N/A,#N/A,FALSE,"영업외비용";#N/A,#N/A,FALSE,"매출액";#N/A,#N/A,FALSE,"요약손익";#N/A,#N/A,FALSE,"요약대차";#N/A,#N/A,FALSE,"매출채권현황";#N/A,#N/A,FALSE,"매출채권명세"}</definedName>
    <definedName name="퇴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퇴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퇴충" localSheetId="5" hidden="1">{#N/A,#N/A,FALSE,"손익표지";#N/A,#N/A,FALSE,"손익계산";#N/A,#N/A,FALSE,"일반관리비";#N/A,#N/A,FALSE,"영업외수익";#N/A,#N/A,FALSE,"영업외비용";#N/A,#N/A,FALSE,"매출액";#N/A,#N/A,FALSE,"요약손익";#N/A,#N/A,FALSE,"요약대차";#N/A,#N/A,FALSE,"매출채권현황";#N/A,#N/A,FALSE,"매출채권명세"}</definedName>
    <definedName name="퇴충" hidden="1">{#N/A,#N/A,FALSE,"손익표지";#N/A,#N/A,FALSE,"손익계산";#N/A,#N/A,FALSE,"일반관리비";#N/A,#N/A,FALSE,"영업외수익";#N/A,#N/A,FALSE,"영업외비용";#N/A,#N/A,FALSE,"매출액";#N/A,#N/A,FALSE,"요약손익";#N/A,#N/A,FALSE,"요약대차";#N/A,#N/A,FALSE,"매출채권현황";#N/A,#N/A,FALSE,"매출채권명세"}</definedName>
    <definedName name="퇴충98" localSheetId="24">#REF!</definedName>
    <definedName name="퇴충98">#REF!</definedName>
    <definedName name="퇴충명세"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localSheetId="24" hidden="1">{#N/A,#N/A,TRUE,"경전'96(1)";#N/A,#N/A,TRUE,"경전'96 (2)"}</definedName>
    <definedName name="퇴충실적" localSheetId="8" hidden="1">{#N/A,#N/A,TRUE,"경전'96(1)";#N/A,#N/A,TRUE,"경전'96 (2)"}</definedName>
    <definedName name="퇴충실적" localSheetId="25" hidden="1">{#N/A,#N/A,TRUE,"경전'96(1)";#N/A,#N/A,TRUE,"경전'96 (2)"}</definedName>
    <definedName name="퇴충실적" localSheetId="2" hidden="1">{#N/A,#N/A,TRUE,"경전'96(1)";#N/A,#N/A,TRUE,"경전'96 (2)"}</definedName>
    <definedName name="퇴충실적" localSheetId="28" hidden="1">{#N/A,#N/A,TRUE,"경전'96(1)";#N/A,#N/A,TRUE,"경전'96 (2)"}</definedName>
    <definedName name="퇴충실적" localSheetId="5" hidden="1">{#N/A,#N/A,TRUE,"경전'96(1)";#N/A,#N/A,TRUE,"경전'96 (2)"}</definedName>
    <definedName name="퇴충실적" hidden="1">{#N/A,#N/A,TRUE,"경전'96(1)";#N/A,#N/A,TRUE,"경전'96 (2)"}</definedName>
    <definedName name="투" localSheetId="24" hidden="1">#REF!</definedName>
    <definedName name="투" localSheetId="28" hidden="1">#REF!</definedName>
    <definedName name="투" hidden="1">#REF!</definedName>
    <definedName name="투간접노무비" localSheetId="24">#REF!</definedName>
    <definedName name="투간접노무비">#REF!</definedName>
    <definedName name="투경비" localSheetId="24">#REF!</definedName>
    <definedName name="투경비">#REF!</definedName>
    <definedName name="투고용보험료" localSheetId="24">#REF!</definedName>
    <definedName name="투고용보험료">#REF!</definedName>
    <definedName name="투공급가액" localSheetId="24">#REF!</definedName>
    <definedName name="투공급가액">#REF!</definedName>
    <definedName name="투공사원가" localSheetId="24">#REF!</definedName>
    <definedName name="투공사원가">#REF!</definedName>
    <definedName name="투기타경비" localSheetId="24">#REF!</definedName>
    <definedName name="투기타경비">#REF!</definedName>
    <definedName name="투노무비" localSheetId="24">#REF!</definedName>
    <definedName name="투노무비">#REF!</definedName>
    <definedName name="투도급액" localSheetId="24">#REF!</definedName>
    <definedName name="투도급액">#REF!</definedName>
    <definedName name="투부가가치세" localSheetId="24">#REF!</definedName>
    <definedName name="투부가가치세">#REF!</definedName>
    <definedName name="투산재보험료" localSheetId="24">#REF!</definedName>
    <definedName name="투산재보험료">#REF!</definedName>
    <definedName name="투순공사원가" localSheetId="24">#REF!</definedName>
    <definedName name="투순공사원가">#REF!</definedName>
    <definedName name="투안전관리비" localSheetId="24">#REF!</definedName>
    <definedName name="투안전관리비">#REF!</definedName>
    <definedName name="투여표" localSheetId="24">{"A","내복";"B","주사";"C","외용";"D","기타"}</definedName>
    <definedName name="투여표" localSheetId="8">{"A","내복";"B","주사";"C","외용";"D","기타"}</definedName>
    <definedName name="투여표" localSheetId="25">{"A","내복";"B","주사";"C","외용";"D","기타"}</definedName>
    <definedName name="투여표" localSheetId="2">{"A","내복";"B","주사";"C","외용";"D","기타"}</definedName>
    <definedName name="투여표" localSheetId="14">{"A","내복";"B","주사";"C","외용";"D","기타"}</definedName>
    <definedName name="투여표" localSheetId="28">{"A","내복";"B","주사";"C","외용";"D","기타"}</definedName>
    <definedName name="투여표" localSheetId="5">{"A","내복";"B","주사";"C","외용";"D","기타"}</definedName>
    <definedName name="투여표" localSheetId="13">{"A","내복";"B","주사";"C","외용";"D","기타"}</definedName>
    <definedName name="투여표">{"A","내복";"B","주사";"C","외용";"D","기타"}</definedName>
    <definedName name="투이윤" localSheetId="24">#REF!</definedName>
    <definedName name="투이윤">#REF!</definedName>
    <definedName name="투일반관리비" localSheetId="24">#REF!</definedName>
    <definedName name="투일반관리비">#REF!</definedName>
    <definedName name="투자" localSheetId="24" hidden="1">{#N/A,#N/A,FALSE,"삼진정공";#N/A,#N/A,FALSE,"영신금속";#N/A,#N/A,FALSE,"태양금속";#N/A,#N/A,FALSE,"진합정공";#N/A,#N/A,FALSE,"코리아";#N/A,#N/A,FALSE,"풍강금속";#N/A,#N/A,FALSE,"선일기계"}</definedName>
    <definedName name="투자" localSheetId="8" hidden="1">{#N/A,#N/A,FALSE,"삼진정공";#N/A,#N/A,FALSE,"영신금속";#N/A,#N/A,FALSE,"태양금속";#N/A,#N/A,FALSE,"진합정공";#N/A,#N/A,FALSE,"코리아";#N/A,#N/A,FALSE,"풍강금속";#N/A,#N/A,FALSE,"선일기계"}</definedName>
    <definedName name="투자" localSheetId="25" hidden="1">{#N/A,#N/A,FALSE,"삼진정공";#N/A,#N/A,FALSE,"영신금속";#N/A,#N/A,FALSE,"태양금속";#N/A,#N/A,FALSE,"진합정공";#N/A,#N/A,FALSE,"코리아";#N/A,#N/A,FALSE,"풍강금속";#N/A,#N/A,FALSE,"선일기계"}</definedName>
    <definedName name="투자" localSheetId="2" hidden="1">{#N/A,#N/A,FALSE,"삼진정공";#N/A,#N/A,FALSE,"영신금속";#N/A,#N/A,FALSE,"태양금속";#N/A,#N/A,FALSE,"진합정공";#N/A,#N/A,FALSE,"코리아";#N/A,#N/A,FALSE,"풍강금속";#N/A,#N/A,FALSE,"선일기계"}</definedName>
    <definedName name="투자" localSheetId="14" hidden="1">{#N/A,#N/A,FALSE,"삼진정공";#N/A,#N/A,FALSE,"영신금속";#N/A,#N/A,FALSE,"태양금속";#N/A,#N/A,FALSE,"진합정공";#N/A,#N/A,FALSE,"코리아";#N/A,#N/A,FALSE,"풍강금속";#N/A,#N/A,FALSE,"선일기계"}</definedName>
    <definedName name="투자" localSheetId="28" hidden="1">{#N/A,#N/A,FALSE,"삼진정공";#N/A,#N/A,FALSE,"영신금속";#N/A,#N/A,FALSE,"태양금속";#N/A,#N/A,FALSE,"진합정공";#N/A,#N/A,FALSE,"코리아";#N/A,#N/A,FALSE,"풍강금속";#N/A,#N/A,FALSE,"선일기계"}</definedName>
    <definedName name="투자" localSheetId="5" hidden="1">{#N/A,#N/A,FALSE,"삼진정공";#N/A,#N/A,FALSE,"영신금속";#N/A,#N/A,FALSE,"태양금속";#N/A,#N/A,FALSE,"진합정공";#N/A,#N/A,FALSE,"코리아";#N/A,#N/A,FALSE,"풍강금속";#N/A,#N/A,FALSE,"선일기계"}</definedName>
    <definedName name="투자" localSheetId="13"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24" hidden="1">{#N/A,#N/A,FALSE,"단축1";#N/A,#N/A,FALSE,"단축2";#N/A,#N/A,FALSE,"단축3";#N/A,#N/A,FALSE,"장축";#N/A,#N/A,FALSE,"4WD"}</definedName>
    <definedName name="투자CONC.182억" localSheetId="8" hidden="1">{#N/A,#N/A,FALSE,"단축1";#N/A,#N/A,FALSE,"단축2";#N/A,#N/A,FALSE,"단축3";#N/A,#N/A,FALSE,"장축";#N/A,#N/A,FALSE,"4WD"}</definedName>
    <definedName name="투자CONC.182억" localSheetId="25" hidden="1">{#N/A,#N/A,FALSE,"단축1";#N/A,#N/A,FALSE,"단축2";#N/A,#N/A,FALSE,"단축3";#N/A,#N/A,FALSE,"장축";#N/A,#N/A,FALSE,"4WD"}</definedName>
    <definedName name="투자CONC.182억" localSheetId="2" hidden="1">{#N/A,#N/A,FALSE,"단축1";#N/A,#N/A,FALSE,"단축2";#N/A,#N/A,FALSE,"단축3";#N/A,#N/A,FALSE,"장축";#N/A,#N/A,FALSE,"4WD"}</definedName>
    <definedName name="투자CONC.182억" localSheetId="14" hidden="1">{#N/A,#N/A,FALSE,"단축1";#N/A,#N/A,FALSE,"단축2";#N/A,#N/A,FALSE,"단축3";#N/A,#N/A,FALSE,"장축";#N/A,#N/A,FALSE,"4WD"}</definedName>
    <definedName name="투자CONC.182억" localSheetId="28"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13" hidden="1">{#N/A,#N/A,FALSE,"단축1";#N/A,#N/A,FALSE,"단축2";#N/A,#N/A,FALSE,"단축3";#N/A,#N/A,FALSE,"장축";#N/A,#N/A,FALSE,"4WD"}</definedName>
    <definedName name="투자CONC.182억" hidden="1">{#N/A,#N/A,FALSE,"단축1";#N/A,#N/A,FALSE,"단축2";#N/A,#N/A,FALSE,"단축3";#N/A,#N/A,FALSE,"장축";#N/A,#N/A,FALSE,"4WD"}</definedName>
    <definedName name="투자TOT" localSheetId="24" hidden="1">{#N/A,#N/A,FALSE,"Aging Summary";#N/A,#N/A,FALSE,"Ratio Analysis";#N/A,#N/A,FALSE,"Test 120 Day Accts";#N/A,#N/A,FALSE,"Tickmarks"}</definedName>
    <definedName name="투자TOT" localSheetId="8" hidden="1">{#N/A,#N/A,FALSE,"Aging Summary";#N/A,#N/A,FALSE,"Ratio Analysis";#N/A,#N/A,FALSE,"Test 120 Day Accts";#N/A,#N/A,FALSE,"Tickmarks"}</definedName>
    <definedName name="투자TOT" localSheetId="25" hidden="1">{#N/A,#N/A,FALSE,"Aging Summary";#N/A,#N/A,FALSE,"Ratio Analysis";#N/A,#N/A,FALSE,"Test 120 Day Accts";#N/A,#N/A,FALSE,"Tickmarks"}</definedName>
    <definedName name="투자TOT" localSheetId="2" hidden="1">{#N/A,#N/A,FALSE,"Aging Summary";#N/A,#N/A,FALSE,"Ratio Analysis";#N/A,#N/A,FALSE,"Test 120 Day Accts";#N/A,#N/A,FALSE,"Tickmarks"}</definedName>
    <definedName name="투자TOT" localSheetId="14" hidden="1">{#N/A,#N/A,FALSE,"Aging Summary";#N/A,#N/A,FALSE,"Ratio Analysis";#N/A,#N/A,FALSE,"Test 120 Day Accts";#N/A,#N/A,FALSE,"Tickmarks"}</definedName>
    <definedName name="투자TOT" localSheetId="28" hidden="1">{#N/A,#N/A,FALSE,"Aging Summary";#N/A,#N/A,FALSE,"Ratio Analysis";#N/A,#N/A,FALSE,"Test 120 Day Accts";#N/A,#N/A,FALSE,"Tickmarks"}</definedName>
    <definedName name="투자TOT" localSheetId="5" hidden="1">{#N/A,#N/A,FALSE,"Aging Summary";#N/A,#N/A,FALSE,"Ratio Analysis";#N/A,#N/A,FALSE,"Test 120 Day Accts";#N/A,#N/A,FALSE,"Tickmarks"}</definedName>
    <definedName name="투자TOT" localSheetId="13"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24" hidden="1">{#N/A,#N/A,FALSE,"UNIT";#N/A,#N/A,FALSE,"UNIT";#N/A,#N/A,FALSE,"계정"}</definedName>
    <definedName name="투자계획" localSheetId="8" hidden="1">{#N/A,#N/A,FALSE,"UNIT";#N/A,#N/A,FALSE,"UNIT";#N/A,#N/A,FALSE,"계정"}</definedName>
    <definedName name="투자계획" localSheetId="25" hidden="1">{#N/A,#N/A,FALSE,"UNIT";#N/A,#N/A,FALSE,"UNIT";#N/A,#N/A,FALSE,"계정"}</definedName>
    <definedName name="투자계획" localSheetId="2" hidden="1">{#N/A,#N/A,FALSE,"UNIT";#N/A,#N/A,FALSE,"UNIT";#N/A,#N/A,FALSE,"계정"}</definedName>
    <definedName name="투자계획" localSheetId="28" hidden="1">{#N/A,#N/A,FALSE,"UNIT";#N/A,#N/A,FALSE,"UNIT";#N/A,#N/A,FALSE,"계정"}</definedName>
    <definedName name="투자계획" localSheetId="5" hidden="1">{#N/A,#N/A,FALSE,"UNIT";#N/A,#N/A,FALSE,"UNIT";#N/A,#N/A,FALSE,"계정"}</definedName>
    <definedName name="투자계획" hidden="1">{#N/A,#N/A,FALSE,"UNIT";#N/A,#N/A,FALSE,"UNIT";#N/A,#N/A,FALSE,"계정"}</definedName>
    <definedName name="투자계획1" localSheetId="24" hidden="1">{#N/A,#N/A,FALSE,"UNIT";#N/A,#N/A,FALSE,"UNIT";#N/A,#N/A,FALSE,"계정"}</definedName>
    <definedName name="투자계획1" localSheetId="8" hidden="1">{#N/A,#N/A,FALSE,"UNIT";#N/A,#N/A,FALSE,"UNIT";#N/A,#N/A,FALSE,"계정"}</definedName>
    <definedName name="투자계획1" localSheetId="25" hidden="1">{#N/A,#N/A,FALSE,"UNIT";#N/A,#N/A,FALSE,"UNIT";#N/A,#N/A,FALSE,"계정"}</definedName>
    <definedName name="투자계획1" localSheetId="2" hidden="1">{#N/A,#N/A,FALSE,"UNIT";#N/A,#N/A,FALSE,"UNIT";#N/A,#N/A,FALSE,"계정"}</definedName>
    <definedName name="투자계획1" localSheetId="28" hidden="1">{#N/A,#N/A,FALSE,"UNIT";#N/A,#N/A,FALSE,"UNIT";#N/A,#N/A,FALSE,"계정"}</definedName>
    <definedName name="투자계획1" localSheetId="5" hidden="1">{#N/A,#N/A,FALSE,"UNIT";#N/A,#N/A,FALSE,"UNIT";#N/A,#N/A,FALSE,"계정"}</definedName>
    <definedName name="투자계획1" hidden="1">{#N/A,#N/A,FALSE,"UNIT";#N/A,#N/A,FALSE,"UNIT";#N/A,#N/A,FALSE,"계정"}</definedName>
    <definedName name="투자계획2" localSheetId="24" hidden="1">{#N/A,#N/A,FALSE,"UNIT";#N/A,#N/A,FALSE,"UNIT";#N/A,#N/A,FALSE,"계정"}</definedName>
    <definedName name="투자계획2" localSheetId="8" hidden="1">{#N/A,#N/A,FALSE,"UNIT";#N/A,#N/A,FALSE,"UNIT";#N/A,#N/A,FALSE,"계정"}</definedName>
    <definedName name="투자계획2" localSheetId="25" hidden="1">{#N/A,#N/A,FALSE,"UNIT";#N/A,#N/A,FALSE,"UNIT";#N/A,#N/A,FALSE,"계정"}</definedName>
    <definedName name="투자계획2" localSheetId="2" hidden="1">{#N/A,#N/A,FALSE,"UNIT";#N/A,#N/A,FALSE,"UNIT";#N/A,#N/A,FALSE,"계정"}</definedName>
    <definedName name="투자계획2" localSheetId="28" hidden="1">{#N/A,#N/A,FALSE,"UNIT";#N/A,#N/A,FALSE,"UNIT";#N/A,#N/A,FALSE,"계정"}</definedName>
    <definedName name="투자계획2" localSheetId="5" hidden="1">{#N/A,#N/A,FALSE,"UNIT";#N/A,#N/A,FALSE,"UNIT";#N/A,#N/A,FALSE,"계정"}</definedName>
    <definedName name="투자계획2" hidden="1">{#N/A,#N/A,FALSE,"UNIT";#N/A,#N/A,FALSE,"UNIT";#N/A,#N/A,FALSE,"계정"}</definedName>
    <definedName name="투자대상" localSheetId="24" hidden="1">{#N/A,#N/A,FALSE,"단축1";#N/A,#N/A,FALSE,"단축2";#N/A,#N/A,FALSE,"단축3";#N/A,#N/A,FALSE,"장축";#N/A,#N/A,FALSE,"4WD"}</definedName>
    <definedName name="투자대상" localSheetId="8" hidden="1">{#N/A,#N/A,FALSE,"단축1";#N/A,#N/A,FALSE,"단축2";#N/A,#N/A,FALSE,"단축3";#N/A,#N/A,FALSE,"장축";#N/A,#N/A,FALSE,"4WD"}</definedName>
    <definedName name="투자대상" localSheetId="25" hidden="1">{#N/A,#N/A,FALSE,"단축1";#N/A,#N/A,FALSE,"단축2";#N/A,#N/A,FALSE,"단축3";#N/A,#N/A,FALSE,"장축";#N/A,#N/A,FALSE,"4WD"}</definedName>
    <definedName name="투자대상" localSheetId="2" hidden="1">{#N/A,#N/A,FALSE,"단축1";#N/A,#N/A,FALSE,"단축2";#N/A,#N/A,FALSE,"단축3";#N/A,#N/A,FALSE,"장축";#N/A,#N/A,FALSE,"4WD"}</definedName>
    <definedName name="투자대상" localSheetId="28" hidden="1">{#N/A,#N/A,FALSE,"단축1";#N/A,#N/A,FALSE,"단축2";#N/A,#N/A,FALSE,"단축3";#N/A,#N/A,FALSE,"장축";#N/A,#N/A,FALSE,"4WD"}</definedName>
    <definedName name="투자대상" localSheetId="5" hidden="1">{#N/A,#N/A,FALSE,"단축1";#N/A,#N/A,FALSE,"단축2";#N/A,#N/A,FALSE,"단축3";#N/A,#N/A,FALSE,"장축";#N/A,#N/A,FALSE,"4WD"}</definedName>
    <definedName name="투자대상" hidden="1">{#N/A,#N/A,FALSE,"단축1";#N/A,#N/A,FALSE,"단축2";#N/A,#N/A,FALSE,"단축3";#N/A,#N/A,FALSE,"장축";#N/A,#N/A,FALSE,"4WD"}</definedName>
    <definedName name="투자비.현재" localSheetId="24" hidden="1">{#N/A,#N/A,FALSE,"단축1";#N/A,#N/A,FALSE,"단축2";#N/A,#N/A,FALSE,"단축3";#N/A,#N/A,FALSE,"장축";#N/A,#N/A,FALSE,"4WD"}</definedName>
    <definedName name="투자비.현재" localSheetId="8" hidden="1">{#N/A,#N/A,FALSE,"단축1";#N/A,#N/A,FALSE,"단축2";#N/A,#N/A,FALSE,"단축3";#N/A,#N/A,FALSE,"장축";#N/A,#N/A,FALSE,"4WD"}</definedName>
    <definedName name="투자비.현재" localSheetId="25" hidden="1">{#N/A,#N/A,FALSE,"단축1";#N/A,#N/A,FALSE,"단축2";#N/A,#N/A,FALSE,"단축3";#N/A,#N/A,FALSE,"장축";#N/A,#N/A,FALSE,"4WD"}</definedName>
    <definedName name="투자비.현재" localSheetId="2" hidden="1">{#N/A,#N/A,FALSE,"단축1";#N/A,#N/A,FALSE,"단축2";#N/A,#N/A,FALSE,"단축3";#N/A,#N/A,FALSE,"장축";#N/A,#N/A,FALSE,"4WD"}</definedName>
    <definedName name="투자비.현재" localSheetId="28" hidden="1">{#N/A,#N/A,FALSE,"단축1";#N/A,#N/A,FALSE,"단축2";#N/A,#N/A,FALSE,"단축3";#N/A,#N/A,FALSE,"장축";#N/A,#N/A,FALSE,"4WD"}</definedName>
    <definedName name="투자비.현재" localSheetId="5" hidden="1">{#N/A,#N/A,FALSE,"단축1";#N/A,#N/A,FALSE,"단축2";#N/A,#N/A,FALSE,"단축3";#N/A,#N/A,FALSE,"장축";#N/A,#N/A,FALSE,"4WD"}</definedName>
    <definedName name="투자비.현재" hidden="1">{#N/A,#N/A,FALSE,"단축1";#N/A,#N/A,FALSE,"단축2";#N/A,#N/A,FALSE,"단축3";#N/A,#N/A,FALSE,"장축";#N/A,#N/A,FALSE,"4WD"}</definedName>
    <definedName name="투자비000" localSheetId="24" hidden="1">{#N/A,#N/A,FALSE,"단축1";#N/A,#N/A,FALSE,"단축2";#N/A,#N/A,FALSE,"단축3";#N/A,#N/A,FALSE,"장축";#N/A,#N/A,FALSE,"4WD"}</definedName>
    <definedName name="투자비000" localSheetId="8" hidden="1">{#N/A,#N/A,FALSE,"단축1";#N/A,#N/A,FALSE,"단축2";#N/A,#N/A,FALSE,"단축3";#N/A,#N/A,FALSE,"장축";#N/A,#N/A,FALSE,"4WD"}</definedName>
    <definedName name="투자비000" localSheetId="25" hidden="1">{#N/A,#N/A,FALSE,"단축1";#N/A,#N/A,FALSE,"단축2";#N/A,#N/A,FALSE,"단축3";#N/A,#N/A,FALSE,"장축";#N/A,#N/A,FALSE,"4WD"}</definedName>
    <definedName name="투자비000" localSheetId="2" hidden="1">{#N/A,#N/A,FALSE,"단축1";#N/A,#N/A,FALSE,"단축2";#N/A,#N/A,FALSE,"단축3";#N/A,#N/A,FALSE,"장축";#N/A,#N/A,FALSE,"4WD"}</definedName>
    <definedName name="투자비000" localSheetId="28" hidden="1">{#N/A,#N/A,FALSE,"단축1";#N/A,#N/A,FALSE,"단축2";#N/A,#N/A,FALSE,"단축3";#N/A,#N/A,FALSE,"장축";#N/A,#N/A,FALSE,"4WD"}</definedName>
    <definedName name="투자비000" localSheetId="5" hidden="1">{#N/A,#N/A,FALSE,"단축1";#N/A,#N/A,FALSE,"단축2";#N/A,#N/A,FALSE,"단축3";#N/A,#N/A,FALSE,"장축";#N/A,#N/A,FALSE,"4WD"}</definedName>
    <definedName name="투자비000" hidden="1">{#N/A,#N/A,FALSE,"단축1";#N/A,#N/A,FALSE,"단축2";#N/A,#N/A,FALSE,"단축3";#N/A,#N/A,FALSE,"장축";#N/A,#N/A,FALSE,"4WD"}</definedName>
    <definedName name="투자비3" localSheetId="24" hidden="1">{#N/A,#N/A,FALSE,"단축1";#N/A,#N/A,FALSE,"단축2";#N/A,#N/A,FALSE,"단축3";#N/A,#N/A,FALSE,"장축";#N/A,#N/A,FALSE,"4WD"}</definedName>
    <definedName name="투자비3" localSheetId="8" hidden="1">{#N/A,#N/A,FALSE,"단축1";#N/A,#N/A,FALSE,"단축2";#N/A,#N/A,FALSE,"단축3";#N/A,#N/A,FALSE,"장축";#N/A,#N/A,FALSE,"4WD"}</definedName>
    <definedName name="투자비3" localSheetId="25" hidden="1">{#N/A,#N/A,FALSE,"단축1";#N/A,#N/A,FALSE,"단축2";#N/A,#N/A,FALSE,"단축3";#N/A,#N/A,FALSE,"장축";#N/A,#N/A,FALSE,"4WD"}</definedName>
    <definedName name="투자비3" localSheetId="2" hidden="1">{#N/A,#N/A,FALSE,"단축1";#N/A,#N/A,FALSE,"단축2";#N/A,#N/A,FALSE,"단축3";#N/A,#N/A,FALSE,"장축";#N/A,#N/A,FALSE,"4WD"}</definedName>
    <definedName name="투자비3" localSheetId="28" hidden="1">{#N/A,#N/A,FALSE,"단축1";#N/A,#N/A,FALSE,"단축2";#N/A,#N/A,FALSE,"단축3";#N/A,#N/A,FALSE,"장축";#N/A,#N/A,FALSE,"4WD"}</definedName>
    <definedName name="투자비3" localSheetId="5" hidden="1">{#N/A,#N/A,FALSE,"단축1";#N/A,#N/A,FALSE,"단축2";#N/A,#N/A,FALSE,"단축3";#N/A,#N/A,FALSE,"장축";#N/A,#N/A,FALSE,"4WD"}</definedName>
    <definedName name="투자비3" hidden="1">{#N/A,#N/A,FALSE,"단축1";#N/A,#N/A,FALSE,"단축2";#N/A,#N/A,FALSE,"단축3";#N/A,#N/A,FALSE,"장축";#N/A,#N/A,FALSE,"4WD"}</definedName>
    <definedName name="투자비3안" localSheetId="24" hidden="1">{#N/A,#N/A,FALSE,"단축1";#N/A,#N/A,FALSE,"단축2";#N/A,#N/A,FALSE,"단축3";#N/A,#N/A,FALSE,"장축";#N/A,#N/A,FALSE,"4WD"}</definedName>
    <definedName name="투자비3안" localSheetId="8" hidden="1">{#N/A,#N/A,FALSE,"단축1";#N/A,#N/A,FALSE,"단축2";#N/A,#N/A,FALSE,"단축3";#N/A,#N/A,FALSE,"장축";#N/A,#N/A,FALSE,"4WD"}</definedName>
    <definedName name="투자비3안" localSheetId="25" hidden="1">{#N/A,#N/A,FALSE,"단축1";#N/A,#N/A,FALSE,"단축2";#N/A,#N/A,FALSE,"단축3";#N/A,#N/A,FALSE,"장축";#N/A,#N/A,FALSE,"4WD"}</definedName>
    <definedName name="투자비3안" localSheetId="2" hidden="1">{#N/A,#N/A,FALSE,"단축1";#N/A,#N/A,FALSE,"단축2";#N/A,#N/A,FALSE,"단축3";#N/A,#N/A,FALSE,"장축";#N/A,#N/A,FALSE,"4WD"}</definedName>
    <definedName name="투자비3안" localSheetId="28" hidden="1">{#N/A,#N/A,FALSE,"단축1";#N/A,#N/A,FALSE,"단축2";#N/A,#N/A,FALSE,"단축3";#N/A,#N/A,FALSE,"장축";#N/A,#N/A,FALSE,"4WD"}</definedName>
    <definedName name="투자비3안" localSheetId="5" hidden="1">{#N/A,#N/A,FALSE,"단축1";#N/A,#N/A,FALSE,"단축2";#N/A,#N/A,FALSE,"단축3";#N/A,#N/A,FALSE,"장축";#N/A,#N/A,FALSE,"4WD"}</definedName>
    <definedName name="투자비3안" hidden="1">{#N/A,#N/A,FALSE,"단축1";#N/A,#N/A,FALSE,"단축2";#N/A,#N/A,FALSE,"단축3";#N/A,#N/A,FALSE,"장축";#N/A,#N/A,FALSE,"4WD"}</definedName>
    <definedName name="투자비검토" localSheetId="24" hidden="1">{#N/A,#N/A,FALSE,"단축1";#N/A,#N/A,FALSE,"단축2";#N/A,#N/A,FALSE,"단축3";#N/A,#N/A,FALSE,"장축";#N/A,#N/A,FALSE,"4WD"}</definedName>
    <definedName name="투자비검토" localSheetId="8" hidden="1">{#N/A,#N/A,FALSE,"단축1";#N/A,#N/A,FALSE,"단축2";#N/A,#N/A,FALSE,"단축3";#N/A,#N/A,FALSE,"장축";#N/A,#N/A,FALSE,"4WD"}</definedName>
    <definedName name="투자비검토" localSheetId="25" hidden="1">{#N/A,#N/A,FALSE,"단축1";#N/A,#N/A,FALSE,"단축2";#N/A,#N/A,FALSE,"단축3";#N/A,#N/A,FALSE,"장축";#N/A,#N/A,FALSE,"4WD"}</definedName>
    <definedName name="투자비검토" localSheetId="2" hidden="1">{#N/A,#N/A,FALSE,"단축1";#N/A,#N/A,FALSE,"단축2";#N/A,#N/A,FALSE,"단축3";#N/A,#N/A,FALSE,"장축";#N/A,#N/A,FALSE,"4WD"}</definedName>
    <definedName name="투자비검토" localSheetId="28" hidden="1">{#N/A,#N/A,FALSE,"단축1";#N/A,#N/A,FALSE,"단축2";#N/A,#N/A,FALSE,"단축3";#N/A,#N/A,FALSE,"장축";#N/A,#N/A,FALSE,"4WD"}</definedName>
    <definedName name="투자비검토" localSheetId="5" hidden="1">{#N/A,#N/A,FALSE,"단축1";#N/A,#N/A,FALSE,"단축2";#N/A,#N/A,FALSE,"단축3";#N/A,#N/A,FALSE,"장축";#N/A,#N/A,FALSE,"4WD"}</definedName>
    <definedName name="투자비검토" hidden="1">{#N/A,#N/A,FALSE,"단축1";#N/A,#N/A,FALSE,"단축2";#N/A,#N/A,FALSE,"단축3";#N/A,#N/A,FALSE,"장축";#N/A,#N/A,FALSE,"4WD"}</definedName>
    <definedName name="투자비복" localSheetId="24" hidden="1">{#N/A,#N/A,FALSE,"단축1";#N/A,#N/A,FALSE,"단축2";#N/A,#N/A,FALSE,"단축3";#N/A,#N/A,FALSE,"장축";#N/A,#N/A,FALSE,"4WD"}</definedName>
    <definedName name="투자비복" localSheetId="8" hidden="1">{#N/A,#N/A,FALSE,"단축1";#N/A,#N/A,FALSE,"단축2";#N/A,#N/A,FALSE,"단축3";#N/A,#N/A,FALSE,"장축";#N/A,#N/A,FALSE,"4WD"}</definedName>
    <definedName name="투자비복" localSheetId="25" hidden="1">{#N/A,#N/A,FALSE,"단축1";#N/A,#N/A,FALSE,"단축2";#N/A,#N/A,FALSE,"단축3";#N/A,#N/A,FALSE,"장축";#N/A,#N/A,FALSE,"4WD"}</definedName>
    <definedName name="투자비복" localSheetId="2" hidden="1">{#N/A,#N/A,FALSE,"단축1";#N/A,#N/A,FALSE,"단축2";#N/A,#N/A,FALSE,"단축3";#N/A,#N/A,FALSE,"장축";#N/A,#N/A,FALSE,"4WD"}</definedName>
    <definedName name="투자비복" localSheetId="28" hidden="1">{#N/A,#N/A,FALSE,"단축1";#N/A,#N/A,FALSE,"단축2";#N/A,#N/A,FALSE,"단축3";#N/A,#N/A,FALSE,"장축";#N/A,#N/A,FALSE,"4WD"}</definedName>
    <definedName name="투자비복" localSheetId="5" hidden="1">{#N/A,#N/A,FALSE,"단축1";#N/A,#N/A,FALSE,"단축2";#N/A,#N/A,FALSE,"단축3";#N/A,#N/A,FALSE,"장축";#N/A,#N/A,FALSE,"4WD"}</definedName>
    <definedName name="투자비복" hidden="1">{#N/A,#N/A,FALSE,"단축1";#N/A,#N/A,FALSE,"단축2";#N/A,#N/A,FALSE,"단축3";#N/A,#N/A,FALSE,"장축";#N/A,#N/A,FALSE,"4WD"}</definedName>
    <definedName name="투자비비교" localSheetId="24" hidden="1">{#N/A,#N/A,FALSE,"단축1";#N/A,#N/A,FALSE,"단축2";#N/A,#N/A,FALSE,"단축3";#N/A,#N/A,FALSE,"장축";#N/A,#N/A,FALSE,"4WD"}</definedName>
    <definedName name="투자비비교" localSheetId="8" hidden="1">{#N/A,#N/A,FALSE,"단축1";#N/A,#N/A,FALSE,"단축2";#N/A,#N/A,FALSE,"단축3";#N/A,#N/A,FALSE,"장축";#N/A,#N/A,FALSE,"4WD"}</definedName>
    <definedName name="투자비비교" localSheetId="25" hidden="1">{#N/A,#N/A,FALSE,"단축1";#N/A,#N/A,FALSE,"단축2";#N/A,#N/A,FALSE,"단축3";#N/A,#N/A,FALSE,"장축";#N/A,#N/A,FALSE,"4WD"}</definedName>
    <definedName name="투자비비교" localSheetId="2" hidden="1">{#N/A,#N/A,FALSE,"단축1";#N/A,#N/A,FALSE,"단축2";#N/A,#N/A,FALSE,"단축3";#N/A,#N/A,FALSE,"장축";#N/A,#N/A,FALSE,"4WD"}</definedName>
    <definedName name="투자비비교" localSheetId="14" hidden="1">{#N/A,#N/A,FALSE,"단축1";#N/A,#N/A,FALSE,"단축2";#N/A,#N/A,FALSE,"단축3";#N/A,#N/A,FALSE,"장축";#N/A,#N/A,FALSE,"4WD"}</definedName>
    <definedName name="투자비비교" localSheetId="28" hidden="1">{#N/A,#N/A,FALSE,"단축1";#N/A,#N/A,FALSE,"단축2";#N/A,#N/A,FALSE,"단축3";#N/A,#N/A,FALSE,"장축";#N/A,#N/A,FALSE,"4WD"}</definedName>
    <definedName name="투자비비교" localSheetId="5" hidden="1">{#N/A,#N/A,FALSE,"단축1";#N/A,#N/A,FALSE,"단축2";#N/A,#N/A,FALSE,"단축3";#N/A,#N/A,FALSE,"장축";#N/A,#N/A,FALSE,"4WD"}</definedName>
    <definedName name="투자비비교" localSheetId="13" hidden="1">{#N/A,#N/A,FALSE,"단축1";#N/A,#N/A,FALSE,"단축2";#N/A,#N/A,FALSE,"단축3";#N/A,#N/A,FALSE,"장축";#N/A,#N/A,FALSE,"4WD"}</definedName>
    <definedName name="투자비비교" hidden="1">{#N/A,#N/A,FALSE,"단축1";#N/A,#N/A,FALSE,"단축2";#N/A,#N/A,FALSE,"단축3";#N/A,#N/A,FALSE,"장축";#N/A,#N/A,FALSE,"4WD"}</definedName>
    <definedName name="투자비실적" localSheetId="24" hidden="1">{#N/A,#N/A,FALSE,"단축1";#N/A,#N/A,FALSE,"단축2";#N/A,#N/A,FALSE,"단축3";#N/A,#N/A,FALSE,"장축";#N/A,#N/A,FALSE,"4WD"}</definedName>
    <definedName name="투자비실적" localSheetId="8" hidden="1">{#N/A,#N/A,FALSE,"단축1";#N/A,#N/A,FALSE,"단축2";#N/A,#N/A,FALSE,"단축3";#N/A,#N/A,FALSE,"장축";#N/A,#N/A,FALSE,"4WD"}</definedName>
    <definedName name="투자비실적" localSheetId="25" hidden="1">{#N/A,#N/A,FALSE,"단축1";#N/A,#N/A,FALSE,"단축2";#N/A,#N/A,FALSE,"단축3";#N/A,#N/A,FALSE,"장축";#N/A,#N/A,FALSE,"4WD"}</definedName>
    <definedName name="투자비실적" localSheetId="2" hidden="1">{#N/A,#N/A,FALSE,"단축1";#N/A,#N/A,FALSE,"단축2";#N/A,#N/A,FALSE,"단축3";#N/A,#N/A,FALSE,"장축";#N/A,#N/A,FALSE,"4WD"}</definedName>
    <definedName name="투자비실적" localSheetId="28" hidden="1">{#N/A,#N/A,FALSE,"단축1";#N/A,#N/A,FALSE,"단축2";#N/A,#N/A,FALSE,"단축3";#N/A,#N/A,FALSE,"장축";#N/A,#N/A,FALSE,"4WD"}</definedName>
    <definedName name="투자비실적" localSheetId="5" hidden="1">{#N/A,#N/A,FALSE,"단축1";#N/A,#N/A,FALSE,"단축2";#N/A,#N/A,FALSE,"단축3";#N/A,#N/A,FALSE,"장축";#N/A,#N/A,FALSE,"4WD"}</definedName>
    <definedName name="투자비실적" hidden="1">{#N/A,#N/A,FALSE,"단축1";#N/A,#N/A,FALSE,"단축2";#N/A,#N/A,FALSE,"단축3";#N/A,#N/A,FALSE,"장축";#N/A,#N/A,FALSE,"4WD"}</definedName>
    <definedName name="투자유가증권" localSheetId="24" hidden="1">{#N/A,#N/A,FALSE,"BS";#N/A,#N/A,FALSE,"PL";#N/A,#N/A,FALSE,"처분";#N/A,#N/A,FALSE,"현금";#N/A,#N/A,FALSE,"매출";#N/A,#N/A,FALSE,"원가";#N/A,#N/A,FALSE,"경영"}</definedName>
    <definedName name="투자유가증권" localSheetId="8" hidden="1">{#N/A,#N/A,FALSE,"BS";#N/A,#N/A,FALSE,"PL";#N/A,#N/A,FALSE,"처분";#N/A,#N/A,FALSE,"현금";#N/A,#N/A,FALSE,"매출";#N/A,#N/A,FALSE,"원가";#N/A,#N/A,FALSE,"경영"}</definedName>
    <definedName name="투자유가증권" localSheetId="25" hidden="1">{#N/A,#N/A,FALSE,"BS";#N/A,#N/A,FALSE,"PL";#N/A,#N/A,FALSE,"처분";#N/A,#N/A,FALSE,"현금";#N/A,#N/A,FALSE,"매출";#N/A,#N/A,FALSE,"원가";#N/A,#N/A,FALSE,"경영"}</definedName>
    <definedName name="투자유가증권" localSheetId="2" hidden="1">{#N/A,#N/A,FALSE,"BS";#N/A,#N/A,FALSE,"PL";#N/A,#N/A,FALSE,"처분";#N/A,#N/A,FALSE,"현금";#N/A,#N/A,FALSE,"매출";#N/A,#N/A,FALSE,"원가";#N/A,#N/A,FALSE,"경영"}</definedName>
    <definedName name="투자유가증권" localSheetId="28" hidden="1">{#N/A,#N/A,FALSE,"BS";#N/A,#N/A,FALSE,"PL";#N/A,#N/A,FALSE,"처분";#N/A,#N/A,FALSE,"현금";#N/A,#N/A,FALSE,"매출";#N/A,#N/A,FALSE,"원가";#N/A,#N/A,FALSE,"경영"}</definedName>
    <definedName name="투자유가증권" localSheetId="5"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 localSheetId="24">#REF!</definedName>
    <definedName name="투자자산">#REF!</definedName>
    <definedName name="투자자산1"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24" hidden="1">{#N/A,#N/A,FALSE,"UNIT";#N/A,#N/A,FALSE,"UNIT";#N/A,#N/A,FALSE,"계정"}</definedName>
    <definedName name="투자현황" localSheetId="8" hidden="1">{#N/A,#N/A,FALSE,"UNIT";#N/A,#N/A,FALSE,"UNIT";#N/A,#N/A,FALSE,"계정"}</definedName>
    <definedName name="투자현황" localSheetId="25" hidden="1">{#N/A,#N/A,FALSE,"UNIT";#N/A,#N/A,FALSE,"UNIT";#N/A,#N/A,FALSE,"계정"}</definedName>
    <definedName name="투자현황" localSheetId="2" hidden="1">{#N/A,#N/A,FALSE,"UNIT";#N/A,#N/A,FALSE,"UNIT";#N/A,#N/A,FALSE,"계정"}</definedName>
    <definedName name="투자현황" localSheetId="28" hidden="1">{#N/A,#N/A,FALSE,"UNIT";#N/A,#N/A,FALSE,"UNIT";#N/A,#N/A,FALSE,"계정"}</definedName>
    <definedName name="투자현황" localSheetId="5" hidden="1">{#N/A,#N/A,FALSE,"UNIT";#N/A,#N/A,FALSE,"UNIT";#N/A,#N/A,FALSE,"계정"}</definedName>
    <definedName name="투자현황" hidden="1">{#N/A,#N/A,FALSE,"UNIT";#N/A,#N/A,FALSE,"UNIT";#N/A,#N/A,FALSE,"계정"}</definedName>
    <definedName name="투재료비" localSheetId="24">#REF!</definedName>
    <definedName name="투재료비">#REF!</definedName>
    <definedName name="투찰" localSheetId="24" hidden="1">{#N/A,#N/A,FALSE,"단가표지"}</definedName>
    <definedName name="투찰" localSheetId="8" hidden="1">{#N/A,#N/A,FALSE,"단가표지"}</definedName>
    <definedName name="투찰" localSheetId="25" hidden="1">{#N/A,#N/A,FALSE,"단가표지"}</definedName>
    <definedName name="투찰" localSheetId="2" hidden="1">{#N/A,#N/A,FALSE,"단가표지"}</definedName>
    <definedName name="투찰" localSheetId="28" hidden="1">{#N/A,#N/A,FALSE,"단가표지"}</definedName>
    <definedName name="투찰" localSheetId="5" hidden="1">{#N/A,#N/A,FALSE,"단가표지"}</definedName>
    <definedName name="투찰" hidden="1">{#N/A,#N/A,FALSE,"단가표지"}</definedName>
    <definedName name="투폐기물처리비" localSheetId="24">#REF!</definedName>
    <definedName name="투폐기물처리비">#REF!</definedName>
    <definedName name="튜" localSheetId="24" hidden="1">{#N/A,#N/A,FALSE,"Sheet1"}</definedName>
    <definedName name="튜" localSheetId="8" hidden="1">{#N/A,#N/A,FALSE,"Sheet1"}</definedName>
    <definedName name="튜" localSheetId="25" hidden="1">{#N/A,#N/A,FALSE,"Sheet1"}</definedName>
    <definedName name="튜" localSheetId="2" hidden="1">{#N/A,#N/A,FALSE,"Sheet1"}</definedName>
    <definedName name="튜" localSheetId="28" hidden="1">{#N/A,#N/A,FALSE,"Sheet1"}</definedName>
    <definedName name="튜" localSheetId="5" hidden="1">{#N/A,#N/A,FALSE,"Sheet1"}</definedName>
    <definedName name="튜" hidden="1">{#N/A,#N/A,FALSE,"Sheet1"}</definedName>
    <definedName name="특고" localSheetId="24">#REF!</definedName>
    <definedName name="특고">#REF!</definedName>
    <definedName name="특근" localSheetId="24" hidden="1">{#N/A,#N/A,FALSE,"단축1";#N/A,#N/A,FALSE,"단축2";#N/A,#N/A,FALSE,"단축3";#N/A,#N/A,FALSE,"장축";#N/A,#N/A,FALSE,"4WD"}</definedName>
    <definedName name="특근" localSheetId="8" hidden="1">{#N/A,#N/A,FALSE,"단축1";#N/A,#N/A,FALSE,"단축2";#N/A,#N/A,FALSE,"단축3";#N/A,#N/A,FALSE,"장축";#N/A,#N/A,FALSE,"4WD"}</definedName>
    <definedName name="특근" localSheetId="25" hidden="1">{#N/A,#N/A,FALSE,"단축1";#N/A,#N/A,FALSE,"단축2";#N/A,#N/A,FALSE,"단축3";#N/A,#N/A,FALSE,"장축";#N/A,#N/A,FALSE,"4WD"}</definedName>
    <definedName name="특근" localSheetId="2" hidden="1">{#N/A,#N/A,FALSE,"단축1";#N/A,#N/A,FALSE,"단축2";#N/A,#N/A,FALSE,"단축3";#N/A,#N/A,FALSE,"장축";#N/A,#N/A,FALSE,"4WD"}</definedName>
    <definedName name="특근" localSheetId="14" hidden="1">{#N/A,#N/A,FALSE,"단축1";#N/A,#N/A,FALSE,"단축2";#N/A,#N/A,FALSE,"단축3";#N/A,#N/A,FALSE,"장축";#N/A,#N/A,FALSE,"4WD"}</definedName>
    <definedName name="특근" localSheetId="28" hidden="1">{#N/A,#N/A,FALSE,"단축1";#N/A,#N/A,FALSE,"단축2";#N/A,#N/A,FALSE,"단축3";#N/A,#N/A,FALSE,"장축";#N/A,#N/A,FALSE,"4WD"}</definedName>
    <definedName name="특근" localSheetId="5" hidden="1">{#N/A,#N/A,FALSE,"단축1";#N/A,#N/A,FALSE,"단축2";#N/A,#N/A,FALSE,"단축3";#N/A,#N/A,FALSE,"장축";#N/A,#N/A,FALSE,"4WD"}</definedName>
    <definedName name="특근" localSheetId="13" hidden="1">{#N/A,#N/A,FALSE,"단축1";#N/A,#N/A,FALSE,"단축2";#N/A,#N/A,FALSE,"단축3";#N/A,#N/A,FALSE,"장축";#N/A,#N/A,FALSE,"4WD"}</definedName>
    <definedName name="특근" hidden="1">{#N/A,#N/A,FALSE,"단축1";#N/A,#N/A,FALSE,"단축2";#N/A,#N/A,FALSE,"단축3";#N/A,#N/A,FALSE,"장축";#N/A,#N/A,FALSE,"4WD"}</definedName>
    <definedName name="특별" localSheetId="24">#REF!</definedName>
    <definedName name="특별">#REF!</definedName>
    <definedName name="특별인부" localSheetId="24">#REF!</definedName>
    <definedName name="특별인부">#REF!</definedName>
    <definedName name="특별인부노임" localSheetId="24">#REF!</definedName>
    <definedName name="특별인부노임">#REF!</definedName>
    <definedName name="특성" localSheetId="24">#REF!</definedName>
    <definedName name="특성">#REF!</definedName>
    <definedName name="특수" localSheetId="24">#REF!</definedName>
    <definedName name="특수">#REF!</definedName>
    <definedName name="특수비계공" localSheetId="24">#REF!</definedName>
    <definedName name="특수비계공">#REF!</definedName>
    <definedName name="특인" localSheetId="24">#REF!</definedName>
    <definedName name="특인">#REF!</definedName>
    <definedName name="특정" localSheetId="24" hidden="1">{#N/A,#N/A,FALSE,"1.CRITERIA";#N/A,#N/A,FALSE,"2.IS";#N/A,#N/A,FALSE,"3.BS";#N/A,#N/A,FALSE,"4.PER PL";#N/A,#N/A,FALSE,"5.INVESTMENT";#N/A,#N/A,FALSE,"6.공문";#N/A,#N/A,FALSE,"7.netinvest"}</definedName>
    <definedName name="특정" localSheetId="8" hidden="1">{#N/A,#N/A,FALSE,"1.CRITERIA";#N/A,#N/A,FALSE,"2.IS";#N/A,#N/A,FALSE,"3.BS";#N/A,#N/A,FALSE,"4.PER PL";#N/A,#N/A,FALSE,"5.INVESTMENT";#N/A,#N/A,FALSE,"6.공문";#N/A,#N/A,FALSE,"7.netinvest"}</definedName>
    <definedName name="특정" localSheetId="25"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localSheetId="28" hidden="1">{#N/A,#N/A,FALSE,"1.CRITERIA";#N/A,#N/A,FALSE,"2.IS";#N/A,#N/A,FALSE,"3.BS";#N/A,#N/A,FALSE,"4.PER PL";#N/A,#N/A,FALSE,"5.INVESTMENT";#N/A,#N/A,FALSE,"6.공문";#N/A,#N/A,FALSE,"7.netinvest"}</definedName>
    <definedName name="특정" localSheetId="5"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 localSheetId="24">#REF!</definedName>
    <definedName name="특정현금">#REF!</definedName>
    <definedName name="특케" localSheetId="24">#REF!</definedName>
    <definedName name="특케">#REF!</definedName>
    <definedName name="팀" localSheetId="24">#REF!</definedName>
    <definedName name="팀">#REF!</definedName>
    <definedName name="팀목표"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24" hidden="1">{#N/A,#N/A,FALSE,"UNIT";#N/A,#N/A,FALSE,"UNIT";#N/A,#N/A,FALSE,"계정"}</definedName>
    <definedName name="팀별계획" localSheetId="8" hidden="1">{#N/A,#N/A,FALSE,"UNIT";#N/A,#N/A,FALSE,"UNIT";#N/A,#N/A,FALSE,"계정"}</definedName>
    <definedName name="팀별계획" localSheetId="25" hidden="1">{#N/A,#N/A,FALSE,"UNIT";#N/A,#N/A,FALSE,"UNIT";#N/A,#N/A,FALSE,"계정"}</definedName>
    <definedName name="팀별계획" localSheetId="2" hidden="1">{#N/A,#N/A,FALSE,"UNIT";#N/A,#N/A,FALSE,"UNIT";#N/A,#N/A,FALSE,"계정"}</definedName>
    <definedName name="팀별계획" localSheetId="28" hidden="1">{#N/A,#N/A,FALSE,"UNIT";#N/A,#N/A,FALSE,"UNIT";#N/A,#N/A,FALSE,"계정"}</definedName>
    <definedName name="팀별계획" localSheetId="5" hidden="1">{#N/A,#N/A,FALSE,"UNIT";#N/A,#N/A,FALSE,"UNIT";#N/A,#N/A,FALSE,"계정"}</definedName>
    <definedName name="팀별계획" hidden="1">{#N/A,#N/A,FALSE,"UNIT";#N/A,#N/A,FALSE,"UNIT";#N/A,#N/A,FALSE,"계정"}</definedName>
    <definedName name="팀에분석" localSheetId="24" hidden="1">{"'Jibu9811 (3)'!$B$1:$J$433"}</definedName>
    <definedName name="팀에분석" localSheetId="8" hidden="1">{"'Jibu9811 (3)'!$B$1:$J$433"}</definedName>
    <definedName name="팀에분석" localSheetId="25" hidden="1">{"'Jibu9811 (3)'!$B$1:$J$433"}</definedName>
    <definedName name="팀에분석" localSheetId="2" hidden="1">{"'Jibu9811 (3)'!$B$1:$J$433"}</definedName>
    <definedName name="팀에분석" localSheetId="14" hidden="1">{"'Jibu9811 (3)'!$B$1:$J$433"}</definedName>
    <definedName name="팀에분석" localSheetId="28" hidden="1">{"'Jibu9811 (3)'!$B$1:$J$433"}</definedName>
    <definedName name="팀에분석" localSheetId="5" hidden="1">{"'Jibu9811 (3)'!$B$1:$J$433"}</definedName>
    <definedName name="팀에분석" localSheetId="13" hidden="1">{"'Jibu9811 (3)'!$B$1:$J$433"}</definedName>
    <definedName name="팀에분석" hidden="1">{"'Jibu9811 (3)'!$B$1:$J$433"}</definedName>
    <definedName name="팀장" localSheetId="24" hidden="1">{"'Jibu9811 (3)'!$B$1:$J$433"}</definedName>
    <definedName name="팀장" localSheetId="8" hidden="1">{"'Jibu9811 (3)'!$B$1:$J$433"}</definedName>
    <definedName name="팀장" localSheetId="25" hidden="1">{"'Jibu9811 (3)'!$B$1:$J$433"}</definedName>
    <definedName name="팀장" localSheetId="2" hidden="1">{"'Jibu9811 (3)'!$B$1:$J$433"}</definedName>
    <definedName name="팀장" localSheetId="14" hidden="1">{"'Jibu9811 (3)'!$B$1:$J$433"}</definedName>
    <definedName name="팀장" localSheetId="28" hidden="1">{"'Jibu9811 (3)'!$B$1:$J$433"}</definedName>
    <definedName name="팀장" localSheetId="5" hidden="1">{"'Jibu9811 (3)'!$B$1:$J$433"}</definedName>
    <definedName name="팀장" localSheetId="13" hidden="1">{"'Jibu9811 (3)'!$B$1:$J$433"}</definedName>
    <definedName name="팀장" hidden="1">{"'Jibu9811 (3)'!$B$1:$J$433"}</definedName>
    <definedName name="ㅍ" localSheetId="28" hidden="1">#REF!</definedName>
    <definedName name="ㅍ" hidden="1">#REF!</definedName>
    <definedName name="ㅍ77" localSheetId="24">#REF!</definedName>
    <definedName name="ㅍ77">#REF!</definedName>
    <definedName name="ㅍㄱ" localSheetId="24">BlankMacro1</definedName>
    <definedName name="ㅍㄱ" localSheetId="8">BlankMacro1</definedName>
    <definedName name="ㅍㄱ" localSheetId="25">BlankMacro1</definedName>
    <definedName name="ㅍㄱ" localSheetId="2">BlankMacro1</definedName>
    <definedName name="ㅍㄱ" localSheetId="28">BlankMacro1</definedName>
    <definedName name="ㅍㄱ" localSheetId="26">BlankMacro1</definedName>
    <definedName name="ㅍㄱ" localSheetId="27">BlankMacro1</definedName>
    <definedName name="ㅍㄱ" localSheetId="6">BlankMacro1</definedName>
    <definedName name="ㅍㄱ" localSheetId="5">BlankMacro1</definedName>
    <definedName name="ㅍㄱ">BlankMacro1</definedName>
    <definedName name="ㅍㄹ" localSheetId="24">BlankMacro1</definedName>
    <definedName name="ㅍㄹ" localSheetId="8">BlankMacro1</definedName>
    <definedName name="ㅍㄹ" localSheetId="25">BlankMacro1</definedName>
    <definedName name="ㅍㄹ" localSheetId="2">BlankMacro1</definedName>
    <definedName name="ㅍㄹ" localSheetId="28">BlankMacro1</definedName>
    <definedName name="ㅍㄹ" localSheetId="26">BlankMacro1</definedName>
    <definedName name="ㅍㄹ" localSheetId="27">BlankMacro1</definedName>
    <definedName name="ㅍㄹ" localSheetId="6">BlankMacro1</definedName>
    <definedName name="ㅍㄹ" localSheetId="5">BlankMacro1</definedName>
    <definedName name="ㅍㄹ">BlankMacro1</definedName>
    <definedName name="ㅍㄹㄷㅁㅁ" localSheetId="24" hidden="1">#REF!</definedName>
    <definedName name="ㅍㄹㄷㅁㅁ" hidden="1">#REF!</definedName>
    <definedName name="ㅍ르ㅜ" localSheetId="24" hidden="1">{#N/A,#N/A,FALSE,"인원";#N/A,#N/A,FALSE,"비용2";#N/A,#N/A,FALSE,"비용1";#N/A,#N/A,FALSE,"비용";#N/A,#N/A,FALSE,"보증2";#N/A,#N/A,FALSE,"보증1";#N/A,#N/A,FALSE,"보증";#N/A,#N/A,FALSE,"손익1";#N/A,#N/A,FALSE,"손익";#N/A,#N/A,FALSE,"부서별매출";#N/A,#N/A,FALSE,"매출"}</definedName>
    <definedName name="ㅍ르ㅜ" localSheetId="8" hidden="1">{#N/A,#N/A,FALSE,"인원";#N/A,#N/A,FALSE,"비용2";#N/A,#N/A,FALSE,"비용1";#N/A,#N/A,FALSE,"비용";#N/A,#N/A,FALSE,"보증2";#N/A,#N/A,FALSE,"보증1";#N/A,#N/A,FALSE,"보증";#N/A,#N/A,FALSE,"손익1";#N/A,#N/A,FALSE,"손익";#N/A,#N/A,FALSE,"부서별매출";#N/A,#N/A,FALSE,"매출"}</definedName>
    <definedName name="ㅍ르ㅜ" localSheetId="25" hidden="1">{#N/A,#N/A,FALSE,"인원";#N/A,#N/A,FALSE,"비용2";#N/A,#N/A,FALSE,"비용1";#N/A,#N/A,FALSE,"비용";#N/A,#N/A,FALSE,"보증2";#N/A,#N/A,FALSE,"보증1";#N/A,#N/A,FALSE,"보증";#N/A,#N/A,FALSE,"손익1";#N/A,#N/A,FALSE,"손익";#N/A,#N/A,FALSE,"부서별매출";#N/A,#N/A,FALSE,"매출"}</definedName>
    <definedName name="ㅍ르ㅜ" localSheetId="2" hidden="1">{#N/A,#N/A,FALSE,"인원";#N/A,#N/A,FALSE,"비용2";#N/A,#N/A,FALSE,"비용1";#N/A,#N/A,FALSE,"비용";#N/A,#N/A,FALSE,"보증2";#N/A,#N/A,FALSE,"보증1";#N/A,#N/A,FALSE,"보증";#N/A,#N/A,FALSE,"손익1";#N/A,#N/A,FALSE,"손익";#N/A,#N/A,FALSE,"부서별매출";#N/A,#N/A,FALSE,"매출"}</definedName>
    <definedName name="ㅍ르ㅜ" localSheetId="14" hidden="1">{#N/A,#N/A,FALSE,"인원";#N/A,#N/A,FALSE,"비용2";#N/A,#N/A,FALSE,"비용1";#N/A,#N/A,FALSE,"비용";#N/A,#N/A,FALSE,"보증2";#N/A,#N/A,FALSE,"보증1";#N/A,#N/A,FALSE,"보증";#N/A,#N/A,FALSE,"손익1";#N/A,#N/A,FALSE,"손익";#N/A,#N/A,FALSE,"부서별매출";#N/A,#N/A,FALSE,"매출"}</definedName>
    <definedName name="ㅍ르ㅜ" localSheetId="28" hidden="1">{#N/A,#N/A,FALSE,"인원";#N/A,#N/A,FALSE,"비용2";#N/A,#N/A,FALSE,"비용1";#N/A,#N/A,FALSE,"비용";#N/A,#N/A,FALSE,"보증2";#N/A,#N/A,FALSE,"보증1";#N/A,#N/A,FALSE,"보증";#N/A,#N/A,FALSE,"손익1";#N/A,#N/A,FALSE,"손익";#N/A,#N/A,FALSE,"부서별매출";#N/A,#N/A,FALSE,"매출"}</definedName>
    <definedName name="ㅍ르ㅜ" localSheetId="5" hidden="1">{#N/A,#N/A,FALSE,"인원";#N/A,#N/A,FALSE,"비용2";#N/A,#N/A,FALSE,"비용1";#N/A,#N/A,FALSE,"비용";#N/A,#N/A,FALSE,"보증2";#N/A,#N/A,FALSE,"보증1";#N/A,#N/A,FALSE,"보증";#N/A,#N/A,FALSE,"손익1";#N/A,#N/A,FALSE,"손익";#N/A,#N/A,FALSE,"부서별매출";#N/A,#N/A,FALSE,"매출"}</definedName>
    <definedName name="ㅍ르ㅜ" localSheetId="13"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 localSheetId="24">BlankMacro1</definedName>
    <definedName name="ㅍㅈ" localSheetId="8">BlankMacro1</definedName>
    <definedName name="ㅍㅈ" localSheetId="25">BlankMacro1</definedName>
    <definedName name="ㅍㅈ" localSheetId="2">BlankMacro1</definedName>
    <definedName name="ㅍㅈ" localSheetId="28">BlankMacro1</definedName>
    <definedName name="ㅍㅈ" localSheetId="26">BlankMacro1</definedName>
    <definedName name="ㅍㅈ" localSheetId="27">BlankMacro1</definedName>
    <definedName name="ㅍㅈ" localSheetId="6">BlankMacro1</definedName>
    <definedName name="ㅍㅈ" localSheetId="5">BlankMacro1</definedName>
    <definedName name="ㅍㅈ">BlankMacro1</definedName>
    <definedName name="ㅍㅍ" localSheetId="24" hidden="1">#REF!</definedName>
    <definedName name="ㅍㅍ" localSheetId="14" hidden="1">#REF!</definedName>
    <definedName name="ㅍㅍ" localSheetId="28" hidden="1">#REF!</definedName>
    <definedName name="ㅍㅍ" localSheetId="13" hidden="1">#REF!</definedName>
    <definedName name="ㅍㅍ" hidden="1">#REF!</definedName>
    <definedName name="ㅍㅍㅍ" localSheetId="24" hidden="1">{#N/A,#N/A,FALSE,"단축1";#N/A,#N/A,FALSE,"단축2";#N/A,#N/A,FALSE,"단축3";#N/A,#N/A,FALSE,"장축";#N/A,#N/A,FALSE,"4WD"}</definedName>
    <definedName name="ㅍㅍㅍ" localSheetId="8" hidden="1">{#N/A,#N/A,FALSE,"단축1";#N/A,#N/A,FALSE,"단축2";#N/A,#N/A,FALSE,"단축3";#N/A,#N/A,FALSE,"장축";#N/A,#N/A,FALSE,"4WD"}</definedName>
    <definedName name="ㅍㅍㅍ" localSheetId="25" hidden="1">{#N/A,#N/A,FALSE,"단축1";#N/A,#N/A,FALSE,"단축2";#N/A,#N/A,FALSE,"단축3";#N/A,#N/A,FALSE,"장축";#N/A,#N/A,FALSE,"4WD"}</definedName>
    <definedName name="ㅍㅍㅍ" localSheetId="2" hidden="1">{#N/A,#N/A,FALSE,"단축1";#N/A,#N/A,FALSE,"단축2";#N/A,#N/A,FALSE,"단축3";#N/A,#N/A,FALSE,"장축";#N/A,#N/A,FALSE,"4WD"}</definedName>
    <definedName name="ㅍㅍㅍ" localSheetId="28" hidden="1">{#N/A,#N/A,FALSE,"단축1";#N/A,#N/A,FALSE,"단축2";#N/A,#N/A,FALSE,"단축3";#N/A,#N/A,FALSE,"장축";#N/A,#N/A,FALSE,"4WD"}</definedName>
    <definedName name="ㅍㅍㅍ" localSheetId="5" hidden="1">{#N/A,#N/A,FALSE,"단축1";#N/A,#N/A,FALSE,"단축2";#N/A,#N/A,FALSE,"단축3";#N/A,#N/A,FALSE,"장축";#N/A,#N/A,FALSE,"4WD"}</definedName>
    <definedName name="ㅍㅍㅍ" hidden="1">{#N/A,#N/A,FALSE,"단축1";#N/A,#N/A,FALSE,"단축2";#N/A,#N/A,FALSE,"단축3";#N/A,#N/A,FALSE,"장축";#N/A,#N/A,FALSE,"4WD"}</definedName>
    <definedName name="ㅍㅍㅍㅍ" localSheetId="24" hidden="1">{#N/A,#N/A,FALSE,"UNIT";#N/A,#N/A,FALSE,"UNIT";#N/A,#N/A,FALSE,"계정"}</definedName>
    <definedName name="ㅍㅍㅍㅍ" localSheetId="8" hidden="1">{#N/A,#N/A,FALSE,"UNIT";#N/A,#N/A,FALSE,"UNIT";#N/A,#N/A,FALSE,"계정"}</definedName>
    <definedName name="ㅍㅍㅍㅍ" localSheetId="25" hidden="1">{#N/A,#N/A,FALSE,"UNIT";#N/A,#N/A,FALSE,"UNIT";#N/A,#N/A,FALSE,"계정"}</definedName>
    <definedName name="ㅍㅍㅍㅍ" localSheetId="2" hidden="1">{#N/A,#N/A,FALSE,"UNIT";#N/A,#N/A,FALSE,"UNIT";#N/A,#N/A,FALSE,"계정"}</definedName>
    <definedName name="ㅍㅍㅍㅍ" localSheetId="28" hidden="1">{#N/A,#N/A,FALSE,"UNIT";#N/A,#N/A,FALSE,"UNIT";#N/A,#N/A,FALSE,"계정"}</definedName>
    <definedName name="ㅍㅍㅍㅍ" localSheetId="5" hidden="1">{#N/A,#N/A,FALSE,"UNIT";#N/A,#N/A,FALSE,"UNIT";#N/A,#N/A,FALSE,"계정"}</definedName>
    <definedName name="ㅍㅍㅍㅍ" hidden="1">{#N/A,#N/A,FALSE,"UNIT";#N/A,#N/A,FALSE,"UNIT";#N/A,#N/A,FALSE,"계정"}</definedName>
    <definedName name="ㅍㅍㅍㅍㅍㅍ" localSheetId="24" hidden="1">#REF!</definedName>
    <definedName name="ㅍㅍㅍㅍㅍㅍ" hidden="1">#REF!</definedName>
    <definedName name="ㅍㅎ" localSheetId="24">BlankMacro1</definedName>
    <definedName name="ㅍㅎ" localSheetId="8">BlankMacro1</definedName>
    <definedName name="ㅍㅎ" localSheetId="25">BlankMacro1</definedName>
    <definedName name="ㅍㅎ" localSheetId="2">BlankMacro1</definedName>
    <definedName name="ㅍㅎ" localSheetId="28">BlankMacro1</definedName>
    <definedName name="ㅍㅎ" localSheetId="26">BlankMacro1</definedName>
    <definedName name="ㅍㅎ" localSheetId="27">BlankMacro1</definedName>
    <definedName name="ㅍㅎ" localSheetId="6">BlankMacro1</definedName>
    <definedName name="ㅍㅎ" localSheetId="5">BlankMacro1</definedName>
    <definedName name="ㅍㅎ">BlankMacro1</definedName>
    <definedName name="ㅍㅎㄴㄷㅇㅎㄽㄴㄷㅎ" localSheetId="24" hidden="1">{"'Jibu9811 (3)'!$B$1:$J$433"}</definedName>
    <definedName name="ㅍㅎㄴㄷㅇㅎㄽㄴㄷㅎ" localSheetId="8" hidden="1">{"'Jibu9811 (3)'!$B$1:$J$433"}</definedName>
    <definedName name="ㅍㅎㄴㄷㅇㅎㄽㄴㄷㅎ" localSheetId="25" hidden="1">{"'Jibu9811 (3)'!$B$1:$J$433"}</definedName>
    <definedName name="ㅍㅎㄴㄷㅇㅎㄽㄴㄷㅎ" localSheetId="2" hidden="1">{"'Jibu9811 (3)'!$B$1:$J$433"}</definedName>
    <definedName name="ㅍㅎㄴㄷㅇㅎㄽㄴㄷㅎ" localSheetId="14" hidden="1">{"'Jibu9811 (3)'!$B$1:$J$433"}</definedName>
    <definedName name="ㅍㅎㄴㄷㅇㅎㄽㄴㄷㅎ" localSheetId="28" hidden="1">{"'Jibu9811 (3)'!$B$1:$J$433"}</definedName>
    <definedName name="ㅍㅎㄴㄷㅇㅎㄽㄴㄷㅎ" localSheetId="5" hidden="1">{"'Jibu9811 (3)'!$B$1:$J$433"}</definedName>
    <definedName name="ㅍㅎㄴㄷㅇㅎㄽㄴㄷㅎ" localSheetId="13" hidden="1">{"'Jibu9811 (3)'!$B$1:$J$433"}</definedName>
    <definedName name="ㅍㅎㄴㄷㅇㅎㄽㄴㄷㅎ" hidden="1">{"'Jibu9811 (3)'!$B$1:$J$433"}</definedName>
    <definedName name="파" localSheetId="24" hidden="1">{#N/A,#N/A,FALSE,"1.CRITERIA";#N/A,#N/A,FALSE,"2.IS";#N/A,#N/A,FALSE,"3.BS";#N/A,#N/A,FALSE,"4.PER PL";#N/A,#N/A,FALSE,"5.INVESTMENT";#N/A,#N/A,FALSE,"6.공문";#N/A,#N/A,FALSE,"7.netinvest"}</definedName>
    <definedName name="파" localSheetId="8" hidden="1">{#N/A,#N/A,FALSE,"1.CRITERIA";#N/A,#N/A,FALSE,"2.IS";#N/A,#N/A,FALSE,"3.BS";#N/A,#N/A,FALSE,"4.PER PL";#N/A,#N/A,FALSE,"5.INVESTMENT";#N/A,#N/A,FALSE,"6.공문";#N/A,#N/A,FALSE,"7.netinvest"}</definedName>
    <definedName name="파" localSheetId="25"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localSheetId="28" hidden="1">{#N/A,#N/A,FALSE,"1.CRITERIA";#N/A,#N/A,FALSE,"2.IS";#N/A,#N/A,FALSE,"3.BS";#N/A,#N/A,FALSE,"4.PER PL";#N/A,#N/A,FALSE,"5.INVESTMENT";#N/A,#N/A,FALSE,"6.공문";#N/A,#N/A,FALSE,"7.netinvest"}</definedName>
    <definedName name="파" localSheetId="5"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24" hidden="1">{#N/A,#N/A,FALSE,"UNIT";#N/A,#N/A,FALSE,"UNIT";#N/A,#N/A,FALSE,"계정"}</definedName>
    <definedName name="파과" localSheetId="8" hidden="1">{#N/A,#N/A,FALSE,"UNIT";#N/A,#N/A,FALSE,"UNIT";#N/A,#N/A,FALSE,"계정"}</definedName>
    <definedName name="파과" localSheetId="25" hidden="1">{#N/A,#N/A,FALSE,"UNIT";#N/A,#N/A,FALSE,"UNIT";#N/A,#N/A,FALSE,"계정"}</definedName>
    <definedName name="파과" localSheetId="2" hidden="1">{#N/A,#N/A,FALSE,"UNIT";#N/A,#N/A,FALSE,"UNIT";#N/A,#N/A,FALSE,"계정"}</definedName>
    <definedName name="파과" localSheetId="28" hidden="1">{#N/A,#N/A,FALSE,"UNIT";#N/A,#N/A,FALSE,"UNIT";#N/A,#N/A,FALSE,"계정"}</definedName>
    <definedName name="파과" localSheetId="5" hidden="1">{#N/A,#N/A,FALSE,"UNIT";#N/A,#N/A,FALSE,"UNIT";#N/A,#N/A,FALSE,"계정"}</definedName>
    <definedName name="파과" hidden="1">{#N/A,#N/A,FALSE,"UNIT";#N/A,#N/A,FALSE,"UNIT";#N/A,#N/A,FALSE,"계정"}</definedName>
    <definedName name="파생" localSheetId="24" hidden="1">{#N/A,#N/A,FALSE,"Sheet1"}</definedName>
    <definedName name="파생" localSheetId="8" hidden="1">{#N/A,#N/A,FALSE,"Sheet1"}</definedName>
    <definedName name="파생" localSheetId="25" hidden="1">{#N/A,#N/A,FALSE,"Sheet1"}</definedName>
    <definedName name="파생" localSheetId="2" hidden="1">{#N/A,#N/A,FALSE,"Sheet1"}</definedName>
    <definedName name="파생" localSheetId="28" hidden="1">{#N/A,#N/A,FALSE,"Sheet1"}</definedName>
    <definedName name="파생" localSheetId="5" hidden="1">{#N/A,#N/A,FALSE,"Sheet1"}</definedName>
    <definedName name="파생" hidden="1">{#N/A,#N/A,FALSE,"Sheet1"}</definedName>
    <definedName name="파생상품"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24" hidden="1">{#N/A,#N/A,FALSE,"1.CRITERIA";#N/A,#N/A,FALSE,"2.IS";#N/A,#N/A,FALSE,"3.BS";#N/A,#N/A,FALSE,"4.PER PL";#N/A,#N/A,FALSE,"5.INVESTMENT";#N/A,#N/A,FALSE,"6.공문";#N/A,#N/A,FALSE,"7.netinvest"}</definedName>
    <definedName name="파아라" localSheetId="8" hidden="1">{#N/A,#N/A,FALSE,"1.CRITERIA";#N/A,#N/A,FALSE,"2.IS";#N/A,#N/A,FALSE,"3.BS";#N/A,#N/A,FALSE,"4.PER PL";#N/A,#N/A,FALSE,"5.INVESTMENT";#N/A,#N/A,FALSE,"6.공문";#N/A,#N/A,FALSE,"7.netinvest"}</definedName>
    <definedName name="파아라" localSheetId="25"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localSheetId="28" hidden="1">{#N/A,#N/A,FALSE,"1.CRITERIA";#N/A,#N/A,FALSE,"2.IS";#N/A,#N/A,FALSE,"3.BS";#N/A,#N/A,FALSE,"4.PER PL";#N/A,#N/A,FALSE,"5.INVESTMENT";#N/A,#N/A,FALSE,"6.공문";#N/A,#N/A,FALSE,"7.netinvest"}</definedName>
    <definedName name="파아라" localSheetId="5"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 localSheetId="24">#REF!</definedName>
    <definedName name="파일길이">#REF!</definedName>
    <definedName name="파일산출3" localSheetId="24" hidden="1">#REF!</definedName>
    <definedName name="파일산출3" localSheetId="28" hidden="1">#REF!</definedName>
    <definedName name="파일산출3" hidden="1">#REF!</definedName>
    <definedName name="파일종갯수" localSheetId="24">#REF!</definedName>
    <definedName name="파일종갯수">#REF!</definedName>
    <definedName name="파일횡갯수" localSheetId="24">#REF!</definedName>
    <definedName name="파일횡갯수">#REF!</definedName>
    <definedName name="파하" localSheetId="24" hidden="1">{#N/A,#N/A,FALSE,"1.CRITERIA";#N/A,#N/A,FALSE,"2.IS";#N/A,#N/A,FALSE,"3.BS";#N/A,#N/A,FALSE,"4.PER PL";#N/A,#N/A,FALSE,"5.INVESTMENT";#N/A,#N/A,FALSE,"6.공문";#N/A,#N/A,FALSE,"7.netinvest"}</definedName>
    <definedName name="파하" localSheetId="8" hidden="1">{#N/A,#N/A,FALSE,"1.CRITERIA";#N/A,#N/A,FALSE,"2.IS";#N/A,#N/A,FALSE,"3.BS";#N/A,#N/A,FALSE,"4.PER PL";#N/A,#N/A,FALSE,"5.INVESTMENT";#N/A,#N/A,FALSE,"6.공문";#N/A,#N/A,FALSE,"7.netinvest"}</definedName>
    <definedName name="파하" localSheetId="25"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localSheetId="28" hidden="1">{#N/A,#N/A,FALSE,"1.CRITERIA";#N/A,#N/A,FALSE,"2.IS";#N/A,#N/A,FALSE,"3.BS";#N/A,#N/A,FALSE,"4.PER PL";#N/A,#N/A,FALSE,"5.INVESTMENT";#N/A,#N/A,FALSE,"6.공문";#N/A,#N/A,FALSE,"7.netinvest"}</definedName>
    <definedName name="파하" localSheetId="5"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24" hidden="1">{#N/A,#N/A,FALSE,"포장1";#N/A,#N/A,FALSE,"포장1"}</definedName>
    <definedName name="파해가호" localSheetId="8" hidden="1">{#N/A,#N/A,FALSE,"포장1";#N/A,#N/A,FALSE,"포장1"}</definedName>
    <definedName name="파해가호" localSheetId="25" hidden="1">{#N/A,#N/A,FALSE,"포장1";#N/A,#N/A,FALSE,"포장1"}</definedName>
    <definedName name="파해가호" localSheetId="2" hidden="1">{#N/A,#N/A,FALSE,"포장1";#N/A,#N/A,FALSE,"포장1"}</definedName>
    <definedName name="파해가호" localSheetId="14" hidden="1">{#N/A,#N/A,FALSE,"포장1";#N/A,#N/A,FALSE,"포장1"}</definedName>
    <definedName name="파해가호" localSheetId="28" hidden="1">{#N/A,#N/A,FALSE,"포장1";#N/A,#N/A,FALSE,"포장1"}</definedName>
    <definedName name="파해가호" localSheetId="5" hidden="1">{#N/A,#N/A,FALSE,"포장1";#N/A,#N/A,FALSE,"포장1"}</definedName>
    <definedName name="파해가호" localSheetId="13" hidden="1">{#N/A,#N/A,FALSE,"포장1";#N/A,#N/A,FALSE,"포장1"}</definedName>
    <definedName name="파해가호" hidden="1">{#N/A,#N/A,FALSE,"포장1";#N/A,#N/A,FALSE,"포장1"}</definedName>
    <definedName name="파ㅏ" localSheetId="24">BlankMacro1</definedName>
    <definedName name="파ㅏ" localSheetId="8">BlankMacro1</definedName>
    <definedName name="파ㅏ" localSheetId="25">BlankMacro1</definedName>
    <definedName name="파ㅏ" localSheetId="2">BlankMacro1</definedName>
    <definedName name="파ㅏ" localSheetId="28">BlankMacro1</definedName>
    <definedName name="파ㅏ" localSheetId="26">BlankMacro1</definedName>
    <definedName name="파ㅏ" localSheetId="27">BlankMacro1</definedName>
    <definedName name="파ㅏ" localSheetId="6">BlankMacro1</definedName>
    <definedName name="파ㅏ" localSheetId="5">BlankMacro1</definedName>
    <definedName name="파ㅏ">BlankMacro1</definedName>
    <definedName name="파ㅑㅈ" localSheetId="24">BlankMacro1</definedName>
    <definedName name="파ㅑㅈ" localSheetId="8">BlankMacro1</definedName>
    <definedName name="파ㅑㅈ" localSheetId="25">BlankMacro1</definedName>
    <definedName name="파ㅑㅈ" localSheetId="2">BlankMacro1</definedName>
    <definedName name="파ㅑㅈ" localSheetId="28">BlankMacro1</definedName>
    <definedName name="파ㅑㅈ" localSheetId="26">BlankMacro1</definedName>
    <definedName name="파ㅑㅈ" localSheetId="27">BlankMacro1</definedName>
    <definedName name="파ㅑㅈ" localSheetId="6">BlankMacro1</definedName>
    <definedName name="파ㅑㅈ" localSheetId="5">BlankMacro1</definedName>
    <definedName name="파ㅑㅈ">BlankMacro1</definedName>
    <definedName name="판관" localSheetId="24" hidden="1">{#N/A,#N/A,FALSE,"UNIT";#N/A,#N/A,FALSE,"UNIT";#N/A,#N/A,FALSE,"계정"}</definedName>
    <definedName name="판관" localSheetId="8" hidden="1">{#N/A,#N/A,FALSE,"UNIT";#N/A,#N/A,FALSE,"UNIT";#N/A,#N/A,FALSE,"계정"}</definedName>
    <definedName name="판관" localSheetId="25" hidden="1">{#N/A,#N/A,FALSE,"UNIT";#N/A,#N/A,FALSE,"UNIT";#N/A,#N/A,FALSE,"계정"}</definedName>
    <definedName name="판관" localSheetId="2" hidden="1">{#N/A,#N/A,FALSE,"UNIT";#N/A,#N/A,FALSE,"UNIT";#N/A,#N/A,FALSE,"계정"}</definedName>
    <definedName name="판관" localSheetId="28" hidden="1">{#N/A,#N/A,FALSE,"UNIT";#N/A,#N/A,FALSE,"UNIT";#N/A,#N/A,FALSE,"계정"}</definedName>
    <definedName name="판관" localSheetId="5" hidden="1">{#N/A,#N/A,FALSE,"UNIT";#N/A,#N/A,FALSE,"UNIT";#N/A,#N/A,FALSE,"계정"}</definedName>
    <definedName name="판관" hidden="1">{#N/A,#N/A,FALSE,"UNIT";#N/A,#N/A,FALSE,"UNIT";#N/A,#N/A,FALSE,"계정"}</definedName>
    <definedName name="판관비" localSheetId="24">#REF!</definedName>
    <definedName name="판관비">#REF!</definedName>
    <definedName name="판관비TOT" localSheetId="24" hidden="1">{#N/A,#N/A,FALSE,"Aging Summary";#N/A,#N/A,FALSE,"Ratio Analysis";#N/A,#N/A,FALSE,"Test 120 Day Accts";#N/A,#N/A,FALSE,"Tickmarks"}</definedName>
    <definedName name="판관비TOT" localSheetId="8" hidden="1">{#N/A,#N/A,FALSE,"Aging Summary";#N/A,#N/A,FALSE,"Ratio Analysis";#N/A,#N/A,FALSE,"Test 120 Day Accts";#N/A,#N/A,FALSE,"Tickmarks"}</definedName>
    <definedName name="판관비TOT" localSheetId="25" hidden="1">{#N/A,#N/A,FALSE,"Aging Summary";#N/A,#N/A,FALSE,"Ratio Analysis";#N/A,#N/A,FALSE,"Test 120 Day Accts";#N/A,#N/A,FALSE,"Tickmarks"}</definedName>
    <definedName name="판관비TOT" localSheetId="2" hidden="1">{#N/A,#N/A,FALSE,"Aging Summary";#N/A,#N/A,FALSE,"Ratio Analysis";#N/A,#N/A,FALSE,"Test 120 Day Accts";#N/A,#N/A,FALSE,"Tickmarks"}</definedName>
    <definedName name="판관비TOT" localSheetId="28" hidden="1">{#N/A,#N/A,FALSE,"Aging Summary";#N/A,#N/A,FALSE,"Ratio Analysis";#N/A,#N/A,FALSE,"Test 120 Day Accts";#N/A,#N/A,FALSE,"Tickmarks"}</definedName>
    <definedName name="판관비TOT" localSheetId="5"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4" hidden="1">{#N/A,#N/A,FALSE,"Sheet1"}</definedName>
    <definedName name="판관비누계" localSheetId="8" hidden="1">{#N/A,#N/A,FALSE,"Sheet1"}</definedName>
    <definedName name="판관비누계" localSheetId="25" hidden="1">{#N/A,#N/A,FALSE,"Sheet1"}</definedName>
    <definedName name="판관비누계" localSheetId="2" hidden="1">{#N/A,#N/A,FALSE,"Sheet1"}</definedName>
    <definedName name="판관비누계" localSheetId="28" hidden="1">{#N/A,#N/A,FALSE,"Sheet1"}</definedName>
    <definedName name="판관비누계" localSheetId="5" hidden="1">{#N/A,#N/A,FALSE,"Sheet1"}</definedName>
    <definedName name="판관비누계" hidden="1">{#N/A,#N/A,FALSE,"Sheet1"}</definedName>
    <definedName name="판관비현황비교2" localSheetId="24" hidden="1">{#N/A,#N/A,FALSE,"Sheet1"}</definedName>
    <definedName name="판관비현황비교2" localSheetId="8" hidden="1">{#N/A,#N/A,FALSE,"Sheet1"}</definedName>
    <definedName name="판관비현황비교2" localSheetId="25" hidden="1">{#N/A,#N/A,FALSE,"Sheet1"}</definedName>
    <definedName name="판관비현황비교2" localSheetId="2" hidden="1">{#N/A,#N/A,FALSE,"Sheet1"}</definedName>
    <definedName name="판관비현황비교2" localSheetId="28" hidden="1">{#N/A,#N/A,FALSE,"Sheet1"}</definedName>
    <definedName name="판관비현황비교2" localSheetId="5" hidden="1">{#N/A,#N/A,FALSE,"Sheet1"}</definedName>
    <definedName name="판관비현황비교2" hidden="1">{#N/A,#N/A,FALSE,"Sheet1"}</definedName>
    <definedName name="판교사업" localSheetId="24" hidden="1">#REF!</definedName>
    <definedName name="판교사업" localSheetId="14" hidden="1">#REF!</definedName>
    <definedName name="판교사업" localSheetId="28" hidden="1">#REF!</definedName>
    <definedName name="판교사업" localSheetId="13" hidden="1">#REF!</definedName>
    <definedName name="판교사업" hidden="1">#REF!</definedName>
    <definedName name="판도라상자" localSheetId="24" hidden="1">{#N/A,#N/A,FALSE,"정공"}</definedName>
    <definedName name="판도라상자" localSheetId="8" hidden="1">{#N/A,#N/A,FALSE,"정공"}</definedName>
    <definedName name="판도라상자" localSheetId="25" hidden="1">{#N/A,#N/A,FALSE,"정공"}</definedName>
    <definedName name="판도라상자" localSheetId="2" hidden="1">{#N/A,#N/A,FALSE,"정공"}</definedName>
    <definedName name="판도라상자" localSheetId="14" hidden="1">{#N/A,#N/A,FALSE,"정공"}</definedName>
    <definedName name="판도라상자" localSheetId="28" hidden="1">{#N/A,#N/A,FALSE,"정공"}</definedName>
    <definedName name="판도라상자" localSheetId="5" hidden="1">{#N/A,#N/A,FALSE,"정공"}</definedName>
    <definedName name="판도라상자" localSheetId="13" hidden="1">{#N/A,#N/A,FALSE,"정공"}</definedName>
    <definedName name="판도라상자" hidden="1">{#N/A,#N/A,FALSE,"정공"}</definedName>
    <definedName name="판매목표2" localSheetId="24" hidden="1">{#N/A,#N/A,FALSE,"단축1";#N/A,#N/A,FALSE,"단축2";#N/A,#N/A,FALSE,"단축3";#N/A,#N/A,FALSE,"장축";#N/A,#N/A,FALSE,"4WD"}</definedName>
    <definedName name="판매목표2" localSheetId="8" hidden="1">{#N/A,#N/A,FALSE,"단축1";#N/A,#N/A,FALSE,"단축2";#N/A,#N/A,FALSE,"단축3";#N/A,#N/A,FALSE,"장축";#N/A,#N/A,FALSE,"4WD"}</definedName>
    <definedName name="판매목표2" localSheetId="25" hidden="1">{#N/A,#N/A,FALSE,"단축1";#N/A,#N/A,FALSE,"단축2";#N/A,#N/A,FALSE,"단축3";#N/A,#N/A,FALSE,"장축";#N/A,#N/A,FALSE,"4WD"}</definedName>
    <definedName name="판매목표2" localSheetId="2" hidden="1">{#N/A,#N/A,FALSE,"단축1";#N/A,#N/A,FALSE,"단축2";#N/A,#N/A,FALSE,"단축3";#N/A,#N/A,FALSE,"장축";#N/A,#N/A,FALSE,"4WD"}</definedName>
    <definedName name="판매목표2" localSheetId="28" hidden="1">{#N/A,#N/A,FALSE,"단축1";#N/A,#N/A,FALSE,"단축2";#N/A,#N/A,FALSE,"단축3";#N/A,#N/A,FALSE,"장축";#N/A,#N/A,FALSE,"4WD"}</definedName>
    <definedName name="판매목표2" localSheetId="5" hidden="1">{#N/A,#N/A,FALSE,"단축1";#N/A,#N/A,FALSE,"단축2";#N/A,#N/A,FALSE,"단축3";#N/A,#N/A,FALSE,"장축";#N/A,#N/A,FALSE,"4WD"}</definedName>
    <definedName name="판매목표2" hidden="1">{#N/A,#N/A,FALSE,"단축1";#N/A,#N/A,FALSE,"단축2";#N/A,#N/A,FALSE,"단축3";#N/A,#N/A,FALSE,"장축";#N/A,#N/A,FALSE,"4WD"}</definedName>
    <definedName name="판매보증" localSheetId="24"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2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4" hidden="1">{#N/A,#N/A,FALSE,"인원";#N/A,#N/A,FALSE,"비용2";#N/A,#N/A,FALSE,"비용1";#N/A,#N/A,FALSE,"비용";#N/A,#N/A,FALSE,"보증2";#N/A,#N/A,FALSE,"보증1";#N/A,#N/A,FALSE,"보증";#N/A,#N/A,FALSE,"손익1";#N/A,#N/A,FALSE,"손익";#N/A,#N/A,FALSE,"부서별매출";#N/A,#N/A,FALSE,"매출"}</definedName>
    <definedName name="판매보증" localSheetId="28"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13"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24" hidden="1">{#N/A,#N/A,TRUE,"Y생산";#N/A,#N/A,TRUE,"Y판매";#N/A,#N/A,TRUE,"Y총물량";#N/A,#N/A,TRUE,"Y능력";#N/A,#N/A,TRUE,"YKD"}</definedName>
    <definedName name="판촉비계산용" localSheetId="8" hidden="1">{#N/A,#N/A,TRUE,"Y생산";#N/A,#N/A,TRUE,"Y판매";#N/A,#N/A,TRUE,"Y총물량";#N/A,#N/A,TRUE,"Y능력";#N/A,#N/A,TRUE,"YKD"}</definedName>
    <definedName name="판촉비계산용" localSheetId="25" hidden="1">{#N/A,#N/A,TRUE,"Y생산";#N/A,#N/A,TRUE,"Y판매";#N/A,#N/A,TRUE,"Y총물량";#N/A,#N/A,TRUE,"Y능력";#N/A,#N/A,TRUE,"YKD"}</definedName>
    <definedName name="판촉비계산용" localSheetId="2" hidden="1">{#N/A,#N/A,TRUE,"Y생산";#N/A,#N/A,TRUE,"Y판매";#N/A,#N/A,TRUE,"Y총물량";#N/A,#N/A,TRUE,"Y능력";#N/A,#N/A,TRUE,"YKD"}</definedName>
    <definedName name="판촉비계산용" localSheetId="28" hidden="1">{#N/A,#N/A,TRUE,"Y생산";#N/A,#N/A,TRUE,"Y판매";#N/A,#N/A,TRUE,"Y총물량";#N/A,#N/A,TRUE,"Y능력";#N/A,#N/A,TRUE,"YKD"}</definedName>
    <definedName name="판촉비계산용" localSheetId="5" hidden="1">{#N/A,#N/A,TRUE,"Y생산";#N/A,#N/A,TRUE,"Y판매";#N/A,#N/A,TRUE,"Y총물량";#N/A,#N/A,TRUE,"Y능력";#N/A,#N/A,TRUE,"YKD"}</definedName>
    <definedName name="판촉비계산용" hidden="1">{#N/A,#N/A,TRUE,"Y생산";#N/A,#N/A,TRUE,"Y판매";#N/A,#N/A,TRUE,"Y총물량";#N/A,#N/A,TRUE,"Y능력";#N/A,#N/A,TRUE,"YKD"}</definedName>
    <definedName name="판촉지원적립금" localSheetId="24" hidden="1">{#N/A,#N/A,TRUE,"매출진척-1";#N/A,#N/A,TRUE,"매출진척-2";#N/A,#N/A,TRUE,"제품실적";#N/A,#N/A,TRUE,"RAC";#N/A,#N/A,TRUE,"PAC ";#N/A,#N/A,TRUE,"재고현황";#N/A,#N/A,TRUE,"공지사항"}</definedName>
    <definedName name="판촉지원적립금" localSheetId="8" hidden="1">{#N/A,#N/A,TRUE,"매출진척-1";#N/A,#N/A,TRUE,"매출진척-2";#N/A,#N/A,TRUE,"제품실적";#N/A,#N/A,TRUE,"RAC";#N/A,#N/A,TRUE,"PAC ";#N/A,#N/A,TRUE,"재고현황";#N/A,#N/A,TRUE,"공지사항"}</definedName>
    <definedName name="판촉지원적립금" localSheetId="25" hidden="1">{#N/A,#N/A,TRUE,"매출진척-1";#N/A,#N/A,TRUE,"매출진척-2";#N/A,#N/A,TRUE,"제품실적";#N/A,#N/A,TRUE,"RAC";#N/A,#N/A,TRUE,"PAC ";#N/A,#N/A,TRUE,"재고현황";#N/A,#N/A,TRUE,"공지사항"}</definedName>
    <definedName name="판촉지원적립금" localSheetId="2" hidden="1">{#N/A,#N/A,TRUE,"매출진척-1";#N/A,#N/A,TRUE,"매출진척-2";#N/A,#N/A,TRUE,"제품실적";#N/A,#N/A,TRUE,"RAC";#N/A,#N/A,TRUE,"PAC ";#N/A,#N/A,TRUE,"재고현황";#N/A,#N/A,TRUE,"공지사항"}</definedName>
    <definedName name="판촉지원적립금" localSheetId="14" hidden="1">{#N/A,#N/A,TRUE,"매출진척-1";#N/A,#N/A,TRUE,"매출진척-2";#N/A,#N/A,TRUE,"제품실적";#N/A,#N/A,TRUE,"RAC";#N/A,#N/A,TRUE,"PAC ";#N/A,#N/A,TRUE,"재고현황";#N/A,#N/A,TRUE,"공지사항"}</definedName>
    <definedName name="판촉지원적립금" localSheetId="28" hidden="1">{#N/A,#N/A,TRUE,"매출진척-1";#N/A,#N/A,TRUE,"매출진척-2";#N/A,#N/A,TRUE,"제품실적";#N/A,#N/A,TRUE,"RAC";#N/A,#N/A,TRUE,"PAC ";#N/A,#N/A,TRUE,"재고현황";#N/A,#N/A,TRUE,"공지사항"}</definedName>
    <definedName name="판촉지원적립금" localSheetId="5" hidden="1">{#N/A,#N/A,TRUE,"매출진척-1";#N/A,#N/A,TRUE,"매출진척-2";#N/A,#N/A,TRUE,"제품실적";#N/A,#N/A,TRUE,"RAC";#N/A,#N/A,TRUE,"PAC ";#N/A,#N/A,TRUE,"재고현황";#N/A,#N/A,TRUE,"공지사항"}</definedName>
    <definedName name="판촉지원적립금" localSheetId="13"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24" hidden="1">{#N/A,#N/A,TRUE,"매출진척-1";#N/A,#N/A,TRUE,"매출진척-2";#N/A,#N/A,TRUE,"제품실적";#N/A,#N/A,TRUE,"RAC";#N/A,#N/A,TRUE,"PAC ";#N/A,#N/A,TRUE,"재고현황";#N/A,#N/A,TRUE,"공지사항"}</definedName>
    <definedName name="판촉지원적립금_1" localSheetId="8" hidden="1">{#N/A,#N/A,TRUE,"매출진척-1";#N/A,#N/A,TRUE,"매출진척-2";#N/A,#N/A,TRUE,"제품실적";#N/A,#N/A,TRUE,"RAC";#N/A,#N/A,TRUE,"PAC ";#N/A,#N/A,TRUE,"재고현황";#N/A,#N/A,TRUE,"공지사항"}</definedName>
    <definedName name="판촉지원적립금_1" localSheetId="25"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localSheetId="14" hidden="1">{#N/A,#N/A,TRUE,"매출진척-1";#N/A,#N/A,TRUE,"매출진척-2";#N/A,#N/A,TRUE,"제품실적";#N/A,#N/A,TRUE,"RAC";#N/A,#N/A,TRUE,"PAC ";#N/A,#N/A,TRUE,"재고현황";#N/A,#N/A,TRUE,"공지사항"}</definedName>
    <definedName name="판촉지원적립금_1" localSheetId="28" hidden="1">{#N/A,#N/A,TRUE,"매출진척-1";#N/A,#N/A,TRUE,"매출진척-2";#N/A,#N/A,TRUE,"제품실적";#N/A,#N/A,TRUE,"RAC";#N/A,#N/A,TRUE,"PAC ";#N/A,#N/A,TRUE,"재고현황";#N/A,#N/A,TRUE,"공지사항"}</definedName>
    <definedName name="판촉지원적립금_1" localSheetId="5" hidden="1">{#N/A,#N/A,TRUE,"매출진척-1";#N/A,#N/A,TRUE,"매출진척-2";#N/A,#N/A,TRUE,"제품실적";#N/A,#N/A,TRUE,"RAC";#N/A,#N/A,TRUE,"PAC ";#N/A,#N/A,TRUE,"재고현황";#N/A,#N/A,TRUE,"공지사항"}</definedName>
    <definedName name="판촉지원적립금_1" localSheetId="13"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8"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5"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localSheetId="24" hidden="1">{#N/A,#N/A,FALSE,"단축1";#N/A,#N/A,FALSE,"단축2";#N/A,#N/A,FALSE,"단축3";#N/A,#N/A,FALSE,"장축";#N/A,#N/A,FALSE,"4WD"}</definedName>
    <definedName name="팩키지2" localSheetId="8" hidden="1">{#N/A,#N/A,FALSE,"단축1";#N/A,#N/A,FALSE,"단축2";#N/A,#N/A,FALSE,"단축3";#N/A,#N/A,FALSE,"장축";#N/A,#N/A,FALSE,"4WD"}</definedName>
    <definedName name="팩키지2" localSheetId="25" hidden="1">{#N/A,#N/A,FALSE,"단축1";#N/A,#N/A,FALSE,"단축2";#N/A,#N/A,FALSE,"단축3";#N/A,#N/A,FALSE,"장축";#N/A,#N/A,FALSE,"4WD"}</definedName>
    <definedName name="팩키지2" localSheetId="2" hidden="1">{#N/A,#N/A,FALSE,"단축1";#N/A,#N/A,FALSE,"단축2";#N/A,#N/A,FALSE,"단축3";#N/A,#N/A,FALSE,"장축";#N/A,#N/A,FALSE,"4WD"}</definedName>
    <definedName name="팩키지2" localSheetId="28" hidden="1">{#N/A,#N/A,FALSE,"단축1";#N/A,#N/A,FALSE,"단축2";#N/A,#N/A,FALSE,"단축3";#N/A,#N/A,FALSE,"장축";#N/A,#N/A,FALSE,"4WD"}</definedName>
    <definedName name="팩키지2" localSheetId="5" hidden="1">{#N/A,#N/A,FALSE,"단축1";#N/A,#N/A,FALSE,"단축2";#N/A,#N/A,FALSE,"단축3";#N/A,#N/A,FALSE,"장축";#N/A,#N/A,FALSE,"4WD"}</definedName>
    <definedName name="팩키지2" hidden="1">{#N/A,#N/A,FALSE,"단축1";#N/A,#N/A,FALSE,"단축2";#N/A,#N/A,FALSE,"단축3";#N/A,#N/A,FALSE,"장축";#N/A,#N/A,FALSE,"4WD"}</definedName>
    <definedName name="팩키지3" localSheetId="24" hidden="1">{#N/A,#N/A,FALSE,"단축1";#N/A,#N/A,FALSE,"단축2";#N/A,#N/A,FALSE,"단축3";#N/A,#N/A,FALSE,"장축";#N/A,#N/A,FALSE,"4WD"}</definedName>
    <definedName name="팩키지3" localSheetId="8" hidden="1">{#N/A,#N/A,FALSE,"단축1";#N/A,#N/A,FALSE,"단축2";#N/A,#N/A,FALSE,"단축3";#N/A,#N/A,FALSE,"장축";#N/A,#N/A,FALSE,"4WD"}</definedName>
    <definedName name="팩키지3" localSheetId="25" hidden="1">{#N/A,#N/A,FALSE,"단축1";#N/A,#N/A,FALSE,"단축2";#N/A,#N/A,FALSE,"단축3";#N/A,#N/A,FALSE,"장축";#N/A,#N/A,FALSE,"4WD"}</definedName>
    <definedName name="팩키지3" localSheetId="2" hidden="1">{#N/A,#N/A,FALSE,"단축1";#N/A,#N/A,FALSE,"단축2";#N/A,#N/A,FALSE,"단축3";#N/A,#N/A,FALSE,"장축";#N/A,#N/A,FALSE,"4WD"}</definedName>
    <definedName name="팩키지3" localSheetId="28" hidden="1">{#N/A,#N/A,FALSE,"단축1";#N/A,#N/A,FALSE,"단축2";#N/A,#N/A,FALSE,"단축3";#N/A,#N/A,FALSE,"장축";#N/A,#N/A,FALSE,"4WD"}</definedName>
    <definedName name="팩키지3" localSheetId="5" hidden="1">{#N/A,#N/A,FALSE,"단축1";#N/A,#N/A,FALSE,"단축2";#N/A,#N/A,FALSE,"단축3";#N/A,#N/A,FALSE,"장축";#N/A,#N/A,FALSE,"4WD"}</definedName>
    <definedName name="팩키지3" hidden="1">{#N/A,#N/A,FALSE,"단축1";#N/A,#N/A,FALSE,"단축2";#N/A,#N/A,FALSE,"단축3";#N/A,#N/A,FALSE,"장축";#N/A,#N/A,FALSE,"4WD"}</definedName>
    <definedName name="팩키지5" localSheetId="24" hidden="1">{#N/A,#N/A,FALSE,"단축1";#N/A,#N/A,FALSE,"단축2";#N/A,#N/A,FALSE,"단축3";#N/A,#N/A,FALSE,"장축";#N/A,#N/A,FALSE,"4WD"}</definedName>
    <definedName name="팩키지5" localSheetId="8" hidden="1">{#N/A,#N/A,FALSE,"단축1";#N/A,#N/A,FALSE,"단축2";#N/A,#N/A,FALSE,"단축3";#N/A,#N/A,FALSE,"장축";#N/A,#N/A,FALSE,"4WD"}</definedName>
    <definedName name="팩키지5" localSheetId="25" hidden="1">{#N/A,#N/A,FALSE,"단축1";#N/A,#N/A,FALSE,"단축2";#N/A,#N/A,FALSE,"단축3";#N/A,#N/A,FALSE,"장축";#N/A,#N/A,FALSE,"4WD"}</definedName>
    <definedName name="팩키지5" localSheetId="2" hidden="1">{#N/A,#N/A,FALSE,"단축1";#N/A,#N/A,FALSE,"단축2";#N/A,#N/A,FALSE,"단축3";#N/A,#N/A,FALSE,"장축";#N/A,#N/A,FALSE,"4WD"}</definedName>
    <definedName name="팩키지5" localSheetId="28" hidden="1">{#N/A,#N/A,FALSE,"단축1";#N/A,#N/A,FALSE,"단축2";#N/A,#N/A,FALSE,"단축3";#N/A,#N/A,FALSE,"장축";#N/A,#N/A,FALSE,"4WD"}</definedName>
    <definedName name="팩키지5" localSheetId="5" hidden="1">{#N/A,#N/A,FALSE,"단축1";#N/A,#N/A,FALSE,"단축2";#N/A,#N/A,FALSE,"단축3";#N/A,#N/A,FALSE,"장축";#N/A,#N/A,FALSE,"4WD"}</definedName>
    <definedName name="팩키지5" hidden="1">{#N/A,#N/A,FALSE,"단축1";#N/A,#N/A,FALSE,"단축2";#N/A,#N/A,FALSE,"단축3";#N/A,#N/A,FALSE,"장축";#N/A,#N/A,FALSE,"4WD"}</definedName>
    <definedName name="퍄" localSheetId="24" hidden="1">{#N/A,#N/A,FALSE,"1.CRITERIA";#N/A,#N/A,FALSE,"2.IS";#N/A,#N/A,FALSE,"3.BS";#N/A,#N/A,FALSE,"4.PER PL";#N/A,#N/A,FALSE,"5.INVESTMENT";#N/A,#N/A,FALSE,"6.공문";#N/A,#N/A,FALSE,"7.netinvest"}</definedName>
    <definedName name="퍄" localSheetId="8" hidden="1">{#N/A,#N/A,FALSE,"1.CRITERIA";#N/A,#N/A,FALSE,"2.IS";#N/A,#N/A,FALSE,"3.BS";#N/A,#N/A,FALSE,"4.PER PL";#N/A,#N/A,FALSE,"5.INVESTMENT";#N/A,#N/A,FALSE,"6.공문";#N/A,#N/A,FALSE,"7.netinvest"}</definedName>
    <definedName name="퍄" localSheetId="25"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localSheetId="28" hidden="1">{#N/A,#N/A,FALSE,"1.CRITERIA";#N/A,#N/A,FALSE,"2.IS";#N/A,#N/A,FALSE,"3.BS";#N/A,#N/A,FALSE,"4.PER PL";#N/A,#N/A,FALSE,"5.INVESTMENT";#N/A,#N/A,FALSE,"6.공문";#N/A,#N/A,FALSE,"7.netinvest"}</definedName>
    <definedName name="퍄" localSheetId="5"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 localSheetId="24">BlankMacro1</definedName>
    <definedName name="퍼" localSheetId="8">BlankMacro1</definedName>
    <definedName name="퍼" localSheetId="25">BlankMacro1</definedName>
    <definedName name="퍼" localSheetId="2">BlankMacro1</definedName>
    <definedName name="퍼" localSheetId="28">BlankMacro1</definedName>
    <definedName name="퍼" localSheetId="26">BlankMacro1</definedName>
    <definedName name="퍼" localSheetId="27">BlankMacro1</definedName>
    <definedName name="퍼" localSheetId="6">BlankMacro1</definedName>
    <definedName name="퍼" localSheetId="5">BlankMacro1</definedName>
    <definedName name="퍼">BlankMacro1</definedName>
    <definedName name="퍼아" localSheetId="24">BlankMacro1</definedName>
    <definedName name="퍼아" localSheetId="8">BlankMacro1</definedName>
    <definedName name="퍼아" localSheetId="25">BlankMacro1</definedName>
    <definedName name="퍼아" localSheetId="2">BlankMacro1</definedName>
    <definedName name="퍼아" localSheetId="28">BlankMacro1</definedName>
    <definedName name="퍼아" localSheetId="26">BlankMacro1</definedName>
    <definedName name="퍼아" localSheetId="27">BlankMacro1</definedName>
    <definedName name="퍼아" localSheetId="6">BlankMacro1</definedName>
    <definedName name="퍼아" localSheetId="5">BlankMacro1</definedName>
    <definedName name="퍼아">BlankMacro1</definedName>
    <definedName name="퍼ㅏㄹ" localSheetId="24">BlankMacro1</definedName>
    <definedName name="퍼ㅏㄹ" localSheetId="8">BlankMacro1</definedName>
    <definedName name="퍼ㅏㄹ" localSheetId="25">BlankMacro1</definedName>
    <definedName name="퍼ㅏㄹ" localSheetId="2">BlankMacro1</definedName>
    <definedName name="퍼ㅏㄹ" localSheetId="28">BlankMacro1</definedName>
    <definedName name="퍼ㅏㄹ" localSheetId="26">BlankMacro1</definedName>
    <definedName name="퍼ㅏㄹ" localSheetId="27">BlankMacro1</definedName>
    <definedName name="퍼ㅏㄹ" localSheetId="6">BlankMacro1</definedName>
    <definedName name="퍼ㅏㄹ" localSheetId="5">BlankMacro1</definedName>
    <definedName name="퍼ㅏㄹ">BlankMacro1</definedName>
    <definedName name="퍼ㅏㅂ" localSheetId="24" hidden="1">{#N/A,#N/A,FALSE,"기안지";#N/A,#N/A,FALSE,"통신지"}</definedName>
    <definedName name="퍼ㅏㅂ" localSheetId="8" hidden="1">{#N/A,#N/A,FALSE,"기안지";#N/A,#N/A,FALSE,"통신지"}</definedName>
    <definedName name="퍼ㅏㅂ" localSheetId="25" hidden="1">{#N/A,#N/A,FALSE,"기안지";#N/A,#N/A,FALSE,"통신지"}</definedName>
    <definedName name="퍼ㅏㅂ" localSheetId="2" hidden="1">{#N/A,#N/A,FALSE,"기안지";#N/A,#N/A,FALSE,"통신지"}</definedName>
    <definedName name="퍼ㅏㅂ" localSheetId="14" hidden="1">{#N/A,#N/A,FALSE,"기안지";#N/A,#N/A,FALSE,"통신지"}</definedName>
    <definedName name="퍼ㅏㅂ" localSheetId="28" hidden="1">{#N/A,#N/A,FALSE,"기안지";#N/A,#N/A,FALSE,"통신지"}</definedName>
    <definedName name="퍼ㅏㅂ" localSheetId="5" hidden="1">{#N/A,#N/A,FALSE,"기안지";#N/A,#N/A,FALSE,"통신지"}</definedName>
    <definedName name="퍼ㅏㅂ" localSheetId="13" hidden="1">{#N/A,#N/A,FALSE,"기안지";#N/A,#N/A,FALSE,"통신지"}</definedName>
    <definedName name="퍼ㅏㅂ" hidden="1">{#N/A,#N/A,FALSE,"기안지";#N/A,#N/A,FALSE,"통신지"}</definedName>
    <definedName name="퍼ㅓㄷ갸" localSheetId="24">BlankMacro1</definedName>
    <definedName name="퍼ㅓㄷ갸" localSheetId="8">BlankMacro1</definedName>
    <definedName name="퍼ㅓㄷ갸" localSheetId="25">BlankMacro1</definedName>
    <definedName name="퍼ㅓㄷ갸" localSheetId="2">BlankMacro1</definedName>
    <definedName name="퍼ㅓㄷ갸" localSheetId="28">BlankMacro1</definedName>
    <definedName name="퍼ㅓㄷ갸" localSheetId="26">BlankMacro1</definedName>
    <definedName name="퍼ㅓㄷ갸" localSheetId="27">BlankMacro1</definedName>
    <definedName name="퍼ㅓㄷ갸" localSheetId="6">BlankMacro1</definedName>
    <definedName name="퍼ㅓㄷ갸" localSheetId="5">BlankMacro1</definedName>
    <definedName name="퍼ㅓㄷ갸">BlankMacro1</definedName>
    <definedName name="퍼ㅓㅇ" localSheetId="24" hidden="1">{#N/A,#N/A,FALSE,"기안지";#N/A,#N/A,FALSE,"통신지"}</definedName>
    <definedName name="퍼ㅓㅇ" localSheetId="8" hidden="1">{#N/A,#N/A,FALSE,"기안지";#N/A,#N/A,FALSE,"통신지"}</definedName>
    <definedName name="퍼ㅓㅇ" localSheetId="25" hidden="1">{#N/A,#N/A,FALSE,"기안지";#N/A,#N/A,FALSE,"통신지"}</definedName>
    <definedName name="퍼ㅓㅇ" localSheetId="2" hidden="1">{#N/A,#N/A,FALSE,"기안지";#N/A,#N/A,FALSE,"통신지"}</definedName>
    <definedName name="퍼ㅓㅇ" localSheetId="14" hidden="1">{#N/A,#N/A,FALSE,"기안지";#N/A,#N/A,FALSE,"통신지"}</definedName>
    <definedName name="퍼ㅓㅇ" localSheetId="28" hidden="1">{#N/A,#N/A,FALSE,"기안지";#N/A,#N/A,FALSE,"통신지"}</definedName>
    <definedName name="퍼ㅓㅇ" localSheetId="5" hidden="1">{#N/A,#N/A,FALSE,"기안지";#N/A,#N/A,FALSE,"통신지"}</definedName>
    <definedName name="퍼ㅓㅇ" localSheetId="13" hidden="1">{#N/A,#N/A,FALSE,"기안지";#N/A,#N/A,FALSE,"통신지"}</definedName>
    <definedName name="퍼ㅓㅇ" hidden="1">{#N/A,#N/A,FALSE,"기안지";#N/A,#N/A,FALSE,"통신지"}</definedName>
    <definedName name="퍼ㅓㅇ아" localSheetId="24">BlankMacro1</definedName>
    <definedName name="퍼ㅓㅇ아" localSheetId="8">BlankMacro1</definedName>
    <definedName name="퍼ㅓㅇ아" localSheetId="25">BlankMacro1</definedName>
    <definedName name="퍼ㅓㅇ아" localSheetId="2">BlankMacro1</definedName>
    <definedName name="퍼ㅓㅇ아" localSheetId="28">BlankMacro1</definedName>
    <definedName name="퍼ㅓㅇ아" localSheetId="26">BlankMacro1</definedName>
    <definedName name="퍼ㅓㅇ아" localSheetId="27">BlankMacro1</definedName>
    <definedName name="퍼ㅓㅇ아" localSheetId="6">BlankMacro1</definedName>
    <definedName name="퍼ㅓㅇ아" localSheetId="5">BlankMacro1</definedName>
    <definedName name="퍼ㅓㅇ아">BlankMacro1</definedName>
    <definedName name="퍼ㅓ아" localSheetId="24">BlankMacro1</definedName>
    <definedName name="퍼ㅓ아" localSheetId="8">BlankMacro1</definedName>
    <definedName name="퍼ㅓ아" localSheetId="25">BlankMacro1</definedName>
    <definedName name="퍼ㅓ아" localSheetId="2">BlankMacro1</definedName>
    <definedName name="퍼ㅓ아" localSheetId="28">BlankMacro1</definedName>
    <definedName name="퍼ㅓ아" localSheetId="26">BlankMacro1</definedName>
    <definedName name="퍼ㅓ아" localSheetId="27">BlankMacro1</definedName>
    <definedName name="퍼ㅓ아" localSheetId="6">BlankMacro1</definedName>
    <definedName name="퍼ㅓ아" localSheetId="5">BlankMacro1</definedName>
    <definedName name="퍼ㅓ아">BlankMacro1</definedName>
    <definedName name="페" localSheetId="24" hidden="1">{#N/A,#N/A,FALSE,"1.CRITERIA";#N/A,#N/A,FALSE,"2.IS";#N/A,#N/A,FALSE,"3.BS";#N/A,#N/A,FALSE,"4.PER PL";#N/A,#N/A,FALSE,"5.INVESTMENT";#N/A,#N/A,FALSE,"6.공문";#N/A,#N/A,FALSE,"7.netinvest"}</definedName>
    <definedName name="페" localSheetId="8" hidden="1">{#N/A,#N/A,FALSE,"1.CRITERIA";#N/A,#N/A,FALSE,"2.IS";#N/A,#N/A,FALSE,"3.BS";#N/A,#N/A,FALSE,"4.PER PL";#N/A,#N/A,FALSE,"5.INVESTMENT";#N/A,#N/A,FALSE,"6.공문";#N/A,#N/A,FALSE,"7.netinvest"}</definedName>
    <definedName name="페" localSheetId="25"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localSheetId="28" hidden="1">{#N/A,#N/A,FALSE,"1.CRITERIA";#N/A,#N/A,FALSE,"2.IS";#N/A,#N/A,FALSE,"3.BS";#N/A,#N/A,FALSE,"4.PER PL";#N/A,#N/A,FALSE,"5.INVESTMENT";#N/A,#N/A,FALSE,"6.공문";#N/A,#N/A,FALSE,"7.netinvest"}</definedName>
    <definedName name="페" localSheetId="5"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4" hidden="1">{#N/A,#N/A,FALSE,"1.CRITERIA";#N/A,#N/A,FALSE,"2.IS";#N/A,#N/A,FALSE,"3.BS";#N/A,#N/A,FALSE,"4.PER PL";#N/A,#N/A,FALSE,"5.INVESTMENT";#N/A,#N/A,FALSE,"6.공문";#N/A,#N/A,FALSE,"7.netinvest"}</definedName>
    <definedName name="펴" localSheetId="8" hidden="1">{#N/A,#N/A,FALSE,"1.CRITERIA";#N/A,#N/A,FALSE,"2.IS";#N/A,#N/A,FALSE,"3.BS";#N/A,#N/A,FALSE,"4.PER PL";#N/A,#N/A,FALSE,"5.INVESTMENT";#N/A,#N/A,FALSE,"6.공문";#N/A,#N/A,FALSE,"7.netinvest"}</definedName>
    <definedName name="펴" localSheetId="25"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localSheetId="28" hidden="1">{#N/A,#N/A,FALSE,"1.CRITERIA";#N/A,#N/A,FALSE,"2.IS";#N/A,#N/A,FALSE,"3.BS";#N/A,#N/A,FALSE,"4.PER PL";#N/A,#N/A,FALSE,"5.INVESTMENT";#N/A,#N/A,FALSE,"6.공문";#N/A,#N/A,FALSE,"7.netinvest"}</definedName>
    <definedName name="펴" localSheetId="5"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 localSheetId="24">#REF!</definedName>
    <definedName name="평가손익2">#REF!</definedName>
    <definedName name="평가수정"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8"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평가수정" localSheetId="5"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 localSheetId="24">#REF!</definedName>
    <definedName name="평가전">#REF!</definedName>
    <definedName name="평가종합" localSheetId="24" hidden="1">{#N/A,#N/A,FALSE,"단축1";#N/A,#N/A,FALSE,"단축2";#N/A,#N/A,FALSE,"단축3";#N/A,#N/A,FALSE,"장축";#N/A,#N/A,FALSE,"4WD"}</definedName>
    <definedName name="평가종합" localSheetId="8" hidden="1">{#N/A,#N/A,FALSE,"단축1";#N/A,#N/A,FALSE,"단축2";#N/A,#N/A,FALSE,"단축3";#N/A,#N/A,FALSE,"장축";#N/A,#N/A,FALSE,"4WD"}</definedName>
    <definedName name="평가종합" localSheetId="25" hidden="1">{#N/A,#N/A,FALSE,"단축1";#N/A,#N/A,FALSE,"단축2";#N/A,#N/A,FALSE,"단축3";#N/A,#N/A,FALSE,"장축";#N/A,#N/A,FALSE,"4WD"}</definedName>
    <definedName name="평가종합" localSheetId="2" hidden="1">{#N/A,#N/A,FALSE,"단축1";#N/A,#N/A,FALSE,"단축2";#N/A,#N/A,FALSE,"단축3";#N/A,#N/A,FALSE,"장축";#N/A,#N/A,FALSE,"4WD"}</definedName>
    <definedName name="평가종합" localSheetId="14" hidden="1">{#N/A,#N/A,FALSE,"단축1";#N/A,#N/A,FALSE,"단축2";#N/A,#N/A,FALSE,"단축3";#N/A,#N/A,FALSE,"장축";#N/A,#N/A,FALSE,"4WD"}</definedName>
    <definedName name="평가종합" localSheetId="28" hidden="1">{#N/A,#N/A,FALSE,"단축1";#N/A,#N/A,FALSE,"단축2";#N/A,#N/A,FALSE,"단축3";#N/A,#N/A,FALSE,"장축";#N/A,#N/A,FALSE,"4WD"}</definedName>
    <definedName name="평가종합" localSheetId="5" hidden="1">{#N/A,#N/A,FALSE,"단축1";#N/A,#N/A,FALSE,"단축2";#N/A,#N/A,FALSE,"단축3";#N/A,#N/A,FALSE,"장축";#N/A,#N/A,FALSE,"4WD"}</definedName>
    <definedName name="평가종합" localSheetId="13" hidden="1">{#N/A,#N/A,FALSE,"단축1";#N/A,#N/A,FALSE,"단축2";#N/A,#N/A,FALSE,"단축3";#N/A,#N/A,FALSE,"장축";#N/A,#N/A,FALSE,"4WD"}</definedName>
    <definedName name="평가종합" hidden="1">{#N/A,#N/A,FALSE,"단축1";#N/A,#N/A,FALSE,"단축2";#N/A,#N/A,FALSE,"단축3";#N/A,#N/A,FALSE,"장축";#N/A,#N/A,FALSE,"4WD"}</definedName>
    <definedName name="평가후" localSheetId="24">#REF!</definedName>
    <definedName name="평가후">#REF!</definedName>
    <definedName name="평균" localSheetId="24">#REF!</definedName>
    <definedName name="평균">#REF!</definedName>
    <definedName name="평균1" localSheetId="24">#REF!</definedName>
    <definedName name="평균1">#REF!</definedName>
    <definedName name="평균2" localSheetId="24">#REF!</definedName>
    <definedName name="평균2">#REF!</definedName>
    <definedName name="평균3" localSheetId="24">#REF!</definedName>
    <definedName name="평균3">#REF!</definedName>
    <definedName name="평균4" localSheetId="24">#REF!</definedName>
    <definedName name="평균4">#REF!</definedName>
    <definedName name="평균5" localSheetId="24">#REF!</definedName>
    <definedName name="평균5">#REF!</definedName>
    <definedName name="평균가입자" localSheetId="24">#REF!</definedName>
    <definedName name="평균가입자">#REF!</definedName>
    <definedName name="평균이자율" localSheetId="24" hidden="1">#REF!</definedName>
    <definedName name="평균이자율" hidden="1">#REF!</definedName>
    <definedName name="평당단가" localSheetId="24" hidden="1">#REF!</definedName>
    <definedName name="평당단가" hidden="1">#REF!</definedName>
    <definedName name="평의자" localSheetId="24">#REF!</definedName>
    <definedName name="평의자">#REF!</definedName>
    <definedName name="평택"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localSheetId="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localSheetI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localSheetId="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 localSheetId="24">#REF!</definedName>
    <definedName name="폐기물처리비">#REF!</definedName>
    <definedName name="포" localSheetId="24" hidden="1">{#N/A,#N/A,FALSE,"1.CRITERIA";#N/A,#N/A,FALSE,"2.IS";#N/A,#N/A,FALSE,"3.BS";#N/A,#N/A,FALSE,"4.PER PL";#N/A,#N/A,FALSE,"5.INVESTMENT";#N/A,#N/A,FALSE,"6.공문";#N/A,#N/A,FALSE,"7.netinvest"}</definedName>
    <definedName name="포" localSheetId="8" hidden="1">{#N/A,#N/A,FALSE,"1.CRITERIA";#N/A,#N/A,FALSE,"2.IS";#N/A,#N/A,FALSE,"3.BS";#N/A,#N/A,FALSE,"4.PER PL";#N/A,#N/A,FALSE,"5.INVESTMENT";#N/A,#N/A,FALSE,"6.공문";#N/A,#N/A,FALSE,"7.netinvest"}</definedName>
    <definedName name="포" localSheetId="25"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localSheetId="28" hidden="1">{#N/A,#N/A,FALSE,"1.CRITERIA";#N/A,#N/A,FALSE,"2.IS";#N/A,#N/A,FALSE,"3.BS";#N/A,#N/A,FALSE,"4.PER PL";#N/A,#N/A,FALSE,"5.INVESTMENT";#N/A,#N/A,FALSE,"6.공문";#N/A,#N/A,FALSE,"7.netinvest"}</definedName>
    <definedName name="포" localSheetId="5"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24" hidden="1">{#N/A,#N/A,FALSE,"범우구미";#N/A,#N/A,FALSE,"세한케미칼";#N/A,#N/A,FALSE,"세명화학";#N/A,#N/A,FALSE,"신영케미칼";#N/A,#N/A,FALSE,"일석상사"}</definedName>
    <definedName name="포공화학" localSheetId="8" hidden="1">{#N/A,#N/A,FALSE,"범우구미";#N/A,#N/A,FALSE,"세한케미칼";#N/A,#N/A,FALSE,"세명화학";#N/A,#N/A,FALSE,"신영케미칼";#N/A,#N/A,FALSE,"일석상사"}</definedName>
    <definedName name="포공화학" localSheetId="25" hidden="1">{#N/A,#N/A,FALSE,"범우구미";#N/A,#N/A,FALSE,"세한케미칼";#N/A,#N/A,FALSE,"세명화학";#N/A,#N/A,FALSE,"신영케미칼";#N/A,#N/A,FALSE,"일석상사"}</definedName>
    <definedName name="포공화학" localSheetId="2" hidden="1">{#N/A,#N/A,FALSE,"범우구미";#N/A,#N/A,FALSE,"세한케미칼";#N/A,#N/A,FALSE,"세명화학";#N/A,#N/A,FALSE,"신영케미칼";#N/A,#N/A,FALSE,"일석상사"}</definedName>
    <definedName name="포공화학" localSheetId="28" hidden="1">{#N/A,#N/A,FALSE,"범우구미";#N/A,#N/A,FALSE,"세한케미칼";#N/A,#N/A,FALSE,"세명화학";#N/A,#N/A,FALSE,"신영케미칼";#N/A,#N/A,FALSE,"일석상사"}</definedName>
    <definedName name="포공화학" localSheetId="5"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localSheetId="24" hidden="1">{#N/A,#N/A,FALSE,"표지목차"}</definedName>
    <definedName name="포기3" localSheetId="8" hidden="1">{#N/A,#N/A,FALSE,"표지목차"}</definedName>
    <definedName name="포기3" localSheetId="25" hidden="1">{#N/A,#N/A,FALSE,"표지목차"}</definedName>
    <definedName name="포기3" localSheetId="2" hidden="1">{#N/A,#N/A,FALSE,"표지목차"}</definedName>
    <definedName name="포기3" localSheetId="28" hidden="1">{#N/A,#N/A,FALSE,"표지목차"}</definedName>
    <definedName name="포기3" localSheetId="5" hidden="1">{#N/A,#N/A,FALSE,"표지목차"}</definedName>
    <definedName name="포기3" hidden="1">{#N/A,#N/A,FALSE,"표지목차"}</definedName>
    <definedName name="포장2월ocf" localSheetId="24" hidden="1">{#N/A,#N/A,FALSE,"지침";#N/A,#N/A,FALSE,"환경분석";#N/A,#N/A,FALSE,"Sheet16"}</definedName>
    <definedName name="포장2월ocf" localSheetId="8" hidden="1">{#N/A,#N/A,FALSE,"지침";#N/A,#N/A,FALSE,"환경분석";#N/A,#N/A,FALSE,"Sheet16"}</definedName>
    <definedName name="포장2월ocf" localSheetId="25" hidden="1">{#N/A,#N/A,FALSE,"지침";#N/A,#N/A,FALSE,"환경분석";#N/A,#N/A,FALSE,"Sheet16"}</definedName>
    <definedName name="포장2월ocf" localSheetId="2" hidden="1">{#N/A,#N/A,FALSE,"지침";#N/A,#N/A,FALSE,"환경분석";#N/A,#N/A,FALSE,"Sheet16"}</definedName>
    <definedName name="포장2월ocf" localSheetId="28" hidden="1">{#N/A,#N/A,FALSE,"지침";#N/A,#N/A,FALSE,"환경분석";#N/A,#N/A,FALSE,"Sheet16"}</definedName>
    <definedName name="포장2월ocf" localSheetId="5" hidden="1">{#N/A,#N/A,FALSE,"지침";#N/A,#N/A,FALSE,"환경분석";#N/A,#N/A,FALSE,"Sheet16"}</definedName>
    <definedName name="포장2월ocf" hidden="1">{#N/A,#N/A,FALSE,"지침";#N/A,#N/A,FALSE,"환경분석";#N/A,#N/A,FALSE,"Sheet16"}</definedName>
    <definedName name="포장ocf" localSheetId="24" hidden="1">{#N/A,#N/A,FALSE,"지침";#N/A,#N/A,FALSE,"환경분석";#N/A,#N/A,FALSE,"Sheet16"}</definedName>
    <definedName name="포장ocf" localSheetId="8" hidden="1">{#N/A,#N/A,FALSE,"지침";#N/A,#N/A,FALSE,"환경분석";#N/A,#N/A,FALSE,"Sheet16"}</definedName>
    <definedName name="포장ocf" localSheetId="25" hidden="1">{#N/A,#N/A,FALSE,"지침";#N/A,#N/A,FALSE,"환경분석";#N/A,#N/A,FALSE,"Sheet16"}</definedName>
    <definedName name="포장ocf" localSheetId="2" hidden="1">{#N/A,#N/A,FALSE,"지침";#N/A,#N/A,FALSE,"환경분석";#N/A,#N/A,FALSE,"Sheet16"}</definedName>
    <definedName name="포장ocf" localSheetId="28" hidden="1">{#N/A,#N/A,FALSE,"지침";#N/A,#N/A,FALSE,"환경분석";#N/A,#N/A,FALSE,"Sheet16"}</definedName>
    <definedName name="포장ocf" localSheetId="5" hidden="1">{#N/A,#N/A,FALSE,"지침";#N/A,#N/A,FALSE,"환경분석";#N/A,#N/A,FALSE,"Sheet16"}</definedName>
    <definedName name="포장ocf" hidden="1">{#N/A,#N/A,FALSE,"지침";#N/A,#N/A,FALSE,"환경분석";#N/A,#N/A,FALSE,"Sheet16"}</definedName>
    <definedName name="포장SKU">[4]기준정보!$AI$5:$AI$300</definedName>
    <definedName name="포장공" localSheetId="24">#REF!</definedName>
    <definedName name="포장공">#REF!</definedName>
    <definedName name="포장공1" localSheetId="24">BlankMacro1</definedName>
    <definedName name="포장공1" localSheetId="8">BlankMacro1</definedName>
    <definedName name="포장공1" localSheetId="25">BlankMacro1</definedName>
    <definedName name="포장공1" localSheetId="2">BlankMacro1</definedName>
    <definedName name="포장공1" localSheetId="28">BlankMacro1</definedName>
    <definedName name="포장공1" localSheetId="26">BlankMacro1</definedName>
    <definedName name="포장공1" localSheetId="27">BlankMacro1</definedName>
    <definedName name="포장공1" localSheetId="6">BlankMacro1</definedName>
    <definedName name="포장공1" localSheetId="5">BlankMacro1</definedName>
    <definedName name="포장공1">BlankMacro1</definedName>
    <definedName name="포장재" localSheetId="23">#REF!</definedName>
    <definedName name="포장재" localSheetId="24">#REF!</definedName>
    <definedName name="포장재" localSheetId="25">#REF!</definedName>
    <definedName name="포장재" localSheetId="28">#REF!</definedName>
    <definedName name="포장재" localSheetId="26">#REF!</definedName>
    <definedName name="포장재" localSheetId="27">#REF!</definedName>
    <definedName name="포장재">#REF!</definedName>
    <definedName name="포장재_1" localSheetId="23">#REF!</definedName>
    <definedName name="포장재_1" localSheetId="24">#REF!</definedName>
    <definedName name="포장재_1" localSheetId="25">#REF!</definedName>
    <definedName name="포장재_1" localSheetId="28">#REF!</definedName>
    <definedName name="포장재_1" localSheetId="26">#REF!</definedName>
    <definedName name="포장재_1" localSheetId="27">#REF!</definedName>
    <definedName name="포장재_1">#REF!</definedName>
    <definedName name="포장재ww" localSheetId="23">#REF!</definedName>
    <definedName name="포장재ww" localSheetId="24">#REF!</definedName>
    <definedName name="포장재ww" localSheetId="25">#REF!</definedName>
    <definedName name="포장재ww" localSheetId="28">#REF!</definedName>
    <definedName name="포장재ww" localSheetId="26">#REF!</definedName>
    <definedName name="포장재ww" localSheetId="27">#REF!</definedName>
    <definedName name="포장재ww">#REF!</definedName>
    <definedName name="폭래" localSheetId="24">BlankMacro1</definedName>
    <definedName name="폭래" localSheetId="8">BlankMacro1</definedName>
    <definedName name="폭래" localSheetId="25">BlankMacro1</definedName>
    <definedName name="폭래" localSheetId="2">BlankMacro1</definedName>
    <definedName name="폭래" localSheetId="28">BlankMacro1</definedName>
    <definedName name="폭래" localSheetId="26">BlankMacro1</definedName>
    <definedName name="폭래" localSheetId="27">BlankMacro1</definedName>
    <definedName name="폭래" localSheetId="6">BlankMacro1</definedName>
    <definedName name="폭래" localSheetId="5">BlankMacro1</definedName>
    <definedName name="폭래">BlankMacro1</definedName>
    <definedName name="표" localSheetId="24">#REF!</definedName>
    <definedName name="표">#REF!</definedName>
    <definedName name="표_2" localSheetId="24" hidden="1">{#N/A,#N/A,FALSE,"P.C.B"}</definedName>
    <definedName name="표_2" localSheetId="8" hidden="1">{#N/A,#N/A,FALSE,"P.C.B"}</definedName>
    <definedName name="표_2" localSheetId="25" hidden="1">{#N/A,#N/A,FALSE,"P.C.B"}</definedName>
    <definedName name="표_2" localSheetId="2" hidden="1">{#N/A,#N/A,FALSE,"P.C.B"}</definedName>
    <definedName name="표_2" localSheetId="14" hidden="1">{#N/A,#N/A,FALSE,"P.C.B"}</definedName>
    <definedName name="표_2" localSheetId="28" hidden="1">{#N/A,#N/A,FALSE,"P.C.B"}</definedName>
    <definedName name="표_2" localSheetId="5" hidden="1">{#N/A,#N/A,FALSE,"P.C.B"}</definedName>
    <definedName name="표_2" localSheetId="13" hidden="1">{#N/A,#N/A,FALSE,"P.C.B"}</definedName>
    <definedName name="표_2" hidden="1">{#N/A,#N/A,FALSE,"P.C.B"}</definedName>
    <definedName name="표1" localSheetId="24" hidden="1">{#N/A,#N/A,FALSE,"P.C.B"}</definedName>
    <definedName name="표1" localSheetId="8" hidden="1">{#N/A,#N/A,FALSE,"P.C.B"}</definedName>
    <definedName name="표1" localSheetId="25" hidden="1">{#N/A,#N/A,FALSE,"P.C.B"}</definedName>
    <definedName name="표1" localSheetId="2" hidden="1">{#N/A,#N/A,FALSE,"P.C.B"}</definedName>
    <definedName name="표1" localSheetId="14" hidden="1">{#N/A,#N/A,FALSE,"P.C.B"}</definedName>
    <definedName name="표1" localSheetId="28" hidden="1">{#N/A,#N/A,FALSE,"P.C.B"}</definedName>
    <definedName name="표1" localSheetId="5" hidden="1">{#N/A,#N/A,FALSE,"P.C.B"}</definedName>
    <definedName name="표1" localSheetId="13" hidden="1">{#N/A,#N/A,FALSE,"P.C.B"}</definedName>
    <definedName name="표1" hidden="1">{#N/A,#N/A,FALSE,"P.C.B"}</definedName>
    <definedName name="표2" localSheetId="24" hidden="1">#REF!</definedName>
    <definedName name="표2" hidden="1">#REF!</definedName>
    <definedName name="표22" localSheetId="24" hidden="1">Country_Summary</definedName>
    <definedName name="표22" localSheetId="8" hidden="1">Country_Summary</definedName>
    <definedName name="표22" localSheetId="25" hidden="1">Country_Summary</definedName>
    <definedName name="표22" localSheetId="2" hidden="1">Country_Summary</definedName>
    <definedName name="표22" localSheetId="28" hidden="1">Country_Summary</definedName>
    <definedName name="표22" localSheetId="26" hidden="1">Country_Summary</definedName>
    <definedName name="표22" localSheetId="27" hidden="1">Country_Summary</definedName>
    <definedName name="표22" localSheetId="6" hidden="1">Country_Summary</definedName>
    <definedName name="표22" localSheetId="5" hidden="1">Country_Summary</definedName>
    <definedName name="표22" hidden="1">Country_Summary</definedName>
    <definedName name="표23" localSheetId="24" hidden="1">{#N/A,#N/A,FALSE,"P.C.B"}</definedName>
    <definedName name="표23" localSheetId="8" hidden="1">{#N/A,#N/A,FALSE,"P.C.B"}</definedName>
    <definedName name="표23" localSheetId="25" hidden="1">{#N/A,#N/A,FALSE,"P.C.B"}</definedName>
    <definedName name="표23" localSheetId="2" hidden="1">{#N/A,#N/A,FALSE,"P.C.B"}</definedName>
    <definedName name="표23" localSheetId="28" hidden="1">{#N/A,#N/A,FALSE,"P.C.B"}</definedName>
    <definedName name="표23" localSheetId="5" hidden="1">{#N/A,#N/A,FALSE,"P.C.B"}</definedName>
    <definedName name="표23" hidden="1">{#N/A,#N/A,FALSE,"P.C.B"}</definedName>
    <definedName name="표3" localSheetId="24">#REF!</definedName>
    <definedName name="표3">#REF!</definedName>
    <definedName name="표4" localSheetId="24">#REF!</definedName>
    <definedName name="표4">#REF!</definedName>
    <definedName name="표5" localSheetId="24">#REF!</definedName>
    <definedName name="표5">#REF!</definedName>
    <definedName name="표종류" localSheetId="24">#REF!</definedName>
    <definedName name="표종류">#REF!</definedName>
    <definedName name="표준" localSheetId="24">#REF!</definedName>
    <definedName name="표준">#REF!</definedName>
    <definedName name="표준안전관리비" localSheetId="24">#REF!</definedName>
    <definedName name="표준안전관리비">#REF!</definedName>
    <definedName name="표준화실적99" localSheetId="24" hidden="1">{#N/A,#N/A,FALSE,"단축1";#N/A,#N/A,FALSE,"단축2";#N/A,#N/A,FALSE,"단축3";#N/A,#N/A,FALSE,"장축";#N/A,#N/A,FALSE,"4WD"}</definedName>
    <definedName name="표준화실적99" localSheetId="8" hidden="1">{#N/A,#N/A,FALSE,"단축1";#N/A,#N/A,FALSE,"단축2";#N/A,#N/A,FALSE,"단축3";#N/A,#N/A,FALSE,"장축";#N/A,#N/A,FALSE,"4WD"}</definedName>
    <definedName name="표준화실적99" localSheetId="2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28" hidden="1">{#N/A,#N/A,FALSE,"단축1";#N/A,#N/A,FALSE,"단축2";#N/A,#N/A,FALSE,"단축3";#N/A,#N/A,FALSE,"장축";#N/A,#N/A,FALSE,"4WD"}</definedName>
    <definedName name="표준화실적99" localSheetId="5" hidden="1">{#N/A,#N/A,FALSE,"단축1";#N/A,#N/A,FALSE,"단축2";#N/A,#N/A,FALSE,"단축3";#N/A,#N/A,FALSE,"장축";#N/A,#N/A,FALSE,"4WD"}</definedName>
    <definedName name="표준화실적99" hidden="1">{#N/A,#N/A,FALSE,"단축1";#N/A,#N/A,FALSE,"단축2";#N/A,#N/A,FALSE,"단축3";#N/A,#N/A,FALSE,"장축";#N/A,#N/A,FALSE,"4WD"}</definedName>
    <definedName name="표지" localSheetId="24" hidden="1">#REF!</definedName>
    <definedName name="표지" localSheetId="14" hidden="1">#REF!</definedName>
    <definedName name="표지" localSheetId="28" hidden="1">#REF!</definedName>
    <definedName name="표지" localSheetId="13" hidden="1">#REF!</definedName>
    <definedName name="표지" hidden="1">#REF!</definedName>
    <definedName name="표지." localSheetId="24" hidden="1">#REF!</definedName>
    <definedName name="표지." hidden="1">#REF!</definedName>
    <definedName name="표지1" localSheetId="24">#REF!</definedName>
    <definedName name="표지1">#REF!</definedName>
    <definedName name="표지2" localSheetId="24" hidden="1">#REF!</definedName>
    <definedName name="표지2" localSheetId="14" hidden="1">#REF!</definedName>
    <definedName name="표지2" localSheetId="28" hidden="1">#REF!</definedName>
    <definedName name="표지2" localSheetId="13" hidden="1">#REF!</definedName>
    <definedName name="표지2" hidden="1">#REF!</definedName>
    <definedName name="표지3" localSheetId="24">#REF!</definedName>
    <definedName name="표지3">#REF!</definedName>
    <definedName name="표지다" localSheetId="24">#REF!</definedName>
    <definedName name="표지다">#REF!</definedName>
    <definedName name="표지자료" localSheetId="24" hidden="1">{#N/A,#N/A,FALSE,"단축1";#N/A,#N/A,FALSE,"단축2";#N/A,#N/A,FALSE,"단축3";#N/A,#N/A,FALSE,"장축";#N/A,#N/A,FALSE,"4WD"}</definedName>
    <definedName name="표지자료" localSheetId="8" hidden="1">{#N/A,#N/A,FALSE,"단축1";#N/A,#N/A,FALSE,"단축2";#N/A,#N/A,FALSE,"단축3";#N/A,#N/A,FALSE,"장축";#N/A,#N/A,FALSE,"4WD"}</definedName>
    <definedName name="표지자료" localSheetId="25" hidden="1">{#N/A,#N/A,FALSE,"단축1";#N/A,#N/A,FALSE,"단축2";#N/A,#N/A,FALSE,"단축3";#N/A,#N/A,FALSE,"장축";#N/A,#N/A,FALSE,"4WD"}</definedName>
    <definedName name="표지자료" localSheetId="2" hidden="1">{#N/A,#N/A,FALSE,"단축1";#N/A,#N/A,FALSE,"단축2";#N/A,#N/A,FALSE,"단축3";#N/A,#N/A,FALSE,"장축";#N/A,#N/A,FALSE,"4WD"}</definedName>
    <definedName name="표지자료" localSheetId="28" hidden="1">{#N/A,#N/A,FALSE,"단축1";#N/A,#N/A,FALSE,"단축2";#N/A,#N/A,FALSE,"단축3";#N/A,#N/A,FALSE,"장축";#N/A,#N/A,FALSE,"4WD"}</definedName>
    <definedName name="표지자료" localSheetId="5" hidden="1">{#N/A,#N/A,FALSE,"단축1";#N/A,#N/A,FALSE,"단축2";#N/A,#N/A,FALSE,"단축3";#N/A,#N/A,FALSE,"장축";#N/A,#N/A,FALSE,"4WD"}</definedName>
    <definedName name="표지자료" hidden="1">{#N/A,#N/A,FALSE,"단축1";#N/A,#N/A,FALSE,"단축2";#N/A,#N/A,FALSE,"단축3";#N/A,#N/A,FALSE,"장축";#N/A,#N/A,FALSE,"4WD"}</definedName>
    <definedName name="표층t" localSheetId="24">#REF!</definedName>
    <definedName name="표층t">#REF!</definedName>
    <definedName name="표표" localSheetId="24">#REF!</definedName>
    <definedName name="표표">#REF!</definedName>
    <definedName name="표표표" localSheetId="24" hidden="1">{#N/A,#N/A,FALSE,"P.C.B"}</definedName>
    <definedName name="표표표" localSheetId="8" hidden="1">{#N/A,#N/A,FALSE,"P.C.B"}</definedName>
    <definedName name="표표표" localSheetId="25" hidden="1">{#N/A,#N/A,FALSE,"P.C.B"}</definedName>
    <definedName name="표표표" localSheetId="2" hidden="1">{#N/A,#N/A,FALSE,"P.C.B"}</definedName>
    <definedName name="표표표" localSheetId="14" hidden="1">{#N/A,#N/A,FALSE,"P.C.B"}</definedName>
    <definedName name="표표표" localSheetId="28" hidden="1">{#N/A,#N/A,FALSE,"P.C.B"}</definedName>
    <definedName name="표표표" localSheetId="5" hidden="1">{#N/A,#N/A,FALSE,"P.C.B"}</definedName>
    <definedName name="표표표" localSheetId="13" hidden="1">{#N/A,#N/A,FALSE,"P.C.B"}</definedName>
    <definedName name="표표표" hidden="1">{#N/A,#N/A,FALSE,"P.C.B"}</definedName>
    <definedName name="푸" localSheetId="24" hidden="1">{#N/A,#N/A,FALSE,"단축1";#N/A,#N/A,FALSE,"단축2";#N/A,#N/A,FALSE,"단축3";#N/A,#N/A,FALSE,"장축";#N/A,#N/A,FALSE,"4WD"}</definedName>
    <definedName name="푸" localSheetId="8" hidden="1">{#N/A,#N/A,FALSE,"단축1";#N/A,#N/A,FALSE,"단축2";#N/A,#N/A,FALSE,"단축3";#N/A,#N/A,FALSE,"장축";#N/A,#N/A,FALSE,"4WD"}</definedName>
    <definedName name="푸" localSheetId="25" hidden="1">{#N/A,#N/A,FALSE,"단축1";#N/A,#N/A,FALSE,"단축2";#N/A,#N/A,FALSE,"단축3";#N/A,#N/A,FALSE,"장축";#N/A,#N/A,FALSE,"4WD"}</definedName>
    <definedName name="푸" localSheetId="2" hidden="1">{#N/A,#N/A,FALSE,"단축1";#N/A,#N/A,FALSE,"단축2";#N/A,#N/A,FALSE,"단축3";#N/A,#N/A,FALSE,"장축";#N/A,#N/A,FALSE,"4WD"}</definedName>
    <definedName name="푸" localSheetId="28" hidden="1">{#N/A,#N/A,FALSE,"단축1";#N/A,#N/A,FALSE,"단축2";#N/A,#N/A,FALSE,"단축3";#N/A,#N/A,FALSE,"장축";#N/A,#N/A,FALSE,"4WD"}</definedName>
    <definedName name="푸" localSheetId="5" hidden="1">{#N/A,#N/A,FALSE,"단축1";#N/A,#N/A,FALSE,"단축2";#N/A,#N/A,FALSE,"단축3";#N/A,#N/A,FALSE,"장축";#N/A,#N/A,FALSE,"4WD"}</definedName>
    <definedName name="푸" hidden="1">{#N/A,#N/A,FALSE,"단축1";#N/A,#N/A,FALSE,"단축2";#N/A,#N/A,FALSE,"단축3";#N/A,#N/A,FALSE,"장축";#N/A,#N/A,FALSE,"4WD"}</definedName>
    <definedName name="품" localSheetId="24" hidden="1">{#N/A,#N/A,TRUE,"Y생산";#N/A,#N/A,TRUE,"Y판매";#N/A,#N/A,TRUE,"Y총물량";#N/A,#N/A,TRUE,"Y능력";#N/A,#N/A,TRUE,"YKD"}</definedName>
    <definedName name="품" localSheetId="8" hidden="1">{#N/A,#N/A,TRUE,"Y생산";#N/A,#N/A,TRUE,"Y판매";#N/A,#N/A,TRUE,"Y총물량";#N/A,#N/A,TRUE,"Y능력";#N/A,#N/A,TRUE,"YKD"}</definedName>
    <definedName name="품" localSheetId="25" hidden="1">{#N/A,#N/A,TRUE,"Y생산";#N/A,#N/A,TRUE,"Y판매";#N/A,#N/A,TRUE,"Y총물량";#N/A,#N/A,TRUE,"Y능력";#N/A,#N/A,TRUE,"YKD"}</definedName>
    <definedName name="품" localSheetId="2" hidden="1">{#N/A,#N/A,TRUE,"Y생산";#N/A,#N/A,TRUE,"Y판매";#N/A,#N/A,TRUE,"Y총물량";#N/A,#N/A,TRUE,"Y능력";#N/A,#N/A,TRUE,"YKD"}</definedName>
    <definedName name="품" localSheetId="14" hidden="1">{#N/A,#N/A,TRUE,"Y생산";#N/A,#N/A,TRUE,"Y판매";#N/A,#N/A,TRUE,"Y총물량";#N/A,#N/A,TRUE,"Y능력";#N/A,#N/A,TRUE,"YKD"}</definedName>
    <definedName name="품" localSheetId="28" hidden="1">{#N/A,#N/A,TRUE,"Y생산";#N/A,#N/A,TRUE,"Y판매";#N/A,#N/A,TRUE,"Y총물량";#N/A,#N/A,TRUE,"Y능력";#N/A,#N/A,TRUE,"YKD"}</definedName>
    <definedName name="품" localSheetId="5" hidden="1">{#N/A,#N/A,TRUE,"Y생산";#N/A,#N/A,TRUE,"Y판매";#N/A,#N/A,TRUE,"Y총물량";#N/A,#N/A,TRUE,"Y능력";#N/A,#N/A,TRUE,"YKD"}</definedName>
    <definedName name="품" localSheetId="13" hidden="1">{#N/A,#N/A,TRUE,"Y생산";#N/A,#N/A,TRUE,"Y판매";#N/A,#N/A,TRUE,"Y총물량";#N/A,#N/A,TRUE,"Y능력";#N/A,#N/A,TRUE,"YKD"}</definedName>
    <definedName name="품" hidden="1">{#N/A,#N/A,TRUE,"Y생산";#N/A,#N/A,TRUE,"Y판매";#N/A,#N/A,TRUE,"Y총물량";#N/A,#N/A,TRUE,"Y능력";#N/A,#N/A,TRUE,"YKD"}</definedName>
    <definedName name="품100경" localSheetId="24">#REF!</definedName>
    <definedName name="품100경">#REF!</definedName>
    <definedName name="품100노" localSheetId="24">#REF!</definedName>
    <definedName name="품100노">#REF!</definedName>
    <definedName name="품100재" localSheetId="24">#REF!</definedName>
    <definedName name="품100재">#REF!</definedName>
    <definedName name="품101경" localSheetId="24">#REF!</definedName>
    <definedName name="품101경">#REF!</definedName>
    <definedName name="품101노" localSheetId="24">#REF!</definedName>
    <definedName name="품101노">#REF!</definedName>
    <definedName name="품101재" localSheetId="24">#REF!</definedName>
    <definedName name="품101재">#REF!</definedName>
    <definedName name="품102경" localSheetId="24">#REF!</definedName>
    <definedName name="품102경">#REF!</definedName>
    <definedName name="품102노" localSheetId="24">#REF!</definedName>
    <definedName name="품102노">#REF!</definedName>
    <definedName name="품102재" localSheetId="24">#REF!</definedName>
    <definedName name="품102재">#REF!</definedName>
    <definedName name="품103경" localSheetId="24">#REF!</definedName>
    <definedName name="품103경">#REF!</definedName>
    <definedName name="품103노" localSheetId="24">#REF!</definedName>
    <definedName name="품103노">#REF!</definedName>
    <definedName name="품103재" localSheetId="24">#REF!</definedName>
    <definedName name="품103재">#REF!</definedName>
    <definedName name="품104경" localSheetId="24">#REF!</definedName>
    <definedName name="품104경">#REF!</definedName>
    <definedName name="품104노" localSheetId="24">#REF!</definedName>
    <definedName name="품104노">#REF!</definedName>
    <definedName name="품104재" localSheetId="24">#REF!</definedName>
    <definedName name="품104재">#REF!</definedName>
    <definedName name="품105경" localSheetId="24">#REF!</definedName>
    <definedName name="품105경">#REF!</definedName>
    <definedName name="품105노" localSheetId="24">#REF!</definedName>
    <definedName name="품105노">#REF!</definedName>
    <definedName name="품105재" localSheetId="24">#REF!</definedName>
    <definedName name="품105재">#REF!</definedName>
    <definedName name="품106경" localSheetId="24">#REF!</definedName>
    <definedName name="품106경">#REF!</definedName>
    <definedName name="품106노" localSheetId="24">#REF!</definedName>
    <definedName name="품106노">#REF!</definedName>
    <definedName name="품106재" localSheetId="24">#REF!</definedName>
    <definedName name="품106재">#REF!</definedName>
    <definedName name="품107경" localSheetId="24">#REF!</definedName>
    <definedName name="품107경">#REF!</definedName>
    <definedName name="품107노" localSheetId="24">#REF!</definedName>
    <definedName name="품107노">#REF!</definedName>
    <definedName name="품107재" localSheetId="24">#REF!</definedName>
    <definedName name="품107재">#REF!</definedName>
    <definedName name="품108경" localSheetId="24">#REF!</definedName>
    <definedName name="품108경">#REF!</definedName>
    <definedName name="품108노" localSheetId="24">#REF!</definedName>
    <definedName name="품108노">#REF!</definedName>
    <definedName name="품108재" localSheetId="24">#REF!</definedName>
    <definedName name="품108재">#REF!</definedName>
    <definedName name="품109노" localSheetId="24">#REF!</definedName>
    <definedName name="품109노">#REF!</definedName>
    <definedName name="품10노" localSheetId="24">#REF!</definedName>
    <definedName name="품10노">#REF!</definedName>
    <definedName name="품10재" localSheetId="24">#REF!</definedName>
    <definedName name="품10재">#REF!</definedName>
    <definedName name="품110노" localSheetId="24">#REF!</definedName>
    <definedName name="품110노">#REF!</definedName>
    <definedName name="품111노" localSheetId="24">#REF!</definedName>
    <definedName name="품111노">#REF!</definedName>
    <definedName name="품112노" localSheetId="24">#REF!</definedName>
    <definedName name="품112노">#REF!</definedName>
    <definedName name="품113노" localSheetId="24">#REF!</definedName>
    <definedName name="품113노">#REF!</definedName>
    <definedName name="품113재" localSheetId="24">#REF!</definedName>
    <definedName name="품113재">#REF!</definedName>
    <definedName name="품114노" localSheetId="24">#REF!</definedName>
    <definedName name="품114노">#REF!</definedName>
    <definedName name="품115노" localSheetId="24">#REF!</definedName>
    <definedName name="품115노">#REF!</definedName>
    <definedName name="품116노" localSheetId="24">#REF!</definedName>
    <definedName name="품116노">#REF!</definedName>
    <definedName name="품117노" localSheetId="24">#REF!</definedName>
    <definedName name="품117노">#REF!</definedName>
    <definedName name="품118노" localSheetId="24">#REF!</definedName>
    <definedName name="품118노">#REF!</definedName>
    <definedName name="품119노" localSheetId="24">#REF!</definedName>
    <definedName name="품119노">#REF!</definedName>
    <definedName name="품11노" localSheetId="24">#REF!</definedName>
    <definedName name="품11노">#REF!</definedName>
    <definedName name="품11재" localSheetId="24">#REF!</definedName>
    <definedName name="품11재">#REF!</definedName>
    <definedName name="품120노" localSheetId="24">#REF!</definedName>
    <definedName name="품120노">#REF!</definedName>
    <definedName name="품120재" localSheetId="24">#REF!</definedName>
    <definedName name="품120재">#REF!</definedName>
    <definedName name="품121재" localSheetId="24">#REF!</definedName>
    <definedName name="품121재">#REF!</definedName>
    <definedName name="품122재" localSheetId="24">#REF!</definedName>
    <definedName name="품122재">#REF!</definedName>
    <definedName name="품123노" localSheetId="24">#REF!</definedName>
    <definedName name="품123노">#REF!</definedName>
    <definedName name="품123재" localSheetId="24">#REF!</definedName>
    <definedName name="품123재">#REF!</definedName>
    <definedName name="품124노" localSheetId="24">#REF!</definedName>
    <definedName name="품124노">#REF!</definedName>
    <definedName name="품124재" localSheetId="24">#REF!</definedName>
    <definedName name="품124재">#REF!</definedName>
    <definedName name="품125노" localSheetId="24">#REF!</definedName>
    <definedName name="품125노">#REF!</definedName>
    <definedName name="품125재" localSheetId="24">#REF!</definedName>
    <definedName name="품125재">#REF!</definedName>
    <definedName name="품126노" localSheetId="24">#REF!</definedName>
    <definedName name="품126노">#REF!</definedName>
    <definedName name="품126재" localSheetId="24">#REF!</definedName>
    <definedName name="품126재">#REF!</definedName>
    <definedName name="품127노" localSheetId="24">#REF!</definedName>
    <definedName name="품127노">#REF!</definedName>
    <definedName name="품127재" localSheetId="24">#REF!</definedName>
    <definedName name="품127재">#REF!</definedName>
    <definedName name="품128노" localSheetId="24">#REF!</definedName>
    <definedName name="품128노">#REF!</definedName>
    <definedName name="품128재" localSheetId="24">#REF!</definedName>
    <definedName name="품128재">#REF!</definedName>
    <definedName name="품129노" localSheetId="24">#REF!</definedName>
    <definedName name="품129노">#REF!</definedName>
    <definedName name="품129재" localSheetId="24">#REF!</definedName>
    <definedName name="품129재">#REF!</definedName>
    <definedName name="품12노" localSheetId="24">#REF!</definedName>
    <definedName name="품12노">#REF!</definedName>
    <definedName name="품12재" localSheetId="24">#REF!</definedName>
    <definedName name="품12재">#REF!</definedName>
    <definedName name="품130노" localSheetId="24">#REF!</definedName>
    <definedName name="품130노">#REF!</definedName>
    <definedName name="품130재" localSheetId="24">#REF!</definedName>
    <definedName name="품130재">#REF!</definedName>
    <definedName name="품131재" localSheetId="24">#REF!</definedName>
    <definedName name="품131재">#REF!</definedName>
    <definedName name="품132노" localSheetId="24">#REF!</definedName>
    <definedName name="품132노">#REF!</definedName>
    <definedName name="품132재" localSheetId="24">#REF!</definedName>
    <definedName name="품132재">#REF!</definedName>
    <definedName name="품133재" localSheetId="24">#REF!</definedName>
    <definedName name="품133재">#REF!</definedName>
    <definedName name="품134재" localSheetId="24">#REF!</definedName>
    <definedName name="품134재">#REF!</definedName>
    <definedName name="품135재" localSheetId="24">#REF!</definedName>
    <definedName name="품135재">#REF!</definedName>
    <definedName name="품136노" localSheetId="24">#REF!</definedName>
    <definedName name="품136노">#REF!</definedName>
    <definedName name="품136재" localSheetId="24">#REF!</definedName>
    <definedName name="품136재">#REF!</definedName>
    <definedName name="품137노" localSheetId="24">#REF!</definedName>
    <definedName name="품137노">#REF!</definedName>
    <definedName name="품137재" localSheetId="24">#REF!</definedName>
    <definedName name="품137재">#REF!</definedName>
    <definedName name="품138노" localSheetId="24">#REF!</definedName>
    <definedName name="품138노">#REF!</definedName>
    <definedName name="품138재" localSheetId="24">#REF!</definedName>
    <definedName name="품138재">#REF!</definedName>
    <definedName name="품139노" localSheetId="24">#REF!</definedName>
    <definedName name="품139노">#REF!</definedName>
    <definedName name="품139재" localSheetId="24">#REF!</definedName>
    <definedName name="품139재">#REF!</definedName>
    <definedName name="품13노" localSheetId="24">#REF!</definedName>
    <definedName name="품13노">#REF!</definedName>
    <definedName name="품140노" localSheetId="24">#REF!</definedName>
    <definedName name="품140노">#REF!</definedName>
    <definedName name="품140재" localSheetId="24">#REF!</definedName>
    <definedName name="품140재">#REF!</definedName>
    <definedName name="품141노" localSheetId="24">#REF!</definedName>
    <definedName name="품141노">#REF!</definedName>
    <definedName name="품141재" localSheetId="24">#REF!</definedName>
    <definedName name="품141재">#REF!</definedName>
    <definedName name="품142노" localSheetId="24">#REF!</definedName>
    <definedName name="품142노">#REF!</definedName>
    <definedName name="품142재" localSheetId="24">#REF!</definedName>
    <definedName name="품142재">#REF!</definedName>
    <definedName name="품143노" localSheetId="24">#REF!</definedName>
    <definedName name="품143노">#REF!</definedName>
    <definedName name="품143재" localSheetId="24">#REF!</definedName>
    <definedName name="품143재">#REF!</definedName>
    <definedName name="품144노" localSheetId="24">#REF!</definedName>
    <definedName name="품144노">#REF!</definedName>
    <definedName name="품144재" localSheetId="24">#REF!</definedName>
    <definedName name="품144재">#REF!</definedName>
    <definedName name="품145노" localSheetId="24">#REF!</definedName>
    <definedName name="품145노">#REF!</definedName>
    <definedName name="품145재" localSheetId="24">#REF!</definedName>
    <definedName name="품145재">#REF!</definedName>
    <definedName name="품146노" localSheetId="24">#REF!</definedName>
    <definedName name="품146노">#REF!</definedName>
    <definedName name="품146재" localSheetId="24">#REF!</definedName>
    <definedName name="품146재">#REF!</definedName>
    <definedName name="품147노" localSheetId="24">#REF!</definedName>
    <definedName name="품147노">#REF!</definedName>
    <definedName name="품147재" localSheetId="24">#REF!</definedName>
    <definedName name="품147재">#REF!</definedName>
    <definedName name="품148노" localSheetId="24">#REF!</definedName>
    <definedName name="품148노">#REF!</definedName>
    <definedName name="품148재" localSheetId="24">#REF!</definedName>
    <definedName name="품148재">#REF!</definedName>
    <definedName name="품149노" localSheetId="24">#REF!</definedName>
    <definedName name="품149노">#REF!</definedName>
    <definedName name="품149재" localSheetId="24">#REF!</definedName>
    <definedName name="품149재">#REF!</definedName>
    <definedName name="품14노" localSheetId="24">#REF!</definedName>
    <definedName name="품14노">#REF!</definedName>
    <definedName name="품14재" localSheetId="24">#REF!</definedName>
    <definedName name="품14재">#REF!</definedName>
    <definedName name="품150노" localSheetId="24">#REF!</definedName>
    <definedName name="품150노">#REF!</definedName>
    <definedName name="품150재" localSheetId="24">#REF!</definedName>
    <definedName name="품150재">#REF!</definedName>
    <definedName name="품151노" localSheetId="24">#REF!</definedName>
    <definedName name="품151노">#REF!</definedName>
    <definedName name="품151재" localSheetId="24">#REF!</definedName>
    <definedName name="품151재">#REF!</definedName>
    <definedName name="품152노" localSheetId="24">#REF!</definedName>
    <definedName name="품152노">#REF!</definedName>
    <definedName name="품152재" localSheetId="24">#REF!</definedName>
    <definedName name="품152재">#REF!</definedName>
    <definedName name="품153노" localSheetId="24">#REF!</definedName>
    <definedName name="품153노">#REF!</definedName>
    <definedName name="품153재" localSheetId="24">#REF!</definedName>
    <definedName name="품153재">#REF!</definedName>
    <definedName name="품154노" localSheetId="24">#REF!</definedName>
    <definedName name="품154노">#REF!</definedName>
    <definedName name="품154재" localSheetId="24">#REF!</definedName>
    <definedName name="품154재">#REF!</definedName>
    <definedName name="품155노" localSheetId="24">#REF!</definedName>
    <definedName name="품155노">#REF!</definedName>
    <definedName name="품155재" localSheetId="24">#REF!</definedName>
    <definedName name="품155재">#REF!</definedName>
    <definedName name="품156재" localSheetId="24">#REF!</definedName>
    <definedName name="품156재">#REF!</definedName>
    <definedName name="품157노" localSheetId="24">#REF!</definedName>
    <definedName name="품157노">#REF!</definedName>
    <definedName name="품157재" localSheetId="24">#REF!</definedName>
    <definedName name="품157재">#REF!</definedName>
    <definedName name="품158노" localSheetId="24">#REF!</definedName>
    <definedName name="품158노">#REF!</definedName>
    <definedName name="품158재" localSheetId="24">#REF!</definedName>
    <definedName name="품158재">#REF!</definedName>
    <definedName name="품159노" localSheetId="24">#REF!</definedName>
    <definedName name="품159노">#REF!</definedName>
    <definedName name="품159재" localSheetId="24">#REF!</definedName>
    <definedName name="품159재">#REF!</definedName>
    <definedName name="품15노" localSheetId="24">#REF!</definedName>
    <definedName name="품15노">#REF!</definedName>
    <definedName name="품15재" localSheetId="24">#REF!</definedName>
    <definedName name="품15재">#REF!</definedName>
    <definedName name="품160재" localSheetId="24">#REF!</definedName>
    <definedName name="품160재">#REF!</definedName>
    <definedName name="품161노" localSheetId="24">#REF!</definedName>
    <definedName name="품161노">#REF!</definedName>
    <definedName name="품161재" localSheetId="24">#REF!</definedName>
    <definedName name="품161재">#REF!</definedName>
    <definedName name="품162노" localSheetId="24">#REF!</definedName>
    <definedName name="품162노">#REF!</definedName>
    <definedName name="품162재" localSheetId="24">#REF!</definedName>
    <definedName name="품162재">#REF!</definedName>
    <definedName name="품163노" localSheetId="24">#REF!</definedName>
    <definedName name="품163노">#REF!</definedName>
    <definedName name="품163재" localSheetId="24">#REF!</definedName>
    <definedName name="품163재">#REF!</definedName>
    <definedName name="품164노" localSheetId="24">#REF!</definedName>
    <definedName name="품164노">#REF!</definedName>
    <definedName name="품164재" localSheetId="24">#REF!</definedName>
    <definedName name="품164재">#REF!</definedName>
    <definedName name="품165노" localSheetId="24">#REF!</definedName>
    <definedName name="품165노">#REF!</definedName>
    <definedName name="품165재" localSheetId="24">#REF!</definedName>
    <definedName name="품165재">#REF!</definedName>
    <definedName name="품166노" localSheetId="24">#REF!</definedName>
    <definedName name="품166노">#REF!</definedName>
    <definedName name="품166재" localSheetId="24">#REF!</definedName>
    <definedName name="품166재">#REF!</definedName>
    <definedName name="품167노" localSheetId="24">#REF!</definedName>
    <definedName name="품167노">#REF!</definedName>
    <definedName name="품167재" localSheetId="24">#REF!</definedName>
    <definedName name="품167재">#REF!</definedName>
    <definedName name="품168경" localSheetId="24">#REF!</definedName>
    <definedName name="품168경">#REF!</definedName>
    <definedName name="품168노" localSheetId="24">#REF!</definedName>
    <definedName name="품168노">#REF!</definedName>
    <definedName name="품168재" localSheetId="24">#REF!</definedName>
    <definedName name="품168재">#REF!</definedName>
    <definedName name="품169경" localSheetId="24">#REF!</definedName>
    <definedName name="품169경">#REF!</definedName>
    <definedName name="품169노" localSheetId="24">#REF!</definedName>
    <definedName name="품169노">#REF!</definedName>
    <definedName name="품169재" localSheetId="24">#REF!</definedName>
    <definedName name="품169재">#REF!</definedName>
    <definedName name="품16노" localSheetId="24">#REF!</definedName>
    <definedName name="품16노">#REF!</definedName>
    <definedName name="품170경" localSheetId="24">#REF!</definedName>
    <definedName name="품170경">#REF!</definedName>
    <definedName name="품170노" localSheetId="24">#REF!</definedName>
    <definedName name="품170노">#REF!</definedName>
    <definedName name="품170재" localSheetId="24">#REF!</definedName>
    <definedName name="품170재">#REF!</definedName>
    <definedName name="품171경" localSheetId="24">#REF!</definedName>
    <definedName name="품171경">#REF!</definedName>
    <definedName name="품171노" localSheetId="24">#REF!</definedName>
    <definedName name="품171노">#REF!</definedName>
    <definedName name="품171재" localSheetId="24">#REF!</definedName>
    <definedName name="품171재">#REF!</definedName>
    <definedName name="품172노" localSheetId="24">#REF!</definedName>
    <definedName name="품172노">#REF!</definedName>
    <definedName name="품172재" localSheetId="24">#REF!</definedName>
    <definedName name="품172재">#REF!</definedName>
    <definedName name="품173노" localSheetId="24">#REF!</definedName>
    <definedName name="품173노">#REF!</definedName>
    <definedName name="품173재" localSheetId="24">#REF!</definedName>
    <definedName name="품173재">#REF!</definedName>
    <definedName name="품174경" localSheetId="24">#REF!</definedName>
    <definedName name="품174경">#REF!</definedName>
    <definedName name="품174노" localSheetId="24">#REF!</definedName>
    <definedName name="품174노">#REF!</definedName>
    <definedName name="품174재" localSheetId="24">#REF!</definedName>
    <definedName name="품174재">#REF!</definedName>
    <definedName name="품175경" localSheetId="24">#REF!</definedName>
    <definedName name="품175경">#REF!</definedName>
    <definedName name="품175노" localSheetId="24">#REF!</definedName>
    <definedName name="품175노">#REF!</definedName>
    <definedName name="품175재" localSheetId="24">#REF!</definedName>
    <definedName name="품175재">#REF!</definedName>
    <definedName name="품176경" localSheetId="24">#REF!</definedName>
    <definedName name="품176경">#REF!</definedName>
    <definedName name="품176노" localSheetId="24">#REF!</definedName>
    <definedName name="품176노">#REF!</definedName>
    <definedName name="품176재" localSheetId="24">#REF!</definedName>
    <definedName name="품176재">#REF!</definedName>
    <definedName name="품177노" localSheetId="24">#REF!</definedName>
    <definedName name="품177노">#REF!</definedName>
    <definedName name="품177재" localSheetId="24">#REF!</definedName>
    <definedName name="품177재">#REF!</definedName>
    <definedName name="품178경" localSheetId="24">#REF!</definedName>
    <definedName name="품178경">#REF!</definedName>
    <definedName name="품178경1" localSheetId="24">#REF!</definedName>
    <definedName name="품178경1">#REF!</definedName>
    <definedName name="품178노" localSheetId="24">#REF!</definedName>
    <definedName name="품178노">#REF!</definedName>
    <definedName name="품178노1" localSheetId="24">#REF!</definedName>
    <definedName name="품178노1">#REF!</definedName>
    <definedName name="품178재" localSheetId="24">#REF!</definedName>
    <definedName name="품178재">#REF!</definedName>
    <definedName name="품178재1" localSheetId="24">#REF!</definedName>
    <definedName name="품178재1">#REF!</definedName>
    <definedName name="품179경" localSheetId="24">#REF!</definedName>
    <definedName name="품179경">#REF!</definedName>
    <definedName name="품179노" localSheetId="24">#REF!</definedName>
    <definedName name="품179노">#REF!</definedName>
    <definedName name="품179재" localSheetId="24">#REF!</definedName>
    <definedName name="품179재">#REF!</definedName>
    <definedName name="품17노" localSheetId="24">#REF!</definedName>
    <definedName name="품17노">#REF!</definedName>
    <definedName name="품17재" localSheetId="24">#REF!</definedName>
    <definedName name="품17재">#REF!</definedName>
    <definedName name="품180경" localSheetId="24">#REF!</definedName>
    <definedName name="품180경">#REF!</definedName>
    <definedName name="품180노" localSheetId="24">#REF!</definedName>
    <definedName name="품180노">#REF!</definedName>
    <definedName name="품180재" localSheetId="24">#REF!</definedName>
    <definedName name="품180재">#REF!</definedName>
    <definedName name="품181노" localSheetId="24">#REF!</definedName>
    <definedName name="품181노">#REF!</definedName>
    <definedName name="품182노" localSheetId="24">#REF!</definedName>
    <definedName name="품182노">#REF!</definedName>
    <definedName name="품182재" localSheetId="24">#REF!</definedName>
    <definedName name="품182재">#REF!</definedName>
    <definedName name="품183경" localSheetId="24">#REF!</definedName>
    <definedName name="품183경">#REF!</definedName>
    <definedName name="품183노" localSheetId="24">#REF!</definedName>
    <definedName name="품183노">#REF!</definedName>
    <definedName name="품183재" localSheetId="24">#REF!</definedName>
    <definedName name="품183재">#REF!</definedName>
    <definedName name="품184경" localSheetId="24">#REF!</definedName>
    <definedName name="품184경">#REF!</definedName>
    <definedName name="품184노" localSheetId="24">#REF!</definedName>
    <definedName name="품184노">#REF!</definedName>
    <definedName name="품184재" localSheetId="24">#REF!</definedName>
    <definedName name="품184재">#REF!</definedName>
    <definedName name="품18노" localSheetId="24">#REF!</definedName>
    <definedName name="품18노">#REF!</definedName>
    <definedName name="품19노" localSheetId="24">#REF!</definedName>
    <definedName name="품19노">#REF!</definedName>
    <definedName name="품19재" localSheetId="24">#REF!</definedName>
    <definedName name="품19재">#REF!</definedName>
    <definedName name="품1노" localSheetId="24">#REF!</definedName>
    <definedName name="품1노">#REF!</definedName>
    <definedName name="품1재" localSheetId="24">#REF!</definedName>
    <definedName name="품1재">#REF!</definedName>
    <definedName name="품20노" localSheetId="24">#REF!</definedName>
    <definedName name="품20노">#REF!</definedName>
    <definedName name="품21노" localSheetId="24">#REF!</definedName>
    <definedName name="품21노">#REF!</definedName>
    <definedName name="품21재" localSheetId="24">#REF!</definedName>
    <definedName name="품21재">#REF!</definedName>
    <definedName name="품22경" localSheetId="24">#REF!</definedName>
    <definedName name="품22경">#REF!</definedName>
    <definedName name="품22노" localSheetId="24">#REF!</definedName>
    <definedName name="품22노">#REF!</definedName>
    <definedName name="품22재" localSheetId="24">#REF!</definedName>
    <definedName name="품22재">#REF!</definedName>
    <definedName name="품23경" localSheetId="24">#REF!</definedName>
    <definedName name="품23경">#REF!</definedName>
    <definedName name="품23노" localSheetId="24">#REF!</definedName>
    <definedName name="품23노">#REF!</definedName>
    <definedName name="품23재" localSheetId="24">#REF!</definedName>
    <definedName name="품23재">#REF!</definedName>
    <definedName name="품24경" localSheetId="24">#REF!</definedName>
    <definedName name="품24경">#REF!</definedName>
    <definedName name="품24노" localSheetId="24">#REF!</definedName>
    <definedName name="품24노">#REF!</definedName>
    <definedName name="품24재" localSheetId="24">#REF!</definedName>
    <definedName name="품24재">#REF!</definedName>
    <definedName name="품25노" localSheetId="24">#REF!</definedName>
    <definedName name="품25노">#REF!</definedName>
    <definedName name="품26노" localSheetId="24">#REF!</definedName>
    <definedName name="품26노">#REF!</definedName>
    <definedName name="품27노" localSheetId="24">#REF!</definedName>
    <definedName name="품27노">#REF!</definedName>
    <definedName name="품27재" localSheetId="24">#REF!</definedName>
    <definedName name="품27재">#REF!</definedName>
    <definedName name="품283경" localSheetId="24">#REF!</definedName>
    <definedName name="품283경">#REF!</definedName>
    <definedName name="품283노" localSheetId="24">#REF!</definedName>
    <definedName name="품283노">#REF!</definedName>
    <definedName name="품283재" localSheetId="24">#REF!</definedName>
    <definedName name="품283재">#REF!</definedName>
    <definedName name="품28노" localSheetId="24">#REF!</definedName>
    <definedName name="품28노">#REF!</definedName>
    <definedName name="품28재" localSheetId="24">#REF!</definedName>
    <definedName name="품28재">#REF!</definedName>
    <definedName name="품29노" localSheetId="24">#REF!</definedName>
    <definedName name="품29노">#REF!</definedName>
    <definedName name="품29재" localSheetId="24">#REF!</definedName>
    <definedName name="품29재">#REF!</definedName>
    <definedName name="품2노" localSheetId="24">#REF!</definedName>
    <definedName name="품2노">#REF!</definedName>
    <definedName name="품2재" localSheetId="24">#REF!</definedName>
    <definedName name="품2재">#REF!</definedName>
    <definedName name="품30노" localSheetId="24">#REF!</definedName>
    <definedName name="품30노">#REF!</definedName>
    <definedName name="품30재" localSheetId="24">#REF!</definedName>
    <definedName name="품30재">#REF!</definedName>
    <definedName name="품31노" localSheetId="24">#REF!</definedName>
    <definedName name="품31노">#REF!</definedName>
    <definedName name="품31재" localSheetId="24">#REF!</definedName>
    <definedName name="품31재">#REF!</definedName>
    <definedName name="품32노" localSheetId="24">#REF!</definedName>
    <definedName name="품32노">#REF!</definedName>
    <definedName name="품32재" localSheetId="24">#REF!</definedName>
    <definedName name="품32재">#REF!</definedName>
    <definedName name="품33노" localSheetId="24">#REF!</definedName>
    <definedName name="품33노">#REF!</definedName>
    <definedName name="품33재" localSheetId="24">#REF!</definedName>
    <definedName name="품33재">#REF!</definedName>
    <definedName name="품34경" localSheetId="24">#REF!</definedName>
    <definedName name="품34경">#REF!</definedName>
    <definedName name="품34재" localSheetId="24">#REF!</definedName>
    <definedName name="품34재">#REF!</definedName>
    <definedName name="품35노" localSheetId="24">#REF!</definedName>
    <definedName name="품35노">#REF!</definedName>
    <definedName name="품36노" localSheetId="24">#REF!</definedName>
    <definedName name="품36노">#REF!</definedName>
    <definedName name="품37노" localSheetId="24">#REF!</definedName>
    <definedName name="품37노">#REF!</definedName>
    <definedName name="품38노" localSheetId="24">#REF!</definedName>
    <definedName name="품38노">#REF!</definedName>
    <definedName name="품39노" localSheetId="24">#REF!</definedName>
    <definedName name="품39노">#REF!</definedName>
    <definedName name="품3노" localSheetId="24">#REF!</definedName>
    <definedName name="품3노">#REF!</definedName>
    <definedName name="품3재" localSheetId="24">#REF!</definedName>
    <definedName name="품3재">#REF!</definedName>
    <definedName name="품40노" localSheetId="24">#REF!</definedName>
    <definedName name="품40노">#REF!</definedName>
    <definedName name="품41노" localSheetId="24">#REF!</definedName>
    <definedName name="품41노">#REF!</definedName>
    <definedName name="품42노" localSheetId="24">#REF!</definedName>
    <definedName name="품42노">#REF!</definedName>
    <definedName name="품43노" localSheetId="24">#REF!</definedName>
    <definedName name="품43노">#REF!</definedName>
    <definedName name="품44노" localSheetId="24">#REF!</definedName>
    <definedName name="품44노">#REF!</definedName>
    <definedName name="품44재" localSheetId="24">#REF!</definedName>
    <definedName name="품44재">#REF!</definedName>
    <definedName name="품45노" localSheetId="24">#REF!</definedName>
    <definedName name="품45노">#REF!</definedName>
    <definedName name="품46노" localSheetId="24">#REF!</definedName>
    <definedName name="품46노">#REF!</definedName>
    <definedName name="품46재" localSheetId="24">#REF!</definedName>
    <definedName name="품46재">#REF!</definedName>
    <definedName name="품47노" localSheetId="24">#REF!</definedName>
    <definedName name="품47노">#REF!</definedName>
    <definedName name="품47재" localSheetId="24">#REF!</definedName>
    <definedName name="품47재">#REF!</definedName>
    <definedName name="품48노" localSheetId="24">#REF!</definedName>
    <definedName name="품48노">#REF!</definedName>
    <definedName name="품48재" localSheetId="24">#REF!</definedName>
    <definedName name="품48재">#REF!</definedName>
    <definedName name="품49재" localSheetId="24">#REF!</definedName>
    <definedName name="품49재">#REF!</definedName>
    <definedName name="품4노" localSheetId="24">#REF!</definedName>
    <definedName name="품4노">#REF!</definedName>
    <definedName name="품4재" localSheetId="24">#REF!</definedName>
    <definedName name="품4재">#REF!</definedName>
    <definedName name="품50노" localSheetId="24">#REF!</definedName>
    <definedName name="품50노">#REF!</definedName>
    <definedName name="품50재" localSheetId="24">#REF!</definedName>
    <definedName name="품50재">#REF!</definedName>
    <definedName name="품51노" localSheetId="24">#REF!</definedName>
    <definedName name="품51노">#REF!</definedName>
    <definedName name="품51재" localSheetId="24">#REF!</definedName>
    <definedName name="품51재">#REF!</definedName>
    <definedName name="품52노" localSheetId="24">#REF!</definedName>
    <definedName name="품52노">#REF!</definedName>
    <definedName name="품52재" localSheetId="24">#REF!</definedName>
    <definedName name="품52재">#REF!</definedName>
    <definedName name="품53노" localSheetId="24">#REF!</definedName>
    <definedName name="품53노">#REF!</definedName>
    <definedName name="품53재" localSheetId="24">#REF!</definedName>
    <definedName name="품53재">#REF!</definedName>
    <definedName name="품54노" localSheetId="24">#REF!</definedName>
    <definedName name="품54노">#REF!</definedName>
    <definedName name="품54재" localSheetId="24">#REF!</definedName>
    <definedName name="품54재">#REF!</definedName>
    <definedName name="품55노" localSheetId="24">#REF!</definedName>
    <definedName name="품55노">#REF!</definedName>
    <definedName name="품55노1" localSheetId="24">#REF!</definedName>
    <definedName name="품55노1">#REF!</definedName>
    <definedName name="품55재" localSheetId="24">#REF!</definedName>
    <definedName name="품55재">#REF!</definedName>
    <definedName name="품55재1" localSheetId="24">#REF!</definedName>
    <definedName name="품55재1">#REF!</definedName>
    <definedName name="품56노" localSheetId="24">#REF!</definedName>
    <definedName name="품56노">#REF!</definedName>
    <definedName name="품56재" localSheetId="24">#REF!</definedName>
    <definedName name="품56재">#REF!</definedName>
    <definedName name="품57노" localSheetId="24">#REF!</definedName>
    <definedName name="품57노">#REF!</definedName>
    <definedName name="품57재" localSheetId="24">#REF!</definedName>
    <definedName name="품57재">#REF!</definedName>
    <definedName name="품58노" localSheetId="24">#REF!</definedName>
    <definedName name="품58노">#REF!</definedName>
    <definedName name="품58재" localSheetId="24">#REF!</definedName>
    <definedName name="품58재">#REF!</definedName>
    <definedName name="품59노" localSheetId="24">#REF!</definedName>
    <definedName name="품59노">#REF!</definedName>
    <definedName name="품59재" localSheetId="24">#REF!</definedName>
    <definedName name="품59재">#REF!</definedName>
    <definedName name="품5노" localSheetId="24">#REF!</definedName>
    <definedName name="품5노">#REF!</definedName>
    <definedName name="품5재" localSheetId="24">#REF!</definedName>
    <definedName name="품5재">#REF!</definedName>
    <definedName name="품60노" localSheetId="24">#REF!</definedName>
    <definedName name="품60노">#REF!</definedName>
    <definedName name="품60재" localSheetId="24">#REF!</definedName>
    <definedName name="품60재">#REF!</definedName>
    <definedName name="품61노" localSheetId="24">#REF!</definedName>
    <definedName name="품61노">#REF!</definedName>
    <definedName name="품61재" localSheetId="24">#REF!</definedName>
    <definedName name="품61재">#REF!</definedName>
    <definedName name="품62노" localSheetId="24">#REF!</definedName>
    <definedName name="품62노">#REF!</definedName>
    <definedName name="품62재" localSheetId="24">#REF!</definedName>
    <definedName name="품62재">#REF!</definedName>
    <definedName name="품63노" localSheetId="24">#REF!</definedName>
    <definedName name="품63노">#REF!</definedName>
    <definedName name="품63재" localSheetId="24">#REF!</definedName>
    <definedName name="품63재">#REF!</definedName>
    <definedName name="품64노" localSheetId="24">#REF!</definedName>
    <definedName name="품64노">#REF!</definedName>
    <definedName name="품64재" localSheetId="24">#REF!</definedName>
    <definedName name="품64재">#REF!</definedName>
    <definedName name="품65노" localSheetId="24">#REF!</definedName>
    <definedName name="품65노">#REF!</definedName>
    <definedName name="품65재" localSheetId="24">#REF!</definedName>
    <definedName name="품65재">#REF!</definedName>
    <definedName name="품66노" localSheetId="24">#REF!</definedName>
    <definedName name="품66노">#REF!</definedName>
    <definedName name="품66재" localSheetId="24">#REF!</definedName>
    <definedName name="품66재">#REF!</definedName>
    <definedName name="품67노" localSheetId="24">#REF!</definedName>
    <definedName name="품67노">#REF!</definedName>
    <definedName name="품67재" localSheetId="24">#REF!</definedName>
    <definedName name="품67재">#REF!</definedName>
    <definedName name="품68노" localSheetId="24">#REF!</definedName>
    <definedName name="품68노">#REF!</definedName>
    <definedName name="품68재" localSheetId="24">#REF!</definedName>
    <definedName name="품68재">#REF!</definedName>
    <definedName name="품69노" localSheetId="24">#REF!</definedName>
    <definedName name="품69노">#REF!</definedName>
    <definedName name="품69재" localSheetId="24">#REF!</definedName>
    <definedName name="품69재">#REF!</definedName>
    <definedName name="품6노" localSheetId="24">#REF!</definedName>
    <definedName name="품6노">#REF!</definedName>
    <definedName name="품6재" localSheetId="24">#REF!</definedName>
    <definedName name="품6재">#REF!</definedName>
    <definedName name="품70노" localSheetId="24">#REF!</definedName>
    <definedName name="품70노">#REF!</definedName>
    <definedName name="품70재" localSheetId="24">#REF!</definedName>
    <definedName name="품70재">#REF!</definedName>
    <definedName name="품71노" localSheetId="24">#REF!</definedName>
    <definedName name="품71노">#REF!</definedName>
    <definedName name="품71재" localSheetId="24">#REF!</definedName>
    <definedName name="품71재">#REF!</definedName>
    <definedName name="품72노" localSheetId="24">#REF!</definedName>
    <definedName name="품72노">#REF!</definedName>
    <definedName name="품72노1" localSheetId="24">#REF!</definedName>
    <definedName name="품72노1">#REF!</definedName>
    <definedName name="품73경" localSheetId="24">#REF!</definedName>
    <definedName name="품73경">#REF!</definedName>
    <definedName name="품73노" localSheetId="24">#REF!</definedName>
    <definedName name="품73노">#REF!</definedName>
    <definedName name="품73재" localSheetId="24">#REF!</definedName>
    <definedName name="품73재">#REF!</definedName>
    <definedName name="품74노" localSheetId="24">#REF!</definedName>
    <definedName name="품74노">#REF!</definedName>
    <definedName name="품74재" localSheetId="24">#REF!</definedName>
    <definedName name="품74재">#REF!</definedName>
    <definedName name="품75재" localSheetId="24">#REF!</definedName>
    <definedName name="품75재">#REF!</definedName>
    <definedName name="품76경" localSheetId="24">#REF!</definedName>
    <definedName name="품76경">#REF!</definedName>
    <definedName name="품76노" localSheetId="24">#REF!</definedName>
    <definedName name="품76노">#REF!</definedName>
    <definedName name="품76재" localSheetId="24">#REF!</definedName>
    <definedName name="품76재">#REF!</definedName>
    <definedName name="품77경" localSheetId="24">#REF!</definedName>
    <definedName name="품77경">#REF!</definedName>
    <definedName name="품77노" localSheetId="24">#REF!</definedName>
    <definedName name="품77노">#REF!</definedName>
    <definedName name="품77재" localSheetId="24">#REF!</definedName>
    <definedName name="품77재">#REF!</definedName>
    <definedName name="품78경" localSheetId="24">#REF!</definedName>
    <definedName name="품78경">#REF!</definedName>
    <definedName name="품78노" localSheetId="24">#REF!</definedName>
    <definedName name="품78노">#REF!</definedName>
    <definedName name="품78재" localSheetId="24">#REF!</definedName>
    <definedName name="품78재">#REF!</definedName>
    <definedName name="품79경" localSheetId="24">#REF!</definedName>
    <definedName name="품79경">#REF!</definedName>
    <definedName name="품79노" localSheetId="24">#REF!</definedName>
    <definedName name="품79노">#REF!</definedName>
    <definedName name="품79재" localSheetId="24">#REF!</definedName>
    <definedName name="품79재">#REF!</definedName>
    <definedName name="품7노" localSheetId="24">#REF!</definedName>
    <definedName name="품7노">#REF!</definedName>
    <definedName name="품7재" localSheetId="24">#REF!</definedName>
    <definedName name="품7재">#REF!</definedName>
    <definedName name="품80경" localSheetId="24">#REF!</definedName>
    <definedName name="품80경">#REF!</definedName>
    <definedName name="품80노" localSheetId="24">#REF!</definedName>
    <definedName name="품80노">#REF!</definedName>
    <definedName name="품80재" localSheetId="24">#REF!</definedName>
    <definedName name="품80재">#REF!</definedName>
    <definedName name="품81경" localSheetId="24">#REF!</definedName>
    <definedName name="품81경">#REF!</definedName>
    <definedName name="품81노" localSheetId="24">#REF!</definedName>
    <definedName name="품81노">#REF!</definedName>
    <definedName name="품81재" localSheetId="24">#REF!</definedName>
    <definedName name="품81재">#REF!</definedName>
    <definedName name="품82경" localSheetId="24">#REF!</definedName>
    <definedName name="품82경">#REF!</definedName>
    <definedName name="품82노" localSheetId="24">#REF!</definedName>
    <definedName name="품82노">#REF!</definedName>
    <definedName name="품82재" localSheetId="24">#REF!</definedName>
    <definedName name="품82재">#REF!</definedName>
    <definedName name="품83경" localSheetId="24">#REF!</definedName>
    <definedName name="품83경">#REF!</definedName>
    <definedName name="품83노" localSheetId="24">#REF!</definedName>
    <definedName name="품83노">#REF!</definedName>
    <definedName name="품83재" localSheetId="24">#REF!</definedName>
    <definedName name="품83재">#REF!</definedName>
    <definedName name="품84경" localSheetId="24">#REF!</definedName>
    <definedName name="품84경">#REF!</definedName>
    <definedName name="품84노" localSheetId="24">#REF!</definedName>
    <definedName name="품84노">#REF!</definedName>
    <definedName name="품84재" localSheetId="24">#REF!</definedName>
    <definedName name="품84재">#REF!</definedName>
    <definedName name="품85경" localSheetId="24">#REF!</definedName>
    <definedName name="품85경">#REF!</definedName>
    <definedName name="품85노" localSheetId="24">#REF!</definedName>
    <definedName name="품85노">#REF!</definedName>
    <definedName name="품85재" localSheetId="24">#REF!</definedName>
    <definedName name="품85재">#REF!</definedName>
    <definedName name="품86경" localSheetId="24">#REF!</definedName>
    <definedName name="품86경">#REF!</definedName>
    <definedName name="품86노" localSheetId="24">#REF!</definedName>
    <definedName name="품86노">#REF!</definedName>
    <definedName name="품86재" localSheetId="24">#REF!</definedName>
    <definedName name="품86재">#REF!</definedName>
    <definedName name="품87경" localSheetId="24">#REF!</definedName>
    <definedName name="품87경">#REF!</definedName>
    <definedName name="품87노" localSheetId="24">#REF!</definedName>
    <definedName name="품87노">#REF!</definedName>
    <definedName name="품87재" localSheetId="24">#REF!</definedName>
    <definedName name="품87재">#REF!</definedName>
    <definedName name="품88경" localSheetId="24">#REF!</definedName>
    <definedName name="품88경">#REF!</definedName>
    <definedName name="품88노" localSheetId="24">#REF!</definedName>
    <definedName name="품88노">#REF!</definedName>
    <definedName name="품88재" localSheetId="24">#REF!</definedName>
    <definedName name="품88재">#REF!</definedName>
    <definedName name="품89경" localSheetId="24">#REF!</definedName>
    <definedName name="품89경">#REF!</definedName>
    <definedName name="품89노" localSheetId="24">#REF!</definedName>
    <definedName name="품89노">#REF!</definedName>
    <definedName name="품89재" localSheetId="24">#REF!</definedName>
    <definedName name="품89재">#REF!</definedName>
    <definedName name="품8노" localSheetId="24">#REF!</definedName>
    <definedName name="품8노">#REF!</definedName>
    <definedName name="품8재" localSheetId="24">#REF!</definedName>
    <definedName name="품8재">#REF!</definedName>
    <definedName name="품90경" localSheetId="24">#REF!</definedName>
    <definedName name="품90경">#REF!</definedName>
    <definedName name="품90노" localSheetId="24">#REF!</definedName>
    <definedName name="품90노">#REF!</definedName>
    <definedName name="품90재" localSheetId="24">#REF!</definedName>
    <definedName name="품90재">#REF!</definedName>
    <definedName name="품91경" localSheetId="24">#REF!</definedName>
    <definedName name="품91경">#REF!</definedName>
    <definedName name="품91노" localSheetId="24">#REF!</definedName>
    <definedName name="품91노">#REF!</definedName>
    <definedName name="품91재" localSheetId="24">#REF!</definedName>
    <definedName name="품91재">#REF!</definedName>
    <definedName name="품92경" localSheetId="24">#REF!</definedName>
    <definedName name="품92경">#REF!</definedName>
    <definedName name="품92경1" localSheetId="24">#REF!</definedName>
    <definedName name="품92경1">#REF!</definedName>
    <definedName name="품92노" localSheetId="24">#REF!</definedName>
    <definedName name="품92노">#REF!</definedName>
    <definedName name="품92노1" localSheetId="24">#REF!</definedName>
    <definedName name="품92노1">#REF!</definedName>
    <definedName name="품92재" localSheetId="24">#REF!</definedName>
    <definedName name="품92재">#REF!</definedName>
    <definedName name="품92재1" localSheetId="24">#REF!</definedName>
    <definedName name="품92재1">#REF!</definedName>
    <definedName name="품93경" localSheetId="24">#REF!</definedName>
    <definedName name="품93경">#REF!</definedName>
    <definedName name="품93노" localSheetId="24">#REF!</definedName>
    <definedName name="품93노">#REF!</definedName>
    <definedName name="품93재" localSheetId="24">#REF!</definedName>
    <definedName name="품93재">#REF!</definedName>
    <definedName name="품94경" localSheetId="24">#REF!</definedName>
    <definedName name="품94경">#REF!</definedName>
    <definedName name="품94노" localSheetId="24">#REF!</definedName>
    <definedName name="품94노">#REF!</definedName>
    <definedName name="품94재" localSheetId="24">#REF!</definedName>
    <definedName name="품94재">#REF!</definedName>
    <definedName name="품95경" localSheetId="24">#REF!</definedName>
    <definedName name="품95경">#REF!</definedName>
    <definedName name="품95노" localSheetId="24">#REF!</definedName>
    <definedName name="품95노">#REF!</definedName>
    <definedName name="품95재" localSheetId="24">#REF!</definedName>
    <definedName name="품95재">#REF!</definedName>
    <definedName name="품96경" localSheetId="24">#REF!</definedName>
    <definedName name="품96경">#REF!</definedName>
    <definedName name="품96노" localSheetId="24">#REF!</definedName>
    <definedName name="품96노">#REF!</definedName>
    <definedName name="품96재" localSheetId="24">#REF!</definedName>
    <definedName name="품96재">#REF!</definedName>
    <definedName name="품97경" localSheetId="24">#REF!</definedName>
    <definedName name="품97경">#REF!</definedName>
    <definedName name="품97노" localSheetId="24">#REF!</definedName>
    <definedName name="품97노">#REF!</definedName>
    <definedName name="품97재" localSheetId="24">#REF!</definedName>
    <definedName name="품97재">#REF!</definedName>
    <definedName name="품98경" localSheetId="24">#REF!</definedName>
    <definedName name="품98경">#REF!</definedName>
    <definedName name="품98노" localSheetId="24">#REF!</definedName>
    <definedName name="품98노">#REF!</definedName>
    <definedName name="품98재" localSheetId="24">#REF!</definedName>
    <definedName name="품98재">#REF!</definedName>
    <definedName name="품99경" localSheetId="24">#REF!</definedName>
    <definedName name="품99경">#REF!</definedName>
    <definedName name="품99노" localSheetId="24">#REF!</definedName>
    <definedName name="품99노">#REF!</definedName>
    <definedName name="품99재" localSheetId="24">#REF!</definedName>
    <definedName name="품99재">#REF!</definedName>
    <definedName name="품9노" localSheetId="24">#REF!</definedName>
    <definedName name="품9노">#REF!</definedName>
    <definedName name="품9재" localSheetId="24">#REF!</definedName>
    <definedName name="품9재">#REF!</definedName>
    <definedName name="품명" localSheetId="24">#REF!</definedName>
    <definedName name="품명">#REF!</definedName>
    <definedName name="품명및규격" localSheetId="24">#REF!</definedName>
    <definedName name="품명및규격">#REF!</definedName>
    <definedName name="품목별매출" localSheetId="24">#REF!</definedName>
    <definedName name="품목별매출">#REF!</definedName>
    <definedName name="품셈계" localSheetId="24">#REF!</definedName>
    <definedName name="품셈계">#REF!</definedName>
    <definedName name="품셈단가표">#N/A</definedName>
    <definedName name="품위내역서" localSheetId="24">BlankMacro1</definedName>
    <definedName name="품위내역서" localSheetId="8">BlankMacro1</definedName>
    <definedName name="품위내역서" localSheetId="25">BlankMacro1</definedName>
    <definedName name="품위내역서" localSheetId="2">BlankMacro1</definedName>
    <definedName name="품위내역서" localSheetId="28">BlankMacro1</definedName>
    <definedName name="품위내역서" localSheetId="26">BlankMacro1</definedName>
    <definedName name="품위내역서" localSheetId="27">BlankMacro1</definedName>
    <definedName name="품위내역서" localSheetId="6">BlankMacro1</definedName>
    <definedName name="품위내역서" localSheetId="5">BlankMacro1</definedName>
    <definedName name="품위내역서">BlankMacro1</definedName>
    <definedName name="품의" localSheetId="24">#REF!</definedName>
    <definedName name="품의">#REF!</definedName>
    <definedName name="품의서" localSheetId="24">#REF!</definedName>
    <definedName name="품의서">#REF!</definedName>
    <definedName name="품질" localSheetId="24" hidden="1">{#N/A,#N/A,FALSE,"단축1";#N/A,#N/A,FALSE,"단축2";#N/A,#N/A,FALSE,"단축3";#N/A,#N/A,FALSE,"장축";#N/A,#N/A,FALSE,"4WD"}</definedName>
    <definedName name="품질" localSheetId="8" hidden="1">{#N/A,#N/A,FALSE,"단축1";#N/A,#N/A,FALSE,"단축2";#N/A,#N/A,FALSE,"단축3";#N/A,#N/A,FALSE,"장축";#N/A,#N/A,FALSE,"4WD"}</definedName>
    <definedName name="품질" localSheetId="25" hidden="1">{#N/A,#N/A,FALSE,"단축1";#N/A,#N/A,FALSE,"단축2";#N/A,#N/A,FALSE,"단축3";#N/A,#N/A,FALSE,"장축";#N/A,#N/A,FALSE,"4WD"}</definedName>
    <definedName name="품질" localSheetId="2" hidden="1">{#N/A,#N/A,FALSE,"단축1";#N/A,#N/A,FALSE,"단축2";#N/A,#N/A,FALSE,"단축3";#N/A,#N/A,FALSE,"장축";#N/A,#N/A,FALSE,"4WD"}</definedName>
    <definedName name="품질" localSheetId="28" hidden="1">{#N/A,#N/A,FALSE,"단축1";#N/A,#N/A,FALSE,"단축2";#N/A,#N/A,FALSE,"단축3";#N/A,#N/A,FALSE,"장축";#N/A,#N/A,FALSE,"4WD"}</definedName>
    <definedName name="품질" localSheetId="5" hidden="1">{#N/A,#N/A,FALSE,"단축1";#N/A,#N/A,FALSE,"단축2";#N/A,#N/A,FALSE,"단축3";#N/A,#N/A,FALSE,"장축";#N/A,#N/A,FALSE,"4WD"}</definedName>
    <definedName name="품질" hidden="1">{#N/A,#N/A,FALSE,"단축1";#N/A,#N/A,FALSE,"단축2";#N/A,#N/A,FALSE,"단축3";#N/A,#N/A,FALSE,"장축";#N/A,#N/A,FALSE,"4WD"}</definedName>
    <definedName name="품질개선" localSheetId="24" hidden="1">#REF!</definedName>
    <definedName name="품질개선" hidden="1">#REF!</definedName>
    <definedName name="품질현황" localSheetId="24">#REF!,#REF!</definedName>
    <definedName name="품질현황">#REF!,#REF!</definedName>
    <definedName name="품확1" localSheetId="24" hidden="1">{#N/A,#N/A,FALSE,"단축1";#N/A,#N/A,FALSE,"단축2";#N/A,#N/A,FALSE,"단축3";#N/A,#N/A,FALSE,"장축";#N/A,#N/A,FALSE,"4WD"}</definedName>
    <definedName name="품확1" localSheetId="8" hidden="1">{#N/A,#N/A,FALSE,"단축1";#N/A,#N/A,FALSE,"단축2";#N/A,#N/A,FALSE,"단축3";#N/A,#N/A,FALSE,"장축";#N/A,#N/A,FALSE,"4WD"}</definedName>
    <definedName name="품확1" localSheetId="25" hidden="1">{#N/A,#N/A,FALSE,"단축1";#N/A,#N/A,FALSE,"단축2";#N/A,#N/A,FALSE,"단축3";#N/A,#N/A,FALSE,"장축";#N/A,#N/A,FALSE,"4WD"}</definedName>
    <definedName name="품확1" localSheetId="2" hidden="1">{#N/A,#N/A,FALSE,"단축1";#N/A,#N/A,FALSE,"단축2";#N/A,#N/A,FALSE,"단축3";#N/A,#N/A,FALSE,"장축";#N/A,#N/A,FALSE,"4WD"}</definedName>
    <definedName name="품확1" localSheetId="28" hidden="1">{#N/A,#N/A,FALSE,"단축1";#N/A,#N/A,FALSE,"단축2";#N/A,#N/A,FALSE,"단축3";#N/A,#N/A,FALSE,"장축";#N/A,#N/A,FALSE,"4WD"}</definedName>
    <definedName name="품확1" localSheetId="5" hidden="1">{#N/A,#N/A,FALSE,"단축1";#N/A,#N/A,FALSE,"단축2";#N/A,#N/A,FALSE,"단축3";#N/A,#N/A,FALSE,"장축";#N/A,#N/A,FALSE,"4WD"}</definedName>
    <definedName name="품확1" hidden="1">{#N/A,#N/A,FALSE,"단축1";#N/A,#N/A,FALSE,"단축2";#N/A,#N/A,FALSE,"단축3";#N/A,#N/A,FALSE,"장축";#N/A,#N/A,FALSE,"4WD"}</definedName>
    <definedName name="풍납동" localSheetId="24" hidden="1">#REF!</definedName>
    <definedName name="풍납동" localSheetId="14" hidden="1">#REF!</definedName>
    <definedName name="풍납동" localSheetId="28" hidden="1">#REF!</definedName>
    <definedName name="풍납동" localSheetId="13" hidden="1">#REF!</definedName>
    <definedName name="풍납동" hidden="1">#REF!</definedName>
    <definedName name="풍납동아파트" localSheetId="24" hidden="1">#REF!</definedName>
    <definedName name="풍납동아파트" localSheetId="14" hidden="1">#REF!</definedName>
    <definedName name="풍납동아파트" localSheetId="28" hidden="1">#REF!</definedName>
    <definedName name="풍납동아파트" localSheetId="13" hidden="1">#REF!</definedName>
    <definedName name="풍납동아파트" hidden="1">#REF!</definedName>
    <definedName name="퓾ㄴ" localSheetId="24" hidden="1">{#N/A,#N/A,FALSE,"기안지";#N/A,#N/A,FALSE,"통신지"}</definedName>
    <definedName name="퓾ㄴ" localSheetId="8" hidden="1">{#N/A,#N/A,FALSE,"기안지";#N/A,#N/A,FALSE,"통신지"}</definedName>
    <definedName name="퓾ㄴ" localSheetId="25" hidden="1">{#N/A,#N/A,FALSE,"기안지";#N/A,#N/A,FALSE,"통신지"}</definedName>
    <definedName name="퓾ㄴ" localSheetId="2" hidden="1">{#N/A,#N/A,FALSE,"기안지";#N/A,#N/A,FALSE,"통신지"}</definedName>
    <definedName name="퓾ㄴ" localSheetId="14" hidden="1">{#N/A,#N/A,FALSE,"기안지";#N/A,#N/A,FALSE,"통신지"}</definedName>
    <definedName name="퓾ㄴ" localSheetId="28" hidden="1">{#N/A,#N/A,FALSE,"기안지";#N/A,#N/A,FALSE,"통신지"}</definedName>
    <definedName name="퓾ㄴ" localSheetId="5" hidden="1">{#N/A,#N/A,FALSE,"기안지";#N/A,#N/A,FALSE,"통신지"}</definedName>
    <definedName name="퓾ㄴ" localSheetId="13" hidden="1">{#N/A,#N/A,FALSE,"기안지";#N/A,#N/A,FALSE,"통신지"}</definedName>
    <definedName name="퓾ㄴ" hidden="1">{#N/A,#N/A,FALSE,"기안지";#N/A,#N/A,FALSE,"통신지"}</definedName>
    <definedName name="프라임코팅" localSheetId="24">#REF!</definedName>
    <definedName name="프라임코팅">#REF!</definedName>
    <definedName name="프레스" localSheetId="24" hidden="1">{#N/A,#N/A,FALSE,"단축1";#N/A,#N/A,FALSE,"단축2";#N/A,#N/A,FALSE,"단축3";#N/A,#N/A,FALSE,"장축";#N/A,#N/A,FALSE,"4WD"}</definedName>
    <definedName name="프레스" localSheetId="8" hidden="1">{#N/A,#N/A,FALSE,"단축1";#N/A,#N/A,FALSE,"단축2";#N/A,#N/A,FALSE,"단축3";#N/A,#N/A,FALSE,"장축";#N/A,#N/A,FALSE,"4WD"}</definedName>
    <definedName name="프레스" localSheetId="25" hidden="1">{#N/A,#N/A,FALSE,"단축1";#N/A,#N/A,FALSE,"단축2";#N/A,#N/A,FALSE,"단축3";#N/A,#N/A,FALSE,"장축";#N/A,#N/A,FALSE,"4WD"}</definedName>
    <definedName name="프레스" localSheetId="2" hidden="1">{#N/A,#N/A,FALSE,"단축1";#N/A,#N/A,FALSE,"단축2";#N/A,#N/A,FALSE,"단축3";#N/A,#N/A,FALSE,"장축";#N/A,#N/A,FALSE,"4WD"}</definedName>
    <definedName name="프레스" localSheetId="28" hidden="1">{#N/A,#N/A,FALSE,"단축1";#N/A,#N/A,FALSE,"단축2";#N/A,#N/A,FALSE,"단축3";#N/A,#N/A,FALSE,"장축";#N/A,#N/A,FALSE,"4WD"}</definedName>
    <definedName name="프레스" localSheetId="5" hidden="1">{#N/A,#N/A,FALSE,"단축1";#N/A,#N/A,FALSE,"단축2";#N/A,#N/A,FALSE,"단축3";#N/A,#N/A,FALSE,"장축";#N/A,#N/A,FALSE,"4WD"}</definedName>
    <definedName name="프레스" hidden="1">{#N/A,#N/A,FALSE,"단축1";#N/A,#N/A,FALSE,"단축2";#N/A,#N/A,FALSE,"단축3";#N/A,#N/A,FALSE,"장축";#N/A,#N/A,FALSE,"4WD"}</definedName>
    <definedName name="프로내용_4월" localSheetId="24" hidden="1">#REF!</definedName>
    <definedName name="프로내용_4월" localSheetId="14" hidden="1">#REF!</definedName>
    <definedName name="프로내용_4월" localSheetId="28" hidden="1">#REF!</definedName>
    <definedName name="프로내용_4월" localSheetId="13" hidden="1">#REF!</definedName>
    <definedName name="프로내용_4월" hidden="1">#REF!</definedName>
    <definedName name="프로젝트" localSheetId="24" hidden="1">#REF!</definedName>
    <definedName name="프로젝트" localSheetId="28" hidden="1">#REF!</definedName>
    <definedName name="프로젝트" hidden="1">#REF!</definedName>
    <definedName name="플기" localSheetId="24">#REF!</definedName>
    <definedName name="플기">#REF!</definedName>
    <definedName name="플랜트">56509</definedName>
    <definedName name="플랜트노">#N/A</definedName>
    <definedName name="플랜트전공" localSheetId="24">#REF!</definedName>
    <definedName name="플랜트전공">#REF!</definedName>
    <definedName name="플러스"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 localSheetId="24">#REF!</definedName>
    <definedName name="플배">#REF!</definedName>
    <definedName name="플용" localSheetId="24">#REF!</definedName>
    <definedName name="플용">#REF!</definedName>
    <definedName name="피로티" localSheetId="24" hidden="1">{#N/A,#N/A,FALSE,"이태원철근"}</definedName>
    <definedName name="피로티" localSheetId="8" hidden="1">{#N/A,#N/A,FALSE,"이태원철근"}</definedName>
    <definedName name="피로티" localSheetId="25" hidden="1">{#N/A,#N/A,FALSE,"이태원철근"}</definedName>
    <definedName name="피로티" localSheetId="2" hidden="1">{#N/A,#N/A,FALSE,"이태원철근"}</definedName>
    <definedName name="피로티" localSheetId="28" hidden="1">{#N/A,#N/A,FALSE,"이태원철근"}</definedName>
    <definedName name="피로티" localSheetId="5" hidden="1">{#N/A,#N/A,FALSE,"이태원철근"}</definedName>
    <definedName name="피로티" hidden="1">{#N/A,#N/A,FALSE,"이태원철근"}</definedName>
    <definedName name="피로티1" localSheetId="24" hidden="1">{#N/A,#N/A,FALSE,"이태원철근"}</definedName>
    <definedName name="피로티1" localSheetId="8" hidden="1">{#N/A,#N/A,FALSE,"이태원철근"}</definedName>
    <definedName name="피로티1" localSheetId="25" hidden="1">{#N/A,#N/A,FALSE,"이태원철근"}</definedName>
    <definedName name="피로티1" localSheetId="2" hidden="1">{#N/A,#N/A,FALSE,"이태원철근"}</definedName>
    <definedName name="피로티1" localSheetId="28" hidden="1">{#N/A,#N/A,FALSE,"이태원철근"}</definedName>
    <definedName name="피로티1" localSheetId="5" hidden="1">{#N/A,#N/A,FALSE,"이태원철근"}</definedName>
    <definedName name="피로티1" hidden="1">{#N/A,#N/A,FALSE,"이태원철근"}</definedName>
    <definedName name="피비씨" localSheetId="24">#REF!</definedName>
    <definedName name="피비씨">#REF!</definedName>
    <definedName name="피비씨리스트" localSheetId="24">#REF!</definedName>
    <definedName name="피비씨리스트">#REF!</definedName>
    <definedName name="필요수량3Q2013" localSheetId="23">#REF!</definedName>
    <definedName name="필요수량3Q2013" localSheetId="24">#REF!</definedName>
    <definedName name="필요수량3Q2013" localSheetId="25">#REF!</definedName>
    <definedName name="필요수량3Q2013" localSheetId="28">#REF!</definedName>
    <definedName name="필요수량3Q2013" localSheetId="26">#REF!</definedName>
    <definedName name="필요수량3Q2013" localSheetId="27">#REF!</definedName>
    <definedName name="필요수량3Q2013">#REF!</definedName>
    <definedName name="필터" localSheetId="24">#REF!</definedName>
    <definedName name="필터">#REF!</definedName>
    <definedName name="핌너ㅏ" localSheetId="24">BlankMacro1</definedName>
    <definedName name="핌너ㅏ" localSheetId="8">BlankMacro1</definedName>
    <definedName name="핌너ㅏ" localSheetId="25">BlankMacro1</definedName>
    <definedName name="핌너ㅏ" localSheetId="2">BlankMacro1</definedName>
    <definedName name="핌너ㅏ" localSheetId="28">BlankMacro1</definedName>
    <definedName name="핌너ㅏ" localSheetId="26">BlankMacro1</definedName>
    <definedName name="핌너ㅏ" localSheetId="27">BlankMacro1</definedName>
    <definedName name="핌너ㅏ" localSheetId="6">BlankMacro1</definedName>
    <definedName name="핌너ㅏ" localSheetId="5">BlankMacro1</definedName>
    <definedName name="핌너ㅏ">BlankMacro1</definedName>
    <definedName name="ㅎ" localSheetId="24" hidden="1">{#N/A,#N/A,FALSE,"BS";#N/A,#N/A,FALSE,"PL";#N/A,#N/A,FALSE,"처분";#N/A,#N/A,FALSE,"현금";#N/A,#N/A,FALSE,"매출";#N/A,#N/A,FALSE,"원가";#N/A,#N/A,FALSE,"경영"}</definedName>
    <definedName name="ㅎ" localSheetId="8" hidden="1">{#N/A,#N/A,FALSE,"BS";#N/A,#N/A,FALSE,"PL";#N/A,#N/A,FALSE,"처분";#N/A,#N/A,FALSE,"현금";#N/A,#N/A,FALSE,"매출";#N/A,#N/A,FALSE,"원가";#N/A,#N/A,FALSE,"경영"}</definedName>
    <definedName name="ㅎ" localSheetId="25"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localSheetId="14" hidden="1">{#N/A,#N/A,FALSE,"BS";#N/A,#N/A,FALSE,"PL";#N/A,#N/A,FALSE,"처분";#N/A,#N/A,FALSE,"현금";#N/A,#N/A,FALSE,"매출";#N/A,#N/A,FALSE,"원가";#N/A,#N/A,FALSE,"경영"}</definedName>
    <definedName name="ㅎ" localSheetId="28" hidden="1">{#N/A,#N/A,FALSE,"BS";#N/A,#N/A,FALSE,"PL";#N/A,#N/A,FALSE,"처분";#N/A,#N/A,FALSE,"현금";#N/A,#N/A,FALSE,"매출";#N/A,#N/A,FALSE,"원가";#N/A,#N/A,FALSE,"경영"}</definedName>
    <definedName name="ㅎ" localSheetId="5" hidden="1">{#N/A,#N/A,FALSE,"BS";#N/A,#N/A,FALSE,"PL";#N/A,#N/A,FALSE,"처분";#N/A,#N/A,FALSE,"현금";#N/A,#N/A,FALSE,"매출";#N/A,#N/A,FALSE,"원가";#N/A,#N/A,FALSE,"경영"}</definedName>
    <definedName name="ㅎ" localSheetId="13" hidden="1">{#N/A,#N/A,FALSE,"BS";#N/A,#N/A,FALSE,"PL";#N/A,#N/A,FALSE,"처분";#N/A,#N/A,FALSE,"현금";#N/A,#N/A,FALSE,"매출";#N/A,#N/A,FALSE,"원가";#N/A,#N/A,FALSE,"경영"}</definedName>
    <definedName name="ㅎ" hidden="1">{#N/A,#N/A,FALSE,"BS";#N/A,#N/A,FALSE,"PL";#N/A,#N/A,FALSE,"처분";#N/A,#N/A,FALSE,"현금";#N/A,#N/A,FALSE,"매출";#N/A,#N/A,FALSE,"원가";#N/A,#N/A,FALSE,"경영"}</definedName>
    <definedName name="ㅎ1244" localSheetId="24">#REF!</definedName>
    <definedName name="ㅎ1244">#REF!</definedName>
    <definedName name="ㅎ384" localSheetId="24">#REF!</definedName>
    <definedName name="ㅎ384">#REF!</definedName>
    <definedName name="ㅎ4ㅎ">#N/A</definedName>
    <definedName name="ㅎ5ㄱㅎ" localSheetId="24" hidden="1">{"'Jibu9811 (3)'!$B$1:$J$433"}</definedName>
    <definedName name="ㅎ5ㄱㅎ" localSheetId="8" hidden="1">{"'Jibu9811 (3)'!$B$1:$J$433"}</definedName>
    <definedName name="ㅎ5ㄱㅎ" localSheetId="25" hidden="1">{"'Jibu9811 (3)'!$B$1:$J$433"}</definedName>
    <definedName name="ㅎ5ㄱㅎ" localSheetId="2" hidden="1">{"'Jibu9811 (3)'!$B$1:$J$433"}</definedName>
    <definedName name="ㅎ5ㄱㅎ" localSheetId="14" hidden="1">{"'Jibu9811 (3)'!$B$1:$J$433"}</definedName>
    <definedName name="ㅎ5ㄱㅎ" localSheetId="28" hidden="1">{"'Jibu9811 (3)'!$B$1:$J$433"}</definedName>
    <definedName name="ㅎ5ㄱㅎ" localSheetId="5" hidden="1">{"'Jibu9811 (3)'!$B$1:$J$433"}</definedName>
    <definedName name="ㅎ5ㄱㅎ" localSheetId="13" hidden="1">{"'Jibu9811 (3)'!$B$1:$J$433"}</definedName>
    <definedName name="ㅎ5ㄱㅎ" hidden="1">{"'Jibu9811 (3)'!$B$1:$J$433"}</definedName>
    <definedName name="ㅎㄱ" localSheetId="24">BlankMacro1</definedName>
    <definedName name="ㅎㄱ" localSheetId="8">BlankMacro1</definedName>
    <definedName name="ㅎㄱ" localSheetId="25">BlankMacro1</definedName>
    <definedName name="ㅎㄱ" localSheetId="2">BlankMacro1</definedName>
    <definedName name="ㅎㄱ" localSheetId="28">BlankMacro1</definedName>
    <definedName name="ㅎㄱ" localSheetId="26">BlankMacro1</definedName>
    <definedName name="ㅎㄱ" localSheetId="27">BlankMacro1</definedName>
    <definedName name="ㅎㄱ" localSheetId="6">BlankMacro1</definedName>
    <definedName name="ㅎㄱ" localSheetId="5">BlankMacro1</definedName>
    <definedName name="ㅎㄱ">BlankMacro1</definedName>
    <definedName name="ㅎㄱㄱ" localSheetId="24" hidden="1">{"'Jibu9811 (3)'!$B$1:$J$433"}</definedName>
    <definedName name="ㅎㄱㄱ" localSheetId="8" hidden="1">{"'Jibu9811 (3)'!$B$1:$J$433"}</definedName>
    <definedName name="ㅎㄱㄱ" localSheetId="25" hidden="1">{"'Jibu9811 (3)'!$B$1:$J$433"}</definedName>
    <definedName name="ㅎㄱㄱ" localSheetId="2" hidden="1">{"'Jibu9811 (3)'!$B$1:$J$433"}</definedName>
    <definedName name="ㅎㄱㄱ" localSheetId="14" hidden="1">{"'Jibu9811 (3)'!$B$1:$J$433"}</definedName>
    <definedName name="ㅎㄱㄱ" localSheetId="28" hidden="1">{"'Jibu9811 (3)'!$B$1:$J$433"}</definedName>
    <definedName name="ㅎㄱㄱ" localSheetId="5" hidden="1">{"'Jibu9811 (3)'!$B$1:$J$433"}</definedName>
    <definedName name="ㅎㄱㄱ" localSheetId="13" hidden="1">{"'Jibu9811 (3)'!$B$1:$J$433"}</definedName>
    <definedName name="ㅎㄱㄱ" hidden="1">{"'Jibu9811 (3)'!$B$1:$J$433"}</definedName>
    <definedName name="ㅎㄱㄱㄱ" localSheetId="24" hidden="1">{"'Jibu9811 (3)'!$B$1:$J$433"}</definedName>
    <definedName name="ㅎㄱㄱㄱ" localSheetId="8" hidden="1">{"'Jibu9811 (3)'!$B$1:$J$433"}</definedName>
    <definedName name="ㅎㄱㄱㄱ" localSheetId="25" hidden="1">{"'Jibu9811 (3)'!$B$1:$J$433"}</definedName>
    <definedName name="ㅎㄱㄱㄱ" localSheetId="2" hidden="1">{"'Jibu9811 (3)'!$B$1:$J$433"}</definedName>
    <definedName name="ㅎㄱㄱㄱ" localSheetId="14" hidden="1">{"'Jibu9811 (3)'!$B$1:$J$433"}</definedName>
    <definedName name="ㅎㄱㄱㄱ" localSheetId="28" hidden="1">{"'Jibu9811 (3)'!$B$1:$J$433"}</definedName>
    <definedName name="ㅎㄱㄱㄱ" localSheetId="5" hidden="1">{"'Jibu9811 (3)'!$B$1:$J$433"}</definedName>
    <definedName name="ㅎㄱㄱㄱ" localSheetId="13" hidden="1">{"'Jibu9811 (3)'!$B$1:$J$433"}</definedName>
    <definedName name="ㅎㄱㄱㄱ" hidden="1">{"'Jibu9811 (3)'!$B$1:$J$433"}</definedName>
    <definedName name="ㅎㄱㅂ" localSheetId="24">BlankMacro1</definedName>
    <definedName name="ㅎㄱㅂ" localSheetId="8">BlankMacro1</definedName>
    <definedName name="ㅎㄱㅂ" localSheetId="25">BlankMacro1</definedName>
    <definedName name="ㅎㄱㅂ" localSheetId="2">BlankMacro1</definedName>
    <definedName name="ㅎㄱㅂ" localSheetId="28">BlankMacro1</definedName>
    <definedName name="ㅎㄱㅂ" localSheetId="26">BlankMacro1</definedName>
    <definedName name="ㅎㄱㅂ" localSheetId="27">BlankMacro1</definedName>
    <definedName name="ㅎㄱㅂ" localSheetId="6">BlankMacro1</definedName>
    <definedName name="ㅎㄱㅂ" localSheetId="5">BlankMacro1</definedName>
    <definedName name="ㅎㄱㅂ">BlankMacro1</definedName>
    <definedName name="ㅎㄱㅂㄷ" localSheetId="24">BlankMacro1</definedName>
    <definedName name="ㅎㄱㅂㄷ" localSheetId="8">BlankMacro1</definedName>
    <definedName name="ㅎㄱㅂㄷ" localSheetId="25">BlankMacro1</definedName>
    <definedName name="ㅎㄱㅂㄷ" localSheetId="2">BlankMacro1</definedName>
    <definedName name="ㅎㄱㅂㄷ" localSheetId="28">BlankMacro1</definedName>
    <definedName name="ㅎㄱㅂㄷ" localSheetId="26">BlankMacro1</definedName>
    <definedName name="ㅎㄱㅂㄷ" localSheetId="27">BlankMacro1</definedName>
    <definedName name="ㅎㄱㅂㄷ" localSheetId="6">BlankMacro1</definedName>
    <definedName name="ㅎㄱㅂㄷ" localSheetId="5">BlankMacro1</definedName>
    <definedName name="ㅎㄱㅂㄷ">BlankMacro1</definedName>
    <definedName name="ㅎㄱㅂㅂㅂㅂ" localSheetId="24">BlankMacro1</definedName>
    <definedName name="ㅎㄱㅂㅂㅂㅂ" localSheetId="8">BlankMacro1</definedName>
    <definedName name="ㅎㄱㅂㅂㅂㅂ" localSheetId="25">BlankMacro1</definedName>
    <definedName name="ㅎㄱㅂㅂㅂㅂ" localSheetId="2">BlankMacro1</definedName>
    <definedName name="ㅎㄱㅂㅂㅂㅂ" localSheetId="28">BlankMacro1</definedName>
    <definedName name="ㅎㄱㅂㅂㅂㅂ" localSheetId="26">BlankMacro1</definedName>
    <definedName name="ㅎㄱㅂㅂㅂㅂ" localSheetId="27">BlankMacro1</definedName>
    <definedName name="ㅎㄱㅂㅂㅂㅂ" localSheetId="6">BlankMacro1</definedName>
    <definedName name="ㅎㄱㅂㅂㅂㅂ" localSheetId="5">BlankMacro1</definedName>
    <definedName name="ㅎㄱㅂㅂㅂㅂ">BlankMacro1</definedName>
    <definedName name="ㅎㄴ" localSheetId="24" hidden="1">{"'Jibu9811 (3)'!$B$1:$J$433"}</definedName>
    <definedName name="ㅎㄴ" localSheetId="8" hidden="1">{"'Jibu9811 (3)'!$B$1:$J$433"}</definedName>
    <definedName name="ㅎㄴ" localSheetId="25" hidden="1">{"'Jibu9811 (3)'!$B$1:$J$433"}</definedName>
    <definedName name="ㅎㄴ" localSheetId="2" hidden="1">{"'Jibu9811 (3)'!$B$1:$J$433"}</definedName>
    <definedName name="ㅎㄴ" localSheetId="14" hidden="1">{"'Jibu9811 (3)'!$B$1:$J$433"}</definedName>
    <definedName name="ㅎㄴ" localSheetId="28" hidden="1">{"'Jibu9811 (3)'!$B$1:$J$433"}</definedName>
    <definedName name="ㅎㄴ" localSheetId="5" hidden="1">{"'Jibu9811 (3)'!$B$1:$J$433"}</definedName>
    <definedName name="ㅎㄴ" localSheetId="13" hidden="1">{"'Jibu9811 (3)'!$B$1:$J$433"}</definedName>
    <definedName name="ㅎㄴ" hidden="1">{"'Jibu9811 (3)'!$B$1:$J$433"}</definedName>
    <definedName name="ㅎ노" localSheetId="24">{"'Sheet1'!$A$1:$C$75"}</definedName>
    <definedName name="ㅎ노" localSheetId="8">{"'Sheet1'!$A$1:$C$75"}</definedName>
    <definedName name="ㅎ노" localSheetId="25">{"'Sheet1'!$A$1:$C$75"}</definedName>
    <definedName name="ㅎ노" localSheetId="2">{"'Sheet1'!$A$1:$C$75"}</definedName>
    <definedName name="ㅎ노" localSheetId="28">{"'Sheet1'!$A$1:$C$75"}</definedName>
    <definedName name="ㅎ노" localSheetId="5">{"'Sheet1'!$A$1:$C$75"}</definedName>
    <definedName name="ㅎ노">{"'Sheet1'!$A$1:$C$75"}</definedName>
    <definedName name="ㅎㄷㄱㅎㄱ" localSheetId="24" hidden="1">{"'Jibu9811 (3)'!$B$1:$J$433"}</definedName>
    <definedName name="ㅎㄷㄱㅎㄱ" localSheetId="8" hidden="1">{"'Jibu9811 (3)'!$B$1:$J$433"}</definedName>
    <definedName name="ㅎㄷㄱㅎㄱ" localSheetId="25" hidden="1">{"'Jibu9811 (3)'!$B$1:$J$433"}</definedName>
    <definedName name="ㅎㄷㄱㅎㄱ" localSheetId="2" hidden="1">{"'Jibu9811 (3)'!$B$1:$J$433"}</definedName>
    <definedName name="ㅎㄷㄱㅎㄱ" localSheetId="14" hidden="1">{"'Jibu9811 (3)'!$B$1:$J$433"}</definedName>
    <definedName name="ㅎㄷㄱㅎㄱ" localSheetId="28" hidden="1">{"'Jibu9811 (3)'!$B$1:$J$433"}</definedName>
    <definedName name="ㅎㄷㄱㅎㄱ" localSheetId="5" hidden="1">{"'Jibu9811 (3)'!$B$1:$J$433"}</definedName>
    <definedName name="ㅎㄷㄱㅎㄱ" localSheetId="13" hidden="1">{"'Jibu9811 (3)'!$B$1:$J$433"}</definedName>
    <definedName name="ㅎㄷㄱㅎㄱ" hidden="1">{"'Jibu9811 (3)'!$B$1:$J$433"}</definedName>
    <definedName name="ㅎㄷㅁㄱ" localSheetId="24" hidden="1">{#N/A,#N/A,FALSE,"단축1";#N/A,#N/A,FALSE,"단축2";#N/A,#N/A,FALSE,"단축3";#N/A,#N/A,FALSE,"장축";#N/A,#N/A,FALSE,"4WD"}</definedName>
    <definedName name="ㅎㄷㅁㄱ" localSheetId="8" hidden="1">{#N/A,#N/A,FALSE,"단축1";#N/A,#N/A,FALSE,"단축2";#N/A,#N/A,FALSE,"단축3";#N/A,#N/A,FALSE,"장축";#N/A,#N/A,FALSE,"4WD"}</definedName>
    <definedName name="ㅎㄷㅁㄱ" localSheetId="25" hidden="1">{#N/A,#N/A,FALSE,"단축1";#N/A,#N/A,FALSE,"단축2";#N/A,#N/A,FALSE,"단축3";#N/A,#N/A,FALSE,"장축";#N/A,#N/A,FALSE,"4WD"}</definedName>
    <definedName name="ㅎㄷㅁㄱ" localSheetId="2" hidden="1">{#N/A,#N/A,FALSE,"단축1";#N/A,#N/A,FALSE,"단축2";#N/A,#N/A,FALSE,"단축3";#N/A,#N/A,FALSE,"장축";#N/A,#N/A,FALSE,"4WD"}</definedName>
    <definedName name="ㅎㄷㅁㄱ" localSheetId="28" hidden="1">{#N/A,#N/A,FALSE,"단축1";#N/A,#N/A,FALSE,"단축2";#N/A,#N/A,FALSE,"단축3";#N/A,#N/A,FALSE,"장축";#N/A,#N/A,FALSE,"4WD"}</definedName>
    <definedName name="ㅎㄷㅁㄱ" localSheetId="5" hidden="1">{#N/A,#N/A,FALSE,"단축1";#N/A,#N/A,FALSE,"단축2";#N/A,#N/A,FALSE,"단축3";#N/A,#N/A,FALSE,"장축";#N/A,#N/A,FALSE,"4WD"}</definedName>
    <definedName name="ㅎㄷㅁㄱ" hidden="1">{#N/A,#N/A,FALSE,"단축1";#N/A,#N/A,FALSE,"단축2";#N/A,#N/A,FALSE,"단축3";#N/A,#N/A,FALSE,"장축";#N/A,#N/A,FALSE,"4WD"}</definedName>
    <definedName name="ㅎㄷ뮤">#N/A</definedName>
    <definedName name="ㅎㄹㄴ" localSheetId="24" hidden="1">{#N/A,#N/A,FALSE,"97년 투자계획 세부내역 "}</definedName>
    <definedName name="ㅎㄹㄴ" localSheetId="8" hidden="1">{#N/A,#N/A,FALSE,"97년 투자계획 세부내역 "}</definedName>
    <definedName name="ㅎㄹㄴ" localSheetId="25" hidden="1">{#N/A,#N/A,FALSE,"97년 투자계획 세부내역 "}</definedName>
    <definedName name="ㅎㄹㄴ" localSheetId="2" hidden="1">{#N/A,#N/A,FALSE,"97년 투자계획 세부내역 "}</definedName>
    <definedName name="ㅎㄹㄴ" localSheetId="28" hidden="1">{#N/A,#N/A,FALSE,"97년 투자계획 세부내역 "}</definedName>
    <definedName name="ㅎㄹㄴ" localSheetId="5" hidden="1">{#N/A,#N/A,FALSE,"97년 투자계획 세부내역 "}</definedName>
    <definedName name="ㅎㄹㄴ" hidden="1">{#N/A,#N/A,FALSE,"97년 투자계획 세부내역 "}</definedName>
    <definedName name="ㅎ라ㅏㅊ" localSheetId="24">BlankMacro1</definedName>
    <definedName name="ㅎ라ㅏㅊ" localSheetId="8">BlankMacro1</definedName>
    <definedName name="ㅎ라ㅏㅊ" localSheetId="25">BlankMacro1</definedName>
    <definedName name="ㅎ라ㅏㅊ" localSheetId="2">BlankMacro1</definedName>
    <definedName name="ㅎ라ㅏㅊ" localSheetId="28">BlankMacro1</definedName>
    <definedName name="ㅎ라ㅏㅊ" localSheetId="26">BlankMacro1</definedName>
    <definedName name="ㅎ라ㅏㅊ" localSheetId="27">BlankMacro1</definedName>
    <definedName name="ㅎ라ㅏㅊ" localSheetId="6">BlankMacro1</definedName>
    <definedName name="ㅎ라ㅏㅊ" localSheetId="5">BlankMacro1</definedName>
    <definedName name="ㅎ라ㅏㅊ">BlankMacro1</definedName>
    <definedName name="ㅎ랄" localSheetId="24" hidden="1">{#N/A,#N/A,FALSE,"기안지";#N/A,#N/A,FALSE,"통신지"}</definedName>
    <definedName name="ㅎ랄" localSheetId="8" hidden="1">{#N/A,#N/A,FALSE,"기안지";#N/A,#N/A,FALSE,"통신지"}</definedName>
    <definedName name="ㅎ랄" localSheetId="25" hidden="1">{#N/A,#N/A,FALSE,"기안지";#N/A,#N/A,FALSE,"통신지"}</definedName>
    <definedName name="ㅎ랄" localSheetId="2" hidden="1">{#N/A,#N/A,FALSE,"기안지";#N/A,#N/A,FALSE,"통신지"}</definedName>
    <definedName name="ㅎ랄" localSheetId="14" hidden="1">{#N/A,#N/A,FALSE,"기안지";#N/A,#N/A,FALSE,"통신지"}</definedName>
    <definedName name="ㅎ랄" localSheetId="28" hidden="1">{#N/A,#N/A,FALSE,"기안지";#N/A,#N/A,FALSE,"통신지"}</definedName>
    <definedName name="ㅎ랄" localSheetId="5" hidden="1">{#N/A,#N/A,FALSE,"기안지";#N/A,#N/A,FALSE,"통신지"}</definedName>
    <definedName name="ㅎ랄" localSheetId="13" hidden="1">{#N/A,#N/A,FALSE,"기안지";#N/A,#N/A,FALSE,"통신지"}</definedName>
    <definedName name="ㅎ랄" hidden="1">{#N/A,#N/A,FALSE,"기안지";#N/A,#N/A,FALSE,"통신지"}</definedName>
    <definedName name="ㅎ러닢ㅎㄶㅎ" localSheetId="24" hidden="1">{"'Jibu9811 (3)'!$B$1:$J$433"}</definedName>
    <definedName name="ㅎ러닢ㅎㄶㅎ" localSheetId="8" hidden="1">{"'Jibu9811 (3)'!$B$1:$J$433"}</definedName>
    <definedName name="ㅎ러닢ㅎㄶㅎ" localSheetId="25" hidden="1">{"'Jibu9811 (3)'!$B$1:$J$433"}</definedName>
    <definedName name="ㅎ러닢ㅎㄶㅎ" localSheetId="2" hidden="1">{"'Jibu9811 (3)'!$B$1:$J$433"}</definedName>
    <definedName name="ㅎ러닢ㅎㄶㅎ" localSheetId="14" hidden="1">{"'Jibu9811 (3)'!$B$1:$J$433"}</definedName>
    <definedName name="ㅎ러닢ㅎㄶㅎ" localSheetId="28" hidden="1">{"'Jibu9811 (3)'!$B$1:$J$433"}</definedName>
    <definedName name="ㅎ러닢ㅎㄶㅎ" localSheetId="5" hidden="1">{"'Jibu9811 (3)'!$B$1:$J$433"}</definedName>
    <definedName name="ㅎ러닢ㅎㄶㅎ" localSheetId="13" hidden="1">{"'Jibu9811 (3)'!$B$1:$J$433"}</definedName>
    <definedName name="ㅎ러닢ㅎㄶㅎ" hidden="1">{"'Jibu9811 (3)'!$B$1:$J$433"}</definedName>
    <definedName name="ㅎ러ㅗㅀ" localSheetId="24" hidden="1">{#N/A,#N/A,FALSE,"단축1";#N/A,#N/A,FALSE,"단축2";#N/A,#N/A,FALSE,"단축3";#N/A,#N/A,FALSE,"장축";#N/A,#N/A,FALSE,"4WD"}</definedName>
    <definedName name="ㅎ러ㅗㅀ" localSheetId="8" hidden="1">{#N/A,#N/A,FALSE,"단축1";#N/A,#N/A,FALSE,"단축2";#N/A,#N/A,FALSE,"단축3";#N/A,#N/A,FALSE,"장축";#N/A,#N/A,FALSE,"4WD"}</definedName>
    <definedName name="ㅎ러ㅗㅀ" localSheetId="25" hidden="1">{#N/A,#N/A,FALSE,"단축1";#N/A,#N/A,FALSE,"단축2";#N/A,#N/A,FALSE,"단축3";#N/A,#N/A,FALSE,"장축";#N/A,#N/A,FALSE,"4WD"}</definedName>
    <definedName name="ㅎ러ㅗㅀ" localSheetId="2" hidden="1">{#N/A,#N/A,FALSE,"단축1";#N/A,#N/A,FALSE,"단축2";#N/A,#N/A,FALSE,"단축3";#N/A,#N/A,FALSE,"장축";#N/A,#N/A,FALSE,"4WD"}</definedName>
    <definedName name="ㅎ러ㅗㅀ" localSheetId="28" hidden="1">{#N/A,#N/A,FALSE,"단축1";#N/A,#N/A,FALSE,"단축2";#N/A,#N/A,FALSE,"단축3";#N/A,#N/A,FALSE,"장축";#N/A,#N/A,FALSE,"4WD"}</definedName>
    <definedName name="ㅎ러ㅗㅀ" localSheetId="5" hidden="1">{#N/A,#N/A,FALSE,"단축1";#N/A,#N/A,FALSE,"단축2";#N/A,#N/A,FALSE,"단축3";#N/A,#N/A,FALSE,"장축";#N/A,#N/A,FALSE,"4WD"}</definedName>
    <definedName name="ㅎ러ㅗㅀ" hidden="1">{#N/A,#N/A,FALSE,"단축1";#N/A,#N/A,FALSE,"단축2";#N/A,#N/A,FALSE,"단축3";#N/A,#N/A,FALSE,"장축";#N/A,#N/A,FALSE,"4WD"}</definedName>
    <definedName name="ㅎ러ㅗㅎ로ㅓ" localSheetId="24" hidden="1">#REF!</definedName>
    <definedName name="ㅎ러ㅗㅎ로ㅓ" hidden="1">#REF!</definedName>
    <definedName name="ㅎ러ㅗㅓㅏㅇ노" localSheetId="24" hidden="1">#REF!</definedName>
    <definedName name="ㅎ러ㅗㅓㅏㅇ노" localSheetId="28" hidden="1">#REF!</definedName>
    <definedName name="ㅎ러ㅗㅓㅏㅇ노" hidden="1">#REF!</definedName>
    <definedName name="ㅎ로" localSheetId="24" hidden="1">{#N/A,#N/A,FALSE,"단축1";#N/A,#N/A,FALSE,"단축2";#N/A,#N/A,FALSE,"단축3";#N/A,#N/A,FALSE,"장축";#N/A,#N/A,FALSE,"4WD"}</definedName>
    <definedName name="ㅎ로" localSheetId="8" hidden="1">{#N/A,#N/A,FALSE,"단축1";#N/A,#N/A,FALSE,"단축2";#N/A,#N/A,FALSE,"단축3";#N/A,#N/A,FALSE,"장축";#N/A,#N/A,FALSE,"4WD"}</definedName>
    <definedName name="ㅎ로" localSheetId="25" hidden="1">{#N/A,#N/A,FALSE,"단축1";#N/A,#N/A,FALSE,"단축2";#N/A,#N/A,FALSE,"단축3";#N/A,#N/A,FALSE,"장축";#N/A,#N/A,FALSE,"4WD"}</definedName>
    <definedName name="ㅎ로" localSheetId="2" hidden="1">{#N/A,#N/A,FALSE,"단축1";#N/A,#N/A,FALSE,"단축2";#N/A,#N/A,FALSE,"단축3";#N/A,#N/A,FALSE,"장축";#N/A,#N/A,FALSE,"4WD"}</definedName>
    <definedName name="ㅎ로" localSheetId="28" hidden="1">{#N/A,#N/A,FALSE,"단축1";#N/A,#N/A,FALSE,"단축2";#N/A,#N/A,FALSE,"단축3";#N/A,#N/A,FALSE,"장축";#N/A,#N/A,FALSE,"4WD"}</definedName>
    <definedName name="ㅎ로" localSheetId="5" hidden="1">{#N/A,#N/A,FALSE,"단축1";#N/A,#N/A,FALSE,"단축2";#N/A,#N/A,FALSE,"단축3";#N/A,#N/A,FALSE,"장축";#N/A,#N/A,FALSE,"4WD"}</definedName>
    <definedName name="ㅎ로" hidden="1">{#N/A,#N/A,FALSE,"단축1";#N/A,#N/A,FALSE,"단축2";#N/A,#N/A,FALSE,"단축3";#N/A,#N/A,FALSE,"장축";#N/A,#N/A,FALSE,"4WD"}</definedName>
    <definedName name="ㅎ로ㅎ로" localSheetId="24" hidden="1">{#N/A,#N/A,FALSE,"삼진정공";#N/A,#N/A,FALSE,"영신금속";#N/A,#N/A,FALSE,"태양금속";#N/A,#N/A,FALSE,"진합정공";#N/A,#N/A,FALSE,"코리아";#N/A,#N/A,FALSE,"풍강금속";#N/A,#N/A,FALSE,"선일기계"}</definedName>
    <definedName name="ㅎ로ㅎ로" localSheetId="8" hidden="1">{#N/A,#N/A,FALSE,"삼진정공";#N/A,#N/A,FALSE,"영신금속";#N/A,#N/A,FALSE,"태양금속";#N/A,#N/A,FALSE,"진합정공";#N/A,#N/A,FALSE,"코리아";#N/A,#N/A,FALSE,"풍강금속";#N/A,#N/A,FALSE,"선일기계"}</definedName>
    <definedName name="ㅎ로ㅎ로" localSheetId="25" hidden="1">{#N/A,#N/A,FALSE,"삼진정공";#N/A,#N/A,FALSE,"영신금속";#N/A,#N/A,FALSE,"태양금속";#N/A,#N/A,FALSE,"진합정공";#N/A,#N/A,FALSE,"코리아";#N/A,#N/A,FALSE,"풍강금속";#N/A,#N/A,FALSE,"선일기계"}</definedName>
    <definedName name="ㅎ로ㅎ로" localSheetId="2" hidden="1">{#N/A,#N/A,FALSE,"삼진정공";#N/A,#N/A,FALSE,"영신금속";#N/A,#N/A,FALSE,"태양금속";#N/A,#N/A,FALSE,"진합정공";#N/A,#N/A,FALSE,"코리아";#N/A,#N/A,FALSE,"풍강금속";#N/A,#N/A,FALSE,"선일기계"}</definedName>
    <definedName name="ㅎ로ㅎ로" localSheetId="14" hidden="1">{#N/A,#N/A,FALSE,"삼진정공";#N/A,#N/A,FALSE,"영신금속";#N/A,#N/A,FALSE,"태양금속";#N/A,#N/A,FALSE,"진합정공";#N/A,#N/A,FALSE,"코리아";#N/A,#N/A,FALSE,"풍강금속";#N/A,#N/A,FALSE,"선일기계"}</definedName>
    <definedName name="ㅎ로ㅎ로" localSheetId="28" hidden="1">{#N/A,#N/A,FALSE,"삼진정공";#N/A,#N/A,FALSE,"영신금속";#N/A,#N/A,FALSE,"태양금속";#N/A,#N/A,FALSE,"진합정공";#N/A,#N/A,FALSE,"코리아";#N/A,#N/A,FALSE,"풍강금속";#N/A,#N/A,FALSE,"선일기계"}</definedName>
    <definedName name="ㅎ로ㅎ로" localSheetId="5" hidden="1">{#N/A,#N/A,FALSE,"삼진정공";#N/A,#N/A,FALSE,"영신금속";#N/A,#N/A,FALSE,"태양금속";#N/A,#N/A,FALSE,"진합정공";#N/A,#N/A,FALSE,"코리아";#N/A,#N/A,FALSE,"풍강금속";#N/A,#N/A,FALSE,"선일기계"}</definedName>
    <definedName name="ㅎ로ㅎ로" localSheetId="13"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localSheetId="24" hidden="1">{#N/A,#N/A,FALSE,"단축1";#N/A,#N/A,FALSE,"단축2";#N/A,#N/A,FALSE,"단축3";#N/A,#N/A,FALSE,"장축";#N/A,#N/A,FALSE,"4WD"}</definedName>
    <definedName name="ㅎ룰후ㅎㅎ" localSheetId="8" hidden="1">{#N/A,#N/A,FALSE,"단축1";#N/A,#N/A,FALSE,"단축2";#N/A,#N/A,FALSE,"단축3";#N/A,#N/A,FALSE,"장축";#N/A,#N/A,FALSE,"4WD"}</definedName>
    <definedName name="ㅎ룰후ㅎㅎ" localSheetId="25" hidden="1">{#N/A,#N/A,FALSE,"단축1";#N/A,#N/A,FALSE,"단축2";#N/A,#N/A,FALSE,"단축3";#N/A,#N/A,FALSE,"장축";#N/A,#N/A,FALSE,"4WD"}</definedName>
    <definedName name="ㅎ룰후ㅎㅎ" localSheetId="2" hidden="1">{#N/A,#N/A,FALSE,"단축1";#N/A,#N/A,FALSE,"단축2";#N/A,#N/A,FALSE,"단축3";#N/A,#N/A,FALSE,"장축";#N/A,#N/A,FALSE,"4WD"}</definedName>
    <definedName name="ㅎ룰후ㅎㅎ" localSheetId="28" hidden="1">{#N/A,#N/A,FALSE,"단축1";#N/A,#N/A,FALSE,"단축2";#N/A,#N/A,FALSE,"단축3";#N/A,#N/A,FALSE,"장축";#N/A,#N/A,FALSE,"4WD"}</definedName>
    <definedName name="ㅎ룰후ㅎㅎ" localSheetId="5" hidden="1">{#N/A,#N/A,FALSE,"단축1";#N/A,#N/A,FALSE,"단축2";#N/A,#N/A,FALSE,"단축3";#N/A,#N/A,FALSE,"장축";#N/A,#N/A,FALSE,"4WD"}</definedName>
    <definedName name="ㅎ룰후ㅎㅎ" hidden="1">{#N/A,#N/A,FALSE,"단축1";#N/A,#N/A,FALSE,"단축2";#N/A,#N/A,FALSE,"단축3";#N/A,#N/A,FALSE,"장축";#N/A,#N/A,FALSE,"4WD"}</definedName>
    <definedName name="ㅎㄽ" localSheetId="24" hidden="1">{#N/A,#N/A,FALSE,"UNIT";#N/A,#N/A,FALSE,"UNIT";#N/A,#N/A,FALSE,"계정"}</definedName>
    <definedName name="ㅎㄽ" localSheetId="8" hidden="1">{#N/A,#N/A,FALSE,"UNIT";#N/A,#N/A,FALSE,"UNIT";#N/A,#N/A,FALSE,"계정"}</definedName>
    <definedName name="ㅎㄽ" localSheetId="25" hidden="1">{#N/A,#N/A,FALSE,"UNIT";#N/A,#N/A,FALSE,"UNIT";#N/A,#N/A,FALSE,"계정"}</definedName>
    <definedName name="ㅎㄽ" localSheetId="2" hidden="1">{#N/A,#N/A,FALSE,"UNIT";#N/A,#N/A,FALSE,"UNIT";#N/A,#N/A,FALSE,"계정"}</definedName>
    <definedName name="ㅎㄽ" localSheetId="28" hidden="1">{#N/A,#N/A,FALSE,"UNIT";#N/A,#N/A,FALSE,"UNIT";#N/A,#N/A,FALSE,"계정"}</definedName>
    <definedName name="ㅎㄽ" localSheetId="5" hidden="1">{#N/A,#N/A,FALSE,"UNIT";#N/A,#N/A,FALSE,"UNIT";#N/A,#N/A,FALSE,"계정"}</definedName>
    <definedName name="ㅎㄽ" hidden="1">{#N/A,#N/A,FALSE,"UNIT";#N/A,#N/A,FALSE,"UNIT";#N/A,#N/A,FALSE,"계정"}</definedName>
    <definedName name="ㅎㅀ" localSheetId="24" hidden="1">{#N/A,#N/A,FALSE,"단축1";#N/A,#N/A,FALSE,"단축2";#N/A,#N/A,FALSE,"단축3";#N/A,#N/A,FALSE,"장축";#N/A,#N/A,FALSE,"4WD"}</definedName>
    <definedName name="ㅎㅀ" localSheetId="8" hidden="1">{#N/A,#N/A,FALSE,"단축1";#N/A,#N/A,FALSE,"단축2";#N/A,#N/A,FALSE,"단축3";#N/A,#N/A,FALSE,"장축";#N/A,#N/A,FALSE,"4WD"}</definedName>
    <definedName name="ㅎㅀ" localSheetId="25" hidden="1">{#N/A,#N/A,FALSE,"단축1";#N/A,#N/A,FALSE,"단축2";#N/A,#N/A,FALSE,"단축3";#N/A,#N/A,FALSE,"장축";#N/A,#N/A,FALSE,"4WD"}</definedName>
    <definedName name="ㅎㅀ" localSheetId="2" hidden="1">{#N/A,#N/A,FALSE,"단축1";#N/A,#N/A,FALSE,"단축2";#N/A,#N/A,FALSE,"단축3";#N/A,#N/A,FALSE,"장축";#N/A,#N/A,FALSE,"4WD"}</definedName>
    <definedName name="ㅎㅀ" localSheetId="28" hidden="1">{#N/A,#N/A,FALSE,"단축1";#N/A,#N/A,FALSE,"단축2";#N/A,#N/A,FALSE,"단축3";#N/A,#N/A,FALSE,"장축";#N/A,#N/A,FALSE,"4WD"}</definedName>
    <definedName name="ㅎㅀ" localSheetId="5" hidden="1">{#N/A,#N/A,FALSE,"단축1";#N/A,#N/A,FALSE,"단축2";#N/A,#N/A,FALSE,"단축3";#N/A,#N/A,FALSE,"장축";#N/A,#N/A,FALSE,"4WD"}</definedName>
    <definedName name="ㅎㅀ" hidden="1">{#N/A,#N/A,FALSE,"단축1";#N/A,#N/A,FALSE,"단축2";#N/A,#N/A,FALSE,"단축3";#N/A,#N/A,FALSE,"장축";#N/A,#N/A,FALSE,"4WD"}</definedName>
    <definedName name="ㅎㅀㄹ" localSheetId="24">BlankMacro1</definedName>
    <definedName name="ㅎㅀㄹ" localSheetId="8">BlankMacro1</definedName>
    <definedName name="ㅎㅀㄹ" localSheetId="25">BlankMacro1</definedName>
    <definedName name="ㅎㅀㄹ" localSheetId="2">BlankMacro1</definedName>
    <definedName name="ㅎㅀㄹ" localSheetId="28">BlankMacro1</definedName>
    <definedName name="ㅎㅀㄹ" localSheetId="26">BlankMacro1</definedName>
    <definedName name="ㅎㅀㄹ" localSheetId="27">BlankMacro1</definedName>
    <definedName name="ㅎㅀㄹ" localSheetId="6">BlankMacro1</definedName>
    <definedName name="ㅎㅀㄹ" localSheetId="5">BlankMacro1</definedName>
    <definedName name="ㅎㅀㄹ">BlankMacro1</definedName>
    <definedName name="ㅎㅀㅀ" localSheetId="24" hidden="1">#REF!</definedName>
    <definedName name="ㅎㅀㅀ" localSheetId="14" hidden="1">#REF!</definedName>
    <definedName name="ㅎㅀㅀ" localSheetId="28" hidden="1">#REF!</definedName>
    <definedName name="ㅎㅀㅀ" localSheetId="13" hidden="1">#REF!</definedName>
    <definedName name="ㅎㅀㅀ" hidden="1">#REF!</definedName>
    <definedName name="ㅎㅀㅀㄹ" localSheetId="24" hidden="1">#REF!</definedName>
    <definedName name="ㅎㅀㅀㄹ" localSheetId="28" hidden="1">#REF!</definedName>
    <definedName name="ㅎㅀㅀㄹ" hidden="1">#REF!</definedName>
    <definedName name="ㅎㅀㅇ" localSheetId="24" hidden="1">#REF!</definedName>
    <definedName name="ㅎㅀㅇ" localSheetId="14" hidden="1">#REF!</definedName>
    <definedName name="ㅎㅀㅇ" localSheetId="28" hidden="1">#REF!</definedName>
    <definedName name="ㅎㅀㅇ" localSheetId="13" hidden="1">#REF!</definedName>
    <definedName name="ㅎㅀㅇ" hidden="1">#REF!</definedName>
    <definedName name="ㅎㅁㄴ" localSheetId="14" hidden="1">#REF!</definedName>
    <definedName name="ㅎㅁㄴ" localSheetId="28" hidden="1">#REF!</definedName>
    <definedName name="ㅎㅁㄴ" localSheetId="13" hidden="1">#REF!</definedName>
    <definedName name="ㅎㅁㄴ" hidden="1">#REF!</definedName>
    <definedName name="ㅎㅁㅇㅎㅇㅁㅀㅁㅎ" localSheetId="28" hidden="1">#REF!</definedName>
    <definedName name="ㅎㅁㅇㅎㅇㅁㅀㅁㅎ" hidden="1">#REF!</definedName>
    <definedName name="ㅎㅂㅈㄷ"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 localSheetId="24">BlankMacro1</definedName>
    <definedName name="ㅎ바ㅏㅇ" localSheetId="8">BlankMacro1</definedName>
    <definedName name="ㅎ바ㅏㅇ" localSheetId="25">BlankMacro1</definedName>
    <definedName name="ㅎ바ㅏㅇ" localSheetId="2">BlankMacro1</definedName>
    <definedName name="ㅎ바ㅏㅇ" localSheetId="28">BlankMacro1</definedName>
    <definedName name="ㅎ바ㅏㅇ" localSheetId="26">BlankMacro1</definedName>
    <definedName name="ㅎ바ㅏㅇ" localSheetId="27">BlankMacro1</definedName>
    <definedName name="ㅎ바ㅏㅇ" localSheetId="6">BlankMacro1</definedName>
    <definedName name="ㅎ바ㅏㅇ" localSheetId="5">BlankMacro1</definedName>
    <definedName name="ㅎ바ㅏㅇ">BlankMacro1</definedName>
    <definedName name="ㅎ바ㅑㅂ">#N/A</definedName>
    <definedName name="ㅎ뱌" localSheetId="24">BlankMacro1</definedName>
    <definedName name="ㅎ뱌" localSheetId="8">BlankMacro1</definedName>
    <definedName name="ㅎ뱌" localSheetId="25">BlankMacro1</definedName>
    <definedName name="ㅎ뱌" localSheetId="2">BlankMacro1</definedName>
    <definedName name="ㅎ뱌" localSheetId="28">BlankMacro1</definedName>
    <definedName name="ㅎ뱌" localSheetId="26">BlankMacro1</definedName>
    <definedName name="ㅎ뱌" localSheetId="27">BlankMacro1</definedName>
    <definedName name="ㅎ뱌" localSheetId="6">BlankMacro1</definedName>
    <definedName name="ㅎ뱌" localSheetId="5">BlankMacro1</definedName>
    <definedName name="ㅎ뱌">BlankMacro1</definedName>
    <definedName name="ㅎㅇㄴㄻㅇㄴㄹ" localSheetId="23" hidden="1">{"'수정손익계산서'!$AT$97:$AY$174"}</definedName>
    <definedName name="ㅎㅇㄴㄻㅇㄴㄹ" localSheetId="24" hidden="1">{"'수정손익계산서'!$AT$97:$AY$174"}</definedName>
    <definedName name="ㅎㅇㄴㄻㅇㄴㄹ" localSheetId="8">{"'수정손익계산서'!$AT$97:$AY$174"}</definedName>
    <definedName name="ㅎㅇㄴㄻㅇㄴㄹ" localSheetId="25" hidden="1">{"'수정손익계산서'!$AT$97:$AY$174"}</definedName>
    <definedName name="ㅎㅇㄴㄻㅇㄴㄹ" localSheetId="2">{"'수정손익계산서'!$AT$97:$AY$174"}</definedName>
    <definedName name="ㅎㅇㄴㄻㅇㄴㄹ" localSheetId="14" hidden="1">{"'수정손익계산서'!$AT$97:$AY$174"}</definedName>
    <definedName name="ㅎㅇㄴㄻㅇㄴㄹ" localSheetId="28" hidden="1">{"'수정손익계산서'!$AT$97:$AY$174"}</definedName>
    <definedName name="ㅎㅇㄴㄻㅇㄴㄹ" localSheetId="26" hidden="1">{"'수정손익계산서'!$AT$97:$AY$174"}</definedName>
    <definedName name="ㅎㅇㄴㄻㅇㄴㄹ" localSheetId="27" hidden="1">{"'수정손익계산서'!$AT$97:$AY$174"}</definedName>
    <definedName name="ㅎㅇㄴㄻㅇㄴㄹ" localSheetId="5" hidden="1">{"'수정손익계산서'!$AT$97:$AY$174"}</definedName>
    <definedName name="ㅎㅇㄴㄻㅇㄴㄹ" localSheetId="13" hidden="1">{"'수정손익계산서'!$AT$97:$AY$174"}</definedName>
    <definedName name="ㅎㅇㄴㄻㅇㄴㄹ">{"'수정손익계산서'!$AT$97:$AY$174"}</definedName>
    <definedName name="ㅎㅇㄴㄻㅇㄴㄹ_1" localSheetId="24" hidden="1">{"'수정손익계산서'!$AT$97:$AY$174"}</definedName>
    <definedName name="ㅎㅇㄴㄻㅇㄴㄹ_1" localSheetId="8" hidden="1">{"'수정손익계산서'!$AT$97:$AY$174"}</definedName>
    <definedName name="ㅎㅇㄴㄻㅇㄴㄹ_1" localSheetId="25" hidden="1">{"'수정손익계산서'!$AT$97:$AY$174"}</definedName>
    <definedName name="ㅎㅇㄴㄻㅇㄴㄹ_1" localSheetId="2" hidden="1">{"'수정손익계산서'!$AT$97:$AY$174"}</definedName>
    <definedName name="ㅎㅇㄴㄻㅇㄴㄹ_1" localSheetId="14" hidden="1">{"'수정손익계산서'!$AT$97:$AY$174"}</definedName>
    <definedName name="ㅎㅇㄴㄻㅇㄴㄹ_1" localSheetId="28" hidden="1">{"'수정손익계산서'!$AT$97:$AY$174"}</definedName>
    <definedName name="ㅎㅇㄴㄻㅇㄴㄹ_1" localSheetId="5" hidden="1">{"'수정손익계산서'!$AT$97:$AY$174"}</definedName>
    <definedName name="ㅎㅇㄴㄻㅇㄴㄹ_1" localSheetId="13" hidden="1">{"'수정손익계산서'!$AT$97:$AY$174"}</definedName>
    <definedName name="ㅎㅇㄴㄻㅇㄴㄹ_1" hidden="1">{"'수정손익계산서'!$AT$97:$AY$174"}</definedName>
    <definedName name="ㅎㅇ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localSheetId="24" hidden="1">{#N/A,#N/A,FALSE,"Performance Flash Report"}</definedName>
    <definedName name="ㅎㅇㅀㅇㅀㅇㅀ" localSheetId="8" hidden="1">{#N/A,#N/A,FALSE,"Performance Flash Report"}</definedName>
    <definedName name="ㅎㅇㅀㅇㅀㅇㅀ" localSheetId="25" hidden="1">{#N/A,#N/A,FALSE,"Performance Flash Report"}</definedName>
    <definedName name="ㅎㅇㅀㅇㅀㅇㅀ" localSheetId="2" hidden="1">{#N/A,#N/A,FALSE,"Performance Flash Report"}</definedName>
    <definedName name="ㅎㅇㅀㅇㅀㅇㅀ" localSheetId="28" hidden="1">{#N/A,#N/A,FALSE,"Performance Flash Report"}</definedName>
    <definedName name="ㅎㅇㅀㅇㅀㅇㅀ" localSheetId="5" hidden="1">{#N/A,#N/A,FALSE,"Performance Flash Report"}</definedName>
    <definedName name="ㅎㅇㅀㅇㅀㅇㅀ" hidden="1">{#N/A,#N/A,FALSE,"Performance Flash Report"}</definedName>
    <definedName name="ㅎㅇㅇㄹ"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 localSheetId="24">BlankMacro1</definedName>
    <definedName name="ㅎㅊㅇ" localSheetId="8">BlankMacro1</definedName>
    <definedName name="ㅎㅊㅇ" localSheetId="25">BlankMacro1</definedName>
    <definedName name="ㅎㅊㅇ" localSheetId="2">BlankMacro1</definedName>
    <definedName name="ㅎㅊㅇ" localSheetId="28">BlankMacro1</definedName>
    <definedName name="ㅎㅊㅇ" localSheetId="26">BlankMacro1</definedName>
    <definedName name="ㅎㅊㅇ" localSheetId="27">BlankMacro1</definedName>
    <definedName name="ㅎㅊㅇ" localSheetId="6">BlankMacro1</definedName>
    <definedName name="ㅎㅊㅇ" localSheetId="5">BlankMacro1</definedName>
    <definedName name="ㅎㅊㅇ">BlankMacro1</definedName>
    <definedName name="ㅎㅎ" localSheetId="24" hidden="1">{#N/A,#N/A,FALSE,"BS";#N/A,#N/A,FALSE,"PL";#N/A,#N/A,FALSE,"처분";#N/A,#N/A,FALSE,"현금";#N/A,#N/A,FALSE,"매출";#N/A,#N/A,FALSE,"원가";#N/A,#N/A,FALSE,"경영"}</definedName>
    <definedName name="ㅎㅎ" localSheetId="8" hidden="1">{#N/A,#N/A,FALSE,"BS";#N/A,#N/A,FALSE,"PL";#N/A,#N/A,FALSE,"처분";#N/A,#N/A,FALSE,"현금";#N/A,#N/A,FALSE,"매출";#N/A,#N/A,FALSE,"원가";#N/A,#N/A,FALSE,"경영"}</definedName>
    <definedName name="ㅎㅎ" localSheetId="25"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localSheetId="14" hidden="1">{#N/A,#N/A,FALSE,"BS";#N/A,#N/A,FALSE,"PL";#N/A,#N/A,FALSE,"처분";#N/A,#N/A,FALSE,"현금";#N/A,#N/A,FALSE,"매출";#N/A,#N/A,FALSE,"원가";#N/A,#N/A,FALSE,"경영"}</definedName>
    <definedName name="ㅎㅎ" localSheetId="28" hidden="1">{#N/A,#N/A,FALSE,"BS";#N/A,#N/A,FALSE,"PL";#N/A,#N/A,FALSE,"처분";#N/A,#N/A,FALSE,"현금";#N/A,#N/A,FALSE,"매출";#N/A,#N/A,FALSE,"원가";#N/A,#N/A,FALSE,"경영"}</definedName>
    <definedName name="ㅎㅎ" localSheetId="5" hidden="1">{#N/A,#N/A,FALSE,"BS";#N/A,#N/A,FALSE,"PL";#N/A,#N/A,FALSE,"처분";#N/A,#N/A,FALSE,"현금";#N/A,#N/A,FALSE,"매출";#N/A,#N/A,FALSE,"원가";#N/A,#N/A,FALSE,"경영"}</definedName>
    <definedName name="ㅎㅎ" localSheetId="13"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24" hidden="1">{#N/A,#N/A,TRUE,"Summary";#N/A,#N/A,TRUE,"IS";#N/A,#N/A,TRUE,"Adj";#N/A,#N/A,TRUE,"BS";#N/A,#N/A,TRUE,"CF";#N/A,#N/A,TRUE,"Debt";#N/A,#N/A,TRUE,"IRR"}</definedName>
    <definedName name="ㅎㅎ2" localSheetId="8" hidden="1">{#N/A,#N/A,TRUE,"Summary";#N/A,#N/A,TRUE,"IS";#N/A,#N/A,TRUE,"Adj";#N/A,#N/A,TRUE,"BS";#N/A,#N/A,TRUE,"CF";#N/A,#N/A,TRUE,"Debt";#N/A,#N/A,TRUE,"IRR"}</definedName>
    <definedName name="ㅎㅎ2" localSheetId="25" hidden="1">{#N/A,#N/A,TRUE,"Summary";#N/A,#N/A,TRUE,"IS";#N/A,#N/A,TRUE,"Adj";#N/A,#N/A,TRUE,"BS";#N/A,#N/A,TRUE,"CF";#N/A,#N/A,TRUE,"Debt";#N/A,#N/A,TRUE,"IRR"}</definedName>
    <definedName name="ㅎㅎ2" localSheetId="2" hidden="1">{#N/A,#N/A,TRUE,"Summary";#N/A,#N/A,TRUE,"IS";#N/A,#N/A,TRUE,"Adj";#N/A,#N/A,TRUE,"BS";#N/A,#N/A,TRUE,"CF";#N/A,#N/A,TRUE,"Debt";#N/A,#N/A,TRUE,"IRR"}</definedName>
    <definedName name="ㅎㅎ2" localSheetId="28" hidden="1">{#N/A,#N/A,TRUE,"Summary";#N/A,#N/A,TRUE,"IS";#N/A,#N/A,TRUE,"Adj";#N/A,#N/A,TRUE,"BS";#N/A,#N/A,TRUE,"CF";#N/A,#N/A,TRUE,"Debt";#N/A,#N/A,TRUE,"IRR"}</definedName>
    <definedName name="ㅎㅎ2" localSheetId="5" hidden="1">{#N/A,#N/A,TRUE,"Summary";#N/A,#N/A,TRUE,"IS";#N/A,#N/A,TRUE,"Adj";#N/A,#N/A,TRUE,"BS";#N/A,#N/A,TRUE,"CF";#N/A,#N/A,TRUE,"Debt";#N/A,#N/A,TRUE,"IRR"}</definedName>
    <definedName name="ㅎㅎ2" hidden="1">{#N/A,#N/A,TRUE,"Summary";#N/A,#N/A,TRUE,"IS";#N/A,#N/A,TRUE,"Adj";#N/A,#N/A,TRUE,"BS";#N/A,#N/A,TRUE,"CF";#N/A,#N/A,TRUE,"Debt";#N/A,#N/A,TRUE,"IRR"}</definedName>
    <definedName name="ㅎㅎㅀ" localSheetId="24" hidden="1">#REF!</definedName>
    <definedName name="ㅎㅎㅀ" localSheetId="14" hidden="1">#REF!</definedName>
    <definedName name="ㅎㅎㅀ" localSheetId="28" hidden="1">#REF!</definedName>
    <definedName name="ㅎㅎㅀ" localSheetId="13" hidden="1">#REF!</definedName>
    <definedName name="ㅎㅎㅀ" hidden="1">#REF!</definedName>
    <definedName name="ㅎㅎ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ㅎㅎ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ㅎㅎ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ㅎ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ㅎㅎ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24" hidden="1">{#N/A,#N/A,FALSE,"BS";#N/A,#N/A,FALSE,"PL";#N/A,#N/A,FALSE,"처분";#N/A,#N/A,FALSE,"현금";#N/A,#N/A,FALSE,"매출";#N/A,#N/A,FALSE,"원가";#N/A,#N/A,FALSE,"경영"}</definedName>
    <definedName name="ㅎㅎㅎㅎ" localSheetId="8" hidden="1">{#N/A,#N/A,FALSE,"BS";#N/A,#N/A,FALSE,"PL";#N/A,#N/A,FALSE,"처분";#N/A,#N/A,FALSE,"현금";#N/A,#N/A,FALSE,"매출";#N/A,#N/A,FALSE,"원가";#N/A,#N/A,FALSE,"경영"}</definedName>
    <definedName name="ㅎㅎㅎㅎ" localSheetId="25"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localSheetId="14" hidden="1">{#N/A,#N/A,FALSE,"BS";#N/A,#N/A,FALSE,"PL";#N/A,#N/A,FALSE,"처분";#N/A,#N/A,FALSE,"현금";#N/A,#N/A,FALSE,"매출";#N/A,#N/A,FALSE,"원가";#N/A,#N/A,FALSE,"경영"}</definedName>
    <definedName name="ㅎㅎㅎㅎ" localSheetId="28" hidden="1">{#N/A,#N/A,FALSE,"BS";#N/A,#N/A,FALSE,"PL";#N/A,#N/A,FALSE,"처분";#N/A,#N/A,FALSE,"현금";#N/A,#N/A,FALSE,"매출";#N/A,#N/A,FALSE,"원가";#N/A,#N/A,FALSE,"경영"}</definedName>
    <definedName name="ㅎㅎㅎㅎ" localSheetId="5" hidden="1">{#N/A,#N/A,FALSE,"BS";#N/A,#N/A,FALSE,"PL";#N/A,#N/A,FALSE,"처분";#N/A,#N/A,FALSE,"현금";#N/A,#N/A,FALSE,"매출";#N/A,#N/A,FALSE,"원가";#N/A,#N/A,FALSE,"경영"}</definedName>
    <definedName name="ㅎㅎㅎㅎ" localSheetId="13"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24" hidden="1">{#N/A,#N/A,FALSE,"이정표"}</definedName>
    <definedName name="ㅎ햐궇" localSheetId="8" hidden="1">{#N/A,#N/A,FALSE,"이정표"}</definedName>
    <definedName name="ㅎ햐궇" localSheetId="25" hidden="1">{#N/A,#N/A,FALSE,"이정표"}</definedName>
    <definedName name="ㅎ햐궇" localSheetId="2" hidden="1">{#N/A,#N/A,FALSE,"이정표"}</definedName>
    <definedName name="ㅎ햐궇" localSheetId="14" hidden="1">{#N/A,#N/A,FALSE,"이정표"}</definedName>
    <definedName name="ㅎ햐궇" localSheetId="28" hidden="1">{#N/A,#N/A,FALSE,"이정표"}</definedName>
    <definedName name="ㅎ햐궇" localSheetId="5" hidden="1">{#N/A,#N/A,FALSE,"이정표"}</definedName>
    <definedName name="ㅎ햐궇" localSheetId="13" hidden="1">{#N/A,#N/A,FALSE,"이정표"}</definedName>
    <definedName name="ㅎ햐궇" hidden="1">{#N/A,#N/A,FALSE,"이정표"}</definedName>
    <definedName name="ㅎ헝" localSheetId="24">BlankMacro1</definedName>
    <definedName name="ㅎ헝" localSheetId="8">BlankMacro1</definedName>
    <definedName name="ㅎ헝" localSheetId="25">BlankMacro1</definedName>
    <definedName name="ㅎ헝" localSheetId="2">BlankMacro1</definedName>
    <definedName name="ㅎ헝" localSheetId="28">BlankMacro1</definedName>
    <definedName name="ㅎ헝" localSheetId="26">BlankMacro1</definedName>
    <definedName name="ㅎ헝" localSheetId="27">BlankMacro1</definedName>
    <definedName name="ㅎ헝" localSheetId="6">BlankMacro1</definedName>
    <definedName name="ㅎ헝" localSheetId="5">BlankMacro1</definedName>
    <definedName name="ㅎ헝">BlankMacro1</definedName>
    <definedName name="하" localSheetId="24" hidden="1">{#N/A,#N/A,FALSE,"1.CRITERIA";#N/A,#N/A,FALSE,"2.IS";#N/A,#N/A,FALSE,"3.BS";#N/A,#N/A,FALSE,"4.PER PL";#N/A,#N/A,FALSE,"5.INVESTMENT";#N/A,#N/A,FALSE,"6.공문";#N/A,#N/A,FALSE,"7.netinvest"}</definedName>
    <definedName name="하" localSheetId="8" hidden="1">{#N/A,#N/A,FALSE,"1.CRITERIA";#N/A,#N/A,FALSE,"2.IS";#N/A,#N/A,FALSE,"3.BS";#N/A,#N/A,FALSE,"4.PER PL";#N/A,#N/A,FALSE,"5.INVESTMENT";#N/A,#N/A,FALSE,"6.공문";#N/A,#N/A,FALSE,"7.netinvest"}</definedName>
    <definedName name="하" localSheetId="25"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localSheetId="28" hidden="1">{#N/A,#N/A,FALSE,"1.CRITERIA";#N/A,#N/A,FALSE,"2.IS";#N/A,#N/A,FALSE,"3.BS";#N/A,#N/A,FALSE,"4.PER PL";#N/A,#N/A,FALSE,"5.INVESTMENT";#N/A,#N/A,FALSE,"6.공문";#N/A,#N/A,FALSE,"7.netinvest"}</definedName>
    <definedName name="하" localSheetId="5"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 localSheetId="24">#REF!</definedName>
    <definedName name="하기">#REF!</definedName>
    <definedName name="하댜" localSheetId="24">BlankMacro1</definedName>
    <definedName name="하댜" localSheetId="8">BlankMacro1</definedName>
    <definedName name="하댜" localSheetId="25">BlankMacro1</definedName>
    <definedName name="하댜" localSheetId="2">BlankMacro1</definedName>
    <definedName name="하댜" localSheetId="28">BlankMacro1</definedName>
    <definedName name="하댜" localSheetId="26">BlankMacro1</definedName>
    <definedName name="하댜" localSheetId="27">BlankMacro1</definedName>
    <definedName name="하댜" localSheetId="6">BlankMacro1</definedName>
    <definedName name="하댜" localSheetId="5">BlankMacro1</definedName>
    <definedName name="하댜">BlankMacro1</definedName>
    <definedName name="하도공종1" localSheetId="24">#REF!</definedName>
    <definedName name="하도공종1">#REF!</definedName>
    <definedName name="하도공종2" localSheetId="24">#REF!</definedName>
    <definedName name="하도공종2">#REF!</definedName>
    <definedName name="하도공종3" localSheetId="24">#REF!</definedName>
    <definedName name="하도공종3">#REF!</definedName>
    <definedName name="하도공종4" localSheetId="24">#REF!</definedName>
    <definedName name="하도공종4">#REF!</definedName>
    <definedName name="하도공종5" localSheetId="24">#REF!</definedName>
    <definedName name="하도공종5">#REF!</definedName>
    <definedName name="하도공종6" localSheetId="24">#REF!</definedName>
    <definedName name="하도공종6">#REF!</definedName>
    <definedName name="하도급" localSheetId="24">#REF!</definedName>
    <definedName name="하도급">#REF!</definedName>
    <definedName name="하도급계획서" localSheetId="24">#REF!</definedName>
    <definedName name="하도급계획서">#REF!</definedName>
    <definedName name="하도대상" localSheetId="24" hidden="1">{#N/A,#N/A,FALSE,"골재소요량";#N/A,#N/A,FALSE,"골재소요량"}</definedName>
    <definedName name="하도대상" localSheetId="8" hidden="1">{#N/A,#N/A,FALSE,"골재소요량";#N/A,#N/A,FALSE,"골재소요량"}</definedName>
    <definedName name="하도대상" localSheetId="25" hidden="1">{#N/A,#N/A,FALSE,"골재소요량";#N/A,#N/A,FALSE,"골재소요량"}</definedName>
    <definedName name="하도대상" localSheetId="2" hidden="1">{#N/A,#N/A,FALSE,"골재소요량";#N/A,#N/A,FALSE,"골재소요량"}</definedName>
    <definedName name="하도대상" localSheetId="28" hidden="1">{#N/A,#N/A,FALSE,"골재소요량";#N/A,#N/A,FALSE,"골재소요량"}</definedName>
    <definedName name="하도대상" localSheetId="5" hidden="1">{#N/A,#N/A,FALSE,"골재소요량";#N/A,#N/A,FALSE,"골재소요량"}</definedName>
    <definedName name="하도대상" hidden="1">{#N/A,#N/A,FALSE,"골재소요량";#N/A,#N/A,FALSE,"골재소요량"}</definedName>
    <definedName name="하도업체1" localSheetId="24">#REF!</definedName>
    <definedName name="하도업체1">#REF!</definedName>
    <definedName name="하도업체2" localSheetId="24">#REF!</definedName>
    <definedName name="하도업체2">#REF!</definedName>
    <definedName name="하도업체3" localSheetId="24">#REF!</definedName>
    <definedName name="하도업체3">#REF!</definedName>
    <definedName name="하도업체4" localSheetId="24">#REF!</definedName>
    <definedName name="하도업체4">#REF!</definedName>
    <definedName name="하도업체5" localSheetId="24">#REF!</definedName>
    <definedName name="하도업체5">#REF!</definedName>
    <definedName name="하도업체6" localSheetId="24">#REF!</definedName>
    <definedName name="하도업체6">#REF!</definedName>
    <definedName name="하반기차입금계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 localSheetId="24">#REF!</definedName>
    <definedName name="하부슬라브">#REF!</definedName>
    <definedName name="하실적" localSheetId="24" hidden="1">{#N/A,#N/A,FALSE,"단축1";#N/A,#N/A,FALSE,"단축2";#N/A,#N/A,FALSE,"단축3";#N/A,#N/A,FALSE,"장축";#N/A,#N/A,FALSE,"4WD"}</definedName>
    <definedName name="하실적" localSheetId="8" hidden="1">{#N/A,#N/A,FALSE,"단축1";#N/A,#N/A,FALSE,"단축2";#N/A,#N/A,FALSE,"단축3";#N/A,#N/A,FALSE,"장축";#N/A,#N/A,FALSE,"4WD"}</definedName>
    <definedName name="하실적" localSheetId="25" hidden="1">{#N/A,#N/A,FALSE,"단축1";#N/A,#N/A,FALSE,"단축2";#N/A,#N/A,FALSE,"단축3";#N/A,#N/A,FALSE,"장축";#N/A,#N/A,FALSE,"4WD"}</definedName>
    <definedName name="하실적" localSheetId="2" hidden="1">{#N/A,#N/A,FALSE,"단축1";#N/A,#N/A,FALSE,"단축2";#N/A,#N/A,FALSE,"단축3";#N/A,#N/A,FALSE,"장축";#N/A,#N/A,FALSE,"4WD"}</definedName>
    <definedName name="하실적" localSheetId="28" hidden="1">{#N/A,#N/A,FALSE,"단축1";#N/A,#N/A,FALSE,"단축2";#N/A,#N/A,FALSE,"단축3";#N/A,#N/A,FALSE,"장축";#N/A,#N/A,FALSE,"4WD"}</definedName>
    <definedName name="하실적" localSheetId="5" hidden="1">{#N/A,#N/A,FALSE,"단축1";#N/A,#N/A,FALSE,"단축2";#N/A,#N/A,FALSE,"단축3";#N/A,#N/A,FALSE,"장축";#N/A,#N/A,FALSE,"4WD"}</definedName>
    <definedName name="하실적" hidden="1">{#N/A,#N/A,FALSE,"단축1";#N/A,#N/A,FALSE,"단축2";#N/A,#N/A,FALSE,"단축3";#N/A,#N/A,FALSE,"장축";#N/A,#N/A,FALSE,"4WD"}</definedName>
    <definedName name="하아" localSheetId="24">BlankMacro1</definedName>
    <definedName name="하아" localSheetId="8">BlankMacro1</definedName>
    <definedName name="하아" localSheetId="25">BlankMacro1</definedName>
    <definedName name="하아" localSheetId="2">BlankMacro1</definedName>
    <definedName name="하아" localSheetId="28">BlankMacro1</definedName>
    <definedName name="하아" localSheetId="26">BlankMacro1</definedName>
    <definedName name="하아" localSheetId="27">BlankMacro1</definedName>
    <definedName name="하아" localSheetId="6">BlankMacro1</definedName>
    <definedName name="하아" localSheetId="5">BlankMacro1</definedName>
    <definedName name="하아">BlankMacro1</definedName>
    <definedName name="하아ㅏ">#N/A</definedName>
    <definedName name="하위직심사기준" localSheetId="24" hidden="1">{#N/A,#N/A,FALSE,"생산성";#N/A,#N/A,FALSE,"인력1";#N/A,#N/A,FALSE,"인력2";#N/A,#N/A,FALSE,"인력3";#N/A,#N/A,FALSE,"인건1";#N/A,#N/A,FALSE,"인건2";#N/A,#N/A,FALSE,"인건3";#N/A,#N/A,FALSE,"인원증감";#N/A,#N/A,FALSE,"인건증감";#N/A,#N/A,FALSE,"표지등"}</definedName>
    <definedName name="하위직심사기준" localSheetId="8" hidden="1">{#N/A,#N/A,FALSE,"생산성";#N/A,#N/A,FALSE,"인력1";#N/A,#N/A,FALSE,"인력2";#N/A,#N/A,FALSE,"인력3";#N/A,#N/A,FALSE,"인건1";#N/A,#N/A,FALSE,"인건2";#N/A,#N/A,FALSE,"인건3";#N/A,#N/A,FALSE,"인원증감";#N/A,#N/A,FALSE,"인건증감";#N/A,#N/A,FALSE,"표지등"}</definedName>
    <definedName name="하위직심사기준" localSheetId="25" hidden="1">{#N/A,#N/A,FALSE,"생산성";#N/A,#N/A,FALSE,"인력1";#N/A,#N/A,FALSE,"인력2";#N/A,#N/A,FALSE,"인력3";#N/A,#N/A,FALSE,"인건1";#N/A,#N/A,FALSE,"인건2";#N/A,#N/A,FALSE,"인건3";#N/A,#N/A,FALSE,"인원증감";#N/A,#N/A,FALSE,"인건증감";#N/A,#N/A,FALSE,"표지등"}</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localSheetId="14" hidden="1">{#N/A,#N/A,FALSE,"생산성";#N/A,#N/A,FALSE,"인력1";#N/A,#N/A,FALSE,"인력2";#N/A,#N/A,FALSE,"인력3";#N/A,#N/A,FALSE,"인건1";#N/A,#N/A,FALSE,"인건2";#N/A,#N/A,FALSE,"인건3";#N/A,#N/A,FALSE,"인원증감";#N/A,#N/A,FALSE,"인건증감";#N/A,#N/A,FALSE,"표지등"}</definedName>
    <definedName name="하위직심사기준" localSheetId="28" hidden="1">{#N/A,#N/A,FALSE,"생산성";#N/A,#N/A,FALSE,"인력1";#N/A,#N/A,FALSE,"인력2";#N/A,#N/A,FALSE,"인력3";#N/A,#N/A,FALSE,"인건1";#N/A,#N/A,FALSE,"인건2";#N/A,#N/A,FALSE,"인건3";#N/A,#N/A,FALSE,"인원증감";#N/A,#N/A,FALSE,"인건증감";#N/A,#N/A,FALSE,"표지등"}</definedName>
    <definedName name="하위직심사기준" localSheetId="5" hidden="1">{#N/A,#N/A,FALSE,"생산성";#N/A,#N/A,FALSE,"인력1";#N/A,#N/A,FALSE,"인력2";#N/A,#N/A,FALSE,"인력3";#N/A,#N/A,FALSE,"인건1";#N/A,#N/A,FALSE,"인건2";#N/A,#N/A,FALSE,"인건3";#N/A,#N/A,FALSE,"인원증감";#N/A,#N/A,FALSE,"인건증감";#N/A,#N/A,FALSE,"표지등"}</definedName>
    <definedName name="하위직심사기준" localSheetId="13"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 localSheetId="24">#REF!</definedName>
    <definedName name="하자공종1">#REF!</definedName>
    <definedName name="하자공종2" localSheetId="24">#REF!</definedName>
    <definedName name="하자공종2">#REF!</definedName>
    <definedName name="하자기간1" localSheetId="24">#REF!</definedName>
    <definedName name="하자기간1">#REF!</definedName>
    <definedName name="하자기간2" localSheetId="24">#REF!</definedName>
    <definedName name="하자기간2">#REF!</definedName>
    <definedName name="하자기간3" localSheetId="24">#REF!</definedName>
    <definedName name="하자기간3">#REF!</definedName>
    <definedName name="하자기간4" localSheetId="24">#REF!</definedName>
    <definedName name="하자기간4">#REF!</definedName>
    <definedName name="하자기간5" localSheetId="24">#REF!</definedName>
    <definedName name="하자기간5">#REF!</definedName>
    <definedName name="하자기간6" localSheetId="24">#REF!</definedName>
    <definedName name="하자기간6">#REF!</definedName>
    <definedName name="하자말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 localSheetId="24">#REF!</definedName>
    <definedName name="하자보증기간1">#REF!</definedName>
    <definedName name="하자보증기간2" localSheetId="24">#REF!</definedName>
    <definedName name="하자보증기간2">#REF!</definedName>
    <definedName name="하처" localSheetId="24">BlankMacro1</definedName>
    <definedName name="하처" localSheetId="8">BlankMacro1</definedName>
    <definedName name="하처" localSheetId="25">BlankMacro1</definedName>
    <definedName name="하처" localSheetId="2">BlankMacro1</definedName>
    <definedName name="하처" localSheetId="28">BlankMacro1</definedName>
    <definedName name="하처" localSheetId="26">BlankMacro1</definedName>
    <definedName name="하처" localSheetId="27">BlankMacro1</definedName>
    <definedName name="하처" localSheetId="6">BlankMacro1</definedName>
    <definedName name="하처" localSheetId="5">BlankMacro1</definedName>
    <definedName name="하처">BlankMacro1</definedName>
    <definedName name="하하" localSheetId="24" hidden="1">{#N/A,#N/A,FALSE,"BS";#N/A,#N/A,FALSE,"PL";#N/A,#N/A,FALSE,"처분";#N/A,#N/A,FALSE,"현금";#N/A,#N/A,FALSE,"매출";#N/A,#N/A,FALSE,"원가";#N/A,#N/A,FALSE,"경영"}</definedName>
    <definedName name="하하" localSheetId="8" hidden="1">{#N/A,#N/A,FALSE,"BS";#N/A,#N/A,FALSE,"PL";#N/A,#N/A,FALSE,"처분";#N/A,#N/A,FALSE,"현금";#N/A,#N/A,FALSE,"매출";#N/A,#N/A,FALSE,"원가";#N/A,#N/A,FALSE,"경영"}</definedName>
    <definedName name="하하" localSheetId="25"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localSheetId="14" hidden="1">{#N/A,#N/A,FALSE,"BS";#N/A,#N/A,FALSE,"PL";#N/A,#N/A,FALSE,"처분";#N/A,#N/A,FALSE,"현금";#N/A,#N/A,FALSE,"매출";#N/A,#N/A,FALSE,"원가";#N/A,#N/A,FALSE,"경영"}</definedName>
    <definedName name="하하" localSheetId="28" hidden="1">{#N/A,#N/A,FALSE,"BS";#N/A,#N/A,FALSE,"PL";#N/A,#N/A,FALSE,"처분";#N/A,#N/A,FALSE,"현금";#N/A,#N/A,FALSE,"매출";#N/A,#N/A,FALSE,"원가";#N/A,#N/A,FALSE,"경영"}</definedName>
    <definedName name="하하" localSheetId="5" hidden="1">{#N/A,#N/A,FALSE,"BS";#N/A,#N/A,FALSE,"PL";#N/A,#N/A,FALSE,"처분";#N/A,#N/A,FALSE,"현금";#N/A,#N/A,FALSE,"매출";#N/A,#N/A,FALSE,"원가";#N/A,#N/A,FALSE,"경영"}</definedName>
    <definedName name="하하" localSheetId="13"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24" hidden="1">{#N/A,#N/A,FALSE,"BS";#N/A,#N/A,FALSE,"PL";#N/A,#N/A,FALSE,"A";#N/A,#N/A,FALSE,"B";#N/A,#N/A,FALSE,"B1";#N/A,#N/A,FALSE,"C";#N/A,#N/A,FALSE,"C1";#N/A,#N/A,FALSE,"C2";#N/A,#N/A,FALSE,"D";#N/A,#N/A,FALSE,"E";#N/A,#N/A,FALSE,"F";#N/A,#N/A,FALSE,"AA";#N/A,#N/A,FALSE,"BB";#N/A,#N/A,FALSE,"CC";#N/A,#N/A,FALSE,"DD";#N/A,#N/A,FALSE,"EE";#N/A,#N/A,FALSE,"FF";#N/A,#N/A,FALSE,"PL10";#N/A,#N/A,FALSE,"PL20";#N/A,#N/A,FALSE,"PL30"}</definedName>
    <definedName name="하하하" localSheetId="8" hidden="1">{#N/A,#N/A,FALSE,"BS";#N/A,#N/A,FALSE,"PL";#N/A,#N/A,FALSE,"A";#N/A,#N/A,FALSE,"B";#N/A,#N/A,FALSE,"B1";#N/A,#N/A,FALSE,"C";#N/A,#N/A,FALSE,"C1";#N/A,#N/A,FALSE,"C2";#N/A,#N/A,FALSE,"D";#N/A,#N/A,FALSE,"E";#N/A,#N/A,FALSE,"F";#N/A,#N/A,FALSE,"AA";#N/A,#N/A,FALSE,"BB";#N/A,#N/A,FALSE,"CC";#N/A,#N/A,FALSE,"DD";#N/A,#N/A,FALSE,"EE";#N/A,#N/A,FALSE,"FF";#N/A,#N/A,FALSE,"PL10";#N/A,#N/A,FALSE,"PL20";#N/A,#N/A,FALSE,"PL30"}</definedName>
    <definedName name="하하하" localSheetId="25" hidden="1">{#N/A,#N/A,FALSE,"BS";#N/A,#N/A,FALSE,"PL";#N/A,#N/A,FALSE,"A";#N/A,#N/A,FALSE,"B";#N/A,#N/A,FALSE,"B1";#N/A,#N/A,FALSE,"C";#N/A,#N/A,FALSE,"C1";#N/A,#N/A,FALSE,"C2";#N/A,#N/A,FALSE,"D";#N/A,#N/A,FALSE,"E";#N/A,#N/A,FALSE,"F";#N/A,#N/A,FALSE,"AA";#N/A,#N/A,FALSE,"BB";#N/A,#N/A,FALSE,"CC";#N/A,#N/A,FALSE,"DD";#N/A,#N/A,FALSE,"EE";#N/A,#N/A,FALSE,"FF";#N/A,#N/A,FALSE,"PL10";#N/A,#N/A,FALSE,"PL20";#N/A,#N/A,FALSE,"PL30"}</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localSheetId="14" hidden="1">{#N/A,#N/A,FALSE,"BS";#N/A,#N/A,FALSE,"PL";#N/A,#N/A,FALSE,"A";#N/A,#N/A,FALSE,"B";#N/A,#N/A,FALSE,"B1";#N/A,#N/A,FALSE,"C";#N/A,#N/A,FALSE,"C1";#N/A,#N/A,FALSE,"C2";#N/A,#N/A,FALSE,"D";#N/A,#N/A,FALSE,"E";#N/A,#N/A,FALSE,"F";#N/A,#N/A,FALSE,"AA";#N/A,#N/A,FALSE,"BB";#N/A,#N/A,FALSE,"CC";#N/A,#N/A,FALSE,"DD";#N/A,#N/A,FALSE,"EE";#N/A,#N/A,FALSE,"FF";#N/A,#N/A,FALSE,"PL10";#N/A,#N/A,FALSE,"PL20";#N/A,#N/A,FALSE,"PL30"}</definedName>
    <definedName name="하하하" localSheetId="28" hidden="1">{#N/A,#N/A,FALSE,"BS";#N/A,#N/A,FALSE,"PL";#N/A,#N/A,FALSE,"A";#N/A,#N/A,FALSE,"B";#N/A,#N/A,FALSE,"B1";#N/A,#N/A,FALSE,"C";#N/A,#N/A,FALSE,"C1";#N/A,#N/A,FALSE,"C2";#N/A,#N/A,FALSE,"D";#N/A,#N/A,FALSE,"E";#N/A,#N/A,FALSE,"F";#N/A,#N/A,FALSE,"AA";#N/A,#N/A,FALSE,"BB";#N/A,#N/A,FALSE,"CC";#N/A,#N/A,FALSE,"DD";#N/A,#N/A,FALSE,"EE";#N/A,#N/A,FALSE,"FF";#N/A,#N/A,FALSE,"PL10";#N/A,#N/A,FALSE,"PL20";#N/A,#N/A,FALSE,"PL30"}</definedName>
    <definedName name="하하하" localSheetId="5" hidden="1">{#N/A,#N/A,FALSE,"BS";#N/A,#N/A,FALSE,"PL";#N/A,#N/A,FALSE,"A";#N/A,#N/A,FALSE,"B";#N/A,#N/A,FALSE,"B1";#N/A,#N/A,FALSE,"C";#N/A,#N/A,FALSE,"C1";#N/A,#N/A,FALSE,"C2";#N/A,#N/A,FALSE,"D";#N/A,#N/A,FALSE,"E";#N/A,#N/A,FALSE,"F";#N/A,#N/A,FALSE,"AA";#N/A,#N/A,FALSE,"BB";#N/A,#N/A,FALSE,"CC";#N/A,#N/A,FALSE,"DD";#N/A,#N/A,FALSE,"EE";#N/A,#N/A,FALSE,"FF";#N/A,#N/A,FALSE,"PL10";#N/A,#N/A,FALSE,"PL20";#N/A,#N/A,FALSE,"PL30"}</definedName>
    <definedName name="하하하" localSheetId="13"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4"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8"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5"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14"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8"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5"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13"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localSheetId="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localSheetId="2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24" hidden="1">{#N/A,#N/A,TRUE,"Y생산";#N/A,#N/A,TRUE,"Y판매";#N/A,#N/A,TRUE,"Y총물량";#N/A,#N/A,TRUE,"Y능력";#N/A,#N/A,TRUE,"YKD"}</definedName>
    <definedName name="하핳" localSheetId="8" hidden="1">{#N/A,#N/A,TRUE,"Y생산";#N/A,#N/A,TRUE,"Y판매";#N/A,#N/A,TRUE,"Y총물량";#N/A,#N/A,TRUE,"Y능력";#N/A,#N/A,TRUE,"YKD"}</definedName>
    <definedName name="하핳" localSheetId="25" hidden="1">{#N/A,#N/A,TRUE,"Y생산";#N/A,#N/A,TRUE,"Y판매";#N/A,#N/A,TRUE,"Y총물량";#N/A,#N/A,TRUE,"Y능력";#N/A,#N/A,TRUE,"YKD"}</definedName>
    <definedName name="하핳" localSheetId="2" hidden="1">{#N/A,#N/A,TRUE,"Y생산";#N/A,#N/A,TRUE,"Y판매";#N/A,#N/A,TRUE,"Y총물량";#N/A,#N/A,TRUE,"Y능력";#N/A,#N/A,TRUE,"YKD"}</definedName>
    <definedName name="하핳" localSheetId="14" hidden="1">{#N/A,#N/A,TRUE,"Y생산";#N/A,#N/A,TRUE,"Y판매";#N/A,#N/A,TRUE,"Y총물량";#N/A,#N/A,TRUE,"Y능력";#N/A,#N/A,TRUE,"YKD"}</definedName>
    <definedName name="하핳" localSheetId="28" hidden="1">{#N/A,#N/A,TRUE,"Y생산";#N/A,#N/A,TRUE,"Y판매";#N/A,#N/A,TRUE,"Y총물량";#N/A,#N/A,TRUE,"Y능력";#N/A,#N/A,TRUE,"YKD"}</definedName>
    <definedName name="하핳" localSheetId="5" hidden="1">{#N/A,#N/A,TRUE,"Y생산";#N/A,#N/A,TRUE,"Y판매";#N/A,#N/A,TRUE,"Y총물량";#N/A,#N/A,TRUE,"Y능력";#N/A,#N/A,TRUE,"YKD"}</definedName>
    <definedName name="하핳" localSheetId="13" hidden="1">{#N/A,#N/A,TRUE,"Y생산";#N/A,#N/A,TRUE,"Y판매";#N/A,#N/A,TRUE,"Y총물량";#N/A,#N/A,TRUE,"Y능력";#N/A,#N/A,TRUE,"YKD"}</definedName>
    <definedName name="하핳" hidden="1">{#N/A,#N/A,TRUE,"Y생산";#N/A,#N/A,TRUE,"Y판매";#N/A,#N/A,TRUE,"Y총물량";#N/A,#N/A,TRUE,"Y능력";#N/A,#N/A,TRUE,"YKD"}</definedName>
    <definedName name="하ㅏㅇ">#N/A</definedName>
    <definedName name="하ㅓㅂ" localSheetId="24">BlankMacro1</definedName>
    <definedName name="하ㅓㅂ" localSheetId="8">BlankMacro1</definedName>
    <definedName name="하ㅓㅂ" localSheetId="25">BlankMacro1</definedName>
    <definedName name="하ㅓㅂ" localSheetId="2">BlankMacro1</definedName>
    <definedName name="하ㅓㅂ" localSheetId="28">BlankMacro1</definedName>
    <definedName name="하ㅓㅂ" localSheetId="26">BlankMacro1</definedName>
    <definedName name="하ㅓㅂ" localSheetId="27">BlankMacro1</definedName>
    <definedName name="하ㅓㅂ" localSheetId="6">BlankMacro1</definedName>
    <definedName name="하ㅓㅂ" localSheetId="5">BlankMacro1</definedName>
    <definedName name="하ㅓㅂ">BlankMacro1</definedName>
    <definedName name="학교" localSheetId="24" hidden="1">#REF!</definedName>
    <definedName name="학교" localSheetId="28" hidden="1">#REF!</definedName>
    <definedName name="학교" hidden="1">#REF!</definedName>
    <definedName name="학생" localSheetId="24">#REF!</definedName>
    <definedName name="학생">#REF!</definedName>
    <definedName name="한" localSheetId="24" hidden="1">{#N/A,#N/A,TRUE,"Y생산";#N/A,#N/A,TRUE,"Y판매";#N/A,#N/A,TRUE,"Y총물량";#N/A,#N/A,TRUE,"Y능력";#N/A,#N/A,TRUE,"YKD"}</definedName>
    <definedName name="한" localSheetId="8" hidden="1">{#N/A,#N/A,TRUE,"Y생산";#N/A,#N/A,TRUE,"Y판매";#N/A,#N/A,TRUE,"Y총물량";#N/A,#N/A,TRUE,"Y능력";#N/A,#N/A,TRUE,"YKD"}</definedName>
    <definedName name="한" localSheetId="25" hidden="1">{#N/A,#N/A,TRUE,"Y생산";#N/A,#N/A,TRUE,"Y판매";#N/A,#N/A,TRUE,"Y총물량";#N/A,#N/A,TRUE,"Y능력";#N/A,#N/A,TRUE,"YKD"}</definedName>
    <definedName name="한" localSheetId="2" hidden="1">{#N/A,#N/A,TRUE,"Y생산";#N/A,#N/A,TRUE,"Y판매";#N/A,#N/A,TRUE,"Y총물량";#N/A,#N/A,TRUE,"Y능력";#N/A,#N/A,TRUE,"YKD"}</definedName>
    <definedName name="한" localSheetId="28" hidden="1">{#N/A,#N/A,TRUE,"Y생산";#N/A,#N/A,TRUE,"Y판매";#N/A,#N/A,TRUE,"Y총물량";#N/A,#N/A,TRUE,"Y능력";#N/A,#N/A,TRUE,"YKD"}</definedName>
    <definedName name="한" localSheetId="5" hidden="1">{#N/A,#N/A,TRUE,"Y생산";#N/A,#N/A,TRUE,"Y판매";#N/A,#N/A,TRUE,"Y총물량";#N/A,#N/A,TRUE,"Y능력";#N/A,#N/A,TRUE,"YKD"}</definedName>
    <definedName name="한" hidden="1">{#N/A,#N/A,TRUE,"Y생산";#N/A,#N/A,TRUE,"Y판매";#N/A,#N/A,TRUE,"Y총물량";#N/A,#N/A,TRUE,"Y능력";#N/A,#N/A,TRUE,"YKD"}</definedName>
    <definedName name="한글" localSheetId="24" hidden="1">#REF!</definedName>
    <definedName name="한글" localSheetId="28" hidden="1">#REF!</definedName>
    <definedName name="한글" hidden="1">#REF!</definedName>
    <definedName name="한라구절초" localSheetId="24">#REF!</definedName>
    <definedName name="한라구절초">#REF!</definedName>
    <definedName name="한승헌" localSheetId="24" hidden="1">{#N/A,#N/A,TRUE,"매출진척-1";#N/A,#N/A,TRUE,"매출진척-2";#N/A,#N/A,TRUE,"제품실적";#N/A,#N/A,TRUE,"RAC";#N/A,#N/A,TRUE,"PAC ";#N/A,#N/A,TRUE,"재고현황";#N/A,#N/A,TRUE,"공지사항"}</definedName>
    <definedName name="한승헌" localSheetId="8" hidden="1">{#N/A,#N/A,TRUE,"매출진척-1";#N/A,#N/A,TRUE,"매출진척-2";#N/A,#N/A,TRUE,"제품실적";#N/A,#N/A,TRUE,"RAC";#N/A,#N/A,TRUE,"PAC ";#N/A,#N/A,TRUE,"재고현황";#N/A,#N/A,TRUE,"공지사항"}</definedName>
    <definedName name="한승헌" localSheetId="25" hidden="1">{#N/A,#N/A,TRUE,"매출진척-1";#N/A,#N/A,TRUE,"매출진척-2";#N/A,#N/A,TRUE,"제품실적";#N/A,#N/A,TRUE,"RAC";#N/A,#N/A,TRUE,"PAC ";#N/A,#N/A,TRUE,"재고현황";#N/A,#N/A,TRUE,"공지사항"}</definedName>
    <definedName name="한승헌" localSheetId="2" hidden="1">{#N/A,#N/A,TRUE,"매출진척-1";#N/A,#N/A,TRUE,"매출진척-2";#N/A,#N/A,TRUE,"제품실적";#N/A,#N/A,TRUE,"RAC";#N/A,#N/A,TRUE,"PAC ";#N/A,#N/A,TRUE,"재고현황";#N/A,#N/A,TRUE,"공지사항"}</definedName>
    <definedName name="한승헌" localSheetId="14" hidden="1">{#N/A,#N/A,TRUE,"매출진척-1";#N/A,#N/A,TRUE,"매출진척-2";#N/A,#N/A,TRUE,"제품실적";#N/A,#N/A,TRUE,"RAC";#N/A,#N/A,TRUE,"PAC ";#N/A,#N/A,TRUE,"재고현황";#N/A,#N/A,TRUE,"공지사항"}</definedName>
    <definedName name="한승헌" localSheetId="28" hidden="1">{#N/A,#N/A,TRUE,"매출진척-1";#N/A,#N/A,TRUE,"매출진척-2";#N/A,#N/A,TRUE,"제품실적";#N/A,#N/A,TRUE,"RAC";#N/A,#N/A,TRUE,"PAC ";#N/A,#N/A,TRUE,"재고현황";#N/A,#N/A,TRUE,"공지사항"}</definedName>
    <definedName name="한승헌" localSheetId="5" hidden="1">{#N/A,#N/A,TRUE,"매출진척-1";#N/A,#N/A,TRUE,"매출진척-2";#N/A,#N/A,TRUE,"제품실적";#N/A,#N/A,TRUE,"RAC";#N/A,#N/A,TRUE,"PAC ";#N/A,#N/A,TRUE,"재고현황";#N/A,#N/A,TRUE,"공지사항"}</definedName>
    <definedName name="한승헌" localSheetId="13"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24" hidden="1">{#N/A,#N/A,TRUE,"Y생산";#N/A,#N/A,TRUE,"Y판매";#N/A,#N/A,TRUE,"Y총물량";#N/A,#N/A,TRUE,"Y능력";#N/A,#N/A,TRUE,"YKD"}</definedName>
    <definedName name="한영사전" localSheetId="8" hidden="1">{#N/A,#N/A,TRUE,"Y생산";#N/A,#N/A,TRUE,"Y판매";#N/A,#N/A,TRUE,"Y총물량";#N/A,#N/A,TRUE,"Y능력";#N/A,#N/A,TRUE,"YKD"}</definedName>
    <definedName name="한영사전" localSheetId="25" hidden="1">{#N/A,#N/A,TRUE,"Y생산";#N/A,#N/A,TRUE,"Y판매";#N/A,#N/A,TRUE,"Y총물량";#N/A,#N/A,TRUE,"Y능력";#N/A,#N/A,TRUE,"YKD"}</definedName>
    <definedName name="한영사전" localSheetId="2" hidden="1">{#N/A,#N/A,TRUE,"Y생산";#N/A,#N/A,TRUE,"Y판매";#N/A,#N/A,TRUE,"Y총물량";#N/A,#N/A,TRUE,"Y능력";#N/A,#N/A,TRUE,"YKD"}</definedName>
    <definedName name="한영사전" localSheetId="14" hidden="1">{#N/A,#N/A,TRUE,"Y생산";#N/A,#N/A,TRUE,"Y판매";#N/A,#N/A,TRUE,"Y총물량";#N/A,#N/A,TRUE,"Y능력";#N/A,#N/A,TRUE,"YKD"}</definedName>
    <definedName name="한영사전" localSheetId="28" hidden="1">{#N/A,#N/A,TRUE,"Y생산";#N/A,#N/A,TRUE,"Y판매";#N/A,#N/A,TRUE,"Y총물량";#N/A,#N/A,TRUE,"Y능력";#N/A,#N/A,TRUE,"YKD"}</definedName>
    <definedName name="한영사전" localSheetId="5" hidden="1">{#N/A,#N/A,TRUE,"Y생산";#N/A,#N/A,TRUE,"Y판매";#N/A,#N/A,TRUE,"Y총물량";#N/A,#N/A,TRUE,"Y능력";#N/A,#N/A,TRUE,"YKD"}</definedName>
    <definedName name="한영사전" localSheetId="13" hidden="1">{#N/A,#N/A,TRUE,"Y생산";#N/A,#N/A,TRUE,"Y판매";#N/A,#N/A,TRUE,"Y총물량";#N/A,#N/A,TRUE,"Y능력";#N/A,#N/A,TRUE,"YKD"}</definedName>
    <definedName name="한영사전" hidden="1">{#N/A,#N/A,TRUE,"Y생산";#N/A,#N/A,TRUE,"Y판매";#N/A,#N/A,TRUE,"Y총물량";#N/A,#N/A,TRUE,"Y능력";#N/A,#N/A,TRUE,"YKD"}</definedName>
    <definedName name="한원양행" localSheetId="24" hidden="1">{#N/A,#N/A,FALSE,"범우구미";#N/A,#N/A,FALSE,"세한케미칼";#N/A,#N/A,FALSE,"세명화학";#N/A,#N/A,FALSE,"신영케미칼";#N/A,#N/A,FALSE,"일석상사"}</definedName>
    <definedName name="한원양행" localSheetId="8" hidden="1">{#N/A,#N/A,FALSE,"범우구미";#N/A,#N/A,FALSE,"세한케미칼";#N/A,#N/A,FALSE,"세명화학";#N/A,#N/A,FALSE,"신영케미칼";#N/A,#N/A,FALSE,"일석상사"}</definedName>
    <definedName name="한원양행" localSheetId="25" hidden="1">{#N/A,#N/A,FALSE,"범우구미";#N/A,#N/A,FALSE,"세한케미칼";#N/A,#N/A,FALSE,"세명화학";#N/A,#N/A,FALSE,"신영케미칼";#N/A,#N/A,FALSE,"일석상사"}</definedName>
    <definedName name="한원양행" localSheetId="2" hidden="1">{#N/A,#N/A,FALSE,"범우구미";#N/A,#N/A,FALSE,"세한케미칼";#N/A,#N/A,FALSE,"세명화학";#N/A,#N/A,FALSE,"신영케미칼";#N/A,#N/A,FALSE,"일석상사"}</definedName>
    <definedName name="한원양행" localSheetId="28" hidden="1">{#N/A,#N/A,FALSE,"범우구미";#N/A,#N/A,FALSE,"세한케미칼";#N/A,#N/A,FALSE,"세명화학";#N/A,#N/A,FALSE,"신영케미칼";#N/A,#N/A,FALSE,"일석상사"}</definedName>
    <definedName name="한원양행" localSheetId="5"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 localSheetId="24">#REF!</definedName>
    <definedName name="한은보고2">#REF!</definedName>
    <definedName name="한은평균" localSheetId="24">#REF!</definedName>
    <definedName name="한은평균">#REF!</definedName>
    <definedName name="한은평균1" localSheetId="24">#REF!</definedName>
    <definedName name="한은평균1">#REF!</definedName>
    <definedName name="한은평균2" localSheetId="24">#REF!</definedName>
    <definedName name="한은평균2">#REF!</definedName>
    <definedName name="한은평균3" localSheetId="24">#REF!</definedName>
    <definedName name="한은평균3">#REF!</definedName>
    <definedName name="한은평균4" localSheetId="24">#REF!</definedName>
    <definedName name="한은평균4">#REF!</definedName>
    <definedName name="한은평균5" localSheetId="24">#REF!</definedName>
    <definedName name="한은평균5">#REF!</definedName>
    <definedName name="한총2" localSheetId="24" hidden="1">{#N/A,#N/A,FALSE,"을지 (4)";#N/A,#N/A,FALSE,"을지 (5)";#N/A,#N/A,FALSE,"을지 (6)"}</definedName>
    <definedName name="한총2" localSheetId="8" hidden="1">{#N/A,#N/A,FALSE,"을지 (4)";#N/A,#N/A,FALSE,"을지 (5)";#N/A,#N/A,FALSE,"을지 (6)"}</definedName>
    <definedName name="한총2" localSheetId="25" hidden="1">{#N/A,#N/A,FALSE,"을지 (4)";#N/A,#N/A,FALSE,"을지 (5)";#N/A,#N/A,FALSE,"을지 (6)"}</definedName>
    <definedName name="한총2" localSheetId="2" hidden="1">{#N/A,#N/A,FALSE,"을지 (4)";#N/A,#N/A,FALSE,"을지 (5)";#N/A,#N/A,FALSE,"을지 (6)"}</definedName>
    <definedName name="한총2" localSheetId="28" hidden="1">{#N/A,#N/A,FALSE,"을지 (4)";#N/A,#N/A,FALSE,"을지 (5)";#N/A,#N/A,FALSE,"을지 (6)"}</definedName>
    <definedName name="한총2" localSheetId="5" hidden="1">{#N/A,#N/A,FALSE,"을지 (4)";#N/A,#N/A,FALSE,"을지 (5)";#N/A,#N/A,FALSE,"을지 (6)"}</definedName>
    <definedName name="한총2" hidden="1">{#N/A,#N/A,FALSE,"을지 (4)";#N/A,#N/A,FALSE,"을지 (5)";#N/A,#N/A,FALSE,"을지 (6)"}</definedName>
    <definedName name="할석공" localSheetId="24">#REF!</definedName>
    <definedName name="할석공">#REF!</definedName>
    <definedName name="할인9월" localSheetId="24" hidden="1">{#N/A,#N/A,FALSE,"BS";#N/A,#N/A,FALSE,"PL";#N/A,#N/A,FALSE,"처분";#N/A,#N/A,FALSE,"현금";#N/A,#N/A,FALSE,"매출";#N/A,#N/A,FALSE,"원가";#N/A,#N/A,FALSE,"경영"}</definedName>
    <definedName name="할인9월" localSheetId="8" hidden="1">{#N/A,#N/A,FALSE,"BS";#N/A,#N/A,FALSE,"PL";#N/A,#N/A,FALSE,"처분";#N/A,#N/A,FALSE,"현금";#N/A,#N/A,FALSE,"매출";#N/A,#N/A,FALSE,"원가";#N/A,#N/A,FALSE,"경영"}</definedName>
    <definedName name="할인9월" localSheetId="25" hidden="1">{#N/A,#N/A,FALSE,"BS";#N/A,#N/A,FALSE,"PL";#N/A,#N/A,FALSE,"처분";#N/A,#N/A,FALSE,"현금";#N/A,#N/A,FALSE,"매출";#N/A,#N/A,FALSE,"원가";#N/A,#N/A,FALSE,"경영"}</definedName>
    <definedName name="할인9월" localSheetId="2" hidden="1">{#N/A,#N/A,FALSE,"BS";#N/A,#N/A,FALSE,"PL";#N/A,#N/A,FALSE,"처분";#N/A,#N/A,FALSE,"현금";#N/A,#N/A,FALSE,"매출";#N/A,#N/A,FALSE,"원가";#N/A,#N/A,FALSE,"경영"}</definedName>
    <definedName name="할인9월" localSheetId="14" hidden="1">{#N/A,#N/A,FALSE,"BS";#N/A,#N/A,FALSE,"PL";#N/A,#N/A,FALSE,"처분";#N/A,#N/A,FALSE,"현금";#N/A,#N/A,FALSE,"매출";#N/A,#N/A,FALSE,"원가";#N/A,#N/A,FALSE,"경영"}</definedName>
    <definedName name="할인9월" localSheetId="28" hidden="1">{#N/A,#N/A,FALSE,"BS";#N/A,#N/A,FALSE,"PL";#N/A,#N/A,FALSE,"처분";#N/A,#N/A,FALSE,"현금";#N/A,#N/A,FALSE,"매출";#N/A,#N/A,FALSE,"원가";#N/A,#N/A,FALSE,"경영"}</definedName>
    <definedName name="할인9월" localSheetId="5" hidden="1">{#N/A,#N/A,FALSE,"BS";#N/A,#N/A,FALSE,"PL";#N/A,#N/A,FALSE,"처분";#N/A,#N/A,FALSE,"현금";#N/A,#N/A,FALSE,"매출";#N/A,#N/A,FALSE,"원가";#N/A,#N/A,FALSE,"경영"}</definedName>
    <definedName name="할인9월" localSheetId="13"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24" hidden="1">{#N/A,#N/A,FALSE,"BS";#N/A,#N/A,FALSE,"PL";#N/A,#N/A,FALSE,"처분";#N/A,#N/A,FALSE,"현금";#N/A,#N/A,FALSE,"매출";#N/A,#N/A,FALSE,"원가";#N/A,#N/A,FALSE,"경영"}</definedName>
    <definedName name="할인9월_1" localSheetId="8" hidden="1">{#N/A,#N/A,FALSE,"BS";#N/A,#N/A,FALSE,"PL";#N/A,#N/A,FALSE,"처분";#N/A,#N/A,FALSE,"현금";#N/A,#N/A,FALSE,"매출";#N/A,#N/A,FALSE,"원가";#N/A,#N/A,FALSE,"경영"}</definedName>
    <definedName name="할인9월_1" localSheetId="25"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localSheetId="14" hidden="1">{#N/A,#N/A,FALSE,"BS";#N/A,#N/A,FALSE,"PL";#N/A,#N/A,FALSE,"처분";#N/A,#N/A,FALSE,"현금";#N/A,#N/A,FALSE,"매출";#N/A,#N/A,FALSE,"원가";#N/A,#N/A,FALSE,"경영"}</definedName>
    <definedName name="할인9월_1" localSheetId="28" hidden="1">{#N/A,#N/A,FALSE,"BS";#N/A,#N/A,FALSE,"PL";#N/A,#N/A,FALSE,"처분";#N/A,#N/A,FALSE,"현금";#N/A,#N/A,FALSE,"매출";#N/A,#N/A,FALSE,"원가";#N/A,#N/A,FALSE,"경영"}</definedName>
    <definedName name="할인9월_1" localSheetId="5" hidden="1">{#N/A,#N/A,FALSE,"BS";#N/A,#N/A,FALSE,"PL";#N/A,#N/A,FALSE,"처분";#N/A,#N/A,FALSE,"현금";#N/A,#N/A,FALSE,"매출";#N/A,#N/A,FALSE,"원가";#N/A,#N/A,FALSE,"경영"}</definedName>
    <definedName name="할인9월_1" localSheetId="13"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24" hidden="1">{#N/A,#N/A,FALSE,"BS";#N/A,#N/A,FALSE,"PL";#N/A,#N/A,FALSE,"처분";#N/A,#N/A,FALSE,"현금";#N/A,#N/A,FALSE,"매출";#N/A,#N/A,FALSE,"원가";#N/A,#N/A,FALSE,"경영"}</definedName>
    <definedName name="할인어음" localSheetId="8" hidden="1">{#N/A,#N/A,FALSE,"BS";#N/A,#N/A,FALSE,"PL";#N/A,#N/A,FALSE,"처분";#N/A,#N/A,FALSE,"현금";#N/A,#N/A,FALSE,"매출";#N/A,#N/A,FALSE,"원가";#N/A,#N/A,FALSE,"경영"}</definedName>
    <definedName name="할인어음" localSheetId="25"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localSheetId="14" hidden="1">{#N/A,#N/A,FALSE,"BS";#N/A,#N/A,FALSE,"PL";#N/A,#N/A,FALSE,"처분";#N/A,#N/A,FALSE,"현금";#N/A,#N/A,FALSE,"매출";#N/A,#N/A,FALSE,"원가";#N/A,#N/A,FALSE,"경영"}</definedName>
    <definedName name="할인어음" localSheetId="28" hidden="1">{#N/A,#N/A,FALSE,"BS";#N/A,#N/A,FALSE,"PL";#N/A,#N/A,FALSE,"처분";#N/A,#N/A,FALSE,"현금";#N/A,#N/A,FALSE,"매출";#N/A,#N/A,FALSE,"원가";#N/A,#N/A,FALSE,"경영"}</definedName>
    <definedName name="할인어음" localSheetId="5" hidden="1">{#N/A,#N/A,FALSE,"BS";#N/A,#N/A,FALSE,"PL";#N/A,#N/A,FALSE,"처분";#N/A,#N/A,FALSE,"현금";#N/A,#N/A,FALSE,"매출";#N/A,#N/A,FALSE,"원가";#N/A,#N/A,FALSE,"경영"}</definedName>
    <definedName name="할인어음" localSheetId="13"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24" hidden="1">{#N/A,#N/A,FALSE,"BS";#N/A,#N/A,FALSE,"PL";#N/A,#N/A,FALSE,"처분";#N/A,#N/A,FALSE,"현금";#N/A,#N/A,FALSE,"매출";#N/A,#N/A,FALSE,"원가";#N/A,#N/A,FALSE,"경영"}</definedName>
    <definedName name="할인어음_1" localSheetId="8" hidden="1">{#N/A,#N/A,FALSE,"BS";#N/A,#N/A,FALSE,"PL";#N/A,#N/A,FALSE,"처분";#N/A,#N/A,FALSE,"현금";#N/A,#N/A,FALSE,"매출";#N/A,#N/A,FALSE,"원가";#N/A,#N/A,FALSE,"경영"}</definedName>
    <definedName name="할인어음_1" localSheetId="25"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localSheetId="14" hidden="1">{#N/A,#N/A,FALSE,"BS";#N/A,#N/A,FALSE,"PL";#N/A,#N/A,FALSE,"처분";#N/A,#N/A,FALSE,"현금";#N/A,#N/A,FALSE,"매출";#N/A,#N/A,FALSE,"원가";#N/A,#N/A,FALSE,"경영"}</definedName>
    <definedName name="할인어음_1" localSheetId="28" hidden="1">{#N/A,#N/A,FALSE,"BS";#N/A,#N/A,FALSE,"PL";#N/A,#N/A,FALSE,"처분";#N/A,#N/A,FALSE,"현금";#N/A,#N/A,FALSE,"매출";#N/A,#N/A,FALSE,"원가";#N/A,#N/A,FALSE,"경영"}</definedName>
    <definedName name="할인어음_1" localSheetId="5" hidden="1">{#N/A,#N/A,FALSE,"BS";#N/A,#N/A,FALSE,"PL";#N/A,#N/A,FALSE,"처분";#N/A,#N/A,FALSE,"현금";#N/A,#N/A,FALSE,"매출";#N/A,#N/A,FALSE,"원가";#N/A,#N/A,FALSE,"경영"}</definedName>
    <definedName name="할인어음_1" localSheetId="13"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 localSheetId="24">BlankMacro1</definedName>
    <definedName name="할험" localSheetId="8">BlankMacro1</definedName>
    <definedName name="할험" localSheetId="25">BlankMacro1</definedName>
    <definedName name="할험" localSheetId="2">BlankMacro1</definedName>
    <definedName name="할험" localSheetId="28">BlankMacro1</definedName>
    <definedName name="할험" localSheetId="26">BlankMacro1</definedName>
    <definedName name="할험" localSheetId="27">BlankMacro1</definedName>
    <definedName name="할험" localSheetId="6">BlankMacro1</definedName>
    <definedName name="할험" localSheetId="5">BlankMacro1</definedName>
    <definedName name="할험">BlankMacro1</definedName>
    <definedName name="함석" localSheetId="24">#REF!</definedName>
    <definedName name="함석">#REF!</definedName>
    <definedName name="합" localSheetId="24">BlankMacro1</definedName>
    <definedName name="합" localSheetId="8">BlankMacro1</definedName>
    <definedName name="합" localSheetId="25">BlankMacro1</definedName>
    <definedName name="합" localSheetId="2">BlankMacro1</definedName>
    <definedName name="합" localSheetId="28">BlankMacro1</definedName>
    <definedName name="합" localSheetId="26">BlankMacro1</definedName>
    <definedName name="합" localSheetId="27">BlankMacro1</definedName>
    <definedName name="합" localSheetId="6">BlankMacro1</definedName>
    <definedName name="합" localSheetId="5">BlankMacro1</definedName>
    <definedName name="합">BlankMacro1</definedName>
    <definedName name="합계" localSheetId="24">#REF!</definedName>
    <definedName name="합계" localSheetId="14">#REF!</definedName>
    <definedName name="합계" localSheetId="13">#REF!</definedName>
    <definedName name="합계">#REF!</definedName>
    <definedName name="합뎌" localSheetId="24">BlankMacro1</definedName>
    <definedName name="합뎌" localSheetId="8">BlankMacro1</definedName>
    <definedName name="합뎌" localSheetId="25">BlankMacro1</definedName>
    <definedName name="합뎌" localSheetId="2">BlankMacro1</definedName>
    <definedName name="합뎌" localSheetId="28">BlankMacro1</definedName>
    <definedName name="합뎌" localSheetId="26">BlankMacro1</definedName>
    <definedName name="합뎌" localSheetId="27">BlankMacro1</definedName>
    <definedName name="합뎌" localSheetId="6">BlankMacro1</definedName>
    <definedName name="합뎌" localSheetId="5">BlankMacro1</definedName>
    <definedName name="합뎌">BlankMacro1</definedName>
    <definedName name="합리화4월" localSheetId="24" hidden="1">{#N/A,#N/A,FALSE,"단축1";#N/A,#N/A,FALSE,"단축2";#N/A,#N/A,FALSE,"단축3";#N/A,#N/A,FALSE,"장축";#N/A,#N/A,FALSE,"4WD"}</definedName>
    <definedName name="합리화4월" localSheetId="8" hidden="1">{#N/A,#N/A,FALSE,"단축1";#N/A,#N/A,FALSE,"단축2";#N/A,#N/A,FALSE,"단축3";#N/A,#N/A,FALSE,"장축";#N/A,#N/A,FALSE,"4WD"}</definedName>
    <definedName name="합리화4월" localSheetId="25" hidden="1">{#N/A,#N/A,FALSE,"단축1";#N/A,#N/A,FALSE,"단축2";#N/A,#N/A,FALSE,"단축3";#N/A,#N/A,FALSE,"장축";#N/A,#N/A,FALSE,"4WD"}</definedName>
    <definedName name="합리화4월" localSheetId="2" hidden="1">{#N/A,#N/A,FALSE,"단축1";#N/A,#N/A,FALSE,"단축2";#N/A,#N/A,FALSE,"단축3";#N/A,#N/A,FALSE,"장축";#N/A,#N/A,FALSE,"4WD"}</definedName>
    <definedName name="합리화4월" localSheetId="14" hidden="1">{#N/A,#N/A,FALSE,"단축1";#N/A,#N/A,FALSE,"단축2";#N/A,#N/A,FALSE,"단축3";#N/A,#N/A,FALSE,"장축";#N/A,#N/A,FALSE,"4WD"}</definedName>
    <definedName name="합리화4월" localSheetId="28" hidden="1">{#N/A,#N/A,FALSE,"단축1";#N/A,#N/A,FALSE,"단축2";#N/A,#N/A,FALSE,"단축3";#N/A,#N/A,FALSE,"장축";#N/A,#N/A,FALSE,"4WD"}</definedName>
    <definedName name="합리화4월" localSheetId="5" hidden="1">{#N/A,#N/A,FALSE,"단축1";#N/A,#N/A,FALSE,"단축2";#N/A,#N/A,FALSE,"단축3";#N/A,#N/A,FALSE,"장축";#N/A,#N/A,FALSE,"4WD"}</definedName>
    <definedName name="합리화4월" localSheetId="13" hidden="1">{#N/A,#N/A,FALSE,"단축1";#N/A,#N/A,FALSE,"단축2";#N/A,#N/A,FALSE,"단축3";#N/A,#N/A,FALSE,"장축";#N/A,#N/A,FALSE,"4WD"}</definedName>
    <definedName name="합리화4월" hidden="1">{#N/A,#N/A,FALSE,"단축1";#N/A,#N/A,FALSE,"단축2";#N/A,#N/A,FALSE,"단축3";#N/A,#N/A,FALSE,"장축";#N/A,#N/A,FALSE,"4WD"}</definedName>
    <definedName name="합잔" localSheetId="24">#REF!</definedName>
    <definedName name="합잔">#REF!</definedName>
    <definedName name="합판거푸집" localSheetId="24">#REF!</definedName>
    <definedName name="합판거푸집">#REF!</definedName>
    <definedName name="항" localSheetId="24">BlankMacro1</definedName>
    <definedName name="항" localSheetId="8">BlankMacro1</definedName>
    <definedName name="항" localSheetId="25">BlankMacro1</definedName>
    <definedName name="항" localSheetId="2">BlankMacro1</definedName>
    <definedName name="항" localSheetId="28">BlankMacro1</definedName>
    <definedName name="항" localSheetId="26">BlankMacro1</definedName>
    <definedName name="항" localSheetId="27">BlankMacro1</definedName>
    <definedName name="항" localSheetId="6">BlankMacro1</definedName>
    <definedName name="항" localSheetId="5">BlankMacro1</definedName>
    <definedName name="항">BlankMacro1</definedName>
    <definedName name="항공수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 localSheetId="24">#REF!</definedName>
    <definedName name="항목수">#REF!</definedName>
    <definedName name="항목제목" localSheetId="24">#REF!</definedName>
    <definedName name="항목제목">#REF!</definedName>
    <definedName name="항ㅎ">#N/A</definedName>
    <definedName name="핯" localSheetId="24">BlankMacro1</definedName>
    <definedName name="핯" localSheetId="8">BlankMacro1</definedName>
    <definedName name="핯" localSheetId="25">BlankMacro1</definedName>
    <definedName name="핯" localSheetId="2">BlankMacro1</definedName>
    <definedName name="핯" localSheetId="28">BlankMacro1</definedName>
    <definedName name="핯" localSheetId="26">BlankMacro1</definedName>
    <definedName name="핯" localSheetId="27">BlankMacro1</definedName>
    <definedName name="핯" localSheetId="6">BlankMacro1</definedName>
    <definedName name="핯" localSheetId="5">BlankMacro1</definedName>
    <definedName name="핯">BlankMacro1</definedName>
    <definedName name="해당년" localSheetId="24">#REF!</definedName>
    <definedName name="해당년">#REF!</definedName>
    <definedName name="해당월" localSheetId="24">#REF!</definedName>
    <definedName name="해당월">#REF!</definedName>
    <definedName name="해당화" localSheetId="24">#REF!</definedName>
    <definedName name="해당화">#REF!</definedName>
    <definedName name="해외">#N/A</definedName>
    <definedName name="해외2"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해외2"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해외2"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해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해외2"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해외2"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 localSheetId="24">#REF!</definedName>
    <definedName name="해외출장비_일비">#REF!</definedName>
    <definedName name="해체" localSheetId="24">#REF!</definedName>
    <definedName name="해체">#REF!</definedName>
    <definedName name="해한" localSheetId="24" hidden="1">{#N/A,#N/A,FALSE,"BS";#N/A,#N/A,FALSE,"PL";#N/A,#N/A,FALSE,"A";#N/A,#N/A,FALSE,"B";#N/A,#N/A,FALSE,"B1";#N/A,#N/A,FALSE,"C";#N/A,#N/A,FALSE,"C1";#N/A,#N/A,FALSE,"C2";#N/A,#N/A,FALSE,"D";#N/A,#N/A,FALSE,"E";#N/A,#N/A,FALSE,"F";#N/A,#N/A,FALSE,"AA";#N/A,#N/A,FALSE,"BB";#N/A,#N/A,FALSE,"CC";#N/A,#N/A,FALSE,"DD";#N/A,#N/A,FALSE,"EE";#N/A,#N/A,FALSE,"FF";#N/A,#N/A,FALSE,"PL10";#N/A,#N/A,FALSE,"PL20";#N/A,#N/A,FALSE,"PL30"}</definedName>
    <definedName name="해한" localSheetId="8" hidden="1">{#N/A,#N/A,FALSE,"BS";#N/A,#N/A,FALSE,"PL";#N/A,#N/A,FALSE,"A";#N/A,#N/A,FALSE,"B";#N/A,#N/A,FALSE,"B1";#N/A,#N/A,FALSE,"C";#N/A,#N/A,FALSE,"C1";#N/A,#N/A,FALSE,"C2";#N/A,#N/A,FALSE,"D";#N/A,#N/A,FALSE,"E";#N/A,#N/A,FALSE,"F";#N/A,#N/A,FALSE,"AA";#N/A,#N/A,FALSE,"BB";#N/A,#N/A,FALSE,"CC";#N/A,#N/A,FALSE,"DD";#N/A,#N/A,FALSE,"EE";#N/A,#N/A,FALSE,"FF";#N/A,#N/A,FALSE,"PL10";#N/A,#N/A,FALSE,"PL20";#N/A,#N/A,FALSE,"PL30"}</definedName>
    <definedName name="해한" localSheetId="25" hidden="1">{#N/A,#N/A,FALSE,"BS";#N/A,#N/A,FALSE,"PL";#N/A,#N/A,FALSE,"A";#N/A,#N/A,FALSE,"B";#N/A,#N/A,FALSE,"B1";#N/A,#N/A,FALSE,"C";#N/A,#N/A,FALSE,"C1";#N/A,#N/A,FALSE,"C2";#N/A,#N/A,FALSE,"D";#N/A,#N/A,FALSE,"E";#N/A,#N/A,FALSE,"F";#N/A,#N/A,FALSE,"AA";#N/A,#N/A,FALSE,"BB";#N/A,#N/A,FALSE,"CC";#N/A,#N/A,FALSE,"DD";#N/A,#N/A,FALSE,"EE";#N/A,#N/A,FALSE,"FF";#N/A,#N/A,FALSE,"PL10";#N/A,#N/A,FALSE,"PL20";#N/A,#N/A,FALSE,"PL30"}</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localSheetId="28" hidden="1">{#N/A,#N/A,FALSE,"BS";#N/A,#N/A,FALSE,"PL";#N/A,#N/A,FALSE,"A";#N/A,#N/A,FALSE,"B";#N/A,#N/A,FALSE,"B1";#N/A,#N/A,FALSE,"C";#N/A,#N/A,FALSE,"C1";#N/A,#N/A,FALSE,"C2";#N/A,#N/A,FALSE,"D";#N/A,#N/A,FALSE,"E";#N/A,#N/A,FALSE,"F";#N/A,#N/A,FALSE,"AA";#N/A,#N/A,FALSE,"BB";#N/A,#N/A,FALSE,"CC";#N/A,#N/A,FALSE,"DD";#N/A,#N/A,FALSE,"EE";#N/A,#N/A,FALSE,"FF";#N/A,#N/A,FALSE,"PL10";#N/A,#N/A,FALSE,"PL20";#N/A,#N/A,FALSE,"PL30"}</definedName>
    <definedName name="해한" localSheetId="5"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 localSheetId="24">BlankMacro1</definedName>
    <definedName name="해ㅑㄷㄱ" localSheetId="8">BlankMacro1</definedName>
    <definedName name="해ㅑㄷㄱ" localSheetId="25">BlankMacro1</definedName>
    <definedName name="해ㅑㄷㄱ" localSheetId="2">BlankMacro1</definedName>
    <definedName name="해ㅑㄷㄱ" localSheetId="28">BlankMacro1</definedName>
    <definedName name="해ㅑㄷㄱ" localSheetId="26">BlankMacro1</definedName>
    <definedName name="해ㅑㄷㄱ" localSheetId="27">BlankMacro1</definedName>
    <definedName name="해ㅑㄷㄱ" localSheetId="6">BlankMacro1</definedName>
    <definedName name="해ㅑㄷㄱ" localSheetId="5">BlankMacro1</definedName>
    <definedName name="해ㅑㄷㄱ">BlankMacro1</definedName>
    <definedName name="핻ㄱ" localSheetId="24">BlankMacro1</definedName>
    <definedName name="핻ㄱ" localSheetId="8">BlankMacro1</definedName>
    <definedName name="핻ㄱ" localSheetId="25">BlankMacro1</definedName>
    <definedName name="핻ㄱ" localSheetId="2">BlankMacro1</definedName>
    <definedName name="핻ㄱ" localSheetId="28">BlankMacro1</definedName>
    <definedName name="핻ㄱ" localSheetId="26">BlankMacro1</definedName>
    <definedName name="핻ㄱ" localSheetId="27">BlankMacro1</definedName>
    <definedName name="핻ㄱ" localSheetId="6">BlankMacro1</definedName>
    <definedName name="핻ㄱ" localSheetId="5">BlankMacro1</definedName>
    <definedName name="핻ㄱ">BlankMacro1</definedName>
    <definedName name="행삭제" localSheetId="24">#REF!</definedName>
    <definedName name="행삭제">#REF!</definedName>
    <definedName name="햐" localSheetId="24" hidden="1">{#N/A,#N/A,FALSE,"1.CRITERIA";#N/A,#N/A,FALSE,"2.IS";#N/A,#N/A,FALSE,"3.BS";#N/A,#N/A,FALSE,"4.PER PL";#N/A,#N/A,FALSE,"5.INVESTMENT";#N/A,#N/A,FALSE,"6.공문";#N/A,#N/A,FALSE,"7.netinvest"}</definedName>
    <definedName name="햐" localSheetId="8" hidden="1">{#N/A,#N/A,FALSE,"1.CRITERIA";#N/A,#N/A,FALSE,"2.IS";#N/A,#N/A,FALSE,"3.BS";#N/A,#N/A,FALSE,"4.PER PL";#N/A,#N/A,FALSE,"5.INVESTMENT";#N/A,#N/A,FALSE,"6.공문";#N/A,#N/A,FALSE,"7.netinvest"}</definedName>
    <definedName name="햐" localSheetId="25"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localSheetId="28" hidden="1">{#N/A,#N/A,FALSE,"1.CRITERIA";#N/A,#N/A,FALSE,"2.IS";#N/A,#N/A,FALSE,"3.BS";#N/A,#N/A,FALSE,"4.PER PL";#N/A,#N/A,FALSE,"5.INVESTMENT";#N/A,#N/A,FALSE,"6.공문";#N/A,#N/A,FALSE,"7.netinvest"}</definedName>
    <definedName name="햐" localSheetId="5"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 localSheetId="24">BlankMacro1</definedName>
    <definedName name="햑" localSheetId="8">BlankMacro1</definedName>
    <definedName name="햑" localSheetId="25">BlankMacro1</definedName>
    <definedName name="햑" localSheetId="2">BlankMacro1</definedName>
    <definedName name="햑" localSheetId="28">BlankMacro1</definedName>
    <definedName name="햑" localSheetId="26">BlankMacro1</definedName>
    <definedName name="햑" localSheetId="27">BlankMacro1</definedName>
    <definedName name="햑" localSheetId="6">BlankMacro1</definedName>
    <definedName name="햑" localSheetId="5">BlankMacro1</definedName>
    <definedName name="햑">BlankMacro1</definedName>
    <definedName name="햡">#N/A</definedName>
    <definedName name="향수" localSheetId="24" hidden="1">{"'Jibu9811 (3)'!$B$1:$J$433"}</definedName>
    <definedName name="향수" localSheetId="8" hidden="1">{"'Jibu9811 (3)'!$B$1:$J$433"}</definedName>
    <definedName name="향수" localSheetId="25" hidden="1">{"'Jibu9811 (3)'!$B$1:$J$433"}</definedName>
    <definedName name="향수" localSheetId="2" hidden="1">{"'Jibu9811 (3)'!$B$1:$J$433"}</definedName>
    <definedName name="향수" localSheetId="14" hidden="1">{"'Jibu9811 (3)'!$B$1:$J$433"}</definedName>
    <definedName name="향수" localSheetId="28" hidden="1">{"'Jibu9811 (3)'!$B$1:$J$433"}</definedName>
    <definedName name="향수" localSheetId="5" hidden="1">{"'Jibu9811 (3)'!$B$1:$J$433"}</definedName>
    <definedName name="향수" localSheetId="13" hidden="1">{"'Jibu9811 (3)'!$B$1:$J$433"}</definedName>
    <definedName name="향수" hidden="1">{"'Jibu9811 (3)'!$B$1:$J$433"}</definedName>
    <definedName name="향후계획1" localSheetId="24" hidden="1">{#N/A,#N/A,FALSE,"단축1";#N/A,#N/A,FALSE,"단축2";#N/A,#N/A,FALSE,"단축3";#N/A,#N/A,FALSE,"장축";#N/A,#N/A,FALSE,"4WD"}</definedName>
    <definedName name="향후계획1" localSheetId="8" hidden="1">{#N/A,#N/A,FALSE,"단축1";#N/A,#N/A,FALSE,"단축2";#N/A,#N/A,FALSE,"단축3";#N/A,#N/A,FALSE,"장축";#N/A,#N/A,FALSE,"4WD"}</definedName>
    <definedName name="향후계획1" localSheetId="25" hidden="1">{#N/A,#N/A,FALSE,"단축1";#N/A,#N/A,FALSE,"단축2";#N/A,#N/A,FALSE,"단축3";#N/A,#N/A,FALSE,"장축";#N/A,#N/A,FALSE,"4WD"}</definedName>
    <definedName name="향후계획1" localSheetId="2" hidden="1">{#N/A,#N/A,FALSE,"단축1";#N/A,#N/A,FALSE,"단축2";#N/A,#N/A,FALSE,"단축3";#N/A,#N/A,FALSE,"장축";#N/A,#N/A,FALSE,"4WD"}</definedName>
    <definedName name="향후계획1" localSheetId="28" hidden="1">{#N/A,#N/A,FALSE,"단축1";#N/A,#N/A,FALSE,"단축2";#N/A,#N/A,FALSE,"단축3";#N/A,#N/A,FALSE,"장축";#N/A,#N/A,FALSE,"4WD"}</definedName>
    <definedName name="향후계획1" localSheetId="5" hidden="1">{#N/A,#N/A,FALSE,"단축1";#N/A,#N/A,FALSE,"단축2";#N/A,#N/A,FALSE,"단축3";#N/A,#N/A,FALSE,"장축";#N/A,#N/A,FALSE,"4WD"}</definedName>
    <definedName name="향후계획1" hidden="1">{#N/A,#N/A,FALSE,"단축1";#N/A,#N/A,FALSE,"단축2";#N/A,#N/A,FALSE,"단축3";#N/A,#N/A,FALSE,"장축";#N/A,#N/A,FALSE,"4WD"}</definedName>
    <definedName name="향후방향" localSheetId="24" hidden="1">{#N/A,#N/A,FALSE,"단축1";#N/A,#N/A,FALSE,"단축2";#N/A,#N/A,FALSE,"단축3";#N/A,#N/A,FALSE,"장축";#N/A,#N/A,FALSE,"4WD"}</definedName>
    <definedName name="향후방향" localSheetId="8" hidden="1">{#N/A,#N/A,FALSE,"단축1";#N/A,#N/A,FALSE,"단축2";#N/A,#N/A,FALSE,"단축3";#N/A,#N/A,FALSE,"장축";#N/A,#N/A,FALSE,"4WD"}</definedName>
    <definedName name="향후방향" localSheetId="25" hidden="1">{#N/A,#N/A,FALSE,"단축1";#N/A,#N/A,FALSE,"단축2";#N/A,#N/A,FALSE,"단축3";#N/A,#N/A,FALSE,"장축";#N/A,#N/A,FALSE,"4WD"}</definedName>
    <definedName name="향후방향" localSheetId="2" hidden="1">{#N/A,#N/A,FALSE,"단축1";#N/A,#N/A,FALSE,"단축2";#N/A,#N/A,FALSE,"단축3";#N/A,#N/A,FALSE,"장축";#N/A,#N/A,FALSE,"4WD"}</definedName>
    <definedName name="향후방향" localSheetId="14" hidden="1">{#N/A,#N/A,FALSE,"단축1";#N/A,#N/A,FALSE,"단축2";#N/A,#N/A,FALSE,"단축3";#N/A,#N/A,FALSE,"장축";#N/A,#N/A,FALSE,"4WD"}</definedName>
    <definedName name="향후방향" localSheetId="28" hidden="1">{#N/A,#N/A,FALSE,"단축1";#N/A,#N/A,FALSE,"단축2";#N/A,#N/A,FALSE,"단축3";#N/A,#N/A,FALSE,"장축";#N/A,#N/A,FALSE,"4WD"}</definedName>
    <definedName name="향후방향" localSheetId="5" hidden="1">{#N/A,#N/A,FALSE,"단축1";#N/A,#N/A,FALSE,"단축2";#N/A,#N/A,FALSE,"단축3";#N/A,#N/A,FALSE,"장축";#N/A,#N/A,FALSE,"4WD"}</definedName>
    <definedName name="향후방향" localSheetId="13" hidden="1">{#N/A,#N/A,FALSE,"단축1";#N/A,#N/A,FALSE,"단축2";#N/A,#N/A,FALSE,"단축3";#N/A,#N/A,FALSE,"장축";#N/A,#N/A,FALSE,"4WD"}</definedName>
    <definedName name="향후방향" hidden="1">{#N/A,#N/A,FALSE,"단축1";#N/A,#N/A,FALSE,"단축2";#N/A,#N/A,FALSE,"단축3";#N/A,#N/A,FALSE,"장축";#N/A,#N/A,FALSE,"4WD"}</definedName>
    <definedName name="허" localSheetId="24">BlankMacro1</definedName>
    <definedName name="허" localSheetId="8">BlankMacro1</definedName>
    <definedName name="허" localSheetId="25">BlankMacro1</definedName>
    <definedName name="허" localSheetId="2">BlankMacro1</definedName>
    <definedName name="허" localSheetId="28">BlankMacro1</definedName>
    <definedName name="허" localSheetId="26">BlankMacro1</definedName>
    <definedName name="허" localSheetId="27">BlankMacro1</definedName>
    <definedName name="허" localSheetId="6">BlankMacro1</definedName>
    <definedName name="허" localSheetId="5">BlankMacro1</definedName>
    <definedName name="허">BlankMacro1</definedName>
    <definedName name="허허" localSheetId="24" hidden="1">{#N/A,#N/A,TRUE,"Y생산";#N/A,#N/A,TRUE,"Y판매";#N/A,#N/A,TRUE,"Y총물량";#N/A,#N/A,TRUE,"Y능력";#N/A,#N/A,TRUE,"YKD"}</definedName>
    <definedName name="허허" localSheetId="8" hidden="1">{#N/A,#N/A,TRUE,"Y생산";#N/A,#N/A,TRUE,"Y판매";#N/A,#N/A,TRUE,"Y총물량";#N/A,#N/A,TRUE,"Y능력";#N/A,#N/A,TRUE,"YKD"}</definedName>
    <definedName name="허허" localSheetId="25" hidden="1">{#N/A,#N/A,TRUE,"Y생산";#N/A,#N/A,TRUE,"Y판매";#N/A,#N/A,TRUE,"Y총물량";#N/A,#N/A,TRUE,"Y능력";#N/A,#N/A,TRUE,"YKD"}</definedName>
    <definedName name="허허" localSheetId="2" hidden="1">{#N/A,#N/A,TRUE,"Y생산";#N/A,#N/A,TRUE,"Y판매";#N/A,#N/A,TRUE,"Y총물량";#N/A,#N/A,TRUE,"Y능력";#N/A,#N/A,TRUE,"YKD"}</definedName>
    <definedName name="허허" localSheetId="28" hidden="1">{#N/A,#N/A,TRUE,"Y생산";#N/A,#N/A,TRUE,"Y판매";#N/A,#N/A,TRUE,"Y총물량";#N/A,#N/A,TRUE,"Y능력";#N/A,#N/A,TRUE,"YKD"}</definedName>
    <definedName name="허허" localSheetId="5" hidden="1">{#N/A,#N/A,TRUE,"Y생산";#N/A,#N/A,TRUE,"Y판매";#N/A,#N/A,TRUE,"Y총물량";#N/A,#N/A,TRUE,"Y능력";#N/A,#N/A,TRUE,"YKD"}</definedName>
    <definedName name="허허" hidden="1">{#N/A,#N/A,TRUE,"Y생산";#N/A,#N/A,TRUE,"Y판매";#N/A,#N/A,TRUE,"Y총물량";#N/A,#N/A,TRUE,"Y능력";#N/A,#N/A,TRUE,"YKD"}</definedName>
    <definedName name="허ㅏㅏㅇ라" localSheetId="24">BlankMacro1</definedName>
    <definedName name="허ㅏㅏㅇ라" localSheetId="8">BlankMacro1</definedName>
    <definedName name="허ㅏㅏㅇ라" localSheetId="25">BlankMacro1</definedName>
    <definedName name="허ㅏㅏㅇ라" localSheetId="2">BlankMacro1</definedName>
    <definedName name="허ㅏㅏㅇ라" localSheetId="28">BlankMacro1</definedName>
    <definedName name="허ㅏㅏㅇ라" localSheetId="26">BlankMacro1</definedName>
    <definedName name="허ㅏㅏㅇ라" localSheetId="27">BlankMacro1</definedName>
    <definedName name="허ㅏㅏㅇ라" localSheetId="6">BlankMacro1</definedName>
    <definedName name="허ㅏㅏㅇ라" localSheetId="5">BlankMacro1</definedName>
    <definedName name="허ㅏㅏㅇ라">BlankMacro1</definedName>
    <definedName name="허ㅑㄷ" localSheetId="24">BlankMacro1</definedName>
    <definedName name="허ㅑㄷ" localSheetId="8">BlankMacro1</definedName>
    <definedName name="허ㅑㄷ" localSheetId="25">BlankMacro1</definedName>
    <definedName name="허ㅑㄷ" localSheetId="2">BlankMacro1</definedName>
    <definedName name="허ㅑㄷ" localSheetId="28">BlankMacro1</definedName>
    <definedName name="허ㅑㄷ" localSheetId="26">BlankMacro1</definedName>
    <definedName name="허ㅑㄷ" localSheetId="27">BlankMacro1</definedName>
    <definedName name="허ㅑㄷ" localSheetId="6">BlankMacro1</definedName>
    <definedName name="허ㅑㄷ" localSheetId="5">BlankMacro1</definedName>
    <definedName name="허ㅑㄷ">BlankMacro1</definedName>
    <definedName name="허ㅑㄷㄱ" localSheetId="24">BlankMacro1</definedName>
    <definedName name="허ㅑㄷㄱ" localSheetId="8">BlankMacro1</definedName>
    <definedName name="허ㅑㄷㄱ" localSheetId="25">BlankMacro1</definedName>
    <definedName name="허ㅑㄷㄱ" localSheetId="2">BlankMacro1</definedName>
    <definedName name="허ㅑㄷㄱ" localSheetId="28">BlankMacro1</definedName>
    <definedName name="허ㅑㄷㄱ" localSheetId="26">BlankMacro1</definedName>
    <definedName name="허ㅑㄷㄱ" localSheetId="27">BlankMacro1</definedName>
    <definedName name="허ㅑㄷㄱ" localSheetId="6">BlankMacro1</definedName>
    <definedName name="허ㅑㄷㄱ" localSheetId="5">BlankMacro1</definedName>
    <definedName name="허ㅑㄷㄱ">BlankMacro1</definedName>
    <definedName name="허ㅑㅂ" localSheetId="24">BlankMacro1</definedName>
    <definedName name="허ㅑㅂ" localSheetId="8">BlankMacro1</definedName>
    <definedName name="허ㅑㅂ" localSheetId="25">BlankMacro1</definedName>
    <definedName name="허ㅑㅂ" localSheetId="2">BlankMacro1</definedName>
    <definedName name="허ㅑㅂ" localSheetId="28">BlankMacro1</definedName>
    <definedName name="허ㅑㅂ" localSheetId="26">BlankMacro1</definedName>
    <definedName name="허ㅑㅂ" localSheetId="27">BlankMacro1</definedName>
    <definedName name="허ㅑㅂ" localSheetId="6">BlankMacro1</definedName>
    <definedName name="허ㅑㅂ" localSheetId="5">BlankMacro1</definedName>
    <definedName name="허ㅑㅂ">BlankMacro1</definedName>
    <definedName name="허ㅑㅑ다허" localSheetId="24">BlankMacro1</definedName>
    <definedName name="허ㅑㅑ다허" localSheetId="8">BlankMacro1</definedName>
    <definedName name="허ㅑㅑ다허" localSheetId="25">BlankMacro1</definedName>
    <definedName name="허ㅑㅑ다허" localSheetId="2">BlankMacro1</definedName>
    <definedName name="허ㅑㅑ다허" localSheetId="28">BlankMacro1</definedName>
    <definedName name="허ㅑㅑ다허" localSheetId="26">BlankMacro1</definedName>
    <definedName name="허ㅑㅑ다허" localSheetId="27">BlankMacro1</definedName>
    <definedName name="허ㅑㅑ다허" localSheetId="6">BlankMacro1</definedName>
    <definedName name="허ㅑㅑ다허" localSheetId="5">BlankMacro1</definedName>
    <definedName name="허ㅑㅑ다허">BlankMacro1</definedName>
    <definedName name="허ㅑㅣㅣ" localSheetId="24">BlankMacro1</definedName>
    <definedName name="허ㅑㅣㅣ" localSheetId="8">BlankMacro1</definedName>
    <definedName name="허ㅑㅣㅣ" localSheetId="25">BlankMacro1</definedName>
    <definedName name="허ㅑㅣㅣ" localSheetId="2">BlankMacro1</definedName>
    <definedName name="허ㅑㅣㅣ" localSheetId="28">BlankMacro1</definedName>
    <definedName name="허ㅑㅣㅣ" localSheetId="26">BlankMacro1</definedName>
    <definedName name="허ㅑㅣㅣ" localSheetId="27">BlankMacro1</definedName>
    <definedName name="허ㅑㅣㅣ" localSheetId="6">BlankMacro1</definedName>
    <definedName name="허ㅑㅣㅣ" localSheetId="5">BlankMacro1</definedName>
    <definedName name="허ㅑㅣㅣ">BlankMacro1</definedName>
    <definedName name="허ㅓ" localSheetId="24">BlankMacro1</definedName>
    <definedName name="허ㅓ" localSheetId="8">BlankMacro1</definedName>
    <definedName name="허ㅓ" localSheetId="25">BlankMacro1</definedName>
    <definedName name="허ㅓ" localSheetId="2">BlankMacro1</definedName>
    <definedName name="허ㅓ" localSheetId="28">BlankMacro1</definedName>
    <definedName name="허ㅓ" localSheetId="26">BlankMacro1</definedName>
    <definedName name="허ㅓ" localSheetId="27">BlankMacro1</definedName>
    <definedName name="허ㅓ" localSheetId="6">BlankMacro1</definedName>
    <definedName name="허ㅓ" localSheetId="5">BlankMacro1</definedName>
    <definedName name="허ㅓ">BlankMacro1</definedName>
    <definedName name="허ㅓㄷ" localSheetId="24">BlankMacro1</definedName>
    <definedName name="허ㅓㄷ" localSheetId="8">BlankMacro1</definedName>
    <definedName name="허ㅓㄷ" localSheetId="25">BlankMacro1</definedName>
    <definedName name="허ㅓㄷ" localSheetId="2">BlankMacro1</definedName>
    <definedName name="허ㅓㄷ" localSheetId="28">BlankMacro1</definedName>
    <definedName name="허ㅓㄷ" localSheetId="26">BlankMacro1</definedName>
    <definedName name="허ㅓㄷ" localSheetId="27">BlankMacro1</definedName>
    <definedName name="허ㅓㄷ" localSheetId="6">BlankMacro1</definedName>
    <definedName name="허ㅓㄷ" localSheetId="5">BlankMacro1</definedName>
    <definedName name="허ㅓㄷ">BlankMacro1</definedName>
    <definedName name="허ㅓㅇ" localSheetId="24">BlankMacro1</definedName>
    <definedName name="허ㅓㅇ" localSheetId="8">BlankMacro1</definedName>
    <definedName name="허ㅓㅇ" localSheetId="25">BlankMacro1</definedName>
    <definedName name="허ㅓㅇ" localSheetId="2">BlankMacro1</definedName>
    <definedName name="허ㅓㅇ" localSheetId="28">BlankMacro1</definedName>
    <definedName name="허ㅓㅇ" localSheetId="26">BlankMacro1</definedName>
    <definedName name="허ㅓㅇ" localSheetId="27">BlankMacro1</definedName>
    <definedName name="허ㅓㅇ" localSheetId="6">BlankMacro1</definedName>
    <definedName name="허ㅓㅇ" localSheetId="5">BlankMacro1</definedName>
    <definedName name="허ㅓㅇ">BlankMacro1</definedName>
    <definedName name="허ㅓ아" localSheetId="24">BlankMacro1</definedName>
    <definedName name="허ㅓ아" localSheetId="8">BlankMacro1</definedName>
    <definedName name="허ㅓ아" localSheetId="25">BlankMacro1</definedName>
    <definedName name="허ㅓ아" localSheetId="2">BlankMacro1</definedName>
    <definedName name="허ㅓ아" localSheetId="28">BlankMacro1</definedName>
    <definedName name="허ㅓ아" localSheetId="26">BlankMacro1</definedName>
    <definedName name="허ㅓ아" localSheetId="27">BlankMacro1</definedName>
    <definedName name="허ㅓ아" localSheetId="6">BlankMacro1</definedName>
    <definedName name="허ㅓ아" localSheetId="5">BlankMacro1</definedName>
    <definedName name="허ㅓ아">BlankMacro1</definedName>
    <definedName name="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8"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헌" localSheetId="5"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 localSheetId="24">#REF!</definedName>
    <definedName name="헌치H">#REF!</definedName>
    <definedName name="헌치V" localSheetId="24">#REF!</definedName>
    <definedName name="헌치V">#REF!</definedName>
    <definedName name="헙" localSheetId="24">BlankMacro1</definedName>
    <definedName name="헙" localSheetId="8">BlankMacro1</definedName>
    <definedName name="헙" localSheetId="25">BlankMacro1</definedName>
    <definedName name="헙" localSheetId="2">BlankMacro1</definedName>
    <definedName name="헙" localSheetId="28">BlankMacro1</definedName>
    <definedName name="헙" localSheetId="26">BlankMacro1</definedName>
    <definedName name="헙" localSheetId="27">BlankMacro1</definedName>
    <definedName name="헙" localSheetId="6">BlankMacro1</definedName>
    <definedName name="헙" localSheetId="5">BlankMacro1</definedName>
    <definedName name="헙">BlankMacro1</definedName>
    <definedName name="헙댜ㅐ">#N/A</definedName>
    <definedName name="헙뱌ㅐ" localSheetId="24" hidden="1">{#N/A,#N/A,FALSE,"기안지";#N/A,#N/A,FALSE,"통신지"}</definedName>
    <definedName name="헙뱌ㅐ" localSheetId="8" hidden="1">{#N/A,#N/A,FALSE,"기안지";#N/A,#N/A,FALSE,"통신지"}</definedName>
    <definedName name="헙뱌ㅐ" localSheetId="25" hidden="1">{#N/A,#N/A,FALSE,"기안지";#N/A,#N/A,FALSE,"통신지"}</definedName>
    <definedName name="헙뱌ㅐ" localSheetId="2" hidden="1">{#N/A,#N/A,FALSE,"기안지";#N/A,#N/A,FALSE,"통신지"}</definedName>
    <definedName name="헙뱌ㅐ" localSheetId="14" hidden="1">{#N/A,#N/A,FALSE,"기안지";#N/A,#N/A,FALSE,"통신지"}</definedName>
    <definedName name="헙뱌ㅐ" localSheetId="28" hidden="1">{#N/A,#N/A,FALSE,"기안지";#N/A,#N/A,FALSE,"통신지"}</definedName>
    <definedName name="헙뱌ㅐ" localSheetId="5" hidden="1">{#N/A,#N/A,FALSE,"기안지";#N/A,#N/A,FALSE,"통신지"}</definedName>
    <definedName name="헙뱌ㅐ" localSheetId="13" hidden="1">{#N/A,#N/A,FALSE,"기안지";#N/A,#N/A,FALSE,"통신지"}</definedName>
    <definedName name="헙뱌ㅐ" hidden="1">{#N/A,#N/A,FALSE,"기안지";#N/A,#N/A,FALSE,"통신지"}</definedName>
    <definedName name="헤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헤드" localSheetId="8" hidden="1">{#N/A,#N/A,FALSE,"손익표지";#N/A,#N/A,FALSE,"손익계산";#N/A,#N/A,FALSE,"일반관리비";#N/A,#N/A,FALSE,"영업외수익";#N/A,#N/A,FALSE,"영업외비용";#N/A,#N/A,FALSE,"매출액";#N/A,#N/A,FALSE,"요약손익";#N/A,#N/A,FALSE,"요약대차";#N/A,#N/A,FALSE,"매출채권현황";#N/A,#N/A,FALSE,"매출채권명세"}</definedName>
    <definedName name="헤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헤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헤드" localSheetId="5" hidden="1">{#N/A,#N/A,FALSE,"손익표지";#N/A,#N/A,FALSE,"손익계산";#N/A,#N/A,FALSE,"일반관리비";#N/A,#N/A,FALSE,"영업외수익";#N/A,#N/A,FALSE,"영업외비용";#N/A,#N/A,FALSE,"매출액";#N/A,#N/A,FALSE,"요약손익";#N/A,#N/A,FALSE,"요약대차";#N/A,#N/A,FALSE,"매출채권현황";#N/A,#N/A,FALSE,"매출채권명세"}</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24" hidden="1">{#N/A,#N/A,FALSE,"1.CRITERIA";#N/A,#N/A,FALSE,"2.IS";#N/A,#N/A,FALSE,"3.BS";#N/A,#N/A,FALSE,"4.PER PL";#N/A,#N/A,FALSE,"5.INVESTMENT";#N/A,#N/A,FALSE,"6.공문";#N/A,#N/A,FALSE,"7.netinvest"}</definedName>
    <definedName name="혀" localSheetId="8" hidden="1">{#N/A,#N/A,FALSE,"1.CRITERIA";#N/A,#N/A,FALSE,"2.IS";#N/A,#N/A,FALSE,"3.BS";#N/A,#N/A,FALSE,"4.PER PL";#N/A,#N/A,FALSE,"5.INVESTMENT";#N/A,#N/A,FALSE,"6.공문";#N/A,#N/A,FALSE,"7.netinvest"}</definedName>
    <definedName name="혀" localSheetId="25"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localSheetId="28" hidden="1">{#N/A,#N/A,FALSE,"1.CRITERIA";#N/A,#N/A,FALSE,"2.IS";#N/A,#N/A,FALSE,"3.BS";#N/A,#N/A,FALSE,"4.PER PL";#N/A,#N/A,FALSE,"5.INVESTMENT";#N/A,#N/A,FALSE,"6.공문";#N/A,#N/A,FALSE,"7.netinvest"}</definedName>
    <definedName name="혀" localSheetId="5"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24" hidden="1">{#N/A,#N/A,FALSE,"단축1";#N/A,#N/A,FALSE,"단축2";#N/A,#N/A,FALSE,"단축3";#N/A,#N/A,FALSE,"장축";#N/A,#N/A,FALSE,"4WD"}</definedName>
    <definedName name="현" localSheetId="8" hidden="1">{#N/A,#N/A,FALSE,"단축1";#N/A,#N/A,FALSE,"단축2";#N/A,#N/A,FALSE,"단축3";#N/A,#N/A,FALSE,"장축";#N/A,#N/A,FALSE,"4WD"}</definedName>
    <definedName name="현" localSheetId="25" hidden="1">{#N/A,#N/A,FALSE,"단축1";#N/A,#N/A,FALSE,"단축2";#N/A,#N/A,FALSE,"단축3";#N/A,#N/A,FALSE,"장축";#N/A,#N/A,FALSE,"4WD"}</definedName>
    <definedName name="현" localSheetId="2" hidden="1">{#N/A,#N/A,FALSE,"단축1";#N/A,#N/A,FALSE,"단축2";#N/A,#N/A,FALSE,"단축3";#N/A,#N/A,FALSE,"장축";#N/A,#N/A,FALSE,"4WD"}</definedName>
    <definedName name="현" localSheetId="28" hidden="1">{#N/A,#N/A,FALSE,"단축1";#N/A,#N/A,FALSE,"단축2";#N/A,#N/A,FALSE,"단축3";#N/A,#N/A,FALSE,"장축";#N/A,#N/A,FALSE,"4WD"}</definedName>
    <definedName name="현" localSheetId="5" hidden="1">{#N/A,#N/A,FALSE,"단축1";#N/A,#N/A,FALSE,"단축2";#N/A,#N/A,FALSE,"단축3";#N/A,#N/A,FALSE,"장축";#N/A,#N/A,FALSE,"4WD"}</definedName>
    <definedName name="현" hidden="1">{#N/A,#N/A,FALSE,"단축1";#N/A,#N/A,FALSE,"단축2";#N/A,#N/A,FALSE,"단축3";#N/A,#N/A,FALSE,"장축";#N/A,#N/A,FALSE,"4WD"}</definedName>
    <definedName name="현금"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 localSheetId="24">#REF!</definedName>
    <definedName name="현금_당기말">#REF!</definedName>
    <definedName name="현금_전기말" localSheetId="24">#REF!</definedName>
    <definedName name="현금_전기말">#REF!</definedName>
    <definedName name="현금23" localSheetId="24" hidden="1">{#N/A,#N/A,FALSE,"BS";#N/A,#N/A,FALSE,"PL";#N/A,#N/A,FALSE,"처분";#N/A,#N/A,FALSE,"현금";#N/A,#N/A,FALSE,"매출";#N/A,#N/A,FALSE,"원가";#N/A,#N/A,FALSE,"경영"}</definedName>
    <definedName name="현금23" localSheetId="8" hidden="1">{#N/A,#N/A,FALSE,"BS";#N/A,#N/A,FALSE,"PL";#N/A,#N/A,FALSE,"처분";#N/A,#N/A,FALSE,"현금";#N/A,#N/A,FALSE,"매출";#N/A,#N/A,FALSE,"원가";#N/A,#N/A,FALSE,"경영"}</definedName>
    <definedName name="현금23" localSheetId="25"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localSheetId="28" hidden="1">{#N/A,#N/A,FALSE,"BS";#N/A,#N/A,FALSE,"PL";#N/A,#N/A,FALSE,"처분";#N/A,#N/A,FALSE,"현금";#N/A,#N/A,FALSE,"매출";#N/A,#N/A,FALSE,"원가";#N/A,#N/A,FALSE,"경영"}</definedName>
    <definedName name="현금23" localSheetId="5"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 localSheetId="24">#REF!</definedName>
    <definedName name="현금거래_5300">#REF!</definedName>
    <definedName name="현금검증표" localSheetId="24" hidden="1">{#N/A,#N/A,FALSE,"1.CRITERIA";#N/A,#N/A,FALSE,"2.IS";#N/A,#N/A,FALSE,"3.BS";#N/A,#N/A,FALSE,"4.PER PL";#N/A,#N/A,FALSE,"5.INVESTMENT";#N/A,#N/A,FALSE,"6.공문";#N/A,#N/A,FALSE,"7.netinvest"}</definedName>
    <definedName name="현금검증표" localSheetId="8" hidden="1">{#N/A,#N/A,FALSE,"1.CRITERIA";#N/A,#N/A,FALSE,"2.IS";#N/A,#N/A,FALSE,"3.BS";#N/A,#N/A,FALSE,"4.PER PL";#N/A,#N/A,FALSE,"5.INVESTMENT";#N/A,#N/A,FALSE,"6.공문";#N/A,#N/A,FALSE,"7.netinvest"}</definedName>
    <definedName name="현금검증표" localSheetId="25" hidden="1">{#N/A,#N/A,FALSE,"1.CRITERIA";#N/A,#N/A,FALSE,"2.IS";#N/A,#N/A,FALSE,"3.BS";#N/A,#N/A,FALSE,"4.PER PL";#N/A,#N/A,FALSE,"5.INVESTMENT";#N/A,#N/A,FALSE,"6.공문";#N/A,#N/A,FALSE,"7.netinvest"}</definedName>
    <definedName name="현금검증표" localSheetId="2" hidden="1">{#N/A,#N/A,FALSE,"1.CRITERIA";#N/A,#N/A,FALSE,"2.IS";#N/A,#N/A,FALSE,"3.BS";#N/A,#N/A,FALSE,"4.PER PL";#N/A,#N/A,FALSE,"5.INVESTMENT";#N/A,#N/A,FALSE,"6.공문";#N/A,#N/A,FALSE,"7.netinvest"}</definedName>
    <definedName name="현금검증표" localSheetId="28" hidden="1">{#N/A,#N/A,FALSE,"1.CRITERIA";#N/A,#N/A,FALSE,"2.IS";#N/A,#N/A,FALSE,"3.BS";#N/A,#N/A,FALSE,"4.PER PL";#N/A,#N/A,FALSE,"5.INVESTMENT";#N/A,#N/A,FALSE,"6.공문";#N/A,#N/A,FALSE,"7.netinvest"}</definedName>
    <definedName name="현금검증표" localSheetId="5"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 localSheetId="24">#REF!</definedName>
    <definedName name="현금과예금">#REF!</definedName>
    <definedName name="현금등가물" localSheetId="24" hidden="1">{#N/A,#N/A,FALSE,"Aging Summary";#N/A,#N/A,FALSE,"Ratio Analysis";#N/A,#N/A,FALSE,"Test 120 Day Accts";#N/A,#N/A,FALSE,"Tickmarks"}</definedName>
    <definedName name="현금등가물" localSheetId="8" hidden="1">{#N/A,#N/A,FALSE,"Aging Summary";#N/A,#N/A,FALSE,"Ratio Analysis";#N/A,#N/A,FALSE,"Test 120 Day Accts";#N/A,#N/A,FALSE,"Tickmarks"}</definedName>
    <definedName name="현금등가물" localSheetId="25" hidden="1">{#N/A,#N/A,FALSE,"Aging Summary";#N/A,#N/A,FALSE,"Ratio Analysis";#N/A,#N/A,FALSE,"Test 120 Day Accts";#N/A,#N/A,FALSE,"Tickmarks"}</definedName>
    <definedName name="현금등가물" localSheetId="2" hidden="1">{#N/A,#N/A,FALSE,"Aging Summary";#N/A,#N/A,FALSE,"Ratio Analysis";#N/A,#N/A,FALSE,"Test 120 Day Accts";#N/A,#N/A,FALSE,"Tickmarks"}</definedName>
    <definedName name="현금등가물" localSheetId="28" hidden="1">{#N/A,#N/A,FALSE,"Aging Summary";#N/A,#N/A,FALSE,"Ratio Analysis";#N/A,#N/A,FALSE,"Test 120 Day Accts";#N/A,#N/A,FALSE,"Tickmarks"}</definedName>
    <definedName name="현금등가물" localSheetId="5"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24" hidden="1">{#N/A,#N/A,FALSE,"Aging Summary";#N/A,#N/A,FALSE,"Ratio Analysis";#N/A,#N/A,FALSE,"Test 120 Day Accts";#N/A,#N/A,FALSE,"Tickmarks"}</definedName>
    <definedName name="현금등가물및단기" localSheetId="8" hidden="1">{#N/A,#N/A,FALSE,"Aging Summary";#N/A,#N/A,FALSE,"Ratio Analysis";#N/A,#N/A,FALSE,"Test 120 Day Accts";#N/A,#N/A,FALSE,"Tickmarks"}</definedName>
    <definedName name="현금등가물및단기" localSheetId="25"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localSheetId="28" hidden="1">{#N/A,#N/A,FALSE,"Aging Summary";#N/A,#N/A,FALSE,"Ratio Analysis";#N/A,#N/A,FALSE,"Test 120 Day Accts";#N/A,#N/A,FALSE,"Tickmarks"}</definedName>
    <definedName name="현금등가물및단기" localSheetId="5"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localSheetId="24" hidden="1">{#N/A,#N/A,FALSE,"Aging Summary";#N/A,#N/A,FALSE,"Ratio Analysis";#N/A,#N/A,FALSE,"Test 120 Day Accts";#N/A,#N/A,FALSE,"Tickmarks"}</definedName>
    <definedName name="현금정산" localSheetId="8" hidden="1">{#N/A,#N/A,FALSE,"Aging Summary";#N/A,#N/A,FALSE,"Ratio Analysis";#N/A,#N/A,FALSE,"Test 120 Day Accts";#N/A,#N/A,FALSE,"Tickmarks"}</definedName>
    <definedName name="현금정산" localSheetId="25" hidden="1">{#N/A,#N/A,FALSE,"Aging Summary";#N/A,#N/A,FALSE,"Ratio Analysis";#N/A,#N/A,FALSE,"Test 120 Day Accts";#N/A,#N/A,FALSE,"Tickmarks"}</definedName>
    <definedName name="현금정산" localSheetId="2" hidden="1">{#N/A,#N/A,FALSE,"Aging Summary";#N/A,#N/A,FALSE,"Ratio Analysis";#N/A,#N/A,FALSE,"Test 120 Day Accts";#N/A,#N/A,FALSE,"Tickmarks"}</definedName>
    <definedName name="현금정산" localSheetId="28" hidden="1">{#N/A,#N/A,FALSE,"Aging Summary";#N/A,#N/A,FALSE,"Ratio Analysis";#N/A,#N/A,FALSE,"Test 120 Day Accts";#N/A,#N/A,FALSE,"Tickmarks"}</definedName>
    <definedName name="현금정산" localSheetId="5" hidden="1">{#N/A,#N/A,FALSE,"Aging Summary";#N/A,#N/A,FALSE,"Ratio Analysis";#N/A,#N/A,FALSE,"Test 120 Day Accts";#N/A,#N/A,FALSE,"Tickmarks"}</definedName>
    <definedName name="현금정산" hidden="1">{#N/A,#N/A,FALSE,"Aging Summary";#N/A,#N/A,FALSE,"Ratio Analysis";#N/A,#N/A,FALSE,"Test 120 Day Accts";#N/A,#N/A,FALSE,"Tickmarks"}</definedName>
    <definedName name="현금정산표" localSheetId="24">#REF!</definedName>
    <definedName name="현금정산표">#REF!</definedName>
    <definedName name="현금출납장" localSheetId="24">#REF!</definedName>
    <definedName name="현금출납장">#REF!</definedName>
    <definedName name="현금표">#N/A</definedName>
    <definedName name="현금흐" localSheetId="24">#REF!</definedName>
    <definedName name="현금흐">#REF!</definedName>
    <definedName name="현금흐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localSheetId="24" hidden="1">#REF!</definedName>
    <definedName name="현금흐름12월" hidden="1">#REF!</definedName>
    <definedName name="현금흐름정산표1111">#N/A</definedName>
    <definedName name="현금흐름표"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24" hidden="1">{#N/A,#N/A,FALSE,"정공"}</definedName>
    <definedName name="현대" localSheetId="8" hidden="1">{#N/A,#N/A,FALSE,"정공"}</definedName>
    <definedName name="현대" localSheetId="25" hidden="1">{#N/A,#N/A,FALSE,"정공"}</definedName>
    <definedName name="현대" localSheetId="2" hidden="1">{#N/A,#N/A,FALSE,"정공"}</definedName>
    <definedName name="현대" localSheetId="14" hidden="1">{#N/A,#N/A,FALSE,"정공"}</definedName>
    <definedName name="현대" localSheetId="28" hidden="1">{#N/A,#N/A,FALSE,"정공"}</definedName>
    <definedName name="현대" localSheetId="5" hidden="1">{#N/A,#N/A,FALSE,"정공"}</definedName>
    <definedName name="현대" localSheetId="13" hidden="1">{#N/A,#N/A,FALSE,"정공"}</definedName>
    <definedName name="현대" hidden="1">{#N/A,#N/A,FALSE,"정공"}</definedName>
    <definedName name="현대내자터미널" localSheetId="24">#REF!</definedName>
    <definedName name="현대내자터미널">#REF!</definedName>
    <definedName name="現代綜合商事經由分" localSheetId="24">#REF!</definedName>
    <definedName name="現代綜合商事經由分">#REF!</definedName>
    <definedName name="현설내역" localSheetId="24">#REF!</definedName>
    <definedName name="현설내역">#REF!</definedName>
    <definedName name="현성황" localSheetId="24" hidden="1">{#N/A,#N/A,FALSE,"UNIT";#N/A,#N/A,FALSE,"UNIT";#N/A,#N/A,FALSE,"계정"}</definedName>
    <definedName name="현성황" localSheetId="8" hidden="1">{#N/A,#N/A,FALSE,"UNIT";#N/A,#N/A,FALSE,"UNIT";#N/A,#N/A,FALSE,"계정"}</definedName>
    <definedName name="현성황" localSheetId="25" hidden="1">{#N/A,#N/A,FALSE,"UNIT";#N/A,#N/A,FALSE,"UNIT";#N/A,#N/A,FALSE,"계정"}</definedName>
    <definedName name="현성황" localSheetId="2" hidden="1">{#N/A,#N/A,FALSE,"UNIT";#N/A,#N/A,FALSE,"UNIT";#N/A,#N/A,FALSE,"계정"}</definedName>
    <definedName name="현성황" localSheetId="28" hidden="1">{#N/A,#N/A,FALSE,"UNIT";#N/A,#N/A,FALSE,"UNIT";#N/A,#N/A,FALSE,"계정"}</definedName>
    <definedName name="현성황" localSheetId="5" hidden="1">{#N/A,#N/A,FALSE,"UNIT";#N/A,#N/A,FALSE,"UNIT";#N/A,#N/A,FALSE,"계정"}</definedName>
    <definedName name="현성황" hidden="1">{#N/A,#N/A,FALSE,"UNIT";#N/A,#N/A,FALSE,"UNIT";#N/A,#N/A,FALSE,"계정"}</definedName>
    <definedName name="현안이슈2" localSheetId="24" hidden="1">#REF!</definedName>
    <definedName name="현안이슈2" localSheetId="14" hidden="1">#REF!</definedName>
    <definedName name="현안이슈2" localSheetId="28" hidden="1">#REF!</definedName>
    <definedName name="현안이슈2" localSheetId="13" hidden="1">#REF!</definedName>
    <definedName name="현안이슈2" hidden="1">#REF!</definedName>
    <definedName name="현작성조서" localSheetId="24" hidden="1">{#N/A,#N/A,FALSE,"BS";#N/A,#N/A,FALSE,"PL";#N/A,#N/A,FALSE,"처분";#N/A,#N/A,FALSE,"현금";#N/A,#N/A,FALSE,"매출";#N/A,#N/A,FALSE,"원가";#N/A,#N/A,FALSE,"경영"}</definedName>
    <definedName name="현작성조서" localSheetId="8" hidden="1">{#N/A,#N/A,FALSE,"BS";#N/A,#N/A,FALSE,"PL";#N/A,#N/A,FALSE,"처분";#N/A,#N/A,FALSE,"현금";#N/A,#N/A,FALSE,"매출";#N/A,#N/A,FALSE,"원가";#N/A,#N/A,FALSE,"경영"}</definedName>
    <definedName name="현작성조서" localSheetId="25"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localSheetId="14" hidden="1">{#N/A,#N/A,FALSE,"BS";#N/A,#N/A,FALSE,"PL";#N/A,#N/A,FALSE,"처분";#N/A,#N/A,FALSE,"현금";#N/A,#N/A,FALSE,"매출";#N/A,#N/A,FALSE,"원가";#N/A,#N/A,FALSE,"경영"}</definedName>
    <definedName name="현작성조서" localSheetId="28" hidden="1">{#N/A,#N/A,FALSE,"BS";#N/A,#N/A,FALSE,"PL";#N/A,#N/A,FALSE,"처분";#N/A,#N/A,FALSE,"현금";#N/A,#N/A,FALSE,"매출";#N/A,#N/A,FALSE,"원가";#N/A,#N/A,FALSE,"경영"}</definedName>
    <definedName name="현작성조서" localSheetId="5" hidden="1">{#N/A,#N/A,FALSE,"BS";#N/A,#N/A,FALSE,"PL";#N/A,#N/A,FALSE,"처분";#N/A,#N/A,FALSE,"현금";#N/A,#N/A,FALSE,"매출";#N/A,#N/A,FALSE,"원가";#N/A,#N/A,FALSE,"경영"}</definedName>
    <definedName name="현작성조서" localSheetId="13"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 localSheetId="24">#REF!</definedName>
    <definedName name="현장대리인">#REF!</definedName>
    <definedName name="현장운영비산출" localSheetId="24" hidden="1">#REF!</definedName>
    <definedName name="현장운영비산출" hidden="1">#REF!</definedName>
    <definedName name="현장충당금" localSheetId="24">#REF!</definedName>
    <definedName name="현장충당금">#REF!</definedName>
    <definedName name="현재고" localSheetId="23">#REF!</definedName>
    <definedName name="현재고" localSheetId="24">#REF!</definedName>
    <definedName name="현재고" localSheetId="25">#REF!</definedName>
    <definedName name="현재고" localSheetId="28">#REF!</definedName>
    <definedName name="현재고" localSheetId="26">#REF!</definedName>
    <definedName name="현재고" localSheetId="27">#REF!</definedName>
    <definedName name="현재고">#REF!</definedName>
    <definedName name="현재고100X" localSheetId="23">#REF!</definedName>
    <definedName name="현재고100X" localSheetId="24">#REF!</definedName>
    <definedName name="현재고100X" localSheetId="25">#REF!</definedName>
    <definedName name="현재고100X" localSheetId="28">#REF!</definedName>
    <definedName name="현재고100X" localSheetId="26">#REF!</definedName>
    <definedName name="현재고100X" localSheetId="27">#REF!</definedName>
    <definedName name="현재고100X">#REF!</definedName>
    <definedName name="현재고AlaGln" localSheetId="23">#REF!</definedName>
    <definedName name="현재고AlaGln" localSheetId="24">#REF!</definedName>
    <definedName name="현재고AlaGln" localSheetId="25">#REF!</definedName>
    <definedName name="현재고AlaGln" localSheetId="28">#REF!</definedName>
    <definedName name="현재고AlaGln" localSheetId="26">#REF!</definedName>
    <definedName name="현재고AlaGln" localSheetId="27">#REF!</definedName>
    <definedName name="현재고AlaGln">#REF!</definedName>
    <definedName name="현재고FMC002" localSheetId="23">#REF!</definedName>
    <definedName name="현재고FMC002" localSheetId="24">#REF!</definedName>
    <definedName name="현재고FMC002" localSheetId="25">#REF!</definedName>
    <definedName name="현재고FMC002" localSheetId="28">#REF!</definedName>
    <definedName name="현재고FMC002" localSheetId="26">#REF!</definedName>
    <definedName name="현재고FMC002" localSheetId="27">#REF!</definedName>
    <definedName name="현재고FMC002">#REF!</definedName>
    <definedName name="현재고Growth" localSheetId="23">#REF!</definedName>
    <definedName name="현재고Growth" localSheetId="24">#REF!</definedName>
    <definedName name="현재고Growth" localSheetId="25">#REF!</definedName>
    <definedName name="현재고Growth" localSheetId="28">#REF!</definedName>
    <definedName name="현재고Growth" localSheetId="26">#REF!</definedName>
    <definedName name="현재고Growth" localSheetId="27">#REF!</definedName>
    <definedName name="현재고Growth">#REF!</definedName>
    <definedName name="현재고Production" localSheetId="23">#REF!</definedName>
    <definedName name="현재고Production" localSheetId="24">#REF!</definedName>
    <definedName name="현재고Production" localSheetId="25">#REF!</definedName>
    <definedName name="현재고Production" localSheetId="28">#REF!</definedName>
    <definedName name="현재고Production" localSheetId="26">#REF!</definedName>
    <definedName name="현재고Production" localSheetId="27">#REF!</definedName>
    <definedName name="현재고Production">#REF!</definedName>
    <definedName name="현지사무원급료" localSheetId="24">#REF!</definedName>
    <definedName name="현지사무원급료">#REF!</definedName>
    <definedName name="현충탑" localSheetId="24">BlankMacro1</definedName>
    <definedName name="현충탑" localSheetId="8">BlankMacro1</definedName>
    <definedName name="현충탑" localSheetId="25">BlankMacro1</definedName>
    <definedName name="현충탑" localSheetId="2">BlankMacro1</definedName>
    <definedName name="현충탑" localSheetId="28">BlankMacro1</definedName>
    <definedName name="현충탑" localSheetId="26">BlankMacro1</definedName>
    <definedName name="현충탑" localSheetId="27">BlankMacro1</definedName>
    <definedName name="현충탑" localSheetId="6">BlankMacro1</definedName>
    <definedName name="현충탑" localSheetId="5">BlankMacro1</definedName>
    <definedName name="현충탑">BlankMacro1</definedName>
    <definedName name="현황" localSheetId="24">{"A","내복";"B","주사";"C","외용";"D","기타"}</definedName>
    <definedName name="현황" localSheetId="8">{"A","내복";"B","주사";"C","외용";"D","기타"}</definedName>
    <definedName name="현황" localSheetId="25">{"A","내복";"B","주사";"C","외용";"D","기타"}</definedName>
    <definedName name="현황" localSheetId="2">{"A","내복";"B","주사";"C","외용";"D","기타"}</definedName>
    <definedName name="현황" localSheetId="14">{"A","내복";"B","주사";"C","외용";"D","기타"}</definedName>
    <definedName name="현황" localSheetId="28">{"A","내복";"B","주사";"C","외용";"D","기타"}</definedName>
    <definedName name="현황" localSheetId="5">{"A","내복";"B","주사";"C","외용";"D","기타"}</definedName>
    <definedName name="현황" localSheetId="13">{"A","내복";"B","주사";"C","외용";"D","기타"}</definedName>
    <definedName name="현황">{"A","내복";"B","주사";"C","외용";"D","기타"}</definedName>
    <definedName name="현황2" localSheetId="24" hidden="1">{#N/A,#N/A,FALSE,"단축1";#N/A,#N/A,FALSE,"단축2";#N/A,#N/A,FALSE,"단축3";#N/A,#N/A,FALSE,"장축";#N/A,#N/A,FALSE,"4WD"}</definedName>
    <definedName name="현황2" localSheetId="8" hidden="1">{#N/A,#N/A,FALSE,"단축1";#N/A,#N/A,FALSE,"단축2";#N/A,#N/A,FALSE,"단축3";#N/A,#N/A,FALSE,"장축";#N/A,#N/A,FALSE,"4WD"}</definedName>
    <definedName name="현황2" localSheetId="25" hidden="1">{#N/A,#N/A,FALSE,"단축1";#N/A,#N/A,FALSE,"단축2";#N/A,#N/A,FALSE,"단축3";#N/A,#N/A,FALSE,"장축";#N/A,#N/A,FALSE,"4WD"}</definedName>
    <definedName name="현황2" localSheetId="2" hidden="1">{#N/A,#N/A,FALSE,"단축1";#N/A,#N/A,FALSE,"단축2";#N/A,#N/A,FALSE,"단축3";#N/A,#N/A,FALSE,"장축";#N/A,#N/A,FALSE,"4WD"}</definedName>
    <definedName name="현황2" localSheetId="28" hidden="1">{#N/A,#N/A,FALSE,"단축1";#N/A,#N/A,FALSE,"단축2";#N/A,#N/A,FALSE,"단축3";#N/A,#N/A,FALSE,"장축";#N/A,#N/A,FALSE,"4WD"}</definedName>
    <definedName name="현황2" localSheetId="5" hidden="1">{#N/A,#N/A,FALSE,"단축1";#N/A,#N/A,FALSE,"단축2";#N/A,#N/A,FALSE,"단축3";#N/A,#N/A,FALSE,"장축";#N/A,#N/A,FALSE,"4WD"}</definedName>
    <definedName name="현황2" hidden="1">{#N/A,#N/A,FALSE,"단축1";#N/A,#N/A,FALSE,"단축2";#N/A,#N/A,FALSE,"단축3";#N/A,#N/A,FALSE,"장축";#N/A,#N/A,FALSE,"4WD"}</definedName>
    <definedName name="현황종합" localSheetId="2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5"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localSheetId="24" hidden="1">{#N/A,#N/A,FALSE,"단축1";#N/A,#N/A,FALSE,"단축2";#N/A,#N/A,FALSE,"단축3";#N/A,#N/A,FALSE,"장축";#N/A,#N/A,FALSE,"4WD"}</definedName>
    <definedName name="현황표2" localSheetId="8" hidden="1">{#N/A,#N/A,FALSE,"단축1";#N/A,#N/A,FALSE,"단축2";#N/A,#N/A,FALSE,"단축3";#N/A,#N/A,FALSE,"장축";#N/A,#N/A,FALSE,"4WD"}</definedName>
    <definedName name="현황표2" localSheetId="25" hidden="1">{#N/A,#N/A,FALSE,"단축1";#N/A,#N/A,FALSE,"단축2";#N/A,#N/A,FALSE,"단축3";#N/A,#N/A,FALSE,"장축";#N/A,#N/A,FALSE,"4WD"}</definedName>
    <definedName name="현황표2" localSheetId="2" hidden="1">{#N/A,#N/A,FALSE,"단축1";#N/A,#N/A,FALSE,"단축2";#N/A,#N/A,FALSE,"단축3";#N/A,#N/A,FALSE,"장축";#N/A,#N/A,FALSE,"4WD"}</definedName>
    <definedName name="현황표2" localSheetId="28" hidden="1">{#N/A,#N/A,FALSE,"단축1";#N/A,#N/A,FALSE,"단축2";#N/A,#N/A,FALSE,"단축3";#N/A,#N/A,FALSE,"장축";#N/A,#N/A,FALSE,"4WD"}</definedName>
    <definedName name="현황표2" localSheetId="5" hidden="1">{#N/A,#N/A,FALSE,"단축1";#N/A,#N/A,FALSE,"단축2";#N/A,#N/A,FALSE,"단축3";#N/A,#N/A,FALSE,"장축";#N/A,#N/A,FALSE,"4WD"}</definedName>
    <definedName name="현황표2" hidden="1">{#N/A,#N/A,FALSE,"단축1";#N/A,#N/A,FALSE,"단축2";#N/A,#N/A,FALSE,"단축3";#N/A,#N/A,FALSE,"장축";#N/A,#N/A,FALSE,"4WD"}</definedName>
    <definedName name="혈액원1" localSheetId="24">#REF!</definedName>
    <definedName name="혈액원1">#REF!</definedName>
    <definedName name="협조사항" localSheetId="24" hidden="1">{#N/A,#N/A,FALSE,"단축1";#N/A,#N/A,FALSE,"단축2";#N/A,#N/A,FALSE,"단축3";#N/A,#N/A,FALSE,"장축";#N/A,#N/A,FALSE,"4WD"}</definedName>
    <definedName name="협조사항" localSheetId="8" hidden="1">{#N/A,#N/A,FALSE,"단축1";#N/A,#N/A,FALSE,"단축2";#N/A,#N/A,FALSE,"단축3";#N/A,#N/A,FALSE,"장축";#N/A,#N/A,FALSE,"4WD"}</definedName>
    <definedName name="협조사항" localSheetId="25" hidden="1">{#N/A,#N/A,FALSE,"단축1";#N/A,#N/A,FALSE,"단축2";#N/A,#N/A,FALSE,"단축3";#N/A,#N/A,FALSE,"장축";#N/A,#N/A,FALSE,"4WD"}</definedName>
    <definedName name="협조사항" localSheetId="2" hidden="1">{#N/A,#N/A,FALSE,"단축1";#N/A,#N/A,FALSE,"단축2";#N/A,#N/A,FALSE,"단축3";#N/A,#N/A,FALSE,"장축";#N/A,#N/A,FALSE,"4WD"}</definedName>
    <definedName name="협조사항" localSheetId="28" hidden="1">{#N/A,#N/A,FALSE,"단축1";#N/A,#N/A,FALSE,"단축2";#N/A,#N/A,FALSE,"단축3";#N/A,#N/A,FALSE,"장축";#N/A,#N/A,FALSE,"4WD"}</definedName>
    <definedName name="협조사항" localSheetId="5" hidden="1">{#N/A,#N/A,FALSE,"단축1";#N/A,#N/A,FALSE,"단축2";#N/A,#N/A,FALSE,"단축3";#N/A,#N/A,FALSE,"장축";#N/A,#N/A,FALSE,"4WD"}</definedName>
    <definedName name="협조사항" hidden="1">{#N/A,#N/A,FALSE,"단축1";#N/A,#N/A,FALSE,"단축2";#N/A,#N/A,FALSE,"단축3";#N/A,#N/A,FALSE,"장축";#N/A,#N/A,FALSE,"4WD"}</definedName>
    <definedName name="협조전" localSheetId="24" hidden="1">{#N/A,#N/A,FALSE,"정공"}</definedName>
    <definedName name="협조전" localSheetId="8" hidden="1">{#N/A,#N/A,FALSE,"정공"}</definedName>
    <definedName name="협조전" localSheetId="25" hidden="1">{#N/A,#N/A,FALSE,"정공"}</definedName>
    <definedName name="협조전" localSheetId="2" hidden="1">{#N/A,#N/A,FALSE,"정공"}</definedName>
    <definedName name="협조전" localSheetId="14" hidden="1">{#N/A,#N/A,FALSE,"정공"}</definedName>
    <definedName name="협조전" localSheetId="28" hidden="1">{#N/A,#N/A,FALSE,"정공"}</definedName>
    <definedName name="협조전" localSheetId="5" hidden="1">{#N/A,#N/A,FALSE,"정공"}</definedName>
    <definedName name="협조전" localSheetId="13" hidden="1">{#N/A,#N/A,FALSE,"정공"}</definedName>
    <definedName name="협조전" hidden="1">{#N/A,#N/A,FALSE,"정공"}</definedName>
    <definedName name="형틀" localSheetId="24">#REF!</definedName>
    <definedName name="형틀">#REF!</definedName>
    <definedName name="형틀목공" localSheetId="24">#REF!</definedName>
    <definedName name="형틀목공">#REF!</definedName>
    <definedName name="호" localSheetId="24" hidden="1">{#N/A,#N/A,FALSE,"UNIT";#N/A,#N/A,FALSE,"UNIT";#N/A,#N/A,FALSE,"계정"}</definedName>
    <definedName name="호" localSheetId="8" hidden="1">{#N/A,#N/A,FALSE,"UNIT";#N/A,#N/A,FALSE,"UNIT";#N/A,#N/A,FALSE,"계정"}</definedName>
    <definedName name="호" localSheetId="25" hidden="1">{#N/A,#N/A,FALSE,"UNIT";#N/A,#N/A,FALSE,"UNIT";#N/A,#N/A,FALSE,"계정"}</definedName>
    <definedName name="호" localSheetId="2" hidden="1">{#N/A,#N/A,FALSE,"UNIT";#N/A,#N/A,FALSE,"UNIT";#N/A,#N/A,FALSE,"계정"}</definedName>
    <definedName name="호" localSheetId="28" hidden="1">{#N/A,#N/A,FALSE,"UNIT";#N/A,#N/A,FALSE,"UNIT";#N/A,#N/A,FALSE,"계정"}</definedName>
    <definedName name="호" localSheetId="5" hidden="1">{#N/A,#N/A,FALSE,"UNIT";#N/A,#N/A,FALSE,"UNIT";#N/A,#N/A,FALSE,"계정"}</definedName>
    <definedName name="호" hidden="1">{#N/A,#N/A,FALSE,"UNIT";#N/A,#N/A,FALSE,"UNIT";#N/A,#N/A,FALSE,"계정"}</definedName>
    <definedName name="호박" localSheetId="24">#REF!</definedName>
    <definedName name="호박">#REF!</definedName>
    <definedName name="호아ㅐ" localSheetId="24">BlankMacro1</definedName>
    <definedName name="호아ㅐ" localSheetId="8">BlankMacro1</definedName>
    <definedName name="호아ㅐ" localSheetId="25">BlankMacro1</definedName>
    <definedName name="호아ㅐ" localSheetId="2">BlankMacro1</definedName>
    <definedName name="호아ㅐ" localSheetId="28">BlankMacro1</definedName>
    <definedName name="호아ㅐ" localSheetId="26">BlankMacro1</definedName>
    <definedName name="호아ㅐ" localSheetId="27">BlankMacro1</definedName>
    <definedName name="호아ㅐ" localSheetId="6">BlankMacro1</definedName>
    <definedName name="호아ㅐ" localSheetId="5">BlankMacro1</definedName>
    <definedName name="호아ㅐ">BlankMacro1</definedName>
    <definedName name="호허" localSheetId="24">BlankMacro1</definedName>
    <definedName name="호허" localSheetId="8">BlankMacro1</definedName>
    <definedName name="호허" localSheetId="25">BlankMacro1</definedName>
    <definedName name="호허" localSheetId="2">BlankMacro1</definedName>
    <definedName name="호허" localSheetId="28">BlankMacro1</definedName>
    <definedName name="호허" localSheetId="26">BlankMacro1</definedName>
    <definedName name="호허" localSheetId="27">BlankMacro1</definedName>
    <definedName name="호허" localSheetId="6">BlankMacro1</definedName>
    <definedName name="호허" localSheetId="5">BlankMacro1</definedName>
    <definedName name="호허">BlankMacro1</definedName>
    <definedName name="호호" localSheetId="24" hidden="1">{#N/A,#N/A,TRUE,"경전'96(1)";#N/A,#N/A,TRUE,"경전'96 (2)"}</definedName>
    <definedName name="호호" localSheetId="8" hidden="1">{#N/A,#N/A,TRUE,"경전'96(1)";#N/A,#N/A,TRUE,"경전'96 (2)"}</definedName>
    <definedName name="호호" localSheetId="25" hidden="1">{#N/A,#N/A,TRUE,"경전'96(1)";#N/A,#N/A,TRUE,"경전'96 (2)"}</definedName>
    <definedName name="호호" localSheetId="2" hidden="1">{#N/A,#N/A,TRUE,"경전'96(1)";#N/A,#N/A,TRUE,"경전'96 (2)"}</definedName>
    <definedName name="호호" localSheetId="28" hidden="1">{#N/A,#N/A,TRUE,"경전'96(1)";#N/A,#N/A,TRUE,"경전'96 (2)"}</definedName>
    <definedName name="호호" localSheetId="5" hidden="1">{#N/A,#N/A,TRUE,"경전'96(1)";#N/A,#N/A,TRUE,"경전'96 (2)"}</definedName>
    <definedName name="호호" hidden="1">{#N/A,#N/A,TRUE,"경전'96(1)";#N/A,#N/A,TRUE,"경전'96 (2)"}</definedName>
    <definedName name="호호호" localSheetId="24">BlankMacro1</definedName>
    <definedName name="호호호" localSheetId="8">BlankMacro1</definedName>
    <definedName name="호호호" localSheetId="25">BlankMacro1</definedName>
    <definedName name="호호호" localSheetId="2">BlankMacro1</definedName>
    <definedName name="호호호" localSheetId="28">BlankMacro1</definedName>
    <definedName name="호호호" localSheetId="26">BlankMacro1</definedName>
    <definedName name="호호호" localSheetId="27">BlankMacro1</definedName>
    <definedName name="호호호" localSheetId="6">BlankMacro1</definedName>
    <definedName name="호호호" localSheetId="5">BlankMacro1</definedName>
    <definedName name="호호호">BlankMacro1</definedName>
    <definedName name="호ㅓ" localSheetId="24" hidden="1">#REF!</definedName>
    <definedName name="호ㅓ" localSheetId="14" hidden="1">#REF!</definedName>
    <definedName name="호ㅓ" localSheetId="28" hidden="1">#REF!</definedName>
    <definedName name="호ㅓ" localSheetId="13" hidden="1">#REF!</definedName>
    <definedName name="호ㅓ" hidden="1">#REF!</definedName>
    <definedName name="호ㅓ마ㅣ" localSheetId="24">#REF!</definedName>
    <definedName name="호ㅓ마ㅣ">#REF!</definedName>
    <definedName name="호ㅓㅂ" localSheetId="24">BlankMacro1</definedName>
    <definedName name="호ㅓㅂ" localSheetId="8">BlankMacro1</definedName>
    <definedName name="호ㅓㅂ" localSheetId="25">BlankMacro1</definedName>
    <definedName name="호ㅓㅂ" localSheetId="2">BlankMacro1</definedName>
    <definedName name="호ㅓㅂ" localSheetId="28">BlankMacro1</definedName>
    <definedName name="호ㅓㅂ" localSheetId="26">BlankMacro1</definedName>
    <definedName name="호ㅓㅂ" localSheetId="27">BlankMacro1</definedName>
    <definedName name="호ㅓㅂ" localSheetId="6">BlankMacro1</definedName>
    <definedName name="호ㅓㅂ" localSheetId="5">BlankMacro1</definedName>
    <definedName name="호ㅓㅂ">BlankMacro1</definedName>
    <definedName name="호ㅓ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24" hidden="1">{#N/A,#N/A,FALSE,"삼진정공";#N/A,#N/A,FALSE,"영신금속";#N/A,#N/A,FALSE,"태양금속";#N/A,#N/A,FALSE,"진합정공";#N/A,#N/A,FALSE,"코리아";#N/A,#N/A,FALSE,"풍강금속";#N/A,#N/A,FALSE,"선일기계"}</definedName>
    <definedName name="호ㅓㅓㅗㅓ" localSheetId="8" hidden="1">{#N/A,#N/A,FALSE,"삼진정공";#N/A,#N/A,FALSE,"영신금속";#N/A,#N/A,FALSE,"태양금속";#N/A,#N/A,FALSE,"진합정공";#N/A,#N/A,FALSE,"코리아";#N/A,#N/A,FALSE,"풍강금속";#N/A,#N/A,FALSE,"선일기계"}</definedName>
    <definedName name="호ㅓㅓㅗㅓ" localSheetId="25" hidden="1">{#N/A,#N/A,FALSE,"삼진정공";#N/A,#N/A,FALSE,"영신금속";#N/A,#N/A,FALSE,"태양금속";#N/A,#N/A,FALSE,"진합정공";#N/A,#N/A,FALSE,"코리아";#N/A,#N/A,FALSE,"풍강금속";#N/A,#N/A,FALSE,"선일기계"}</definedName>
    <definedName name="호ㅓㅓㅗㅓ" localSheetId="2" hidden="1">{#N/A,#N/A,FALSE,"삼진정공";#N/A,#N/A,FALSE,"영신금속";#N/A,#N/A,FALSE,"태양금속";#N/A,#N/A,FALSE,"진합정공";#N/A,#N/A,FALSE,"코리아";#N/A,#N/A,FALSE,"풍강금속";#N/A,#N/A,FALSE,"선일기계"}</definedName>
    <definedName name="호ㅓㅓㅗㅓ" localSheetId="14" hidden="1">{#N/A,#N/A,FALSE,"삼진정공";#N/A,#N/A,FALSE,"영신금속";#N/A,#N/A,FALSE,"태양금속";#N/A,#N/A,FALSE,"진합정공";#N/A,#N/A,FALSE,"코리아";#N/A,#N/A,FALSE,"풍강금속";#N/A,#N/A,FALSE,"선일기계"}</definedName>
    <definedName name="호ㅓㅓㅗㅓ" localSheetId="28" hidden="1">{#N/A,#N/A,FALSE,"삼진정공";#N/A,#N/A,FALSE,"영신금속";#N/A,#N/A,FALSE,"태양금속";#N/A,#N/A,FALSE,"진합정공";#N/A,#N/A,FALSE,"코리아";#N/A,#N/A,FALSE,"풍강금속";#N/A,#N/A,FALSE,"선일기계"}</definedName>
    <definedName name="호ㅓㅓㅗㅓ" localSheetId="5" hidden="1">{#N/A,#N/A,FALSE,"삼진정공";#N/A,#N/A,FALSE,"영신금속";#N/A,#N/A,FALSE,"태양금속";#N/A,#N/A,FALSE,"진합정공";#N/A,#N/A,FALSE,"코리아";#N/A,#N/A,FALSE,"풍강금속";#N/A,#N/A,FALSE,"선일기계"}</definedName>
    <definedName name="호ㅓㅓㅗㅓ" localSheetId="13"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8"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5"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localSheetId="24" hidden="1">{#N/A,#N/A,FALSE,"단축1";#N/A,#N/A,FALSE,"단축2";#N/A,#N/A,FALSE,"단축3";#N/A,#N/A,FALSE,"장축";#N/A,#N/A,FALSE,"4WD"}</definedName>
    <definedName name="호ㅗ" localSheetId="8" hidden="1">{#N/A,#N/A,FALSE,"단축1";#N/A,#N/A,FALSE,"단축2";#N/A,#N/A,FALSE,"단축3";#N/A,#N/A,FALSE,"장축";#N/A,#N/A,FALSE,"4WD"}</definedName>
    <definedName name="호ㅗ" localSheetId="25" hidden="1">{#N/A,#N/A,FALSE,"단축1";#N/A,#N/A,FALSE,"단축2";#N/A,#N/A,FALSE,"단축3";#N/A,#N/A,FALSE,"장축";#N/A,#N/A,FALSE,"4WD"}</definedName>
    <definedName name="호ㅗ" localSheetId="2" hidden="1">{#N/A,#N/A,FALSE,"단축1";#N/A,#N/A,FALSE,"단축2";#N/A,#N/A,FALSE,"단축3";#N/A,#N/A,FALSE,"장축";#N/A,#N/A,FALSE,"4WD"}</definedName>
    <definedName name="호ㅗ" localSheetId="28" hidden="1">{#N/A,#N/A,FALSE,"단축1";#N/A,#N/A,FALSE,"단축2";#N/A,#N/A,FALSE,"단축3";#N/A,#N/A,FALSE,"장축";#N/A,#N/A,FALSE,"4WD"}</definedName>
    <definedName name="호ㅗ" localSheetId="5" hidden="1">{#N/A,#N/A,FALSE,"단축1";#N/A,#N/A,FALSE,"단축2";#N/A,#N/A,FALSE,"단축3";#N/A,#N/A,FALSE,"장축";#N/A,#N/A,FALSE,"4WD"}</definedName>
    <definedName name="호ㅗ" hidden="1">{#N/A,#N/A,FALSE,"단축1";#N/A,#N/A,FALSE,"단축2";#N/A,#N/A,FALSE,"단축3";#N/A,#N/A,FALSE,"장축";#N/A,#N/A,FALSE,"4WD"}</definedName>
    <definedName name="혼ㅇ로" localSheetId="24" hidden="1">#REF!</definedName>
    <definedName name="혼ㅇ로" hidden="1">#REF!</definedName>
    <definedName name="홇" localSheetId="24" hidden="1">{#N/A,#N/A,FALSE,"Sheet6"}</definedName>
    <definedName name="홇" localSheetId="8" hidden="1">{#N/A,#N/A,FALSE,"Sheet6"}</definedName>
    <definedName name="홇" localSheetId="25" hidden="1">{#N/A,#N/A,FALSE,"Sheet6"}</definedName>
    <definedName name="홇" localSheetId="2" hidden="1">{#N/A,#N/A,FALSE,"Sheet6"}</definedName>
    <definedName name="홇" localSheetId="28" hidden="1">{#N/A,#N/A,FALSE,"Sheet6"}</definedName>
    <definedName name="홇" localSheetId="5" hidden="1">{#N/A,#N/A,FALSE,"Sheet6"}</definedName>
    <definedName name="홇" hidden="1">{#N/A,#N/A,FALSE,"Sheet6"}</definedName>
    <definedName name="홈" localSheetId="24">#REF!</definedName>
    <definedName name="홈">#REF!</definedName>
    <definedName name="홉호" localSheetId="24">BlankMacro1</definedName>
    <definedName name="홉호" localSheetId="8">BlankMacro1</definedName>
    <definedName name="홉호" localSheetId="25">BlankMacro1</definedName>
    <definedName name="홉호" localSheetId="2">BlankMacro1</definedName>
    <definedName name="홉호" localSheetId="28">BlankMacro1</definedName>
    <definedName name="홉호" localSheetId="26">BlankMacro1</definedName>
    <definedName name="홉호" localSheetId="27">BlankMacro1</definedName>
    <definedName name="홉호" localSheetId="6">BlankMacro1</definedName>
    <definedName name="홉호" localSheetId="5">BlankMacro1</definedName>
    <definedName name="홉호">BlankMacro1</definedName>
    <definedName name="홋ㄱ" localSheetId="24" hidden="1">{#N/A,#N/A,FALSE,"Sheet6"}</definedName>
    <definedName name="홋ㄱ" localSheetId="8" hidden="1">{#N/A,#N/A,FALSE,"Sheet6"}</definedName>
    <definedName name="홋ㄱ" localSheetId="25" hidden="1">{#N/A,#N/A,FALSE,"Sheet6"}</definedName>
    <definedName name="홋ㄱ" localSheetId="2" hidden="1">{#N/A,#N/A,FALSE,"Sheet6"}</definedName>
    <definedName name="홋ㄱ" localSheetId="28" hidden="1">{#N/A,#N/A,FALSE,"Sheet6"}</definedName>
    <definedName name="홋ㄱ" localSheetId="5" hidden="1">{#N/A,#N/A,FALSE,"Sheet6"}</definedName>
    <definedName name="홋ㄱ" hidden="1">{#N/A,#N/A,FALSE,"Sheet6"}</definedName>
    <definedName name="홍" localSheetId="24" hidden="1">{#N/A,#N/A,FALSE,"96 3월물량표";#N/A,#N/A,FALSE,"96 4월물량표";#N/A,#N/A,FALSE,"96 5월물량표"}</definedName>
    <definedName name="홍" localSheetId="8" hidden="1">{#N/A,#N/A,FALSE,"96 3월물량표";#N/A,#N/A,FALSE,"96 4월물량표";#N/A,#N/A,FALSE,"96 5월물량표"}</definedName>
    <definedName name="홍" localSheetId="25" hidden="1">{#N/A,#N/A,FALSE,"96 3월물량표";#N/A,#N/A,FALSE,"96 4월물량표";#N/A,#N/A,FALSE,"96 5월물량표"}</definedName>
    <definedName name="홍" localSheetId="2" hidden="1">{#N/A,#N/A,FALSE,"96 3월물량표";#N/A,#N/A,FALSE,"96 4월물량표";#N/A,#N/A,FALSE,"96 5월물량표"}</definedName>
    <definedName name="홍" localSheetId="14" hidden="1">{#N/A,#N/A,FALSE,"96 3월물량표";#N/A,#N/A,FALSE,"96 4월물량표";#N/A,#N/A,FALSE,"96 5월물량표"}</definedName>
    <definedName name="홍" localSheetId="28" hidden="1">{#N/A,#N/A,FALSE,"96 3월물량표";#N/A,#N/A,FALSE,"96 4월물량표";#N/A,#N/A,FALSE,"96 5월물량표"}</definedName>
    <definedName name="홍" localSheetId="5" hidden="1">{#N/A,#N/A,FALSE,"96 3월물량표";#N/A,#N/A,FALSE,"96 4월물량표";#N/A,#N/A,FALSE,"96 5월물량표"}</definedName>
    <definedName name="홍" localSheetId="13" hidden="1">{#N/A,#N/A,FALSE,"96 3월물량표";#N/A,#N/A,FALSE,"96 4월물량표";#N/A,#N/A,FALSE,"96 5월물량표"}</definedName>
    <definedName name="홍" hidden="1">{#N/A,#N/A,FALSE,"96 3월물량표";#N/A,#N/A,FALSE,"96 4월물량표";#N/A,#N/A,FALSE,"96 5월물량표"}</definedName>
    <definedName name="홍단풍" localSheetId="24">#REF!</definedName>
    <definedName name="홍단풍">#REF!</definedName>
    <definedName name="홍성태"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5"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localSheetId="24" hidden="1">{#N/A,#N/A,FALSE,"기안지";#N/A,#N/A,FALSE,"통신지"}</definedName>
    <definedName name="화" localSheetId="8" hidden="1">{#N/A,#N/A,FALSE,"기안지";#N/A,#N/A,FALSE,"통신지"}</definedName>
    <definedName name="화" localSheetId="25" hidden="1">{#N/A,#N/A,FALSE,"기안지";#N/A,#N/A,FALSE,"통신지"}</definedName>
    <definedName name="화" localSheetId="2" hidden="1">{#N/A,#N/A,FALSE,"기안지";#N/A,#N/A,FALSE,"통신지"}</definedName>
    <definedName name="화" localSheetId="28" hidden="1">{#N/A,#N/A,FALSE,"기안지";#N/A,#N/A,FALSE,"통신지"}</definedName>
    <definedName name="화" localSheetId="5" hidden="1">{#N/A,#N/A,FALSE,"기안지";#N/A,#N/A,FALSE,"통신지"}</definedName>
    <definedName name="화" hidden="1">{#N/A,#N/A,FALSE,"기안지";#N/A,#N/A,FALSE,"통신지"}</definedName>
    <definedName name="확" localSheetId="24" hidden="1">{#N/A,#N/A,FALSE,"BS";#N/A,#N/A,FALSE,"PL";#N/A,#N/A,FALSE,"처분";#N/A,#N/A,FALSE,"현금";#N/A,#N/A,FALSE,"매출";#N/A,#N/A,FALSE,"원가";#N/A,#N/A,FALSE,"경영"}</definedName>
    <definedName name="확" localSheetId="8" hidden="1">{#N/A,#N/A,FALSE,"BS";#N/A,#N/A,FALSE,"PL";#N/A,#N/A,FALSE,"처분";#N/A,#N/A,FALSE,"현금";#N/A,#N/A,FALSE,"매출";#N/A,#N/A,FALSE,"원가";#N/A,#N/A,FALSE,"경영"}</definedName>
    <definedName name="확" localSheetId="25"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localSheetId="28" hidden="1">{#N/A,#N/A,FALSE,"BS";#N/A,#N/A,FALSE,"PL";#N/A,#N/A,FALSE,"처분";#N/A,#N/A,FALSE,"현금";#N/A,#N/A,FALSE,"매출";#N/A,#N/A,FALSE,"원가";#N/A,#N/A,FALSE,"경영"}</definedName>
    <definedName name="확" localSheetId="5"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4" hidden="1">{#N/A,#N/A,FALSE,"UNIT";#N/A,#N/A,FALSE,"UNIT";#N/A,#N/A,FALSE,"계정"}</definedName>
    <definedName name="확대3" localSheetId="8" hidden="1">{#N/A,#N/A,FALSE,"UNIT";#N/A,#N/A,FALSE,"UNIT";#N/A,#N/A,FALSE,"계정"}</definedName>
    <definedName name="확대3" localSheetId="25" hidden="1">{#N/A,#N/A,FALSE,"UNIT";#N/A,#N/A,FALSE,"UNIT";#N/A,#N/A,FALSE,"계정"}</definedName>
    <definedName name="확대3" localSheetId="2" hidden="1">{#N/A,#N/A,FALSE,"UNIT";#N/A,#N/A,FALSE,"UNIT";#N/A,#N/A,FALSE,"계정"}</definedName>
    <definedName name="확대3" localSheetId="28" hidden="1">{#N/A,#N/A,FALSE,"UNIT";#N/A,#N/A,FALSE,"UNIT";#N/A,#N/A,FALSE,"계정"}</definedName>
    <definedName name="확대3" localSheetId="5" hidden="1">{#N/A,#N/A,FALSE,"UNIT";#N/A,#N/A,FALSE,"UNIT";#N/A,#N/A,FALSE,"계정"}</definedName>
    <definedName name="확대3" hidden="1">{#N/A,#N/A,FALSE,"UNIT";#N/A,#N/A,FALSE,"UNIT";#N/A,#N/A,FALSE,"계정"}</definedName>
    <definedName name="확인" localSheetId="24">#REF!</definedName>
    <definedName name="확인">#REF!</definedName>
    <definedName name="환경" localSheetId="24" hidden="1">{#N/A,#N/A,FALSE,"UNIT";#N/A,#N/A,FALSE,"UNIT";#N/A,#N/A,FALSE,"계정"}</definedName>
    <definedName name="환경" localSheetId="8" hidden="1">{#N/A,#N/A,FALSE,"UNIT";#N/A,#N/A,FALSE,"UNIT";#N/A,#N/A,FALSE,"계정"}</definedName>
    <definedName name="환경" localSheetId="25" hidden="1">{#N/A,#N/A,FALSE,"UNIT";#N/A,#N/A,FALSE,"UNIT";#N/A,#N/A,FALSE,"계정"}</definedName>
    <definedName name="환경" localSheetId="2" hidden="1">{#N/A,#N/A,FALSE,"UNIT";#N/A,#N/A,FALSE,"UNIT";#N/A,#N/A,FALSE,"계정"}</definedName>
    <definedName name="환경" localSheetId="28" hidden="1">{#N/A,#N/A,FALSE,"UNIT";#N/A,#N/A,FALSE,"UNIT";#N/A,#N/A,FALSE,"계정"}</definedName>
    <definedName name="환경" localSheetId="5" hidden="1">{#N/A,#N/A,FALSE,"UNIT";#N/A,#N/A,FALSE,"UNIT";#N/A,#N/A,FALSE,"계정"}</definedName>
    <definedName name="환경" hidden="1">{#N/A,#N/A,FALSE,"UNIT";#N/A,#N/A,FALSE,"UNIT";#N/A,#N/A,FALSE,"계정"}</definedName>
    <definedName name="환산율1" localSheetId="24" hidden="1">#REF!</definedName>
    <definedName name="환산율1" hidden="1">#REF!</definedName>
    <definedName name="환율" localSheetId="24">#REF!</definedName>
    <definedName name="환율">#REF!</definedName>
    <definedName name="환율유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5"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24" hidden="1">{"'Jibu9811 (3)'!$B$1:$J$433"}</definedName>
    <definedName name="홧" localSheetId="8" hidden="1">{"'Jibu9811 (3)'!$B$1:$J$433"}</definedName>
    <definedName name="홧" localSheetId="25" hidden="1">{"'Jibu9811 (3)'!$B$1:$J$433"}</definedName>
    <definedName name="홧" localSheetId="2" hidden="1">{"'Jibu9811 (3)'!$B$1:$J$433"}</definedName>
    <definedName name="홧" localSheetId="14" hidden="1">{"'Jibu9811 (3)'!$B$1:$J$433"}</definedName>
    <definedName name="홧" localSheetId="28" hidden="1">{"'Jibu9811 (3)'!$B$1:$J$433"}</definedName>
    <definedName name="홧" localSheetId="5" hidden="1">{"'Jibu9811 (3)'!$B$1:$J$433"}</definedName>
    <definedName name="홧" localSheetId="13" hidden="1">{"'Jibu9811 (3)'!$B$1:$J$433"}</definedName>
    <definedName name="홧" hidden="1">{"'Jibu9811 (3)'!$B$1:$J$433"}</definedName>
    <definedName name="황" localSheetId="24">#REF!</definedName>
    <definedName name="황">#REF!</definedName>
    <definedName name="황달" localSheetId="24" hidden="1">{#N/A,#N/A,FALSE,"표지";#N/A,#N/A,FALSE,"전제";#N/A,#N/A,FALSE,"대당";#N/A,#N/A,FALSE,"가공비";#N/A,#N/A,FALSE,"재료비";#N/A,#N/A,FALSE,"손익"}</definedName>
    <definedName name="황달" localSheetId="8" hidden="1">{#N/A,#N/A,FALSE,"표지";#N/A,#N/A,FALSE,"전제";#N/A,#N/A,FALSE,"대당";#N/A,#N/A,FALSE,"가공비";#N/A,#N/A,FALSE,"재료비";#N/A,#N/A,FALSE,"손익"}</definedName>
    <definedName name="황달" localSheetId="25" hidden="1">{#N/A,#N/A,FALSE,"표지";#N/A,#N/A,FALSE,"전제";#N/A,#N/A,FALSE,"대당";#N/A,#N/A,FALSE,"가공비";#N/A,#N/A,FALSE,"재료비";#N/A,#N/A,FALSE,"손익"}</definedName>
    <definedName name="황달" localSheetId="2" hidden="1">{#N/A,#N/A,FALSE,"표지";#N/A,#N/A,FALSE,"전제";#N/A,#N/A,FALSE,"대당";#N/A,#N/A,FALSE,"가공비";#N/A,#N/A,FALSE,"재료비";#N/A,#N/A,FALSE,"손익"}</definedName>
    <definedName name="황달" localSheetId="28" hidden="1">{#N/A,#N/A,FALSE,"표지";#N/A,#N/A,FALSE,"전제";#N/A,#N/A,FALSE,"대당";#N/A,#N/A,FALSE,"가공비";#N/A,#N/A,FALSE,"재료비";#N/A,#N/A,FALSE,"손익"}</definedName>
    <definedName name="황달" localSheetId="5"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24" hidden="1">{#N/A,#N/A,FALSE,"단축1";#N/A,#N/A,FALSE,"단축2";#N/A,#N/A,FALSE,"단축3";#N/A,#N/A,FALSE,"장축";#N/A,#N/A,FALSE,"4WD"}</definedName>
    <definedName name="황당" localSheetId="8" hidden="1">{#N/A,#N/A,FALSE,"단축1";#N/A,#N/A,FALSE,"단축2";#N/A,#N/A,FALSE,"단축3";#N/A,#N/A,FALSE,"장축";#N/A,#N/A,FALSE,"4WD"}</definedName>
    <definedName name="황당" localSheetId="25" hidden="1">{#N/A,#N/A,FALSE,"단축1";#N/A,#N/A,FALSE,"단축2";#N/A,#N/A,FALSE,"단축3";#N/A,#N/A,FALSE,"장축";#N/A,#N/A,FALSE,"4WD"}</definedName>
    <definedName name="황당" localSheetId="2" hidden="1">{#N/A,#N/A,FALSE,"단축1";#N/A,#N/A,FALSE,"단축2";#N/A,#N/A,FALSE,"단축3";#N/A,#N/A,FALSE,"장축";#N/A,#N/A,FALSE,"4WD"}</definedName>
    <definedName name="황당" localSheetId="28" hidden="1">{#N/A,#N/A,FALSE,"단축1";#N/A,#N/A,FALSE,"단축2";#N/A,#N/A,FALSE,"단축3";#N/A,#N/A,FALSE,"장축";#N/A,#N/A,FALSE,"4WD"}</definedName>
    <definedName name="황당" localSheetId="5" hidden="1">{#N/A,#N/A,FALSE,"단축1";#N/A,#N/A,FALSE,"단축2";#N/A,#N/A,FALSE,"단축3";#N/A,#N/A,FALSE,"장축";#N/A,#N/A,FALSE,"4WD"}</definedName>
    <definedName name="황당" hidden="1">{#N/A,#N/A,FALSE,"단축1";#N/A,#N/A,FALSE,"단축2";#N/A,#N/A,FALSE,"단축3";#N/A,#N/A,FALSE,"장축";#N/A,#N/A,FALSE,"4WD"}</definedName>
    <definedName name="황당1" localSheetId="24" hidden="1">{#N/A,#N/A,FALSE,"단축1";#N/A,#N/A,FALSE,"단축2";#N/A,#N/A,FALSE,"단축3";#N/A,#N/A,FALSE,"장축";#N/A,#N/A,FALSE,"4WD"}</definedName>
    <definedName name="황당1" localSheetId="8" hidden="1">{#N/A,#N/A,FALSE,"단축1";#N/A,#N/A,FALSE,"단축2";#N/A,#N/A,FALSE,"단축3";#N/A,#N/A,FALSE,"장축";#N/A,#N/A,FALSE,"4WD"}</definedName>
    <definedName name="황당1" localSheetId="25" hidden="1">{#N/A,#N/A,FALSE,"단축1";#N/A,#N/A,FALSE,"단축2";#N/A,#N/A,FALSE,"단축3";#N/A,#N/A,FALSE,"장축";#N/A,#N/A,FALSE,"4WD"}</definedName>
    <definedName name="황당1" localSheetId="2" hidden="1">{#N/A,#N/A,FALSE,"단축1";#N/A,#N/A,FALSE,"단축2";#N/A,#N/A,FALSE,"단축3";#N/A,#N/A,FALSE,"장축";#N/A,#N/A,FALSE,"4WD"}</definedName>
    <definedName name="황당1" localSheetId="28" hidden="1">{#N/A,#N/A,FALSE,"단축1";#N/A,#N/A,FALSE,"단축2";#N/A,#N/A,FALSE,"단축3";#N/A,#N/A,FALSE,"장축";#N/A,#N/A,FALSE,"4WD"}</definedName>
    <definedName name="황당1" localSheetId="5" hidden="1">{#N/A,#N/A,FALSE,"단축1";#N/A,#N/A,FALSE,"단축2";#N/A,#N/A,FALSE,"단축3";#N/A,#N/A,FALSE,"장축";#N/A,#N/A,FALSE,"4WD"}</definedName>
    <definedName name="황당1" hidden="1">{#N/A,#N/A,FALSE,"단축1";#N/A,#N/A,FALSE,"단축2";#N/A,#N/A,FALSE,"단축3";#N/A,#N/A,FALSE,"장축";#N/A,#N/A,FALSE,"4WD"}</definedName>
    <definedName name="황당3" localSheetId="24" hidden="1">{#N/A,#N/A,FALSE,"단축1";#N/A,#N/A,FALSE,"단축2";#N/A,#N/A,FALSE,"단축3";#N/A,#N/A,FALSE,"장축";#N/A,#N/A,FALSE,"4WD"}</definedName>
    <definedName name="황당3" localSheetId="8" hidden="1">{#N/A,#N/A,FALSE,"단축1";#N/A,#N/A,FALSE,"단축2";#N/A,#N/A,FALSE,"단축3";#N/A,#N/A,FALSE,"장축";#N/A,#N/A,FALSE,"4WD"}</definedName>
    <definedName name="황당3" localSheetId="25" hidden="1">{#N/A,#N/A,FALSE,"단축1";#N/A,#N/A,FALSE,"단축2";#N/A,#N/A,FALSE,"단축3";#N/A,#N/A,FALSE,"장축";#N/A,#N/A,FALSE,"4WD"}</definedName>
    <definedName name="황당3" localSheetId="2" hidden="1">{#N/A,#N/A,FALSE,"단축1";#N/A,#N/A,FALSE,"단축2";#N/A,#N/A,FALSE,"단축3";#N/A,#N/A,FALSE,"장축";#N/A,#N/A,FALSE,"4WD"}</definedName>
    <definedName name="황당3" localSheetId="28" hidden="1">{#N/A,#N/A,FALSE,"단축1";#N/A,#N/A,FALSE,"단축2";#N/A,#N/A,FALSE,"단축3";#N/A,#N/A,FALSE,"장축";#N/A,#N/A,FALSE,"4WD"}</definedName>
    <definedName name="황당3" localSheetId="5" hidden="1">{#N/A,#N/A,FALSE,"단축1";#N/A,#N/A,FALSE,"단축2";#N/A,#N/A,FALSE,"단축3";#N/A,#N/A,FALSE,"장축";#N/A,#N/A,FALSE,"4WD"}</definedName>
    <definedName name="황당3" hidden="1">{#N/A,#N/A,FALSE,"단축1";#N/A,#N/A,FALSE,"단축2";#N/A,#N/A,FALSE,"단축3";#N/A,#N/A,FALSE,"장축";#N/A,#N/A,FALSE,"4WD"}</definedName>
    <definedName name="황당4" localSheetId="24" hidden="1">{#N/A,#N/A,FALSE,"단축1";#N/A,#N/A,FALSE,"단축2";#N/A,#N/A,FALSE,"단축3";#N/A,#N/A,FALSE,"장축";#N/A,#N/A,FALSE,"4WD"}</definedName>
    <definedName name="황당4" localSheetId="8" hidden="1">{#N/A,#N/A,FALSE,"단축1";#N/A,#N/A,FALSE,"단축2";#N/A,#N/A,FALSE,"단축3";#N/A,#N/A,FALSE,"장축";#N/A,#N/A,FALSE,"4WD"}</definedName>
    <definedName name="황당4" localSheetId="25" hidden="1">{#N/A,#N/A,FALSE,"단축1";#N/A,#N/A,FALSE,"단축2";#N/A,#N/A,FALSE,"단축3";#N/A,#N/A,FALSE,"장축";#N/A,#N/A,FALSE,"4WD"}</definedName>
    <definedName name="황당4" localSheetId="2" hidden="1">{#N/A,#N/A,FALSE,"단축1";#N/A,#N/A,FALSE,"단축2";#N/A,#N/A,FALSE,"단축3";#N/A,#N/A,FALSE,"장축";#N/A,#N/A,FALSE,"4WD"}</definedName>
    <definedName name="황당4" localSheetId="28" hidden="1">{#N/A,#N/A,FALSE,"단축1";#N/A,#N/A,FALSE,"단축2";#N/A,#N/A,FALSE,"단축3";#N/A,#N/A,FALSE,"장축";#N/A,#N/A,FALSE,"4WD"}</definedName>
    <definedName name="황당4" localSheetId="5" hidden="1">{#N/A,#N/A,FALSE,"단축1";#N/A,#N/A,FALSE,"단축2";#N/A,#N/A,FALSE,"단축3";#N/A,#N/A,FALSE,"장축";#N/A,#N/A,FALSE,"4WD"}</definedName>
    <definedName name="황당4" hidden="1">{#N/A,#N/A,FALSE,"단축1";#N/A,#N/A,FALSE,"단축2";#N/A,#N/A,FALSE,"단축3";#N/A,#N/A,FALSE,"장축";#N/A,#N/A,FALSE,"4WD"}</definedName>
    <definedName name="황당9" localSheetId="24" hidden="1">{#N/A,#N/A,FALSE,"품의서";#N/A,#N/A,FALSE,"전제";#N/A,#N/A,FALSE,"총손";#N/A,#N/A,FALSE,"손익";#N/A,#N/A,FALSE,"대당";#N/A,#N/A,FALSE,"가공비";#N/A,#N/A,FALSE,"재료비";#N/A,#N/A,FALSE,"판비";#N/A,#N/A,FALSE,"가격"}</definedName>
    <definedName name="황당9" localSheetId="8" hidden="1">{#N/A,#N/A,FALSE,"품의서";#N/A,#N/A,FALSE,"전제";#N/A,#N/A,FALSE,"총손";#N/A,#N/A,FALSE,"손익";#N/A,#N/A,FALSE,"대당";#N/A,#N/A,FALSE,"가공비";#N/A,#N/A,FALSE,"재료비";#N/A,#N/A,FALSE,"판비";#N/A,#N/A,FALSE,"가격"}</definedName>
    <definedName name="황당9" localSheetId="25" hidden="1">{#N/A,#N/A,FALSE,"품의서";#N/A,#N/A,FALSE,"전제";#N/A,#N/A,FALSE,"총손";#N/A,#N/A,FALSE,"손익";#N/A,#N/A,FALSE,"대당";#N/A,#N/A,FALSE,"가공비";#N/A,#N/A,FALSE,"재료비";#N/A,#N/A,FALSE,"판비";#N/A,#N/A,FALSE,"가격"}</definedName>
    <definedName name="황당9" localSheetId="2" hidden="1">{#N/A,#N/A,FALSE,"품의서";#N/A,#N/A,FALSE,"전제";#N/A,#N/A,FALSE,"총손";#N/A,#N/A,FALSE,"손익";#N/A,#N/A,FALSE,"대당";#N/A,#N/A,FALSE,"가공비";#N/A,#N/A,FALSE,"재료비";#N/A,#N/A,FALSE,"판비";#N/A,#N/A,FALSE,"가격"}</definedName>
    <definedName name="황당9" localSheetId="28" hidden="1">{#N/A,#N/A,FALSE,"품의서";#N/A,#N/A,FALSE,"전제";#N/A,#N/A,FALSE,"총손";#N/A,#N/A,FALSE,"손익";#N/A,#N/A,FALSE,"대당";#N/A,#N/A,FALSE,"가공비";#N/A,#N/A,FALSE,"재료비";#N/A,#N/A,FALSE,"판비";#N/A,#N/A,FALSE,"가격"}</definedName>
    <definedName name="황당9" localSheetId="5"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황덕영" localSheetId="24">BlankMacro1</definedName>
    <definedName name="황덕영" localSheetId="8">BlankMacro1</definedName>
    <definedName name="황덕영" localSheetId="25">BlankMacro1</definedName>
    <definedName name="황덕영" localSheetId="2">BlankMacro1</definedName>
    <definedName name="황덕영" localSheetId="28">BlankMacro1</definedName>
    <definedName name="황덕영" localSheetId="26">BlankMacro1</definedName>
    <definedName name="황덕영" localSheetId="27">BlankMacro1</definedName>
    <definedName name="황덕영" localSheetId="6">BlankMacro1</definedName>
    <definedName name="황덕영" localSheetId="5">BlankMacro1</definedName>
    <definedName name="황덕영">BlankMacro1</definedName>
    <definedName name="황병" localSheetId="24" hidden="1">#REF!</definedName>
    <definedName name="황병" hidden="1">#REF!</definedName>
    <definedName name="황병용" localSheetId="24" hidden="1">{#N/A,#N/A,FALSE,"UNIT";#N/A,#N/A,FALSE,"UNIT";#N/A,#N/A,FALSE,"계정"}</definedName>
    <definedName name="황병용" localSheetId="8" hidden="1">{#N/A,#N/A,FALSE,"UNIT";#N/A,#N/A,FALSE,"UNIT";#N/A,#N/A,FALSE,"계정"}</definedName>
    <definedName name="황병용" localSheetId="25" hidden="1">{#N/A,#N/A,FALSE,"UNIT";#N/A,#N/A,FALSE,"UNIT";#N/A,#N/A,FALSE,"계정"}</definedName>
    <definedName name="황병용" localSheetId="2" hidden="1">{#N/A,#N/A,FALSE,"UNIT";#N/A,#N/A,FALSE,"UNIT";#N/A,#N/A,FALSE,"계정"}</definedName>
    <definedName name="황병용" localSheetId="28" hidden="1">{#N/A,#N/A,FALSE,"UNIT";#N/A,#N/A,FALSE,"UNIT";#N/A,#N/A,FALSE,"계정"}</definedName>
    <definedName name="황병용" localSheetId="5" hidden="1">{#N/A,#N/A,FALSE,"UNIT";#N/A,#N/A,FALSE,"UNIT";#N/A,#N/A,FALSE,"계정"}</definedName>
    <definedName name="황병용" hidden="1">{#N/A,#N/A,FALSE,"UNIT";#N/A,#N/A,FALSE,"UNIT";#N/A,#N/A,FALSE,"계정"}</definedName>
    <definedName name="황정수" localSheetId="24" hidden="1">{"'Jibu9811 (3)'!$B$1:$J$433"}</definedName>
    <definedName name="황정수" localSheetId="8" hidden="1">{"'Jibu9811 (3)'!$B$1:$J$433"}</definedName>
    <definedName name="황정수" localSheetId="25" hidden="1">{"'Jibu9811 (3)'!$B$1:$J$433"}</definedName>
    <definedName name="황정수" localSheetId="2" hidden="1">{"'Jibu9811 (3)'!$B$1:$J$433"}</definedName>
    <definedName name="황정수" localSheetId="14" hidden="1">{"'Jibu9811 (3)'!$B$1:$J$433"}</definedName>
    <definedName name="황정수" localSheetId="28" hidden="1">{"'Jibu9811 (3)'!$B$1:$J$433"}</definedName>
    <definedName name="황정수" localSheetId="5" hidden="1">{"'Jibu9811 (3)'!$B$1:$J$433"}</definedName>
    <definedName name="황정수" localSheetId="13" hidden="1">{"'Jibu9811 (3)'!$B$1:$J$433"}</definedName>
    <definedName name="황정수" hidden="1">{"'Jibu9811 (3)'!$B$1:$J$433"}</definedName>
    <definedName name="황정수1" localSheetId="24" hidden="1">{"'Jibu9811 (3)'!$B$1:$J$433"}</definedName>
    <definedName name="황정수1" localSheetId="8" hidden="1">{"'Jibu9811 (3)'!$B$1:$J$433"}</definedName>
    <definedName name="황정수1" localSheetId="25" hidden="1">{"'Jibu9811 (3)'!$B$1:$J$433"}</definedName>
    <definedName name="황정수1" localSheetId="2" hidden="1">{"'Jibu9811 (3)'!$B$1:$J$433"}</definedName>
    <definedName name="황정수1" localSheetId="14" hidden="1">{"'Jibu9811 (3)'!$B$1:$J$433"}</definedName>
    <definedName name="황정수1" localSheetId="28" hidden="1">{"'Jibu9811 (3)'!$B$1:$J$433"}</definedName>
    <definedName name="황정수1" localSheetId="5" hidden="1">{"'Jibu9811 (3)'!$B$1:$J$433"}</definedName>
    <definedName name="황정수1" localSheetId="13" hidden="1">{"'Jibu9811 (3)'!$B$1:$J$433"}</definedName>
    <definedName name="황정수1" hidden="1">{"'Jibu9811 (3)'!$B$1:$J$433"}</definedName>
    <definedName name="황정수2" localSheetId="24" hidden="1">{"'Jibu9811 (3)'!$B$1:$J$433"}</definedName>
    <definedName name="황정수2" localSheetId="8" hidden="1">{"'Jibu9811 (3)'!$B$1:$J$433"}</definedName>
    <definedName name="황정수2" localSheetId="25" hidden="1">{"'Jibu9811 (3)'!$B$1:$J$433"}</definedName>
    <definedName name="황정수2" localSheetId="2" hidden="1">{"'Jibu9811 (3)'!$B$1:$J$433"}</definedName>
    <definedName name="황정수2" localSheetId="14" hidden="1">{"'Jibu9811 (3)'!$B$1:$J$433"}</definedName>
    <definedName name="황정수2" localSheetId="28" hidden="1">{"'Jibu9811 (3)'!$B$1:$J$433"}</definedName>
    <definedName name="황정수2" localSheetId="5" hidden="1">{"'Jibu9811 (3)'!$B$1:$J$433"}</definedName>
    <definedName name="황정수2" localSheetId="13" hidden="1">{"'Jibu9811 (3)'!$B$1:$J$433"}</definedName>
    <definedName name="황정수2" hidden="1">{"'Jibu9811 (3)'!$B$1:$J$433"}</definedName>
    <definedName name="황정수3" localSheetId="24" hidden="1">{"'Jibu9811 (3)'!$B$1:$J$433"}</definedName>
    <definedName name="황정수3" localSheetId="8" hidden="1">{"'Jibu9811 (3)'!$B$1:$J$433"}</definedName>
    <definedName name="황정수3" localSheetId="25" hidden="1">{"'Jibu9811 (3)'!$B$1:$J$433"}</definedName>
    <definedName name="황정수3" localSheetId="2" hidden="1">{"'Jibu9811 (3)'!$B$1:$J$433"}</definedName>
    <definedName name="황정수3" localSheetId="14" hidden="1">{"'Jibu9811 (3)'!$B$1:$J$433"}</definedName>
    <definedName name="황정수3" localSheetId="28" hidden="1">{"'Jibu9811 (3)'!$B$1:$J$433"}</definedName>
    <definedName name="황정수3" localSheetId="5" hidden="1">{"'Jibu9811 (3)'!$B$1:$J$433"}</definedName>
    <definedName name="황정수3" localSheetId="13" hidden="1">{"'Jibu9811 (3)'!$B$1:$J$433"}</definedName>
    <definedName name="황정수3" hidden="1">{"'Jibu9811 (3)'!$B$1:$J$433"}</definedName>
    <definedName name="황정수4" localSheetId="24" hidden="1">{"'Jibu9811 (3)'!$B$1:$J$433"}</definedName>
    <definedName name="황정수4" localSheetId="8" hidden="1">{"'Jibu9811 (3)'!$B$1:$J$433"}</definedName>
    <definedName name="황정수4" localSheetId="25" hidden="1">{"'Jibu9811 (3)'!$B$1:$J$433"}</definedName>
    <definedName name="황정수4" localSheetId="2" hidden="1">{"'Jibu9811 (3)'!$B$1:$J$433"}</definedName>
    <definedName name="황정수4" localSheetId="14" hidden="1">{"'Jibu9811 (3)'!$B$1:$J$433"}</definedName>
    <definedName name="황정수4" localSheetId="28" hidden="1">{"'Jibu9811 (3)'!$B$1:$J$433"}</definedName>
    <definedName name="황정수4" localSheetId="5" hidden="1">{"'Jibu9811 (3)'!$B$1:$J$433"}</definedName>
    <definedName name="황정수4" localSheetId="13" hidden="1">{"'Jibu9811 (3)'!$B$1:$J$433"}</definedName>
    <definedName name="황정수4" hidden="1">{"'Jibu9811 (3)'!$B$1:$J$433"}</definedName>
    <definedName name="황정수5" localSheetId="24" hidden="1">{"'Jibu9811 (3)'!$B$1:$J$433"}</definedName>
    <definedName name="황정수5" localSheetId="8" hidden="1">{"'Jibu9811 (3)'!$B$1:$J$433"}</definedName>
    <definedName name="황정수5" localSheetId="25" hidden="1">{"'Jibu9811 (3)'!$B$1:$J$433"}</definedName>
    <definedName name="황정수5" localSheetId="2" hidden="1">{"'Jibu9811 (3)'!$B$1:$J$433"}</definedName>
    <definedName name="황정수5" localSheetId="14" hidden="1">{"'Jibu9811 (3)'!$B$1:$J$433"}</definedName>
    <definedName name="황정수5" localSheetId="28" hidden="1">{"'Jibu9811 (3)'!$B$1:$J$433"}</definedName>
    <definedName name="황정수5" localSheetId="5" hidden="1">{"'Jibu9811 (3)'!$B$1:$J$433"}</definedName>
    <definedName name="황정수5" localSheetId="13" hidden="1">{"'Jibu9811 (3)'!$B$1:$J$433"}</definedName>
    <definedName name="황정수5" hidden="1">{"'Jibu9811 (3)'!$B$1:$J$433"}</definedName>
    <definedName name="황정수6" localSheetId="24" hidden="1">{"'Jibu9811 (3)'!$B$1:$J$433"}</definedName>
    <definedName name="황정수6" localSheetId="8" hidden="1">{"'Jibu9811 (3)'!$B$1:$J$433"}</definedName>
    <definedName name="황정수6" localSheetId="25" hidden="1">{"'Jibu9811 (3)'!$B$1:$J$433"}</definedName>
    <definedName name="황정수6" localSheetId="2" hidden="1">{"'Jibu9811 (3)'!$B$1:$J$433"}</definedName>
    <definedName name="황정수6" localSheetId="14" hidden="1">{"'Jibu9811 (3)'!$B$1:$J$433"}</definedName>
    <definedName name="황정수6" localSheetId="28" hidden="1">{"'Jibu9811 (3)'!$B$1:$J$433"}</definedName>
    <definedName name="황정수6" localSheetId="5" hidden="1">{"'Jibu9811 (3)'!$B$1:$J$433"}</definedName>
    <definedName name="황정수6" localSheetId="13" hidden="1">{"'Jibu9811 (3)'!$B$1:$J$433"}</definedName>
    <definedName name="황정수6" hidden="1">{"'Jibu9811 (3)'!$B$1:$J$433"}</definedName>
    <definedName name="황정수7" localSheetId="24" hidden="1">{"'Jibu9811 (3)'!$B$1:$J$433"}</definedName>
    <definedName name="황정수7" localSheetId="8" hidden="1">{"'Jibu9811 (3)'!$B$1:$J$433"}</definedName>
    <definedName name="황정수7" localSheetId="25" hidden="1">{"'Jibu9811 (3)'!$B$1:$J$433"}</definedName>
    <definedName name="황정수7" localSheetId="2" hidden="1">{"'Jibu9811 (3)'!$B$1:$J$433"}</definedName>
    <definedName name="황정수7" localSheetId="14" hidden="1">{"'Jibu9811 (3)'!$B$1:$J$433"}</definedName>
    <definedName name="황정수7" localSheetId="28" hidden="1">{"'Jibu9811 (3)'!$B$1:$J$433"}</definedName>
    <definedName name="황정수7" localSheetId="5" hidden="1">{"'Jibu9811 (3)'!$B$1:$J$433"}</definedName>
    <definedName name="황정수7" localSheetId="13" hidden="1">{"'Jibu9811 (3)'!$B$1:$J$433"}</definedName>
    <definedName name="황정수7" hidden="1">{"'Jibu9811 (3)'!$B$1:$J$433"}</definedName>
    <definedName name="황정수8" localSheetId="24" hidden="1">{"'Jibu9811 (3)'!$B$1:$J$433"}</definedName>
    <definedName name="황정수8" localSheetId="8" hidden="1">{"'Jibu9811 (3)'!$B$1:$J$433"}</definedName>
    <definedName name="황정수8" localSheetId="25" hidden="1">{"'Jibu9811 (3)'!$B$1:$J$433"}</definedName>
    <definedName name="황정수8" localSheetId="2" hidden="1">{"'Jibu9811 (3)'!$B$1:$J$433"}</definedName>
    <definedName name="황정수8" localSheetId="14" hidden="1">{"'Jibu9811 (3)'!$B$1:$J$433"}</definedName>
    <definedName name="황정수8" localSheetId="28" hidden="1">{"'Jibu9811 (3)'!$B$1:$J$433"}</definedName>
    <definedName name="황정수8" localSheetId="5" hidden="1">{"'Jibu9811 (3)'!$B$1:$J$433"}</definedName>
    <definedName name="황정수8" localSheetId="13" hidden="1">{"'Jibu9811 (3)'!$B$1:$J$433"}</definedName>
    <definedName name="황정수8" hidden="1">{"'Jibu9811 (3)'!$B$1:$J$433"}</definedName>
    <definedName name="회" localSheetId="24" hidden="1">{#N/A,#N/A,TRUE,"경전'96(1)";#N/A,#N/A,TRUE,"경전'96 (2)"}</definedName>
    <definedName name="회" localSheetId="8" hidden="1">{#N/A,#N/A,TRUE,"경전'96(1)";#N/A,#N/A,TRUE,"경전'96 (2)"}</definedName>
    <definedName name="회" localSheetId="25" hidden="1">{#N/A,#N/A,TRUE,"경전'96(1)";#N/A,#N/A,TRUE,"경전'96 (2)"}</definedName>
    <definedName name="회" localSheetId="2" hidden="1">{#N/A,#N/A,TRUE,"경전'96(1)";#N/A,#N/A,TRUE,"경전'96 (2)"}</definedName>
    <definedName name="회" localSheetId="28" hidden="1">{#N/A,#N/A,TRUE,"경전'96(1)";#N/A,#N/A,TRUE,"경전'96 (2)"}</definedName>
    <definedName name="회" localSheetId="5" hidden="1">{#N/A,#N/A,TRUE,"경전'96(1)";#N/A,#N/A,TRUE,"경전'96 (2)"}</definedName>
    <definedName name="회" hidden="1">{#N/A,#N/A,TRUE,"경전'96(1)";#N/A,#N/A,TRUE,"경전'96 (2)"}</definedName>
    <definedName name="회계년도" localSheetId="24">#REF!</definedName>
    <definedName name="회계년도">#REF!</definedName>
    <definedName name="회계와세무의가액검토" localSheetId="24" hidden="1">{#N/A,#N/A,FALSE,"9612"}</definedName>
    <definedName name="회계와세무의가액검토" localSheetId="8" hidden="1">{#N/A,#N/A,FALSE,"9612"}</definedName>
    <definedName name="회계와세무의가액검토" localSheetId="25" hidden="1">{#N/A,#N/A,FALSE,"9612"}</definedName>
    <definedName name="회계와세무의가액검토" localSheetId="2" hidden="1">{#N/A,#N/A,FALSE,"9612"}</definedName>
    <definedName name="회계와세무의가액검토" localSheetId="28" hidden="1">{#N/A,#N/A,FALSE,"9612"}</definedName>
    <definedName name="회계와세무의가액검토" localSheetId="5" hidden="1">{#N/A,#N/A,FALSE,"9612"}</definedName>
    <definedName name="회계와세무의가액검토" hidden="1">{#N/A,#N/A,FALSE,"9612"}</definedName>
    <definedName name="회계잔액" localSheetId="24" hidden="1">#REF!</definedName>
    <definedName name="회계잔액" localSheetId="28" hidden="1">#REF!</definedName>
    <definedName name="회계잔액" localSheetId="13" hidden="1">#REF!</definedName>
    <definedName name="회계잔액" hidden="1">#REF!</definedName>
    <definedName name="회계팀_수정분" localSheetId="28" hidden="1">#REF!</definedName>
    <definedName name="회계팀_수정분" hidden="1">#REF!</definedName>
    <definedName name="회사" localSheetId="24">#REF!</definedName>
    <definedName name="회사">#REF!</definedName>
    <definedName name="회사명" localSheetId="24">#REF!</definedName>
    <definedName name="회사명">#REF!</definedName>
    <definedName name="회사정산표">#N/A</definedName>
    <definedName name="회사측대손" localSheetId="24">#REF!</definedName>
    <definedName name="회사측대손">#REF!</definedName>
    <definedName name="회사현금흐름표" localSheetId="24">#REF!</definedName>
    <definedName name="회사현금흐름표">#REF!</definedName>
    <definedName name="회원가입권" localSheetId="24">#REF!</definedName>
    <definedName name="회원가입권">#REF!</definedName>
    <definedName name="회원권" localSheetId="24">#REF!</definedName>
    <definedName name="회원권">#REF!</definedName>
    <definedName name="회장1" localSheetId="24" hidden="1">{#N/A,#N/A,FALSE,"단축1";#N/A,#N/A,FALSE,"단축2";#N/A,#N/A,FALSE,"단축3";#N/A,#N/A,FALSE,"장축";#N/A,#N/A,FALSE,"4WD"}</definedName>
    <definedName name="회장1" localSheetId="8" hidden="1">{#N/A,#N/A,FALSE,"단축1";#N/A,#N/A,FALSE,"단축2";#N/A,#N/A,FALSE,"단축3";#N/A,#N/A,FALSE,"장축";#N/A,#N/A,FALSE,"4WD"}</definedName>
    <definedName name="회장1" localSheetId="25" hidden="1">{#N/A,#N/A,FALSE,"단축1";#N/A,#N/A,FALSE,"단축2";#N/A,#N/A,FALSE,"단축3";#N/A,#N/A,FALSE,"장축";#N/A,#N/A,FALSE,"4WD"}</definedName>
    <definedName name="회장1" localSheetId="2" hidden="1">{#N/A,#N/A,FALSE,"단축1";#N/A,#N/A,FALSE,"단축2";#N/A,#N/A,FALSE,"단축3";#N/A,#N/A,FALSE,"장축";#N/A,#N/A,FALSE,"4WD"}</definedName>
    <definedName name="회장1" localSheetId="28" hidden="1">{#N/A,#N/A,FALSE,"단축1";#N/A,#N/A,FALSE,"단축2";#N/A,#N/A,FALSE,"단축3";#N/A,#N/A,FALSE,"장축";#N/A,#N/A,FALSE,"4WD"}</definedName>
    <definedName name="회장1" localSheetId="5" hidden="1">{#N/A,#N/A,FALSE,"단축1";#N/A,#N/A,FALSE,"단축2";#N/A,#N/A,FALSE,"단축3";#N/A,#N/A,FALSE,"장축";#N/A,#N/A,FALSE,"4WD"}</definedName>
    <definedName name="회장1" hidden="1">{#N/A,#N/A,FALSE,"단축1";#N/A,#N/A,FALSE,"단축2";#N/A,#N/A,FALSE,"단축3";#N/A,#N/A,FALSE,"장축";#N/A,#N/A,FALSE,"4WD"}</definedName>
    <definedName name="회장님" localSheetId="24" hidden="1">{#N/A,#N/A,FALSE,"단축1";#N/A,#N/A,FALSE,"단축2";#N/A,#N/A,FALSE,"단축3";#N/A,#N/A,FALSE,"장축";#N/A,#N/A,FALSE,"4WD"}</definedName>
    <definedName name="회장님" localSheetId="8" hidden="1">{#N/A,#N/A,FALSE,"단축1";#N/A,#N/A,FALSE,"단축2";#N/A,#N/A,FALSE,"단축3";#N/A,#N/A,FALSE,"장축";#N/A,#N/A,FALSE,"4WD"}</definedName>
    <definedName name="회장님" localSheetId="25" hidden="1">{#N/A,#N/A,FALSE,"단축1";#N/A,#N/A,FALSE,"단축2";#N/A,#N/A,FALSE,"단축3";#N/A,#N/A,FALSE,"장축";#N/A,#N/A,FALSE,"4WD"}</definedName>
    <definedName name="회장님" localSheetId="2" hidden="1">{#N/A,#N/A,FALSE,"단축1";#N/A,#N/A,FALSE,"단축2";#N/A,#N/A,FALSE,"단축3";#N/A,#N/A,FALSE,"장축";#N/A,#N/A,FALSE,"4WD"}</definedName>
    <definedName name="회장님" localSheetId="28" hidden="1">{#N/A,#N/A,FALSE,"단축1";#N/A,#N/A,FALSE,"단축2";#N/A,#N/A,FALSE,"단축3";#N/A,#N/A,FALSE,"장축";#N/A,#N/A,FALSE,"4WD"}</definedName>
    <definedName name="회장님" localSheetId="5" hidden="1">{#N/A,#N/A,FALSE,"단축1";#N/A,#N/A,FALSE,"단축2";#N/A,#N/A,FALSE,"단축3";#N/A,#N/A,FALSE,"장축";#N/A,#N/A,FALSE,"4WD"}</definedName>
    <definedName name="회장님" hidden="1">{#N/A,#N/A,FALSE,"단축1";#N/A,#N/A,FALSE,"단축2";#N/A,#N/A,FALSE,"단축3";#N/A,#N/A,FALSE,"장축";#N/A,#N/A,FALSE,"4WD"}</definedName>
    <definedName name="회현"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8"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5"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8"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5"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8"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5"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4" hidden="1">{#N/A,#N/A,FALSE,"1.CRITERIA";#N/A,#N/A,FALSE,"2.IS";#N/A,#N/A,FALSE,"3.BS";#N/A,#N/A,FALSE,"4.PER PL";#N/A,#N/A,FALSE,"5.INVESTMENT";#N/A,#N/A,FALSE,"6.공문";#N/A,#N/A,FALSE,"7.netinvest"}</definedName>
    <definedName name="효" localSheetId="8" hidden="1">{#N/A,#N/A,FALSE,"1.CRITERIA";#N/A,#N/A,FALSE,"2.IS";#N/A,#N/A,FALSE,"3.BS";#N/A,#N/A,FALSE,"4.PER PL";#N/A,#N/A,FALSE,"5.INVESTMENT";#N/A,#N/A,FALSE,"6.공문";#N/A,#N/A,FALSE,"7.netinvest"}</definedName>
    <definedName name="효" localSheetId="25"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localSheetId="28" hidden="1">{#N/A,#N/A,FALSE,"1.CRITERIA";#N/A,#N/A,FALSE,"2.IS";#N/A,#N/A,FALSE,"3.BS";#N/A,#N/A,FALSE,"4.PER PL";#N/A,#N/A,FALSE,"5.INVESTMENT";#N/A,#N/A,FALSE,"6.공문";#N/A,#N/A,FALSE,"7.netinvest"}</definedName>
    <definedName name="효" localSheetId="5"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 localSheetId="24">Dlog_Show</definedName>
    <definedName name="효구" localSheetId="8">Dlog_Show</definedName>
    <definedName name="효구" localSheetId="25">Dlog_Show</definedName>
    <definedName name="효구" localSheetId="2">Dlog_Show</definedName>
    <definedName name="효구" localSheetId="28">Dlog_Show</definedName>
    <definedName name="효구" localSheetId="26">Dlog_Show</definedName>
    <definedName name="효구" localSheetId="27">Dlog_Show</definedName>
    <definedName name="효구" localSheetId="6">Dlog_Show</definedName>
    <definedName name="효구" localSheetId="5">Dlog_Show</definedName>
    <definedName name="효구">Dlog_Show</definedName>
    <definedName name="효자" localSheetId="24">Dlog_Show</definedName>
    <definedName name="효자" localSheetId="8">Dlog_Show</definedName>
    <definedName name="효자" localSheetId="25">Dlog_Show</definedName>
    <definedName name="효자" localSheetId="2">Dlog_Show</definedName>
    <definedName name="효자" localSheetId="28">Dlog_Show</definedName>
    <definedName name="효자" localSheetId="26">Dlog_Show</definedName>
    <definedName name="효자" localSheetId="27">Dlog_Show</definedName>
    <definedName name="효자" localSheetId="6">Dlog_Show</definedName>
    <definedName name="효자" localSheetId="5">Dlog_Show</definedName>
    <definedName name="효자">Dlog_Show</definedName>
    <definedName name="효자건설" localSheetId="24">Dlog_Show</definedName>
    <definedName name="효자건설" localSheetId="8">Dlog_Show</definedName>
    <definedName name="효자건설" localSheetId="25">Dlog_Show</definedName>
    <definedName name="효자건설" localSheetId="2">Dlog_Show</definedName>
    <definedName name="효자건설" localSheetId="28">Dlog_Show</definedName>
    <definedName name="효자건설" localSheetId="26">Dlog_Show</definedName>
    <definedName name="효자건설" localSheetId="27">Dlog_Show</definedName>
    <definedName name="효자건설" localSheetId="6">Dlog_Show</definedName>
    <definedName name="효자건설" localSheetId="5">Dlog_Show</definedName>
    <definedName name="효자건설">Dlog_Show</definedName>
    <definedName name="횩ㄷ" localSheetId="24" hidden="1">{"'Jibu9811 (3)'!$B$1:$J$433"}</definedName>
    <definedName name="횩ㄷ" localSheetId="8" hidden="1">{"'Jibu9811 (3)'!$B$1:$J$433"}</definedName>
    <definedName name="횩ㄷ" localSheetId="25" hidden="1">{"'Jibu9811 (3)'!$B$1:$J$433"}</definedName>
    <definedName name="횩ㄷ" localSheetId="2" hidden="1">{"'Jibu9811 (3)'!$B$1:$J$433"}</definedName>
    <definedName name="횩ㄷ" localSheetId="14" hidden="1">{"'Jibu9811 (3)'!$B$1:$J$433"}</definedName>
    <definedName name="횩ㄷ" localSheetId="28" hidden="1">{"'Jibu9811 (3)'!$B$1:$J$433"}</definedName>
    <definedName name="횩ㄷ" localSheetId="5" hidden="1">{"'Jibu9811 (3)'!$B$1:$J$433"}</definedName>
    <definedName name="횩ㄷ" localSheetId="13" hidden="1">{"'Jibu9811 (3)'!$B$1:$J$433"}</definedName>
    <definedName name="횩ㄷ" hidden="1">{"'Jibu9811 (3)'!$B$1:$J$433"}</definedName>
    <definedName name="후" localSheetId="24" hidden="1">{#N/A,#N/A,FALSE,"1.CRITERIA";#N/A,#N/A,FALSE,"2.IS";#N/A,#N/A,FALSE,"3.BS";#N/A,#N/A,FALSE,"4.PER PL";#N/A,#N/A,FALSE,"5.INVESTMENT";#N/A,#N/A,FALSE,"6.공문";#N/A,#N/A,FALSE,"7.netinvest"}</definedName>
    <definedName name="후" localSheetId="8" hidden="1">{#N/A,#N/A,FALSE,"1.CRITERIA";#N/A,#N/A,FALSE,"2.IS";#N/A,#N/A,FALSE,"3.BS";#N/A,#N/A,FALSE,"4.PER PL";#N/A,#N/A,FALSE,"5.INVESTMENT";#N/A,#N/A,FALSE,"6.공문";#N/A,#N/A,FALSE,"7.netinvest"}</definedName>
    <definedName name="후" localSheetId="25"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localSheetId="28" hidden="1">{#N/A,#N/A,FALSE,"1.CRITERIA";#N/A,#N/A,FALSE,"2.IS";#N/A,#N/A,FALSE,"3.BS";#N/A,#N/A,FALSE,"4.PER PL";#N/A,#N/A,FALSE,"5.INVESTMENT";#N/A,#N/A,FALSE,"6.공문";#N/A,#N/A,FALSE,"7.netinvest"}</definedName>
    <definedName name="후" localSheetId="5"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 localSheetId="24">#REF!,#REF!</definedName>
    <definedName name="후_01">#REF!,#REF!</definedName>
    <definedName name="후_02" localSheetId="24">#REF!,#REF!</definedName>
    <definedName name="후_02">#REF!,#REF!</definedName>
    <definedName name="후_03" localSheetId="24">#REF!,#REF!</definedName>
    <definedName name="후_03">#REF!,#REF!</definedName>
    <definedName name="후_04" localSheetId="24">#REF!,#REF!</definedName>
    <definedName name="후_04">#REF!,#REF!</definedName>
    <definedName name="후_05" localSheetId="24">#REF!,#REF!</definedName>
    <definedName name="후_05">#REF!,#REF!</definedName>
    <definedName name="후_06" localSheetId="24">#REF!,#REF!</definedName>
    <definedName name="후_06">#REF!,#REF!</definedName>
    <definedName name="후_07" localSheetId="24">#REF!,#REF!</definedName>
    <definedName name="후_07">#REF!,#REF!</definedName>
    <definedName name="후_08" localSheetId="24">#REF!,#REF!</definedName>
    <definedName name="후_08">#REF!,#REF!</definedName>
    <definedName name="후_09" localSheetId="24">#REF!,#REF!</definedName>
    <definedName name="후_09">#REF!,#REF!</definedName>
    <definedName name="후_10" localSheetId="24">#REF!,#REF!</definedName>
    <definedName name="후_10">#REF!,#REF!</definedName>
    <definedName name="후_11" localSheetId="24">#REF!,#REF!</definedName>
    <definedName name="후_11">#REF!,#REF!</definedName>
    <definedName name="후_12" localSheetId="24">#REF!,#REF!</definedName>
    <definedName name="후_12">#REF!,#REF!</definedName>
    <definedName name="후_13" localSheetId="24">#REF!,#REF!</definedName>
    <definedName name="후_13">#REF!,#REF!</definedName>
    <definedName name="후_14" localSheetId="24">#REF!,#REF!</definedName>
    <definedName name="후_14">#REF!,#REF!</definedName>
    <definedName name="후후후" localSheetId="24" hidden="1">{"'미착금액'!$A$4:$G$14"}</definedName>
    <definedName name="후후후" localSheetId="8" hidden="1">{"'미착금액'!$A$4:$G$14"}</definedName>
    <definedName name="후후후" localSheetId="25" hidden="1">{"'미착금액'!$A$4:$G$14"}</definedName>
    <definedName name="후후후" localSheetId="2" hidden="1">{"'미착금액'!$A$4:$G$14"}</definedName>
    <definedName name="후후후" localSheetId="28" hidden="1">{"'미착금액'!$A$4:$G$14"}</definedName>
    <definedName name="후후후" localSheetId="5" hidden="1">{"'미착금액'!$A$4:$G$14"}</definedName>
    <definedName name="후후후" hidden="1">{"'미착금액'!$A$4:$G$14"}</definedName>
    <definedName name="휴"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8"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25"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5"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휴게" localSheetId="24">#REF!</definedName>
    <definedName name="휴게">#REF!</definedName>
    <definedName name="휴일" localSheetId="24">#REF!</definedName>
    <definedName name="휴일">#REF!</definedName>
    <definedName name="흄관" localSheetId="24" hidden="1">{#N/A,#N/A,FALSE,"기안지";#N/A,#N/A,FALSE,"통신지"}</definedName>
    <definedName name="흄관" localSheetId="8" hidden="1">{#N/A,#N/A,FALSE,"기안지";#N/A,#N/A,FALSE,"통신지"}</definedName>
    <definedName name="흄관" localSheetId="25" hidden="1">{#N/A,#N/A,FALSE,"기안지";#N/A,#N/A,FALSE,"통신지"}</definedName>
    <definedName name="흄관" localSheetId="2" hidden="1">{#N/A,#N/A,FALSE,"기안지";#N/A,#N/A,FALSE,"통신지"}</definedName>
    <definedName name="흄관" localSheetId="28" hidden="1">{#N/A,#N/A,FALSE,"기안지";#N/A,#N/A,FALSE,"통신지"}</definedName>
    <definedName name="흄관" localSheetId="5" hidden="1">{#N/A,#N/A,FALSE,"기안지";#N/A,#N/A,FALSE,"통신지"}</definedName>
    <definedName name="흄관" hidden="1">{#N/A,#N/A,FALSE,"기안지";#N/A,#N/A,FALSE,"통신지"}</definedName>
    <definedName name="흐" localSheetId="24" hidden="1">{#N/A,#N/A,FALSE,"1.CRITERIA";#N/A,#N/A,FALSE,"2.IS";#N/A,#N/A,FALSE,"3.BS";#N/A,#N/A,FALSE,"4.PER PL";#N/A,#N/A,FALSE,"5.INVESTMENT";#N/A,#N/A,FALSE,"6.공문";#N/A,#N/A,FALSE,"7.netinvest"}</definedName>
    <definedName name="흐" localSheetId="8" hidden="1">{#N/A,#N/A,FALSE,"1.CRITERIA";#N/A,#N/A,FALSE,"2.IS";#N/A,#N/A,FALSE,"3.BS";#N/A,#N/A,FALSE,"4.PER PL";#N/A,#N/A,FALSE,"5.INVESTMENT";#N/A,#N/A,FALSE,"6.공문";#N/A,#N/A,FALSE,"7.netinvest"}</definedName>
    <definedName name="흐" localSheetId="25"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localSheetId="28" hidden="1">{#N/A,#N/A,FALSE,"1.CRITERIA";#N/A,#N/A,FALSE,"2.IS";#N/A,#N/A,FALSE,"3.BS";#N/A,#N/A,FALSE,"4.PER PL";#N/A,#N/A,FALSE,"5.INVESTMENT";#N/A,#N/A,FALSE,"6.공문";#N/A,#N/A,FALSE,"7.netinvest"}</definedName>
    <definedName name="흐" localSheetId="5"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4" hidden="1">{#N/A,#N/A,FALSE,"BS";#N/A,#N/A,FALSE,"PL";#N/A,#N/A,FALSE,"처분";#N/A,#N/A,FALSE,"현금";#N/A,#N/A,FALSE,"매출";#N/A,#N/A,FALSE,"원가";#N/A,#N/A,FALSE,"경영"}</definedName>
    <definedName name="흐름" localSheetId="8" hidden="1">{#N/A,#N/A,FALSE,"BS";#N/A,#N/A,FALSE,"PL";#N/A,#N/A,FALSE,"처분";#N/A,#N/A,FALSE,"현금";#N/A,#N/A,FALSE,"매출";#N/A,#N/A,FALSE,"원가";#N/A,#N/A,FALSE,"경영"}</definedName>
    <definedName name="흐름" localSheetId="25"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localSheetId="14" hidden="1">{#N/A,#N/A,FALSE,"BS";#N/A,#N/A,FALSE,"PL";#N/A,#N/A,FALSE,"처분";#N/A,#N/A,FALSE,"현금";#N/A,#N/A,FALSE,"매출";#N/A,#N/A,FALSE,"원가";#N/A,#N/A,FALSE,"경영"}</definedName>
    <definedName name="흐름" localSheetId="28" hidden="1">{#N/A,#N/A,FALSE,"BS";#N/A,#N/A,FALSE,"PL";#N/A,#N/A,FALSE,"처분";#N/A,#N/A,FALSE,"현금";#N/A,#N/A,FALSE,"매출";#N/A,#N/A,FALSE,"원가";#N/A,#N/A,FALSE,"경영"}</definedName>
    <definedName name="흐름" localSheetId="5" hidden="1">{#N/A,#N/A,FALSE,"BS";#N/A,#N/A,FALSE,"PL";#N/A,#N/A,FALSE,"처분";#N/A,#N/A,FALSE,"현금";#N/A,#N/A,FALSE,"매출";#N/A,#N/A,FALSE,"원가";#N/A,#N/A,FALSE,"경영"}</definedName>
    <definedName name="흐름" localSheetId="13"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localSheetId="24" hidden="1">{#N/A,#N/A,FALSE,"단축1";#N/A,#N/A,FALSE,"단축2";#N/A,#N/A,FALSE,"단축3";#N/A,#N/A,FALSE,"장축";#N/A,#N/A,FALSE,"4WD"}</definedName>
    <definedName name="흠" localSheetId="8" hidden="1">{#N/A,#N/A,FALSE,"단축1";#N/A,#N/A,FALSE,"단축2";#N/A,#N/A,FALSE,"단축3";#N/A,#N/A,FALSE,"장축";#N/A,#N/A,FALSE,"4WD"}</definedName>
    <definedName name="흠" localSheetId="25" hidden="1">{#N/A,#N/A,FALSE,"단축1";#N/A,#N/A,FALSE,"단축2";#N/A,#N/A,FALSE,"단축3";#N/A,#N/A,FALSE,"장축";#N/A,#N/A,FALSE,"4WD"}</definedName>
    <definedName name="흠" localSheetId="2" hidden="1">{#N/A,#N/A,FALSE,"단축1";#N/A,#N/A,FALSE,"단축2";#N/A,#N/A,FALSE,"단축3";#N/A,#N/A,FALSE,"장축";#N/A,#N/A,FALSE,"4WD"}</definedName>
    <definedName name="흠" localSheetId="28" hidden="1">{#N/A,#N/A,FALSE,"단축1";#N/A,#N/A,FALSE,"단축2";#N/A,#N/A,FALSE,"단축3";#N/A,#N/A,FALSE,"장축";#N/A,#N/A,FALSE,"4WD"}</definedName>
    <definedName name="흠" localSheetId="5" hidden="1">{#N/A,#N/A,FALSE,"단축1";#N/A,#N/A,FALSE,"단축2";#N/A,#N/A,FALSE,"단축3";#N/A,#N/A,FALSE,"장축";#N/A,#N/A,FALSE,"4WD"}</definedName>
    <definedName name="흠" hidden="1">{#N/A,#N/A,FALSE,"단축1";#N/A,#N/A,FALSE,"단축2";#N/A,#N/A,FALSE,"단축3";#N/A,#N/A,FALSE,"장축";#N/A,#N/A,FALSE,"4WD"}</definedName>
    <definedName name="흡2" localSheetId="24" hidden="1">{#N/A,#N/A,FALSE,"단축1";#N/A,#N/A,FALSE,"단축2";#N/A,#N/A,FALSE,"단축3";#N/A,#N/A,FALSE,"장축";#N/A,#N/A,FALSE,"4WD"}</definedName>
    <definedName name="흡2" localSheetId="8" hidden="1">{#N/A,#N/A,FALSE,"단축1";#N/A,#N/A,FALSE,"단축2";#N/A,#N/A,FALSE,"단축3";#N/A,#N/A,FALSE,"장축";#N/A,#N/A,FALSE,"4WD"}</definedName>
    <definedName name="흡2" localSheetId="25" hidden="1">{#N/A,#N/A,FALSE,"단축1";#N/A,#N/A,FALSE,"단축2";#N/A,#N/A,FALSE,"단축3";#N/A,#N/A,FALSE,"장축";#N/A,#N/A,FALSE,"4WD"}</definedName>
    <definedName name="흡2" localSheetId="2" hidden="1">{#N/A,#N/A,FALSE,"단축1";#N/A,#N/A,FALSE,"단축2";#N/A,#N/A,FALSE,"단축3";#N/A,#N/A,FALSE,"장축";#N/A,#N/A,FALSE,"4WD"}</definedName>
    <definedName name="흡2" localSheetId="28" hidden="1">{#N/A,#N/A,FALSE,"단축1";#N/A,#N/A,FALSE,"단축2";#N/A,#N/A,FALSE,"단축3";#N/A,#N/A,FALSE,"장축";#N/A,#N/A,FALSE,"4WD"}</definedName>
    <definedName name="흡2" localSheetId="5" hidden="1">{#N/A,#N/A,FALSE,"단축1";#N/A,#N/A,FALSE,"단축2";#N/A,#N/A,FALSE,"단축3";#N/A,#N/A,FALSE,"장축";#N/A,#N/A,FALSE,"4WD"}</definedName>
    <definedName name="흡2" hidden="1">{#N/A,#N/A,FALSE,"단축1";#N/A,#N/A,FALSE,"단축2";#N/A,#N/A,FALSE,"단축3";#N/A,#N/A,FALSE,"장축";#N/A,#N/A,FALSE,"4WD"}</definedName>
    <definedName name="흡기" localSheetId="24" hidden="1">{#N/A,#N/A,FALSE,"단축1";#N/A,#N/A,FALSE,"단축2";#N/A,#N/A,FALSE,"단축3";#N/A,#N/A,FALSE,"장축";#N/A,#N/A,FALSE,"4WD"}</definedName>
    <definedName name="흡기" localSheetId="8" hidden="1">{#N/A,#N/A,FALSE,"단축1";#N/A,#N/A,FALSE,"단축2";#N/A,#N/A,FALSE,"단축3";#N/A,#N/A,FALSE,"장축";#N/A,#N/A,FALSE,"4WD"}</definedName>
    <definedName name="흡기" localSheetId="25" hidden="1">{#N/A,#N/A,FALSE,"단축1";#N/A,#N/A,FALSE,"단축2";#N/A,#N/A,FALSE,"단축3";#N/A,#N/A,FALSE,"장축";#N/A,#N/A,FALSE,"4WD"}</definedName>
    <definedName name="흡기" localSheetId="2" hidden="1">{#N/A,#N/A,FALSE,"단축1";#N/A,#N/A,FALSE,"단축2";#N/A,#N/A,FALSE,"단축3";#N/A,#N/A,FALSE,"장축";#N/A,#N/A,FALSE,"4WD"}</definedName>
    <definedName name="흡기" localSheetId="28" hidden="1">{#N/A,#N/A,FALSE,"단축1";#N/A,#N/A,FALSE,"단축2";#N/A,#N/A,FALSE,"단축3";#N/A,#N/A,FALSE,"장축";#N/A,#N/A,FALSE,"4WD"}</definedName>
    <definedName name="흡기" localSheetId="5" hidden="1">{#N/A,#N/A,FALSE,"단축1";#N/A,#N/A,FALSE,"단축2";#N/A,#N/A,FALSE,"단축3";#N/A,#N/A,FALSE,"장축";#N/A,#N/A,FALSE,"4WD"}</definedName>
    <definedName name="흡기" hidden="1">{#N/A,#N/A,FALSE,"단축1";#N/A,#N/A,FALSE,"단축2";#N/A,#N/A,FALSE,"단축3";#N/A,#N/A,FALSE,"장축";#N/A,#N/A,FALSE,"4WD"}</definedName>
    <definedName name="희선" localSheetId="24">#REF!,#REF!,#REF!,#REF!,#REF!,#REF!,#REF!,#REF!,#REF!,#REF!,#REF!,#REF!,#REF!,#REF!,#REF!,#REF!,#REF!,#REF!,#REF!</definedName>
    <definedName name="희선">#REF!,#REF!,#REF!,#REF!,#REF!,#REF!,#REF!,#REF!,#REF!,#REF!,#REF!,#REF!,#REF!,#REF!,#REF!,#REF!,#REF!,#REF!,#REF!</definedName>
    <definedName name="히패가ㅗ" localSheetId="24" hidden="1">{#N/A,#N/A,FALSE,"포장2"}</definedName>
    <definedName name="히패가ㅗ" localSheetId="8" hidden="1">{#N/A,#N/A,FALSE,"포장2"}</definedName>
    <definedName name="히패가ㅗ" localSheetId="25" hidden="1">{#N/A,#N/A,FALSE,"포장2"}</definedName>
    <definedName name="히패가ㅗ" localSheetId="2" hidden="1">{#N/A,#N/A,FALSE,"포장2"}</definedName>
    <definedName name="히패가ㅗ" localSheetId="14" hidden="1">{#N/A,#N/A,FALSE,"포장2"}</definedName>
    <definedName name="히패가ㅗ" localSheetId="28" hidden="1">{#N/A,#N/A,FALSE,"포장2"}</definedName>
    <definedName name="히패가ㅗ" localSheetId="5" hidden="1">{#N/A,#N/A,FALSE,"포장2"}</definedName>
    <definedName name="히패가ㅗ" localSheetId="13" hidden="1">{#N/A,#N/A,FALSE,"포장2"}</definedName>
    <definedName name="히패가ㅗ" hidden="1">{#N/A,#N/A,FALSE,"포장2"}</definedName>
    <definedName name="히히" localSheetId="24" hidden="1">{#N/A,#N/A,TRUE,"경전'96(1)";#N/A,#N/A,TRUE,"경전'96 (2)"}</definedName>
    <definedName name="히히" localSheetId="8" hidden="1">{#N/A,#N/A,TRUE,"경전'96(1)";#N/A,#N/A,TRUE,"경전'96 (2)"}</definedName>
    <definedName name="히히" localSheetId="25" hidden="1">{#N/A,#N/A,TRUE,"경전'96(1)";#N/A,#N/A,TRUE,"경전'96 (2)"}</definedName>
    <definedName name="히히" localSheetId="2" hidden="1">{#N/A,#N/A,TRUE,"경전'96(1)";#N/A,#N/A,TRUE,"경전'96 (2)"}</definedName>
    <definedName name="히히" localSheetId="28" hidden="1">{#N/A,#N/A,TRUE,"경전'96(1)";#N/A,#N/A,TRUE,"경전'96 (2)"}</definedName>
    <definedName name="히히" localSheetId="5" hidden="1">{#N/A,#N/A,TRUE,"경전'96(1)";#N/A,#N/A,TRUE,"경전'96 (2)"}</definedName>
    <definedName name="히히" hidden="1">{#N/A,#N/A,TRUE,"경전'96(1)";#N/A,#N/A,TRUE,"경전'96 (2)"}</definedName>
    <definedName name="ㅏ" localSheetId="24" hidden="1">{#N/A,#N/A,FALSE,"BS";#N/A,#N/A,FALSE,"PL";#N/A,#N/A,FALSE,"처분";#N/A,#N/A,FALSE,"현금";#N/A,#N/A,FALSE,"매출";#N/A,#N/A,FALSE,"원가";#N/A,#N/A,FALSE,"경영"}</definedName>
    <definedName name="ㅏ" localSheetId="8" hidden="1">{#N/A,#N/A,FALSE,"BS";#N/A,#N/A,FALSE,"PL";#N/A,#N/A,FALSE,"처분";#N/A,#N/A,FALSE,"현금";#N/A,#N/A,FALSE,"매출";#N/A,#N/A,FALSE,"원가";#N/A,#N/A,FALSE,"경영"}</definedName>
    <definedName name="ㅏ" localSheetId="25"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localSheetId="14" hidden="1">{#N/A,#N/A,FALSE,"BS";#N/A,#N/A,FALSE,"PL";#N/A,#N/A,FALSE,"처분";#N/A,#N/A,FALSE,"현금";#N/A,#N/A,FALSE,"매출";#N/A,#N/A,FALSE,"원가";#N/A,#N/A,FALSE,"경영"}</definedName>
    <definedName name="ㅏ" localSheetId="28" hidden="1">{#N/A,#N/A,FALSE,"BS";#N/A,#N/A,FALSE,"PL";#N/A,#N/A,FALSE,"처분";#N/A,#N/A,FALSE,"현금";#N/A,#N/A,FALSE,"매출";#N/A,#N/A,FALSE,"원가";#N/A,#N/A,FALSE,"경영"}</definedName>
    <definedName name="ㅏ" localSheetId="5" hidden="1">{#N/A,#N/A,FALSE,"BS";#N/A,#N/A,FALSE,"PL";#N/A,#N/A,FALSE,"처분";#N/A,#N/A,FALSE,"현금";#N/A,#N/A,FALSE,"매출";#N/A,#N/A,FALSE,"원가";#N/A,#N/A,FALSE,"경영"}</definedName>
    <definedName name="ㅏ" localSheetId="13" hidden="1">{#N/A,#N/A,FALSE,"BS";#N/A,#N/A,FALSE,"PL";#N/A,#N/A,FALSE,"처분";#N/A,#N/A,FALSE,"현금";#N/A,#N/A,FALSE,"매출";#N/A,#N/A,FALSE,"원가";#N/A,#N/A,FALSE,"경영"}</definedName>
    <definedName name="ㅏ" hidden="1">{#N/A,#N/A,FALSE,"BS";#N/A,#N/A,FALSE,"PL";#N/A,#N/A,FALSE,"처분";#N/A,#N/A,FALSE,"현금";#N/A,#N/A,FALSE,"매출";#N/A,#N/A,FALSE,"원가";#N/A,#N/A,FALSE,"경영"}</definedName>
    <definedName name="ㅏ271" localSheetId="24">#REF!</definedName>
    <definedName name="ㅏ271">#REF!</definedName>
    <definedName name="ㅏㄴ얼" localSheetId="24">#REF!</definedName>
    <definedName name="ㅏㄴ얼">#REF!</definedName>
    <definedName name="ㅏㄹ얒ㅈ" localSheetId="24" hidden="1">{#N/A,#N/A,FALSE,"기안지";#N/A,#N/A,FALSE,"통신지"}</definedName>
    <definedName name="ㅏㄹ얒ㅈ" localSheetId="8" hidden="1">{#N/A,#N/A,FALSE,"기안지";#N/A,#N/A,FALSE,"통신지"}</definedName>
    <definedName name="ㅏㄹ얒ㅈ" localSheetId="25" hidden="1">{#N/A,#N/A,FALSE,"기안지";#N/A,#N/A,FALSE,"통신지"}</definedName>
    <definedName name="ㅏㄹ얒ㅈ" localSheetId="2" hidden="1">{#N/A,#N/A,FALSE,"기안지";#N/A,#N/A,FALSE,"통신지"}</definedName>
    <definedName name="ㅏㄹ얒ㅈ" localSheetId="14" hidden="1">{#N/A,#N/A,FALSE,"기안지";#N/A,#N/A,FALSE,"통신지"}</definedName>
    <definedName name="ㅏㄹ얒ㅈ" localSheetId="28" hidden="1">{#N/A,#N/A,FALSE,"기안지";#N/A,#N/A,FALSE,"통신지"}</definedName>
    <definedName name="ㅏㄹ얒ㅈ" localSheetId="5" hidden="1">{#N/A,#N/A,FALSE,"기안지";#N/A,#N/A,FALSE,"통신지"}</definedName>
    <definedName name="ㅏㄹ얒ㅈ" localSheetId="13" hidden="1">{#N/A,#N/A,FALSE,"기안지";#N/A,#N/A,FALSE,"통신지"}</definedName>
    <definedName name="ㅏㄹ얒ㅈ" hidden="1">{#N/A,#N/A,FALSE,"기안지";#N/A,#N/A,FALSE,"통신지"}</definedName>
    <definedName name="ㅏ멀" localSheetId="24" hidden="1">{#N/A,#N/A,FALSE,"기안지";#N/A,#N/A,FALSE,"통신지"}</definedName>
    <definedName name="ㅏ멀" localSheetId="8" hidden="1">{#N/A,#N/A,FALSE,"기안지";#N/A,#N/A,FALSE,"통신지"}</definedName>
    <definedName name="ㅏ멀" localSheetId="25" hidden="1">{#N/A,#N/A,FALSE,"기안지";#N/A,#N/A,FALSE,"통신지"}</definedName>
    <definedName name="ㅏ멀" localSheetId="2" hidden="1">{#N/A,#N/A,FALSE,"기안지";#N/A,#N/A,FALSE,"통신지"}</definedName>
    <definedName name="ㅏ멀" localSheetId="14" hidden="1">{#N/A,#N/A,FALSE,"기안지";#N/A,#N/A,FALSE,"통신지"}</definedName>
    <definedName name="ㅏ멀" localSheetId="28" hidden="1">{#N/A,#N/A,FALSE,"기안지";#N/A,#N/A,FALSE,"통신지"}</definedName>
    <definedName name="ㅏ멀" localSheetId="5" hidden="1">{#N/A,#N/A,FALSE,"기안지";#N/A,#N/A,FALSE,"통신지"}</definedName>
    <definedName name="ㅏ멀" localSheetId="13" hidden="1">{#N/A,#N/A,FALSE,"기안지";#N/A,#N/A,FALSE,"통신지"}</definedName>
    <definedName name="ㅏ멀" hidden="1">{#N/A,#N/A,FALSE,"기안지";#N/A,#N/A,FALSE,"통신지"}</definedName>
    <definedName name="ㅏㅇ">#N/A</definedName>
    <definedName name="ㅏ아"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localSheetId="24" hidden="1">#REF!</definedName>
    <definedName name="ㅏ아아" localSheetId="28" hidden="1">#REF!</definedName>
    <definedName name="ㅏ아아" hidden="1">#REF!</definedName>
    <definedName name="ㅏ아ㅏㅇ" localSheetId="24">BlankMacro1</definedName>
    <definedName name="ㅏ아ㅏㅇ" localSheetId="8">BlankMacro1</definedName>
    <definedName name="ㅏ아ㅏㅇ" localSheetId="25">BlankMacro1</definedName>
    <definedName name="ㅏ아ㅏㅇ" localSheetId="2">BlankMacro1</definedName>
    <definedName name="ㅏ아ㅏㅇ" localSheetId="28">BlankMacro1</definedName>
    <definedName name="ㅏ아ㅏㅇ" localSheetId="26">BlankMacro1</definedName>
    <definedName name="ㅏ아ㅏㅇ" localSheetId="27">BlankMacro1</definedName>
    <definedName name="ㅏ아ㅏㅇ" localSheetId="6">BlankMacro1</definedName>
    <definedName name="ㅏ아ㅏㅇ" localSheetId="5">BlankMacro1</definedName>
    <definedName name="ㅏ아ㅏㅇ">BlankMacro1</definedName>
    <definedName name="ㅏ아ㅗ" localSheetId="24">BlankMacro1</definedName>
    <definedName name="ㅏ아ㅗ" localSheetId="8">BlankMacro1</definedName>
    <definedName name="ㅏ아ㅗ" localSheetId="25">BlankMacro1</definedName>
    <definedName name="ㅏ아ㅗ" localSheetId="2">BlankMacro1</definedName>
    <definedName name="ㅏ아ㅗ" localSheetId="28">BlankMacro1</definedName>
    <definedName name="ㅏ아ㅗ" localSheetId="26">BlankMacro1</definedName>
    <definedName name="ㅏ아ㅗ" localSheetId="27">BlankMacro1</definedName>
    <definedName name="ㅏ아ㅗ" localSheetId="6">BlankMacro1</definedName>
    <definedName name="ㅏ아ㅗ" localSheetId="5">BlankMacro1</definedName>
    <definedName name="ㅏ아ㅗ">BlankMacro1</definedName>
    <definedName name="ㅏ차ㅏㅇ" localSheetId="24">#REF!</definedName>
    <definedName name="ㅏ차ㅏㅇ">#REF!</definedName>
    <definedName name="ㅏ팝덤ㅈ" localSheetId="24">BlankMacro1</definedName>
    <definedName name="ㅏ팝덤ㅈ" localSheetId="8">BlankMacro1</definedName>
    <definedName name="ㅏ팝덤ㅈ" localSheetId="25">BlankMacro1</definedName>
    <definedName name="ㅏ팝덤ㅈ" localSheetId="2">BlankMacro1</definedName>
    <definedName name="ㅏ팝덤ㅈ" localSheetId="28">BlankMacro1</definedName>
    <definedName name="ㅏ팝덤ㅈ" localSheetId="26">BlankMacro1</definedName>
    <definedName name="ㅏ팝덤ㅈ" localSheetId="27">BlankMacro1</definedName>
    <definedName name="ㅏ팝덤ㅈ" localSheetId="6">BlankMacro1</definedName>
    <definedName name="ㅏ팝덤ㅈ" localSheetId="5">BlankMacro1</definedName>
    <definedName name="ㅏ팝덤ㅈ">BlankMacro1</definedName>
    <definedName name="ㅏ호" localSheetId="24">BlankMacro1</definedName>
    <definedName name="ㅏ호" localSheetId="8">BlankMacro1</definedName>
    <definedName name="ㅏ호" localSheetId="25">BlankMacro1</definedName>
    <definedName name="ㅏ호" localSheetId="2">BlankMacro1</definedName>
    <definedName name="ㅏ호" localSheetId="28">BlankMacro1</definedName>
    <definedName name="ㅏ호" localSheetId="26">BlankMacro1</definedName>
    <definedName name="ㅏ호" localSheetId="27">BlankMacro1</definedName>
    <definedName name="ㅏ호" localSheetId="6">BlankMacro1</definedName>
    <definedName name="ㅏ호" localSheetId="5">BlankMacro1</definedName>
    <definedName name="ㅏ호">BlankMacro1</definedName>
    <definedName name="ㅏ호ㅓㅏㅎ"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localSheetId="24" hidden="1">#REF!</definedName>
    <definedName name="ㅏㅏㅏ" localSheetId="14" hidden="1">#REF!</definedName>
    <definedName name="ㅏㅏㅏ" localSheetId="13" hidden="1">#REF!</definedName>
    <definedName name="ㅏㅏㅏ" hidden="1">#REF!</definedName>
    <definedName name="ㅏㅏㅏㅏㅏㅏㅏㅏㅏㅏㅏㅏㅏ" localSheetId="24" hidden="1">{#N/A,#N/A,FALSE,"불량현황";#N/A,#N/A,FALSE,"표면처리업체별";#N/A,#N/A,FALSE,"사양별";#N/A,#N/A,FALSE,"제작업체별";#N/A,#N/A,FALSE,"업체주소";#N/A,#N/A,FALSE,"장착부위";#N/A,#N/A,FALSE,"V-100표면현황 (2)"}</definedName>
    <definedName name="ㅏㅏㅏㅏㅏㅏㅏㅏㅏㅏㅏㅏㅏ" localSheetId="8" hidden="1">{#N/A,#N/A,FALSE,"불량현황";#N/A,#N/A,FALSE,"표면처리업체별";#N/A,#N/A,FALSE,"사양별";#N/A,#N/A,FALSE,"제작업체별";#N/A,#N/A,FALSE,"업체주소";#N/A,#N/A,FALSE,"장착부위";#N/A,#N/A,FALSE,"V-100표면현황 (2)"}</definedName>
    <definedName name="ㅏㅏㅏㅏㅏㅏㅏㅏㅏㅏㅏㅏㅏ" localSheetId="25" hidden="1">{#N/A,#N/A,FALSE,"불량현황";#N/A,#N/A,FALSE,"표면처리업체별";#N/A,#N/A,FALSE,"사양별";#N/A,#N/A,FALSE,"제작업체별";#N/A,#N/A,FALSE,"업체주소";#N/A,#N/A,FALSE,"장착부위";#N/A,#N/A,FALSE,"V-100표면현황 (2)"}</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localSheetId="14" hidden="1">{#N/A,#N/A,FALSE,"불량현황";#N/A,#N/A,FALSE,"표면처리업체별";#N/A,#N/A,FALSE,"사양별";#N/A,#N/A,FALSE,"제작업체별";#N/A,#N/A,FALSE,"업체주소";#N/A,#N/A,FALSE,"장착부위";#N/A,#N/A,FALSE,"V-100표면현황 (2)"}</definedName>
    <definedName name="ㅏㅏㅏㅏㅏㅏㅏㅏㅏㅏㅏㅏㅏ" localSheetId="28" hidden="1">{#N/A,#N/A,FALSE,"불량현황";#N/A,#N/A,FALSE,"표면처리업체별";#N/A,#N/A,FALSE,"사양별";#N/A,#N/A,FALSE,"제작업체별";#N/A,#N/A,FALSE,"업체주소";#N/A,#N/A,FALSE,"장착부위";#N/A,#N/A,FALSE,"V-100표면현황 (2)"}</definedName>
    <definedName name="ㅏㅏㅏㅏㅏㅏㅏㅏㅏㅏㅏㅏㅏ" localSheetId="5" hidden="1">{#N/A,#N/A,FALSE,"불량현황";#N/A,#N/A,FALSE,"표면처리업체별";#N/A,#N/A,FALSE,"사양별";#N/A,#N/A,FALSE,"제작업체별";#N/A,#N/A,FALSE,"업체주소";#N/A,#N/A,FALSE,"장착부위";#N/A,#N/A,FALSE,"V-100표면현황 (2)"}</definedName>
    <definedName name="ㅏㅏㅏㅏㅏㅏㅏㅏㅏㅏㅏㅏㅏ" localSheetId="13"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 localSheetId="24">BlankMacro1</definedName>
    <definedName name="ㅏㅏㅏㅓㅁ" localSheetId="8">BlankMacro1</definedName>
    <definedName name="ㅏㅏㅏㅓㅁ" localSheetId="25">BlankMacro1</definedName>
    <definedName name="ㅏㅏㅏㅓㅁ" localSheetId="2">BlankMacro1</definedName>
    <definedName name="ㅏㅏㅏㅓㅁ" localSheetId="28">BlankMacro1</definedName>
    <definedName name="ㅏㅏㅏㅓㅁ" localSheetId="26">BlankMacro1</definedName>
    <definedName name="ㅏㅏㅏㅓㅁ" localSheetId="27">BlankMacro1</definedName>
    <definedName name="ㅏㅏㅏㅓㅁ" localSheetId="6">BlankMacro1</definedName>
    <definedName name="ㅏㅏㅏㅓㅁ" localSheetId="5">BlankMacro1</definedName>
    <definedName name="ㅏㅏㅏㅓㅁ">BlankMacro1</definedName>
    <definedName name="ㅏㅐㅏㅔㅐㅣ" localSheetId="24" hidden="1">{#N/A,#N/A,FALSE,"UNIT";#N/A,#N/A,FALSE,"UNIT";#N/A,#N/A,FALSE,"계정"}</definedName>
    <definedName name="ㅏㅐㅏㅔㅐㅣ" localSheetId="8" hidden="1">{#N/A,#N/A,FALSE,"UNIT";#N/A,#N/A,FALSE,"UNIT";#N/A,#N/A,FALSE,"계정"}</definedName>
    <definedName name="ㅏㅐㅏㅔㅐㅣ" localSheetId="25" hidden="1">{#N/A,#N/A,FALSE,"UNIT";#N/A,#N/A,FALSE,"UNIT";#N/A,#N/A,FALSE,"계정"}</definedName>
    <definedName name="ㅏㅐㅏㅔㅐㅣ" localSheetId="2" hidden="1">{#N/A,#N/A,FALSE,"UNIT";#N/A,#N/A,FALSE,"UNIT";#N/A,#N/A,FALSE,"계정"}</definedName>
    <definedName name="ㅏㅐㅏㅔㅐㅣ" localSheetId="28" hidden="1">{#N/A,#N/A,FALSE,"UNIT";#N/A,#N/A,FALSE,"UNIT";#N/A,#N/A,FALSE,"계정"}</definedName>
    <definedName name="ㅏㅐㅏㅔㅐㅣ" localSheetId="5" hidden="1">{#N/A,#N/A,FALSE,"UNIT";#N/A,#N/A,FALSE,"UNIT";#N/A,#N/A,FALSE,"계정"}</definedName>
    <definedName name="ㅏㅐㅏㅔㅐㅣ" hidden="1">{#N/A,#N/A,FALSE,"UNIT";#N/A,#N/A,FALSE,"UNIT";#N/A,#N/A,FALSE,"계정"}</definedName>
    <definedName name="ㅏㅑㅊ" localSheetId="24" hidden="1">{#N/A,#N/A,FALSE,"기안지";#N/A,#N/A,FALSE,"통신지"}</definedName>
    <definedName name="ㅏㅑㅊ" localSheetId="8" hidden="1">{#N/A,#N/A,FALSE,"기안지";#N/A,#N/A,FALSE,"통신지"}</definedName>
    <definedName name="ㅏㅑㅊ" localSheetId="25" hidden="1">{#N/A,#N/A,FALSE,"기안지";#N/A,#N/A,FALSE,"통신지"}</definedName>
    <definedName name="ㅏㅑㅊ" localSheetId="2" hidden="1">{#N/A,#N/A,FALSE,"기안지";#N/A,#N/A,FALSE,"통신지"}</definedName>
    <definedName name="ㅏㅑㅊ" localSheetId="14" hidden="1">{#N/A,#N/A,FALSE,"기안지";#N/A,#N/A,FALSE,"통신지"}</definedName>
    <definedName name="ㅏㅑㅊ" localSheetId="28" hidden="1">{#N/A,#N/A,FALSE,"기안지";#N/A,#N/A,FALSE,"통신지"}</definedName>
    <definedName name="ㅏㅑㅊ" localSheetId="5" hidden="1">{#N/A,#N/A,FALSE,"기안지";#N/A,#N/A,FALSE,"통신지"}</definedName>
    <definedName name="ㅏㅑㅊ" localSheetId="13" hidden="1">{#N/A,#N/A,FALSE,"기안지";#N/A,#N/A,FALSE,"통신지"}</definedName>
    <definedName name="ㅏㅑㅊ" hidden="1">{#N/A,#N/A,FALSE,"기안지";#N/A,#N/A,FALSE,"통신지"}</definedName>
    <definedName name="ㅏㅓ" localSheetId="24">BlankMacro1</definedName>
    <definedName name="ㅏㅓ" localSheetId="8">BlankMacro1</definedName>
    <definedName name="ㅏㅓ" localSheetId="25">BlankMacro1</definedName>
    <definedName name="ㅏㅓ" localSheetId="2">BlankMacro1</definedName>
    <definedName name="ㅏㅓ" localSheetId="28">BlankMacro1</definedName>
    <definedName name="ㅏㅓ" localSheetId="26">BlankMacro1</definedName>
    <definedName name="ㅏㅓ" localSheetId="27">BlankMacro1</definedName>
    <definedName name="ㅏㅓ" localSheetId="6">BlankMacro1</definedName>
    <definedName name="ㅏㅓ" localSheetId="5">BlankMacro1</definedName>
    <definedName name="ㅏㅓ">BlankMacro1</definedName>
    <definedName name="ㅏㅓㅗ" localSheetId="24">BlankMacro1</definedName>
    <definedName name="ㅏㅓㅗ" localSheetId="8">BlankMacro1</definedName>
    <definedName name="ㅏㅓㅗ" localSheetId="25">BlankMacro1</definedName>
    <definedName name="ㅏㅓㅗ" localSheetId="2">BlankMacro1</definedName>
    <definedName name="ㅏㅓㅗ" localSheetId="28">BlankMacro1</definedName>
    <definedName name="ㅏㅓㅗ" localSheetId="26">BlankMacro1</definedName>
    <definedName name="ㅏㅓㅗ" localSheetId="27">BlankMacro1</definedName>
    <definedName name="ㅏㅓㅗ" localSheetId="6">BlankMacro1</definedName>
    <definedName name="ㅏㅓㅗ" localSheetId="5">BlankMacro1</definedName>
    <definedName name="ㅏㅓㅗ">BlankMacro1</definedName>
    <definedName name="ㅏㅕ" localSheetId="24" hidden="1">{"'Jibu9811 (3)'!$B$1:$J$433"}</definedName>
    <definedName name="ㅏㅕ" localSheetId="8" hidden="1">{"'Jibu9811 (3)'!$B$1:$J$433"}</definedName>
    <definedName name="ㅏㅕ" localSheetId="25" hidden="1">{"'Jibu9811 (3)'!$B$1:$J$433"}</definedName>
    <definedName name="ㅏㅕ" localSheetId="2" hidden="1">{"'Jibu9811 (3)'!$B$1:$J$433"}</definedName>
    <definedName name="ㅏㅕ" localSheetId="14" hidden="1">{"'Jibu9811 (3)'!$B$1:$J$433"}</definedName>
    <definedName name="ㅏㅕ" localSheetId="28" hidden="1">{"'Jibu9811 (3)'!$B$1:$J$433"}</definedName>
    <definedName name="ㅏㅕ" localSheetId="5" hidden="1">{"'Jibu9811 (3)'!$B$1:$J$433"}</definedName>
    <definedName name="ㅏㅕ" localSheetId="13" hidden="1">{"'Jibu9811 (3)'!$B$1:$J$433"}</definedName>
    <definedName name="ㅏㅕ" hidden="1">{"'Jibu9811 (3)'!$B$1:$J$433"}</definedName>
    <definedName name="ㅏㅕㅛㅛㅕ" localSheetId="24" hidden="1">{"'Jibu9811 (3)'!$B$1:$J$433"}</definedName>
    <definedName name="ㅏㅕㅛㅛㅕ" localSheetId="8" hidden="1">{"'Jibu9811 (3)'!$B$1:$J$433"}</definedName>
    <definedName name="ㅏㅕㅛㅛㅕ" localSheetId="25" hidden="1">{"'Jibu9811 (3)'!$B$1:$J$433"}</definedName>
    <definedName name="ㅏㅕㅛㅛㅕ" localSheetId="2" hidden="1">{"'Jibu9811 (3)'!$B$1:$J$433"}</definedName>
    <definedName name="ㅏㅕㅛㅛㅕ" localSheetId="14" hidden="1">{"'Jibu9811 (3)'!$B$1:$J$433"}</definedName>
    <definedName name="ㅏㅕㅛㅛㅕ" localSheetId="28" hidden="1">{"'Jibu9811 (3)'!$B$1:$J$433"}</definedName>
    <definedName name="ㅏㅕㅛㅛㅕ" localSheetId="5" hidden="1">{"'Jibu9811 (3)'!$B$1:$J$433"}</definedName>
    <definedName name="ㅏㅕㅛㅛㅕ" localSheetId="13" hidden="1">{"'Jibu9811 (3)'!$B$1:$J$433"}</definedName>
    <definedName name="ㅏㅕㅛㅛㅕ" hidden="1">{"'Jibu9811 (3)'!$B$1:$J$433"}</definedName>
    <definedName name="ㅏㅗ" localSheetId="24" hidden="1">#REF!</definedName>
    <definedName name="ㅏㅗ" hidden="1">#REF!</definedName>
    <definedName name="ㅏㅛ" localSheetId="24">BlankMacro1</definedName>
    <definedName name="ㅏㅛ" localSheetId="8">BlankMacro1</definedName>
    <definedName name="ㅏㅛ" localSheetId="25">BlankMacro1</definedName>
    <definedName name="ㅏㅛ" localSheetId="2">BlankMacro1</definedName>
    <definedName name="ㅏㅛ" localSheetId="28">BlankMacro1</definedName>
    <definedName name="ㅏㅛ" localSheetId="26">BlankMacro1</definedName>
    <definedName name="ㅏㅛ" localSheetId="27">BlankMacro1</definedName>
    <definedName name="ㅏㅛ" localSheetId="6">BlankMacro1</definedName>
    <definedName name="ㅏㅛ" localSheetId="5">BlankMacro1</definedName>
    <definedName name="ㅏㅛ">BlankMacro1</definedName>
    <definedName name="ㅏㅛㅕㅏㅛㅕ" localSheetId="24" hidden="1">{"'Jibu9811 (3)'!$B$1:$J$433"}</definedName>
    <definedName name="ㅏㅛㅕㅏㅛㅕ" localSheetId="8" hidden="1">{"'Jibu9811 (3)'!$B$1:$J$433"}</definedName>
    <definedName name="ㅏㅛㅕㅏㅛㅕ" localSheetId="25" hidden="1">{"'Jibu9811 (3)'!$B$1:$J$433"}</definedName>
    <definedName name="ㅏㅛㅕㅏㅛㅕ" localSheetId="2" hidden="1">{"'Jibu9811 (3)'!$B$1:$J$433"}</definedName>
    <definedName name="ㅏㅛㅕㅏㅛㅕ" localSheetId="14" hidden="1">{"'Jibu9811 (3)'!$B$1:$J$433"}</definedName>
    <definedName name="ㅏㅛㅕㅏㅛㅕ" localSheetId="28" hidden="1">{"'Jibu9811 (3)'!$B$1:$J$433"}</definedName>
    <definedName name="ㅏㅛㅕㅏㅛㅕ" localSheetId="5" hidden="1">{"'Jibu9811 (3)'!$B$1:$J$433"}</definedName>
    <definedName name="ㅏㅛㅕㅏㅛㅕ" localSheetId="13" hidden="1">{"'Jibu9811 (3)'!$B$1:$J$433"}</definedName>
    <definedName name="ㅏㅛㅕㅏㅛㅕ" hidden="1">{"'Jibu9811 (3)'!$B$1:$J$433"}</definedName>
    <definedName name="ㅏㅣ" localSheetId="24" hidden="1">{#N/A,#N/A,FALSE,"96 3월물량표";#N/A,#N/A,FALSE,"96 4월물량표";#N/A,#N/A,FALSE,"96 5월물량표"}</definedName>
    <definedName name="ㅏㅣ" localSheetId="8" hidden="1">{#N/A,#N/A,FALSE,"96 3월물량표";#N/A,#N/A,FALSE,"96 4월물량표";#N/A,#N/A,FALSE,"96 5월물량표"}</definedName>
    <definedName name="ㅏㅣ" localSheetId="25" hidden="1">{#N/A,#N/A,FALSE,"96 3월물량표";#N/A,#N/A,FALSE,"96 4월물량표";#N/A,#N/A,FALSE,"96 5월물량표"}</definedName>
    <definedName name="ㅏㅣ" localSheetId="2" hidden="1">{#N/A,#N/A,FALSE,"96 3월물량표";#N/A,#N/A,FALSE,"96 4월물량표";#N/A,#N/A,FALSE,"96 5월물량표"}</definedName>
    <definedName name="ㅏㅣ" localSheetId="28" hidden="1">{#N/A,#N/A,FALSE,"96 3월물량표";#N/A,#N/A,FALSE,"96 4월물량표";#N/A,#N/A,FALSE,"96 5월물량표"}</definedName>
    <definedName name="ㅏㅣ" localSheetId="5" hidden="1">{#N/A,#N/A,FALSE,"96 3월물량표";#N/A,#N/A,FALSE,"96 4월물량표";#N/A,#N/A,FALSE,"96 5월물량표"}</definedName>
    <definedName name="ㅏㅣ" hidden="1">{#N/A,#N/A,FALSE,"96 3월물량표";#N/A,#N/A,FALSE,"96 4월물량표";#N/A,#N/A,FALSE,"96 5월물량표"}</definedName>
    <definedName name="ㅏㅣㅏ"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localSheetId="24" hidden="1">#REF!</definedName>
    <definedName name="ㅏㅣㅣㅏㅣㅣㅓ" localSheetId="28" hidden="1">#REF!</definedName>
    <definedName name="ㅏㅣㅣㅏㅣㅣㅓ" localSheetId="13" hidden="1">#REF!</definedName>
    <definedName name="ㅏㅣㅣㅏㅣㅣㅓ" hidden="1">#REF!</definedName>
    <definedName name="ㅐ" localSheetId="24" hidden="1">{#N/A,#N/A,FALSE,"이태원철근"}</definedName>
    <definedName name="ㅐ" localSheetId="8" hidden="1">{#N/A,#N/A,FALSE,"이태원철근"}</definedName>
    <definedName name="ㅐ" localSheetId="25" hidden="1">{#N/A,#N/A,FALSE,"이태원철근"}</definedName>
    <definedName name="ㅐ" localSheetId="2" hidden="1">{#N/A,#N/A,FALSE,"이태원철근"}</definedName>
    <definedName name="ㅐ" localSheetId="28" hidden="1">{#N/A,#N/A,FALSE,"이태원철근"}</definedName>
    <definedName name="ㅐ" localSheetId="5" hidden="1">{#N/A,#N/A,FALSE,"이태원철근"}</definedName>
    <definedName name="ㅐ" hidden="1">{#N/A,#N/A,FALSE,"이태원철근"}</definedName>
    <definedName name="ㅐ15">#N/A</definedName>
    <definedName name="ㅐ랙" localSheetId="24">BlankMacro1</definedName>
    <definedName name="ㅐ랙" localSheetId="8">BlankMacro1</definedName>
    <definedName name="ㅐ랙" localSheetId="25">BlankMacro1</definedName>
    <definedName name="ㅐ랙" localSheetId="2">BlankMacro1</definedName>
    <definedName name="ㅐ랙" localSheetId="28">BlankMacro1</definedName>
    <definedName name="ㅐ랙" localSheetId="26">BlankMacro1</definedName>
    <definedName name="ㅐ랙" localSheetId="27">BlankMacro1</definedName>
    <definedName name="ㅐ랙" localSheetId="6">BlankMacro1</definedName>
    <definedName name="ㅐ랙" localSheetId="5">BlankMacro1</definedName>
    <definedName name="ㅐ랙">BlankMacro1</definedName>
    <definedName name="ㅐㅐ" localSheetId="24" hidden="1">{#N/A,#N/A,FALSE,"을지 (4)";#N/A,#N/A,FALSE,"을지 (5)";#N/A,#N/A,FALSE,"을지 (6)"}</definedName>
    <definedName name="ㅐㅐ" localSheetId="8" hidden="1">{#N/A,#N/A,FALSE,"을지 (4)";#N/A,#N/A,FALSE,"을지 (5)";#N/A,#N/A,FALSE,"을지 (6)"}</definedName>
    <definedName name="ㅐㅐ" localSheetId="25" hidden="1">{#N/A,#N/A,FALSE,"을지 (4)";#N/A,#N/A,FALSE,"을지 (5)";#N/A,#N/A,FALSE,"을지 (6)"}</definedName>
    <definedName name="ㅐㅐ" localSheetId="2" hidden="1">{#N/A,#N/A,FALSE,"을지 (4)";#N/A,#N/A,FALSE,"을지 (5)";#N/A,#N/A,FALSE,"을지 (6)"}</definedName>
    <definedName name="ㅐㅐ" localSheetId="28" hidden="1">{#N/A,#N/A,FALSE,"을지 (4)";#N/A,#N/A,FALSE,"을지 (5)";#N/A,#N/A,FALSE,"을지 (6)"}</definedName>
    <definedName name="ㅐㅐ" localSheetId="5" hidden="1">{#N/A,#N/A,FALSE,"을지 (4)";#N/A,#N/A,FALSE,"을지 (5)";#N/A,#N/A,FALSE,"을지 (6)"}</definedName>
    <definedName name="ㅐㅐ" hidden="1">{#N/A,#N/A,FALSE,"을지 (4)";#N/A,#N/A,FALSE,"을지 (5)";#N/A,#N/A,FALSE,"을지 (6)"}</definedName>
    <definedName name="ㅐㅐㅐ" localSheetId="24" hidden="1">{#N/A,#N/A,FALSE,"지침";#N/A,#N/A,FALSE,"환경분석";#N/A,#N/A,FALSE,"Sheet16"}</definedName>
    <definedName name="ㅐㅐㅐ" localSheetId="8" hidden="1">{#N/A,#N/A,FALSE,"지침";#N/A,#N/A,FALSE,"환경분석";#N/A,#N/A,FALSE,"Sheet16"}</definedName>
    <definedName name="ㅐㅐㅐ" localSheetId="25" hidden="1">{#N/A,#N/A,FALSE,"지침";#N/A,#N/A,FALSE,"환경분석";#N/A,#N/A,FALSE,"Sheet16"}</definedName>
    <definedName name="ㅐㅐㅐ" localSheetId="2" hidden="1">{#N/A,#N/A,FALSE,"지침";#N/A,#N/A,FALSE,"환경분석";#N/A,#N/A,FALSE,"Sheet16"}</definedName>
    <definedName name="ㅐㅐㅐ" localSheetId="28" hidden="1">{#N/A,#N/A,FALSE,"지침";#N/A,#N/A,FALSE,"환경분석";#N/A,#N/A,FALSE,"Sheet16"}</definedName>
    <definedName name="ㅐㅐㅐ" localSheetId="5" hidden="1">{#N/A,#N/A,FALSE,"지침";#N/A,#N/A,FALSE,"환경분석";#N/A,#N/A,FALSE,"Sheet16"}</definedName>
    <definedName name="ㅐㅐㅐ" hidden="1">{#N/A,#N/A,FALSE,"지침";#N/A,#N/A,FALSE,"환경분석";#N/A,#N/A,FALSE,"Sheet16"}</definedName>
    <definedName name="ㅐㅓㅐㅔㅓ" localSheetId="24" hidden="1">{#N/A,#N/A,FALSE,"단축1";#N/A,#N/A,FALSE,"단축2";#N/A,#N/A,FALSE,"단축3";#N/A,#N/A,FALSE,"장축";#N/A,#N/A,FALSE,"4WD"}</definedName>
    <definedName name="ㅐㅓㅐㅔㅓ" localSheetId="8" hidden="1">{#N/A,#N/A,FALSE,"단축1";#N/A,#N/A,FALSE,"단축2";#N/A,#N/A,FALSE,"단축3";#N/A,#N/A,FALSE,"장축";#N/A,#N/A,FALSE,"4WD"}</definedName>
    <definedName name="ㅐㅓㅐㅔㅓ" localSheetId="25" hidden="1">{#N/A,#N/A,FALSE,"단축1";#N/A,#N/A,FALSE,"단축2";#N/A,#N/A,FALSE,"단축3";#N/A,#N/A,FALSE,"장축";#N/A,#N/A,FALSE,"4WD"}</definedName>
    <definedName name="ㅐㅓㅐㅔㅓ" localSheetId="2" hidden="1">{#N/A,#N/A,FALSE,"단축1";#N/A,#N/A,FALSE,"단축2";#N/A,#N/A,FALSE,"단축3";#N/A,#N/A,FALSE,"장축";#N/A,#N/A,FALSE,"4WD"}</definedName>
    <definedName name="ㅐㅓㅐㅔㅓ" localSheetId="28" hidden="1">{#N/A,#N/A,FALSE,"단축1";#N/A,#N/A,FALSE,"단축2";#N/A,#N/A,FALSE,"단축3";#N/A,#N/A,FALSE,"장축";#N/A,#N/A,FALSE,"4WD"}</definedName>
    <definedName name="ㅐㅓㅐㅔㅓ" localSheetId="5" hidden="1">{#N/A,#N/A,FALSE,"단축1";#N/A,#N/A,FALSE,"단축2";#N/A,#N/A,FALSE,"단축3";#N/A,#N/A,FALSE,"장축";#N/A,#N/A,FALSE,"4WD"}</definedName>
    <definedName name="ㅐㅓㅐㅔㅓ" hidden="1">{#N/A,#N/A,FALSE,"단축1";#N/A,#N/A,FALSE,"단축2";#N/A,#N/A,FALSE,"단축3";#N/A,#N/A,FALSE,"장축";#N/A,#N/A,FALSE,"4WD"}</definedName>
    <definedName name="ㅐㅔㅔ" localSheetId="24" hidden="1">#REF!</definedName>
    <definedName name="ㅐㅔㅔ" hidden="1">#REF!</definedName>
    <definedName name="ㅐㅕㅛ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 localSheetId="24">#REF!</definedName>
    <definedName name="ㅐㅗㅅ">#REF!</definedName>
    <definedName name="ㅑ" localSheetId="24" hidden="1">{#N/A,#N/A,FALSE,"Aging Summary";#N/A,#N/A,FALSE,"Ratio Analysis";#N/A,#N/A,FALSE,"Test 120 Day Accts";#N/A,#N/A,FALSE,"Tickmarks"}</definedName>
    <definedName name="ㅑ" localSheetId="8" hidden="1">{#N/A,#N/A,FALSE,"Aging Summary";#N/A,#N/A,FALSE,"Ratio Analysis";#N/A,#N/A,FALSE,"Test 120 Day Accts";#N/A,#N/A,FALSE,"Tickmarks"}</definedName>
    <definedName name="ㅑ" localSheetId="25" hidden="1">{#N/A,#N/A,FALSE,"Aging Summary";#N/A,#N/A,FALSE,"Ratio Analysis";#N/A,#N/A,FALSE,"Test 120 Day Accts";#N/A,#N/A,FALSE,"Tickmarks"}</definedName>
    <definedName name="ㅑ" localSheetId="2" hidden="1">{#N/A,#N/A,FALSE,"Aging Summary";#N/A,#N/A,FALSE,"Ratio Analysis";#N/A,#N/A,FALSE,"Test 120 Day Accts";#N/A,#N/A,FALSE,"Tickmarks"}</definedName>
    <definedName name="ㅑ" localSheetId="28" hidden="1">{#N/A,#N/A,FALSE,"Aging Summary";#N/A,#N/A,FALSE,"Ratio Analysis";#N/A,#N/A,FALSE,"Test 120 Day Accts";#N/A,#N/A,FALSE,"Tickmarks"}</definedName>
    <definedName name="ㅑ" localSheetId="5" hidden="1">{#N/A,#N/A,FALSE,"Aging Summary";#N/A,#N/A,FALSE,"Ratio Analysis";#N/A,#N/A,FALSE,"Test 120 Day Accts";#N/A,#N/A,FALSE,"Tickmarks"}</definedName>
    <definedName name="ㅑ" hidden="1">{#N/A,#N/A,FALSE,"Aging Summary";#N/A,#N/A,FALSE,"Ratio Analysis";#N/A,#N/A,FALSE,"Test 120 Day Accts";#N/A,#N/A,FALSE,"Tickmarks"}</definedName>
    <definedName name="ㅑ3081" localSheetId="24">#REF!</definedName>
    <definedName name="ㅑ3081">#REF!</definedName>
    <definedName name="ㅑ525" localSheetId="24">#REF!</definedName>
    <definedName name="ㅑ525">#REF!</definedName>
    <definedName name="ㅑ갹" localSheetId="24" hidden="1">{#N/A,#N/A,FALSE,"기안지";#N/A,#N/A,FALSE,"통신지"}</definedName>
    <definedName name="ㅑ갹" localSheetId="8" hidden="1">{#N/A,#N/A,FALSE,"기안지";#N/A,#N/A,FALSE,"통신지"}</definedName>
    <definedName name="ㅑ갹" localSheetId="25" hidden="1">{#N/A,#N/A,FALSE,"기안지";#N/A,#N/A,FALSE,"통신지"}</definedName>
    <definedName name="ㅑ갹" localSheetId="2" hidden="1">{#N/A,#N/A,FALSE,"기안지";#N/A,#N/A,FALSE,"통신지"}</definedName>
    <definedName name="ㅑ갹" localSheetId="14" hidden="1">{#N/A,#N/A,FALSE,"기안지";#N/A,#N/A,FALSE,"통신지"}</definedName>
    <definedName name="ㅑ갹" localSheetId="28" hidden="1">{#N/A,#N/A,FALSE,"기안지";#N/A,#N/A,FALSE,"통신지"}</definedName>
    <definedName name="ㅑ갹" localSheetId="5" hidden="1">{#N/A,#N/A,FALSE,"기안지";#N/A,#N/A,FALSE,"통신지"}</definedName>
    <definedName name="ㅑ갹" localSheetId="13" hidden="1">{#N/A,#N/A,FALSE,"기안지";#N/A,#N/A,FALSE,"통신지"}</definedName>
    <definedName name="ㅑ갹" hidden="1">{#N/A,#N/A,FALSE,"기안지";#N/A,#N/A,FALSE,"통신지"}</definedName>
    <definedName name="ㅑ다ㅏㅇ" localSheetId="24">BlankMacro1</definedName>
    <definedName name="ㅑ다ㅏㅇ" localSheetId="8">BlankMacro1</definedName>
    <definedName name="ㅑ다ㅏㅇ" localSheetId="25">BlankMacro1</definedName>
    <definedName name="ㅑ다ㅏㅇ" localSheetId="2">BlankMacro1</definedName>
    <definedName name="ㅑ다ㅏㅇ" localSheetId="28">BlankMacro1</definedName>
    <definedName name="ㅑ다ㅏㅇ" localSheetId="26">BlankMacro1</definedName>
    <definedName name="ㅑ다ㅏㅇ" localSheetId="27">BlankMacro1</definedName>
    <definedName name="ㅑ다ㅏㅇ" localSheetId="6">BlankMacro1</definedName>
    <definedName name="ㅑ다ㅏㅇ" localSheetId="5">BlankMacro1</definedName>
    <definedName name="ㅑ다ㅏㅇ">BlankMacro1</definedName>
    <definedName name="ㅑㅂ" localSheetId="24">BlankMacro1</definedName>
    <definedName name="ㅑㅂ" localSheetId="8">BlankMacro1</definedName>
    <definedName name="ㅑㅂ" localSheetId="25">BlankMacro1</definedName>
    <definedName name="ㅑㅂ" localSheetId="2">BlankMacro1</definedName>
    <definedName name="ㅑㅂ" localSheetId="28">BlankMacro1</definedName>
    <definedName name="ㅑㅂ" localSheetId="26">BlankMacro1</definedName>
    <definedName name="ㅑㅂ" localSheetId="27">BlankMacro1</definedName>
    <definedName name="ㅑㅂ" localSheetId="6">BlankMacro1</definedName>
    <definedName name="ㅑㅂ" localSheetId="5">BlankMacro1</definedName>
    <definedName name="ㅑㅂ">BlankMacro1</definedName>
    <definedName name="ㅑㅐ댇" localSheetId="24" hidden="1">{#N/A,#N/A,FALSE,"기안지";#N/A,#N/A,FALSE,"통신지"}</definedName>
    <definedName name="ㅑㅐ댇" localSheetId="8" hidden="1">{#N/A,#N/A,FALSE,"기안지";#N/A,#N/A,FALSE,"통신지"}</definedName>
    <definedName name="ㅑㅐ댇" localSheetId="25" hidden="1">{#N/A,#N/A,FALSE,"기안지";#N/A,#N/A,FALSE,"통신지"}</definedName>
    <definedName name="ㅑㅐ댇" localSheetId="2" hidden="1">{#N/A,#N/A,FALSE,"기안지";#N/A,#N/A,FALSE,"통신지"}</definedName>
    <definedName name="ㅑㅐ댇" localSheetId="14" hidden="1">{#N/A,#N/A,FALSE,"기안지";#N/A,#N/A,FALSE,"통신지"}</definedName>
    <definedName name="ㅑㅐ댇" localSheetId="28" hidden="1">{#N/A,#N/A,FALSE,"기안지";#N/A,#N/A,FALSE,"통신지"}</definedName>
    <definedName name="ㅑㅐ댇" localSheetId="5" hidden="1">{#N/A,#N/A,FALSE,"기안지";#N/A,#N/A,FALSE,"통신지"}</definedName>
    <definedName name="ㅑㅐ댇" localSheetId="13" hidden="1">{#N/A,#N/A,FALSE,"기안지";#N/A,#N/A,FALSE,"통신지"}</definedName>
    <definedName name="ㅑㅐ댇" hidden="1">{#N/A,#N/A,FALSE,"기안지";#N/A,#N/A,FALSE,"통신지"}</definedName>
    <definedName name="ㅑㅐㅔㅕㅑㅐ" localSheetId="24" hidden="1">{#N/A,#N/A,FALSE,"단축1";#N/A,#N/A,FALSE,"단축2";#N/A,#N/A,FALSE,"단축3";#N/A,#N/A,FALSE,"장축";#N/A,#N/A,FALSE,"4WD"}</definedName>
    <definedName name="ㅑㅐㅔㅕㅑㅐ" localSheetId="8" hidden="1">{#N/A,#N/A,FALSE,"단축1";#N/A,#N/A,FALSE,"단축2";#N/A,#N/A,FALSE,"단축3";#N/A,#N/A,FALSE,"장축";#N/A,#N/A,FALSE,"4WD"}</definedName>
    <definedName name="ㅑㅐㅔㅕㅑㅐ" localSheetId="25" hidden="1">{#N/A,#N/A,FALSE,"단축1";#N/A,#N/A,FALSE,"단축2";#N/A,#N/A,FALSE,"단축3";#N/A,#N/A,FALSE,"장축";#N/A,#N/A,FALSE,"4WD"}</definedName>
    <definedName name="ㅑㅐㅔㅕㅑㅐ" localSheetId="2" hidden="1">{#N/A,#N/A,FALSE,"단축1";#N/A,#N/A,FALSE,"단축2";#N/A,#N/A,FALSE,"단축3";#N/A,#N/A,FALSE,"장축";#N/A,#N/A,FALSE,"4WD"}</definedName>
    <definedName name="ㅑㅐㅔㅕㅑㅐ" localSheetId="28" hidden="1">{#N/A,#N/A,FALSE,"단축1";#N/A,#N/A,FALSE,"단축2";#N/A,#N/A,FALSE,"단축3";#N/A,#N/A,FALSE,"장축";#N/A,#N/A,FALSE,"4WD"}</definedName>
    <definedName name="ㅑㅐㅔㅕㅑㅐ" localSheetId="5" hidden="1">{#N/A,#N/A,FALSE,"단축1";#N/A,#N/A,FALSE,"단축2";#N/A,#N/A,FALSE,"단축3";#N/A,#N/A,FALSE,"장축";#N/A,#N/A,FALSE,"4WD"}</definedName>
    <definedName name="ㅑㅐㅔㅕㅑㅐ" hidden="1">{#N/A,#N/A,FALSE,"단축1";#N/A,#N/A,FALSE,"단축2";#N/A,#N/A,FALSE,"단축3";#N/A,#N/A,FALSE,"장축";#N/A,#N/A,FALSE,"4WD"}</definedName>
    <definedName name="ㅑㅑㅑ" localSheetId="24" hidden="1">{#N/A,#N/A,FALSE,"초도품";#N/A,#N/A,FALSE,"초도품 (2)";#N/A,#N/A,FALSE,"초도품 (3)";#N/A,#N/A,FALSE,"초도품 (4)";#N/A,#N/A,FALSE,"초도품 (5)";#N/A,#N/A,FALSE,"초도품 (6)"}</definedName>
    <definedName name="ㅑㅑㅑ" localSheetId="8" hidden="1">{#N/A,#N/A,FALSE,"초도품";#N/A,#N/A,FALSE,"초도품 (2)";#N/A,#N/A,FALSE,"초도품 (3)";#N/A,#N/A,FALSE,"초도품 (4)";#N/A,#N/A,FALSE,"초도품 (5)";#N/A,#N/A,FALSE,"초도품 (6)"}</definedName>
    <definedName name="ㅑㅑㅑ" localSheetId="25"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localSheetId="28" hidden="1">{#N/A,#N/A,FALSE,"초도품";#N/A,#N/A,FALSE,"초도품 (2)";#N/A,#N/A,FALSE,"초도품 (3)";#N/A,#N/A,FALSE,"초도품 (4)";#N/A,#N/A,FALSE,"초도품 (5)";#N/A,#N/A,FALSE,"초도품 (6)"}</definedName>
    <definedName name="ㅑㅑㅑ" localSheetId="5"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24" hidden="1">{#N/A,#N/A,FALSE,"삼진정공";#N/A,#N/A,FALSE,"영신금속";#N/A,#N/A,FALSE,"태양금속";#N/A,#N/A,FALSE,"진합정공";#N/A,#N/A,FALSE,"코리아";#N/A,#N/A,FALSE,"풍강금속";#N/A,#N/A,FALSE,"선일기계"}</definedName>
    <definedName name="ㅑㅑㅑㅑ" localSheetId="8" hidden="1">{#N/A,#N/A,FALSE,"삼진정공";#N/A,#N/A,FALSE,"영신금속";#N/A,#N/A,FALSE,"태양금속";#N/A,#N/A,FALSE,"진합정공";#N/A,#N/A,FALSE,"코리아";#N/A,#N/A,FALSE,"풍강금속";#N/A,#N/A,FALSE,"선일기계"}</definedName>
    <definedName name="ㅑㅑㅑㅑ" localSheetId="25" hidden="1">{#N/A,#N/A,FALSE,"삼진정공";#N/A,#N/A,FALSE,"영신금속";#N/A,#N/A,FALSE,"태양금속";#N/A,#N/A,FALSE,"진합정공";#N/A,#N/A,FALSE,"코리아";#N/A,#N/A,FALSE,"풍강금속";#N/A,#N/A,FALSE,"선일기계"}</definedName>
    <definedName name="ㅑㅑㅑㅑ" localSheetId="2" hidden="1">{#N/A,#N/A,FALSE,"삼진정공";#N/A,#N/A,FALSE,"영신금속";#N/A,#N/A,FALSE,"태양금속";#N/A,#N/A,FALSE,"진합정공";#N/A,#N/A,FALSE,"코리아";#N/A,#N/A,FALSE,"풍강금속";#N/A,#N/A,FALSE,"선일기계"}</definedName>
    <definedName name="ㅑㅑㅑㅑ" localSheetId="14" hidden="1">{#N/A,#N/A,FALSE,"삼진정공";#N/A,#N/A,FALSE,"영신금속";#N/A,#N/A,FALSE,"태양금속";#N/A,#N/A,FALSE,"진합정공";#N/A,#N/A,FALSE,"코리아";#N/A,#N/A,FALSE,"풍강금속";#N/A,#N/A,FALSE,"선일기계"}</definedName>
    <definedName name="ㅑㅑㅑㅑ" localSheetId="28" hidden="1">{#N/A,#N/A,FALSE,"삼진정공";#N/A,#N/A,FALSE,"영신금속";#N/A,#N/A,FALSE,"태양금속";#N/A,#N/A,FALSE,"진합정공";#N/A,#N/A,FALSE,"코리아";#N/A,#N/A,FALSE,"풍강금속";#N/A,#N/A,FALSE,"선일기계"}</definedName>
    <definedName name="ㅑㅑㅑㅑ" localSheetId="5" hidden="1">{#N/A,#N/A,FALSE,"삼진정공";#N/A,#N/A,FALSE,"영신금속";#N/A,#N/A,FALSE,"태양금속";#N/A,#N/A,FALSE,"진합정공";#N/A,#N/A,FALSE,"코리아";#N/A,#N/A,FALSE,"풍강금속";#N/A,#N/A,FALSE,"선일기계"}</definedName>
    <definedName name="ㅑㅑㅑㅑ" localSheetId="13"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localSheetId="24" hidden="1">{#N/A,#N/A,FALSE,"Sheet6"}</definedName>
    <definedName name="ㅑㅑㅑㅑㅑㅑㅑ" localSheetId="8" hidden="1">{#N/A,#N/A,FALSE,"Sheet6"}</definedName>
    <definedName name="ㅑㅑㅑㅑㅑㅑㅑ" localSheetId="25" hidden="1">{#N/A,#N/A,FALSE,"Sheet6"}</definedName>
    <definedName name="ㅑㅑㅑㅑㅑㅑㅑ" localSheetId="2" hidden="1">{#N/A,#N/A,FALSE,"Sheet6"}</definedName>
    <definedName name="ㅑㅑㅑㅑㅑㅑㅑ" localSheetId="28" hidden="1">{#N/A,#N/A,FALSE,"Sheet6"}</definedName>
    <definedName name="ㅑㅑㅑㅑㅑㅑㅑ" localSheetId="5" hidden="1">{#N/A,#N/A,FALSE,"Sheet6"}</definedName>
    <definedName name="ㅑㅑㅑㅑㅑㅑㅑ" hidden="1">{#N/A,#N/A,FALSE,"Sheet6"}</definedName>
    <definedName name="ㅓ" localSheetId="24" hidden="1">{#N/A,#N/A,TRUE,"Y생산";#N/A,#N/A,TRUE,"Y판매";#N/A,#N/A,TRUE,"Y총물량";#N/A,#N/A,TRUE,"Y능력";#N/A,#N/A,TRUE,"YKD"}</definedName>
    <definedName name="ㅓ" localSheetId="8" hidden="1">{#N/A,#N/A,TRUE,"Y생산";#N/A,#N/A,TRUE,"Y판매";#N/A,#N/A,TRUE,"Y총물량";#N/A,#N/A,TRUE,"Y능력";#N/A,#N/A,TRUE,"YKD"}</definedName>
    <definedName name="ㅓ" localSheetId="25" hidden="1">{#N/A,#N/A,TRUE,"Y생산";#N/A,#N/A,TRUE,"Y판매";#N/A,#N/A,TRUE,"Y총물량";#N/A,#N/A,TRUE,"Y능력";#N/A,#N/A,TRUE,"YKD"}</definedName>
    <definedName name="ㅓ" localSheetId="2" hidden="1">{#N/A,#N/A,TRUE,"Y생산";#N/A,#N/A,TRUE,"Y판매";#N/A,#N/A,TRUE,"Y총물량";#N/A,#N/A,TRUE,"Y능력";#N/A,#N/A,TRUE,"YKD"}</definedName>
    <definedName name="ㅓ" localSheetId="14" hidden="1">{#N/A,#N/A,TRUE,"Y생산";#N/A,#N/A,TRUE,"Y판매";#N/A,#N/A,TRUE,"Y총물량";#N/A,#N/A,TRUE,"Y능력";#N/A,#N/A,TRUE,"YKD"}</definedName>
    <definedName name="ㅓ" localSheetId="28" hidden="1">{#N/A,#N/A,TRUE,"Y생산";#N/A,#N/A,TRUE,"Y판매";#N/A,#N/A,TRUE,"Y총물량";#N/A,#N/A,TRUE,"Y능력";#N/A,#N/A,TRUE,"YKD"}</definedName>
    <definedName name="ㅓ" localSheetId="5" hidden="1">{#N/A,#N/A,TRUE,"Y생산";#N/A,#N/A,TRUE,"Y판매";#N/A,#N/A,TRUE,"Y총물량";#N/A,#N/A,TRUE,"Y능력";#N/A,#N/A,TRUE,"YKD"}</definedName>
    <definedName name="ㅓ" localSheetId="13" hidden="1">{#N/A,#N/A,TRUE,"Y생산";#N/A,#N/A,TRUE,"Y판매";#N/A,#N/A,TRUE,"Y총물량";#N/A,#N/A,TRUE,"Y능력";#N/A,#N/A,TRUE,"YKD"}</definedName>
    <definedName name="ㅓ" hidden="1">{#N/A,#N/A,TRUE,"Y생산";#N/A,#N/A,TRUE,"Y판매";#N/A,#N/A,TRUE,"Y총물량";#N/A,#N/A,TRUE,"Y능력";#N/A,#N/A,TRUE,"YKD"}</definedName>
    <definedName name="ㅓ1514" localSheetId="24">#REF!</definedName>
    <definedName name="ㅓ1514">#REF!</definedName>
    <definedName name="ㅓ24" localSheetId="24">#REF!</definedName>
    <definedName name="ㅓ24">#REF!</definedName>
    <definedName name="ㅓ39" localSheetId="24">#REF!</definedName>
    <definedName name="ㅓ39">#REF!</definedName>
    <definedName name="ㅓㄴㄱㄴㄱ">#N/A</definedName>
    <definedName name="ㅓㄴ교ㅓ">#N/A</definedName>
    <definedName name="ㅓㄴㄴ뇨ㅓ">#N/A</definedName>
    <definedName name="ㅓㄴ서">#N/A</definedName>
    <definedName name="ㅓ니닌"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ㅓ니닌"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 localSheetId="24">BlankMacro1</definedName>
    <definedName name="ㅓㄷ" localSheetId="8">BlankMacro1</definedName>
    <definedName name="ㅓㄷ" localSheetId="25">BlankMacro1</definedName>
    <definedName name="ㅓㄷ" localSheetId="2">BlankMacro1</definedName>
    <definedName name="ㅓㄷ" localSheetId="28">BlankMacro1</definedName>
    <definedName name="ㅓㄷ" localSheetId="26">BlankMacro1</definedName>
    <definedName name="ㅓㄷ" localSheetId="27">BlankMacro1</definedName>
    <definedName name="ㅓㄷ" localSheetId="6">BlankMacro1</definedName>
    <definedName name="ㅓㄷ" localSheetId="5">BlankMacro1</definedName>
    <definedName name="ㅓㄷ">BlankMacro1</definedName>
    <definedName name="ㅓㄷㄱㄷ" localSheetId="24">BlankMacro1</definedName>
    <definedName name="ㅓㄷㄱㄷ" localSheetId="8">BlankMacro1</definedName>
    <definedName name="ㅓㄷㄱㄷ" localSheetId="25">BlankMacro1</definedName>
    <definedName name="ㅓㄷㄱㄷ" localSheetId="2">BlankMacro1</definedName>
    <definedName name="ㅓㄷㄱㄷ" localSheetId="28">BlankMacro1</definedName>
    <definedName name="ㅓㄷㄱㄷ" localSheetId="26">BlankMacro1</definedName>
    <definedName name="ㅓㄷㄱㄷ" localSheetId="27">BlankMacro1</definedName>
    <definedName name="ㅓㄷㄱㄷ" localSheetId="6">BlankMacro1</definedName>
    <definedName name="ㅓㄷㄱㄷ" localSheetId="5">BlankMacro1</definedName>
    <definedName name="ㅓㄷㄱㄷ">BlankMacro1</definedName>
    <definedName name="ㅓ랴">#N/A</definedName>
    <definedName name="ㅓㅅㄱㅇㄴ쇼ㅓ">#N/A</definedName>
    <definedName name="ㅓㅇ섯">#N/A</definedName>
    <definedName name="ㅓㅇ쇼ㅓㄴ">#N/A</definedName>
    <definedName name="ㅓ앙" localSheetId="24">BlankMacro1</definedName>
    <definedName name="ㅓ앙" localSheetId="8">BlankMacro1</definedName>
    <definedName name="ㅓ앙" localSheetId="25">BlankMacro1</definedName>
    <definedName name="ㅓ앙" localSheetId="2">BlankMacro1</definedName>
    <definedName name="ㅓ앙" localSheetId="28">BlankMacro1</definedName>
    <definedName name="ㅓ앙" localSheetId="26">BlankMacro1</definedName>
    <definedName name="ㅓ앙" localSheetId="27">BlankMacro1</definedName>
    <definedName name="ㅓ앙" localSheetId="6">BlankMacro1</definedName>
    <definedName name="ㅓ앙" localSheetId="5">BlankMacro1</definedName>
    <definedName name="ㅓ앙">BlankMacro1</definedName>
    <definedName name="ㅓ요선ㅇ">#N/A</definedName>
    <definedName name="ㅓ파ㅏ" localSheetId="24" hidden="1">{#N/A,#N/A,FALSE,"기안지";#N/A,#N/A,FALSE,"통신지"}</definedName>
    <definedName name="ㅓ파ㅏ" localSheetId="8" hidden="1">{#N/A,#N/A,FALSE,"기안지";#N/A,#N/A,FALSE,"통신지"}</definedName>
    <definedName name="ㅓ파ㅏ" localSheetId="25" hidden="1">{#N/A,#N/A,FALSE,"기안지";#N/A,#N/A,FALSE,"통신지"}</definedName>
    <definedName name="ㅓ파ㅏ" localSheetId="2" hidden="1">{#N/A,#N/A,FALSE,"기안지";#N/A,#N/A,FALSE,"통신지"}</definedName>
    <definedName name="ㅓ파ㅏ" localSheetId="14" hidden="1">{#N/A,#N/A,FALSE,"기안지";#N/A,#N/A,FALSE,"통신지"}</definedName>
    <definedName name="ㅓ파ㅏ" localSheetId="28" hidden="1">{#N/A,#N/A,FALSE,"기안지";#N/A,#N/A,FALSE,"통신지"}</definedName>
    <definedName name="ㅓ파ㅏ" localSheetId="5" hidden="1">{#N/A,#N/A,FALSE,"기안지";#N/A,#N/A,FALSE,"통신지"}</definedName>
    <definedName name="ㅓ파ㅏ" localSheetId="13" hidden="1">{#N/A,#N/A,FALSE,"기안지";#N/A,#N/A,FALSE,"통신지"}</definedName>
    <definedName name="ㅓ파ㅏ" hidden="1">{#N/A,#N/A,FALSE,"기안지";#N/A,#N/A,FALSE,"통신지"}</definedName>
    <definedName name="ㅓㅎ" localSheetId="24" hidden="1">{#N/A,#N/A,FALSE,"Sheet1"}</definedName>
    <definedName name="ㅓㅎ" localSheetId="8" hidden="1">{#N/A,#N/A,FALSE,"Sheet1"}</definedName>
    <definedName name="ㅓㅎ" localSheetId="25" hidden="1">{#N/A,#N/A,FALSE,"Sheet1"}</definedName>
    <definedName name="ㅓㅎ" localSheetId="2" hidden="1">{#N/A,#N/A,FALSE,"Sheet1"}</definedName>
    <definedName name="ㅓㅎ" localSheetId="28" hidden="1">{#N/A,#N/A,FALSE,"Sheet1"}</definedName>
    <definedName name="ㅓㅎ" localSheetId="5" hidden="1">{#N/A,#N/A,FALSE,"Sheet1"}</definedName>
    <definedName name="ㅓㅎ" hidden="1">{#N/A,#N/A,FALSE,"Sheet1"}</definedName>
    <definedName name="ㅓㅎㄹ" localSheetId="24">#REF!</definedName>
    <definedName name="ㅓㅎㄹ">#REF!</definedName>
    <definedName name="ㅓ하">#N/A</definedName>
    <definedName name="ㅓ햐" localSheetId="24">BlankMacro1</definedName>
    <definedName name="ㅓ햐" localSheetId="8">BlankMacro1</definedName>
    <definedName name="ㅓ햐" localSheetId="25">BlankMacro1</definedName>
    <definedName name="ㅓ햐" localSheetId="2">BlankMacro1</definedName>
    <definedName name="ㅓ햐" localSheetId="28">BlankMacro1</definedName>
    <definedName name="ㅓ햐" localSheetId="26">BlankMacro1</definedName>
    <definedName name="ㅓ햐" localSheetId="27">BlankMacro1</definedName>
    <definedName name="ㅓ햐" localSheetId="6">BlankMacro1</definedName>
    <definedName name="ㅓ햐" localSheetId="5">BlankMacro1</definedName>
    <definedName name="ㅓ햐">BlankMacro1</definedName>
    <definedName name="ㅓㅏㄱ" localSheetId="24">BlankMacro1</definedName>
    <definedName name="ㅓㅏㄱ" localSheetId="8">BlankMacro1</definedName>
    <definedName name="ㅓㅏㄱ" localSheetId="25">BlankMacro1</definedName>
    <definedName name="ㅓㅏㄱ" localSheetId="2">BlankMacro1</definedName>
    <definedName name="ㅓㅏㄱ" localSheetId="28">BlankMacro1</definedName>
    <definedName name="ㅓㅏㄱ" localSheetId="26">BlankMacro1</definedName>
    <definedName name="ㅓㅏㄱ" localSheetId="27">BlankMacro1</definedName>
    <definedName name="ㅓㅏㄱ" localSheetId="6">BlankMacro1</definedName>
    <definedName name="ㅓㅏㄱ" localSheetId="5">BlankMacro1</definedName>
    <definedName name="ㅓㅏㄱ">BlankMacro1</definedName>
    <definedName name="ㅓㅏ리앙" localSheetId="24" hidden="1">{#N/A,#N/A,FALSE,"UNIT";#N/A,#N/A,FALSE,"UNIT";#N/A,#N/A,FALSE,"계정"}</definedName>
    <definedName name="ㅓㅏ리앙" localSheetId="8" hidden="1">{#N/A,#N/A,FALSE,"UNIT";#N/A,#N/A,FALSE,"UNIT";#N/A,#N/A,FALSE,"계정"}</definedName>
    <definedName name="ㅓㅏ리앙" localSheetId="25" hidden="1">{#N/A,#N/A,FALSE,"UNIT";#N/A,#N/A,FALSE,"UNIT";#N/A,#N/A,FALSE,"계정"}</definedName>
    <definedName name="ㅓㅏ리앙" localSheetId="2" hidden="1">{#N/A,#N/A,FALSE,"UNIT";#N/A,#N/A,FALSE,"UNIT";#N/A,#N/A,FALSE,"계정"}</definedName>
    <definedName name="ㅓㅏ리앙" localSheetId="28" hidden="1">{#N/A,#N/A,FALSE,"UNIT";#N/A,#N/A,FALSE,"UNIT";#N/A,#N/A,FALSE,"계정"}</definedName>
    <definedName name="ㅓㅏ리앙" localSheetId="5" hidden="1">{#N/A,#N/A,FALSE,"UNIT";#N/A,#N/A,FALSE,"UNIT";#N/A,#N/A,FALSE,"계정"}</definedName>
    <definedName name="ㅓㅏ리앙" hidden="1">{#N/A,#N/A,FALSE,"UNIT";#N/A,#N/A,FALSE,"UNIT";#N/A,#N/A,FALSE,"계정"}</definedName>
    <definedName name="ㅓㅏㅇㄹ너ㅏㄹㅇ나ㅓ" localSheetId="24" hidden="1">#REF!</definedName>
    <definedName name="ㅓㅏㅇㄹ너ㅏㄹㅇ나ㅓ" localSheetId="28" hidden="1">#REF!</definedName>
    <definedName name="ㅓㅏㅇㄹ너ㅏㄹㅇ나ㅓ" hidden="1">#REF!</definedName>
    <definedName name="ㅓㅏㅑㅇ" localSheetId="24">BlankMacro1</definedName>
    <definedName name="ㅓㅏㅑㅇ" localSheetId="8">BlankMacro1</definedName>
    <definedName name="ㅓㅏㅑㅇ" localSheetId="25">BlankMacro1</definedName>
    <definedName name="ㅓㅏㅑㅇ" localSheetId="2">BlankMacro1</definedName>
    <definedName name="ㅓㅏㅑㅇ" localSheetId="28">BlankMacro1</definedName>
    <definedName name="ㅓㅏㅑㅇ" localSheetId="26">BlankMacro1</definedName>
    <definedName name="ㅓㅏㅑㅇ" localSheetId="27">BlankMacro1</definedName>
    <definedName name="ㅓㅏㅑㅇ" localSheetId="6">BlankMacro1</definedName>
    <definedName name="ㅓㅏㅑㅇ" localSheetId="5">BlankMacro1</definedName>
    <definedName name="ㅓㅏㅑㅇ">BlankMacro1</definedName>
    <definedName name="ㅓㅏㅣㅕㅑㅔ" localSheetId="24" hidden="1">{#N/A,#N/A,FALSE,"단축1";#N/A,#N/A,FALSE,"단축2";#N/A,#N/A,FALSE,"단축3";#N/A,#N/A,FALSE,"장축";#N/A,#N/A,FALSE,"4WD"}</definedName>
    <definedName name="ㅓㅏㅣㅕㅑㅔ" localSheetId="8" hidden="1">{#N/A,#N/A,FALSE,"단축1";#N/A,#N/A,FALSE,"단축2";#N/A,#N/A,FALSE,"단축3";#N/A,#N/A,FALSE,"장축";#N/A,#N/A,FALSE,"4WD"}</definedName>
    <definedName name="ㅓㅏㅣㅕㅑㅔ" localSheetId="2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28" hidden="1">{#N/A,#N/A,FALSE,"단축1";#N/A,#N/A,FALSE,"단축2";#N/A,#N/A,FALSE,"단축3";#N/A,#N/A,FALSE,"장축";#N/A,#N/A,FALSE,"4WD"}</definedName>
    <definedName name="ㅓㅏㅣㅕㅑㅔ" localSheetId="5" hidden="1">{#N/A,#N/A,FALSE,"단축1";#N/A,#N/A,FALSE,"단축2";#N/A,#N/A,FALSE,"단축3";#N/A,#N/A,FALSE,"장축";#N/A,#N/A,FALSE,"4WD"}</definedName>
    <definedName name="ㅓㅏㅣㅕㅑㅔ" hidden="1">{#N/A,#N/A,FALSE,"단축1";#N/A,#N/A,FALSE,"단축2";#N/A,#N/A,FALSE,"단축3";#N/A,#N/A,FALSE,"장축";#N/A,#N/A,FALSE,"4WD"}</definedName>
    <definedName name="ㅓㅓ" localSheetId="24" hidden="1">{#N/A,#N/A,FALSE,"CCTV"}</definedName>
    <definedName name="ㅓㅓ" localSheetId="8" hidden="1">{#N/A,#N/A,FALSE,"CCTV"}</definedName>
    <definedName name="ㅓㅓ" localSheetId="25" hidden="1">{#N/A,#N/A,FALSE,"CCTV"}</definedName>
    <definedName name="ㅓㅓ" localSheetId="2" hidden="1">{#N/A,#N/A,FALSE,"CCTV"}</definedName>
    <definedName name="ㅓㅓ" localSheetId="14" hidden="1">{#N/A,#N/A,FALSE,"CCTV"}</definedName>
    <definedName name="ㅓㅓ" localSheetId="28" hidden="1">{#N/A,#N/A,FALSE,"CCTV"}</definedName>
    <definedName name="ㅓㅓ" localSheetId="5" hidden="1">{#N/A,#N/A,FALSE,"CCTV"}</definedName>
    <definedName name="ㅓㅓ" localSheetId="13" hidden="1">{#N/A,#N/A,FALSE,"CCTV"}</definedName>
    <definedName name="ㅓㅓ" hidden="1">{#N/A,#N/A,FALSE,"CCTV"}</definedName>
    <definedName name="ㅓㅓ로" localSheetId="24" hidden="1">{#N/A,#N/A,FALSE,"단축1";#N/A,#N/A,FALSE,"단축2";#N/A,#N/A,FALSE,"단축3";#N/A,#N/A,FALSE,"장축";#N/A,#N/A,FALSE,"4WD"}</definedName>
    <definedName name="ㅓㅓ로" localSheetId="8" hidden="1">{#N/A,#N/A,FALSE,"단축1";#N/A,#N/A,FALSE,"단축2";#N/A,#N/A,FALSE,"단축3";#N/A,#N/A,FALSE,"장축";#N/A,#N/A,FALSE,"4WD"}</definedName>
    <definedName name="ㅓㅓ로" localSheetId="25" hidden="1">{#N/A,#N/A,FALSE,"단축1";#N/A,#N/A,FALSE,"단축2";#N/A,#N/A,FALSE,"단축3";#N/A,#N/A,FALSE,"장축";#N/A,#N/A,FALSE,"4WD"}</definedName>
    <definedName name="ㅓㅓ로" localSheetId="2" hidden="1">{#N/A,#N/A,FALSE,"단축1";#N/A,#N/A,FALSE,"단축2";#N/A,#N/A,FALSE,"단축3";#N/A,#N/A,FALSE,"장축";#N/A,#N/A,FALSE,"4WD"}</definedName>
    <definedName name="ㅓㅓ로" localSheetId="28" hidden="1">{#N/A,#N/A,FALSE,"단축1";#N/A,#N/A,FALSE,"단축2";#N/A,#N/A,FALSE,"단축3";#N/A,#N/A,FALSE,"장축";#N/A,#N/A,FALSE,"4WD"}</definedName>
    <definedName name="ㅓㅓ로" localSheetId="5" hidden="1">{#N/A,#N/A,FALSE,"단축1";#N/A,#N/A,FALSE,"단축2";#N/A,#N/A,FALSE,"단축3";#N/A,#N/A,FALSE,"장축";#N/A,#N/A,FALSE,"4WD"}</definedName>
    <definedName name="ㅓㅓ로" hidden="1">{#N/A,#N/A,FALSE,"단축1";#N/A,#N/A,FALSE,"단축2";#N/A,#N/A,FALSE,"단축3";#N/A,#N/A,FALSE,"장축";#N/A,#N/A,FALSE,"4WD"}</definedName>
    <definedName name="ㅓㅓㅏㅊㄹ" localSheetId="24">BlankMacro1</definedName>
    <definedName name="ㅓㅓㅏㅊㄹ" localSheetId="8">BlankMacro1</definedName>
    <definedName name="ㅓㅓㅏㅊㄹ" localSheetId="25">BlankMacro1</definedName>
    <definedName name="ㅓㅓㅏㅊㄹ" localSheetId="2">BlankMacro1</definedName>
    <definedName name="ㅓㅓㅏㅊㄹ" localSheetId="28">BlankMacro1</definedName>
    <definedName name="ㅓㅓㅏㅊㄹ" localSheetId="26">BlankMacro1</definedName>
    <definedName name="ㅓㅓㅏㅊㄹ" localSheetId="27">BlankMacro1</definedName>
    <definedName name="ㅓㅓㅏㅊㄹ" localSheetId="6">BlankMacro1</definedName>
    <definedName name="ㅓㅓㅏㅊㄹ" localSheetId="5">BlankMacro1</definedName>
    <definedName name="ㅓㅓㅏㅊㄹ">BlankMacro1</definedName>
    <definedName name="ㅓㅓㅓ" localSheetId="24">BlankMacro1</definedName>
    <definedName name="ㅓㅓㅓ" localSheetId="8">BlankMacro1</definedName>
    <definedName name="ㅓㅓㅓ" localSheetId="25">BlankMacro1</definedName>
    <definedName name="ㅓㅓㅓ" localSheetId="2">BlankMacro1</definedName>
    <definedName name="ㅓㅓㅓ" localSheetId="28">BlankMacro1</definedName>
    <definedName name="ㅓㅓㅓ" localSheetId="26">BlankMacro1</definedName>
    <definedName name="ㅓㅓㅓ" localSheetId="27">BlankMacro1</definedName>
    <definedName name="ㅓㅓㅓ" localSheetId="6">BlankMacro1</definedName>
    <definedName name="ㅓㅓㅓ" localSheetId="5">BlankMacro1</definedName>
    <definedName name="ㅓㅓㅓ">BlankMacro1</definedName>
    <definedName name="ㅓㅕㅏ" localSheetId="24" hidden="1">{#N/A,#N/A,FALSE,"Sheet6"}</definedName>
    <definedName name="ㅓㅕㅏ" localSheetId="8" hidden="1">{#N/A,#N/A,FALSE,"Sheet6"}</definedName>
    <definedName name="ㅓㅕㅏ" localSheetId="25" hidden="1">{#N/A,#N/A,FALSE,"Sheet6"}</definedName>
    <definedName name="ㅓㅕㅏ" localSheetId="2" hidden="1">{#N/A,#N/A,FALSE,"Sheet6"}</definedName>
    <definedName name="ㅓㅕㅏ" localSheetId="28" hidden="1">{#N/A,#N/A,FALSE,"Sheet6"}</definedName>
    <definedName name="ㅓㅕㅏ" localSheetId="5" hidden="1">{#N/A,#N/A,FALSE,"Sheet6"}</definedName>
    <definedName name="ㅓㅕㅏ" hidden="1">{#N/A,#N/A,FALSE,"Sheet6"}</definedName>
    <definedName name="ㅓㅗㅇ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24" hidden="1">#REF!</definedName>
    <definedName name="ㅓㅗㅓㅗㅓㅗ" localSheetId="14" hidden="1">#REF!</definedName>
    <definedName name="ㅓㅗㅓㅗㅓㅗ" localSheetId="28" hidden="1">#REF!</definedName>
    <definedName name="ㅓㅗㅓㅗㅓㅗ" localSheetId="13" hidden="1">#REF!</definedName>
    <definedName name="ㅓㅗㅓㅗㅓㅗ" hidden="1">#REF!</definedName>
    <definedName name="ㅓㅘㄹ" localSheetId="24">BlankMacro1</definedName>
    <definedName name="ㅓㅘㄹ" localSheetId="8">BlankMacro1</definedName>
    <definedName name="ㅓㅘㄹ" localSheetId="25">BlankMacro1</definedName>
    <definedName name="ㅓㅘㄹ" localSheetId="2">BlankMacro1</definedName>
    <definedName name="ㅓㅘㄹ" localSheetId="28">BlankMacro1</definedName>
    <definedName name="ㅓㅘㄹ" localSheetId="26">BlankMacro1</definedName>
    <definedName name="ㅓㅘㄹ" localSheetId="27">BlankMacro1</definedName>
    <definedName name="ㅓㅘㄹ" localSheetId="6">BlankMacro1</definedName>
    <definedName name="ㅓㅘㄹ" localSheetId="5">BlankMacro1</definedName>
    <definedName name="ㅓㅘㄹ">BlankMacro1</definedName>
    <definedName name="ㅓㅘㅓ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24" hidden="1">{#N/A,#N/A,FALSE,"단축1";#N/A,#N/A,FALSE,"단축2";#N/A,#N/A,FALSE,"단축3";#N/A,#N/A,FALSE,"장축";#N/A,#N/A,FALSE,"4WD"}</definedName>
    <definedName name="ㅔ" localSheetId="8" hidden="1">{#N/A,#N/A,FALSE,"단축1";#N/A,#N/A,FALSE,"단축2";#N/A,#N/A,FALSE,"단축3";#N/A,#N/A,FALSE,"장축";#N/A,#N/A,FALSE,"4WD"}</definedName>
    <definedName name="ㅔ" localSheetId="25" hidden="1">{#N/A,#N/A,FALSE,"단축1";#N/A,#N/A,FALSE,"단축2";#N/A,#N/A,FALSE,"단축3";#N/A,#N/A,FALSE,"장축";#N/A,#N/A,FALSE,"4WD"}</definedName>
    <definedName name="ㅔ" localSheetId="2" hidden="1">{#N/A,#N/A,FALSE,"단축1";#N/A,#N/A,FALSE,"단축2";#N/A,#N/A,FALSE,"단축3";#N/A,#N/A,FALSE,"장축";#N/A,#N/A,FALSE,"4WD"}</definedName>
    <definedName name="ㅔ" localSheetId="14" hidden="1">{#N/A,#N/A,FALSE,"단축1";#N/A,#N/A,FALSE,"단축2";#N/A,#N/A,FALSE,"단축3";#N/A,#N/A,FALSE,"장축";#N/A,#N/A,FALSE,"4WD"}</definedName>
    <definedName name="ㅔ" localSheetId="28" hidden="1">{#N/A,#N/A,FALSE,"단축1";#N/A,#N/A,FALSE,"단축2";#N/A,#N/A,FALSE,"단축3";#N/A,#N/A,FALSE,"장축";#N/A,#N/A,FALSE,"4WD"}</definedName>
    <definedName name="ㅔ" localSheetId="5" hidden="1">{#N/A,#N/A,FALSE,"단축1";#N/A,#N/A,FALSE,"단축2";#N/A,#N/A,FALSE,"단축3";#N/A,#N/A,FALSE,"장축";#N/A,#N/A,FALSE,"4WD"}</definedName>
    <definedName name="ㅔ" localSheetId="13" hidden="1">{#N/A,#N/A,FALSE,"단축1";#N/A,#N/A,FALSE,"단축2";#N/A,#N/A,FALSE,"단축3";#N/A,#N/A,FALSE,"장축";#N/A,#N/A,FALSE,"4WD"}</definedName>
    <definedName name="ㅔ" hidden="1">{#N/A,#N/A,FALSE,"단축1";#N/A,#N/A,FALSE,"단축2";#N/A,#N/A,FALSE,"단축3";#N/A,#N/A,FALSE,"장축";#N/A,#N/A,FALSE,"4WD"}</definedName>
    <definedName name="ㅔ285" localSheetId="24">#REF!</definedName>
    <definedName name="ㅔ285">#REF!</definedName>
    <definedName name="ㅔㅔ" localSheetId="24" hidden="1">{#N/A,#N/A,FALSE,"초도품";#N/A,#N/A,FALSE,"초도품 (2)";#N/A,#N/A,FALSE,"초도품 (3)";#N/A,#N/A,FALSE,"초도품 (4)";#N/A,#N/A,FALSE,"초도품 (5)";#N/A,#N/A,FALSE,"초도품 (6)"}</definedName>
    <definedName name="ㅔㅔ" localSheetId="8" hidden="1">{#N/A,#N/A,FALSE,"초도품";#N/A,#N/A,FALSE,"초도품 (2)";#N/A,#N/A,FALSE,"초도품 (3)";#N/A,#N/A,FALSE,"초도품 (4)";#N/A,#N/A,FALSE,"초도품 (5)";#N/A,#N/A,FALSE,"초도품 (6)"}</definedName>
    <definedName name="ㅔㅔ" localSheetId="25"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localSheetId="28" hidden="1">{#N/A,#N/A,FALSE,"초도품";#N/A,#N/A,FALSE,"초도품 (2)";#N/A,#N/A,FALSE,"초도품 (3)";#N/A,#N/A,FALSE,"초도품 (4)";#N/A,#N/A,FALSE,"초도품 (5)";#N/A,#N/A,FALSE,"초도품 (6)"}</definedName>
    <definedName name="ㅔㅔ" localSheetId="5"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4" hidden="1">{#N/A,#N/A,FALSE,"단축1";#N/A,#N/A,FALSE,"단축2";#N/A,#N/A,FALSE,"단축3";#N/A,#N/A,FALSE,"장축";#N/A,#N/A,FALSE,"4WD"}</definedName>
    <definedName name="ㅔㅔㅔ" localSheetId="8" hidden="1">{#N/A,#N/A,FALSE,"단축1";#N/A,#N/A,FALSE,"단축2";#N/A,#N/A,FALSE,"단축3";#N/A,#N/A,FALSE,"장축";#N/A,#N/A,FALSE,"4WD"}</definedName>
    <definedName name="ㅔㅔㅔ" localSheetId="25" hidden="1">{#N/A,#N/A,FALSE,"단축1";#N/A,#N/A,FALSE,"단축2";#N/A,#N/A,FALSE,"단축3";#N/A,#N/A,FALSE,"장축";#N/A,#N/A,FALSE,"4WD"}</definedName>
    <definedName name="ㅔㅔㅔ" localSheetId="2" hidden="1">{#N/A,#N/A,FALSE,"단축1";#N/A,#N/A,FALSE,"단축2";#N/A,#N/A,FALSE,"단축3";#N/A,#N/A,FALSE,"장축";#N/A,#N/A,FALSE,"4WD"}</definedName>
    <definedName name="ㅔㅔㅔ" localSheetId="28" hidden="1">{#N/A,#N/A,FALSE,"단축1";#N/A,#N/A,FALSE,"단축2";#N/A,#N/A,FALSE,"단축3";#N/A,#N/A,FALSE,"장축";#N/A,#N/A,FALSE,"4WD"}</definedName>
    <definedName name="ㅔㅔㅔ" localSheetId="5" hidden="1">{#N/A,#N/A,FALSE,"단축1";#N/A,#N/A,FALSE,"단축2";#N/A,#N/A,FALSE,"단축3";#N/A,#N/A,FALSE,"장축";#N/A,#N/A,FALSE,"4WD"}</definedName>
    <definedName name="ㅔㅔㅔ" hidden="1">{#N/A,#N/A,FALSE,"단축1";#N/A,#N/A,FALSE,"단축2";#N/A,#N/A,FALSE,"단축3";#N/A,#N/A,FALSE,"장축";#N/A,#N/A,FALSE,"4WD"}</definedName>
    <definedName name="ㅕ" localSheetId="24" hidden="1">{#N/A,#N/A,FALSE,"BS";#N/A,#N/A,FALSE,"PL";#N/A,#N/A,FALSE,"처분";#N/A,#N/A,FALSE,"현금";#N/A,#N/A,FALSE,"매출";#N/A,#N/A,FALSE,"원가";#N/A,#N/A,FALSE,"경영"}</definedName>
    <definedName name="ㅕ" localSheetId="8" hidden="1">{#N/A,#N/A,FALSE,"BS";#N/A,#N/A,FALSE,"PL";#N/A,#N/A,FALSE,"처분";#N/A,#N/A,FALSE,"현금";#N/A,#N/A,FALSE,"매출";#N/A,#N/A,FALSE,"원가";#N/A,#N/A,FALSE,"경영"}</definedName>
    <definedName name="ㅕ" localSheetId="25"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localSheetId="14" hidden="1">{#N/A,#N/A,FALSE,"BS";#N/A,#N/A,FALSE,"PL";#N/A,#N/A,FALSE,"처분";#N/A,#N/A,FALSE,"현금";#N/A,#N/A,FALSE,"매출";#N/A,#N/A,FALSE,"원가";#N/A,#N/A,FALSE,"경영"}</definedName>
    <definedName name="ㅕ" localSheetId="28" hidden="1">{#N/A,#N/A,FALSE,"BS";#N/A,#N/A,FALSE,"PL";#N/A,#N/A,FALSE,"처분";#N/A,#N/A,FALSE,"현금";#N/A,#N/A,FALSE,"매출";#N/A,#N/A,FALSE,"원가";#N/A,#N/A,FALSE,"경영"}</definedName>
    <definedName name="ㅕ" localSheetId="5" hidden="1">{#N/A,#N/A,FALSE,"BS";#N/A,#N/A,FALSE,"PL";#N/A,#N/A,FALSE,"처분";#N/A,#N/A,FALSE,"현금";#N/A,#N/A,FALSE,"매출";#N/A,#N/A,FALSE,"원가";#N/A,#N/A,FALSE,"경영"}</definedName>
    <definedName name="ㅕ" localSheetId="13" hidden="1">{#N/A,#N/A,FALSE,"BS";#N/A,#N/A,FALSE,"PL";#N/A,#N/A,FALSE,"처분";#N/A,#N/A,FALSE,"현금";#N/A,#N/A,FALSE,"매출";#N/A,#N/A,FALSE,"원가";#N/A,#N/A,FALSE,"경영"}</definedName>
    <definedName name="ㅕ" hidden="1">{#N/A,#N/A,FALSE,"BS";#N/A,#N/A,FALSE,"PL";#N/A,#N/A,FALSE,"처분";#N/A,#N/A,FALSE,"현금";#N/A,#N/A,FALSE,"매출";#N/A,#N/A,FALSE,"원가";#N/A,#N/A,FALSE,"경영"}</definedName>
    <definedName name="ㅕㅅㅎ" localSheetId="24">BlankMacro1</definedName>
    <definedName name="ㅕㅅㅎ" localSheetId="8">BlankMacro1</definedName>
    <definedName name="ㅕㅅㅎ" localSheetId="25">BlankMacro1</definedName>
    <definedName name="ㅕㅅㅎ" localSheetId="2">BlankMacro1</definedName>
    <definedName name="ㅕㅅㅎ" localSheetId="28">BlankMacro1</definedName>
    <definedName name="ㅕㅅㅎ" localSheetId="26">BlankMacro1</definedName>
    <definedName name="ㅕㅅㅎ" localSheetId="27">BlankMacro1</definedName>
    <definedName name="ㅕㅅㅎ" localSheetId="6">BlankMacro1</definedName>
    <definedName name="ㅕㅅㅎ" localSheetId="5">BlankMacro1</definedName>
    <definedName name="ㅕㅅㅎ">BlankMacro1</definedName>
    <definedName name="ㅕㅏ쇼" localSheetId="24" hidden="1">{#N/A,#N/A,FALSE,"Sheet6"}</definedName>
    <definedName name="ㅕㅏ쇼" localSheetId="8" hidden="1">{#N/A,#N/A,FALSE,"Sheet6"}</definedName>
    <definedName name="ㅕㅏ쇼" localSheetId="25" hidden="1">{#N/A,#N/A,FALSE,"Sheet6"}</definedName>
    <definedName name="ㅕㅏ쇼" localSheetId="2" hidden="1">{#N/A,#N/A,FALSE,"Sheet6"}</definedName>
    <definedName name="ㅕㅏ쇼" localSheetId="28" hidden="1">{#N/A,#N/A,FALSE,"Sheet6"}</definedName>
    <definedName name="ㅕㅏ쇼" localSheetId="5" hidden="1">{#N/A,#N/A,FALSE,"Sheet6"}</definedName>
    <definedName name="ㅕㅏ쇼" hidden="1">{#N/A,#N/A,FALSE,"Sheet6"}</definedName>
    <definedName name="ㅕㅏㅛㅏㅕ" localSheetId="24" hidden="1">{"'Jibu9811 (3)'!$B$1:$J$433"}</definedName>
    <definedName name="ㅕㅏㅛㅏㅕ" localSheetId="8" hidden="1">{"'Jibu9811 (3)'!$B$1:$J$433"}</definedName>
    <definedName name="ㅕㅏㅛㅏㅕ" localSheetId="25" hidden="1">{"'Jibu9811 (3)'!$B$1:$J$433"}</definedName>
    <definedName name="ㅕㅏㅛㅏㅕ" localSheetId="2" hidden="1">{"'Jibu9811 (3)'!$B$1:$J$433"}</definedName>
    <definedName name="ㅕㅏㅛㅏㅕ" localSheetId="14" hidden="1">{"'Jibu9811 (3)'!$B$1:$J$433"}</definedName>
    <definedName name="ㅕㅏㅛㅏㅕ" localSheetId="28" hidden="1">{"'Jibu9811 (3)'!$B$1:$J$433"}</definedName>
    <definedName name="ㅕㅏㅛㅏㅕ" localSheetId="5" hidden="1">{"'Jibu9811 (3)'!$B$1:$J$433"}</definedName>
    <definedName name="ㅕㅏㅛㅏㅕ" localSheetId="13" hidden="1">{"'Jibu9811 (3)'!$B$1:$J$433"}</definedName>
    <definedName name="ㅕㅏㅛㅏㅕ" hidden="1">{"'Jibu9811 (3)'!$B$1:$J$433"}</definedName>
    <definedName name="ㅕㅏㅛㅕㅏ" localSheetId="24" hidden="1">{#N/A,#N/A,FALSE,"Sheet6"}</definedName>
    <definedName name="ㅕㅏㅛㅕㅏ" localSheetId="8" hidden="1">{#N/A,#N/A,FALSE,"Sheet6"}</definedName>
    <definedName name="ㅕㅏㅛㅕㅏ" localSheetId="25" hidden="1">{#N/A,#N/A,FALSE,"Sheet6"}</definedName>
    <definedName name="ㅕㅏㅛㅕㅏ" localSheetId="2" hidden="1">{#N/A,#N/A,FALSE,"Sheet6"}</definedName>
    <definedName name="ㅕㅏㅛㅕㅏ" localSheetId="28" hidden="1">{#N/A,#N/A,FALSE,"Sheet6"}</definedName>
    <definedName name="ㅕㅏㅛㅕㅏ" localSheetId="5" hidden="1">{#N/A,#N/A,FALSE,"Sheet6"}</definedName>
    <definedName name="ㅕㅏㅛㅕㅏ" hidden="1">{#N/A,#N/A,FALSE,"Sheet6"}</definedName>
    <definedName name="ㅕㅑㅐ" localSheetId="24" hidden="1">{#N/A,#N/A,FALSE,"Sheet6"}</definedName>
    <definedName name="ㅕㅑㅐ" localSheetId="8" hidden="1">{#N/A,#N/A,FALSE,"Sheet6"}</definedName>
    <definedName name="ㅕㅑㅐ" localSheetId="25" hidden="1">{#N/A,#N/A,FALSE,"Sheet6"}</definedName>
    <definedName name="ㅕㅑㅐ" localSheetId="2" hidden="1">{#N/A,#N/A,FALSE,"Sheet6"}</definedName>
    <definedName name="ㅕㅑㅐ" localSheetId="28" hidden="1">{#N/A,#N/A,FALSE,"Sheet6"}</definedName>
    <definedName name="ㅕㅑㅐ" localSheetId="5" hidden="1">{#N/A,#N/A,FALSE,"Sheet6"}</definedName>
    <definedName name="ㅕㅑㅐ" hidden="1">{#N/A,#N/A,FALSE,"Sheet6"}</definedName>
    <definedName name="ㅕㅕ" localSheetId="24" hidden="1">{#N/A,#N/A,FALSE,"단축1";#N/A,#N/A,FALSE,"단축2";#N/A,#N/A,FALSE,"단축3";#N/A,#N/A,FALSE,"장축";#N/A,#N/A,FALSE,"4WD"}</definedName>
    <definedName name="ㅕㅕ" localSheetId="8" hidden="1">{#N/A,#N/A,FALSE,"단축1";#N/A,#N/A,FALSE,"단축2";#N/A,#N/A,FALSE,"단축3";#N/A,#N/A,FALSE,"장축";#N/A,#N/A,FALSE,"4WD"}</definedName>
    <definedName name="ㅕㅕ" localSheetId="25" hidden="1">{#N/A,#N/A,FALSE,"단축1";#N/A,#N/A,FALSE,"단축2";#N/A,#N/A,FALSE,"단축3";#N/A,#N/A,FALSE,"장축";#N/A,#N/A,FALSE,"4WD"}</definedName>
    <definedName name="ㅕㅕ" localSheetId="2" hidden="1">{#N/A,#N/A,FALSE,"단축1";#N/A,#N/A,FALSE,"단축2";#N/A,#N/A,FALSE,"단축3";#N/A,#N/A,FALSE,"장축";#N/A,#N/A,FALSE,"4WD"}</definedName>
    <definedName name="ㅕㅕ" localSheetId="28" hidden="1">{#N/A,#N/A,FALSE,"단축1";#N/A,#N/A,FALSE,"단축2";#N/A,#N/A,FALSE,"단축3";#N/A,#N/A,FALSE,"장축";#N/A,#N/A,FALSE,"4WD"}</definedName>
    <definedName name="ㅕㅕ" localSheetId="5" hidden="1">{#N/A,#N/A,FALSE,"단축1";#N/A,#N/A,FALSE,"단축2";#N/A,#N/A,FALSE,"단축3";#N/A,#N/A,FALSE,"장축";#N/A,#N/A,FALSE,"4WD"}</definedName>
    <definedName name="ㅕㅕ" hidden="1">{#N/A,#N/A,FALSE,"단축1";#N/A,#N/A,FALSE,"단축2";#N/A,#N/A,FALSE,"단축3";#N/A,#N/A,FALSE,"장축";#N/A,#N/A,FALSE,"4WD"}</definedName>
    <definedName name="ㅕㅕㅕ" localSheetId="24" hidden="1">{#N/A,#N/A,FALSE,"을지 (4)";#N/A,#N/A,FALSE,"을지 (5)";#N/A,#N/A,FALSE,"을지 (6)"}</definedName>
    <definedName name="ㅕㅕㅕ" localSheetId="8" hidden="1">{#N/A,#N/A,FALSE,"을지 (4)";#N/A,#N/A,FALSE,"을지 (5)";#N/A,#N/A,FALSE,"을지 (6)"}</definedName>
    <definedName name="ㅕㅕㅕ" localSheetId="25" hidden="1">{#N/A,#N/A,FALSE,"을지 (4)";#N/A,#N/A,FALSE,"을지 (5)";#N/A,#N/A,FALSE,"을지 (6)"}</definedName>
    <definedName name="ㅕㅕㅕ" localSheetId="2" hidden="1">{#N/A,#N/A,FALSE,"을지 (4)";#N/A,#N/A,FALSE,"을지 (5)";#N/A,#N/A,FALSE,"을지 (6)"}</definedName>
    <definedName name="ㅕㅕㅕ" localSheetId="28" hidden="1">{#N/A,#N/A,FALSE,"을지 (4)";#N/A,#N/A,FALSE,"을지 (5)";#N/A,#N/A,FALSE,"을지 (6)"}</definedName>
    <definedName name="ㅕㅕㅕ" localSheetId="5" hidden="1">{#N/A,#N/A,FALSE,"을지 (4)";#N/A,#N/A,FALSE,"을지 (5)";#N/A,#N/A,FALSE,"을지 (6)"}</definedName>
    <definedName name="ㅕㅕㅕ" hidden="1">{#N/A,#N/A,FALSE,"을지 (4)";#N/A,#N/A,FALSE,"을지 (5)";#N/A,#N/A,FALSE,"을지 (6)"}</definedName>
    <definedName name="ㅕㅕㅕㅕㅕㅕㅕㅕㅕㅕㅕㅕㅕ" localSheetId="24" hidden="1">{"'FAX번호'!$A$2:$F$21"}</definedName>
    <definedName name="ㅕㅕㅕㅕㅕㅕㅕㅕㅕㅕㅕㅕㅕ" localSheetId="8" hidden="1">{"'FAX번호'!$A$2:$F$21"}</definedName>
    <definedName name="ㅕㅕㅕㅕㅕㅕㅕㅕㅕㅕㅕㅕㅕ" localSheetId="25" hidden="1">{"'FAX번호'!$A$2:$F$21"}</definedName>
    <definedName name="ㅕㅕㅕㅕㅕㅕㅕㅕㅕㅕㅕㅕㅕ" localSheetId="2" hidden="1">{"'FAX번호'!$A$2:$F$21"}</definedName>
    <definedName name="ㅕㅕㅕㅕㅕㅕㅕㅕㅕㅕㅕㅕㅕ" localSheetId="28" hidden="1">{"'FAX번호'!$A$2:$F$21"}</definedName>
    <definedName name="ㅕㅕㅕㅕㅕㅕㅕㅕㅕㅕㅕㅕㅕ" localSheetId="5" hidden="1">{"'FAX번호'!$A$2:$F$21"}</definedName>
    <definedName name="ㅕㅕㅕㅕㅕㅕㅕㅕㅕㅕㅕㅕㅕ" hidden="1">{"'FAX번호'!$A$2:$F$21"}</definedName>
    <definedName name="ㅕㅕㅕㅕㅕㅕㅕㅕㅕㅕㅕㅕㅕㅕㅕㅕㅕㅕㅕㅕㅕㅕㅕㅕㅕㅕㅕㅕ" localSheetId="24" hidden="1">{"'FAX번호'!$A$2:$F$21"}</definedName>
    <definedName name="ㅕㅕㅕㅕㅕㅕㅕㅕㅕㅕㅕㅕㅕㅕㅕㅕㅕㅕㅕㅕㅕㅕㅕㅕㅕㅕㅕㅕ" localSheetId="8" hidden="1">{"'FAX번호'!$A$2:$F$21"}</definedName>
    <definedName name="ㅕㅕㅕㅕㅕㅕㅕㅕㅕㅕㅕㅕㅕㅕㅕㅕㅕㅕㅕㅕㅕㅕㅕㅕㅕㅕㅕㅕ" localSheetId="25" hidden="1">{"'FAX번호'!$A$2:$F$21"}</definedName>
    <definedName name="ㅕㅕㅕㅕㅕㅕㅕㅕㅕㅕㅕㅕㅕㅕㅕㅕㅕㅕㅕㅕㅕㅕㅕㅕㅕㅕㅕㅕ" localSheetId="2" hidden="1">{"'FAX번호'!$A$2:$F$21"}</definedName>
    <definedName name="ㅕㅕㅕㅕㅕㅕㅕㅕㅕㅕㅕㅕㅕㅕㅕㅕㅕㅕㅕㅕㅕㅕㅕㅕㅕㅕㅕㅕ" localSheetId="28" hidden="1">{"'FAX번호'!$A$2:$F$21"}</definedName>
    <definedName name="ㅕㅕㅕㅕㅕㅕㅕㅕㅕㅕㅕㅕㅕㅕㅕㅕㅕㅕㅕㅕㅕㅕㅕㅕㅕㅕㅕㅕ" localSheetId="5" hidden="1">{"'FAX번호'!$A$2:$F$21"}</definedName>
    <definedName name="ㅕㅕㅕㅕㅕㅕㅕㅕㅕㅕㅕㅕㅕㅕㅕㅕㅕㅕㅕㅕㅕㅕㅕㅕㅕㅕㅕㅕ" hidden="1">{"'FAX번호'!$A$2:$F$21"}</definedName>
    <definedName name="ㅕㅛ" localSheetId="24" hidden="1">{#N/A,#N/A,FALSE,"Sheet1"}</definedName>
    <definedName name="ㅕㅛ" localSheetId="8" hidden="1">{#N/A,#N/A,FALSE,"Sheet1"}</definedName>
    <definedName name="ㅕㅛ" localSheetId="25" hidden="1">{#N/A,#N/A,FALSE,"Sheet1"}</definedName>
    <definedName name="ㅕㅛ" localSheetId="2" hidden="1">{#N/A,#N/A,FALSE,"Sheet1"}</definedName>
    <definedName name="ㅕㅛ" localSheetId="28" hidden="1">{#N/A,#N/A,FALSE,"Sheet1"}</definedName>
    <definedName name="ㅕㅛ" localSheetId="5" hidden="1">{#N/A,#N/A,FALSE,"Sheet1"}</definedName>
    <definedName name="ㅕㅛ" hidden="1">{#N/A,#N/A,FALSE,"Sheet1"}</definedName>
    <definedName name="ㅗ"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 localSheetId="24">#REF!</definedName>
    <definedName name="ㅗ264">#REF!</definedName>
    <definedName name="ㅗ3" localSheetId="24">#REF!</definedName>
    <definedName name="ㅗ3">#REF!</definedName>
    <definedName name="ㅗ7254" localSheetId="24">#REF!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localSheetId="24" hidden="1">#REF!</definedName>
    <definedName name="ㅗㄷㅎㄷ" localSheetId="14" hidden="1">#REF!</definedName>
    <definedName name="ㅗㄷㅎㄷ" localSheetId="28" hidden="1">#REF!</definedName>
    <definedName name="ㅗㄷㅎㄷ" localSheetId="13" hidden="1">#REF!</definedName>
    <definedName name="ㅗㄷㅎㄷ" hidden="1">#REF!</definedName>
    <definedName name="ㅗㄹ호"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2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localSheetId="24" hidden="1">#REF!</definedName>
    <definedName name="ㅗㄹ호홓로" hidden="1">#REF!</definedName>
    <definedName name="ㅗㅁㅎㅇㅀ" localSheetId="24" hidden="1">{"'Registration'!$A$1:$B$94"}</definedName>
    <definedName name="ㅗㅁㅎㅇㅀ" localSheetId="8" hidden="1">{"'Registration'!$A$1:$B$94"}</definedName>
    <definedName name="ㅗㅁㅎㅇㅀ" localSheetId="25" hidden="1">{"'Registration'!$A$1:$B$94"}</definedName>
    <definedName name="ㅗㅁㅎㅇㅀ" localSheetId="2" hidden="1">{"'Registration'!$A$1:$B$94"}</definedName>
    <definedName name="ㅗㅁㅎㅇㅀ" localSheetId="28" hidden="1">{"'Registration'!$A$1:$B$94"}</definedName>
    <definedName name="ㅗㅁㅎㅇㅀ" localSheetId="5" hidden="1">{"'Registration'!$A$1:$B$94"}</definedName>
    <definedName name="ㅗㅁㅎㅇㅀ" hidden="1">{"'Registration'!$A$1:$B$94"}</definedName>
    <definedName name="ㅗㅅㄱ" localSheetId="24" hidden="1">{"'Jibu9811 (3)'!$B$1:$J$433"}</definedName>
    <definedName name="ㅗㅅㄱ" localSheetId="8" hidden="1">{"'Jibu9811 (3)'!$B$1:$J$433"}</definedName>
    <definedName name="ㅗㅅㄱ" localSheetId="25" hidden="1">{"'Jibu9811 (3)'!$B$1:$J$433"}</definedName>
    <definedName name="ㅗㅅㄱ" localSheetId="2" hidden="1">{"'Jibu9811 (3)'!$B$1:$J$433"}</definedName>
    <definedName name="ㅗㅅㄱ" localSheetId="14" hidden="1">{"'Jibu9811 (3)'!$B$1:$J$433"}</definedName>
    <definedName name="ㅗㅅㄱ" localSheetId="28" hidden="1">{"'Jibu9811 (3)'!$B$1:$J$433"}</definedName>
    <definedName name="ㅗㅅㄱ" localSheetId="5" hidden="1">{"'Jibu9811 (3)'!$B$1:$J$433"}</definedName>
    <definedName name="ㅗㅅㄱ" localSheetId="13" hidden="1">{"'Jibu9811 (3)'!$B$1:$J$433"}</definedName>
    <definedName name="ㅗㅅㄱ" hidden="1">{"'Jibu9811 (3)'!$B$1:$J$433"}</definedName>
    <definedName name="ㅗㅅㄱ노ㅠㅍ">#N/A</definedName>
    <definedName name="ㅗㅅㄱ논">#N/A</definedName>
    <definedName name="ㅗㅅ곡"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 localSheetId="24">BlankMacro1</definedName>
    <definedName name="ㅗㅈㅊㅍ" localSheetId="8">BlankMacro1</definedName>
    <definedName name="ㅗㅈㅊㅍ" localSheetId="25">BlankMacro1</definedName>
    <definedName name="ㅗㅈㅊㅍ" localSheetId="2">BlankMacro1</definedName>
    <definedName name="ㅗㅈㅊㅍ" localSheetId="28">BlankMacro1</definedName>
    <definedName name="ㅗㅈㅊㅍ" localSheetId="26">BlankMacro1</definedName>
    <definedName name="ㅗㅈㅊㅍ" localSheetId="27">BlankMacro1</definedName>
    <definedName name="ㅗㅈㅊㅍ" localSheetId="6">BlankMacro1</definedName>
    <definedName name="ㅗㅈㅊㅍ" localSheetId="5">BlankMacro1</definedName>
    <definedName name="ㅗㅈㅊㅍ">BlankMacro1</definedName>
    <definedName name="ㅗㅎ" localSheetId="24" hidden="1">#REF!</definedName>
    <definedName name="ㅗㅎ" localSheetId="28" hidden="1">#REF!</definedName>
    <definedName name="ㅗㅎ" localSheetId="13" hidden="1">#REF!</definedName>
    <definedName name="ㅗㅎ" hidden="1">#REF!</definedName>
    <definedName name="ㅗㅎㄹㅇ노노" localSheetId="24" hidden="1">#REF!</definedName>
    <definedName name="ㅗㅎㄹㅇ노노" localSheetId="28" hidden="1">#REF!</definedName>
    <definedName name="ㅗㅎㄹㅇ노노" hidden="1">#REF!</definedName>
    <definedName name="ㅗㅎㄹㅊㅌ" localSheetId="24">BlankMacro1</definedName>
    <definedName name="ㅗㅎㄹㅊㅌ" localSheetId="8">BlankMacro1</definedName>
    <definedName name="ㅗㅎㄹㅊㅌ" localSheetId="25">BlankMacro1</definedName>
    <definedName name="ㅗㅎㄹㅊㅌ" localSheetId="2">BlankMacro1</definedName>
    <definedName name="ㅗㅎㄹㅊㅌ" localSheetId="28">BlankMacro1</definedName>
    <definedName name="ㅗㅎㄹㅊㅌ" localSheetId="26">BlankMacro1</definedName>
    <definedName name="ㅗㅎㄹㅊㅌ" localSheetId="27">BlankMacro1</definedName>
    <definedName name="ㅗㅎㄹㅊㅌ" localSheetId="6">BlankMacro1</definedName>
    <definedName name="ㅗㅎㄹㅊㅌ" localSheetId="5">BlankMacro1</definedName>
    <definedName name="ㅗㅎㄹㅊㅌ">BlankMacro1</definedName>
    <definedName name="ㅗㅎ롷롷ㄹ" localSheetId="24" hidden="1">#REF!</definedName>
    <definedName name="ㅗㅎ롷롷ㄹ" localSheetId="28" hidden="1">#REF!</definedName>
    <definedName name="ㅗㅎ롷롷ㄹ" localSheetId="13" hidden="1">#REF!</definedName>
    <definedName name="ㅗㅎ롷롷ㄹ" hidden="1">#REF!</definedName>
    <definedName name="ㅗ허호ㅓ"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24" hidden="1">{"'Jibu9811 (3)'!$B$1:$J$433"}</definedName>
    <definedName name="ㅗ혀ㅑㄷ" localSheetId="8" hidden="1">{"'Jibu9811 (3)'!$B$1:$J$433"}</definedName>
    <definedName name="ㅗ혀ㅑㄷ" localSheetId="25" hidden="1">{"'Jibu9811 (3)'!$B$1:$J$433"}</definedName>
    <definedName name="ㅗ혀ㅑㄷ" localSheetId="2" hidden="1">{"'Jibu9811 (3)'!$B$1:$J$433"}</definedName>
    <definedName name="ㅗ혀ㅑㄷ" localSheetId="14" hidden="1">{"'Jibu9811 (3)'!$B$1:$J$433"}</definedName>
    <definedName name="ㅗ혀ㅑㄷ" localSheetId="28" hidden="1">{"'Jibu9811 (3)'!$B$1:$J$433"}</definedName>
    <definedName name="ㅗ혀ㅑㄷ" localSheetId="5" hidden="1">{"'Jibu9811 (3)'!$B$1:$J$433"}</definedName>
    <definedName name="ㅗ혀ㅑㄷ" localSheetId="13" hidden="1">{"'Jibu9811 (3)'!$B$1:$J$433"}</definedName>
    <definedName name="ㅗ혀ㅑㄷ" hidden="1">{"'Jibu9811 (3)'!$B$1:$J$433"}</definedName>
    <definedName name="ㅗ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localSheetId="24" hidden="1">#REF!</definedName>
    <definedName name="ㅗㅓㄷㅈㄹㄷㄱ" localSheetId="28" hidden="1">#REF!</definedName>
    <definedName name="ㅗㅓㄷㅈㄹㄷㄱ" localSheetId="13" hidden="1">#REF!</definedName>
    <definedName name="ㅗㅓㄷㅈㄹㄷㄱ" hidden="1">#REF!</definedName>
    <definedName name="ㅗㅓㅏ" localSheetId="24" hidden="1">#REF!</definedName>
    <definedName name="ㅗㅓㅏ" localSheetId="28" hidden="1">#REF!</definedName>
    <definedName name="ㅗㅓㅏ" hidden="1">#REF!</definedName>
    <definedName name="ㅗㅓㅏㅣ" localSheetId="24" hidden="1">{#N/A,#N/A,FALSE,"단축1";#N/A,#N/A,FALSE,"단축2";#N/A,#N/A,FALSE,"단축3";#N/A,#N/A,FALSE,"장축";#N/A,#N/A,FALSE,"4WD"}</definedName>
    <definedName name="ㅗㅓㅏㅣ" localSheetId="8" hidden="1">{#N/A,#N/A,FALSE,"단축1";#N/A,#N/A,FALSE,"단축2";#N/A,#N/A,FALSE,"단축3";#N/A,#N/A,FALSE,"장축";#N/A,#N/A,FALSE,"4WD"}</definedName>
    <definedName name="ㅗㅓㅏㅣ" localSheetId="25" hidden="1">{#N/A,#N/A,FALSE,"단축1";#N/A,#N/A,FALSE,"단축2";#N/A,#N/A,FALSE,"단축3";#N/A,#N/A,FALSE,"장축";#N/A,#N/A,FALSE,"4WD"}</definedName>
    <definedName name="ㅗㅓㅏㅣ" localSheetId="2" hidden="1">{#N/A,#N/A,FALSE,"단축1";#N/A,#N/A,FALSE,"단축2";#N/A,#N/A,FALSE,"단축3";#N/A,#N/A,FALSE,"장축";#N/A,#N/A,FALSE,"4WD"}</definedName>
    <definedName name="ㅗㅓㅏㅣ" localSheetId="28" hidden="1">{#N/A,#N/A,FALSE,"단축1";#N/A,#N/A,FALSE,"단축2";#N/A,#N/A,FALSE,"단축3";#N/A,#N/A,FALSE,"장축";#N/A,#N/A,FALSE,"4WD"}</definedName>
    <definedName name="ㅗㅓㅏㅣ" localSheetId="5" hidden="1">{#N/A,#N/A,FALSE,"단축1";#N/A,#N/A,FALSE,"단축2";#N/A,#N/A,FALSE,"단축3";#N/A,#N/A,FALSE,"장축";#N/A,#N/A,FALSE,"4WD"}</definedName>
    <definedName name="ㅗㅓㅏㅣ" hidden="1">{#N/A,#N/A,FALSE,"단축1";#N/A,#N/A,FALSE,"단축2";#N/A,#N/A,FALSE,"단축3";#N/A,#N/A,FALSE,"장축";#N/A,#N/A,FALSE,"4WD"}</definedName>
    <definedName name="ㅗㅓㅕㅑㅕ" localSheetId="24" hidden="1">{#N/A,#N/A,FALSE,"Sheet6"}</definedName>
    <definedName name="ㅗㅓㅕㅑㅕ" localSheetId="8" hidden="1">{#N/A,#N/A,FALSE,"Sheet6"}</definedName>
    <definedName name="ㅗㅓㅕㅑㅕ" localSheetId="25" hidden="1">{#N/A,#N/A,FALSE,"Sheet6"}</definedName>
    <definedName name="ㅗㅓㅕㅑㅕ" localSheetId="2" hidden="1">{#N/A,#N/A,FALSE,"Sheet6"}</definedName>
    <definedName name="ㅗㅓㅕㅑㅕ" localSheetId="28" hidden="1">{#N/A,#N/A,FALSE,"Sheet6"}</definedName>
    <definedName name="ㅗㅓㅕㅑㅕ" localSheetId="5" hidden="1">{#N/A,#N/A,FALSE,"Sheet6"}</definedName>
    <definedName name="ㅗㅓㅕㅑㅕ" hidden="1">{#N/A,#N/A,FALSE,"Sheet6"}</definedName>
    <definedName name="ㅗㅓㅗㅎ" localSheetId="24" hidden="1">{#N/A,#N/A,FALSE,"삼진정공";#N/A,#N/A,FALSE,"영신금속";#N/A,#N/A,FALSE,"태양금속";#N/A,#N/A,FALSE,"진합정공";#N/A,#N/A,FALSE,"코리아";#N/A,#N/A,FALSE,"풍강금속";#N/A,#N/A,FALSE,"선일기계"}</definedName>
    <definedName name="ㅗㅓㅗㅎ" localSheetId="8" hidden="1">{#N/A,#N/A,FALSE,"삼진정공";#N/A,#N/A,FALSE,"영신금속";#N/A,#N/A,FALSE,"태양금속";#N/A,#N/A,FALSE,"진합정공";#N/A,#N/A,FALSE,"코리아";#N/A,#N/A,FALSE,"풍강금속";#N/A,#N/A,FALSE,"선일기계"}</definedName>
    <definedName name="ㅗㅓㅗㅎ" localSheetId="25" hidden="1">{#N/A,#N/A,FALSE,"삼진정공";#N/A,#N/A,FALSE,"영신금속";#N/A,#N/A,FALSE,"태양금속";#N/A,#N/A,FALSE,"진합정공";#N/A,#N/A,FALSE,"코리아";#N/A,#N/A,FALSE,"풍강금속";#N/A,#N/A,FALSE,"선일기계"}</definedName>
    <definedName name="ㅗㅓㅗㅎ" localSheetId="2" hidden="1">{#N/A,#N/A,FALSE,"삼진정공";#N/A,#N/A,FALSE,"영신금속";#N/A,#N/A,FALSE,"태양금속";#N/A,#N/A,FALSE,"진합정공";#N/A,#N/A,FALSE,"코리아";#N/A,#N/A,FALSE,"풍강금속";#N/A,#N/A,FALSE,"선일기계"}</definedName>
    <definedName name="ㅗㅓㅗㅎ" localSheetId="14" hidden="1">{#N/A,#N/A,FALSE,"삼진정공";#N/A,#N/A,FALSE,"영신금속";#N/A,#N/A,FALSE,"태양금속";#N/A,#N/A,FALSE,"진합정공";#N/A,#N/A,FALSE,"코리아";#N/A,#N/A,FALSE,"풍강금속";#N/A,#N/A,FALSE,"선일기계"}</definedName>
    <definedName name="ㅗㅓㅗㅎ" localSheetId="28" hidden="1">{#N/A,#N/A,FALSE,"삼진정공";#N/A,#N/A,FALSE,"영신금속";#N/A,#N/A,FALSE,"태양금속";#N/A,#N/A,FALSE,"진합정공";#N/A,#N/A,FALSE,"코리아";#N/A,#N/A,FALSE,"풍강금속";#N/A,#N/A,FALSE,"선일기계"}</definedName>
    <definedName name="ㅗㅓㅗㅎ" localSheetId="5" hidden="1">{#N/A,#N/A,FALSE,"삼진정공";#N/A,#N/A,FALSE,"영신금속";#N/A,#N/A,FALSE,"태양금속";#N/A,#N/A,FALSE,"진합정공";#N/A,#N/A,FALSE,"코리아";#N/A,#N/A,FALSE,"풍강금속";#N/A,#N/A,FALSE,"선일기계"}</definedName>
    <definedName name="ㅗㅓㅗㅎ" localSheetId="13"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localSheetId="24" hidden="1">{#N/A,#N/A,FALSE,"Sheet6"}</definedName>
    <definedName name="ㅗㅓㅛㅎ" localSheetId="8" hidden="1">{#N/A,#N/A,FALSE,"Sheet6"}</definedName>
    <definedName name="ㅗㅓㅛㅎ" localSheetId="25" hidden="1">{#N/A,#N/A,FALSE,"Sheet6"}</definedName>
    <definedName name="ㅗㅓㅛㅎ" localSheetId="2" hidden="1">{#N/A,#N/A,FALSE,"Sheet6"}</definedName>
    <definedName name="ㅗㅓㅛㅎ" localSheetId="28" hidden="1">{#N/A,#N/A,FALSE,"Sheet6"}</definedName>
    <definedName name="ㅗㅓㅛㅎ" localSheetId="5" hidden="1">{#N/A,#N/A,FALSE,"Sheet6"}</definedName>
    <definedName name="ㅗㅓㅛㅎ" hidden="1">{#N/A,#N/A,FALSE,"Sheet6"}</definedName>
    <definedName name="ㅗㅕ" localSheetId="24">#REF!</definedName>
    <definedName name="ㅗㅕ">#REF!</definedName>
    <definedName name="ㅗㅗ" localSheetId="24">BlankMacro1</definedName>
    <definedName name="ㅗㅗ" localSheetId="8">BlankMacro1</definedName>
    <definedName name="ㅗㅗ" localSheetId="25">BlankMacro1</definedName>
    <definedName name="ㅗㅗ" localSheetId="2">BlankMacro1</definedName>
    <definedName name="ㅗㅗ" localSheetId="28">BlankMacro1</definedName>
    <definedName name="ㅗㅗ" localSheetId="26">BlankMacro1</definedName>
    <definedName name="ㅗㅗ" localSheetId="27">BlankMacro1</definedName>
    <definedName name="ㅗㅗ" localSheetId="6">BlankMacro1</definedName>
    <definedName name="ㅗㅗ" localSheetId="5">BlankMacro1</definedName>
    <definedName name="ㅗㅗ">BlankMacro1</definedName>
    <definedName name="ㅗㅗㅇㅀㅇㅁㄴㅇ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4" hidden="1">{#N/A,#N/A,FALSE,"단축1";#N/A,#N/A,FALSE,"단축2";#N/A,#N/A,FALSE,"단축3";#N/A,#N/A,FALSE,"장축";#N/A,#N/A,FALSE,"4WD"}</definedName>
    <definedName name="ㅗㅗㅗ" localSheetId="8" hidden="1">{#N/A,#N/A,FALSE,"단축1";#N/A,#N/A,FALSE,"단축2";#N/A,#N/A,FALSE,"단축3";#N/A,#N/A,FALSE,"장축";#N/A,#N/A,FALSE,"4WD"}</definedName>
    <definedName name="ㅗㅗㅗ" localSheetId="25" hidden="1">{#N/A,#N/A,FALSE,"단축1";#N/A,#N/A,FALSE,"단축2";#N/A,#N/A,FALSE,"단축3";#N/A,#N/A,FALSE,"장축";#N/A,#N/A,FALSE,"4WD"}</definedName>
    <definedName name="ㅗㅗㅗ" localSheetId="2" hidden="1">{#N/A,#N/A,FALSE,"단축1";#N/A,#N/A,FALSE,"단축2";#N/A,#N/A,FALSE,"단축3";#N/A,#N/A,FALSE,"장축";#N/A,#N/A,FALSE,"4WD"}</definedName>
    <definedName name="ㅗㅗㅗ" localSheetId="28" hidden="1">{#N/A,#N/A,FALSE,"단축1";#N/A,#N/A,FALSE,"단축2";#N/A,#N/A,FALSE,"단축3";#N/A,#N/A,FALSE,"장축";#N/A,#N/A,FALSE,"4WD"}</definedName>
    <definedName name="ㅗㅗㅗ" localSheetId="5" hidden="1">{#N/A,#N/A,FALSE,"단축1";#N/A,#N/A,FALSE,"단축2";#N/A,#N/A,FALSE,"단축3";#N/A,#N/A,FALSE,"장축";#N/A,#N/A,FALSE,"4WD"}</definedName>
    <definedName name="ㅗㅗㅗ" hidden="1">{#N/A,#N/A,FALSE,"단축1";#N/A,#N/A,FALSE,"단축2";#N/A,#N/A,FALSE,"단축3";#N/A,#N/A,FALSE,"장축";#N/A,#N/A,FALSE,"4WD"}</definedName>
    <definedName name="ㅗㅗㅗㅋㄶ" localSheetId="24" hidden="1">{#N/A,#N/A,TRUE,"경전'96(1)";#N/A,#N/A,TRUE,"경전'96 (2)"}</definedName>
    <definedName name="ㅗㅗㅗㅋㄶ" localSheetId="8" hidden="1">{#N/A,#N/A,TRUE,"경전'96(1)";#N/A,#N/A,TRUE,"경전'96 (2)"}</definedName>
    <definedName name="ㅗㅗㅗㅋㄶ" localSheetId="25" hidden="1">{#N/A,#N/A,TRUE,"경전'96(1)";#N/A,#N/A,TRUE,"경전'96 (2)"}</definedName>
    <definedName name="ㅗㅗㅗㅋㄶ" localSheetId="2" hidden="1">{#N/A,#N/A,TRUE,"경전'96(1)";#N/A,#N/A,TRUE,"경전'96 (2)"}</definedName>
    <definedName name="ㅗㅗㅗㅋㄶ" localSheetId="28" hidden="1">{#N/A,#N/A,TRUE,"경전'96(1)";#N/A,#N/A,TRUE,"경전'96 (2)"}</definedName>
    <definedName name="ㅗㅗㅗㅋㄶ" localSheetId="5" hidden="1">{#N/A,#N/A,TRUE,"경전'96(1)";#N/A,#N/A,TRUE,"경전'96 (2)"}</definedName>
    <definedName name="ㅗㅗㅗㅋㄶ" hidden="1">{#N/A,#N/A,TRUE,"경전'96(1)";#N/A,#N/A,TRUE,"경전'96 (2)"}</definedName>
    <definedName name="ㅗㅗㅗㅗ" localSheetId="24" hidden="1">#REF!</definedName>
    <definedName name="ㅗㅗㅗㅗ" localSheetId="28" hidden="1">#REF!</definedName>
    <definedName name="ㅗㅗㅗㅗ" hidden="1">#REF!</definedName>
    <definedName name="ㅗㅗㅗㅗㅇ" localSheetId="24">BlankMacro1</definedName>
    <definedName name="ㅗㅗㅗㅗㅇ" localSheetId="8">BlankMacro1</definedName>
    <definedName name="ㅗㅗㅗㅗㅇ" localSheetId="25">BlankMacro1</definedName>
    <definedName name="ㅗㅗㅗㅗㅇ" localSheetId="2">BlankMacro1</definedName>
    <definedName name="ㅗㅗㅗㅗㅇ" localSheetId="28">BlankMacro1</definedName>
    <definedName name="ㅗㅗㅗㅗㅇ" localSheetId="26">BlankMacro1</definedName>
    <definedName name="ㅗㅗㅗㅗㅇ" localSheetId="27">BlankMacro1</definedName>
    <definedName name="ㅗㅗㅗㅗㅇ" localSheetId="6">BlankMacro1</definedName>
    <definedName name="ㅗㅗㅗㅗㅇ" localSheetId="5">BlankMacro1</definedName>
    <definedName name="ㅗㅗㅗㅗㅇ">BlankMacro1</definedName>
    <definedName name="ㅗㅗㅗㅗㅗ" localSheetId="24" hidden="1">{#N/A,#N/A,FALSE,"단축1";#N/A,#N/A,FALSE,"단축2";#N/A,#N/A,FALSE,"단축3";#N/A,#N/A,FALSE,"장축";#N/A,#N/A,FALSE,"4WD"}</definedName>
    <definedName name="ㅗㅗㅗㅗㅗ" localSheetId="8" hidden="1">{#N/A,#N/A,FALSE,"단축1";#N/A,#N/A,FALSE,"단축2";#N/A,#N/A,FALSE,"단축3";#N/A,#N/A,FALSE,"장축";#N/A,#N/A,FALSE,"4WD"}</definedName>
    <definedName name="ㅗㅗㅗㅗㅗ" localSheetId="25" hidden="1">{#N/A,#N/A,FALSE,"단축1";#N/A,#N/A,FALSE,"단축2";#N/A,#N/A,FALSE,"단축3";#N/A,#N/A,FALSE,"장축";#N/A,#N/A,FALSE,"4WD"}</definedName>
    <definedName name="ㅗㅗㅗㅗㅗ" localSheetId="2" hidden="1">{#N/A,#N/A,FALSE,"단축1";#N/A,#N/A,FALSE,"단축2";#N/A,#N/A,FALSE,"단축3";#N/A,#N/A,FALSE,"장축";#N/A,#N/A,FALSE,"4WD"}</definedName>
    <definedName name="ㅗㅗㅗㅗㅗ" localSheetId="28" hidden="1">{#N/A,#N/A,FALSE,"단축1";#N/A,#N/A,FALSE,"단축2";#N/A,#N/A,FALSE,"단축3";#N/A,#N/A,FALSE,"장축";#N/A,#N/A,FALSE,"4WD"}</definedName>
    <definedName name="ㅗㅗㅗㅗㅗ" localSheetId="5" hidden="1">{#N/A,#N/A,FALSE,"단축1";#N/A,#N/A,FALSE,"단축2";#N/A,#N/A,FALSE,"단축3";#N/A,#N/A,FALSE,"장축";#N/A,#N/A,FALSE,"4WD"}</definedName>
    <definedName name="ㅗㅗㅗㅗㅗ" hidden="1">{#N/A,#N/A,FALSE,"단축1";#N/A,#N/A,FALSE,"단축2";#N/A,#N/A,FALSE,"단축3";#N/A,#N/A,FALSE,"장축";#N/A,#N/A,FALSE,"4WD"}</definedName>
    <definedName name="ㅗㅗㅗㅗㅗㅗ" localSheetId="24">BlankMacro1</definedName>
    <definedName name="ㅗㅗㅗㅗㅗㅗ" localSheetId="8">BlankMacro1</definedName>
    <definedName name="ㅗㅗㅗㅗㅗㅗ" localSheetId="25">BlankMacro1</definedName>
    <definedName name="ㅗㅗㅗㅗㅗㅗ" localSheetId="2">BlankMacro1</definedName>
    <definedName name="ㅗㅗㅗㅗㅗㅗ" localSheetId="28">BlankMacro1</definedName>
    <definedName name="ㅗㅗㅗㅗㅗㅗ" localSheetId="26">BlankMacro1</definedName>
    <definedName name="ㅗㅗㅗㅗㅗㅗ" localSheetId="27">BlankMacro1</definedName>
    <definedName name="ㅗㅗㅗㅗㅗㅗ" localSheetId="6">BlankMacro1</definedName>
    <definedName name="ㅗㅗㅗㅗㅗㅗ" localSheetId="5">BlankMacro1</definedName>
    <definedName name="ㅗㅗㅗㅗㅗㅗ">BlankMacro1</definedName>
    <definedName name="ㅗㅛ" localSheetId="24">#REF!</definedName>
    <definedName name="ㅗㅛ">#REF!</definedName>
    <definedName name="ㅘ아ㅑ" localSheetId="24">BlankMacro1</definedName>
    <definedName name="ㅘ아ㅑ" localSheetId="8">BlankMacro1</definedName>
    <definedName name="ㅘ아ㅑ" localSheetId="25">BlankMacro1</definedName>
    <definedName name="ㅘ아ㅑ" localSheetId="2">BlankMacro1</definedName>
    <definedName name="ㅘ아ㅑ" localSheetId="28">BlankMacro1</definedName>
    <definedName name="ㅘ아ㅑ" localSheetId="26">BlankMacro1</definedName>
    <definedName name="ㅘ아ㅑ" localSheetId="27">BlankMacro1</definedName>
    <definedName name="ㅘ아ㅑ" localSheetId="6">BlankMacro1</definedName>
    <definedName name="ㅘ아ㅑ" localSheetId="5">BlankMacro1</definedName>
    <definedName name="ㅘ아ㅑ">BlankMacro1</definedName>
    <definedName name="ㅙㄱ래" localSheetId="24">BlankMacro1</definedName>
    <definedName name="ㅙㄱ래" localSheetId="8">BlankMacro1</definedName>
    <definedName name="ㅙㄱ래" localSheetId="25">BlankMacro1</definedName>
    <definedName name="ㅙㄱ래" localSheetId="2">BlankMacro1</definedName>
    <definedName name="ㅙㄱ래" localSheetId="28">BlankMacro1</definedName>
    <definedName name="ㅙㄱ래" localSheetId="26">BlankMacro1</definedName>
    <definedName name="ㅙㄱ래" localSheetId="27">BlankMacro1</definedName>
    <definedName name="ㅙㄱ래" localSheetId="6">BlankMacro1</definedName>
    <definedName name="ㅙㄱ래" localSheetId="5">BlankMacro1</definedName>
    <definedName name="ㅙㄱ래">BlankMacro1</definedName>
    <definedName name="ㅚㅏㅗ"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4" hidden="1">{#N/A,#N/A,FALSE,"BS";#N/A,#N/A,FALSE,"PL";#N/A,#N/A,FALSE,"처분";#N/A,#N/A,FALSE,"현금";#N/A,#N/A,FALSE,"매출";#N/A,#N/A,FALSE,"원가";#N/A,#N/A,FALSE,"경영"}</definedName>
    <definedName name="ㅛ" localSheetId="8" hidden="1">{#N/A,#N/A,FALSE,"BS";#N/A,#N/A,FALSE,"PL";#N/A,#N/A,FALSE,"처분";#N/A,#N/A,FALSE,"현금";#N/A,#N/A,FALSE,"매출";#N/A,#N/A,FALSE,"원가";#N/A,#N/A,FALSE,"경영"}</definedName>
    <definedName name="ㅛ" localSheetId="25"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localSheetId="14" hidden="1">{#N/A,#N/A,FALSE,"BS";#N/A,#N/A,FALSE,"PL";#N/A,#N/A,FALSE,"처분";#N/A,#N/A,FALSE,"현금";#N/A,#N/A,FALSE,"매출";#N/A,#N/A,FALSE,"원가";#N/A,#N/A,FALSE,"경영"}</definedName>
    <definedName name="ㅛ" localSheetId="28" hidden="1">{#N/A,#N/A,FALSE,"BS";#N/A,#N/A,FALSE,"PL";#N/A,#N/A,FALSE,"처분";#N/A,#N/A,FALSE,"현금";#N/A,#N/A,FALSE,"매출";#N/A,#N/A,FALSE,"원가";#N/A,#N/A,FALSE,"경영"}</definedName>
    <definedName name="ㅛ" localSheetId="5" hidden="1">{#N/A,#N/A,FALSE,"BS";#N/A,#N/A,FALSE,"PL";#N/A,#N/A,FALSE,"처분";#N/A,#N/A,FALSE,"현금";#N/A,#N/A,FALSE,"매출";#N/A,#N/A,FALSE,"원가";#N/A,#N/A,FALSE,"경영"}</definedName>
    <definedName name="ㅛ" localSheetId="13"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localSheetId="24" hidden="1">{#N/A,#N/A,TRUE,"경전'96(1)";#N/A,#N/A,TRUE,"경전'96 (2)"}</definedName>
    <definedName name="ㅛ래" localSheetId="8" hidden="1">{#N/A,#N/A,TRUE,"경전'96(1)";#N/A,#N/A,TRUE,"경전'96 (2)"}</definedName>
    <definedName name="ㅛ래" localSheetId="25" hidden="1">{#N/A,#N/A,TRUE,"경전'96(1)";#N/A,#N/A,TRUE,"경전'96 (2)"}</definedName>
    <definedName name="ㅛ래" localSheetId="2" hidden="1">{#N/A,#N/A,TRUE,"경전'96(1)";#N/A,#N/A,TRUE,"경전'96 (2)"}</definedName>
    <definedName name="ㅛ래" localSheetId="28" hidden="1">{#N/A,#N/A,TRUE,"경전'96(1)";#N/A,#N/A,TRUE,"경전'96 (2)"}</definedName>
    <definedName name="ㅛ래" localSheetId="5" hidden="1">{#N/A,#N/A,TRUE,"경전'96(1)";#N/A,#N/A,TRUE,"경전'96 (2)"}</definedName>
    <definedName name="ㅛ래" hidden="1">{#N/A,#N/A,TRUE,"경전'96(1)";#N/A,#N/A,TRUE,"경전'96 (2)"}</definedName>
    <definedName name="ㅛㅅㄱㄷㅈ" localSheetId="24" hidden="1">{#N/A,#N/A,FALSE,"단축1";#N/A,#N/A,FALSE,"단축2";#N/A,#N/A,FALSE,"단축3";#N/A,#N/A,FALSE,"장축";#N/A,#N/A,FALSE,"4WD"}</definedName>
    <definedName name="ㅛㅅㄱㄷㅈ" localSheetId="8" hidden="1">{#N/A,#N/A,FALSE,"단축1";#N/A,#N/A,FALSE,"단축2";#N/A,#N/A,FALSE,"단축3";#N/A,#N/A,FALSE,"장축";#N/A,#N/A,FALSE,"4WD"}</definedName>
    <definedName name="ㅛㅅㄱㄷㅈ" localSheetId="25" hidden="1">{#N/A,#N/A,FALSE,"단축1";#N/A,#N/A,FALSE,"단축2";#N/A,#N/A,FALSE,"단축3";#N/A,#N/A,FALSE,"장축";#N/A,#N/A,FALSE,"4WD"}</definedName>
    <definedName name="ㅛㅅㄱㄷㅈ" localSheetId="2" hidden="1">{#N/A,#N/A,FALSE,"단축1";#N/A,#N/A,FALSE,"단축2";#N/A,#N/A,FALSE,"단축3";#N/A,#N/A,FALSE,"장축";#N/A,#N/A,FALSE,"4WD"}</definedName>
    <definedName name="ㅛㅅㄱㄷㅈ" localSheetId="28" hidden="1">{#N/A,#N/A,FALSE,"단축1";#N/A,#N/A,FALSE,"단축2";#N/A,#N/A,FALSE,"단축3";#N/A,#N/A,FALSE,"장축";#N/A,#N/A,FALSE,"4WD"}</definedName>
    <definedName name="ㅛㅅㄱㄷㅈ" localSheetId="5" hidden="1">{#N/A,#N/A,FALSE,"단축1";#N/A,#N/A,FALSE,"단축2";#N/A,#N/A,FALSE,"단축3";#N/A,#N/A,FALSE,"장축";#N/A,#N/A,FALSE,"4WD"}</definedName>
    <definedName name="ㅛㅅㄱㄷㅈ" hidden="1">{#N/A,#N/A,FALSE,"단축1";#N/A,#N/A,FALSE,"단축2";#N/A,#N/A,FALSE,"단축3";#N/A,#N/A,FALSE,"장축";#N/A,#N/A,FALSE,"4WD"}</definedName>
    <definedName name="ㅛ섣"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localSheetId="24" hidden="1">{#N/A,#N/A,FALSE,"Sheet6"}</definedName>
    <definedName name="ㅛ셔쇼ㅕ" localSheetId="8" hidden="1">{#N/A,#N/A,FALSE,"Sheet6"}</definedName>
    <definedName name="ㅛ셔쇼ㅕ" localSheetId="25" hidden="1">{#N/A,#N/A,FALSE,"Sheet6"}</definedName>
    <definedName name="ㅛ셔쇼ㅕ" localSheetId="2" hidden="1">{#N/A,#N/A,FALSE,"Sheet6"}</definedName>
    <definedName name="ㅛ셔쇼ㅕ" localSheetId="28" hidden="1">{#N/A,#N/A,FALSE,"Sheet6"}</definedName>
    <definedName name="ㅛ셔쇼ㅕ" localSheetId="5" hidden="1">{#N/A,#N/A,FALSE,"Sheet6"}</definedName>
    <definedName name="ㅛ셔쇼ㅕ" hidden="1">{#N/A,#N/A,FALSE,"Sheet6"}</definedName>
    <definedName name="ㅛㅇㅅ겅ㅅ">#N/A</definedName>
    <definedName name="ㅛㅓ">#N/A</definedName>
    <definedName name="ㅛㅓㄴ">#N/A</definedName>
    <definedName name="ㅛㅓ쇼" localSheetId="24" hidden="1">{#N/A,#N/A,FALSE,"Sheet6"}</definedName>
    <definedName name="ㅛㅓ쇼" localSheetId="8" hidden="1">{#N/A,#N/A,FALSE,"Sheet6"}</definedName>
    <definedName name="ㅛㅓ쇼" localSheetId="25" hidden="1">{#N/A,#N/A,FALSE,"Sheet6"}</definedName>
    <definedName name="ㅛㅓ쇼" localSheetId="2" hidden="1">{#N/A,#N/A,FALSE,"Sheet6"}</definedName>
    <definedName name="ㅛㅓ쇼" localSheetId="28" hidden="1">{#N/A,#N/A,FALSE,"Sheet6"}</definedName>
    <definedName name="ㅛㅓ쇼" localSheetId="5" hidden="1">{#N/A,#N/A,FALSE,"Sheet6"}</definedName>
    <definedName name="ㅛㅓ쇼" hidden="1">{#N/A,#N/A,FALSE,"Sheet6"}</definedName>
    <definedName name="ㅛㅕ" localSheetId="24" hidden="1">{#N/A,#N/A,FALSE,"1.CRITERIA";#N/A,#N/A,FALSE,"2.IS";#N/A,#N/A,FALSE,"3.BS";#N/A,#N/A,FALSE,"4.PER PL";#N/A,#N/A,FALSE,"5.INVESTMENT";#N/A,#N/A,FALSE,"6.공문";#N/A,#N/A,FALSE,"7.netinvest"}</definedName>
    <definedName name="ㅛㅕ" localSheetId="8" hidden="1">{#N/A,#N/A,FALSE,"1.CRITERIA";#N/A,#N/A,FALSE,"2.IS";#N/A,#N/A,FALSE,"3.BS";#N/A,#N/A,FALSE,"4.PER PL";#N/A,#N/A,FALSE,"5.INVESTMENT";#N/A,#N/A,FALSE,"6.공문";#N/A,#N/A,FALSE,"7.netinvest"}</definedName>
    <definedName name="ㅛㅕ" localSheetId="25" hidden="1">{#N/A,#N/A,FALSE,"1.CRITERIA";#N/A,#N/A,FALSE,"2.IS";#N/A,#N/A,FALSE,"3.BS";#N/A,#N/A,FALSE,"4.PER PL";#N/A,#N/A,FALSE,"5.INVESTMENT";#N/A,#N/A,FALSE,"6.공문";#N/A,#N/A,FALSE,"7.netinvest"}</definedName>
    <definedName name="ㅛㅕ" localSheetId="2" hidden="1">{#N/A,#N/A,FALSE,"1.CRITERIA";#N/A,#N/A,FALSE,"2.IS";#N/A,#N/A,FALSE,"3.BS";#N/A,#N/A,FALSE,"4.PER PL";#N/A,#N/A,FALSE,"5.INVESTMENT";#N/A,#N/A,FALSE,"6.공문";#N/A,#N/A,FALSE,"7.netinvest"}</definedName>
    <definedName name="ㅛㅕ" localSheetId="28" hidden="1">{#N/A,#N/A,FALSE,"1.CRITERIA";#N/A,#N/A,FALSE,"2.IS";#N/A,#N/A,FALSE,"3.BS";#N/A,#N/A,FALSE,"4.PER PL";#N/A,#N/A,FALSE,"5.INVESTMENT";#N/A,#N/A,FALSE,"6.공문";#N/A,#N/A,FALSE,"7.netinvest"}</definedName>
    <definedName name="ㅛㅕ" localSheetId="5"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localSheetId="24" hidden="1">{#N/A,#N/A,FALSE,"단축1";#N/A,#N/A,FALSE,"단축2";#N/A,#N/A,FALSE,"단축3";#N/A,#N/A,FALSE,"장축";#N/A,#N/A,FALSE,"4WD"}</definedName>
    <definedName name="ㅛㅛㅕㅗㅓ" localSheetId="8" hidden="1">{#N/A,#N/A,FALSE,"단축1";#N/A,#N/A,FALSE,"단축2";#N/A,#N/A,FALSE,"단축3";#N/A,#N/A,FALSE,"장축";#N/A,#N/A,FALSE,"4WD"}</definedName>
    <definedName name="ㅛㅛㅕㅗㅓ" localSheetId="25" hidden="1">{#N/A,#N/A,FALSE,"단축1";#N/A,#N/A,FALSE,"단축2";#N/A,#N/A,FALSE,"단축3";#N/A,#N/A,FALSE,"장축";#N/A,#N/A,FALSE,"4WD"}</definedName>
    <definedName name="ㅛㅛㅕㅗㅓ" localSheetId="2" hidden="1">{#N/A,#N/A,FALSE,"단축1";#N/A,#N/A,FALSE,"단축2";#N/A,#N/A,FALSE,"단축3";#N/A,#N/A,FALSE,"장축";#N/A,#N/A,FALSE,"4WD"}</definedName>
    <definedName name="ㅛㅛㅕㅗㅓ" localSheetId="28" hidden="1">{#N/A,#N/A,FALSE,"단축1";#N/A,#N/A,FALSE,"단축2";#N/A,#N/A,FALSE,"단축3";#N/A,#N/A,FALSE,"장축";#N/A,#N/A,FALSE,"4WD"}</definedName>
    <definedName name="ㅛㅛㅕㅗㅓ" localSheetId="5" hidden="1">{#N/A,#N/A,FALSE,"단축1";#N/A,#N/A,FALSE,"단축2";#N/A,#N/A,FALSE,"단축3";#N/A,#N/A,FALSE,"장축";#N/A,#N/A,FALSE,"4WD"}</definedName>
    <definedName name="ㅛㅛㅕㅗㅓ" hidden="1">{#N/A,#N/A,FALSE,"단축1";#N/A,#N/A,FALSE,"단축2";#N/A,#N/A,FALSE,"단축3";#N/A,#N/A,FALSE,"장축";#N/A,#N/A,FALSE,"4WD"}</definedName>
    <definedName name="ㅛㅛㅛ" localSheetId="24"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25"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localSheetId="28"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4" hidden="1">{#N/A,#N/A,FALSE,"1.CRITERIA";#N/A,#N/A,FALSE,"2.IS";#N/A,#N/A,FALSE,"3.BS";#N/A,#N/A,FALSE,"4.PER PL";#N/A,#N/A,FALSE,"5.INVESTMENT";#N/A,#N/A,FALSE,"6.공문";#N/A,#N/A,FALSE,"7.netinvest"}</definedName>
    <definedName name="ㅛㅛㅛㅛ" localSheetId="8" hidden="1">{#N/A,#N/A,FALSE,"1.CRITERIA";#N/A,#N/A,FALSE,"2.IS";#N/A,#N/A,FALSE,"3.BS";#N/A,#N/A,FALSE,"4.PER PL";#N/A,#N/A,FALSE,"5.INVESTMENT";#N/A,#N/A,FALSE,"6.공문";#N/A,#N/A,FALSE,"7.netinvest"}</definedName>
    <definedName name="ㅛㅛㅛㅛ" localSheetId="25" hidden="1">{#N/A,#N/A,FALSE,"1.CRITERIA";#N/A,#N/A,FALSE,"2.IS";#N/A,#N/A,FALSE,"3.BS";#N/A,#N/A,FALSE,"4.PER PL";#N/A,#N/A,FALSE,"5.INVESTMENT";#N/A,#N/A,FALSE,"6.공문";#N/A,#N/A,FALSE,"7.netinvest"}</definedName>
    <definedName name="ㅛㅛㅛㅛ" localSheetId="2" hidden="1">{#N/A,#N/A,FALSE,"1.CRITERIA";#N/A,#N/A,FALSE,"2.IS";#N/A,#N/A,FALSE,"3.BS";#N/A,#N/A,FALSE,"4.PER PL";#N/A,#N/A,FALSE,"5.INVESTMENT";#N/A,#N/A,FALSE,"6.공문";#N/A,#N/A,FALSE,"7.netinvest"}</definedName>
    <definedName name="ㅛㅛㅛㅛ" localSheetId="28" hidden="1">{#N/A,#N/A,FALSE,"1.CRITERIA";#N/A,#N/A,FALSE,"2.IS";#N/A,#N/A,FALSE,"3.BS";#N/A,#N/A,FALSE,"4.PER PL";#N/A,#N/A,FALSE,"5.INVESTMENT";#N/A,#N/A,FALSE,"6.공문";#N/A,#N/A,FALSE,"7.netinvest"}</definedName>
    <definedName name="ㅛㅛㅛㅛ" localSheetId="5"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24" hidden="1">{#N/A,#N/A,FALSE,"단축1";#N/A,#N/A,FALSE,"단축2";#N/A,#N/A,FALSE,"단축3";#N/A,#N/A,FALSE,"장축";#N/A,#N/A,FALSE,"4WD"}</definedName>
    <definedName name="ㅜ" localSheetId="8" hidden="1">{#N/A,#N/A,FALSE,"단축1";#N/A,#N/A,FALSE,"단축2";#N/A,#N/A,FALSE,"단축3";#N/A,#N/A,FALSE,"장축";#N/A,#N/A,FALSE,"4WD"}</definedName>
    <definedName name="ㅜ" localSheetId="25" hidden="1">{#N/A,#N/A,FALSE,"단축1";#N/A,#N/A,FALSE,"단축2";#N/A,#N/A,FALSE,"단축3";#N/A,#N/A,FALSE,"장축";#N/A,#N/A,FALSE,"4WD"}</definedName>
    <definedName name="ㅜ" localSheetId="2" hidden="1">{#N/A,#N/A,FALSE,"단축1";#N/A,#N/A,FALSE,"단축2";#N/A,#N/A,FALSE,"단축3";#N/A,#N/A,FALSE,"장축";#N/A,#N/A,FALSE,"4WD"}</definedName>
    <definedName name="ㅜ" localSheetId="14" hidden="1">{#N/A,#N/A,FALSE,"단축1";#N/A,#N/A,FALSE,"단축2";#N/A,#N/A,FALSE,"단축3";#N/A,#N/A,FALSE,"장축";#N/A,#N/A,FALSE,"4WD"}</definedName>
    <definedName name="ㅜ" localSheetId="28" hidden="1">{#N/A,#N/A,FALSE,"단축1";#N/A,#N/A,FALSE,"단축2";#N/A,#N/A,FALSE,"단축3";#N/A,#N/A,FALSE,"장축";#N/A,#N/A,FALSE,"4WD"}</definedName>
    <definedName name="ㅜ" localSheetId="5" hidden="1">{#N/A,#N/A,FALSE,"단축1";#N/A,#N/A,FALSE,"단축2";#N/A,#N/A,FALSE,"단축3";#N/A,#N/A,FALSE,"장축";#N/A,#N/A,FALSE,"4WD"}</definedName>
    <definedName name="ㅜ" localSheetId="13" hidden="1">{#N/A,#N/A,FALSE,"단축1";#N/A,#N/A,FALSE,"단축2";#N/A,#N/A,FALSE,"단축3";#N/A,#N/A,FALSE,"장축";#N/A,#N/A,FALSE,"4WD"}</definedName>
    <definedName name="ㅜ" hidden="1">{#N/A,#N/A,FALSE,"단축1";#N/A,#N/A,FALSE,"단축2";#N/A,#N/A,FALSE,"단축3";#N/A,#N/A,FALSE,"장축";#N/A,#N/A,FALSE,"4WD"}</definedName>
    <definedName name="ㅜㄱ" localSheetId="24">BlankMacro1</definedName>
    <definedName name="ㅜㄱ" localSheetId="8">BlankMacro1</definedName>
    <definedName name="ㅜㄱ" localSheetId="25">BlankMacro1</definedName>
    <definedName name="ㅜㄱ" localSheetId="2">BlankMacro1</definedName>
    <definedName name="ㅜㄱ" localSheetId="28">BlankMacro1</definedName>
    <definedName name="ㅜㄱ" localSheetId="26">BlankMacro1</definedName>
    <definedName name="ㅜㄱ" localSheetId="27">BlankMacro1</definedName>
    <definedName name="ㅜㄱ" localSheetId="6">BlankMacro1</definedName>
    <definedName name="ㅜㄱ" localSheetId="5">BlankMacro1</definedName>
    <definedName name="ㅜㄱ">BlankMacro1</definedName>
    <definedName name="ㅜㄷㅈ" localSheetId="24" hidden="1">{#N/A,#N/A,FALSE,"단축1";#N/A,#N/A,FALSE,"단축2";#N/A,#N/A,FALSE,"단축3";#N/A,#N/A,FALSE,"장축";#N/A,#N/A,FALSE,"4WD"}</definedName>
    <definedName name="ㅜㄷㅈ" localSheetId="8" hidden="1">{#N/A,#N/A,FALSE,"단축1";#N/A,#N/A,FALSE,"단축2";#N/A,#N/A,FALSE,"단축3";#N/A,#N/A,FALSE,"장축";#N/A,#N/A,FALSE,"4WD"}</definedName>
    <definedName name="ㅜㄷㅈ" localSheetId="25" hidden="1">{#N/A,#N/A,FALSE,"단축1";#N/A,#N/A,FALSE,"단축2";#N/A,#N/A,FALSE,"단축3";#N/A,#N/A,FALSE,"장축";#N/A,#N/A,FALSE,"4WD"}</definedName>
    <definedName name="ㅜㄷㅈ" localSheetId="2" hidden="1">{#N/A,#N/A,FALSE,"단축1";#N/A,#N/A,FALSE,"단축2";#N/A,#N/A,FALSE,"단축3";#N/A,#N/A,FALSE,"장축";#N/A,#N/A,FALSE,"4WD"}</definedName>
    <definedName name="ㅜㄷㅈ" localSheetId="28" hidden="1">{#N/A,#N/A,FALSE,"단축1";#N/A,#N/A,FALSE,"단축2";#N/A,#N/A,FALSE,"단축3";#N/A,#N/A,FALSE,"장축";#N/A,#N/A,FALSE,"4WD"}</definedName>
    <definedName name="ㅜㄷㅈ" localSheetId="5" hidden="1">{#N/A,#N/A,FALSE,"단축1";#N/A,#N/A,FALSE,"단축2";#N/A,#N/A,FALSE,"단축3";#N/A,#N/A,FALSE,"장축";#N/A,#N/A,FALSE,"4WD"}</definedName>
    <definedName name="ㅜㄷㅈ" hidden="1">{#N/A,#N/A,FALSE,"단축1";#N/A,#N/A,FALSE,"단축2";#N/A,#N/A,FALSE,"단축3";#N/A,#N/A,FALSE,"장축";#N/A,#N/A,FALSE,"4WD"}</definedName>
    <definedName name="ㅜ챶" localSheetId="24" hidden="1">{#N/A,#N/A,FALSE,"기안지";#N/A,#N/A,FALSE,"통신지"}</definedName>
    <definedName name="ㅜ챶" localSheetId="8" hidden="1">{#N/A,#N/A,FALSE,"기안지";#N/A,#N/A,FALSE,"통신지"}</definedName>
    <definedName name="ㅜ챶" localSheetId="25" hidden="1">{#N/A,#N/A,FALSE,"기안지";#N/A,#N/A,FALSE,"통신지"}</definedName>
    <definedName name="ㅜ챶" localSheetId="2" hidden="1">{#N/A,#N/A,FALSE,"기안지";#N/A,#N/A,FALSE,"통신지"}</definedName>
    <definedName name="ㅜ챶" localSheetId="14" hidden="1">{#N/A,#N/A,FALSE,"기안지";#N/A,#N/A,FALSE,"통신지"}</definedName>
    <definedName name="ㅜ챶" localSheetId="28" hidden="1">{#N/A,#N/A,FALSE,"기안지";#N/A,#N/A,FALSE,"통신지"}</definedName>
    <definedName name="ㅜ챶" localSheetId="5" hidden="1">{#N/A,#N/A,FALSE,"기안지";#N/A,#N/A,FALSE,"통신지"}</definedName>
    <definedName name="ㅜ챶" localSheetId="13" hidden="1">{#N/A,#N/A,FALSE,"기안지";#N/A,#N/A,FALSE,"통신지"}</definedName>
    <definedName name="ㅜ챶" hidden="1">{#N/A,#N/A,FALSE,"기안지";#N/A,#N/A,FALSE,"통신지"}</definedName>
    <definedName name="ㅜㅋㄱ" localSheetId="24" hidden="1">{#N/A,#N/A,TRUE,"경전'96(1)";#N/A,#N/A,TRUE,"경전'96 (2)"}</definedName>
    <definedName name="ㅜㅋㄱ" localSheetId="8" hidden="1">{#N/A,#N/A,TRUE,"경전'96(1)";#N/A,#N/A,TRUE,"경전'96 (2)"}</definedName>
    <definedName name="ㅜㅋㄱ" localSheetId="25" hidden="1">{#N/A,#N/A,TRUE,"경전'96(1)";#N/A,#N/A,TRUE,"경전'96 (2)"}</definedName>
    <definedName name="ㅜㅋㄱ" localSheetId="2" hidden="1">{#N/A,#N/A,TRUE,"경전'96(1)";#N/A,#N/A,TRUE,"경전'96 (2)"}</definedName>
    <definedName name="ㅜㅋㄱ" localSheetId="28" hidden="1">{#N/A,#N/A,TRUE,"경전'96(1)";#N/A,#N/A,TRUE,"경전'96 (2)"}</definedName>
    <definedName name="ㅜㅋㄱ" localSheetId="5" hidden="1">{#N/A,#N/A,TRUE,"경전'96(1)";#N/A,#N/A,TRUE,"경전'96 (2)"}</definedName>
    <definedName name="ㅜㅋㄱ" hidden="1">{#N/A,#N/A,TRUE,"경전'96(1)";#N/A,#N/A,TRUE,"경전'96 (2)"}</definedName>
    <definedName name="ㅜㅍ챠ㅑㄷㅇ" localSheetId="24" hidden="1">{#N/A,#N/A,FALSE,"기안지";#N/A,#N/A,FALSE,"통신지"}</definedName>
    <definedName name="ㅜㅍ챠ㅑㄷㅇ" localSheetId="8" hidden="1">{#N/A,#N/A,FALSE,"기안지";#N/A,#N/A,FALSE,"통신지"}</definedName>
    <definedName name="ㅜㅍ챠ㅑㄷㅇ" localSheetId="25" hidden="1">{#N/A,#N/A,FALSE,"기안지";#N/A,#N/A,FALSE,"통신지"}</definedName>
    <definedName name="ㅜㅍ챠ㅑㄷㅇ" localSheetId="2" hidden="1">{#N/A,#N/A,FALSE,"기안지";#N/A,#N/A,FALSE,"통신지"}</definedName>
    <definedName name="ㅜㅍ챠ㅑㄷㅇ" localSheetId="14" hidden="1">{#N/A,#N/A,FALSE,"기안지";#N/A,#N/A,FALSE,"통신지"}</definedName>
    <definedName name="ㅜㅍ챠ㅑㄷㅇ" localSheetId="28" hidden="1">{#N/A,#N/A,FALSE,"기안지";#N/A,#N/A,FALSE,"통신지"}</definedName>
    <definedName name="ㅜㅍ챠ㅑㄷㅇ" localSheetId="5" hidden="1">{#N/A,#N/A,FALSE,"기안지";#N/A,#N/A,FALSE,"통신지"}</definedName>
    <definedName name="ㅜㅍ챠ㅑㄷㅇ" localSheetId="13" hidden="1">{#N/A,#N/A,FALSE,"기안지";#N/A,#N/A,FALSE,"통신지"}</definedName>
    <definedName name="ㅜㅍ챠ㅑㄷㅇ" hidden="1">{#N/A,#N/A,FALSE,"기안지";#N/A,#N/A,FALSE,"통신지"}</definedName>
    <definedName name="ㅜ퍋" localSheetId="24">BlankMacro1</definedName>
    <definedName name="ㅜ퍋" localSheetId="8">BlankMacro1</definedName>
    <definedName name="ㅜ퍋" localSheetId="25">BlankMacro1</definedName>
    <definedName name="ㅜ퍋" localSheetId="2">BlankMacro1</definedName>
    <definedName name="ㅜ퍋" localSheetId="28">BlankMacro1</definedName>
    <definedName name="ㅜ퍋" localSheetId="26">BlankMacro1</definedName>
    <definedName name="ㅜ퍋" localSheetId="27">BlankMacro1</definedName>
    <definedName name="ㅜ퍋" localSheetId="6">BlankMacro1</definedName>
    <definedName name="ㅜ퍋" localSheetId="5">BlankMacro1</definedName>
    <definedName name="ㅜ퍋">BlankMacro1</definedName>
    <definedName name="ㅜ퍼야" localSheetId="24" hidden="1">{#N/A,#N/A,FALSE,"부대1"}</definedName>
    <definedName name="ㅜ퍼야" localSheetId="8" hidden="1">{#N/A,#N/A,FALSE,"부대1"}</definedName>
    <definedName name="ㅜ퍼야" localSheetId="25" hidden="1">{#N/A,#N/A,FALSE,"부대1"}</definedName>
    <definedName name="ㅜ퍼야" localSheetId="2" hidden="1">{#N/A,#N/A,FALSE,"부대1"}</definedName>
    <definedName name="ㅜ퍼야" localSheetId="14" hidden="1">{#N/A,#N/A,FALSE,"부대1"}</definedName>
    <definedName name="ㅜ퍼야" localSheetId="28" hidden="1">{#N/A,#N/A,FALSE,"부대1"}</definedName>
    <definedName name="ㅜ퍼야" localSheetId="5" hidden="1">{#N/A,#N/A,FALSE,"부대1"}</definedName>
    <definedName name="ㅜ퍼야" localSheetId="13" hidden="1">{#N/A,#N/A,FALSE,"부대1"}</definedName>
    <definedName name="ㅜ퍼야" hidden="1">{#N/A,#N/A,FALSE,"부대1"}</definedName>
    <definedName name="ㅜ퍼ㅑㄷ" localSheetId="24">BlankMacro1</definedName>
    <definedName name="ㅜ퍼ㅑㄷ" localSheetId="8">BlankMacro1</definedName>
    <definedName name="ㅜ퍼ㅑㄷ" localSheetId="25">BlankMacro1</definedName>
    <definedName name="ㅜ퍼ㅑㄷ" localSheetId="2">BlankMacro1</definedName>
    <definedName name="ㅜ퍼ㅑㄷ" localSheetId="28">BlankMacro1</definedName>
    <definedName name="ㅜ퍼ㅑㄷ" localSheetId="26">BlankMacro1</definedName>
    <definedName name="ㅜ퍼ㅑㄷ" localSheetId="27">BlankMacro1</definedName>
    <definedName name="ㅜ퍼ㅑㄷ" localSheetId="6">BlankMacro1</definedName>
    <definedName name="ㅜ퍼ㅑㄷ" localSheetId="5">BlankMacro1</definedName>
    <definedName name="ㅜ퍼ㅑㄷ">BlankMacro1</definedName>
    <definedName name="ㅜ펃" localSheetId="24">BlankMacro1</definedName>
    <definedName name="ㅜ펃" localSheetId="8">BlankMacro1</definedName>
    <definedName name="ㅜ펃" localSheetId="25">BlankMacro1</definedName>
    <definedName name="ㅜ펃" localSheetId="2">BlankMacro1</definedName>
    <definedName name="ㅜ펃" localSheetId="28">BlankMacro1</definedName>
    <definedName name="ㅜ펃" localSheetId="26">BlankMacro1</definedName>
    <definedName name="ㅜ펃" localSheetId="27">BlankMacro1</definedName>
    <definedName name="ㅜ펃" localSheetId="6">BlankMacro1</definedName>
    <definedName name="ㅜ펃" localSheetId="5">BlankMacro1</definedName>
    <definedName name="ㅜ펃">BlankMacro1</definedName>
    <definedName name="ㅜ펃ㅇ" localSheetId="24">BlankMacro1</definedName>
    <definedName name="ㅜ펃ㅇ" localSheetId="8">BlankMacro1</definedName>
    <definedName name="ㅜ펃ㅇ" localSheetId="25">BlankMacro1</definedName>
    <definedName name="ㅜ펃ㅇ" localSheetId="2">BlankMacro1</definedName>
    <definedName name="ㅜ펃ㅇ" localSheetId="28">BlankMacro1</definedName>
    <definedName name="ㅜ펃ㅇ" localSheetId="26">BlankMacro1</definedName>
    <definedName name="ㅜ펃ㅇ" localSheetId="27">BlankMacro1</definedName>
    <definedName name="ㅜ펃ㅇ" localSheetId="6">BlankMacro1</definedName>
    <definedName name="ㅜ펃ㅇ" localSheetId="5">BlankMacro1</definedName>
    <definedName name="ㅜ펃ㅇ">BlankMacro1</definedName>
    <definedName name="ㅜ펴ㅓㅑㅕㄷ" localSheetId="24">BlankMacro1</definedName>
    <definedName name="ㅜ펴ㅓㅑㅕㄷ" localSheetId="8">BlankMacro1</definedName>
    <definedName name="ㅜ펴ㅓㅑㅕㄷ" localSheetId="25">BlankMacro1</definedName>
    <definedName name="ㅜ펴ㅓㅑㅕㄷ" localSheetId="2">BlankMacro1</definedName>
    <definedName name="ㅜ펴ㅓㅑㅕㄷ" localSheetId="28">BlankMacro1</definedName>
    <definedName name="ㅜ펴ㅓㅑㅕㄷ" localSheetId="26">BlankMacro1</definedName>
    <definedName name="ㅜ펴ㅓㅑㅕㄷ" localSheetId="27">BlankMacro1</definedName>
    <definedName name="ㅜ펴ㅓㅑㅕㄷ" localSheetId="6">BlankMacro1</definedName>
    <definedName name="ㅜ펴ㅓㅑㅕㄷ" localSheetId="5">BlankMacro1</definedName>
    <definedName name="ㅜ펴ㅓㅑㅕㄷ">BlankMacro1</definedName>
    <definedName name="ㅜㅗㅛ" localSheetId="24" hidden="1">{#N/A,#N/A,FALSE,"Sheet1"}</definedName>
    <definedName name="ㅜㅗㅛ" localSheetId="8" hidden="1">{#N/A,#N/A,FALSE,"Sheet1"}</definedName>
    <definedName name="ㅜㅗㅛ" localSheetId="25" hidden="1">{#N/A,#N/A,FALSE,"Sheet1"}</definedName>
    <definedName name="ㅜㅗㅛ" localSheetId="2" hidden="1">{#N/A,#N/A,FALSE,"Sheet1"}</definedName>
    <definedName name="ㅜㅗㅛ" localSheetId="28" hidden="1">{#N/A,#N/A,FALSE,"Sheet1"}</definedName>
    <definedName name="ㅜㅗㅛ" localSheetId="5" hidden="1">{#N/A,#N/A,FALSE,"Sheet1"}</definedName>
    <definedName name="ㅜㅗㅛ" hidden="1">{#N/A,#N/A,FALSE,"Sheet1"}</definedName>
    <definedName name="ㅜㅛㅜㅛㅛㅜ" localSheetId="24" hidden="1">{#N/A,#N/A,FALSE,"단축1";#N/A,#N/A,FALSE,"단축2";#N/A,#N/A,FALSE,"단축3";#N/A,#N/A,FALSE,"장축";#N/A,#N/A,FALSE,"4WD"}</definedName>
    <definedName name="ㅜㅛㅜㅛㅛㅜ" localSheetId="8" hidden="1">{#N/A,#N/A,FALSE,"단축1";#N/A,#N/A,FALSE,"단축2";#N/A,#N/A,FALSE,"단축3";#N/A,#N/A,FALSE,"장축";#N/A,#N/A,FALSE,"4WD"}</definedName>
    <definedName name="ㅜㅛㅜㅛㅛㅜ" localSheetId="25" hidden="1">{#N/A,#N/A,FALSE,"단축1";#N/A,#N/A,FALSE,"단축2";#N/A,#N/A,FALSE,"단축3";#N/A,#N/A,FALSE,"장축";#N/A,#N/A,FALSE,"4WD"}</definedName>
    <definedName name="ㅜㅛㅜㅛㅛㅜ" localSheetId="2" hidden="1">{#N/A,#N/A,FALSE,"단축1";#N/A,#N/A,FALSE,"단축2";#N/A,#N/A,FALSE,"단축3";#N/A,#N/A,FALSE,"장축";#N/A,#N/A,FALSE,"4WD"}</definedName>
    <definedName name="ㅜㅛㅜㅛㅛㅜ" localSheetId="28" hidden="1">{#N/A,#N/A,FALSE,"단축1";#N/A,#N/A,FALSE,"단축2";#N/A,#N/A,FALSE,"단축3";#N/A,#N/A,FALSE,"장축";#N/A,#N/A,FALSE,"4WD"}</definedName>
    <definedName name="ㅜㅛㅜㅛㅛㅜ" localSheetId="5" hidden="1">{#N/A,#N/A,FALSE,"단축1";#N/A,#N/A,FALSE,"단축2";#N/A,#N/A,FALSE,"단축3";#N/A,#N/A,FALSE,"장축";#N/A,#N/A,FALSE,"4WD"}</definedName>
    <definedName name="ㅜㅛㅜㅛㅛㅜ" hidden="1">{#N/A,#N/A,FALSE,"단축1";#N/A,#N/A,FALSE,"단축2";#N/A,#N/A,FALSE,"단축3";#N/A,#N/A,FALSE,"장축";#N/A,#N/A,FALSE,"4WD"}</definedName>
    <definedName name="ㅜㅜ" localSheetId="24">BlankMacro1</definedName>
    <definedName name="ㅜㅜ" localSheetId="8">BlankMacro1</definedName>
    <definedName name="ㅜㅜ" localSheetId="25">BlankMacro1</definedName>
    <definedName name="ㅜㅜ" localSheetId="2">BlankMacro1</definedName>
    <definedName name="ㅜㅜ" localSheetId="28">BlankMacro1</definedName>
    <definedName name="ㅜㅜ" localSheetId="26">BlankMacro1</definedName>
    <definedName name="ㅜㅜ" localSheetId="27">BlankMacro1</definedName>
    <definedName name="ㅜㅜ" localSheetId="6">BlankMacro1</definedName>
    <definedName name="ㅜㅜ" localSheetId="5">BlankMacro1</definedName>
    <definedName name="ㅜㅜ">BlankMacro1</definedName>
    <definedName name="ㅜㅜㅏㅓ" localSheetId="24">BlankMacro1</definedName>
    <definedName name="ㅜㅜㅏㅓ" localSheetId="8">BlankMacro1</definedName>
    <definedName name="ㅜㅜㅏㅓ" localSheetId="25">BlankMacro1</definedName>
    <definedName name="ㅜㅜㅏㅓ" localSheetId="2">BlankMacro1</definedName>
    <definedName name="ㅜㅜㅏㅓ" localSheetId="28">BlankMacro1</definedName>
    <definedName name="ㅜㅜㅏㅓ" localSheetId="26">BlankMacro1</definedName>
    <definedName name="ㅜㅜㅏㅓ" localSheetId="27">BlankMacro1</definedName>
    <definedName name="ㅜㅜㅏㅓ" localSheetId="6">BlankMacro1</definedName>
    <definedName name="ㅜㅜㅏㅓ" localSheetId="5">BlankMacro1</definedName>
    <definedName name="ㅜㅜㅏㅓ">BlankMacro1</definedName>
    <definedName name="ㅜㅜㅛㅜㅛㅜㅛㅜㅛㅜㅜㅜㅛㅜㅛㅜㅛㅜㅛㅜㅛㅛㅜㅛㅜㅛㅜㅜㅜㅜㅜ" localSheetId="24" hidden="1">{#N/A,#N/A,FALSE,"단축1";#N/A,#N/A,FALSE,"단축2";#N/A,#N/A,FALSE,"단축3";#N/A,#N/A,FALSE,"장축";#N/A,#N/A,FALSE,"4WD"}</definedName>
    <definedName name="ㅜㅜㅛㅜㅛㅜㅛㅜㅛㅜㅜㅜㅛㅜㅛㅜㅛㅜㅛㅜㅛㅛㅜㅛㅜㅛㅜㅜㅜㅜㅜ" localSheetId="8" hidden="1">{#N/A,#N/A,FALSE,"단축1";#N/A,#N/A,FALSE,"단축2";#N/A,#N/A,FALSE,"단축3";#N/A,#N/A,FALSE,"장축";#N/A,#N/A,FALSE,"4WD"}</definedName>
    <definedName name="ㅜㅜㅛㅜㅛㅜㅛㅜㅛㅜㅜㅜㅛㅜㅛㅜㅛㅜㅛㅜㅛㅛㅜㅛㅜㅛㅜㅜㅜㅜㅜ" localSheetId="25" hidden="1">{#N/A,#N/A,FALSE,"단축1";#N/A,#N/A,FALSE,"단축2";#N/A,#N/A,FALSE,"단축3";#N/A,#N/A,FALSE,"장축";#N/A,#N/A,FALSE,"4WD"}</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localSheetId="28" hidden="1">{#N/A,#N/A,FALSE,"단축1";#N/A,#N/A,FALSE,"단축2";#N/A,#N/A,FALSE,"단축3";#N/A,#N/A,FALSE,"장축";#N/A,#N/A,FALSE,"4WD"}</definedName>
    <definedName name="ㅜㅜㅛㅜㅛㅜㅛㅜㅛㅜㅜㅜㅛㅜㅛㅜㅛㅜㅛㅜㅛㅛㅜㅛㅜㅛㅜㅜㅜㅜㅜ" localSheetId="5"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 localSheetId="24" hidden="1">{#N/A,#N/A,FALSE,"단축1";#N/A,#N/A,FALSE,"단축2";#N/A,#N/A,FALSE,"단축3";#N/A,#N/A,FALSE,"장축";#N/A,#N/A,FALSE,"4WD"}</definedName>
    <definedName name="ㅜㅜㅜ" localSheetId="8" hidden="1">{#N/A,#N/A,FALSE,"단축1";#N/A,#N/A,FALSE,"단축2";#N/A,#N/A,FALSE,"단축3";#N/A,#N/A,FALSE,"장축";#N/A,#N/A,FALSE,"4WD"}</definedName>
    <definedName name="ㅜㅜㅜ" localSheetId="25" hidden="1">{#N/A,#N/A,FALSE,"단축1";#N/A,#N/A,FALSE,"단축2";#N/A,#N/A,FALSE,"단축3";#N/A,#N/A,FALSE,"장축";#N/A,#N/A,FALSE,"4WD"}</definedName>
    <definedName name="ㅜㅜㅜ" localSheetId="2" hidden="1">{#N/A,#N/A,FALSE,"단축1";#N/A,#N/A,FALSE,"단축2";#N/A,#N/A,FALSE,"단축3";#N/A,#N/A,FALSE,"장축";#N/A,#N/A,FALSE,"4WD"}</definedName>
    <definedName name="ㅜㅜㅜ" localSheetId="28" hidden="1">{#N/A,#N/A,FALSE,"단축1";#N/A,#N/A,FALSE,"단축2";#N/A,#N/A,FALSE,"단축3";#N/A,#N/A,FALSE,"장축";#N/A,#N/A,FALSE,"4WD"}</definedName>
    <definedName name="ㅜㅜㅜ" localSheetId="5" hidden="1">{#N/A,#N/A,FALSE,"단축1";#N/A,#N/A,FALSE,"단축2";#N/A,#N/A,FALSE,"단축3";#N/A,#N/A,FALSE,"장축";#N/A,#N/A,FALSE,"4WD"}</definedName>
    <definedName name="ㅜㅜㅜ" hidden="1">{#N/A,#N/A,FALSE,"단축1";#N/A,#N/A,FALSE,"단축2";#N/A,#N/A,FALSE,"단축3";#N/A,#N/A,FALSE,"장축";#N/A,#N/A,FALSE,"4WD"}</definedName>
    <definedName name="ㅜㅜㅜㅜ" localSheetId="24" hidden="1">{#N/A,#N/A,FALSE,"초중조사서식 "}</definedName>
    <definedName name="ㅜㅜㅜㅜ" localSheetId="8" hidden="1">{#N/A,#N/A,FALSE,"초중조사서식 "}</definedName>
    <definedName name="ㅜㅜㅜㅜ" localSheetId="25" hidden="1">{#N/A,#N/A,FALSE,"초중조사서식 "}</definedName>
    <definedName name="ㅜㅜㅜㅜ" localSheetId="2" hidden="1">{#N/A,#N/A,FALSE,"초중조사서식 "}</definedName>
    <definedName name="ㅜㅜㅜㅜ" localSheetId="28" hidden="1">{#N/A,#N/A,FALSE,"초중조사서식 "}</definedName>
    <definedName name="ㅜㅜㅜㅜ" localSheetId="5" hidden="1">{#N/A,#N/A,FALSE,"초중조사서식 "}</definedName>
    <definedName name="ㅜㅜㅜㅜ" hidden="1">{#N/A,#N/A,FALSE,"초중조사서식 "}</definedName>
    <definedName name="ㅜㅜㅜㅜㅜㅜㅜㅜㅜ" localSheetId="24" hidden="1">{#N/A,#N/A,FALSE,"Sheet1"}</definedName>
    <definedName name="ㅜㅜㅜㅜㅜㅜㅜㅜㅜ" localSheetId="8" hidden="1">{#N/A,#N/A,FALSE,"Sheet1"}</definedName>
    <definedName name="ㅜㅜㅜㅜㅜㅜㅜㅜㅜ" localSheetId="25" hidden="1">{#N/A,#N/A,FALSE,"Sheet1"}</definedName>
    <definedName name="ㅜㅜㅜㅜㅜㅜㅜㅜㅜ" localSheetId="2" hidden="1">{#N/A,#N/A,FALSE,"Sheet1"}</definedName>
    <definedName name="ㅜㅜㅜㅜㅜㅜㅜㅜㅜ" localSheetId="28" hidden="1">{#N/A,#N/A,FALSE,"Sheet1"}</definedName>
    <definedName name="ㅜㅜㅜㅜㅜㅜㅜㅜㅜ" localSheetId="5" hidden="1">{#N/A,#N/A,FALSE,"Sheet1"}</definedName>
    <definedName name="ㅜㅜㅜㅜㅜㅜㅜㅜㅜ" hidden="1">{#N/A,#N/A,FALSE,"Sheet1"}</definedName>
    <definedName name="ㅜㅠㅑㅑㄷ" localSheetId="24" hidden="1">{#N/A,#N/A,FALSE,"기안지";#N/A,#N/A,FALSE,"통신지"}</definedName>
    <definedName name="ㅜㅠㅑㅑㄷ" localSheetId="8" hidden="1">{#N/A,#N/A,FALSE,"기안지";#N/A,#N/A,FALSE,"통신지"}</definedName>
    <definedName name="ㅜㅠㅑㅑㄷ" localSheetId="25" hidden="1">{#N/A,#N/A,FALSE,"기안지";#N/A,#N/A,FALSE,"통신지"}</definedName>
    <definedName name="ㅜㅠㅑㅑㄷ" localSheetId="2" hidden="1">{#N/A,#N/A,FALSE,"기안지";#N/A,#N/A,FALSE,"통신지"}</definedName>
    <definedName name="ㅜㅠㅑㅑㄷ" localSheetId="14" hidden="1">{#N/A,#N/A,FALSE,"기안지";#N/A,#N/A,FALSE,"통신지"}</definedName>
    <definedName name="ㅜㅠㅑㅑㄷ" localSheetId="28" hidden="1">{#N/A,#N/A,FALSE,"기안지";#N/A,#N/A,FALSE,"통신지"}</definedName>
    <definedName name="ㅜㅠㅑㅑㄷ" localSheetId="5" hidden="1">{#N/A,#N/A,FALSE,"기안지";#N/A,#N/A,FALSE,"통신지"}</definedName>
    <definedName name="ㅜㅠㅑㅑㄷ" localSheetId="13" hidden="1">{#N/A,#N/A,FALSE,"기안지";#N/A,#N/A,FALSE,"통신지"}</definedName>
    <definedName name="ㅜㅠㅑㅑㄷ" hidden="1">{#N/A,#N/A,FALSE,"기안지";#N/A,#N/A,FALSE,"통신지"}</definedName>
    <definedName name="ㅜㅠㅠㅠ" localSheetId="24">#REF!</definedName>
    <definedName name="ㅜㅠㅠㅠ">#REF!</definedName>
    <definedName name="ㅠ" localSheetId="24" hidden="1">{#N/A,#N/A,FALSE,"단축1";#N/A,#N/A,FALSE,"단축2";#N/A,#N/A,FALSE,"단축3";#N/A,#N/A,FALSE,"장축";#N/A,#N/A,FALSE,"4WD"}</definedName>
    <definedName name="ㅠ" localSheetId="8" hidden="1">{#N/A,#N/A,FALSE,"단축1";#N/A,#N/A,FALSE,"단축2";#N/A,#N/A,FALSE,"단축3";#N/A,#N/A,FALSE,"장축";#N/A,#N/A,FALSE,"4WD"}</definedName>
    <definedName name="ㅠ" localSheetId="25" hidden="1">{#N/A,#N/A,FALSE,"단축1";#N/A,#N/A,FALSE,"단축2";#N/A,#N/A,FALSE,"단축3";#N/A,#N/A,FALSE,"장축";#N/A,#N/A,FALSE,"4WD"}</definedName>
    <definedName name="ㅠ" localSheetId="2" hidden="1">{#N/A,#N/A,FALSE,"단축1";#N/A,#N/A,FALSE,"단축2";#N/A,#N/A,FALSE,"단축3";#N/A,#N/A,FALSE,"장축";#N/A,#N/A,FALSE,"4WD"}</definedName>
    <definedName name="ㅠ" localSheetId="14" hidden="1">{#N/A,#N/A,FALSE,"단축1";#N/A,#N/A,FALSE,"단축2";#N/A,#N/A,FALSE,"단축3";#N/A,#N/A,FALSE,"장축";#N/A,#N/A,FALSE,"4WD"}</definedName>
    <definedName name="ㅠ" localSheetId="28" hidden="1">{#N/A,#N/A,FALSE,"단축1";#N/A,#N/A,FALSE,"단축2";#N/A,#N/A,FALSE,"단축3";#N/A,#N/A,FALSE,"장축";#N/A,#N/A,FALSE,"4WD"}</definedName>
    <definedName name="ㅠ" localSheetId="5" hidden="1">{#N/A,#N/A,FALSE,"단축1";#N/A,#N/A,FALSE,"단축2";#N/A,#N/A,FALSE,"단축3";#N/A,#N/A,FALSE,"장축";#N/A,#N/A,FALSE,"4WD"}</definedName>
    <definedName name="ㅠ" localSheetId="13" hidden="1">{#N/A,#N/A,FALSE,"단축1";#N/A,#N/A,FALSE,"단축2";#N/A,#N/A,FALSE,"단축3";#N/A,#N/A,FALSE,"장축";#N/A,#N/A,FALSE,"4WD"}</definedName>
    <definedName name="ㅠ" hidden="1">{#N/A,#N/A,FALSE,"단축1";#N/A,#N/A,FALSE,"단축2";#N/A,#N/A,FALSE,"단축3";#N/A,#N/A,FALSE,"장축";#N/A,#N/A,FALSE,"4WD"}</definedName>
    <definedName name="ㅠㄱㄴㄳ">#N/A</definedName>
    <definedName name="ㅠㄷ" localSheetId="24">BlankMacro1</definedName>
    <definedName name="ㅠㄷ" localSheetId="8">BlankMacro1</definedName>
    <definedName name="ㅠㄷ" localSheetId="25">BlankMacro1</definedName>
    <definedName name="ㅠㄷ" localSheetId="2">BlankMacro1</definedName>
    <definedName name="ㅠㄷ" localSheetId="28">BlankMacro1</definedName>
    <definedName name="ㅠㄷ" localSheetId="26">BlankMacro1</definedName>
    <definedName name="ㅠㄷ" localSheetId="27">BlankMacro1</definedName>
    <definedName name="ㅠㄷ" localSheetId="6">BlankMacro1</definedName>
    <definedName name="ㅠㄷ" localSheetId="5">BlankMacro1</definedName>
    <definedName name="ㅠㄷ">BlankMacro1</definedName>
    <definedName name="ㅠㄷㅁ">#N/A</definedName>
    <definedName name="ㅠㅅ귷">#N/A</definedName>
    <definedName name="ㅠㅇㅎㄹ" localSheetId="24" hidden="1">#REF!</definedName>
    <definedName name="ㅠㅇㅎㄹ" localSheetId="14" hidden="1">#REF!</definedName>
    <definedName name="ㅠㅇㅎㄹ" localSheetId="28" hidden="1">#REF!</definedName>
    <definedName name="ㅠㅇㅎㄹ" localSheetId="13" hidden="1">#REF!</definedName>
    <definedName name="ㅠㅇㅎㄹ" hidden="1">#REF!</definedName>
    <definedName name="ㅠㅈ죶" localSheetId="24">BlankMacro1</definedName>
    <definedName name="ㅠㅈ죶" localSheetId="8">BlankMacro1</definedName>
    <definedName name="ㅠㅈ죶" localSheetId="25">BlankMacro1</definedName>
    <definedName name="ㅠㅈ죶" localSheetId="2">BlankMacro1</definedName>
    <definedName name="ㅠㅈ죶" localSheetId="28">BlankMacro1</definedName>
    <definedName name="ㅠㅈ죶" localSheetId="26">BlankMacro1</definedName>
    <definedName name="ㅠㅈ죶" localSheetId="27">BlankMacro1</definedName>
    <definedName name="ㅠㅈ죶" localSheetId="6">BlankMacro1</definedName>
    <definedName name="ㅠㅈ죶" localSheetId="5">BlankMacro1</definedName>
    <definedName name="ㅠㅈ죶">BlankMacro1</definedName>
    <definedName name="ㅠ츄ㅓ" localSheetId="24">BlankMacro1</definedName>
    <definedName name="ㅠ츄ㅓ" localSheetId="8">BlankMacro1</definedName>
    <definedName name="ㅠ츄ㅓ" localSheetId="25">BlankMacro1</definedName>
    <definedName name="ㅠ츄ㅓ" localSheetId="2">BlankMacro1</definedName>
    <definedName name="ㅠ츄ㅓ" localSheetId="28">BlankMacro1</definedName>
    <definedName name="ㅠ츄ㅓ" localSheetId="26">BlankMacro1</definedName>
    <definedName name="ㅠ츄ㅓ" localSheetId="27">BlankMacro1</definedName>
    <definedName name="ㅠ츄ㅓ" localSheetId="6">BlankMacro1</definedName>
    <definedName name="ㅠ츄ㅓ" localSheetId="5">BlankMacro1</definedName>
    <definedName name="ㅠ츄ㅓ">BlankMacro1</definedName>
    <definedName name="ㅠㅑㅜ" localSheetId="24" hidden="1">#REF!</definedName>
    <definedName name="ㅠㅑㅜ" localSheetId="28" hidden="1">#REF!</definedName>
    <definedName name="ㅠㅑㅜ" hidden="1">#REF!</definedName>
    <definedName name="ㅠㅛㄱ" localSheetId="24">BlankMacro1</definedName>
    <definedName name="ㅠㅛㄱ" localSheetId="8">BlankMacro1</definedName>
    <definedName name="ㅠㅛㄱ" localSheetId="25">BlankMacro1</definedName>
    <definedName name="ㅠㅛㄱ" localSheetId="2">BlankMacro1</definedName>
    <definedName name="ㅠㅛㄱ" localSheetId="28">BlankMacro1</definedName>
    <definedName name="ㅠㅛㄱ" localSheetId="26">BlankMacro1</definedName>
    <definedName name="ㅠㅛㄱ" localSheetId="27">BlankMacro1</definedName>
    <definedName name="ㅠㅛㄱ" localSheetId="6">BlankMacro1</definedName>
    <definedName name="ㅠㅛㄱ" localSheetId="5">BlankMacro1</definedName>
    <definedName name="ㅠㅛㄱ">BlankMacro1</definedName>
    <definedName name="ㅠㅜㅛ" localSheetId="24" hidden="1">{#N/A,#N/A,FALSE,"Sheet6"}</definedName>
    <definedName name="ㅠㅜㅛ" localSheetId="8" hidden="1">{#N/A,#N/A,FALSE,"Sheet6"}</definedName>
    <definedName name="ㅠㅜㅛ" localSheetId="25" hidden="1">{#N/A,#N/A,FALSE,"Sheet6"}</definedName>
    <definedName name="ㅠㅜㅛ" localSheetId="2" hidden="1">{#N/A,#N/A,FALSE,"Sheet6"}</definedName>
    <definedName name="ㅠㅜㅛ" localSheetId="28" hidden="1">{#N/A,#N/A,FALSE,"Sheet6"}</definedName>
    <definedName name="ㅠㅜㅛ" localSheetId="5" hidden="1">{#N/A,#N/A,FALSE,"Sheet6"}</definedName>
    <definedName name="ㅠㅜㅛ" hidden="1">{#N/A,#N/A,FALSE,"Sheet6"}</definedName>
    <definedName name="ㅠㅠ" localSheetId="24">#REF!</definedName>
    <definedName name="ㅠㅠ">#REF!</definedName>
    <definedName name="ㅠㅠㅠ" localSheetId="24" hidden="1">{#N/A,#N/A,FALSE,"지침";#N/A,#N/A,FALSE,"환경분석";#N/A,#N/A,FALSE,"Sheet16"}</definedName>
    <definedName name="ㅠㅠㅠ" localSheetId="8" hidden="1">{#N/A,#N/A,FALSE,"지침";#N/A,#N/A,FALSE,"환경분석";#N/A,#N/A,FALSE,"Sheet16"}</definedName>
    <definedName name="ㅠㅠㅠ" localSheetId="25" hidden="1">{#N/A,#N/A,FALSE,"지침";#N/A,#N/A,FALSE,"환경분석";#N/A,#N/A,FALSE,"Sheet16"}</definedName>
    <definedName name="ㅠㅠㅠ" localSheetId="2" hidden="1">{#N/A,#N/A,FALSE,"지침";#N/A,#N/A,FALSE,"환경분석";#N/A,#N/A,FALSE,"Sheet16"}</definedName>
    <definedName name="ㅠㅠㅠ" localSheetId="28" hidden="1">{#N/A,#N/A,FALSE,"지침";#N/A,#N/A,FALSE,"환경분석";#N/A,#N/A,FALSE,"Sheet16"}</definedName>
    <definedName name="ㅠㅠㅠ" localSheetId="5" hidden="1">{#N/A,#N/A,FALSE,"지침";#N/A,#N/A,FALSE,"환경분석";#N/A,#N/A,FALSE,"Sheet16"}</definedName>
    <definedName name="ㅠㅠㅠ" hidden="1">{#N/A,#N/A,FALSE,"지침";#N/A,#N/A,FALSE,"환경분석";#N/A,#N/A,FALSE,"Sheet16"}</definedName>
    <definedName name="ㅠㅠㅠㅠㅠㅠ">#N/A</definedName>
    <definedName name="ㅡ" localSheetId="24" hidden="1">{#N/A,#N/A,FALSE,"Aging Summary";#N/A,#N/A,FALSE,"Ratio Analysis";#N/A,#N/A,FALSE,"Test 120 Day Accts";#N/A,#N/A,FALSE,"Tickmarks"}</definedName>
    <definedName name="ㅡ" localSheetId="8" hidden="1">{#N/A,#N/A,FALSE,"Aging Summary";#N/A,#N/A,FALSE,"Ratio Analysis";#N/A,#N/A,FALSE,"Test 120 Day Accts";#N/A,#N/A,FALSE,"Tickmarks"}</definedName>
    <definedName name="ㅡ" localSheetId="25" hidden="1">{#N/A,#N/A,FALSE,"Aging Summary";#N/A,#N/A,FALSE,"Ratio Analysis";#N/A,#N/A,FALSE,"Test 120 Day Accts";#N/A,#N/A,FALSE,"Tickmarks"}</definedName>
    <definedName name="ㅡ" localSheetId="2" hidden="1">{#N/A,#N/A,FALSE,"Aging Summary";#N/A,#N/A,FALSE,"Ratio Analysis";#N/A,#N/A,FALSE,"Test 120 Day Accts";#N/A,#N/A,FALSE,"Tickmarks"}</definedName>
    <definedName name="ㅡ" localSheetId="14" hidden="1">{#N/A,#N/A,FALSE,"Aging Summary";#N/A,#N/A,FALSE,"Ratio Analysis";#N/A,#N/A,FALSE,"Test 120 Day Accts";#N/A,#N/A,FALSE,"Tickmarks"}</definedName>
    <definedName name="ㅡ" localSheetId="28" hidden="1">{#N/A,#N/A,FALSE,"Aging Summary";#N/A,#N/A,FALSE,"Ratio Analysis";#N/A,#N/A,FALSE,"Test 120 Day Accts";#N/A,#N/A,FALSE,"Tickmarks"}</definedName>
    <definedName name="ㅡ" localSheetId="5" hidden="1">{#N/A,#N/A,FALSE,"Aging Summary";#N/A,#N/A,FALSE,"Ratio Analysis";#N/A,#N/A,FALSE,"Test 120 Day Accts";#N/A,#N/A,FALSE,"Tickmarks"}</definedName>
    <definedName name="ㅡ" localSheetId="13" hidden="1">{#N/A,#N/A,FALSE,"Aging Summary";#N/A,#N/A,FALSE,"Ratio Analysis";#N/A,#N/A,FALSE,"Test 120 Day Accts";#N/A,#N/A,FALSE,"Tickmarks"}</definedName>
    <definedName name="ㅡ" hidden="1">{#N/A,#N/A,FALSE,"Aging Summary";#N/A,#N/A,FALSE,"Ratio Analysis";#N/A,#N/A,FALSE,"Test 120 Day Accts";#N/A,#N/A,FALSE,"Tickmarks"}</definedName>
    <definedName name="ㅡ480" localSheetId="24">#REF!</definedName>
    <definedName name="ㅡ480">#REF!</definedName>
    <definedName name="ㅡ퍼갸" localSheetId="24" hidden="1">{#N/A,#N/A,FALSE,"속도"}</definedName>
    <definedName name="ㅡ퍼갸" localSheetId="8" hidden="1">{#N/A,#N/A,FALSE,"속도"}</definedName>
    <definedName name="ㅡ퍼갸" localSheetId="25" hidden="1">{#N/A,#N/A,FALSE,"속도"}</definedName>
    <definedName name="ㅡ퍼갸" localSheetId="2" hidden="1">{#N/A,#N/A,FALSE,"속도"}</definedName>
    <definedName name="ㅡ퍼갸" localSheetId="14" hidden="1">{#N/A,#N/A,FALSE,"속도"}</definedName>
    <definedName name="ㅡ퍼갸" localSheetId="28" hidden="1">{#N/A,#N/A,FALSE,"속도"}</definedName>
    <definedName name="ㅡ퍼갸" localSheetId="5" hidden="1">{#N/A,#N/A,FALSE,"속도"}</definedName>
    <definedName name="ㅡ퍼갸" localSheetId="13" hidden="1">{#N/A,#N/A,FALSE,"속도"}</definedName>
    <definedName name="ㅡ퍼갸" hidden="1">{#N/A,#N/A,FALSE,"속도"}</definedName>
    <definedName name="ㅡㅜㅡ" localSheetId="24" hidden="1">{#N/A,#N/A,FALSE,"LANOS표면현황";#N/A,#N/A,FALSE,"표면처리업체별";#N/A,#N/A,FALSE,"사양별";#N/A,#N/A,FALSE,"제작업체별";#N/A,#N/A,FALSE,"장착부위";#N/A,#N/A,FALSE,"업체주소";#N/A,#N/A,FALSE,"불량현황"}</definedName>
    <definedName name="ㅡㅜㅡ" localSheetId="8" hidden="1">{#N/A,#N/A,FALSE,"LANOS표면현황";#N/A,#N/A,FALSE,"표면처리업체별";#N/A,#N/A,FALSE,"사양별";#N/A,#N/A,FALSE,"제작업체별";#N/A,#N/A,FALSE,"장착부위";#N/A,#N/A,FALSE,"업체주소";#N/A,#N/A,FALSE,"불량현황"}</definedName>
    <definedName name="ㅡㅜㅡ" localSheetId="25" hidden="1">{#N/A,#N/A,FALSE,"LANOS표면현황";#N/A,#N/A,FALSE,"표면처리업체별";#N/A,#N/A,FALSE,"사양별";#N/A,#N/A,FALSE,"제작업체별";#N/A,#N/A,FALSE,"장착부위";#N/A,#N/A,FALSE,"업체주소";#N/A,#N/A,FALSE,"불량현황"}</definedName>
    <definedName name="ㅡㅜㅡ" localSheetId="2" hidden="1">{#N/A,#N/A,FALSE,"LANOS표면현황";#N/A,#N/A,FALSE,"표면처리업체별";#N/A,#N/A,FALSE,"사양별";#N/A,#N/A,FALSE,"제작업체별";#N/A,#N/A,FALSE,"장착부위";#N/A,#N/A,FALSE,"업체주소";#N/A,#N/A,FALSE,"불량현황"}</definedName>
    <definedName name="ㅡㅜㅡ" localSheetId="14" hidden="1">{#N/A,#N/A,FALSE,"LANOS표면현황";#N/A,#N/A,FALSE,"표면처리업체별";#N/A,#N/A,FALSE,"사양별";#N/A,#N/A,FALSE,"제작업체별";#N/A,#N/A,FALSE,"장착부위";#N/A,#N/A,FALSE,"업체주소";#N/A,#N/A,FALSE,"불량현황"}</definedName>
    <definedName name="ㅡㅜㅡ" localSheetId="28" hidden="1">{#N/A,#N/A,FALSE,"LANOS표면현황";#N/A,#N/A,FALSE,"표면처리업체별";#N/A,#N/A,FALSE,"사양별";#N/A,#N/A,FALSE,"제작업체별";#N/A,#N/A,FALSE,"장착부위";#N/A,#N/A,FALSE,"업체주소";#N/A,#N/A,FALSE,"불량현황"}</definedName>
    <definedName name="ㅡㅜㅡ" localSheetId="5" hidden="1">{#N/A,#N/A,FALSE,"LANOS표면현황";#N/A,#N/A,FALSE,"표면처리업체별";#N/A,#N/A,FALSE,"사양별";#N/A,#N/A,FALSE,"제작업체별";#N/A,#N/A,FALSE,"장착부위";#N/A,#N/A,FALSE,"업체주소";#N/A,#N/A,FALSE,"불량현황"}</definedName>
    <definedName name="ㅡㅜㅡ" localSheetId="13"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localSheetId="24" hidden="1">{#N/A,#N/A,FALSE,"지침";#N/A,#N/A,FALSE,"환경분석";#N/A,#N/A,FALSE,"Sheet16"}</definedName>
    <definedName name="ㅡㅡㅡ" localSheetId="8" hidden="1">{#N/A,#N/A,FALSE,"지침";#N/A,#N/A,FALSE,"환경분석";#N/A,#N/A,FALSE,"Sheet16"}</definedName>
    <definedName name="ㅡㅡㅡ" localSheetId="25" hidden="1">{#N/A,#N/A,FALSE,"지침";#N/A,#N/A,FALSE,"환경분석";#N/A,#N/A,FALSE,"Sheet16"}</definedName>
    <definedName name="ㅡㅡㅡ" localSheetId="2" hidden="1">{#N/A,#N/A,FALSE,"지침";#N/A,#N/A,FALSE,"환경분석";#N/A,#N/A,FALSE,"Sheet16"}</definedName>
    <definedName name="ㅡㅡㅡ" localSheetId="28" hidden="1">{#N/A,#N/A,FALSE,"지침";#N/A,#N/A,FALSE,"환경분석";#N/A,#N/A,FALSE,"Sheet16"}</definedName>
    <definedName name="ㅡㅡㅡ" localSheetId="5" hidden="1">{#N/A,#N/A,FALSE,"지침";#N/A,#N/A,FALSE,"환경분석";#N/A,#N/A,FALSE,"Sheet16"}</definedName>
    <definedName name="ㅡㅡㅡ" hidden="1">{#N/A,#N/A,FALSE,"지침";#N/A,#N/A,FALSE,"환경분석";#N/A,#N/A,FALSE,"Sheet16"}</definedName>
    <definedName name="ㅡㅡㅡㅡㅡㅡㅡㅡ"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4" hidden="1">{#N/A,#N/A,FALSE,"LANOS표면현황";#N/A,#N/A,FALSE,"표면처리업체별";#N/A,#N/A,FALSE,"사양별";#N/A,#N/A,FALSE,"제작업체별";#N/A,#N/A,FALSE,"장착부위";#N/A,#N/A,FALSE,"업체주소";#N/A,#N/A,FALSE,"불량현황"}</definedName>
    <definedName name="ㅣ" localSheetId="8" hidden="1">{#N/A,#N/A,FALSE,"LANOS표면현황";#N/A,#N/A,FALSE,"표면처리업체별";#N/A,#N/A,FALSE,"사양별";#N/A,#N/A,FALSE,"제작업체별";#N/A,#N/A,FALSE,"장착부위";#N/A,#N/A,FALSE,"업체주소";#N/A,#N/A,FALSE,"불량현황"}</definedName>
    <definedName name="ㅣ" localSheetId="25" hidden="1">{#N/A,#N/A,FALSE,"LANOS표면현황";#N/A,#N/A,FALSE,"표면처리업체별";#N/A,#N/A,FALSE,"사양별";#N/A,#N/A,FALSE,"제작업체별";#N/A,#N/A,FALSE,"장착부위";#N/A,#N/A,FALSE,"업체주소";#N/A,#N/A,FALSE,"불량현황"}</definedName>
    <definedName name="ㅣ" localSheetId="2" hidden="1">{#N/A,#N/A,FALSE,"LANOS표면현황";#N/A,#N/A,FALSE,"표면처리업체별";#N/A,#N/A,FALSE,"사양별";#N/A,#N/A,FALSE,"제작업체별";#N/A,#N/A,FALSE,"장착부위";#N/A,#N/A,FALSE,"업체주소";#N/A,#N/A,FALSE,"불량현황"}</definedName>
    <definedName name="ㅣ" localSheetId="14" hidden="1">{#N/A,#N/A,FALSE,"LANOS표면현황";#N/A,#N/A,FALSE,"표면처리업체별";#N/A,#N/A,FALSE,"사양별";#N/A,#N/A,FALSE,"제작업체별";#N/A,#N/A,FALSE,"장착부위";#N/A,#N/A,FALSE,"업체주소";#N/A,#N/A,FALSE,"불량현황"}</definedName>
    <definedName name="ㅣ" localSheetId="28" hidden="1">{#N/A,#N/A,FALSE,"LANOS표면현황";#N/A,#N/A,FALSE,"표면처리업체별";#N/A,#N/A,FALSE,"사양별";#N/A,#N/A,FALSE,"제작업체별";#N/A,#N/A,FALSE,"장착부위";#N/A,#N/A,FALSE,"업체주소";#N/A,#N/A,FALSE,"불량현황"}</definedName>
    <definedName name="ㅣ" localSheetId="5" hidden="1">{#N/A,#N/A,FALSE,"LANOS표면현황";#N/A,#N/A,FALSE,"표면처리업체별";#N/A,#N/A,FALSE,"사양별";#N/A,#N/A,FALSE,"제작업체별";#N/A,#N/A,FALSE,"장착부위";#N/A,#N/A,FALSE,"업체주소";#N/A,#N/A,FALSE,"불량현황"}</definedName>
    <definedName name="ㅣ" localSheetId="13"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 localSheetId="24">#REF!</definedName>
    <definedName name="ㅣ110">#REF!</definedName>
    <definedName name="ㅣ275" localSheetId="24">#REF!</definedName>
    <definedName name="ㅣ275">#REF!</definedName>
    <definedName name="ㅣ81" localSheetId="24">#REF!</definedName>
    <definedName name="ㅣ81">#REF!</definedName>
    <definedName name="ㅣ니니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25"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 localSheetId="24">BlankMacro1</definedName>
    <definedName name="ㅣ잉" localSheetId="8">BlankMacro1</definedName>
    <definedName name="ㅣ잉" localSheetId="25">BlankMacro1</definedName>
    <definedName name="ㅣ잉" localSheetId="2">BlankMacro1</definedName>
    <definedName name="ㅣ잉" localSheetId="28">BlankMacro1</definedName>
    <definedName name="ㅣ잉" localSheetId="26">BlankMacro1</definedName>
    <definedName name="ㅣ잉" localSheetId="27">BlankMacro1</definedName>
    <definedName name="ㅣ잉" localSheetId="6">BlankMacro1</definedName>
    <definedName name="ㅣ잉" localSheetId="5">BlankMacro1</definedName>
    <definedName name="ㅣ잉">BlankMacro1</definedName>
    <definedName name="ㅣ칭" localSheetId="24">BlankMacro1</definedName>
    <definedName name="ㅣ칭" localSheetId="8">BlankMacro1</definedName>
    <definedName name="ㅣ칭" localSheetId="25">BlankMacro1</definedName>
    <definedName name="ㅣ칭" localSheetId="2">BlankMacro1</definedName>
    <definedName name="ㅣ칭" localSheetId="28">BlankMacro1</definedName>
    <definedName name="ㅣ칭" localSheetId="26">BlankMacro1</definedName>
    <definedName name="ㅣ칭" localSheetId="27">BlankMacro1</definedName>
    <definedName name="ㅣ칭" localSheetId="6">BlankMacro1</definedName>
    <definedName name="ㅣ칭" localSheetId="5">BlankMacro1</definedName>
    <definedName name="ㅣ칭">BlankMacro1</definedName>
    <definedName name="ㅣ호ㅗ" localSheetId="24">BlankMacro1</definedName>
    <definedName name="ㅣ호ㅗ" localSheetId="8">BlankMacro1</definedName>
    <definedName name="ㅣ호ㅗ" localSheetId="25">BlankMacro1</definedName>
    <definedName name="ㅣ호ㅗ" localSheetId="2">BlankMacro1</definedName>
    <definedName name="ㅣ호ㅗ" localSheetId="28">BlankMacro1</definedName>
    <definedName name="ㅣ호ㅗ" localSheetId="26">BlankMacro1</definedName>
    <definedName name="ㅣ호ㅗ" localSheetId="27">BlankMacro1</definedName>
    <definedName name="ㅣ호ㅗ" localSheetId="6">BlankMacro1</definedName>
    <definedName name="ㅣ호ㅗ" localSheetId="5">BlankMacro1</definedName>
    <definedName name="ㅣ호ㅗ">BlankMacro1</definedName>
    <definedName name="ㅣㅏ" localSheetId="23" hidden="1">{#N/A,#N/A,FALSE,"단축1";#N/A,#N/A,FALSE,"단축2";#N/A,#N/A,FALSE,"단축3";#N/A,#N/A,FALSE,"장축";#N/A,#N/A,FALSE,"4WD"}</definedName>
    <definedName name="ㅣㅏ" localSheetId="24" hidden="1">{#N/A,#N/A,FALSE,"단축1";#N/A,#N/A,FALSE,"단축2";#N/A,#N/A,FALSE,"단축3";#N/A,#N/A,FALSE,"장축";#N/A,#N/A,FALSE,"4WD"}</definedName>
    <definedName name="ㅣㅏ" localSheetId="25" hidden="1">{#N/A,#N/A,FALSE,"단축1";#N/A,#N/A,FALSE,"단축2";#N/A,#N/A,FALSE,"단축3";#N/A,#N/A,FALSE,"장축";#N/A,#N/A,FALSE,"4WD"}</definedName>
    <definedName name="ㅣㅏ" localSheetId="14" hidden="1">{#N/A,#N/A,FALSE,"단축1";#N/A,#N/A,FALSE,"단축2";#N/A,#N/A,FALSE,"단축3";#N/A,#N/A,FALSE,"장축";#N/A,#N/A,FALSE,"4WD"}</definedName>
    <definedName name="ㅣㅏ" localSheetId="28" hidden="1">{#N/A,#N/A,FALSE,"단축1";#N/A,#N/A,FALSE,"단축2";#N/A,#N/A,FALSE,"단축3";#N/A,#N/A,FALSE,"장축";#N/A,#N/A,FALSE,"4WD"}</definedName>
    <definedName name="ㅣㅏ" localSheetId="26" hidden="1">{#N/A,#N/A,FALSE,"단축1";#N/A,#N/A,FALSE,"단축2";#N/A,#N/A,FALSE,"단축3";#N/A,#N/A,FALSE,"장축";#N/A,#N/A,FALSE,"4WD"}</definedName>
    <definedName name="ㅣㅏ" localSheetId="27" hidden="1">{#N/A,#N/A,FALSE,"단축1";#N/A,#N/A,FALSE,"단축2";#N/A,#N/A,FALSE,"단축3";#N/A,#N/A,FALSE,"장축";#N/A,#N/A,FALSE,"4WD"}</definedName>
    <definedName name="ㅣㅏ" localSheetId="5" hidden="1">{#N/A,#N/A,FALSE,"단축1";#N/A,#N/A,FALSE,"단축2";#N/A,#N/A,FALSE,"단축3";#N/A,#N/A,FALSE,"장축";#N/A,#N/A,FALSE,"4WD"}</definedName>
    <definedName name="ㅣㅏ" localSheetId="13" hidden="1">{#N/A,#N/A,FALSE,"단축1";#N/A,#N/A,FALSE,"단축2";#N/A,#N/A,FALSE,"단축3";#N/A,#N/A,FALSE,"장축";#N/A,#N/A,FALSE,"4WD"}</definedName>
    <definedName name="ㅣㅏ">#REF!</definedName>
    <definedName name="ㅣㅏㅏ" localSheetId="24" hidden="1">{#N/A,#N/A,FALSE,"97년 투자계획 세부내역 "}</definedName>
    <definedName name="ㅣㅏㅏ" localSheetId="8" hidden="1">{#N/A,#N/A,FALSE,"97년 투자계획 세부내역 "}</definedName>
    <definedName name="ㅣㅏㅏ" localSheetId="25" hidden="1">{#N/A,#N/A,FALSE,"97년 투자계획 세부내역 "}</definedName>
    <definedName name="ㅣㅏㅏ" localSheetId="2" hidden="1">{#N/A,#N/A,FALSE,"97년 투자계획 세부내역 "}</definedName>
    <definedName name="ㅣㅏㅏ" localSheetId="28" hidden="1">{#N/A,#N/A,FALSE,"97년 투자계획 세부내역 "}</definedName>
    <definedName name="ㅣㅏㅏ" localSheetId="5" hidden="1">{#N/A,#N/A,FALSE,"97년 투자계획 세부내역 "}</definedName>
    <definedName name="ㅣㅏㅏ" hidden="1">{#N/A,#N/A,FALSE,"97년 투자계획 세부내역 "}</definedName>
    <definedName name="ㅣㅏㅐㄷ" localSheetId="24">BlankMacro1</definedName>
    <definedName name="ㅣㅏㅐㄷ" localSheetId="8">BlankMacro1</definedName>
    <definedName name="ㅣㅏㅐㄷ" localSheetId="25">BlankMacro1</definedName>
    <definedName name="ㅣㅏㅐㄷ" localSheetId="2">BlankMacro1</definedName>
    <definedName name="ㅣㅏㅐㄷ" localSheetId="28">BlankMacro1</definedName>
    <definedName name="ㅣㅏㅐㄷ" localSheetId="26">BlankMacro1</definedName>
    <definedName name="ㅣㅏㅐㄷ" localSheetId="27">BlankMacro1</definedName>
    <definedName name="ㅣㅏㅐㄷ" localSheetId="6">BlankMacro1</definedName>
    <definedName name="ㅣㅏㅐㄷ" localSheetId="5">BlankMacro1</definedName>
    <definedName name="ㅣㅏㅐㄷ">BlankMacro1</definedName>
    <definedName name="ㅣㅗ" localSheetId="24">BlankMacro1</definedName>
    <definedName name="ㅣㅗ" localSheetId="8">BlankMacro1</definedName>
    <definedName name="ㅣㅗ" localSheetId="25">BlankMacro1</definedName>
    <definedName name="ㅣㅗ" localSheetId="2">BlankMacro1</definedName>
    <definedName name="ㅣㅗ" localSheetId="28">BlankMacro1</definedName>
    <definedName name="ㅣㅗ" localSheetId="26">BlankMacro1</definedName>
    <definedName name="ㅣㅗ" localSheetId="27">BlankMacro1</definedName>
    <definedName name="ㅣㅗ" localSheetId="6">BlankMacro1</definedName>
    <definedName name="ㅣㅗ" localSheetId="5">BlankMacro1</definedName>
    <definedName name="ㅣㅗ">BlankMacro1</definedName>
    <definedName name="ㅣㅣ" localSheetId="24" hidden="1">{#N/A,#N/A,FALSE,"을지 (4)";#N/A,#N/A,FALSE,"을지 (5)";#N/A,#N/A,FALSE,"을지 (6)"}</definedName>
    <definedName name="ㅣㅣ" localSheetId="8" hidden="1">{#N/A,#N/A,FALSE,"을지 (4)";#N/A,#N/A,FALSE,"을지 (5)";#N/A,#N/A,FALSE,"을지 (6)"}</definedName>
    <definedName name="ㅣㅣ" localSheetId="25" hidden="1">{#N/A,#N/A,FALSE,"을지 (4)";#N/A,#N/A,FALSE,"을지 (5)";#N/A,#N/A,FALSE,"을지 (6)"}</definedName>
    <definedName name="ㅣㅣ" localSheetId="2" hidden="1">{#N/A,#N/A,FALSE,"을지 (4)";#N/A,#N/A,FALSE,"을지 (5)";#N/A,#N/A,FALSE,"을지 (6)"}</definedName>
    <definedName name="ㅣㅣ" localSheetId="28" hidden="1">{#N/A,#N/A,FALSE,"을지 (4)";#N/A,#N/A,FALSE,"을지 (5)";#N/A,#N/A,FALSE,"을지 (6)"}</definedName>
    <definedName name="ㅣㅣ" localSheetId="5" hidden="1">{#N/A,#N/A,FALSE,"을지 (4)";#N/A,#N/A,FALSE,"을지 (5)";#N/A,#N/A,FALSE,"을지 (6)"}</definedName>
    <definedName name="ㅣㅣ" hidden="1">{#N/A,#N/A,FALSE,"을지 (4)";#N/A,#N/A,FALSE,"을지 (5)";#N/A,#N/A,FALSE,"을지 (6)"}</definedName>
    <definedName name="ㅣㅣㅣ" localSheetId="24" hidden="1">{#N/A,#N/A,FALSE,"삼진정공";#N/A,#N/A,FALSE,"영신금속";#N/A,#N/A,FALSE,"태양금속";#N/A,#N/A,FALSE,"진합정공";#N/A,#N/A,FALSE,"코리아";#N/A,#N/A,FALSE,"풍강금속";#N/A,#N/A,FALSE,"선일기계"}</definedName>
    <definedName name="ㅣㅣㅣ" localSheetId="8" hidden="1">{#N/A,#N/A,FALSE,"삼진정공";#N/A,#N/A,FALSE,"영신금속";#N/A,#N/A,FALSE,"태양금속";#N/A,#N/A,FALSE,"진합정공";#N/A,#N/A,FALSE,"코리아";#N/A,#N/A,FALSE,"풍강금속";#N/A,#N/A,FALSE,"선일기계"}</definedName>
    <definedName name="ㅣㅣㅣ" localSheetId="25" hidden="1">{#N/A,#N/A,FALSE,"삼진정공";#N/A,#N/A,FALSE,"영신금속";#N/A,#N/A,FALSE,"태양금속";#N/A,#N/A,FALSE,"진합정공";#N/A,#N/A,FALSE,"코리아";#N/A,#N/A,FALSE,"풍강금속";#N/A,#N/A,FALSE,"선일기계"}</definedName>
    <definedName name="ㅣㅣㅣ" localSheetId="2" hidden="1">{#N/A,#N/A,FALSE,"삼진정공";#N/A,#N/A,FALSE,"영신금속";#N/A,#N/A,FALSE,"태양금속";#N/A,#N/A,FALSE,"진합정공";#N/A,#N/A,FALSE,"코리아";#N/A,#N/A,FALSE,"풍강금속";#N/A,#N/A,FALSE,"선일기계"}</definedName>
    <definedName name="ㅣㅣㅣ" localSheetId="14" hidden="1">{#N/A,#N/A,FALSE,"삼진정공";#N/A,#N/A,FALSE,"영신금속";#N/A,#N/A,FALSE,"태양금속";#N/A,#N/A,FALSE,"진합정공";#N/A,#N/A,FALSE,"코리아";#N/A,#N/A,FALSE,"풍강금속";#N/A,#N/A,FALSE,"선일기계"}</definedName>
    <definedName name="ㅣㅣㅣ" localSheetId="28" hidden="1">{#N/A,#N/A,FALSE,"삼진정공";#N/A,#N/A,FALSE,"영신금속";#N/A,#N/A,FALSE,"태양금속";#N/A,#N/A,FALSE,"진합정공";#N/A,#N/A,FALSE,"코리아";#N/A,#N/A,FALSE,"풍강금속";#N/A,#N/A,FALSE,"선일기계"}</definedName>
    <definedName name="ㅣㅣㅣ" localSheetId="5" hidden="1">{#N/A,#N/A,FALSE,"삼진정공";#N/A,#N/A,FALSE,"영신금속";#N/A,#N/A,FALSE,"태양금속";#N/A,#N/A,FALSE,"진합정공";#N/A,#N/A,FALSE,"코리아";#N/A,#N/A,FALSE,"풍강금속";#N/A,#N/A,FALSE,"선일기계"}</definedName>
    <definedName name="ㅣㅣㅣ" localSheetId="13"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24" hidden="1">{"'변동비고정비분류(5단계)'!$A$1:$O$48"}</definedName>
    <definedName name="ㅣㅣㅣㅣ" localSheetId="8" hidden="1">{"'변동비고정비분류(5단계)'!$A$1:$O$48"}</definedName>
    <definedName name="ㅣㅣㅣㅣ" localSheetId="25" hidden="1">{"'변동비고정비분류(5단계)'!$A$1:$O$48"}</definedName>
    <definedName name="ㅣㅣㅣㅣ" localSheetId="2" hidden="1">{"'변동비고정비분류(5단계)'!$A$1:$O$48"}</definedName>
    <definedName name="ㅣㅣㅣㅣ" localSheetId="14" hidden="1">{"'변동비고정비분류(5단계)'!$A$1:$O$48"}</definedName>
    <definedName name="ㅣㅣㅣㅣ" localSheetId="28" hidden="1">{"'변동비고정비분류(5단계)'!$A$1:$O$48"}</definedName>
    <definedName name="ㅣㅣㅣㅣ" localSheetId="5" hidden="1">{"'변동비고정비분류(5단계)'!$A$1:$O$48"}</definedName>
    <definedName name="ㅣㅣㅣㅣ" localSheetId="13" hidden="1">{"'변동비고정비분류(5단계)'!$A$1:$O$48"}</definedName>
    <definedName name="ㅣㅣㅣㅣ" hidden="1">{"'변동비고정비분류(5단계)'!$A$1:$O$48"}</definedName>
    <definedName name="ㅣㅣㅣㅣㅣㅣㅣㄹㄹㄹㄹㄹㄹㄹ">#N/A</definedName>
    <definedName name="ㅣㅣㅣㅣㅣㅣㅣㅣㅣㅣㅣ" localSheetId="24" hidden="1">{#N/A,#N/A,FALSE,"Sheet1"}</definedName>
    <definedName name="ㅣㅣㅣㅣㅣㅣㅣㅣㅣㅣㅣ" localSheetId="8" hidden="1">{#N/A,#N/A,FALSE,"Sheet1"}</definedName>
    <definedName name="ㅣㅣㅣㅣㅣㅣㅣㅣㅣㅣㅣ" localSheetId="25" hidden="1">{#N/A,#N/A,FALSE,"Sheet1"}</definedName>
    <definedName name="ㅣㅣㅣㅣㅣㅣㅣㅣㅣㅣㅣ" localSheetId="2" hidden="1">{#N/A,#N/A,FALSE,"Sheet1"}</definedName>
    <definedName name="ㅣㅣㅣㅣㅣㅣㅣㅣㅣㅣㅣ" localSheetId="28" hidden="1">{#N/A,#N/A,FALSE,"Sheet1"}</definedName>
    <definedName name="ㅣㅣㅣㅣㅣㅣㅣㅣㅣㅣㅣ" localSheetId="5" hidden="1">{#N/A,#N/A,FALSE,"Sheet1"}</definedName>
    <definedName name="ㅣㅣㅣㅣㅣㅣㅣㅣㅣㅣㅣ" hidden="1">{#N/A,#N/A,FALSE,"Sheet1"}</definedName>
  </definedNames>
  <calcPr calcId="191029"/>
  <pivotCaches>
    <pivotCache cacheId="0" r:id="rId4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35" l="1"/>
  <c r="K13" i="35"/>
  <c r="H13" i="35"/>
  <c r="Q10" i="32" l="1"/>
  <c r="Q9" i="32"/>
  <c r="Q6" i="32"/>
  <c r="Q16" i="32"/>
  <c r="Q15" i="32"/>
  <c r="Q14" i="32"/>
  <c r="N6" i="35" l="1"/>
  <c r="K6" i="35"/>
  <c r="H6" i="35"/>
  <c r="N9" i="35"/>
  <c r="M9" i="35"/>
  <c r="L9" i="35"/>
  <c r="K9" i="35"/>
  <c r="H9" i="35"/>
  <c r="R10" i="31" l="1"/>
  <c r="Q10" i="31"/>
  <c r="P10" i="31"/>
  <c r="O10" i="31"/>
  <c r="N10" i="31"/>
  <c r="M10" i="31"/>
  <c r="L10" i="31"/>
  <c r="K10" i="31"/>
  <c r="J10" i="31"/>
  <c r="R9" i="31"/>
  <c r="Q9" i="31"/>
  <c r="P9" i="31"/>
  <c r="O9" i="31"/>
  <c r="N9" i="31"/>
  <c r="M9" i="31"/>
  <c r="L9" i="31"/>
  <c r="K9" i="31"/>
  <c r="J9" i="31"/>
  <c r="E5" i="33"/>
  <c r="D5" i="33"/>
  <c r="C5" i="33"/>
  <c r="E6" i="35"/>
  <c r="D6" i="35"/>
  <c r="C6" i="35"/>
  <c r="AE47" i="43"/>
  <c r="AD47" i="43"/>
  <c r="AC47" i="43"/>
  <c r="AB47" i="43"/>
  <c r="AA47" i="43"/>
  <c r="Z47" i="43"/>
  <c r="Y47" i="43"/>
  <c r="X47" i="43"/>
  <c r="W47" i="43"/>
  <c r="V47" i="43"/>
  <c r="U47" i="43"/>
  <c r="T47" i="43"/>
  <c r="S47" i="43"/>
  <c r="R47" i="43"/>
  <c r="Q47" i="43"/>
  <c r="P47" i="43"/>
  <c r="O47" i="43"/>
  <c r="N47" i="43"/>
  <c r="M47" i="43"/>
  <c r="L47" i="43"/>
  <c r="K47" i="43"/>
  <c r="J47" i="43"/>
  <c r="I47" i="43"/>
  <c r="H47" i="43"/>
  <c r="G47" i="43"/>
  <c r="F47" i="43"/>
  <c r="AE46" i="43"/>
  <c r="AD46" i="43"/>
  <c r="AC46" i="43"/>
  <c r="AB46" i="43"/>
  <c r="AA46" i="43"/>
  <c r="Z46" i="43"/>
  <c r="Y46" i="43"/>
  <c r="X46" i="43"/>
  <c r="W46" i="43"/>
  <c r="V46" i="43"/>
  <c r="U46" i="43"/>
  <c r="T46" i="43"/>
  <c r="S46" i="43"/>
  <c r="R46" i="43"/>
  <c r="Q46" i="43"/>
  <c r="P46" i="43"/>
  <c r="O46" i="43"/>
  <c r="N46" i="43"/>
  <c r="M46" i="43"/>
  <c r="L46" i="43"/>
  <c r="K46" i="43"/>
  <c r="J46" i="43"/>
  <c r="I46" i="43"/>
  <c r="H46" i="43"/>
  <c r="G46" i="43"/>
  <c r="F46" i="43"/>
  <c r="AE45" i="43"/>
  <c r="AD45" i="43"/>
  <c r="AC45" i="43"/>
  <c r="AB45" i="43"/>
  <c r="AA45" i="43"/>
  <c r="Z45" i="43"/>
  <c r="Y45" i="43"/>
  <c r="X45" i="43"/>
  <c r="W45" i="43"/>
  <c r="V45" i="43"/>
  <c r="U45" i="43"/>
  <c r="T45" i="43"/>
  <c r="S45" i="43"/>
  <c r="R45" i="43"/>
  <c r="Q45" i="43"/>
  <c r="P45" i="43"/>
  <c r="O45" i="43"/>
  <c r="N45" i="43"/>
  <c r="M45" i="43"/>
  <c r="L45" i="43"/>
  <c r="K45" i="43"/>
  <c r="J45" i="43"/>
  <c r="I45" i="43"/>
  <c r="H45" i="43"/>
  <c r="G45" i="43"/>
  <c r="F45" i="43"/>
  <c r="AE44" i="43"/>
  <c r="AD44" i="43"/>
  <c r="AC44" i="43"/>
  <c r="AB44" i="43"/>
  <c r="AA44" i="43"/>
  <c r="Z44" i="43"/>
  <c r="Y44" i="43"/>
  <c r="X44" i="43"/>
  <c r="W44" i="43"/>
  <c r="V44" i="43"/>
  <c r="U44" i="43"/>
  <c r="T44" i="43"/>
  <c r="S44" i="43"/>
  <c r="R44" i="43"/>
  <c r="Q44" i="43"/>
  <c r="P44" i="43"/>
  <c r="O44" i="43"/>
  <c r="N44" i="43"/>
  <c r="M44" i="43"/>
  <c r="L44" i="43"/>
  <c r="K44" i="43"/>
  <c r="J44" i="43"/>
  <c r="I44" i="43"/>
  <c r="H44" i="43"/>
  <c r="G44" i="43"/>
  <c r="F44" i="43"/>
  <c r="AE43" i="43"/>
  <c r="AD43" i="43"/>
  <c r="AC43" i="43"/>
  <c r="AB43" i="43"/>
  <c r="AA43" i="43"/>
  <c r="Z43" i="43"/>
  <c r="Y43" i="43"/>
  <c r="X43" i="43"/>
  <c r="W43" i="43"/>
  <c r="V43" i="43"/>
  <c r="U43" i="43"/>
  <c r="T43" i="43"/>
  <c r="S43" i="43"/>
  <c r="R43" i="43"/>
  <c r="Q43" i="43"/>
  <c r="P43" i="43"/>
  <c r="O43" i="43"/>
  <c r="N43" i="43"/>
  <c r="M43" i="43"/>
  <c r="L43" i="43"/>
  <c r="K43" i="43"/>
  <c r="J43" i="43"/>
  <c r="I43" i="43"/>
  <c r="H43" i="43"/>
  <c r="G43" i="43"/>
  <c r="F43" i="43"/>
  <c r="AE42" i="43"/>
  <c r="AD42" i="43"/>
  <c r="AC42" i="43"/>
  <c r="AB42" i="43"/>
  <c r="AA42" i="43"/>
  <c r="Z42" i="43"/>
  <c r="Y42" i="43"/>
  <c r="X42" i="43"/>
  <c r="W42" i="43"/>
  <c r="V42" i="43"/>
  <c r="U42" i="43"/>
  <c r="T42" i="43"/>
  <c r="S42" i="43"/>
  <c r="R42" i="43"/>
  <c r="Q42" i="43"/>
  <c r="P42" i="43"/>
  <c r="O42" i="43"/>
  <c r="N42" i="43"/>
  <c r="M42" i="43"/>
  <c r="L42" i="43"/>
  <c r="K42" i="43"/>
  <c r="J42" i="43"/>
  <c r="I42" i="43"/>
  <c r="H42" i="43"/>
  <c r="G42" i="43"/>
  <c r="F42" i="43"/>
  <c r="AE41" i="43"/>
  <c r="AD41" i="43"/>
  <c r="AC41" i="43"/>
  <c r="AB41" i="43"/>
  <c r="AA41" i="43"/>
  <c r="Z41" i="43"/>
  <c r="Y41" i="43"/>
  <c r="X41" i="43"/>
  <c r="W41" i="43"/>
  <c r="V41" i="43"/>
  <c r="U41" i="43"/>
  <c r="T41" i="43"/>
  <c r="S41" i="43"/>
  <c r="R41" i="43"/>
  <c r="Q41" i="43"/>
  <c r="P41" i="43"/>
  <c r="O41" i="43"/>
  <c r="N41" i="43"/>
  <c r="M41" i="43"/>
  <c r="L41" i="43"/>
  <c r="K41" i="43"/>
  <c r="J41" i="43"/>
  <c r="I41" i="43"/>
  <c r="H41" i="43"/>
  <c r="G41" i="43"/>
  <c r="F41" i="43"/>
  <c r="AE40" i="43"/>
  <c r="AD40" i="43"/>
  <c r="AC40" i="43"/>
  <c r="AB40" i="43"/>
  <c r="AA40" i="43"/>
  <c r="Z40" i="43"/>
  <c r="Y40" i="43"/>
  <c r="X40" i="43"/>
  <c r="W40" i="43"/>
  <c r="V40" i="43"/>
  <c r="U40" i="43"/>
  <c r="T40" i="43"/>
  <c r="S40" i="43"/>
  <c r="R40" i="43"/>
  <c r="Q40" i="43"/>
  <c r="P40" i="43"/>
  <c r="O40" i="43"/>
  <c r="N40" i="43"/>
  <c r="M40" i="43"/>
  <c r="L40" i="43"/>
  <c r="K40" i="43"/>
  <c r="J40" i="43"/>
  <c r="I40" i="43"/>
  <c r="H40" i="43"/>
  <c r="G40" i="43"/>
  <c r="F40" i="43"/>
  <c r="AE39" i="43"/>
  <c r="AD39" i="43"/>
  <c r="AC39" i="43"/>
  <c r="AB39" i="43"/>
  <c r="AA39" i="43"/>
  <c r="Z39" i="43"/>
  <c r="Y39" i="43"/>
  <c r="X39" i="43"/>
  <c r="W39" i="43"/>
  <c r="V39" i="43"/>
  <c r="U39" i="43"/>
  <c r="T39" i="43"/>
  <c r="S39" i="43"/>
  <c r="R39" i="43"/>
  <c r="Q39" i="43"/>
  <c r="P39" i="43"/>
  <c r="O39" i="43"/>
  <c r="N39" i="43"/>
  <c r="M39" i="43"/>
  <c r="L39" i="43"/>
  <c r="K39" i="43"/>
  <c r="J39" i="43"/>
  <c r="I39" i="43"/>
  <c r="H39" i="43"/>
  <c r="G39" i="43"/>
  <c r="F39" i="43"/>
  <c r="AE38" i="43"/>
  <c r="AD38" i="43"/>
  <c r="AC38" i="43"/>
  <c r="AB38" i="43"/>
  <c r="AA38" i="43"/>
  <c r="Z38" i="43"/>
  <c r="Y38" i="43"/>
  <c r="X38" i="43"/>
  <c r="W38" i="43"/>
  <c r="V38" i="43"/>
  <c r="U38" i="43"/>
  <c r="T38" i="43"/>
  <c r="S38" i="43"/>
  <c r="R38" i="43"/>
  <c r="Q38" i="43"/>
  <c r="P38" i="43"/>
  <c r="O38" i="43"/>
  <c r="N38" i="43"/>
  <c r="M38" i="43"/>
  <c r="L38" i="43"/>
  <c r="K38" i="43"/>
  <c r="J38" i="43"/>
  <c r="I38" i="43"/>
  <c r="H38" i="43"/>
  <c r="G38" i="43"/>
  <c r="F38" i="43"/>
  <c r="AE37" i="43"/>
  <c r="AD37" i="43"/>
  <c r="AC37" i="43"/>
  <c r="AB37" i="43"/>
  <c r="AA37" i="43"/>
  <c r="Z37" i="43"/>
  <c r="Y37" i="43"/>
  <c r="X37" i="43"/>
  <c r="W37" i="43"/>
  <c r="V37" i="43"/>
  <c r="U37" i="43"/>
  <c r="T37" i="43"/>
  <c r="S37" i="43"/>
  <c r="R37" i="43"/>
  <c r="Q37" i="43"/>
  <c r="P37" i="43"/>
  <c r="O37" i="43"/>
  <c r="N37" i="43"/>
  <c r="M37" i="43"/>
  <c r="L37" i="43"/>
  <c r="K37" i="43"/>
  <c r="J37" i="43"/>
  <c r="I37" i="43"/>
  <c r="H37" i="43"/>
  <c r="G37" i="43"/>
  <c r="F37" i="43"/>
  <c r="AE36" i="43"/>
  <c r="AD36" i="43"/>
  <c r="AC36" i="43"/>
  <c r="AB36" i="43"/>
  <c r="AA36" i="43"/>
  <c r="Z36" i="43"/>
  <c r="Y36" i="43"/>
  <c r="X36" i="43"/>
  <c r="W36" i="43"/>
  <c r="V36" i="43"/>
  <c r="U36" i="43"/>
  <c r="T36" i="43"/>
  <c r="S36" i="43"/>
  <c r="R36" i="43"/>
  <c r="Q36" i="43"/>
  <c r="P36" i="43"/>
  <c r="O36" i="43"/>
  <c r="N36" i="43"/>
  <c r="M36" i="43"/>
  <c r="L36" i="43"/>
  <c r="K36" i="43"/>
  <c r="J36" i="43"/>
  <c r="I36" i="43"/>
  <c r="H36" i="43"/>
  <c r="G36" i="43"/>
  <c r="F36" i="43"/>
  <c r="AE35" i="43"/>
  <c r="AD35" i="43"/>
  <c r="AC35" i="43"/>
  <c r="AB35" i="43"/>
  <c r="AA35" i="43"/>
  <c r="Z35" i="43"/>
  <c r="Y35" i="43"/>
  <c r="X35" i="43"/>
  <c r="W35" i="43"/>
  <c r="V35" i="43"/>
  <c r="U35" i="43"/>
  <c r="T35" i="43"/>
  <c r="S35" i="43"/>
  <c r="R35" i="43"/>
  <c r="Q35" i="43"/>
  <c r="P35" i="43"/>
  <c r="O35" i="43"/>
  <c r="N35" i="43"/>
  <c r="M35" i="43"/>
  <c r="L35" i="43"/>
  <c r="K35" i="43"/>
  <c r="J35" i="43"/>
  <c r="I35" i="43"/>
  <c r="H35" i="43"/>
  <c r="G35" i="43"/>
  <c r="AE34" i="43"/>
  <c r="AD34" i="43"/>
  <c r="AC34" i="43"/>
  <c r="AB34" i="43"/>
  <c r="AA34" i="43"/>
  <c r="Z34" i="43"/>
  <c r="Y34" i="43"/>
  <c r="X34" i="43"/>
  <c r="W34" i="43"/>
  <c r="V34" i="43"/>
  <c r="U34" i="43"/>
  <c r="T34" i="43"/>
  <c r="S34" i="43"/>
  <c r="R34" i="43"/>
  <c r="Q34" i="43"/>
  <c r="P34" i="43"/>
  <c r="O34" i="43"/>
  <c r="N34" i="43"/>
  <c r="M34" i="43"/>
  <c r="L34" i="43"/>
  <c r="K34" i="43"/>
  <c r="J34" i="43"/>
  <c r="I34" i="43"/>
  <c r="H34" i="43"/>
  <c r="G34" i="43"/>
  <c r="F34" i="43"/>
  <c r="AE33" i="43"/>
  <c r="AD33" i="43"/>
  <c r="AC33" i="43"/>
  <c r="AB33" i="43"/>
  <c r="AA33" i="43"/>
  <c r="Z33" i="43"/>
  <c r="Y33" i="43"/>
  <c r="X33" i="43"/>
  <c r="W33" i="43"/>
  <c r="V33" i="43"/>
  <c r="U33" i="43"/>
  <c r="T33" i="43"/>
  <c r="S33" i="43"/>
  <c r="R33" i="43"/>
  <c r="Q33" i="43"/>
  <c r="P33" i="43"/>
  <c r="O33" i="43"/>
  <c r="N33" i="43"/>
  <c r="M33" i="43"/>
  <c r="L33" i="43"/>
  <c r="K33" i="43"/>
  <c r="J33" i="43"/>
  <c r="I33" i="43"/>
  <c r="H33" i="43"/>
  <c r="G33" i="43"/>
  <c r="F33" i="43"/>
  <c r="AE32" i="43"/>
  <c r="AD32" i="43"/>
  <c r="AC32" i="43"/>
  <c r="AB32" i="43"/>
  <c r="AA32" i="43"/>
  <c r="Z32" i="43"/>
  <c r="Y32" i="43"/>
  <c r="X32" i="43"/>
  <c r="W32" i="43"/>
  <c r="V32" i="43"/>
  <c r="U32" i="43"/>
  <c r="T32" i="43"/>
  <c r="S32" i="43"/>
  <c r="R32" i="43"/>
  <c r="Q32" i="43"/>
  <c r="P32" i="43"/>
  <c r="O32" i="43"/>
  <c r="N32" i="43"/>
  <c r="M32" i="43"/>
  <c r="L32" i="43"/>
  <c r="K32" i="43"/>
  <c r="J32" i="43"/>
  <c r="I32" i="43"/>
  <c r="H32" i="43"/>
  <c r="G32" i="43"/>
  <c r="F32" i="43"/>
  <c r="AE31" i="43"/>
  <c r="AD31" i="43"/>
  <c r="AC31" i="43"/>
  <c r="AB31" i="43"/>
  <c r="AA31" i="43"/>
  <c r="Z31" i="43"/>
  <c r="Y31" i="43"/>
  <c r="X31" i="43"/>
  <c r="W31" i="43"/>
  <c r="V31" i="43"/>
  <c r="U31" i="43"/>
  <c r="T31" i="43"/>
  <c r="S31" i="43"/>
  <c r="R31" i="43"/>
  <c r="Q31" i="43"/>
  <c r="P31" i="43"/>
  <c r="O31" i="43"/>
  <c r="N31" i="43"/>
  <c r="M31" i="43"/>
  <c r="L31" i="43"/>
  <c r="K31" i="43"/>
  <c r="J31" i="43"/>
  <c r="I31" i="43"/>
  <c r="H31" i="43"/>
  <c r="G31" i="43"/>
  <c r="F31" i="43"/>
  <c r="AE30" i="43"/>
  <c r="AD30" i="43"/>
  <c r="AC30" i="43"/>
  <c r="AB30" i="43"/>
  <c r="AA30" i="43"/>
  <c r="Z30" i="43"/>
  <c r="Y30" i="43"/>
  <c r="X30" i="43"/>
  <c r="W30" i="43"/>
  <c r="V30" i="43"/>
  <c r="U30" i="43"/>
  <c r="T30" i="43"/>
  <c r="S30" i="43"/>
  <c r="R30" i="43"/>
  <c r="Q30" i="43"/>
  <c r="P30" i="43"/>
  <c r="O30" i="43"/>
  <c r="N30" i="43"/>
  <c r="M30" i="43"/>
  <c r="L30" i="43"/>
  <c r="K30" i="43"/>
  <c r="J30" i="43"/>
  <c r="I30" i="43"/>
  <c r="H30" i="43"/>
  <c r="G30" i="43"/>
  <c r="F30" i="43"/>
  <c r="AE29" i="43"/>
  <c r="AD29" i="43"/>
  <c r="AC29" i="43"/>
  <c r="AB29" i="43"/>
  <c r="AA29" i="43"/>
  <c r="Z29" i="43"/>
  <c r="Y29" i="43"/>
  <c r="X29" i="43"/>
  <c r="W29" i="43"/>
  <c r="V29" i="43"/>
  <c r="U29" i="43"/>
  <c r="T29" i="43"/>
  <c r="S29" i="43"/>
  <c r="R29" i="43"/>
  <c r="Q29" i="43"/>
  <c r="P29" i="43"/>
  <c r="O29" i="43"/>
  <c r="N29" i="43"/>
  <c r="M29" i="43"/>
  <c r="L29" i="43"/>
  <c r="K29" i="43"/>
  <c r="J29" i="43"/>
  <c r="I29" i="43"/>
  <c r="H29" i="43"/>
  <c r="G29" i="43"/>
  <c r="F12" i="43"/>
  <c r="F35" i="43" s="1"/>
  <c r="F6" i="43"/>
  <c r="F29" i="43" s="1"/>
  <c r="F22" i="38" l="1"/>
  <c r="W3" i="38"/>
  <c r="Y24" i="32"/>
  <c r="X24" i="32"/>
  <c r="W24" i="32"/>
  <c r="X10" i="32" s="1"/>
  <c r="AE26" i="24" s="1"/>
  <c r="V24" i="32"/>
  <c r="W10" i="32" s="1"/>
  <c r="AD26" i="24" s="1"/>
  <c r="U24" i="32"/>
  <c r="V10" i="32" s="1"/>
  <c r="AC26" i="24" s="1"/>
  <c r="T24" i="32"/>
  <c r="U10" i="32" s="1"/>
  <c r="AA26" i="24" s="1"/>
  <c r="S24" i="32"/>
  <c r="T10" i="32" s="1"/>
  <c r="Z26" i="24" s="1"/>
  <c r="R24" i="32"/>
  <c r="S10" i="32" s="1"/>
  <c r="Y26" i="24" s="1"/>
  <c r="Q24" i="32"/>
  <c r="R10" i="32" s="1"/>
  <c r="X26" i="24" s="1"/>
  <c r="P24" i="32"/>
  <c r="P10" i="32" s="1"/>
  <c r="U26" i="24" s="1"/>
  <c r="O24" i="32"/>
  <c r="O10" i="32" s="1"/>
  <c r="T26" i="24" s="1"/>
  <c r="N24" i="32"/>
  <c r="N10" i="32" s="1"/>
  <c r="S26" i="24" s="1"/>
  <c r="M24" i="32"/>
  <c r="M10" i="32" s="1"/>
  <c r="Q26" i="24" s="1"/>
  <c r="L24" i="32"/>
  <c r="L10" i="32" s="1"/>
  <c r="P26" i="24" s="1"/>
  <c r="K24" i="32"/>
  <c r="K10" i="32" s="1"/>
  <c r="O26" i="24" s="1"/>
  <c r="J24" i="32"/>
  <c r="J10" i="32" s="1"/>
  <c r="M26" i="24" s="1"/>
  <c r="I24" i="32"/>
  <c r="I10" i="32" s="1"/>
  <c r="L26" i="24" s="1"/>
  <c r="H24" i="32"/>
  <c r="H10" i="32" s="1"/>
  <c r="K26" i="24" s="1"/>
  <c r="G24" i="32"/>
  <c r="G10" i="32" s="1"/>
  <c r="I26" i="24" s="1"/>
  <c r="F24" i="32"/>
  <c r="F10" i="32" s="1"/>
  <c r="H26" i="24" s="1"/>
  <c r="E24" i="32"/>
  <c r="E10" i="32" s="1"/>
  <c r="G26" i="24" s="1"/>
  <c r="N26" i="24" l="1"/>
  <c r="J26" i="24"/>
  <c r="V26" i="24"/>
  <c r="AB26" i="24"/>
  <c r="R26" i="24"/>
  <c r="W26" i="24"/>
  <c r="Y23" i="32" l="1"/>
  <c r="X6" i="32" s="1"/>
  <c r="X23" i="32"/>
  <c r="W6" i="32" s="1"/>
  <c r="W23" i="32"/>
  <c r="V6" i="32" s="1"/>
  <c r="V23" i="32"/>
  <c r="U23" i="32"/>
  <c r="U6" i="32" s="1"/>
  <c r="T23" i="32"/>
  <c r="T6" i="32" s="1"/>
  <c r="S23" i="32"/>
  <c r="S6" i="32" s="1"/>
  <c r="R23" i="32"/>
  <c r="R6" i="32" s="1"/>
  <c r="Q23" i="32"/>
  <c r="P23" i="32"/>
  <c r="P6" i="32" s="1"/>
  <c r="O23" i="32"/>
  <c r="O6" i="32" s="1"/>
  <c r="N23" i="32"/>
  <c r="N6" i="32" s="1"/>
  <c r="M23" i="32"/>
  <c r="M6" i="32" s="1"/>
  <c r="L23" i="32"/>
  <c r="L6" i="32" s="1"/>
  <c r="K23" i="32"/>
  <c r="K6" i="32" s="1"/>
  <c r="J23" i="32"/>
  <c r="J6" i="32" s="1"/>
  <c r="I23" i="32"/>
  <c r="I6" i="32" s="1"/>
  <c r="H23" i="32"/>
  <c r="H6" i="32" s="1"/>
  <c r="G23" i="32"/>
  <c r="G6" i="32" s="1"/>
  <c r="F23" i="32"/>
  <c r="F6" i="32" s="1"/>
  <c r="E23" i="32"/>
  <c r="E6" i="32" s="1"/>
  <c r="Y22" i="32"/>
  <c r="X8" i="32" s="1"/>
  <c r="X22" i="32"/>
  <c r="W8" i="32" s="1"/>
  <c r="W22" i="32"/>
  <c r="V8" i="32" s="1"/>
  <c r="V22" i="32"/>
  <c r="U22" i="32"/>
  <c r="U8" i="32" s="1"/>
  <c r="T22" i="32"/>
  <c r="T8" i="32" s="1"/>
  <c r="S22" i="32"/>
  <c r="S8" i="32" s="1"/>
  <c r="R22" i="32"/>
  <c r="R8" i="32" s="1"/>
  <c r="Q22" i="32"/>
  <c r="P22" i="32"/>
  <c r="P8" i="32" s="1"/>
  <c r="O22" i="32"/>
  <c r="O8" i="32" s="1"/>
  <c r="N22" i="32"/>
  <c r="N8" i="32" s="1"/>
  <c r="M22" i="32"/>
  <c r="M8" i="32" s="1"/>
  <c r="L22" i="32"/>
  <c r="L8" i="32" s="1"/>
  <c r="K22" i="32"/>
  <c r="K8" i="32" s="1"/>
  <c r="J22" i="32"/>
  <c r="J8" i="32" s="1"/>
  <c r="I22" i="32"/>
  <c r="I8" i="32" s="1"/>
  <c r="H22" i="32"/>
  <c r="H8" i="32" s="1"/>
  <c r="G22" i="32"/>
  <c r="G8" i="32" s="1"/>
  <c r="F22" i="32"/>
  <c r="F8" i="32" s="1"/>
  <c r="E22" i="32"/>
  <c r="E8" i="32" s="1"/>
  <c r="Y21" i="32"/>
  <c r="X7" i="32" s="1"/>
  <c r="X21" i="32"/>
  <c r="W7" i="32" s="1"/>
  <c r="W21" i="32"/>
  <c r="V7" i="32" s="1"/>
  <c r="V21" i="32"/>
  <c r="U21" i="32"/>
  <c r="U7" i="32" s="1"/>
  <c r="T21" i="32"/>
  <c r="T7" i="32" s="1"/>
  <c r="S21" i="32"/>
  <c r="S7" i="32" s="1"/>
  <c r="R21" i="32"/>
  <c r="R7" i="32" s="1"/>
  <c r="Q21" i="32"/>
  <c r="P21" i="32"/>
  <c r="P7" i="32" s="1"/>
  <c r="O21" i="32"/>
  <c r="O7" i="32" s="1"/>
  <c r="N21" i="32"/>
  <c r="N7" i="32" s="1"/>
  <c r="M21" i="32"/>
  <c r="M7" i="32" s="1"/>
  <c r="L21" i="32"/>
  <c r="L7" i="32" s="1"/>
  <c r="K21" i="32"/>
  <c r="K7" i="32" s="1"/>
  <c r="J21" i="32"/>
  <c r="J7" i="32" s="1"/>
  <c r="I21" i="32"/>
  <c r="I7" i="32" s="1"/>
  <c r="H21" i="32"/>
  <c r="H7" i="32" s="1"/>
  <c r="G21" i="32"/>
  <c r="G7" i="32" s="1"/>
  <c r="F21" i="32"/>
  <c r="F7" i="32" s="1"/>
  <c r="E21" i="32"/>
  <c r="E7" i="32" s="1"/>
  <c r="E20" i="32"/>
  <c r="F20" i="32"/>
  <c r="G20" i="32"/>
  <c r="H20" i="32"/>
  <c r="I20" i="32"/>
  <c r="J20" i="32"/>
  <c r="K20" i="32"/>
  <c r="L20" i="32"/>
  <c r="M20" i="32"/>
  <c r="N20" i="32"/>
  <c r="O20" i="32"/>
  <c r="P20" i="32"/>
  <c r="Q20" i="32"/>
  <c r="R20" i="32"/>
  <c r="S20" i="32"/>
  <c r="T20" i="32"/>
  <c r="U20" i="32"/>
  <c r="V20" i="32"/>
  <c r="W20" i="32"/>
  <c r="X20" i="32"/>
  <c r="Y20" i="32"/>
  <c r="D21" i="32"/>
  <c r="D22" i="32"/>
  <c r="D23" i="32"/>
  <c r="D20" i="32"/>
  <c r="F15" i="42"/>
  <c r="F14" i="42"/>
  <c r="F13" i="42"/>
  <c r="F12" i="42"/>
  <c r="F11" i="42"/>
  <c r="E15" i="42"/>
  <c r="E14" i="42"/>
  <c r="E13" i="42"/>
  <c r="E12" i="42"/>
  <c r="E11" i="42"/>
  <c r="F10" i="42"/>
  <c r="F9" i="42"/>
  <c r="F8" i="42"/>
  <c r="F7" i="42"/>
  <c r="F6" i="42"/>
  <c r="E10" i="42"/>
  <c r="E9" i="42"/>
  <c r="E8" i="42"/>
  <c r="E7" i="42"/>
  <c r="E6" i="42"/>
  <c r="Q8" i="32" l="1"/>
  <c r="Q7" i="32"/>
  <c r="G12" i="42"/>
  <c r="G15" i="42"/>
  <c r="G6" i="42"/>
  <c r="G13" i="42"/>
  <c r="G14" i="42"/>
  <c r="G11" i="42"/>
  <c r="G7" i="42"/>
  <c r="G10" i="42"/>
  <c r="G8" i="42"/>
  <c r="G9" i="42"/>
  <c r="F20" i="42"/>
  <c r="F19" i="42"/>
  <c r="F18" i="42"/>
  <c r="F17" i="42"/>
  <c r="E20" i="42"/>
  <c r="E19" i="42"/>
  <c r="E18" i="42"/>
  <c r="E17" i="42"/>
  <c r="F16" i="42"/>
  <c r="E16" i="42"/>
  <c r="G18" i="42" l="1"/>
  <c r="G20" i="42"/>
  <c r="G17" i="42"/>
  <c r="G19" i="42"/>
  <c r="G16" i="42"/>
  <c r="S12" i="31"/>
  <c r="S13" i="31" s="1"/>
  <c r="R12" i="31"/>
  <c r="R13" i="31" s="1"/>
  <c r="Q12" i="31"/>
  <c r="Q13" i="31" s="1"/>
  <c r="P12" i="31"/>
  <c r="P13" i="31" s="1"/>
  <c r="O12" i="31"/>
  <c r="O13" i="31" s="1"/>
  <c r="N12" i="31"/>
  <c r="N13" i="31" s="1"/>
  <c r="M12" i="31"/>
  <c r="M13" i="31" s="1"/>
  <c r="L12" i="31"/>
  <c r="L13" i="31" s="1"/>
  <c r="K12" i="31"/>
  <c r="K13" i="31" s="1"/>
  <c r="J12" i="31"/>
  <c r="J13" i="31" s="1"/>
  <c r="AG12" i="31"/>
  <c r="AF12" i="31"/>
  <c r="AE12" i="31"/>
  <c r="AD12" i="31"/>
  <c r="AC12" i="31"/>
  <c r="AB12" i="31"/>
  <c r="AA12" i="31"/>
  <c r="Z12" i="31"/>
  <c r="Y12" i="31"/>
  <c r="X12" i="31"/>
  <c r="W12" i="31"/>
  <c r="I10" i="31" s="1"/>
  <c r="I12" i="31" s="1"/>
  <c r="I13" i="31" s="1"/>
  <c r="V12" i="31"/>
  <c r="H10" i="31" s="1"/>
  <c r="H12" i="31" s="1"/>
  <c r="H13" i="31" s="1"/>
  <c r="U12" i="31"/>
  <c r="G10" i="31" s="1"/>
  <c r="G12" i="31" s="1"/>
  <c r="G13" i="31" s="1"/>
  <c r="AG11" i="31"/>
  <c r="AF11" i="31"/>
  <c r="AE11" i="31"/>
  <c r="AD11" i="31"/>
  <c r="AC11" i="31"/>
  <c r="AB11" i="31"/>
  <c r="AA11" i="31"/>
  <c r="Z11" i="31"/>
  <c r="Y11" i="31"/>
  <c r="X11" i="31"/>
  <c r="W11" i="31"/>
  <c r="I9" i="31" s="1"/>
  <c r="V11" i="31"/>
  <c r="H9" i="31" s="1"/>
  <c r="U11" i="31"/>
  <c r="G9" i="31" s="1"/>
  <c r="F12" i="38" l="1"/>
  <c r="F6" i="38" s="1"/>
  <c r="T20" i="39" l="1"/>
  <c r="S20" i="39"/>
  <c r="R20" i="39"/>
  <c r="P20" i="39"/>
  <c r="O20" i="39"/>
  <c r="N20" i="39"/>
  <c r="L20" i="39"/>
  <c r="K20" i="39"/>
  <c r="J20" i="39"/>
  <c r="H20" i="39"/>
  <c r="G20" i="39"/>
  <c r="F20" i="39"/>
  <c r="T19" i="39"/>
  <c r="S19" i="39"/>
  <c r="R19" i="39"/>
  <c r="P19" i="39"/>
  <c r="O19" i="39"/>
  <c r="N19" i="39"/>
  <c r="L19" i="39"/>
  <c r="K19" i="39"/>
  <c r="J19" i="39"/>
  <c r="H19" i="39"/>
  <c r="G19" i="39"/>
  <c r="F19" i="39"/>
  <c r="T18" i="39"/>
  <c r="S18" i="39"/>
  <c r="R18" i="39"/>
  <c r="P18" i="39"/>
  <c r="O18" i="39"/>
  <c r="N18" i="39"/>
  <c r="L18" i="39"/>
  <c r="K18" i="39"/>
  <c r="J18" i="39"/>
  <c r="H18" i="39"/>
  <c r="G18" i="39"/>
  <c r="F18" i="39"/>
  <c r="T17" i="39"/>
  <c r="S17" i="39"/>
  <c r="R17" i="39"/>
  <c r="P17" i="39"/>
  <c r="O17" i="39"/>
  <c r="N17" i="39"/>
  <c r="L17" i="39"/>
  <c r="K17" i="39"/>
  <c r="J17" i="39"/>
  <c r="H17" i="39"/>
  <c r="G17" i="39"/>
  <c r="F17" i="39"/>
  <c r="T16" i="39"/>
  <c r="S16" i="39"/>
  <c r="R16" i="39"/>
  <c r="P16" i="39"/>
  <c r="O16" i="39"/>
  <c r="N16" i="39"/>
  <c r="L16" i="39"/>
  <c r="K16" i="39"/>
  <c r="J16" i="39"/>
  <c r="H16" i="39"/>
  <c r="G16" i="39"/>
  <c r="F16" i="39"/>
  <c r="T15" i="39"/>
  <c r="S15" i="39"/>
  <c r="R15" i="39"/>
  <c r="P15" i="39"/>
  <c r="O15" i="39"/>
  <c r="N15" i="39"/>
  <c r="L15" i="39"/>
  <c r="K15" i="39"/>
  <c r="J15" i="39"/>
  <c r="H15" i="39"/>
  <c r="G15" i="39"/>
  <c r="F15" i="39"/>
  <c r="T13" i="39"/>
  <c r="S13" i="39"/>
  <c r="R13" i="39"/>
  <c r="P13" i="39"/>
  <c r="O13" i="39"/>
  <c r="N13" i="39"/>
  <c r="L13" i="39"/>
  <c r="K13" i="39"/>
  <c r="J13" i="39"/>
  <c r="H13" i="39"/>
  <c r="G13" i="39"/>
  <c r="F13" i="39"/>
  <c r="T11" i="39"/>
  <c r="S11" i="39"/>
  <c r="R11" i="39"/>
  <c r="P11" i="39"/>
  <c r="O11" i="39"/>
  <c r="N11" i="39"/>
  <c r="L11" i="39"/>
  <c r="K11" i="39"/>
  <c r="J11" i="39"/>
  <c r="H11" i="39"/>
  <c r="G11" i="39"/>
  <c r="F11" i="39"/>
  <c r="T9" i="39"/>
  <c r="S9" i="39"/>
  <c r="R9" i="39"/>
  <c r="P9" i="39"/>
  <c r="O9" i="39"/>
  <c r="N9" i="39"/>
  <c r="L9" i="39"/>
  <c r="K9" i="39"/>
  <c r="J9" i="39"/>
  <c r="H9" i="39"/>
  <c r="G9" i="39"/>
  <c r="F9" i="39"/>
  <c r="T8" i="39"/>
  <c r="S8" i="39"/>
  <c r="R8" i="39"/>
  <c r="P8" i="39"/>
  <c r="O8" i="39"/>
  <c r="N8" i="39"/>
  <c r="L8" i="39"/>
  <c r="K8" i="39"/>
  <c r="J8" i="39"/>
  <c r="H8" i="39"/>
  <c r="G8" i="39"/>
  <c r="F8" i="39"/>
  <c r="T7" i="39"/>
  <c r="S7" i="39"/>
  <c r="R7" i="39"/>
  <c r="P7" i="39"/>
  <c r="O7" i="39"/>
  <c r="N7" i="39"/>
  <c r="L7" i="39"/>
  <c r="K7" i="39"/>
  <c r="J7" i="39"/>
  <c r="H7" i="39"/>
  <c r="G7" i="39"/>
  <c r="F7" i="39"/>
  <c r="T32" i="39" l="1"/>
  <c r="T14" i="39" s="1"/>
  <c r="S32" i="39"/>
  <c r="S14" i="39" s="1"/>
  <c r="R32" i="39"/>
  <c r="R14" i="39" s="1"/>
  <c r="P32" i="39"/>
  <c r="P14" i="39" s="1"/>
  <c r="O32" i="39"/>
  <c r="O14" i="39" s="1"/>
  <c r="N32" i="39"/>
  <c r="N14" i="39" s="1"/>
  <c r="L32" i="39"/>
  <c r="L14" i="39" s="1"/>
  <c r="K32" i="39"/>
  <c r="K14" i="39" s="1"/>
  <c r="J32" i="39"/>
  <c r="J14" i="39" s="1"/>
  <c r="H32" i="39"/>
  <c r="H14" i="39" s="1"/>
  <c r="G32" i="39"/>
  <c r="G14" i="39" s="1"/>
  <c r="F32" i="39"/>
  <c r="F14" i="39" s="1"/>
  <c r="T28" i="39" l="1"/>
  <c r="T10" i="39" s="1"/>
  <c r="S28" i="39"/>
  <c r="S10" i="39" s="1"/>
  <c r="R28" i="39"/>
  <c r="R10" i="39" s="1"/>
  <c r="P28" i="39"/>
  <c r="P10" i="39" s="1"/>
  <c r="O28" i="39"/>
  <c r="O10" i="39" s="1"/>
  <c r="N28" i="39"/>
  <c r="N10" i="39" s="1"/>
  <c r="L28" i="39"/>
  <c r="L10" i="39" s="1"/>
  <c r="K28" i="39"/>
  <c r="K10" i="39" s="1"/>
  <c r="J28" i="39"/>
  <c r="J10" i="39" s="1"/>
  <c r="H28" i="39"/>
  <c r="H10" i="39" s="1"/>
  <c r="G28" i="39"/>
  <c r="G10" i="39" s="1"/>
  <c r="F28" i="39"/>
  <c r="F10" i="39" s="1"/>
  <c r="T39" i="39" l="1"/>
  <c r="T21" i="39" s="1"/>
  <c r="S39" i="39"/>
  <c r="S21" i="39" s="1"/>
  <c r="R39" i="39"/>
  <c r="R21" i="39" s="1"/>
  <c r="P39" i="39"/>
  <c r="P21" i="39" s="1"/>
  <c r="O39" i="39"/>
  <c r="O21" i="39" s="1"/>
  <c r="N39" i="39"/>
  <c r="N21" i="39" s="1"/>
  <c r="L39" i="39"/>
  <c r="L21" i="39" s="1"/>
  <c r="K39" i="39"/>
  <c r="K21" i="39" s="1"/>
  <c r="J39" i="39"/>
  <c r="J21" i="39" s="1"/>
  <c r="H39" i="39"/>
  <c r="H21" i="39" s="1"/>
  <c r="G39" i="39"/>
  <c r="G21" i="39" s="1"/>
  <c r="F39" i="39"/>
  <c r="F21" i="39" s="1"/>
  <c r="T30" i="39"/>
  <c r="T12" i="39" s="1"/>
  <c r="S30" i="39"/>
  <c r="S12" i="39" s="1"/>
  <c r="R30" i="39"/>
  <c r="R12" i="39" s="1"/>
  <c r="P30" i="39"/>
  <c r="P12" i="39" s="1"/>
  <c r="O30" i="39"/>
  <c r="O12" i="39" s="1"/>
  <c r="N30" i="39"/>
  <c r="N12" i="39" s="1"/>
  <c r="L30" i="39"/>
  <c r="L12" i="39" s="1"/>
  <c r="K30" i="39"/>
  <c r="K12" i="39" s="1"/>
  <c r="J30" i="39"/>
  <c r="J12" i="39" s="1"/>
  <c r="H30" i="39"/>
  <c r="G30" i="39"/>
  <c r="G12" i="39" s="1"/>
  <c r="F30" i="39"/>
  <c r="F12" i="39" s="1"/>
  <c r="U38" i="39"/>
  <c r="U20" i="39" s="1"/>
  <c r="U37" i="39"/>
  <c r="U19" i="39" s="1"/>
  <c r="U36" i="39"/>
  <c r="U18" i="39" s="1"/>
  <c r="U35" i="39"/>
  <c r="U17" i="39" s="1"/>
  <c r="U34" i="39"/>
  <c r="U16" i="39" s="1"/>
  <c r="U33" i="39"/>
  <c r="U31" i="39"/>
  <c r="U29" i="39"/>
  <c r="U11" i="39" s="1"/>
  <c r="U27" i="39"/>
  <c r="U9" i="39" s="1"/>
  <c r="U26" i="39"/>
  <c r="U8" i="39" s="1"/>
  <c r="U25" i="39"/>
  <c r="U7" i="39" s="1"/>
  <c r="Q38" i="39"/>
  <c r="Q20" i="39" s="1"/>
  <c r="Q37" i="39"/>
  <c r="Q19" i="39" s="1"/>
  <c r="Q36" i="39"/>
  <c r="Q18" i="39" s="1"/>
  <c r="Q35" i="39"/>
  <c r="Q17" i="39" s="1"/>
  <c r="Q34" i="39"/>
  <c r="Q16" i="39" s="1"/>
  <c r="Q33" i="39"/>
  <c r="Q15" i="39" s="1"/>
  <c r="Q31" i="39"/>
  <c r="Q29" i="39"/>
  <c r="Q11" i="39" s="1"/>
  <c r="Q27" i="39"/>
  <c r="Q9" i="39" s="1"/>
  <c r="Q26" i="39"/>
  <c r="Q8" i="39" s="1"/>
  <c r="Q25" i="39"/>
  <c r="Q7" i="39" s="1"/>
  <c r="M38" i="39"/>
  <c r="M20" i="39" s="1"/>
  <c r="M37" i="39"/>
  <c r="M36" i="39"/>
  <c r="M18" i="39" s="1"/>
  <c r="M35" i="39"/>
  <c r="M17" i="39" s="1"/>
  <c r="M34" i="39"/>
  <c r="M16" i="39" s="1"/>
  <c r="M33" i="39"/>
  <c r="M15" i="39" s="1"/>
  <c r="M31" i="39"/>
  <c r="M29" i="39"/>
  <c r="M11" i="39" s="1"/>
  <c r="M27" i="39"/>
  <c r="M9" i="39" s="1"/>
  <c r="M26" i="39"/>
  <c r="M8" i="39" s="1"/>
  <c r="M25" i="39"/>
  <c r="M7" i="39" s="1"/>
  <c r="I38" i="39"/>
  <c r="I20" i="39" s="1"/>
  <c r="I37" i="39"/>
  <c r="I19" i="39" s="1"/>
  <c r="I36" i="39"/>
  <c r="I18" i="39" s="1"/>
  <c r="I35" i="39"/>
  <c r="I17" i="39" s="1"/>
  <c r="I34" i="39"/>
  <c r="I16" i="39" s="1"/>
  <c r="I33" i="39"/>
  <c r="I15" i="39" s="1"/>
  <c r="I31" i="39"/>
  <c r="I29" i="39"/>
  <c r="I11" i="39" s="1"/>
  <c r="I27" i="39"/>
  <c r="I9" i="39" s="1"/>
  <c r="I26" i="39"/>
  <c r="I8" i="39" s="1"/>
  <c r="I25" i="39"/>
  <c r="I7" i="39" s="1"/>
  <c r="M39" i="39" l="1"/>
  <c r="M21" i="39" s="1"/>
  <c r="M19" i="39"/>
  <c r="V33" i="39"/>
  <c r="V15" i="39" s="1"/>
  <c r="U15" i="39"/>
  <c r="Q32" i="39"/>
  <c r="Q14" i="39" s="1"/>
  <c r="Q13" i="39"/>
  <c r="M32" i="39"/>
  <c r="M14" i="39" s="1"/>
  <c r="M13" i="39"/>
  <c r="U32" i="39"/>
  <c r="U14" i="39" s="1"/>
  <c r="U13" i="39"/>
  <c r="I32" i="39"/>
  <c r="I14" i="39" s="1"/>
  <c r="I13" i="39"/>
  <c r="H24" i="39"/>
  <c r="H6" i="39" s="1"/>
  <c r="H12" i="39"/>
  <c r="V27" i="39"/>
  <c r="V9" i="39" s="1"/>
  <c r="V36" i="39"/>
  <c r="V18" i="39" s="1"/>
  <c r="V37" i="39"/>
  <c r="V19" i="39" s="1"/>
  <c r="V29" i="39"/>
  <c r="V11" i="39" s="1"/>
  <c r="I28" i="39"/>
  <c r="Q28" i="39"/>
  <c r="U28" i="39"/>
  <c r="M28" i="39"/>
  <c r="V26" i="39"/>
  <c r="V8" i="39" s="1"/>
  <c r="V34" i="39"/>
  <c r="V16" i="39" s="1"/>
  <c r="V35" i="39"/>
  <c r="V17" i="39" s="1"/>
  <c r="U39" i="39"/>
  <c r="U21" i="39" s="1"/>
  <c r="V38" i="39"/>
  <c r="V20" i="39" s="1"/>
  <c r="Q39" i="39"/>
  <c r="Q21" i="39" s="1"/>
  <c r="I39" i="39"/>
  <c r="I21" i="39" s="1"/>
  <c r="V25" i="39"/>
  <c r="V7" i="39" s="1"/>
  <c r="N24" i="39"/>
  <c r="N6" i="39" s="1"/>
  <c r="V31" i="39"/>
  <c r="F24" i="39"/>
  <c r="F6" i="39" s="1"/>
  <c r="P24" i="39"/>
  <c r="P6" i="39" s="1"/>
  <c r="J24" i="39"/>
  <c r="J6" i="39" s="1"/>
  <c r="R24" i="39"/>
  <c r="R6" i="39" s="1"/>
  <c r="G24" i="39"/>
  <c r="G6" i="39" s="1"/>
  <c r="S24" i="39"/>
  <c r="S6" i="39" s="1"/>
  <c r="T24" i="39"/>
  <c r="T6" i="39" s="1"/>
  <c r="O24" i="39"/>
  <c r="O6" i="39" s="1"/>
  <c r="K24" i="39"/>
  <c r="K6" i="39" s="1"/>
  <c r="L24" i="39"/>
  <c r="L6" i="39" s="1"/>
  <c r="V32" i="39" l="1"/>
  <c r="V14" i="39" s="1"/>
  <c r="V13" i="39"/>
  <c r="M30" i="39"/>
  <c r="M10" i="39"/>
  <c r="Q30" i="39"/>
  <c r="Q10" i="39"/>
  <c r="U30" i="39"/>
  <c r="U12" i="39" s="1"/>
  <c r="U10" i="39"/>
  <c r="I30" i="39"/>
  <c r="I12" i="39" s="1"/>
  <c r="I10" i="39"/>
  <c r="U24" i="39"/>
  <c r="U6" i="39" s="1"/>
  <c r="V39" i="39"/>
  <c r="V21" i="39" s="1"/>
  <c r="V28" i="39"/>
  <c r="I24" i="39" l="1"/>
  <c r="I6" i="39" s="1"/>
  <c r="M24" i="39"/>
  <c r="M6" i="39" s="1"/>
  <c r="M12" i="39"/>
  <c r="V30" i="39"/>
  <c r="V10" i="39"/>
  <c r="Q24" i="39"/>
  <c r="Q6" i="39" s="1"/>
  <c r="Q12" i="39"/>
  <c r="V24" i="39" l="1"/>
  <c r="V6" i="39" s="1"/>
  <c r="V12" i="39"/>
  <c r="J110" i="39" l="1"/>
  <c r="I110" i="39"/>
  <c r="H110" i="39"/>
  <c r="G110" i="39"/>
  <c r="F110" i="39"/>
  <c r="J109" i="39"/>
  <c r="I109" i="39"/>
  <c r="H109" i="39"/>
  <c r="G109" i="39"/>
  <c r="F109" i="39"/>
  <c r="J108" i="39"/>
  <c r="I108" i="39"/>
  <c r="H108" i="39"/>
  <c r="G108" i="39"/>
  <c r="F108" i="39"/>
  <c r="J107" i="39"/>
  <c r="I107" i="39"/>
  <c r="H107" i="39"/>
  <c r="G107" i="39"/>
  <c r="F107" i="39"/>
  <c r="J106" i="39"/>
  <c r="I106" i="39"/>
  <c r="H106" i="39"/>
  <c r="G106" i="39"/>
  <c r="F106" i="39"/>
  <c r="J105" i="39"/>
  <c r="I105" i="39"/>
  <c r="H105" i="39"/>
  <c r="G105" i="39"/>
  <c r="F105" i="39"/>
  <c r="J104" i="39"/>
  <c r="I104" i="39"/>
  <c r="H104" i="39"/>
  <c r="G104" i="39"/>
  <c r="F104" i="39"/>
  <c r="J103" i="39"/>
  <c r="I103" i="39"/>
  <c r="H103" i="39"/>
  <c r="G103" i="39"/>
  <c r="F103" i="39"/>
  <c r="J102" i="39"/>
  <c r="I102" i="39"/>
  <c r="H102" i="39"/>
  <c r="G102" i="39"/>
  <c r="F102" i="39"/>
  <c r="J101" i="39"/>
  <c r="I101" i="39"/>
  <c r="H101" i="39"/>
  <c r="G101" i="39"/>
  <c r="F101" i="39"/>
  <c r="J100" i="39"/>
  <c r="I100" i="39"/>
  <c r="H100" i="39"/>
  <c r="G100" i="39"/>
  <c r="F100" i="39"/>
  <c r="J99" i="39"/>
  <c r="I99" i="39"/>
  <c r="H99" i="39"/>
  <c r="G99" i="39"/>
  <c r="F99" i="39"/>
  <c r="J98" i="39"/>
  <c r="I98" i="39"/>
  <c r="H98" i="39"/>
  <c r="G98" i="39"/>
  <c r="F98" i="39"/>
  <c r="J97" i="39"/>
  <c r="I97" i="39"/>
  <c r="H97" i="39"/>
  <c r="G97" i="39"/>
  <c r="F97" i="39"/>
  <c r="J96" i="39"/>
  <c r="I96" i="39"/>
  <c r="H96" i="39"/>
  <c r="G96" i="39"/>
  <c r="F96" i="39"/>
  <c r="J95" i="39"/>
  <c r="I95" i="39"/>
  <c r="H95" i="39"/>
  <c r="G95" i="39"/>
  <c r="F95" i="39"/>
  <c r="J94" i="39"/>
  <c r="I94" i="39"/>
  <c r="H94" i="39"/>
  <c r="G94" i="39"/>
  <c r="F94" i="39"/>
  <c r="J93" i="39"/>
  <c r="I93" i="39"/>
  <c r="H93" i="39"/>
  <c r="G93" i="39"/>
  <c r="F93" i="39"/>
  <c r="J92" i="39"/>
  <c r="I92" i="39"/>
  <c r="H92" i="39"/>
  <c r="G92" i="39"/>
  <c r="F92" i="39"/>
  <c r="P82" i="39"/>
  <c r="N82" i="39"/>
  <c r="L82" i="39"/>
  <c r="J82" i="39"/>
  <c r="H82" i="39"/>
  <c r="P81" i="39"/>
  <c r="N81" i="39"/>
  <c r="L81" i="39"/>
  <c r="J81" i="39"/>
  <c r="H81" i="39"/>
  <c r="P80" i="39"/>
  <c r="N80" i="39"/>
  <c r="L80" i="39"/>
  <c r="J80" i="39"/>
  <c r="H80" i="39"/>
  <c r="P79" i="39"/>
  <c r="N79" i="39"/>
  <c r="L79" i="39"/>
  <c r="J79" i="39"/>
  <c r="H79" i="39"/>
  <c r="P78" i="39"/>
  <c r="N78" i="39"/>
  <c r="L78" i="39"/>
  <c r="J78" i="39"/>
  <c r="H78" i="39"/>
  <c r="P77" i="39"/>
  <c r="N77" i="39"/>
  <c r="L77" i="39"/>
  <c r="J77" i="39"/>
  <c r="H77" i="39"/>
  <c r="P76" i="39"/>
  <c r="N76" i="39"/>
  <c r="L76" i="39"/>
  <c r="J76" i="39"/>
  <c r="H76" i="39"/>
  <c r="P75" i="39"/>
  <c r="N75" i="39"/>
  <c r="L75" i="39"/>
  <c r="J75" i="39"/>
  <c r="H75" i="39"/>
  <c r="P74" i="39"/>
  <c r="N74" i="39"/>
  <c r="L74" i="39"/>
  <c r="J74" i="39"/>
  <c r="H74" i="39"/>
  <c r="P73" i="39"/>
  <c r="N73" i="39"/>
  <c r="L73" i="39"/>
  <c r="J73" i="39"/>
  <c r="H73" i="39"/>
  <c r="P72" i="39"/>
  <c r="N72" i="39"/>
  <c r="L72" i="39"/>
  <c r="J72" i="39"/>
  <c r="H72" i="39"/>
  <c r="P71" i="39"/>
  <c r="N71" i="39"/>
  <c r="L71" i="39"/>
  <c r="J71" i="39"/>
  <c r="H71" i="39"/>
  <c r="P70" i="39"/>
  <c r="N70" i="39"/>
  <c r="L70" i="39"/>
  <c r="J70" i="39"/>
  <c r="H70" i="39"/>
  <c r="P69" i="39"/>
  <c r="N69" i="39"/>
  <c r="L69" i="39"/>
  <c r="J69" i="39"/>
  <c r="H69" i="39"/>
  <c r="P68" i="39"/>
  <c r="N68" i="39"/>
  <c r="L68" i="39"/>
  <c r="J68" i="39"/>
  <c r="H68" i="39"/>
  <c r="P67" i="39"/>
  <c r="N67" i="39"/>
  <c r="L67" i="39"/>
  <c r="J67" i="39"/>
  <c r="H67" i="39"/>
  <c r="P66" i="39"/>
  <c r="N66" i="39"/>
  <c r="L66" i="39"/>
  <c r="J66" i="39"/>
  <c r="H66" i="39"/>
  <c r="P65" i="39"/>
  <c r="N65" i="39"/>
  <c r="L65" i="39"/>
  <c r="J65" i="39"/>
  <c r="H65" i="39"/>
  <c r="P64" i="39"/>
  <c r="N64" i="39"/>
  <c r="L64" i="39"/>
  <c r="J64" i="39"/>
  <c r="H64" i="39"/>
  <c r="G11" i="36" l="1"/>
  <c r="F11" i="36"/>
  <c r="E11" i="36"/>
  <c r="W47" i="31"/>
  <c r="W46" i="31"/>
  <c r="W45" i="31"/>
  <c r="W48" i="31"/>
  <c r="V48" i="31"/>
  <c r="H11" i="36" l="1"/>
  <c r="I19" i="24"/>
  <c r="H19" i="24"/>
  <c r="M19" i="24"/>
  <c r="L19" i="24"/>
  <c r="K19" i="24"/>
  <c r="Q19" i="24"/>
  <c r="P19" i="24"/>
  <c r="U19" i="24"/>
  <c r="T19" i="24"/>
  <c r="V19" i="24" s="1"/>
  <c r="AA19" i="24"/>
  <c r="Z19" i="24"/>
  <c r="Y19" i="24"/>
  <c r="S19" i="24"/>
  <c r="O19" i="24"/>
  <c r="G19" i="24"/>
  <c r="T6" i="35"/>
  <c r="O6" i="35"/>
  <c r="T5" i="35"/>
  <c r="U5" i="35" s="1"/>
  <c r="V5" i="35" s="1"/>
  <c r="W5" i="35" s="1"/>
  <c r="O5" i="35"/>
  <c r="U6" i="35" l="1"/>
  <c r="V6" i="35" s="1"/>
  <c r="X19" i="24"/>
  <c r="I24" i="24"/>
  <c r="H24" i="24"/>
  <c r="G24" i="24"/>
  <c r="I23" i="24"/>
  <c r="H23" i="24"/>
  <c r="H25" i="24" s="1"/>
  <c r="H27" i="24" s="1"/>
  <c r="M24" i="24"/>
  <c r="L24" i="24"/>
  <c r="K24" i="24"/>
  <c r="M23" i="24"/>
  <c r="L23" i="24"/>
  <c r="Q24" i="24"/>
  <c r="P24" i="24"/>
  <c r="O24" i="24"/>
  <c r="Q23" i="24"/>
  <c r="P23" i="24"/>
  <c r="U24" i="24"/>
  <c r="T24" i="24"/>
  <c r="S24" i="24"/>
  <c r="U23" i="24"/>
  <c r="U25" i="24" s="1"/>
  <c r="U27" i="24" s="1"/>
  <c r="T23" i="24"/>
  <c r="AA24" i="24"/>
  <c r="Z24" i="24"/>
  <c r="Y24" i="24"/>
  <c r="X24" i="24"/>
  <c r="AA23" i="24"/>
  <c r="Z23" i="24"/>
  <c r="Y23" i="24"/>
  <c r="AE24" i="24"/>
  <c r="AD24" i="24"/>
  <c r="AC24" i="24"/>
  <c r="AE23" i="24"/>
  <c r="AE25" i="24" s="1"/>
  <c r="AE27" i="24" s="1"/>
  <c r="F16" i="36" s="1"/>
  <c r="AD23" i="24"/>
  <c r="AC23" i="24"/>
  <c r="X23" i="24"/>
  <c r="S23" i="24"/>
  <c r="O23" i="24"/>
  <c r="K23" i="24"/>
  <c r="G23" i="24"/>
  <c r="AE21" i="24"/>
  <c r="AD21" i="24"/>
  <c r="AC21" i="24"/>
  <c r="AA21" i="24"/>
  <c r="Z21" i="24"/>
  <c r="Y21" i="24"/>
  <c r="U21" i="24"/>
  <c r="T21" i="24"/>
  <c r="Q21" i="24"/>
  <c r="P21" i="24"/>
  <c r="M21" i="24"/>
  <c r="L21" i="24"/>
  <c r="I21" i="24"/>
  <c r="H21" i="24"/>
  <c r="X21" i="24"/>
  <c r="S21" i="24"/>
  <c r="O21" i="24"/>
  <c r="K21" i="24"/>
  <c r="G21" i="24"/>
  <c r="E113" i="34"/>
  <c r="J112" i="34"/>
  <c r="J113" i="34" s="1"/>
  <c r="I112" i="34"/>
  <c r="I113" i="34" s="1"/>
  <c r="H112" i="34"/>
  <c r="G112" i="34"/>
  <c r="H113" i="34" s="1"/>
  <c r="F112" i="34"/>
  <c r="G113" i="34" s="1"/>
  <c r="E112" i="34"/>
  <c r="F113" i="34" s="1"/>
  <c r="D112" i="34"/>
  <c r="J111" i="34"/>
  <c r="I111" i="34"/>
  <c r="H111" i="34"/>
  <c r="G111" i="34"/>
  <c r="F111" i="34"/>
  <c r="E111" i="34"/>
  <c r="J109" i="34"/>
  <c r="I109" i="34"/>
  <c r="H109" i="34"/>
  <c r="G109" i="34"/>
  <c r="F109" i="34"/>
  <c r="E109" i="34"/>
  <c r="F107" i="34"/>
  <c r="J106" i="34"/>
  <c r="J107" i="34" s="1"/>
  <c r="I106" i="34"/>
  <c r="H106" i="34"/>
  <c r="I107" i="34" s="1"/>
  <c r="G106" i="34"/>
  <c r="H107" i="34" s="1"/>
  <c r="F106" i="34"/>
  <c r="G107" i="34" s="1"/>
  <c r="E106" i="34"/>
  <c r="E107" i="34" s="1"/>
  <c r="D106" i="34"/>
  <c r="J105" i="34"/>
  <c r="I105" i="34"/>
  <c r="H105" i="34"/>
  <c r="G105" i="34"/>
  <c r="F105" i="34"/>
  <c r="E105" i="34"/>
  <c r="J103" i="34"/>
  <c r="I103" i="34"/>
  <c r="H103" i="34"/>
  <c r="G103" i="34"/>
  <c r="F103" i="34"/>
  <c r="E103" i="34"/>
  <c r="J101" i="34"/>
  <c r="I101" i="34"/>
  <c r="H101" i="34"/>
  <c r="G101" i="34"/>
  <c r="F101" i="34"/>
  <c r="E101" i="34"/>
  <c r="J99" i="34"/>
  <c r="I99" i="34"/>
  <c r="H99" i="34"/>
  <c r="G99" i="34"/>
  <c r="F99" i="34"/>
  <c r="E99" i="34"/>
  <c r="G92" i="34"/>
  <c r="J91" i="34"/>
  <c r="I91" i="34"/>
  <c r="H91" i="34"/>
  <c r="G91" i="34"/>
  <c r="F91" i="34"/>
  <c r="E91" i="34"/>
  <c r="J89" i="34"/>
  <c r="I89" i="34"/>
  <c r="H89" i="34"/>
  <c r="G89" i="34"/>
  <c r="F89" i="34"/>
  <c r="E89" i="34"/>
  <c r="H87" i="34"/>
  <c r="J86" i="34"/>
  <c r="J92" i="34" s="1"/>
  <c r="I86" i="34"/>
  <c r="J87" i="34" s="1"/>
  <c r="H86" i="34"/>
  <c r="I87" i="34" s="1"/>
  <c r="G86" i="34"/>
  <c r="G87" i="34" s="1"/>
  <c r="F86" i="34"/>
  <c r="F92" i="34" s="1"/>
  <c r="E86" i="34"/>
  <c r="E92" i="34" s="1"/>
  <c r="D86" i="34"/>
  <c r="D92" i="34" s="1"/>
  <c r="J85" i="34"/>
  <c r="I85" i="34"/>
  <c r="H85" i="34"/>
  <c r="G85" i="34"/>
  <c r="F85" i="34"/>
  <c r="E85" i="34"/>
  <c r="J83" i="34"/>
  <c r="I83" i="34"/>
  <c r="H83" i="34"/>
  <c r="G83" i="34"/>
  <c r="F83" i="34"/>
  <c r="E83" i="34"/>
  <c r="J81" i="34"/>
  <c r="I81" i="34"/>
  <c r="H81" i="34"/>
  <c r="G81" i="34"/>
  <c r="F81" i="34"/>
  <c r="E81" i="34"/>
  <c r="J79" i="34"/>
  <c r="I79" i="34"/>
  <c r="H79" i="34"/>
  <c r="G79" i="34"/>
  <c r="F79" i="34"/>
  <c r="E79" i="34"/>
  <c r="O5" i="33"/>
  <c r="O4" i="33"/>
  <c r="AC19" i="24" l="1"/>
  <c r="W6" i="35"/>
  <c r="AE19" i="24" s="1"/>
  <c r="AD19" i="24"/>
  <c r="I25" i="24"/>
  <c r="I27" i="24" s="1"/>
  <c r="P25" i="24"/>
  <c r="P27" i="24" s="1"/>
  <c r="Y25" i="24"/>
  <c r="Y27" i="24" s="1"/>
  <c r="Q25" i="24"/>
  <c r="Q27" i="24" s="1"/>
  <c r="AD25" i="24"/>
  <c r="AD27" i="24" s="1"/>
  <c r="F15" i="36" s="1"/>
  <c r="T25" i="24"/>
  <c r="T27" i="24" s="1"/>
  <c r="AC25" i="24"/>
  <c r="AC27" i="24" s="1"/>
  <c r="F14" i="36" s="1"/>
  <c r="M25" i="24"/>
  <c r="M27" i="24" s="1"/>
  <c r="X25" i="24"/>
  <c r="X27" i="24" s="1"/>
  <c r="L25" i="24"/>
  <c r="L27" i="24" s="1"/>
  <c r="G25" i="24"/>
  <c r="G27" i="24" s="1"/>
  <c r="Z25" i="24"/>
  <c r="Z27" i="24" s="1"/>
  <c r="K25" i="24"/>
  <c r="K27" i="24" s="1"/>
  <c r="AA25" i="24"/>
  <c r="AA27" i="24" s="1"/>
  <c r="O25" i="24"/>
  <c r="O27" i="24" s="1"/>
  <c r="S25" i="24"/>
  <c r="S27" i="24" s="1"/>
  <c r="H36" i="24"/>
  <c r="E93" i="34"/>
  <c r="F93" i="34"/>
  <c r="G93" i="34"/>
  <c r="H92" i="34"/>
  <c r="H93" i="34" s="1"/>
  <c r="I92" i="34"/>
  <c r="I93" i="34" s="1"/>
  <c r="E87" i="34"/>
  <c r="F87" i="34"/>
  <c r="AE18" i="24"/>
  <c r="AE17" i="24"/>
  <c r="AD18" i="24"/>
  <c r="AD17" i="24"/>
  <c r="AC18" i="24"/>
  <c r="AC17" i="24"/>
  <c r="Y18" i="24"/>
  <c r="AA18" i="24"/>
  <c r="Z18" i="24"/>
  <c r="X18" i="24"/>
  <c r="AA17" i="24"/>
  <c r="Z17" i="24"/>
  <c r="Y17" i="24"/>
  <c r="X17" i="24"/>
  <c r="U18" i="24"/>
  <c r="T18" i="24"/>
  <c r="Q18" i="24"/>
  <c r="P18" i="24"/>
  <c r="M18" i="24"/>
  <c r="L18" i="24"/>
  <c r="S18" i="24"/>
  <c r="O18" i="24"/>
  <c r="K18" i="24"/>
  <c r="I18" i="24"/>
  <c r="H18" i="24"/>
  <c r="G18" i="24"/>
  <c r="U17" i="24"/>
  <c r="T17" i="24"/>
  <c r="S17" i="24"/>
  <c r="Q17" i="24"/>
  <c r="P17" i="24"/>
  <c r="O17" i="24"/>
  <c r="M17" i="24"/>
  <c r="L17" i="24"/>
  <c r="K17" i="24"/>
  <c r="I17" i="24"/>
  <c r="H17" i="24"/>
  <c r="G17" i="24"/>
  <c r="L4" i="31"/>
  <c r="J93" i="34" l="1"/>
  <c r="J23" i="24"/>
  <c r="N23" i="24"/>
  <c r="J17" i="24"/>
  <c r="AE33" i="24" l="1"/>
  <c r="AE31" i="24"/>
  <c r="AE30" i="24"/>
  <c r="AE29" i="24"/>
  <c r="AE28" i="24"/>
  <c r="AD33" i="24"/>
  <c r="AD31" i="24"/>
  <c r="AD30" i="24"/>
  <c r="AD29" i="24"/>
  <c r="AD28" i="24"/>
  <c r="AC33" i="24"/>
  <c r="AC31" i="24"/>
  <c r="AC30" i="24"/>
  <c r="AC29" i="24"/>
  <c r="AC28" i="24"/>
  <c r="AA31" i="24"/>
  <c r="Z31" i="24"/>
  <c r="Y31" i="24"/>
  <c r="X31" i="24"/>
  <c r="AA30" i="24"/>
  <c r="R25" i="30"/>
  <c r="X29" i="24" s="1"/>
  <c r="S25" i="30"/>
  <c r="Y29" i="24" s="1"/>
  <c r="T25" i="30"/>
  <c r="Z29" i="24" s="1"/>
  <c r="U25" i="30"/>
  <c r="AA29" i="24" s="1"/>
  <c r="R26" i="30"/>
  <c r="X30" i="24" s="1"/>
  <c r="S26" i="30"/>
  <c r="Y30" i="24" s="1"/>
  <c r="T26" i="30"/>
  <c r="Z30" i="24" s="1"/>
  <c r="U26" i="30"/>
  <c r="R27" i="30"/>
  <c r="S27" i="30"/>
  <c r="T27" i="30"/>
  <c r="U27" i="30"/>
  <c r="R28" i="30"/>
  <c r="X33" i="24" s="1"/>
  <c r="S28" i="30"/>
  <c r="Y33" i="24" s="1"/>
  <c r="T28" i="30"/>
  <c r="Z33" i="24" s="1"/>
  <c r="U28" i="30"/>
  <c r="AA33" i="24" s="1"/>
  <c r="R29" i="30"/>
  <c r="S29" i="30"/>
  <c r="T29" i="30"/>
  <c r="U29" i="30"/>
  <c r="U24" i="30"/>
  <c r="AA28" i="24" s="1"/>
  <c r="T24" i="30"/>
  <c r="Z28" i="24" s="1"/>
  <c r="S24" i="30"/>
  <c r="Y28" i="24" s="1"/>
  <c r="R24" i="30"/>
  <c r="X28" i="24" s="1"/>
  <c r="U33" i="24"/>
  <c r="T33" i="24"/>
  <c r="S33" i="24"/>
  <c r="U31" i="24"/>
  <c r="T31" i="24"/>
  <c r="S31" i="24"/>
  <c r="U30" i="24"/>
  <c r="T30" i="24"/>
  <c r="S30" i="24"/>
  <c r="U29" i="24"/>
  <c r="T29" i="24"/>
  <c r="S29" i="24"/>
  <c r="U28" i="24"/>
  <c r="T28" i="24"/>
  <c r="S28" i="24"/>
  <c r="Q33" i="24"/>
  <c r="P33" i="24"/>
  <c r="O33" i="24"/>
  <c r="Q31" i="24"/>
  <c r="P31" i="24"/>
  <c r="O31" i="24"/>
  <c r="Q30" i="24"/>
  <c r="P30" i="24"/>
  <c r="O30" i="24"/>
  <c r="Q29" i="24"/>
  <c r="P29" i="24"/>
  <c r="O29" i="24"/>
  <c r="Q28" i="24"/>
  <c r="P28" i="24"/>
  <c r="O28" i="24"/>
  <c r="M33" i="24"/>
  <c r="L33" i="24"/>
  <c r="K33" i="24"/>
  <c r="M31" i="24"/>
  <c r="L31" i="24"/>
  <c r="K31" i="24"/>
  <c r="M30" i="24"/>
  <c r="L30" i="24"/>
  <c r="K30" i="24"/>
  <c r="M29" i="24"/>
  <c r="L29" i="24"/>
  <c r="K29" i="24"/>
  <c r="M28" i="24"/>
  <c r="L28" i="24"/>
  <c r="K28" i="24"/>
  <c r="I33" i="24"/>
  <c r="H33" i="24"/>
  <c r="I31" i="24"/>
  <c r="H31" i="24"/>
  <c r="I30" i="24"/>
  <c r="H30" i="24"/>
  <c r="I29" i="24"/>
  <c r="H29" i="24"/>
  <c r="I28" i="24"/>
  <c r="H28" i="24"/>
  <c r="G33" i="24"/>
  <c r="G31" i="24"/>
  <c r="G30" i="24"/>
  <c r="G29" i="24"/>
  <c r="G28" i="24"/>
  <c r="N33" i="24" l="1"/>
  <c r="N28" i="24"/>
  <c r="R28" i="24"/>
  <c r="R33" i="24"/>
  <c r="V30" i="24"/>
  <c r="N29" i="24"/>
  <c r="R30" i="24"/>
  <c r="J33" i="24"/>
  <c r="J29" i="24"/>
  <c r="J28" i="24"/>
  <c r="J30" i="24"/>
  <c r="N30" i="24"/>
  <c r="R29" i="24"/>
  <c r="V28" i="24"/>
  <c r="V33" i="24"/>
  <c r="V29" i="24"/>
  <c r="G32" i="24"/>
  <c r="N32" i="24" l="1"/>
  <c r="N34" i="24" s="1"/>
  <c r="V32" i="24"/>
  <c r="V34" i="24" s="1"/>
  <c r="R32" i="24"/>
  <c r="R34" i="24" s="1"/>
  <c r="J32" i="24"/>
  <c r="J34" i="24" s="1"/>
  <c r="F20" i="24"/>
  <c r="AE20" i="24" l="1"/>
  <c r="AE22" i="24" s="1"/>
  <c r="E16" i="36" s="1"/>
  <c r="AD20" i="24"/>
  <c r="AD22" i="24" l="1"/>
  <c r="E15" i="36" s="1"/>
  <c r="AE32" i="24"/>
  <c r="AE34" i="24" s="1"/>
  <c r="AD32" i="24"/>
  <c r="AD34" i="24" s="1"/>
  <c r="G15" i="36" s="1"/>
  <c r="AE16" i="24" l="1"/>
  <c r="G16" i="36"/>
  <c r="H16" i="36" s="1"/>
  <c r="H15" i="36"/>
  <c r="AD16" i="24"/>
  <c r="I34" i="29"/>
  <c r="N34" i="29" s="1"/>
  <c r="J34" i="29"/>
  <c r="O34" i="29" s="1"/>
  <c r="K34" i="29"/>
  <c r="P34" i="29" s="1"/>
  <c r="L34" i="29"/>
  <c r="Q34" i="29" s="1"/>
  <c r="M34" i="29"/>
  <c r="R34" i="29" s="1"/>
  <c r="I35" i="29"/>
  <c r="N35" i="29" s="1"/>
  <c r="J35" i="29"/>
  <c r="O35" i="29" s="1"/>
  <c r="K35" i="29"/>
  <c r="P35" i="29" s="1"/>
  <c r="L35" i="29"/>
  <c r="Q35" i="29" s="1"/>
  <c r="M35" i="29"/>
  <c r="R35" i="29" s="1"/>
  <c r="J33" i="29"/>
  <c r="O33" i="29" s="1"/>
  <c r="K33" i="29"/>
  <c r="P33" i="29" s="1"/>
  <c r="L33" i="29"/>
  <c r="Q33" i="29" s="1"/>
  <c r="M33" i="29"/>
  <c r="R33" i="29" s="1"/>
  <c r="I33" i="29"/>
  <c r="N33" i="29" s="1"/>
  <c r="K31" i="29"/>
  <c r="K32" i="29" s="1"/>
  <c r="Q30" i="29"/>
  <c r="P30" i="29"/>
  <c r="O30" i="29"/>
  <c r="N30" i="29"/>
  <c r="R29" i="29"/>
  <c r="Q29" i="29"/>
  <c r="P29" i="29"/>
  <c r="O29" i="29"/>
  <c r="N29" i="29"/>
  <c r="R28" i="29"/>
  <c r="Q28" i="29"/>
  <c r="P28" i="29"/>
  <c r="O28" i="29"/>
  <c r="N28" i="29"/>
  <c r="M30" i="29"/>
  <c r="R30" i="29" s="1"/>
  <c r="M29" i="29"/>
  <c r="M28" i="29"/>
  <c r="N24" i="29"/>
  <c r="O24" i="29"/>
  <c r="P24" i="29"/>
  <c r="Q24" i="29"/>
  <c r="R24" i="29"/>
  <c r="N25" i="29"/>
  <c r="O25" i="29"/>
  <c r="P25" i="29"/>
  <c r="Q25" i="29"/>
  <c r="R25" i="29"/>
  <c r="N26" i="29"/>
  <c r="O26" i="29"/>
  <c r="P26" i="29"/>
  <c r="Q26" i="29"/>
  <c r="R26" i="29"/>
  <c r="N27" i="29"/>
  <c r="O27" i="29"/>
  <c r="P27" i="29"/>
  <c r="Q27" i="29"/>
  <c r="R27" i="29"/>
  <c r="O23" i="29"/>
  <c r="P23" i="29"/>
  <c r="Q23" i="29"/>
  <c r="R23" i="29"/>
  <c r="N23" i="29"/>
  <c r="L27" i="29"/>
  <c r="K27" i="29"/>
  <c r="J27" i="29"/>
  <c r="I27" i="29"/>
  <c r="M27" i="29"/>
  <c r="M26" i="29"/>
  <c r="M25" i="29"/>
  <c r="M24" i="29"/>
  <c r="M23" i="29"/>
  <c r="D34" i="29"/>
  <c r="E34" i="29"/>
  <c r="F34" i="29"/>
  <c r="G34" i="29"/>
  <c r="D35" i="29"/>
  <c r="E35" i="29"/>
  <c r="F35" i="29"/>
  <c r="G35" i="29"/>
  <c r="D36" i="29"/>
  <c r="E36" i="29"/>
  <c r="F36" i="29"/>
  <c r="G36" i="29"/>
  <c r="E33" i="29"/>
  <c r="F33" i="29"/>
  <c r="G33" i="29"/>
  <c r="H33" i="29"/>
  <c r="D33" i="29"/>
  <c r="G32" i="29"/>
  <c r="G37" i="29" s="1"/>
  <c r="F32" i="29"/>
  <c r="F37" i="29" s="1"/>
  <c r="E32" i="29"/>
  <c r="E37" i="29" s="1"/>
  <c r="D32" i="29"/>
  <c r="H32" i="29" s="1"/>
  <c r="H37" i="29" s="1"/>
  <c r="H31" i="29"/>
  <c r="H36" i="29" s="1"/>
  <c r="H30" i="29"/>
  <c r="H35" i="29" s="1"/>
  <c r="H29" i="29"/>
  <c r="H34" i="29" s="1"/>
  <c r="H28" i="29"/>
  <c r="E27" i="29"/>
  <c r="F27" i="29"/>
  <c r="G27" i="29"/>
  <c r="D27" i="29"/>
  <c r="H24" i="29"/>
  <c r="H25" i="29"/>
  <c r="H26" i="29"/>
  <c r="H23" i="29"/>
  <c r="M12" i="29"/>
  <c r="M10" i="29"/>
  <c r="L16" i="29"/>
  <c r="K16" i="29"/>
  <c r="J16" i="29"/>
  <c r="I16" i="29"/>
  <c r="L15" i="29"/>
  <c r="K15" i="29"/>
  <c r="J15" i="29"/>
  <c r="I15" i="29"/>
  <c r="L14" i="29"/>
  <c r="K14" i="29"/>
  <c r="J14" i="29"/>
  <c r="I14" i="29"/>
  <c r="D15" i="29"/>
  <c r="E15" i="29"/>
  <c r="F15" i="29"/>
  <c r="G15" i="29"/>
  <c r="D16" i="29"/>
  <c r="E16" i="29"/>
  <c r="F16" i="29"/>
  <c r="G16" i="29"/>
  <c r="E14" i="29"/>
  <c r="F14" i="29"/>
  <c r="G14" i="29"/>
  <c r="D14" i="29"/>
  <c r="L13" i="29"/>
  <c r="L17" i="29" s="1"/>
  <c r="K13" i="29"/>
  <c r="K17" i="29" s="1"/>
  <c r="J13" i="29"/>
  <c r="J17" i="29" s="1"/>
  <c r="I13" i="29"/>
  <c r="I17" i="29" s="1"/>
  <c r="G13" i="29"/>
  <c r="F13" i="29"/>
  <c r="E13" i="29"/>
  <c r="D13" i="29"/>
  <c r="Q12" i="29"/>
  <c r="Q16" i="29" s="1"/>
  <c r="P12" i="29"/>
  <c r="P16" i="29" s="1"/>
  <c r="O12" i="29"/>
  <c r="O16" i="29" s="1"/>
  <c r="N12" i="29"/>
  <c r="R12" i="29" s="1"/>
  <c r="H12" i="29"/>
  <c r="Q11" i="29"/>
  <c r="Q15" i="29" s="1"/>
  <c r="P11" i="29"/>
  <c r="P15" i="29" s="1"/>
  <c r="O11" i="29"/>
  <c r="O15" i="29" s="1"/>
  <c r="N11" i="29"/>
  <c r="N15" i="29" s="1"/>
  <c r="M11" i="29"/>
  <c r="M13" i="29" s="1"/>
  <c r="M31" i="29" s="1"/>
  <c r="H11" i="29"/>
  <c r="H15" i="29" s="1"/>
  <c r="Q10" i="29"/>
  <c r="P10" i="29"/>
  <c r="O10" i="29"/>
  <c r="N10" i="29"/>
  <c r="N14" i="29" s="1"/>
  <c r="H10" i="29"/>
  <c r="E9" i="29"/>
  <c r="F9" i="29"/>
  <c r="G9" i="29"/>
  <c r="I9" i="29"/>
  <c r="J9" i="29"/>
  <c r="K9" i="29"/>
  <c r="L9" i="29"/>
  <c r="D9" i="29"/>
  <c r="Q6" i="29"/>
  <c r="Q9" i="29" s="1"/>
  <c r="P6" i="29"/>
  <c r="P9" i="29" s="1"/>
  <c r="O6" i="29"/>
  <c r="O9" i="29" s="1"/>
  <c r="N6" i="29"/>
  <c r="M6" i="29"/>
  <c r="M14" i="29" s="1"/>
  <c r="H6" i="29"/>
  <c r="Q8" i="29"/>
  <c r="P8" i="29"/>
  <c r="O8" i="29"/>
  <c r="N8" i="29"/>
  <c r="M8" i="29"/>
  <c r="M16" i="29" s="1"/>
  <c r="H8" i="29"/>
  <c r="Q7" i="29"/>
  <c r="P7" i="29"/>
  <c r="O7" i="29"/>
  <c r="N7" i="29"/>
  <c r="M7" i="29"/>
  <c r="H7" i="29"/>
  <c r="O71" i="24"/>
  <c r="O66" i="24"/>
  <c r="O67" i="24"/>
  <c r="O68" i="24"/>
  <c r="O65" i="24"/>
  <c r="L64" i="24"/>
  <c r="L70" i="24" s="1"/>
  <c r="L72" i="24" s="1"/>
  <c r="M64" i="24"/>
  <c r="M70" i="24" s="1"/>
  <c r="M72" i="24" s="1"/>
  <c r="N64" i="24"/>
  <c r="N70" i="24" s="1"/>
  <c r="N72" i="24" s="1"/>
  <c r="K64" i="24"/>
  <c r="K70" i="24" s="1"/>
  <c r="K72" i="24" s="1"/>
  <c r="O64" i="24" l="1"/>
  <c r="O70" i="24" s="1"/>
  <c r="O72" i="24" s="1"/>
  <c r="R31" i="29"/>
  <c r="M36" i="29"/>
  <c r="R36" i="29" s="1"/>
  <c r="K37" i="29"/>
  <c r="P37" i="29" s="1"/>
  <c r="P32" i="29"/>
  <c r="L31" i="29"/>
  <c r="J31" i="29"/>
  <c r="K36" i="29"/>
  <c r="P36" i="29" s="1"/>
  <c r="P31" i="29"/>
  <c r="I31" i="29"/>
  <c r="I32" i="29"/>
  <c r="I37" i="29" s="1"/>
  <c r="N37" i="29" s="1"/>
  <c r="D37" i="29"/>
  <c r="H27" i="29"/>
  <c r="O13" i="29"/>
  <c r="N17" i="29"/>
  <c r="G17" i="29"/>
  <c r="N16" i="29"/>
  <c r="H14" i="29"/>
  <c r="Q14" i="29"/>
  <c r="M15" i="29"/>
  <c r="N13" i="29"/>
  <c r="D17" i="29"/>
  <c r="M9" i="29"/>
  <c r="M17" i="29" s="1"/>
  <c r="P13" i="29"/>
  <c r="R11" i="29"/>
  <c r="R15" i="29" s="1"/>
  <c r="E17" i="29"/>
  <c r="Q17" i="29"/>
  <c r="O14" i="29"/>
  <c r="P14" i="29"/>
  <c r="Q13" i="29"/>
  <c r="H16" i="29"/>
  <c r="F17" i="29"/>
  <c r="O17" i="29"/>
  <c r="R10" i="29"/>
  <c r="N9" i="29"/>
  <c r="R8" i="29"/>
  <c r="R16" i="29" s="1"/>
  <c r="H9" i="29"/>
  <c r="H13" i="29"/>
  <c r="R6" i="29"/>
  <c r="R7" i="29"/>
  <c r="N31" i="29" l="1"/>
  <c r="I36" i="29"/>
  <c r="N36" i="29" s="1"/>
  <c r="J36" i="29"/>
  <c r="O36" i="29" s="1"/>
  <c r="J32" i="29"/>
  <c r="O31" i="29"/>
  <c r="Q31" i="29"/>
  <c r="L32" i="29"/>
  <c r="L36" i="29"/>
  <c r="Q36" i="29" s="1"/>
  <c r="M32" i="29"/>
  <c r="N32" i="29"/>
  <c r="R13" i="29"/>
  <c r="R14" i="29"/>
  <c r="R17" i="29" s="1"/>
  <c r="P17" i="29"/>
  <c r="H17" i="29"/>
  <c r="R9" i="29"/>
  <c r="R32" i="29" l="1"/>
  <c r="M37" i="29"/>
  <c r="R37" i="29" s="1"/>
  <c r="Q32" i="29"/>
  <c r="L37" i="29"/>
  <c r="Q37" i="29" s="1"/>
  <c r="O32" i="29"/>
  <c r="J37" i="29"/>
  <c r="O37" i="29" s="1"/>
  <c r="P65" i="24" l="1"/>
  <c r="Q65" i="24"/>
  <c r="R65" i="24"/>
  <c r="S65" i="24"/>
  <c r="T65" i="24"/>
  <c r="P66" i="24"/>
  <c r="Q66" i="24"/>
  <c r="R66" i="24"/>
  <c r="S66" i="24"/>
  <c r="T66" i="24"/>
  <c r="P67" i="24"/>
  <c r="Q67" i="24"/>
  <c r="R67" i="24"/>
  <c r="S67" i="24"/>
  <c r="T67" i="24"/>
  <c r="P68" i="24"/>
  <c r="Q68" i="24"/>
  <c r="R68" i="24"/>
  <c r="S68" i="24"/>
  <c r="T68" i="24"/>
  <c r="P69" i="24"/>
  <c r="Q69" i="24"/>
  <c r="R69" i="24"/>
  <c r="S69" i="24"/>
  <c r="T69" i="24"/>
  <c r="P70" i="24"/>
  <c r="Q70" i="24"/>
  <c r="R70" i="24"/>
  <c r="S70" i="24"/>
  <c r="T70" i="24"/>
  <c r="P71" i="24"/>
  <c r="Q71" i="24"/>
  <c r="R71" i="24"/>
  <c r="S71" i="24"/>
  <c r="T71" i="24"/>
  <c r="P72" i="24"/>
  <c r="Q72" i="24"/>
  <c r="R72" i="24"/>
  <c r="S72" i="24"/>
  <c r="T72" i="24"/>
  <c r="Q64" i="24"/>
  <c r="R64" i="24"/>
  <c r="S64" i="24"/>
  <c r="T64" i="24"/>
  <c r="P64" i="24"/>
  <c r="B1442" i="27" l="1"/>
  <c r="B1441" i="27"/>
  <c r="B1440" i="27"/>
  <c r="B1439" i="27"/>
  <c r="B1438" i="27"/>
  <c r="B1437" i="27"/>
  <c r="B1436" i="27"/>
  <c r="B1435" i="27"/>
  <c r="B1434" i="27"/>
  <c r="B1433" i="27"/>
  <c r="B1432" i="27"/>
  <c r="B1431" i="27"/>
  <c r="B1430" i="27"/>
  <c r="B1429" i="27"/>
  <c r="B1428" i="27"/>
  <c r="B1427" i="27"/>
  <c r="B1426" i="27"/>
  <c r="B1425" i="27"/>
  <c r="B1424" i="27"/>
  <c r="B1423" i="27"/>
  <c r="B1422" i="27"/>
  <c r="B1421" i="27"/>
  <c r="B1420" i="27"/>
  <c r="B1419" i="27"/>
  <c r="B1418" i="27"/>
  <c r="B1417" i="27"/>
  <c r="B1416" i="27"/>
  <c r="B1415" i="27"/>
  <c r="B1414" i="27"/>
  <c r="B1413" i="27"/>
  <c r="B1412" i="27"/>
  <c r="B1411" i="27"/>
  <c r="B1410" i="27"/>
  <c r="B1409" i="27"/>
  <c r="B1408" i="27"/>
  <c r="B1407" i="27"/>
  <c r="B1406" i="27"/>
  <c r="B1405" i="27"/>
  <c r="B1404" i="27"/>
  <c r="B1403" i="27"/>
  <c r="B1402" i="27"/>
  <c r="B1401" i="27"/>
  <c r="B1400" i="27"/>
  <c r="B1399" i="27"/>
  <c r="B1398" i="27"/>
  <c r="B1397" i="27"/>
  <c r="B1396" i="27"/>
  <c r="B1395" i="27"/>
  <c r="B1394" i="27"/>
  <c r="B1393" i="27"/>
  <c r="B1392" i="27"/>
  <c r="B1391" i="27"/>
  <c r="B1390" i="27"/>
  <c r="B1389" i="27"/>
  <c r="B1388" i="27"/>
  <c r="B1387" i="27"/>
  <c r="B1386" i="27"/>
  <c r="B1385" i="27"/>
  <c r="B1384" i="27"/>
  <c r="B1383" i="27"/>
  <c r="B1382" i="27"/>
  <c r="B1381" i="27"/>
  <c r="B1380" i="27"/>
  <c r="B1379" i="27"/>
  <c r="B1378" i="27"/>
  <c r="B1377" i="27"/>
  <c r="B1376" i="27"/>
  <c r="B1375" i="27"/>
  <c r="B1374" i="27"/>
  <c r="B1373" i="27"/>
  <c r="B1372" i="27"/>
  <c r="B1371" i="27"/>
  <c r="B1370" i="27"/>
  <c r="B1369" i="27"/>
  <c r="B1368" i="27"/>
  <c r="B1367" i="27"/>
  <c r="B1366" i="27"/>
  <c r="B1365" i="27"/>
  <c r="F1364" i="27"/>
  <c r="E1364" i="27"/>
  <c r="B1364" i="27"/>
  <c r="F1363" i="27"/>
  <c r="E1363" i="27"/>
  <c r="B1363" i="27"/>
  <c r="F1362" i="27"/>
  <c r="E1362" i="27"/>
  <c r="B1362" i="27"/>
  <c r="F1361" i="27"/>
  <c r="E1361" i="27"/>
  <c r="B1361" i="27"/>
  <c r="F1360" i="27"/>
  <c r="E1360" i="27"/>
  <c r="B1360" i="27"/>
  <c r="F1359" i="27"/>
  <c r="E1359" i="27"/>
  <c r="B1359" i="27"/>
  <c r="F1358" i="27"/>
  <c r="E1358" i="27"/>
  <c r="B1358" i="27"/>
  <c r="F1357" i="27"/>
  <c r="E1357" i="27"/>
  <c r="B1357" i="27"/>
  <c r="F1356" i="27"/>
  <c r="E1356" i="27"/>
  <c r="B1356" i="27"/>
  <c r="F1355" i="27"/>
  <c r="E1355" i="27"/>
  <c r="B1355" i="27"/>
  <c r="F1354" i="27"/>
  <c r="E1354" i="27"/>
  <c r="B1354" i="27"/>
  <c r="F1353" i="27"/>
  <c r="E1353" i="27"/>
  <c r="B1353" i="27"/>
  <c r="F1352" i="27"/>
  <c r="E1352" i="27"/>
  <c r="B1352" i="27"/>
  <c r="F1351" i="27"/>
  <c r="E1351" i="27"/>
  <c r="B1351" i="27"/>
  <c r="F1350" i="27"/>
  <c r="E1350" i="27"/>
  <c r="B1350" i="27"/>
  <c r="B1349" i="27"/>
  <c r="B1348" i="27"/>
  <c r="B1347" i="27"/>
  <c r="B1346" i="27"/>
  <c r="B1345" i="27"/>
  <c r="B1344" i="27"/>
  <c r="B1343" i="27"/>
  <c r="B1342" i="27"/>
  <c r="B1341" i="27"/>
  <c r="B1340" i="27"/>
  <c r="B1339" i="27"/>
  <c r="B1338" i="27"/>
  <c r="B1337" i="27"/>
  <c r="B1336" i="27"/>
  <c r="B1335" i="27"/>
  <c r="B1334" i="27"/>
  <c r="B1333" i="27"/>
  <c r="B1332" i="27"/>
  <c r="B1331" i="27"/>
  <c r="B1330" i="27"/>
  <c r="B1329" i="27"/>
  <c r="B1328" i="27"/>
  <c r="B1327" i="27"/>
  <c r="B1326" i="27"/>
  <c r="B1325" i="27"/>
  <c r="B1324" i="27"/>
  <c r="B1323" i="27"/>
  <c r="B1322" i="27"/>
  <c r="B1321" i="27"/>
  <c r="B1320" i="27"/>
  <c r="B1319" i="27"/>
  <c r="B1318" i="27"/>
  <c r="B1317" i="27"/>
  <c r="B1316" i="27"/>
  <c r="B1315" i="27"/>
  <c r="B1314" i="27"/>
  <c r="B1313" i="27"/>
  <c r="B1312" i="27"/>
  <c r="B1311" i="27"/>
  <c r="B1310" i="27"/>
  <c r="B1309" i="27"/>
  <c r="B1308" i="27"/>
  <c r="B1307" i="27"/>
  <c r="B1306" i="27"/>
  <c r="B1305" i="27"/>
  <c r="B1304" i="27"/>
  <c r="B1303" i="27"/>
  <c r="B1302" i="27"/>
  <c r="B1301" i="27"/>
  <c r="B1300" i="27"/>
  <c r="B1299" i="27"/>
  <c r="B1298" i="27"/>
  <c r="B1297" i="27"/>
  <c r="B1296" i="27"/>
  <c r="B1295" i="27"/>
  <c r="B1294" i="27"/>
  <c r="B1293" i="27"/>
  <c r="B1292" i="27"/>
  <c r="B1291" i="27"/>
  <c r="B1290" i="27"/>
  <c r="B1289" i="27"/>
  <c r="B1288" i="27"/>
  <c r="B1287" i="27"/>
  <c r="B1286" i="27"/>
  <c r="B1285" i="27"/>
  <c r="B1284" i="27"/>
  <c r="B1283" i="27"/>
  <c r="B1282" i="27"/>
  <c r="B1281" i="27"/>
  <c r="B1280" i="27"/>
  <c r="B1279" i="27"/>
  <c r="B1278" i="27"/>
  <c r="B1277" i="27"/>
  <c r="B1276" i="27"/>
  <c r="B1275" i="27"/>
  <c r="B1274" i="27"/>
  <c r="B1273" i="27"/>
  <c r="B1272" i="27"/>
  <c r="B1271" i="27"/>
  <c r="B1270" i="27"/>
  <c r="B1269" i="27"/>
  <c r="B1268" i="27"/>
  <c r="B1267" i="27"/>
  <c r="B1266" i="27"/>
  <c r="B1265" i="27"/>
  <c r="B1264" i="27"/>
  <c r="B1263" i="27"/>
  <c r="B1262" i="27"/>
  <c r="B1261" i="27"/>
  <c r="B1260" i="27"/>
  <c r="B1259" i="27"/>
  <c r="B1258" i="27"/>
  <c r="B1257" i="27"/>
  <c r="B1256" i="27"/>
  <c r="B1255" i="27"/>
  <c r="B1254" i="27"/>
  <c r="B1253" i="27"/>
  <c r="B1252" i="27"/>
  <c r="B1251" i="27"/>
  <c r="B1250" i="27"/>
  <c r="B1249" i="27"/>
  <c r="B1248" i="27"/>
  <c r="B1247" i="27"/>
  <c r="B1246" i="27"/>
  <c r="B1245" i="27"/>
  <c r="B1244" i="27"/>
  <c r="B1243" i="27"/>
  <c r="B1242" i="27"/>
  <c r="B1241" i="27"/>
  <c r="B1240" i="27"/>
  <c r="B1239" i="27"/>
  <c r="B1238" i="27"/>
  <c r="B1237" i="27"/>
  <c r="B1236" i="27"/>
  <c r="B1235" i="27"/>
  <c r="B1234" i="27"/>
  <c r="B1233" i="27"/>
  <c r="B1232" i="27"/>
  <c r="B1231" i="27"/>
  <c r="B1230" i="27"/>
  <c r="B1229" i="27"/>
  <c r="B1228" i="27"/>
  <c r="B1227" i="27"/>
  <c r="B1226" i="27"/>
  <c r="B1225" i="27"/>
  <c r="B1224" i="27"/>
  <c r="B1223" i="27"/>
  <c r="B1222" i="27"/>
  <c r="B1221" i="27"/>
  <c r="B1220" i="27"/>
  <c r="B1219" i="27"/>
  <c r="B1218" i="27"/>
  <c r="B1217" i="27"/>
  <c r="B1216" i="27"/>
  <c r="B1215" i="27"/>
  <c r="B1214" i="27"/>
  <c r="B1213" i="27"/>
  <c r="B1212" i="27"/>
  <c r="B1211" i="27"/>
  <c r="B1210" i="27"/>
  <c r="B1209" i="27"/>
  <c r="B1208" i="27"/>
  <c r="B1207" i="27"/>
  <c r="B1206" i="27"/>
  <c r="B1205" i="27"/>
  <c r="B1204" i="27"/>
  <c r="B1203" i="27"/>
  <c r="B1202" i="27"/>
  <c r="B1201" i="27"/>
  <c r="B1200" i="27"/>
  <c r="B1199" i="27"/>
  <c r="B1198" i="27"/>
  <c r="B1197" i="27"/>
  <c r="B1196" i="27"/>
  <c r="B1195" i="27"/>
  <c r="B1194" i="27"/>
  <c r="B1193" i="27"/>
  <c r="B1192" i="27"/>
  <c r="B1191" i="27"/>
  <c r="B1190" i="27"/>
  <c r="B1189" i="27"/>
  <c r="B1188" i="27"/>
  <c r="B1187" i="27"/>
  <c r="B1186" i="27"/>
  <c r="B1185" i="27"/>
  <c r="B1184" i="27"/>
  <c r="B1183" i="27"/>
  <c r="B1182" i="27"/>
  <c r="B1181" i="27"/>
  <c r="B1180" i="27"/>
  <c r="B1179" i="27"/>
  <c r="B1178" i="27"/>
  <c r="B1177" i="27"/>
  <c r="B1176" i="27"/>
  <c r="B1175" i="27"/>
  <c r="B1174" i="27"/>
  <c r="B1173" i="27"/>
  <c r="B1172" i="27"/>
  <c r="B1171" i="27"/>
  <c r="B1170" i="27"/>
  <c r="B1169" i="27"/>
  <c r="B1168" i="27"/>
  <c r="B1167" i="27"/>
  <c r="B1166" i="27"/>
  <c r="B1165" i="27"/>
  <c r="B1164" i="27"/>
  <c r="B1163" i="27"/>
  <c r="B1162" i="27"/>
  <c r="B1161" i="27"/>
  <c r="B1160" i="27"/>
  <c r="B1159" i="27"/>
  <c r="B1158" i="27"/>
  <c r="B1157" i="27"/>
  <c r="B1156" i="27"/>
  <c r="B1155" i="27"/>
  <c r="B1154" i="27"/>
  <c r="B1153" i="27"/>
  <c r="B1152" i="27"/>
  <c r="B1151" i="27"/>
  <c r="B1150" i="27"/>
  <c r="B1149" i="27"/>
  <c r="B1148" i="27"/>
  <c r="B1147" i="27"/>
  <c r="B1146" i="27"/>
  <c r="B1145" i="27"/>
  <c r="B1144" i="27"/>
  <c r="B1143" i="27"/>
  <c r="B1142" i="27"/>
  <c r="B1141" i="27"/>
  <c r="B1140" i="27"/>
  <c r="B1139" i="27"/>
  <c r="B1138" i="27"/>
  <c r="B1137" i="27"/>
  <c r="B1136" i="27"/>
  <c r="B1135" i="27"/>
  <c r="B1134" i="27"/>
  <c r="B1133" i="27"/>
  <c r="B1132" i="27"/>
  <c r="B1131" i="27"/>
  <c r="B1130" i="27"/>
  <c r="B1129" i="27"/>
  <c r="B1128" i="27"/>
  <c r="B1127" i="27"/>
  <c r="B1126" i="27"/>
  <c r="B1125" i="27"/>
  <c r="B1124" i="27"/>
  <c r="B1123" i="27"/>
  <c r="B1122" i="27"/>
  <c r="B1121" i="27"/>
  <c r="B1120" i="27"/>
  <c r="B1119" i="27"/>
  <c r="B1118" i="27"/>
  <c r="B1117" i="27"/>
  <c r="B1116" i="27"/>
  <c r="B1115" i="27"/>
  <c r="B1114" i="27"/>
  <c r="B1113" i="27"/>
  <c r="B1112" i="27"/>
  <c r="B1111" i="27"/>
  <c r="B1110" i="27"/>
  <c r="B1109" i="27"/>
  <c r="B1108" i="27"/>
  <c r="B1107" i="27"/>
  <c r="B1106" i="27"/>
  <c r="B1105" i="27"/>
  <c r="B1104" i="27"/>
  <c r="B1103" i="27"/>
  <c r="B1102" i="27"/>
  <c r="B1101" i="27"/>
  <c r="B1100" i="27"/>
  <c r="B1099" i="27"/>
  <c r="B1098" i="27"/>
  <c r="B1097" i="27"/>
  <c r="B1096" i="27"/>
  <c r="B1095" i="27"/>
  <c r="B1094" i="27"/>
  <c r="B1093" i="27"/>
  <c r="B1092" i="27"/>
  <c r="B1091" i="27"/>
  <c r="B1090" i="27"/>
  <c r="B1089" i="27"/>
  <c r="B1088" i="27"/>
  <c r="B1087" i="27"/>
  <c r="B1086" i="27"/>
  <c r="B1085" i="27"/>
  <c r="B1084" i="27"/>
  <c r="B1083" i="27"/>
  <c r="B1082" i="27"/>
  <c r="B1081" i="27"/>
  <c r="B1080" i="27"/>
  <c r="B1079" i="27"/>
  <c r="B1078" i="27"/>
  <c r="B1077" i="27"/>
  <c r="B1076" i="27"/>
  <c r="B1075" i="27"/>
  <c r="B1074" i="27"/>
  <c r="B1073" i="27"/>
  <c r="B1072" i="27"/>
  <c r="B1071" i="27"/>
  <c r="B1070" i="27"/>
  <c r="B1069" i="27"/>
  <c r="B1068" i="27"/>
  <c r="B1067" i="27"/>
  <c r="B1066" i="27"/>
  <c r="B1065" i="27"/>
  <c r="B1064" i="27"/>
  <c r="B1063" i="27"/>
  <c r="B1062" i="27"/>
  <c r="B1061" i="27"/>
  <c r="B1060" i="27"/>
  <c r="B1059" i="27"/>
  <c r="B1058" i="27"/>
  <c r="B1057" i="27"/>
  <c r="B1056" i="27"/>
  <c r="B1055" i="27"/>
  <c r="B1054" i="27"/>
  <c r="B1053" i="27"/>
  <c r="B1052" i="27"/>
  <c r="B1051" i="27"/>
  <c r="B1050" i="27"/>
  <c r="B1049" i="27"/>
  <c r="B1048" i="27"/>
  <c r="B1047" i="27"/>
  <c r="B1046" i="27"/>
  <c r="B1045" i="27"/>
  <c r="B1044" i="27"/>
  <c r="B1043" i="27"/>
  <c r="B1042" i="27"/>
  <c r="B1041" i="27"/>
  <c r="B1040" i="27"/>
  <c r="B1039" i="27"/>
  <c r="B1038" i="27"/>
  <c r="B1037" i="27"/>
  <c r="B1036" i="27"/>
  <c r="B1035" i="27"/>
  <c r="B1034" i="27"/>
  <c r="B1033" i="27"/>
  <c r="B1032" i="27"/>
  <c r="B1031" i="27"/>
  <c r="B1030" i="27"/>
  <c r="B1029" i="27"/>
  <c r="B1028" i="27"/>
  <c r="B1027" i="27"/>
  <c r="B1026" i="27"/>
  <c r="B1025" i="27"/>
  <c r="B1024" i="27"/>
  <c r="B1023" i="27"/>
  <c r="B1022" i="27"/>
  <c r="B1021" i="27"/>
  <c r="B1020" i="27"/>
  <c r="B1019" i="27"/>
  <c r="B1018" i="27"/>
  <c r="B1017" i="27"/>
  <c r="B1016" i="27"/>
  <c r="B1015" i="27"/>
  <c r="B1014" i="27"/>
  <c r="B1013" i="27"/>
  <c r="B1012" i="27"/>
  <c r="B1011" i="27"/>
  <c r="B1010" i="27"/>
  <c r="B1009" i="27"/>
  <c r="B1008" i="27"/>
  <c r="B1007" i="27"/>
  <c r="B1006" i="27"/>
  <c r="B1005" i="27"/>
  <c r="B1004" i="27"/>
  <c r="B1003" i="27"/>
  <c r="B1002" i="27"/>
  <c r="B1001" i="27"/>
  <c r="B1000" i="27"/>
  <c r="B999" i="27"/>
  <c r="B998" i="27"/>
  <c r="B997" i="27"/>
  <c r="B996" i="27"/>
  <c r="B995" i="27"/>
  <c r="B994" i="27"/>
  <c r="B993" i="27"/>
  <c r="B992" i="27"/>
  <c r="B991" i="27"/>
  <c r="B990" i="27"/>
  <c r="B989" i="27"/>
  <c r="B988" i="27"/>
  <c r="B987" i="27"/>
  <c r="B986" i="27"/>
  <c r="B985" i="27"/>
  <c r="B984" i="27"/>
  <c r="B983" i="27"/>
  <c r="B982" i="27"/>
  <c r="B981" i="27"/>
  <c r="B980" i="27"/>
  <c r="B979" i="27"/>
  <c r="B978" i="27"/>
  <c r="B977" i="27"/>
  <c r="B976" i="27"/>
  <c r="B975" i="27"/>
  <c r="B974" i="27"/>
  <c r="B973" i="27"/>
  <c r="B972" i="27"/>
  <c r="B971" i="27"/>
  <c r="B970" i="27"/>
  <c r="B969" i="27"/>
  <c r="B968" i="27"/>
  <c r="B967" i="27"/>
  <c r="B966" i="27"/>
  <c r="B965" i="27"/>
  <c r="B964" i="27"/>
  <c r="B963" i="27"/>
  <c r="B962" i="27"/>
  <c r="B961" i="27"/>
  <c r="B960" i="27"/>
  <c r="B959" i="27"/>
  <c r="B958" i="27"/>
  <c r="B957" i="27"/>
  <c r="B956" i="27"/>
  <c r="B955" i="27"/>
  <c r="B954" i="27"/>
  <c r="B953" i="27"/>
  <c r="B952" i="27"/>
  <c r="B951" i="27"/>
  <c r="B950" i="27"/>
  <c r="B949" i="27"/>
  <c r="B948" i="27"/>
  <c r="B947" i="27"/>
  <c r="B946" i="27"/>
  <c r="B945" i="27"/>
  <c r="B944" i="27"/>
  <c r="B943" i="27"/>
  <c r="B942" i="27"/>
  <c r="B941" i="27"/>
  <c r="B940" i="27"/>
  <c r="B939" i="27"/>
  <c r="B938" i="27"/>
  <c r="B937" i="27"/>
  <c r="B936" i="27"/>
  <c r="B935" i="27"/>
  <c r="B934" i="27"/>
  <c r="B933" i="27"/>
  <c r="B932" i="27"/>
  <c r="B931" i="27"/>
  <c r="B930" i="27"/>
  <c r="B929" i="27"/>
  <c r="B928" i="27"/>
  <c r="B927" i="27"/>
  <c r="B926" i="27"/>
  <c r="B925" i="27"/>
  <c r="B924" i="27"/>
  <c r="B923" i="27"/>
  <c r="B922" i="27"/>
  <c r="B921" i="27"/>
  <c r="B920" i="27"/>
  <c r="B919" i="27"/>
  <c r="B918" i="27"/>
  <c r="B917" i="27"/>
  <c r="B916" i="27"/>
  <c r="B915" i="27"/>
  <c r="B914" i="27"/>
  <c r="B913" i="27"/>
  <c r="B912" i="27"/>
  <c r="B911" i="27"/>
  <c r="B910" i="27"/>
  <c r="B909" i="27"/>
  <c r="B908" i="27"/>
  <c r="B907" i="27"/>
  <c r="B906" i="27"/>
  <c r="B905" i="27"/>
  <c r="B904" i="27"/>
  <c r="B903" i="27"/>
  <c r="B902" i="27"/>
  <c r="B901" i="27"/>
  <c r="B900" i="27"/>
  <c r="B899" i="27"/>
  <c r="B898" i="27"/>
  <c r="B897" i="27"/>
  <c r="B896" i="27"/>
  <c r="B895" i="27"/>
  <c r="B894" i="27"/>
  <c r="B893" i="27"/>
  <c r="B892" i="27"/>
  <c r="B891" i="27"/>
  <c r="B890" i="27"/>
  <c r="B889" i="27"/>
  <c r="B888" i="27"/>
  <c r="B887" i="27"/>
  <c r="B886" i="27"/>
  <c r="B885" i="27"/>
  <c r="B884" i="27"/>
  <c r="B883" i="27"/>
  <c r="B882" i="27"/>
  <c r="B881" i="27"/>
  <c r="B880" i="27"/>
  <c r="B879" i="27"/>
  <c r="B878" i="27"/>
  <c r="B877" i="27"/>
  <c r="B876" i="27"/>
  <c r="B875" i="27"/>
  <c r="B874" i="27"/>
  <c r="B873" i="27"/>
  <c r="B872" i="27"/>
  <c r="B871" i="27"/>
  <c r="B870" i="27"/>
  <c r="B869" i="27"/>
  <c r="B868" i="27"/>
  <c r="B867" i="27"/>
  <c r="B866" i="27"/>
  <c r="B865" i="27"/>
  <c r="B864" i="27"/>
  <c r="B863" i="27"/>
  <c r="B862" i="27"/>
  <c r="B861" i="27"/>
  <c r="B860" i="27"/>
  <c r="B859" i="27"/>
  <c r="B858" i="27"/>
  <c r="B857" i="27"/>
  <c r="B856" i="27"/>
  <c r="B855" i="27"/>
  <c r="B854" i="27"/>
  <c r="B853" i="27"/>
  <c r="B852" i="27"/>
  <c r="B851" i="27"/>
  <c r="B850" i="27"/>
  <c r="B849" i="27"/>
  <c r="B848" i="27"/>
  <c r="B847" i="27"/>
  <c r="B846" i="27"/>
  <c r="B845" i="27"/>
  <c r="B844" i="27"/>
  <c r="B843" i="27"/>
  <c r="B842" i="27"/>
  <c r="B841" i="27"/>
  <c r="B840" i="27"/>
  <c r="B839" i="27"/>
  <c r="B838" i="27"/>
  <c r="B837" i="27"/>
  <c r="B836" i="27"/>
  <c r="B835" i="27"/>
  <c r="B834" i="27"/>
  <c r="B833" i="27"/>
  <c r="B832" i="27"/>
  <c r="B831" i="27"/>
  <c r="B830" i="27"/>
  <c r="B829" i="27"/>
  <c r="B828" i="27"/>
  <c r="B827" i="27"/>
  <c r="B826" i="27"/>
  <c r="B825" i="27"/>
  <c r="B824" i="27"/>
  <c r="B823" i="27"/>
  <c r="B822" i="27"/>
  <c r="B821" i="27"/>
  <c r="B820" i="27"/>
  <c r="B819" i="27"/>
  <c r="B818" i="27"/>
  <c r="B817" i="27"/>
  <c r="B816" i="27"/>
  <c r="B815" i="27"/>
  <c r="B814" i="27"/>
  <c r="B813" i="27"/>
  <c r="B812" i="27"/>
  <c r="B811" i="27"/>
  <c r="B810" i="27"/>
  <c r="B809" i="27"/>
  <c r="B808" i="27"/>
  <c r="B807" i="27"/>
  <c r="B806" i="27"/>
  <c r="B805" i="27"/>
  <c r="B804" i="27"/>
  <c r="B803" i="27"/>
  <c r="B802" i="27"/>
  <c r="B801" i="27"/>
  <c r="B800" i="27"/>
  <c r="B799" i="27"/>
  <c r="B798" i="27"/>
  <c r="B797" i="27"/>
  <c r="B796" i="27"/>
  <c r="B795" i="27"/>
  <c r="B794" i="27"/>
  <c r="B793" i="27"/>
  <c r="B792" i="27"/>
  <c r="B791" i="27"/>
  <c r="B790" i="27"/>
  <c r="B789" i="27"/>
  <c r="B788" i="27"/>
  <c r="B787" i="27"/>
  <c r="B786" i="27"/>
  <c r="B785" i="27"/>
  <c r="B784" i="27"/>
  <c r="B783" i="27"/>
  <c r="B782" i="27"/>
  <c r="B781" i="27"/>
  <c r="B780" i="27"/>
  <c r="B779" i="27"/>
  <c r="B778" i="27"/>
  <c r="B777" i="27"/>
  <c r="B776" i="27"/>
  <c r="B775" i="27"/>
  <c r="B774" i="27"/>
  <c r="B773" i="27"/>
  <c r="B772" i="27"/>
  <c r="B771" i="27"/>
  <c r="B770" i="27"/>
  <c r="B769" i="27"/>
  <c r="B768" i="27"/>
  <c r="B767" i="27"/>
  <c r="B766" i="27"/>
  <c r="B765" i="27"/>
  <c r="B764" i="27"/>
  <c r="B763" i="27"/>
  <c r="B762" i="27"/>
  <c r="B761" i="27"/>
  <c r="B760" i="27"/>
  <c r="B759" i="27"/>
  <c r="B758" i="27"/>
  <c r="B757" i="27"/>
  <c r="B756" i="27"/>
  <c r="B755" i="27"/>
  <c r="B754" i="27"/>
  <c r="B753" i="27"/>
  <c r="B752" i="27"/>
  <c r="B751" i="27"/>
  <c r="B750" i="27"/>
  <c r="B749" i="27"/>
  <c r="B748" i="27"/>
  <c r="B747" i="27"/>
  <c r="B746" i="27"/>
  <c r="B745" i="27"/>
  <c r="B744" i="27"/>
  <c r="B743" i="27"/>
  <c r="B742" i="27"/>
  <c r="B741" i="27"/>
  <c r="B740" i="27"/>
  <c r="B739" i="27"/>
  <c r="B738" i="27"/>
  <c r="B737" i="27"/>
  <c r="B736" i="27"/>
  <c r="B735" i="27"/>
  <c r="B734" i="27"/>
  <c r="B733" i="27"/>
  <c r="B732" i="27"/>
  <c r="B731" i="27"/>
  <c r="B730" i="27"/>
  <c r="B729" i="27"/>
  <c r="B728" i="27"/>
  <c r="B727" i="27"/>
  <c r="B726" i="27"/>
  <c r="B725" i="27"/>
  <c r="B724" i="27"/>
  <c r="B723" i="27"/>
  <c r="B722" i="27"/>
  <c r="B721" i="27"/>
  <c r="B720" i="27"/>
  <c r="B719" i="27"/>
  <c r="B718" i="27"/>
  <c r="B717" i="27"/>
  <c r="B716" i="27"/>
  <c r="B715" i="27"/>
  <c r="B714" i="27"/>
  <c r="B713" i="27"/>
  <c r="B712" i="27"/>
  <c r="B711" i="27"/>
  <c r="B710" i="27"/>
  <c r="B709" i="27"/>
  <c r="B708" i="27"/>
  <c r="B707" i="27"/>
  <c r="B706" i="27"/>
  <c r="B705" i="27"/>
  <c r="B704" i="27"/>
  <c r="B703" i="27"/>
  <c r="B702" i="27"/>
  <c r="B701" i="27"/>
  <c r="B700" i="27"/>
  <c r="B699" i="27"/>
  <c r="B698" i="27"/>
  <c r="B697" i="27"/>
  <c r="B696" i="27"/>
  <c r="B695" i="27"/>
  <c r="B694" i="27"/>
  <c r="B693" i="27"/>
  <c r="B692" i="27"/>
  <c r="B691" i="27"/>
  <c r="B690" i="27"/>
  <c r="B689" i="27"/>
  <c r="B688" i="27"/>
  <c r="B687" i="27"/>
  <c r="B686" i="27"/>
  <c r="B685" i="27"/>
  <c r="B684" i="27"/>
  <c r="B683" i="27"/>
  <c r="B682" i="27"/>
  <c r="B681" i="27"/>
  <c r="B680" i="27"/>
  <c r="B679" i="27"/>
  <c r="B678" i="27"/>
  <c r="B677" i="27"/>
  <c r="B676" i="27"/>
  <c r="B675" i="27"/>
  <c r="B674" i="27"/>
  <c r="B673" i="27"/>
  <c r="B672" i="27"/>
  <c r="B671" i="27"/>
  <c r="B670" i="27"/>
  <c r="B669" i="27"/>
  <c r="B668" i="27"/>
  <c r="B667" i="27"/>
  <c r="B666" i="27"/>
  <c r="B665" i="27"/>
  <c r="B664" i="27"/>
  <c r="B663" i="27"/>
  <c r="B662" i="27"/>
  <c r="B661" i="27"/>
  <c r="B660" i="27"/>
  <c r="B659" i="27"/>
  <c r="B658" i="27"/>
  <c r="B657" i="27"/>
  <c r="B656" i="27"/>
  <c r="B655" i="27"/>
  <c r="B654" i="27"/>
  <c r="B653" i="27"/>
  <c r="B652" i="27"/>
  <c r="B651" i="27"/>
  <c r="B650" i="27"/>
  <c r="B649" i="27"/>
  <c r="B648" i="27"/>
  <c r="B647" i="27"/>
  <c r="B646" i="27"/>
  <c r="B645" i="27"/>
  <c r="B644" i="27"/>
  <c r="B643" i="27"/>
  <c r="B642" i="27"/>
  <c r="B641" i="27"/>
  <c r="B640" i="27"/>
  <c r="B639" i="27"/>
  <c r="B638" i="27"/>
  <c r="B637" i="27"/>
  <c r="B636" i="27"/>
  <c r="B635" i="27"/>
  <c r="B634" i="27"/>
  <c r="B633" i="27"/>
  <c r="B632" i="27"/>
  <c r="B631" i="27"/>
  <c r="B630" i="27"/>
  <c r="B629" i="27"/>
  <c r="B628" i="27"/>
  <c r="B627" i="27"/>
  <c r="B626" i="27"/>
  <c r="B625" i="27"/>
  <c r="B624" i="27"/>
  <c r="B623" i="27"/>
  <c r="B622" i="27"/>
  <c r="B621" i="27"/>
  <c r="B620" i="27"/>
  <c r="B619" i="27"/>
  <c r="B618" i="27"/>
  <c r="B617" i="27"/>
  <c r="B616" i="27"/>
  <c r="B615" i="27"/>
  <c r="B614" i="27"/>
  <c r="B613" i="27"/>
  <c r="B612" i="27"/>
  <c r="B611" i="27"/>
  <c r="B610" i="27"/>
  <c r="B609" i="27"/>
  <c r="B608" i="27"/>
  <c r="B607" i="27"/>
  <c r="B606" i="27"/>
  <c r="B605" i="27"/>
  <c r="B604" i="27"/>
  <c r="B603" i="27"/>
  <c r="B602" i="27"/>
  <c r="B601" i="27"/>
  <c r="B600" i="27"/>
  <c r="B599" i="27"/>
  <c r="B598" i="27"/>
  <c r="B597" i="27"/>
  <c r="B596" i="27"/>
  <c r="B595" i="27"/>
  <c r="B594" i="27"/>
  <c r="B593" i="27"/>
  <c r="B592" i="27"/>
  <c r="B591" i="27"/>
  <c r="B590" i="27"/>
  <c r="B589" i="27"/>
  <c r="B588" i="27"/>
  <c r="B587" i="27"/>
  <c r="B586" i="27"/>
  <c r="B585" i="27"/>
  <c r="B584" i="27"/>
  <c r="B583" i="27"/>
  <c r="B582" i="27"/>
  <c r="B581" i="27"/>
  <c r="B580" i="27"/>
  <c r="B579" i="27"/>
  <c r="B578" i="27"/>
  <c r="B577" i="27"/>
  <c r="B576" i="27"/>
  <c r="B575" i="27"/>
  <c r="B574" i="27"/>
  <c r="B573" i="27"/>
  <c r="B572" i="27"/>
  <c r="B571" i="27"/>
  <c r="B570" i="27"/>
  <c r="B569" i="27"/>
  <c r="B568" i="27"/>
  <c r="B567" i="27"/>
  <c r="B566" i="27"/>
  <c r="B565" i="27"/>
  <c r="B564" i="27"/>
  <c r="B563" i="27"/>
  <c r="B562" i="27"/>
  <c r="B561" i="27"/>
  <c r="B560" i="27"/>
  <c r="B559" i="27"/>
  <c r="B558" i="27"/>
  <c r="B557" i="27"/>
  <c r="B556" i="27"/>
  <c r="B555" i="27"/>
  <c r="B554" i="27"/>
  <c r="B553" i="27"/>
  <c r="B552" i="27"/>
  <c r="B551" i="27"/>
  <c r="B550" i="27"/>
  <c r="B549" i="27"/>
  <c r="B548" i="27"/>
  <c r="B547" i="27"/>
  <c r="B546" i="27"/>
  <c r="B545" i="27"/>
  <c r="B544" i="27"/>
  <c r="B543" i="27"/>
  <c r="B542" i="27"/>
  <c r="B541" i="27"/>
  <c r="B540" i="27"/>
  <c r="B539" i="27"/>
  <c r="B538" i="27"/>
  <c r="B537" i="27"/>
  <c r="B536" i="27"/>
  <c r="B535" i="27"/>
  <c r="B534" i="27"/>
  <c r="B533" i="27"/>
  <c r="B532" i="27"/>
  <c r="B531" i="27"/>
  <c r="B530" i="27"/>
  <c r="B529" i="27"/>
  <c r="B528" i="27"/>
  <c r="B527" i="27"/>
  <c r="B526" i="27"/>
  <c r="B525" i="27"/>
  <c r="B524" i="27"/>
  <c r="B523" i="27"/>
  <c r="B522" i="27"/>
  <c r="B521" i="27"/>
  <c r="B520" i="27"/>
  <c r="B519" i="27"/>
  <c r="B518" i="27"/>
  <c r="B517" i="27"/>
  <c r="B516" i="27"/>
  <c r="B515" i="27"/>
  <c r="B514" i="27"/>
  <c r="B513" i="27"/>
  <c r="B512" i="27"/>
  <c r="B511" i="27"/>
  <c r="B510" i="27"/>
  <c r="B509" i="27"/>
  <c r="B508" i="27"/>
  <c r="B507" i="27"/>
  <c r="B506" i="27"/>
  <c r="B505" i="27"/>
  <c r="B504" i="27"/>
  <c r="B503" i="27"/>
  <c r="B502" i="27"/>
  <c r="B501" i="27"/>
  <c r="B500" i="27"/>
  <c r="B499" i="27"/>
  <c r="B498" i="27"/>
  <c r="B497" i="27"/>
  <c r="B496" i="27"/>
  <c r="B495" i="27"/>
  <c r="B494" i="27"/>
  <c r="B493" i="27"/>
  <c r="B492" i="27"/>
  <c r="B491" i="27"/>
  <c r="B490" i="27"/>
  <c r="B489" i="27"/>
  <c r="B488" i="27"/>
  <c r="B487" i="27"/>
  <c r="B486" i="27"/>
  <c r="B485" i="27"/>
  <c r="B484" i="27"/>
  <c r="B483" i="27"/>
  <c r="B482" i="27"/>
  <c r="B481" i="27"/>
  <c r="B480" i="27"/>
  <c r="B479" i="27"/>
  <c r="B478" i="27"/>
  <c r="B477" i="27"/>
  <c r="B476" i="27"/>
  <c r="B475" i="27"/>
  <c r="B474" i="27"/>
  <c r="B473" i="27"/>
  <c r="B472" i="27"/>
  <c r="B471" i="27"/>
  <c r="B470" i="27"/>
  <c r="B469" i="27"/>
  <c r="B468" i="27"/>
  <c r="B467" i="27"/>
  <c r="B466" i="27"/>
  <c r="B465" i="27"/>
  <c r="B464" i="27"/>
  <c r="B463" i="27"/>
  <c r="B462" i="27"/>
  <c r="B461" i="27"/>
  <c r="B460" i="27"/>
  <c r="B459" i="27"/>
  <c r="B458" i="27"/>
  <c r="B457" i="27"/>
  <c r="B456" i="27"/>
  <c r="B455" i="27"/>
  <c r="B454" i="27"/>
  <c r="B453" i="27"/>
  <c r="B452" i="27"/>
  <c r="B451" i="27"/>
  <c r="B450" i="27"/>
  <c r="B449" i="27"/>
  <c r="B448" i="27"/>
  <c r="B447" i="27"/>
  <c r="B446" i="27"/>
  <c r="B445" i="27"/>
  <c r="B444" i="27"/>
  <c r="B443" i="27"/>
  <c r="B442" i="27"/>
  <c r="B441" i="27"/>
  <c r="B440" i="27"/>
  <c r="B439" i="27"/>
  <c r="B438" i="27"/>
  <c r="B437" i="27"/>
  <c r="B436" i="27"/>
  <c r="B435" i="27"/>
  <c r="B434" i="27"/>
  <c r="B433" i="27"/>
  <c r="B432" i="27"/>
  <c r="B431" i="27"/>
  <c r="B430" i="27"/>
  <c r="B429" i="27"/>
  <c r="B428" i="27"/>
  <c r="B427" i="27"/>
  <c r="B426" i="27"/>
  <c r="B425" i="27"/>
  <c r="B424" i="27"/>
  <c r="B423" i="27"/>
  <c r="B422" i="27"/>
  <c r="B421" i="27"/>
  <c r="B420" i="27"/>
  <c r="B419" i="27"/>
  <c r="B418" i="27"/>
  <c r="B417" i="27"/>
  <c r="B416" i="27"/>
  <c r="B415" i="27"/>
  <c r="B414" i="27"/>
  <c r="B413" i="27"/>
  <c r="B412" i="27"/>
  <c r="B411" i="27"/>
  <c r="B410" i="27"/>
  <c r="B409" i="27"/>
  <c r="B408" i="27"/>
  <c r="B407" i="27"/>
  <c r="B406" i="27"/>
  <c r="B405" i="27"/>
  <c r="B404" i="27"/>
  <c r="B403" i="27"/>
  <c r="B402" i="27"/>
  <c r="B401" i="27"/>
  <c r="B400" i="27"/>
  <c r="B399" i="27"/>
  <c r="B398" i="27"/>
  <c r="B397" i="27"/>
  <c r="B396" i="27"/>
  <c r="B395" i="27"/>
  <c r="B394" i="27"/>
  <c r="B393" i="27"/>
  <c r="B392" i="27"/>
  <c r="B391" i="27"/>
  <c r="B390" i="27"/>
  <c r="B389" i="27"/>
  <c r="B388" i="27"/>
  <c r="B387" i="27"/>
  <c r="B386" i="27"/>
  <c r="B385" i="27"/>
  <c r="B384" i="27"/>
  <c r="B383" i="27"/>
  <c r="B382" i="27"/>
  <c r="B381" i="27"/>
  <c r="B380" i="27"/>
  <c r="B379" i="27"/>
  <c r="B378" i="27"/>
  <c r="B377" i="27"/>
  <c r="B376" i="27"/>
  <c r="B375" i="27"/>
  <c r="B374" i="27"/>
  <c r="B373" i="27"/>
  <c r="B372" i="27"/>
  <c r="B371" i="27"/>
  <c r="B370" i="27"/>
  <c r="B369" i="27"/>
  <c r="B368" i="27"/>
  <c r="B367" i="27"/>
  <c r="B366" i="27"/>
  <c r="B365" i="27"/>
  <c r="B364" i="27"/>
  <c r="B363" i="27"/>
  <c r="B362" i="27"/>
  <c r="B361" i="27"/>
  <c r="B360" i="27"/>
  <c r="B359" i="27"/>
  <c r="B358" i="27"/>
  <c r="B357" i="27"/>
  <c r="B356" i="27"/>
  <c r="B355" i="27"/>
  <c r="B354" i="27"/>
  <c r="B353" i="27"/>
  <c r="B352" i="27"/>
  <c r="B351" i="27"/>
  <c r="B350" i="27"/>
  <c r="B349" i="27"/>
  <c r="B348" i="27"/>
  <c r="B347" i="27"/>
  <c r="B346" i="27"/>
  <c r="B345" i="27"/>
  <c r="B344" i="27"/>
  <c r="B343" i="27"/>
  <c r="B342" i="27"/>
  <c r="B341" i="27"/>
  <c r="B340" i="27"/>
  <c r="B339" i="27"/>
  <c r="B338" i="27"/>
  <c r="B337" i="27"/>
  <c r="B336" i="27"/>
  <c r="B335" i="27"/>
  <c r="B334" i="27"/>
  <c r="B333" i="27"/>
  <c r="B332" i="27"/>
  <c r="B331" i="27"/>
  <c r="B330" i="27"/>
  <c r="B329" i="27"/>
  <c r="B328" i="27"/>
  <c r="B327" i="27"/>
  <c r="B326" i="27"/>
  <c r="B325" i="27"/>
  <c r="B324" i="27"/>
  <c r="B323" i="27"/>
  <c r="B322" i="27"/>
  <c r="B321" i="27"/>
  <c r="B320" i="27"/>
  <c r="B319" i="27"/>
  <c r="B318" i="27"/>
  <c r="B317" i="27"/>
  <c r="B316" i="27"/>
  <c r="B315" i="27"/>
  <c r="B314" i="27"/>
  <c r="B313" i="27"/>
  <c r="B312" i="27"/>
  <c r="B311" i="27"/>
  <c r="B310" i="27"/>
  <c r="B309" i="27"/>
  <c r="B308" i="27"/>
  <c r="B307" i="27"/>
  <c r="B306" i="27"/>
  <c r="B305" i="27"/>
  <c r="B304" i="27"/>
  <c r="B303" i="27"/>
  <c r="B302" i="27"/>
  <c r="B301" i="27"/>
  <c r="B300" i="27"/>
  <c r="B299" i="27"/>
  <c r="B298" i="27"/>
  <c r="B297" i="27"/>
  <c r="B296" i="27"/>
  <c r="B295" i="27"/>
  <c r="B294" i="27"/>
  <c r="B293" i="27"/>
  <c r="B292" i="27"/>
  <c r="B291" i="27"/>
  <c r="B290" i="27"/>
  <c r="B289" i="27"/>
  <c r="B288" i="27"/>
  <c r="B287" i="27"/>
  <c r="B286" i="27"/>
  <c r="B285" i="27"/>
  <c r="B284" i="27"/>
  <c r="B283" i="27"/>
  <c r="B282" i="27"/>
  <c r="B281" i="27"/>
  <c r="B280" i="27"/>
  <c r="B279" i="27"/>
  <c r="B278" i="27"/>
  <c r="B277" i="27"/>
  <c r="B276" i="27"/>
  <c r="B275" i="27"/>
  <c r="B274" i="27"/>
  <c r="B273" i="27"/>
  <c r="B272" i="27"/>
  <c r="B271" i="27"/>
  <c r="B270" i="27"/>
  <c r="B269" i="27"/>
  <c r="B268" i="27"/>
  <c r="B267" i="27"/>
  <c r="B266" i="27"/>
  <c r="B265" i="27"/>
  <c r="B264" i="27"/>
  <c r="B263" i="27"/>
  <c r="B262" i="27"/>
  <c r="B261" i="27"/>
  <c r="B260" i="27"/>
  <c r="B259" i="27"/>
  <c r="B258" i="27"/>
  <c r="B257" i="27"/>
  <c r="B256" i="27"/>
  <c r="B255" i="27"/>
  <c r="B254" i="27"/>
  <c r="B253" i="27"/>
  <c r="B252" i="27"/>
  <c r="B251" i="27"/>
  <c r="B250" i="27"/>
  <c r="B249" i="27"/>
  <c r="B248" i="27"/>
  <c r="B247" i="27"/>
  <c r="B246" i="27"/>
  <c r="B245" i="27"/>
  <c r="B244" i="27"/>
  <c r="B243" i="27"/>
  <c r="B242" i="27"/>
  <c r="B241" i="27"/>
  <c r="B240" i="27"/>
  <c r="B239" i="27"/>
  <c r="B238" i="27"/>
  <c r="B237" i="27"/>
  <c r="B236" i="27"/>
  <c r="B235" i="27"/>
  <c r="B234" i="27"/>
  <c r="B233" i="27"/>
  <c r="B232" i="27"/>
  <c r="B231" i="27"/>
  <c r="B230" i="27"/>
  <c r="B229" i="27"/>
  <c r="B228" i="27"/>
  <c r="B227" i="27"/>
  <c r="B226" i="27"/>
  <c r="B225" i="27"/>
  <c r="B224" i="27"/>
  <c r="B223" i="27"/>
  <c r="B222" i="27"/>
  <c r="B221" i="27"/>
  <c r="B220" i="27"/>
  <c r="B219" i="27"/>
  <c r="B218" i="27"/>
  <c r="B217" i="27"/>
  <c r="B216" i="27"/>
  <c r="B215" i="27"/>
  <c r="B214" i="27"/>
  <c r="B213" i="27"/>
  <c r="B212" i="27"/>
  <c r="B211" i="27"/>
  <c r="B210" i="27"/>
  <c r="B209" i="27"/>
  <c r="B208" i="27"/>
  <c r="B207" i="27"/>
  <c r="B206" i="27"/>
  <c r="B205" i="27"/>
  <c r="B204" i="27"/>
  <c r="B203" i="27"/>
  <c r="B202" i="27"/>
  <c r="B201" i="27"/>
  <c r="B200" i="27"/>
  <c r="B199" i="27"/>
  <c r="B198" i="27"/>
  <c r="B197" i="27"/>
  <c r="B196" i="27"/>
  <c r="B195" i="27"/>
  <c r="B194" i="27"/>
  <c r="B193" i="27"/>
  <c r="B192" i="27"/>
  <c r="B191" i="27"/>
  <c r="B190" i="27"/>
  <c r="B189" i="27"/>
  <c r="B188" i="27"/>
  <c r="B187" i="27"/>
  <c r="B186" i="27"/>
  <c r="B185" i="27"/>
  <c r="B184" i="27"/>
  <c r="B183" i="27"/>
  <c r="B182" i="27"/>
  <c r="B181" i="27"/>
  <c r="B180" i="27"/>
  <c r="B179" i="27"/>
  <c r="B178" i="27"/>
  <c r="B177" i="27"/>
  <c r="B176" i="27"/>
  <c r="B175" i="27"/>
  <c r="B174" i="27"/>
  <c r="B173" i="27"/>
  <c r="B172" i="27"/>
  <c r="B171" i="27"/>
  <c r="B170" i="27"/>
  <c r="B169" i="27"/>
  <c r="B168" i="27"/>
  <c r="B167" i="27"/>
  <c r="B166" i="27"/>
  <c r="B165" i="27"/>
  <c r="B164" i="27"/>
  <c r="B163" i="27"/>
  <c r="B162" i="27"/>
  <c r="B161" i="27"/>
  <c r="B160" i="27"/>
  <c r="B159" i="27"/>
  <c r="B158" i="27"/>
  <c r="B157" i="27"/>
  <c r="B156" i="27"/>
  <c r="B155" i="27"/>
  <c r="B154" i="27"/>
  <c r="B153" i="27"/>
  <c r="B152" i="27"/>
  <c r="B151" i="27"/>
  <c r="B150" i="27"/>
  <c r="B149" i="27"/>
  <c r="B148" i="27"/>
  <c r="B147" i="27"/>
  <c r="B146" i="27"/>
  <c r="B145" i="27"/>
  <c r="B144" i="27"/>
  <c r="B143" i="27"/>
  <c r="B142" i="27"/>
  <c r="B141" i="27"/>
  <c r="B140" i="27"/>
  <c r="B139" i="27"/>
  <c r="B138" i="27"/>
  <c r="B137" i="27"/>
  <c r="B136" i="27"/>
  <c r="B135" i="27"/>
  <c r="B134" i="27"/>
  <c r="B133" i="27"/>
  <c r="B132" i="27"/>
  <c r="B131" i="27"/>
  <c r="B130" i="27"/>
  <c r="B129" i="27"/>
  <c r="B128" i="27"/>
  <c r="B127" i="27"/>
  <c r="B126" i="27"/>
  <c r="B125" i="27"/>
  <c r="B124" i="27"/>
  <c r="B123" i="27"/>
  <c r="B122" i="27"/>
  <c r="B121" i="27"/>
  <c r="B120" i="27"/>
  <c r="B119" i="27"/>
  <c r="B118" i="27"/>
  <c r="B117" i="27"/>
  <c r="B116" i="27"/>
  <c r="B115" i="27"/>
  <c r="B114" i="27"/>
  <c r="B113" i="27"/>
  <c r="B112" i="27"/>
  <c r="B111" i="27"/>
  <c r="B110" i="27"/>
  <c r="B109" i="27"/>
  <c r="B108" i="27"/>
  <c r="B107" i="27"/>
  <c r="B106" i="27"/>
  <c r="B105" i="27"/>
  <c r="B104" i="27"/>
  <c r="B103" i="27"/>
  <c r="B102" i="27"/>
  <c r="B101" i="27"/>
  <c r="B100" i="27"/>
  <c r="B99" i="27"/>
  <c r="B98" i="27"/>
  <c r="B97" i="27"/>
  <c r="B96" i="27"/>
  <c r="B95" i="27"/>
  <c r="B94" i="27"/>
  <c r="B93" i="27"/>
  <c r="B92" i="27"/>
  <c r="B91" i="27"/>
  <c r="B90" i="27"/>
  <c r="B89" i="27"/>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B5" i="27"/>
  <c r="B4" i="27"/>
  <c r="B3" i="27"/>
  <c r="I59" i="24"/>
  <c r="H59" i="24"/>
  <c r="G59" i="24"/>
  <c r="F59" i="24"/>
  <c r="I56" i="24"/>
  <c r="H56" i="24"/>
  <c r="G56" i="24"/>
  <c r="F56" i="24"/>
  <c r="K50" i="24" l="1"/>
  <c r="P50" i="24" s="1"/>
  <c r="L50" i="24"/>
  <c r="Q50" i="24" s="1"/>
  <c r="M50" i="24"/>
  <c r="R50" i="24" s="1"/>
  <c r="N50" i="24"/>
  <c r="S50" i="24" s="1"/>
  <c r="I51" i="24"/>
  <c r="I53" i="24" s="1"/>
  <c r="H51" i="24"/>
  <c r="H53" i="24" s="1"/>
  <c r="H60" i="24" s="1"/>
  <c r="G51" i="24"/>
  <c r="G53" i="24" s="1"/>
  <c r="F51" i="24"/>
  <c r="F53" i="24" s="1"/>
  <c r="J59" i="24"/>
  <c r="J58" i="24"/>
  <c r="J57" i="24"/>
  <c r="J56" i="24"/>
  <c r="J55" i="24"/>
  <c r="J54" i="24"/>
  <c r="J52" i="24"/>
  <c r="J50" i="24"/>
  <c r="J49" i="24"/>
  <c r="J48" i="24"/>
  <c r="J47" i="24"/>
  <c r="O57" i="24"/>
  <c r="S57" i="24"/>
  <c r="R57" i="24"/>
  <c r="Q57" i="24"/>
  <c r="P57" i="24"/>
  <c r="F22" i="24"/>
  <c r="O50" i="24" l="1"/>
  <c r="I60" i="24"/>
  <c r="G60" i="24"/>
  <c r="F60" i="24"/>
  <c r="J53" i="24"/>
  <c r="T57" i="24"/>
  <c r="T50" i="24"/>
  <c r="J51" i="24"/>
  <c r="F32" i="24"/>
  <c r="F34" i="24" s="1"/>
  <c r="F16" i="24" s="1"/>
  <c r="BL208" i="25"/>
  <c r="BG208" i="25"/>
  <c r="AB208" i="25"/>
  <c r="W208" i="25"/>
  <c r="E208" i="25"/>
  <c r="C208" i="25"/>
  <c r="B208" i="25"/>
  <c r="BL207" i="25"/>
  <c r="BG207" i="25"/>
  <c r="AB207" i="25"/>
  <c r="W207" i="25"/>
  <c r="E207" i="25"/>
  <c r="C207" i="25"/>
  <c r="B207" i="25"/>
  <c r="BL206" i="25"/>
  <c r="BG206" i="25"/>
  <c r="AB206" i="25"/>
  <c r="W206" i="25"/>
  <c r="E206" i="25"/>
  <c r="C206" i="25"/>
  <c r="B206" i="25"/>
  <c r="BL205" i="25"/>
  <c r="BG205" i="25"/>
  <c r="AB205" i="25"/>
  <c r="W205" i="25"/>
  <c r="E205" i="25"/>
  <c r="C205" i="25"/>
  <c r="B205" i="25"/>
  <c r="BL204" i="25"/>
  <c r="BG204" i="25"/>
  <c r="AB204" i="25"/>
  <c r="W204" i="25"/>
  <c r="E204" i="25"/>
  <c r="C204" i="25"/>
  <c r="B204" i="25" s="1"/>
  <c r="BL203" i="25"/>
  <c r="BG203" i="25"/>
  <c r="AB203" i="25"/>
  <c r="W203" i="25"/>
  <c r="E203" i="25"/>
  <c r="C203" i="25"/>
  <c r="B203" i="25"/>
  <c r="BL202" i="25"/>
  <c r="BG202" i="25"/>
  <c r="AB202" i="25"/>
  <c r="W202" i="25"/>
  <c r="E202" i="25"/>
  <c r="C202" i="25"/>
  <c r="B202" i="25" s="1"/>
  <c r="BL201" i="25"/>
  <c r="BG201" i="25"/>
  <c r="AB201" i="25"/>
  <c r="W201" i="25"/>
  <c r="E201" i="25"/>
  <c r="C201" i="25"/>
  <c r="B201" i="25"/>
  <c r="BL200" i="25"/>
  <c r="BG200" i="25"/>
  <c r="AB200" i="25"/>
  <c r="W200" i="25"/>
  <c r="E200" i="25"/>
  <c r="C200" i="25"/>
  <c r="B200" i="25"/>
  <c r="BL199" i="25"/>
  <c r="BG199" i="25"/>
  <c r="AB199" i="25"/>
  <c r="W199" i="25"/>
  <c r="E199" i="25"/>
  <c r="C199" i="25"/>
  <c r="B199" i="25"/>
  <c r="BL198" i="25"/>
  <c r="BG198" i="25"/>
  <c r="AB198" i="25"/>
  <c r="W198" i="25"/>
  <c r="E198" i="25"/>
  <c r="C198" i="25"/>
  <c r="B198" i="25"/>
  <c r="BL197" i="25"/>
  <c r="BG197" i="25"/>
  <c r="AB197" i="25"/>
  <c r="W197" i="25"/>
  <c r="E197" i="25"/>
  <c r="C197" i="25"/>
  <c r="B197" i="25"/>
  <c r="BL196" i="25"/>
  <c r="BG196" i="25"/>
  <c r="AB196" i="25"/>
  <c r="W196" i="25"/>
  <c r="E196" i="25"/>
  <c r="C196" i="25"/>
  <c r="B196" i="25" s="1"/>
  <c r="BL195" i="25"/>
  <c r="BG195" i="25"/>
  <c r="AB195" i="25"/>
  <c r="W195" i="25"/>
  <c r="E195" i="25"/>
  <c r="C195" i="25"/>
  <c r="B195" i="25"/>
  <c r="BL194" i="25"/>
  <c r="BG194" i="25"/>
  <c r="AB194" i="25"/>
  <c r="W194" i="25"/>
  <c r="E194" i="25"/>
  <c r="C194" i="25"/>
  <c r="B194" i="25" s="1"/>
  <c r="BL193" i="25"/>
  <c r="BG193" i="25"/>
  <c r="AB193" i="25"/>
  <c r="W193" i="25"/>
  <c r="E193" i="25"/>
  <c r="C193" i="25"/>
  <c r="B193" i="25"/>
  <c r="BL192" i="25"/>
  <c r="BG192" i="25"/>
  <c r="AB192" i="25"/>
  <c r="W192" i="25"/>
  <c r="E192" i="25"/>
  <c r="C192" i="25"/>
  <c r="B192" i="25"/>
  <c r="BL191" i="25"/>
  <c r="BG191" i="25"/>
  <c r="AB191" i="25"/>
  <c r="W191" i="25"/>
  <c r="E191" i="25"/>
  <c r="C191" i="25"/>
  <c r="B191" i="25"/>
  <c r="BL190" i="25"/>
  <c r="BG190" i="25"/>
  <c r="AB190" i="25"/>
  <c r="W190" i="25"/>
  <c r="E190" i="25"/>
  <c r="C190" i="25"/>
  <c r="B190" i="25"/>
  <c r="BL189" i="25"/>
  <c r="BG189" i="25"/>
  <c r="AB189" i="25"/>
  <c r="W189" i="25"/>
  <c r="E189" i="25"/>
  <c r="C189" i="25"/>
  <c r="B189" i="25"/>
  <c r="BL188" i="25"/>
  <c r="BG188" i="25"/>
  <c r="AB188" i="25"/>
  <c r="W188" i="25"/>
  <c r="E188" i="25"/>
  <c r="C188" i="25"/>
  <c r="B188" i="25" s="1"/>
  <c r="BL187" i="25"/>
  <c r="BG187" i="25"/>
  <c r="AB187" i="25"/>
  <c r="W187" i="25"/>
  <c r="E187" i="25"/>
  <c r="C187" i="25"/>
  <c r="B187" i="25"/>
  <c r="BL186" i="25"/>
  <c r="BG186" i="25"/>
  <c r="AB186" i="25"/>
  <c r="W186" i="25"/>
  <c r="E186" i="25"/>
  <c r="C186" i="25"/>
  <c r="B186" i="25" s="1"/>
  <c r="BL185" i="25"/>
  <c r="BG185" i="25"/>
  <c r="AB185" i="25"/>
  <c r="W185" i="25"/>
  <c r="E185" i="25"/>
  <c r="C185" i="25"/>
  <c r="B185" i="25"/>
  <c r="BL184" i="25"/>
  <c r="BG184" i="25"/>
  <c r="AB184" i="25"/>
  <c r="W184" i="25"/>
  <c r="E184" i="25"/>
  <c r="C184" i="25"/>
  <c r="B184" i="25"/>
  <c r="BL183" i="25"/>
  <c r="BG183" i="25"/>
  <c r="AB183" i="25"/>
  <c r="W183" i="25"/>
  <c r="E183" i="25"/>
  <c r="C183" i="25"/>
  <c r="B183" i="25"/>
  <c r="BL182" i="25"/>
  <c r="BG182" i="25"/>
  <c r="AB182" i="25"/>
  <c r="W182" i="25"/>
  <c r="E182" i="25"/>
  <c r="C182" i="25"/>
  <c r="B182" i="25"/>
  <c r="BL181" i="25"/>
  <c r="BG181" i="25"/>
  <c r="AB181" i="25"/>
  <c r="W181" i="25"/>
  <c r="E181" i="25"/>
  <c r="C181" i="25"/>
  <c r="B181" i="25"/>
  <c r="BL180" i="25"/>
  <c r="BG180" i="25"/>
  <c r="AB180" i="25"/>
  <c r="W180" i="25"/>
  <c r="E180" i="25"/>
  <c r="C180" i="25"/>
  <c r="B180" i="25" s="1"/>
  <c r="BL179" i="25"/>
  <c r="BG179" i="25"/>
  <c r="AB179" i="25"/>
  <c r="W179" i="25"/>
  <c r="E179" i="25"/>
  <c r="C179" i="25"/>
  <c r="B179" i="25"/>
  <c r="BL178" i="25"/>
  <c r="BG178" i="25"/>
  <c r="AB178" i="25"/>
  <c r="W178" i="25"/>
  <c r="E178" i="25"/>
  <c r="C178" i="25"/>
  <c r="B178" i="25" s="1"/>
  <c r="BL177" i="25"/>
  <c r="BG177" i="25"/>
  <c r="AB177" i="25"/>
  <c r="W177" i="25"/>
  <c r="E177" i="25"/>
  <c r="C177" i="25"/>
  <c r="B177" i="25"/>
  <c r="BL176" i="25"/>
  <c r="BG176" i="25"/>
  <c r="AB176" i="25"/>
  <c r="W176" i="25"/>
  <c r="E176" i="25"/>
  <c r="C176" i="25"/>
  <c r="B176" i="25"/>
  <c r="BL175" i="25"/>
  <c r="BG175" i="25"/>
  <c r="AB175" i="25"/>
  <c r="W175" i="25"/>
  <c r="E175" i="25"/>
  <c r="C175" i="25"/>
  <c r="B175" i="25"/>
  <c r="BL174" i="25"/>
  <c r="BG174" i="25"/>
  <c r="AB174" i="25"/>
  <c r="W174" i="25"/>
  <c r="E174" i="25"/>
  <c r="C174" i="25"/>
  <c r="B174" i="25"/>
  <c r="BL173" i="25"/>
  <c r="BG173" i="25"/>
  <c r="AB173" i="25"/>
  <c r="W173" i="25"/>
  <c r="E173" i="25"/>
  <c r="C173" i="25"/>
  <c r="B173" i="25"/>
  <c r="BL172" i="25"/>
  <c r="BG172" i="25"/>
  <c r="AB172" i="25"/>
  <c r="W172" i="25"/>
  <c r="E172" i="25"/>
  <c r="C172" i="25"/>
  <c r="B172" i="25" s="1"/>
  <c r="BL171" i="25"/>
  <c r="BG171" i="25"/>
  <c r="AB171" i="25"/>
  <c r="W171" i="25"/>
  <c r="E171" i="25"/>
  <c r="C171" i="25"/>
  <c r="B171" i="25"/>
  <c r="BL170" i="25"/>
  <c r="BG170" i="25"/>
  <c r="AB170" i="25"/>
  <c r="W170" i="25"/>
  <c r="E170" i="25"/>
  <c r="C170" i="25"/>
  <c r="B170" i="25" s="1"/>
  <c r="BL169" i="25"/>
  <c r="BG169" i="25"/>
  <c r="AB169" i="25"/>
  <c r="W169" i="25"/>
  <c r="E169" i="25"/>
  <c r="C169" i="25"/>
  <c r="B169" i="25"/>
  <c r="BL168" i="25"/>
  <c r="BG168" i="25"/>
  <c r="AB168" i="25"/>
  <c r="W168" i="25"/>
  <c r="E168" i="25"/>
  <c r="C168" i="25"/>
  <c r="B168" i="25"/>
  <c r="BL167" i="25"/>
  <c r="BG167" i="25"/>
  <c r="AB167" i="25"/>
  <c r="W167" i="25"/>
  <c r="E167" i="25"/>
  <c r="C167" i="25"/>
  <c r="B167" i="25"/>
  <c r="BL166" i="25"/>
  <c r="BG166" i="25"/>
  <c r="AB166" i="25"/>
  <c r="W166" i="25"/>
  <c r="E166" i="25"/>
  <c r="C166" i="25"/>
  <c r="B166" i="25"/>
  <c r="BL165" i="25"/>
  <c r="BG165" i="25"/>
  <c r="AB165" i="25"/>
  <c r="W165" i="25"/>
  <c r="E165" i="25"/>
  <c r="C165" i="25"/>
  <c r="B165" i="25"/>
  <c r="BL164" i="25"/>
  <c r="BG164" i="25"/>
  <c r="AB164" i="25"/>
  <c r="W164" i="25"/>
  <c r="E164" i="25"/>
  <c r="C164" i="25"/>
  <c r="B164" i="25" s="1"/>
  <c r="BL163" i="25"/>
  <c r="BG163" i="25"/>
  <c r="AB163" i="25"/>
  <c r="W163" i="25"/>
  <c r="E163" i="25"/>
  <c r="C163" i="25"/>
  <c r="B163" i="25"/>
  <c r="BL162" i="25"/>
  <c r="BG162" i="25"/>
  <c r="AB162" i="25"/>
  <c r="W162" i="25"/>
  <c r="E162" i="25"/>
  <c r="C162" i="25"/>
  <c r="B162" i="25" s="1"/>
  <c r="BL161" i="25"/>
  <c r="BG161" i="25"/>
  <c r="AB161" i="25"/>
  <c r="W161" i="25"/>
  <c r="E161" i="25"/>
  <c r="C161" i="25"/>
  <c r="B161" i="25"/>
  <c r="BL160" i="25"/>
  <c r="BG160" i="25"/>
  <c r="AB160" i="25"/>
  <c r="W160" i="25"/>
  <c r="E160" i="25"/>
  <c r="C160" i="25"/>
  <c r="B160" i="25"/>
  <c r="BL159" i="25"/>
  <c r="BG159" i="25"/>
  <c r="AB159" i="25"/>
  <c r="W159" i="25"/>
  <c r="E159" i="25"/>
  <c r="C159" i="25"/>
  <c r="B159" i="25"/>
  <c r="BL158" i="25"/>
  <c r="BG158" i="25"/>
  <c r="AB158" i="25"/>
  <c r="W158" i="25"/>
  <c r="E158" i="25"/>
  <c r="C158" i="25"/>
  <c r="B158" i="25"/>
  <c r="BL157" i="25"/>
  <c r="BG157" i="25"/>
  <c r="AB157" i="25"/>
  <c r="W157" i="25"/>
  <c r="E157" i="25"/>
  <c r="C157" i="25"/>
  <c r="B157" i="25"/>
  <c r="BL156" i="25"/>
  <c r="BG156" i="25"/>
  <c r="AB156" i="25"/>
  <c r="W156" i="25"/>
  <c r="E156" i="25"/>
  <c r="C156" i="25"/>
  <c r="B156" i="25" s="1"/>
  <c r="BL155" i="25"/>
  <c r="BG155" i="25"/>
  <c r="AB155" i="25"/>
  <c r="W155" i="25"/>
  <c r="E155" i="25"/>
  <c r="C155" i="25"/>
  <c r="B155" i="25"/>
  <c r="BL154" i="25"/>
  <c r="BG154" i="25"/>
  <c r="AB154" i="25"/>
  <c r="W154" i="25"/>
  <c r="E154" i="25"/>
  <c r="C154" i="25"/>
  <c r="B154" i="25" s="1"/>
  <c r="BL153" i="25"/>
  <c r="BG153" i="25"/>
  <c r="AB153" i="25"/>
  <c r="W153" i="25"/>
  <c r="E153" i="25"/>
  <c r="C153" i="25"/>
  <c r="B153" i="25"/>
  <c r="BL152" i="25"/>
  <c r="BG152" i="25"/>
  <c r="AB152" i="25"/>
  <c r="W152" i="25"/>
  <c r="E152" i="25"/>
  <c r="C152" i="25"/>
  <c r="B152" i="25"/>
  <c r="BL151" i="25"/>
  <c r="BG151" i="25"/>
  <c r="AB151" i="25"/>
  <c r="W151" i="25"/>
  <c r="E151" i="25"/>
  <c r="C151" i="25"/>
  <c r="B151" i="25"/>
  <c r="BL150" i="25"/>
  <c r="BG150" i="25"/>
  <c r="AB150" i="25"/>
  <c r="W150" i="25"/>
  <c r="E150" i="25"/>
  <c r="C150" i="25"/>
  <c r="B150" i="25"/>
  <c r="BL149" i="25"/>
  <c r="BG149" i="25"/>
  <c r="AB149" i="25"/>
  <c r="W149" i="25"/>
  <c r="E149" i="25"/>
  <c r="C149" i="25"/>
  <c r="B149" i="25"/>
  <c r="BL148" i="25"/>
  <c r="BG148" i="25"/>
  <c r="AB148" i="25"/>
  <c r="W148" i="25"/>
  <c r="E148" i="25"/>
  <c r="C148" i="25"/>
  <c r="B148" i="25" s="1"/>
  <c r="BL147" i="25"/>
  <c r="BG147" i="25"/>
  <c r="AB147" i="25"/>
  <c r="W147" i="25"/>
  <c r="E147" i="25"/>
  <c r="C147" i="25"/>
  <c r="B147" i="25"/>
  <c r="BL146" i="25"/>
  <c r="BG146" i="25"/>
  <c r="AB146" i="25"/>
  <c r="W146" i="25"/>
  <c r="E146" i="25"/>
  <c r="C146" i="25"/>
  <c r="B146" i="25" s="1"/>
  <c r="BL145" i="25"/>
  <c r="BG145" i="25"/>
  <c r="AB145" i="25"/>
  <c r="W145" i="25"/>
  <c r="E145" i="25"/>
  <c r="C145" i="25"/>
  <c r="B145" i="25"/>
  <c r="BL144" i="25"/>
  <c r="BG144" i="25"/>
  <c r="AB144" i="25"/>
  <c r="W144" i="25"/>
  <c r="E144" i="25"/>
  <c r="C144" i="25"/>
  <c r="B144" i="25"/>
  <c r="BL143" i="25"/>
  <c r="BG143" i="25"/>
  <c r="AB143" i="25"/>
  <c r="W143" i="25"/>
  <c r="E143" i="25"/>
  <c r="C143" i="25"/>
  <c r="B143" i="25"/>
  <c r="BL142" i="25"/>
  <c r="BG142" i="25"/>
  <c r="AB142" i="25"/>
  <c r="W142" i="25"/>
  <c r="E142" i="25"/>
  <c r="C142" i="25"/>
  <c r="B142" i="25"/>
  <c r="BL141" i="25"/>
  <c r="BG141" i="25"/>
  <c r="AB141" i="25"/>
  <c r="W141" i="25"/>
  <c r="E141" i="25"/>
  <c r="C141" i="25"/>
  <c r="B141" i="25"/>
  <c r="BL140" i="25"/>
  <c r="BG140" i="25"/>
  <c r="AB140" i="25"/>
  <c r="W140" i="25"/>
  <c r="E140" i="25"/>
  <c r="C140" i="25"/>
  <c r="B140" i="25" s="1"/>
  <c r="BL139" i="25"/>
  <c r="BG139" i="25"/>
  <c r="AB139" i="25"/>
  <c r="W139" i="25"/>
  <c r="E139" i="25"/>
  <c r="C139" i="25"/>
  <c r="B139" i="25"/>
  <c r="BL138" i="25"/>
  <c r="BG138" i="25"/>
  <c r="AB138" i="25"/>
  <c r="W138" i="25"/>
  <c r="E138" i="25"/>
  <c r="C138" i="25"/>
  <c r="B138" i="25" s="1"/>
  <c r="BL137" i="25"/>
  <c r="BG137" i="25"/>
  <c r="AB137" i="25"/>
  <c r="W137" i="25"/>
  <c r="E137" i="25"/>
  <c r="C137" i="25"/>
  <c r="B137" i="25"/>
  <c r="BL136" i="25"/>
  <c r="BG136" i="25"/>
  <c r="AB136" i="25"/>
  <c r="W136" i="25"/>
  <c r="E136" i="25"/>
  <c r="C136" i="25"/>
  <c r="B136" i="25"/>
  <c r="BL135" i="25"/>
  <c r="BG135" i="25"/>
  <c r="AB135" i="25"/>
  <c r="W135" i="25"/>
  <c r="E135" i="25"/>
  <c r="C135" i="25"/>
  <c r="B135" i="25"/>
  <c r="BL134" i="25"/>
  <c r="BG134" i="25"/>
  <c r="AB134" i="25"/>
  <c r="W134" i="25"/>
  <c r="E134" i="25"/>
  <c r="C134" i="25"/>
  <c r="B134" i="25"/>
  <c r="BL133" i="25"/>
  <c r="BG133" i="25"/>
  <c r="AB133" i="25"/>
  <c r="W133" i="25"/>
  <c r="E133" i="25"/>
  <c r="C133" i="25"/>
  <c r="B133" i="25"/>
  <c r="BL132" i="25"/>
  <c r="BG132" i="25"/>
  <c r="AB132" i="25"/>
  <c r="W132" i="25"/>
  <c r="E132" i="25"/>
  <c r="C132" i="25"/>
  <c r="B132" i="25" s="1"/>
  <c r="BL131" i="25"/>
  <c r="BG131" i="25"/>
  <c r="AB131" i="25"/>
  <c r="W131" i="25"/>
  <c r="E131" i="25"/>
  <c r="C131" i="25"/>
  <c r="B131" i="25"/>
  <c r="BL130" i="25"/>
  <c r="BG130" i="25"/>
  <c r="AB130" i="25"/>
  <c r="W130" i="25"/>
  <c r="E130" i="25"/>
  <c r="C130" i="25"/>
  <c r="B130" i="25" s="1"/>
  <c r="BL129" i="25"/>
  <c r="BG129" i="25"/>
  <c r="AB129" i="25"/>
  <c r="W129" i="25"/>
  <c r="E129" i="25"/>
  <c r="C129" i="25"/>
  <c r="B129" i="25"/>
  <c r="BL128" i="25"/>
  <c r="BG128" i="25"/>
  <c r="AB128" i="25"/>
  <c r="W128" i="25"/>
  <c r="E128" i="25"/>
  <c r="C128" i="25"/>
  <c r="B128" i="25"/>
  <c r="BL127" i="25"/>
  <c r="BG127" i="25"/>
  <c r="AB127" i="25"/>
  <c r="W127" i="25"/>
  <c r="E127" i="25"/>
  <c r="C127" i="25"/>
  <c r="B127" i="25"/>
  <c r="BL126" i="25"/>
  <c r="BG126" i="25"/>
  <c r="AB126" i="25"/>
  <c r="W126" i="25"/>
  <c r="E126" i="25"/>
  <c r="C126" i="25"/>
  <c r="B126" i="25"/>
  <c r="BL125" i="25"/>
  <c r="BG125" i="25"/>
  <c r="AB125" i="25"/>
  <c r="W125" i="25"/>
  <c r="E125" i="25"/>
  <c r="C125" i="25"/>
  <c r="B125" i="25"/>
  <c r="BL124" i="25"/>
  <c r="BG124" i="25"/>
  <c r="AB124" i="25"/>
  <c r="W124" i="25"/>
  <c r="E124" i="25"/>
  <c r="C124" i="25"/>
  <c r="B124" i="25" s="1"/>
  <c r="BL123" i="25"/>
  <c r="BG123" i="25"/>
  <c r="AB123" i="25"/>
  <c r="W123" i="25"/>
  <c r="E123" i="25"/>
  <c r="C123" i="25"/>
  <c r="B123" i="25"/>
  <c r="BL122" i="25"/>
  <c r="BG122" i="25"/>
  <c r="AB122" i="25"/>
  <c r="W122" i="25"/>
  <c r="E122" i="25"/>
  <c r="C122" i="25"/>
  <c r="B122" i="25" s="1"/>
  <c r="BL121" i="25"/>
  <c r="BG121" i="25"/>
  <c r="AB121" i="25"/>
  <c r="W121" i="25"/>
  <c r="E121" i="25"/>
  <c r="C121" i="25"/>
  <c r="B121" i="25"/>
  <c r="BL120" i="25"/>
  <c r="BG120" i="25"/>
  <c r="AB120" i="25"/>
  <c r="W120" i="25"/>
  <c r="E120" i="25"/>
  <c r="C120" i="25"/>
  <c r="B120" i="25"/>
  <c r="BL119" i="25"/>
  <c r="BG119" i="25"/>
  <c r="AB119" i="25"/>
  <c r="W119" i="25"/>
  <c r="E119" i="25"/>
  <c r="C119" i="25"/>
  <c r="B119" i="25"/>
  <c r="BL118" i="25"/>
  <c r="BG118" i="25"/>
  <c r="AB118" i="25"/>
  <c r="W118" i="25"/>
  <c r="E118" i="25"/>
  <c r="C118" i="25"/>
  <c r="B118" i="25"/>
  <c r="BL117" i="25"/>
  <c r="BG117" i="25"/>
  <c r="AB117" i="25"/>
  <c r="W117" i="25"/>
  <c r="E117" i="25"/>
  <c r="C117" i="25"/>
  <c r="B117" i="25"/>
  <c r="BL116" i="25"/>
  <c r="BG116" i="25"/>
  <c r="AB116" i="25"/>
  <c r="W116" i="25"/>
  <c r="E116" i="25"/>
  <c r="C116" i="25"/>
  <c r="B116" i="25" s="1"/>
  <c r="BL115" i="25"/>
  <c r="BG115" i="25"/>
  <c r="AB115" i="25"/>
  <c r="W115" i="25"/>
  <c r="E115" i="25"/>
  <c r="C115" i="25"/>
  <c r="B115" i="25"/>
  <c r="BL114" i="25"/>
  <c r="BG114" i="25"/>
  <c r="AB114" i="25"/>
  <c r="W114" i="25"/>
  <c r="E114" i="25"/>
  <c r="C114" i="25"/>
  <c r="B114" i="25" s="1"/>
  <c r="BL113" i="25"/>
  <c r="BG113" i="25"/>
  <c r="AB113" i="25"/>
  <c r="W113" i="25"/>
  <c r="E113" i="25"/>
  <c r="C113" i="25"/>
  <c r="B113" i="25"/>
  <c r="BL112" i="25"/>
  <c r="BG112" i="25"/>
  <c r="AB112" i="25"/>
  <c r="W112" i="25"/>
  <c r="E112" i="25"/>
  <c r="C112" i="25"/>
  <c r="B112" i="25"/>
  <c r="BL111" i="25"/>
  <c r="BG111" i="25"/>
  <c r="AB111" i="25"/>
  <c r="W111" i="25"/>
  <c r="E111" i="25"/>
  <c r="C111" i="25"/>
  <c r="B111" i="25"/>
  <c r="BL110" i="25"/>
  <c r="BG110" i="25"/>
  <c r="AB110" i="25"/>
  <c r="W110" i="25"/>
  <c r="E110" i="25"/>
  <c r="C110" i="25"/>
  <c r="B110" i="25"/>
  <c r="BL109" i="25"/>
  <c r="BG109" i="25"/>
  <c r="AB109" i="25"/>
  <c r="W109" i="25"/>
  <c r="E109" i="25"/>
  <c r="C109" i="25"/>
  <c r="B109" i="25"/>
  <c r="BL108" i="25"/>
  <c r="BG108" i="25"/>
  <c r="AB108" i="25"/>
  <c r="W108" i="25"/>
  <c r="E108" i="25"/>
  <c r="C108" i="25"/>
  <c r="B108" i="25" s="1"/>
  <c r="BL107" i="25"/>
  <c r="BG107" i="25"/>
  <c r="AB107" i="25"/>
  <c r="W107" i="25"/>
  <c r="E107" i="25"/>
  <c r="C107" i="25"/>
  <c r="B107" i="25"/>
  <c r="BL106" i="25"/>
  <c r="BG106" i="25"/>
  <c r="AB106" i="25"/>
  <c r="W106" i="25"/>
  <c r="E106" i="25"/>
  <c r="C106" i="25"/>
  <c r="B106" i="25" s="1"/>
  <c r="BL105" i="25"/>
  <c r="BG105" i="25"/>
  <c r="AB105" i="25"/>
  <c r="W105" i="25"/>
  <c r="E105" i="25"/>
  <c r="C105" i="25"/>
  <c r="B105" i="25"/>
  <c r="BL104" i="25"/>
  <c r="BG104" i="25"/>
  <c r="AB104" i="25"/>
  <c r="W104" i="25"/>
  <c r="E104" i="25"/>
  <c r="C104" i="25"/>
  <c r="B104" i="25"/>
  <c r="BL103" i="25"/>
  <c r="BG103" i="25"/>
  <c r="AB103" i="25"/>
  <c r="W103" i="25"/>
  <c r="E103" i="25"/>
  <c r="C103" i="25"/>
  <c r="B103" i="25"/>
  <c r="BL102" i="25"/>
  <c r="BG102" i="25"/>
  <c r="AB102" i="25"/>
  <c r="W102" i="25"/>
  <c r="E102" i="25"/>
  <c r="C102" i="25"/>
  <c r="B102" i="25"/>
  <c r="BL101" i="25"/>
  <c r="BG101" i="25"/>
  <c r="AB101" i="25"/>
  <c r="W101" i="25"/>
  <c r="E101" i="25"/>
  <c r="C101" i="25"/>
  <c r="B101" i="25"/>
  <c r="BL100" i="25"/>
  <c r="BG100" i="25"/>
  <c r="AB100" i="25"/>
  <c r="W100" i="25"/>
  <c r="E100" i="25"/>
  <c r="C100" i="25"/>
  <c r="B100" i="25" s="1"/>
  <c r="BL99" i="25"/>
  <c r="BG99" i="25"/>
  <c r="AB99" i="25"/>
  <c r="W99" i="25"/>
  <c r="E99" i="25"/>
  <c r="C99" i="25"/>
  <c r="B99" i="25"/>
  <c r="BL98" i="25"/>
  <c r="BG98" i="25"/>
  <c r="AB98" i="25"/>
  <c r="W98" i="25"/>
  <c r="E98" i="25"/>
  <c r="C98" i="25"/>
  <c r="B98" i="25" s="1"/>
  <c r="BL97" i="25"/>
  <c r="BG97" i="25"/>
  <c r="AB97" i="25"/>
  <c r="W97" i="25"/>
  <c r="E97" i="25"/>
  <c r="C97" i="25"/>
  <c r="B97" i="25"/>
  <c r="BL96" i="25"/>
  <c r="BG96" i="25"/>
  <c r="AB96" i="25"/>
  <c r="W96" i="25"/>
  <c r="E96" i="25"/>
  <c r="C96" i="25"/>
  <c r="B96" i="25"/>
  <c r="BL95" i="25"/>
  <c r="BG95" i="25"/>
  <c r="AB95" i="25"/>
  <c r="W95" i="25"/>
  <c r="E95" i="25"/>
  <c r="C95" i="25"/>
  <c r="B95" i="25"/>
  <c r="BL94" i="25"/>
  <c r="BG94" i="25"/>
  <c r="AB94" i="25"/>
  <c r="W94" i="25"/>
  <c r="E94" i="25"/>
  <c r="C94" i="25"/>
  <c r="B94" i="25"/>
  <c r="BL93" i="25"/>
  <c r="BG93" i="25"/>
  <c r="AB93" i="25"/>
  <c r="W93" i="25"/>
  <c r="E93" i="25"/>
  <c r="C93" i="25"/>
  <c r="B93" i="25"/>
  <c r="BL92" i="25"/>
  <c r="E92" i="25"/>
  <c r="C92" i="25"/>
  <c r="B92" i="25"/>
  <c r="BL91" i="25"/>
  <c r="BG91" i="25"/>
  <c r="AB91" i="25"/>
  <c r="W91" i="25"/>
  <c r="E91" i="25"/>
  <c r="C91" i="25"/>
  <c r="B91" i="25"/>
  <c r="BL90" i="25"/>
  <c r="BG90" i="25"/>
  <c r="AB90" i="25"/>
  <c r="W90" i="25"/>
  <c r="E90" i="25"/>
  <c r="C90" i="25"/>
  <c r="B90" i="25"/>
  <c r="BL89" i="25"/>
  <c r="E89" i="25"/>
  <c r="C89" i="25"/>
  <c r="B89" i="25"/>
  <c r="BL88" i="25"/>
  <c r="E88" i="25"/>
  <c r="C88" i="25"/>
  <c r="B88" i="25"/>
  <c r="BL87" i="25"/>
  <c r="BG87" i="25"/>
  <c r="AB87" i="25"/>
  <c r="W87" i="25"/>
  <c r="E87" i="25"/>
  <c r="C87" i="25"/>
  <c r="B87" i="25"/>
  <c r="BL86" i="25"/>
  <c r="BG86" i="25"/>
  <c r="AB86" i="25"/>
  <c r="W86" i="25"/>
  <c r="E86" i="25"/>
  <c r="C86" i="25"/>
  <c r="B86" i="25"/>
  <c r="BL85" i="25"/>
  <c r="E85" i="25"/>
  <c r="C85" i="25"/>
  <c r="B85" i="25"/>
  <c r="BL84" i="25"/>
  <c r="E84" i="25"/>
  <c r="C84" i="25"/>
  <c r="B84" i="25"/>
  <c r="BL83" i="25"/>
  <c r="BG83" i="25"/>
  <c r="AB83" i="25"/>
  <c r="W83" i="25"/>
  <c r="E83" i="25"/>
  <c r="C83" i="25"/>
  <c r="B83" i="25" s="1"/>
  <c r="BL82" i="25"/>
  <c r="BG82" i="25"/>
  <c r="AB82" i="25"/>
  <c r="W82" i="25"/>
  <c r="E82" i="25"/>
  <c r="C82" i="25"/>
  <c r="B82" i="25"/>
  <c r="BL81" i="25"/>
  <c r="BG81" i="25"/>
  <c r="AB81" i="25"/>
  <c r="W81" i="25"/>
  <c r="E81" i="25"/>
  <c r="C81" i="25"/>
  <c r="B81" i="25" s="1"/>
  <c r="BL80" i="25"/>
  <c r="BG80" i="25"/>
  <c r="AB80" i="25"/>
  <c r="W80" i="25"/>
  <c r="E80" i="25"/>
  <c r="C80" i="25"/>
  <c r="B80" i="25"/>
  <c r="BL79" i="25"/>
  <c r="BG79" i="25"/>
  <c r="AB79" i="25"/>
  <c r="W79" i="25"/>
  <c r="E79" i="25"/>
  <c r="C79" i="25"/>
  <c r="B79" i="25"/>
  <c r="BL78" i="25"/>
  <c r="BG78" i="25"/>
  <c r="AB78" i="25"/>
  <c r="W78" i="25"/>
  <c r="E78" i="25"/>
  <c r="C78" i="25"/>
  <c r="B78" i="25"/>
  <c r="BL77" i="25"/>
  <c r="BG77" i="25"/>
  <c r="AB77" i="25"/>
  <c r="W77" i="25"/>
  <c r="E77" i="25"/>
  <c r="C77" i="25"/>
  <c r="B77" i="25"/>
  <c r="BL76" i="25"/>
  <c r="BG76" i="25"/>
  <c r="AB76" i="25"/>
  <c r="W76" i="25"/>
  <c r="E76" i="25"/>
  <c r="C76" i="25"/>
  <c r="B76" i="25"/>
  <c r="BL75" i="25"/>
  <c r="BG75" i="25"/>
  <c r="AB75" i="25"/>
  <c r="W75" i="25"/>
  <c r="E75" i="25"/>
  <c r="C75" i="25"/>
  <c r="B75" i="25" s="1"/>
  <c r="BL74" i="25"/>
  <c r="BG74" i="25"/>
  <c r="AB74" i="25"/>
  <c r="W74" i="25"/>
  <c r="E74" i="25"/>
  <c r="C74" i="25"/>
  <c r="B74" i="25"/>
  <c r="BL73" i="25"/>
  <c r="BG73" i="25"/>
  <c r="AB73" i="25"/>
  <c r="W73" i="25"/>
  <c r="E73" i="25"/>
  <c r="C73" i="25"/>
  <c r="B73" i="25" s="1"/>
  <c r="BL72" i="25"/>
  <c r="BG72" i="25"/>
  <c r="AB72" i="25"/>
  <c r="W72" i="25"/>
  <c r="E72" i="25"/>
  <c r="C72" i="25"/>
  <c r="B72" i="25"/>
  <c r="BL71" i="25"/>
  <c r="BG71" i="25"/>
  <c r="AB71" i="25"/>
  <c r="W71" i="25"/>
  <c r="E71" i="25"/>
  <c r="C71" i="25"/>
  <c r="B71" i="25"/>
  <c r="BL70" i="25"/>
  <c r="BG70" i="25"/>
  <c r="AB70" i="25"/>
  <c r="W70" i="25"/>
  <c r="E70" i="25"/>
  <c r="C70" i="25"/>
  <c r="B70" i="25"/>
  <c r="BL69" i="25"/>
  <c r="BG69" i="25"/>
  <c r="AB69" i="25"/>
  <c r="W69" i="25"/>
  <c r="E69" i="25"/>
  <c r="C69" i="25"/>
  <c r="B69" i="25"/>
  <c r="BL68" i="25"/>
  <c r="E68" i="25"/>
  <c r="C68" i="25"/>
  <c r="B68" i="25" s="1"/>
  <c r="BL67" i="25"/>
  <c r="E67" i="25"/>
  <c r="C67" i="25"/>
  <c r="B67" i="25"/>
  <c r="BL66" i="25"/>
  <c r="BG66" i="25"/>
  <c r="AB66" i="25"/>
  <c r="W66" i="25"/>
  <c r="E66" i="25"/>
  <c r="C66" i="25"/>
  <c r="B66" i="25"/>
  <c r="BL65" i="25"/>
  <c r="BG65" i="25"/>
  <c r="AB65" i="25"/>
  <c r="W65" i="25"/>
  <c r="E65" i="25"/>
  <c r="C65" i="25"/>
  <c r="B65" i="25" s="1"/>
  <c r="BL64" i="25"/>
  <c r="BG64" i="25"/>
  <c r="AB64" i="25"/>
  <c r="W64" i="25"/>
  <c r="E64" i="25"/>
  <c r="C64" i="25"/>
  <c r="B64" i="25"/>
  <c r="BL63" i="25"/>
  <c r="BG63" i="25"/>
  <c r="AB63" i="25"/>
  <c r="W63" i="25"/>
  <c r="E63" i="25"/>
  <c r="C63" i="25"/>
  <c r="B63" i="25" s="1"/>
  <c r="BL62" i="25"/>
  <c r="BG62" i="25"/>
  <c r="AB62" i="25"/>
  <c r="W62" i="25"/>
  <c r="E62" i="25"/>
  <c r="C62" i="25"/>
  <c r="B62" i="25"/>
  <c r="BL61" i="25"/>
  <c r="BG61" i="25"/>
  <c r="AB61" i="25"/>
  <c r="W61" i="25"/>
  <c r="E61" i="25"/>
  <c r="C61" i="25"/>
  <c r="B61" i="25"/>
  <c r="BL60" i="25"/>
  <c r="BG60" i="25"/>
  <c r="AB60" i="25"/>
  <c r="W60" i="25"/>
  <c r="E60" i="25"/>
  <c r="C60" i="25"/>
  <c r="B60" i="25"/>
  <c r="BL59" i="25"/>
  <c r="BG59" i="25"/>
  <c r="AB59" i="25"/>
  <c r="W59" i="25"/>
  <c r="E59" i="25"/>
  <c r="C59" i="25"/>
  <c r="B59" i="25"/>
  <c r="BL58" i="25"/>
  <c r="BG58" i="25"/>
  <c r="AB58" i="25"/>
  <c r="W58" i="25"/>
  <c r="E58" i="25"/>
  <c r="C58" i="25"/>
  <c r="B58" i="25"/>
  <c r="BL57" i="25"/>
  <c r="BG57" i="25"/>
  <c r="AB57" i="25"/>
  <c r="W57" i="25"/>
  <c r="E57" i="25"/>
  <c r="C57" i="25"/>
  <c r="B57" i="25" s="1"/>
  <c r="BL56" i="25"/>
  <c r="BG56" i="25"/>
  <c r="AB56" i="25"/>
  <c r="W56" i="25"/>
  <c r="E56" i="25"/>
  <c r="C56" i="25"/>
  <c r="B56" i="25"/>
  <c r="BL55" i="25"/>
  <c r="BG55" i="25"/>
  <c r="AB55" i="25"/>
  <c r="W55" i="25"/>
  <c r="E55" i="25"/>
  <c r="C55" i="25"/>
  <c r="B55" i="25" s="1"/>
  <c r="BL54" i="25"/>
  <c r="BG54" i="25"/>
  <c r="AB54" i="25"/>
  <c r="W54" i="25"/>
  <c r="E54" i="25"/>
  <c r="C54" i="25"/>
  <c r="B54" i="25"/>
  <c r="BL53" i="25"/>
  <c r="BG53" i="25"/>
  <c r="AB53" i="25"/>
  <c r="W53" i="25"/>
  <c r="E53" i="25"/>
  <c r="C53" i="25"/>
  <c r="B53" i="25"/>
  <c r="BL52" i="25"/>
  <c r="BG52" i="25"/>
  <c r="AB52" i="25"/>
  <c r="W52" i="25"/>
  <c r="E52" i="25"/>
  <c r="C52" i="25"/>
  <c r="B52" i="25"/>
  <c r="BL51" i="25"/>
  <c r="BG51" i="25"/>
  <c r="AB51" i="25"/>
  <c r="W51" i="25"/>
  <c r="E51" i="25"/>
  <c r="C51" i="25"/>
  <c r="B51" i="25"/>
  <c r="BL50" i="25"/>
  <c r="BG50" i="25"/>
  <c r="AB50" i="25"/>
  <c r="W50" i="25"/>
  <c r="E50" i="25"/>
  <c r="C50" i="25"/>
  <c r="B50" i="25"/>
  <c r="BL49" i="25"/>
  <c r="BG49" i="25"/>
  <c r="AB49" i="25"/>
  <c r="W49" i="25"/>
  <c r="E49" i="25"/>
  <c r="C49" i="25"/>
  <c r="B49" i="25" s="1"/>
  <c r="BL48" i="25"/>
  <c r="BG48" i="25"/>
  <c r="AB48" i="25"/>
  <c r="W48" i="25"/>
  <c r="E48" i="25"/>
  <c r="C48" i="25"/>
  <c r="B48" i="25"/>
  <c r="BL47" i="25"/>
  <c r="BG47" i="25"/>
  <c r="AB47" i="25"/>
  <c r="W47" i="25"/>
  <c r="E47" i="25"/>
  <c r="C47" i="25"/>
  <c r="B47" i="25" s="1"/>
  <c r="BL46" i="25"/>
  <c r="BG46" i="25"/>
  <c r="AB46" i="25"/>
  <c r="W46" i="25"/>
  <c r="E46" i="25"/>
  <c r="C46" i="25"/>
  <c r="B46" i="25"/>
  <c r="BL45" i="25"/>
  <c r="BG45" i="25"/>
  <c r="AB45" i="25"/>
  <c r="W45" i="25"/>
  <c r="E45" i="25"/>
  <c r="C45" i="25"/>
  <c r="B45" i="25"/>
  <c r="BM44" i="25"/>
  <c r="BM3" i="25" s="1"/>
  <c r="BL44" i="25"/>
  <c r="BG44" i="25"/>
  <c r="AB44" i="25"/>
  <c r="W44" i="25"/>
  <c r="E44" i="25"/>
  <c r="C44" i="25"/>
  <c r="B44" i="25"/>
  <c r="BL43" i="25"/>
  <c r="BG43" i="25"/>
  <c r="AB43" i="25"/>
  <c r="W43" i="25"/>
  <c r="E43" i="25"/>
  <c r="C43" i="25"/>
  <c r="B43" i="25"/>
  <c r="BL42" i="25"/>
  <c r="BG42" i="25"/>
  <c r="AB42" i="25"/>
  <c r="W42" i="25"/>
  <c r="E42" i="25"/>
  <c r="C42" i="25"/>
  <c r="B42" i="25"/>
  <c r="BL41" i="25"/>
  <c r="BG41" i="25"/>
  <c r="AB41" i="25"/>
  <c r="W41" i="25"/>
  <c r="E41" i="25"/>
  <c r="C41" i="25"/>
  <c r="B41" i="25"/>
  <c r="BL40" i="25"/>
  <c r="BG40" i="25"/>
  <c r="AB40" i="25"/>
  <c r="W40" i="25"/>
  <c r="E40" i="25"/>
  <c r="C40" i="25"/>
  <c r="B40" i="25" s="1"/>
  <c r="BL39" i="25"/>
  <c r="BG39" i="25"/>
  <c r="AB39" i="25"/>
  <c r="W39" i="25"/>
  <c r="E39" i="25"/>
  <c r="C39" i="25"/>
  <c r="B39" i="25"/>
  <c r="BL38" i="25"/>
  <c r="BG38" i="25"/>
  <c r="AB38" i="25"/>
  <c r="W38" i="25"/>
  <c r="E38" i="25"/>
  <c r="C38" i="25"/>
  <c r="B38" i="25" s="1"/>
  <c r="BL37" i="25"/>
  <c r="BG37" i="25"/>
  <c r="AB37" i="25"/>
  <c r="W37" i="25"/>
  <c r="E37" i="25"/>
  <c r="C37" i="25"/>
  <c r="B37" i="25"/>
  <c r="BL36" i="25"/>
  <c r="BG36" i="25"/>
  <c r="AB36" i="25"/>
  <c r="W36" i="25"/>
  <c r="E36" i="25"/>
  <c r="C36" i="25"/>
  <c r="B36" i="25" s="1"/>
  <c r="BL35" i="25"/>
  <c r="BG35" i="25"/>
  <c r="AB35" i="25"/>
  <c r="W35" i="25"/>
  <c r="E35" i="25"/>
  <c r="C35" i="25"/>
  <c r="B35" i="25"/>
  <c r="BL34" i="25"/>
  <c r="BG34" i="25"/>
  <c r="AB34" i="25"/>
  <c r="W34" i="25"/>
  <c r="E34" i="25"/>
  <c r="C34" i="25"/>
  <c r="B34" i="25"/>
  <c r="BL33" i="25"/>
  <c r="BG33" i="25"/>
  <c r="AB33" i="25"/>
  <c r="W33" i="25"/>
  <c r="E33" i="25"/>
  <c r="C33" i="25"/>
  <c r="B33" i="25"/>
  <c r="BL32" i="25"/>
  <c r="BG32" i="25"/>
  <c r="AB32" i="25"/>
  <c r="W32" i="25"/>
  <c r="E32" i="25"/>
  <c r="C32" i="25"/>
  <c r="B32" i="25" s="1"/>
  <c r="BL31" i="25"/>
  <c r="BG31" i="25"/>
  <c r="AB31" i="25"/>
  <c r="W31" i="25"/>
  <c r="E31" i="25"/>
  <c r="C31" i="25"/>
  <c r="B31" i="25"/>
  <c r="BM30" i="25"/>
  <c r="BL30" i="25"/>
  <c r="BG30" i="25"/>
  <c r="AB30" i="25"/>
  <c r="W30" i="25"/>
  <c r="E30" i="25"/>
  <c r="C30" i="25"/>
  <c r="B30" i="25"/>
  <c r="BL29" i="25"/>
  <c r="BG29" i="25"/>
  <c r="AB29" i="25"/>
  <c r="W29" i="25"/>
  <c r="E29" i="25"/>
  <c r="C29" i="25"/>
  <c r="B29" i="25" s="1"/>
  <c r="BL28" i="25"/>
  <c r="BG28" i="25"/>
  <c r="AB28" i="25"/>
  <c r="W28" i="25"/>
  <c r="E28" i="25"/>
  <c r="C28" i="25"/>
  <c r="B28" i="25"/>
  <c r="BL27" i="25"/>
  <c r="BG27" i="25"/>
  <c r="AB27" i="25"/>
  <c r="W27" i="25"/>
  <c r="E27" i="25"/>
  <c r="C27" i="25"/>
  <c r="B27" i="25"/>
  <c r="BL26" i="25"/>
  <c r="BG26" i="25"/>
  <c r="AB26" i="25"/>
  <c r="W26" i="25"/>
  <c r="E26" i="25"/>
  <c r="C26" i="25"/>
  <c r="B26" i="25"/>
  <c r="BL25" i="25"/>
  <c r="BG25" i="25"/>
  <c r="AB25" i="25"/>
  <c r="W25" i="25"/>
  <c r="E25" i="25"/>
  <c r="C25" i="25"/>
  <c r="B25" i="25"/>
  <c r="BL24" i="25"/>
  <c r="BG24" i="25"/>
  <c r="AB24" i="25"/>
  <c r="W24" i="25"/>
  <c r="E24" i="25"/>
  <c r="C24" i="25"/>
  <c r="B24" i="25"/>
  <c r="BL23" i="25"/>
  <c r="BG23" i="25"/>
  <c r="AB23" i="25"/>
  <c r="W23" i="25"/>
  <c r="E23" i="25"/>
  <c r="C23" i="25"/>
  <c r="B23" i="25" s="1"/>
  <c r="BL22" i="25"/>
  <c r="BG22" i="25"/>
  <c r="AB22" i="25"/>
  <c r="W22" i="25"/>
  <c r="E22" i="25"/>
  <c r="C22" i="25"/>
  <c r="B22" i="25"/>
  <c r="BL21" i="25"/>
  <c r="BG21" i="25"/>
  <c r="AB21" i="25"/>
  <c r="W21" i="25"/>
  <c r="E21" i="25"/>
  <c r="C21" i="25"/>
  <c r="B21" i="25" s="1"/>
  <c r="BL20" i="25"/>
  <c r="BG20" i="25"/>
  <c r="AB20" i="25"/>
  <c r="W20" i="25"/>
  <c r="E20" i="25"/>
  <c r="C20" i="25"/>
  <c r="B20" i="25"/>
  <c r="BL19" i="25"/>
  <c r="BG19" i="25"/>
  <c r="AB19" i="25"/>
  <c r="W19" i="25"/>
  <c r="E19" i="25"/>
  <c r="C19" i="25"/>
  <c r="B19" i="25"/>
  <c r="BL18" i="25"/>
  <c r="BG18" i="25"/>
  <c r="AB18" i="25"/>
  <c r="W18" i="25"/>
  <c r="E18" i="25"/>
  <c r="C18" i="25"/>
  <c r="B18" i="25"/>
  <c r="BL17" i="25"/>
  <c r="BG17" i="25"/>
  <c r="AB17" i="25"/>
  <c r="W17" i="25"/>
  <c r="E17" i="25"/>
  <c r="C17" i="25"/>
  <c r="B17" i="25"/>
  <c r="BL16" i="25"/>
  <c r="BG16" i="25"/>
  <c r="AB16" i="25"/>
  <c r="W16" i="25"/>
  <c r="E16" i="25"/>
  <c r="C16" i="25"/>
  <c r="B16" i="25"/>
  <c r="BL15" i="25"/>
  <c r="BG15" i="25"/>
  <c r="AB15" i="25"/>
  <c r="W15" i="25"/>
  <c r="E15" i="25"/>
  <c r="C15" i="25"/>
  <c r="B15" i="25" s="1"/>
  <c r="BL14" i="25"/>
  <c r="BG14" i="25"/>
  <c r="AB14" i="25"/>
  <c r="W14" i="25"/>
  <c r="E14" i="25"/>
  <c r="C14" i="25"/>
  <c r="B14" i="25"/>
  <c r="BL13" i="25"/>
  <c r="BG13" i="25"/>
  <c r="AB13" i="25"/>
  <c r="W13" i="25"/>
  <c r="E13" i="25"/>
  <c r="C13" i="25"/>
  <c r="B13" i="25" s="1"/>
  <c r="BL12" i="25"/>
  <c r="BG12" i="25"/>
  <c r="AB12" i="25"/>
  <c r="W12" i="25"/>
  <c r="E12" i="25"/>
  <c r="C12" i="25"/>
  <c r="B12" i="25"/>
  <c r="BL11" i="25"/>
  <c r="BG11" i="25"/>
  <c r="AB11" i="25"/>
  <c r="W11" i="25"/>
  <c r="E11" i="25"/>
  <c r="C11" i="25"/>
  <c r="B11" i="25"/>
  <c r="BL10" i="25"/>
  <c r="BG10" i="25"/>
  <c r="AB10" i="25"/>
  <c r="W10" i="25"/>
  <c r="E10" i="25"/>
  <c r="C10" i="25"/>
  <c r="B10" i="25"/>
  <c r="BL9" i="25"/>
  <c r="BG9" i="25"/>
  <c r="AB9" i="25"/>
  <c r="W9" i="25"/>
  <c r="E9" i="25"/>
  <c r="C9" i="25"/>
  <c r="B9" i="25"/>
  <c r="BL8" i="25"/>
  <c r="BL4" i="25" s="1"/>
  <c r="BG8" i="25"/>
  <c r="AB8" i="25"/>
  <c r="W8" i="25"/>
  <c r="E8" i="25"/>
  <c r="C8" i="25"/>
  <c r="B8" i="25"/>
  <c r="BL7" i="25"/>
  <c r="BG7" i="25"/>
  <c r="AB7" i="25"/>
  <c r="W7" i="25"/>
  <c r="E7" i="25"/>
  <c r="C7" i="25"/>
  <c r="B7" i="25" s="1"/>
  <c r="BK4" i="25"/>
  <c r="BJ4" i="25"/>
  <c r="BI4" i="25"/>
  <c r="BH4" i="25"/>
  <c r="BF4" i="25"/>
  <c r="BE4" i="25"/>
  <c r="BD4" i="25"/>
  <c r="BC4" i="25"/>
  <c r="BB4" i="25"/>
  <c r="BA4" i="25"/>
  <c r="AZ4" i="25"/>
  <c r="AY4" i="25"/>
  <c r="AX4" i="25"/>
  <c r="AW4" i="25"/>
  <c r="AV4" i="25"/>
  <c r="AU4" i="25"/>
  <c r="BL3" i="25"/>
  <c r="BK3" i="25"/>
  <c r="BJ3" i="25"/>
  <c r="BI3" i="25"/>
  <c r="BH3" i="25"/>
  <c r="BF3" i="25"/>
  <c r="BE3" i="25"/>
  <c r="BD3" i="25"/>
  <c r="BC3" i="25"/>
  <c r="BB3" i="25"/>
  <c r="BA3" i="25"/>
  <c r="AZ3" i="25"/>
  <c r="AY3" i="25"/>
  <c r="AX3" i="25"/>
  <c r="AW3" i="25"/>
  <c r="AV3" i="25"/>
  <c r="AU3" i="25"/>
  <c r="AA32" i="24" l="1"/>
  <c r="AC32" i="24"/>
  <c r="X32" i="24"/>
  <c r="Y32" i="24"/>
  <c r="H32" i="24"/>
  <c r="O32" i="24"/>
  <c r="L32" i="24"/>
  <c r="BG4" i="25"/>
  <c r="K32" i="24"/>
  <c r="J60" i="24"/>
  <c r="T32" i="24"/>
  <c r="U32" i="24"/>
  <c r="M32" i="24"/>
  <c r="S32" i="24"/>
  <c r="P32" i="24"/>
  <c r="I32" i="24"/>
  <c r="Q32" i="24"/>
  <c r="Z32" i="24"/>
  <c r="AB30" i="24"/>
  <c r="AB33" i="24"/>
  <c r="AB28" i="24"/>
  <c r="AB29" i="24"/>
  <c r="BG3" i="25"/>
  <c r="BM4" i="25"/>
  <c r="S34" i="24" l="1"/>
  <c r="Y34" i="24"/>
  <c r="T34" i="24"/>
  <c r="Z34" i="24"/>
  <c r="AC34" i="24"/>
  <c r="G14" i="36" s="1"/>
  <c r="X34" i="24"/>
  <c r="L34" i="24"/>
  <c r="AA34" i="24"/>
  <c r="H34" i="24"/>
  <c r="G34" i="24"/>
  <c r="P34" i="24"/>
  <c r="L48" i="24"/>
  <c r="Q48" i="24" s="1"/>
  <c r="K52" i="24"/>
  <c r="P52" i="24" s="1"/>
  <c r="O34" i="24"/>
  <c r="U34" i="24"/>
  <c r="M34" i="24"/>
  <c r="I34" i="24"/>
  <c r="M49" i="24"/>
  <c r="R49" i="24" s="1"/>
  <c r="M47" i="24"/>
  <c r="R47" i="24" s="1"/>
  <c r="K49" i="24"/>
  <c r="P49" i="24" s="1"/>
  <c r="N47" i="24"/>
  <c r="K34" i="24"/>
  <c r="L52" i="24"/>
  <c r="Q52" i="24" s="1"/>
  <c r="L49" i="24"/>
  <c r="Q49" i="24" s="1"/>
  <c r="K48" i="24"/>
  <c r="P48" i="24" s="1"/>
  <c r="K47" i="24"/>
  <c r="P47" i="24" s="1"/>
  <c r="M52" i="24"/>
  <c r="R52" i="24" s="1"/>
  <c r="N52" i="24"/>
  <c r="S52" i="24" s="1"/>
  <c r="Q34" i="24"/>
  <c r="L47" i="24"/>
  <c r="Q47" i="24" s="1"/>
  <c r="N49" i="24"/>
  <c r="S49" i="24" s="1"/>
  <c r="N48" i="24"/>
  <c r="S48" i="24" s="1"/>
  <c r="M48" i="24"/>
  <c r="AB32" i="24"/>
  <c r="W33" i="24"/>
  <c r="W28" i="24"/>
  <c r="W29" i="24"/>
  <c r="W30" i="24"/>
  <c r="J19" i="24"/>
  <c r="V21" i="24"/>
  <c r="R21" i="24"/>
  <c r="N21" i="24"/>
  <c r="J21" i="24"/>
  <c r="R19" i="24"/>
  <c r="N19" i="24"/>
  <c r="V18" i="24"/>
  <c r="R18" i="24"/>
  <c r="N18" i="24"/>
  <c r="J18" i="24"/>
  <c r="V17" i="24"/>
  <c r="R17" i="24"/>
  <c r="N17" i="24"/>
  <c r="AA35" i="8"/>
  <c r="Y35" i="8"/>
  <c r="X35" i="8"/>
  <c r="W35" i="8"/>
  <c r="V35" i="8"/>
  <c r="S35" i="8"/>
  <c r="R35" i="8"/>
  <c r="Q35" i="8"/>
  <c r="O35" i="8"/>
  <c r="N35" i="8"/>
  <c r="M35" i="8"/>
  <c r="K35" i="8"/>
  <c r="J35" i="8"/>
  <c r="I35" i="8"/>
  <c r="G35" i="8"/>
  <c r="F35" i="8"/>
  <c r="E35" i="8"/>
  <c r="AA33" i="8"/>
  <c r="Y33" i="8"/>
  <c r="X33" i="8"/>
  <c r="W33" i="8"/>
  <c r="V33" i="8"/>
  <c r="S33" i="8"/>
  <c r="R33" i="8"/>
  <c r="Q33" i="8"/>
  <c r="T33" i="8" s="1"/>
  <c r="O33" i="8"/>
  <c r="N33" i="8"/>
  <c r="M33" i="8"/>
  <c r="P33" i="8" s="1"/>
  <c r="K33" i="8"/>
  <c r="J33" i="8"/>
  <c r="I33" i="8"/>
  <c r="G33" i="8"/>
  <c r="F33" i="8"/>
  <c r="E33" i="8"/>
  <c r="AA32" i="8"/>
  <c r="Y32" i="8"/>
  <c r="X32" i="8"/>
  <c r="W32" i="8"/>
  <c r="V32" i="8"/>
  <c r="S32" i="8"/>
  <c r="R32" i="8"/>
  <c r="Q32" i="8"/>
  <c r="O32" i="8"/>
  <c r="N32" i="8"/>
  <c r="M32" i="8"/>
  <c r="K32" i="8"/>
  <c r="J32" i="8"/>
  <c r="I32" i="8"/>
  <c r="G32" i="8"/>
  <c r="F32" i="8"/>
  <c r="E32" i="8"/>
  <c r="AA31" i="8"/>
  <c r="Y31" i="8"/>
  <c r="X31" i="8"/>
  <c r="W31" i="8"/>
  <c r="V31" i="8"/>
  <c r="S31" i="8"/>
  <c r="R31" i="8"/>
  <c r="Q31" i="8"/>
  <c r="O31" i="8"/>
  <c r="N31" i="8"/>
  <c r="M31" i="8"/>
  <c r="K31" i="8"/>
  <c r="J31" i="8"/>
  <c r="I31" i="8"/>
  <c r="G31" i="8"/>
  <c r="F31" i="8"/>
  <c r="E31" i="8"/>
  <c r="AA29" i="8"/>
  <c r="AA27" i="8"/>
  <c r="AA26" i="8"/>
  <c r="AA25" i="8"/>
  <c r="Y29" i="8"/>
  <c r="X29" i="8"/>
  <c r="W29" i="8"/>
  <c r="V29" i="8"/>
  <c r="Y27" i="8"/>
  <c r="X27" i="8"/>
  <c r="W27" i="8"/>
  <c r="V27" i="8"/>
  <c r="Y26" i="8"/>
  <c r="X26" i="8"/>
  <c r="W26" i="8"/>
  <c r="V26" i="8"/>
  <c r="Y25" i="8"/>
  <c r="X25" i="8"/>
  <c r="W25" i="8"/>
  <c r="V25" i="8"/>
  <c r="S29" i="8"/>
  <c r="R29" i="8"/>
  <c r="Q29" i="8"/>
  <c r="O29" i="8"/>
  <c r="N29" i="8"/>
  <c r="M29" i="8"/>
  <c r="K29" i="8"/>
  <c r="J29" i="8"/>
  <c r="I29" i="8"/>
  <c r="G29" i="8"/>
  <c r="F29" i="8"/>
  <c r="E29" i="8"/>
  <c r="S27" i="8"/>
  <c r="R27" i="8"/>
  <c r="Q27" i="8"/>
  <c r="S26" i="8"/>
  <c r="R26" i="8"/>
  <c r="Q26" i="8"/>
  <c r="S25" i="8"/>
  <c r="R25" i="8"/>
  <c r="Q25" i="8"/>
  <c r="O27" i="8"/>
  <c r="N27" i="8"/>
  <c r="M27" i="8"/>
  <c r="O26" i="8"/>
  <c r="N26" i="8"/>
  <c r="M26" i="8"/>
  <c r="O25" i="8"/>
  <c r="N25" i="8"/>
  <c r="M25" i="8"/>
  <c r="K27" i="8"/>
  <c r="J27" i="8"/>
  <c r="I27" i="8"/>
  <c r="K26" i="8"/>
  <c r="J26" i="8"/>
  <c r="I26" i="8"/>
  <c r="K25" i="8"/>
  <c r="J25" i="8"/>
  <c r="I25" i="8"/>
  <c r="G27" i="8"/>
  <c r="F27" i="8"/>
  <c r="E27" i="8"/>
  <c r="G26" i="8"/>
  <c r="F26" i="8"/>
  <c r="E26" i="8"/>
  <c r="G25" i="8"/>
  <c r="F25" i="8"/>
  <c r="E25" i="8"/>
  <c r="Z124" i="11"/>
  <c r="Y124" i="11"/>
  <c r="X124" i="11"/>
  <c r="W124" i="11"/>
  <c r="AC31" i="4"/>
  <c r="AC30" i="4"/>
  <c r="AC29" i="4"/>
  <c r="AC28" i="4"/>
  <c r="AC27" i="4"/>
  <c r="AC26" i="4"/>
  <c r="AC25" i="4"/>
  <c r="AC24" i="4"/>
  <c r="AA31" i="4"/>
  <c r="Z31" i="4"/>
  <c r="AA30" i="4"/>
  <c r="Z30" i="4"/>
  <c r="AA29" i="4"/>
  <c r="Z29" i="4"/>
  <c r="AA28" i="4"/>
  <c r="Z28" i="4"/>
  <c r="AB28" i="4" s="1"/>
  <c r="AA27" i="4"/>
  <c r="Z27" i="4"/>
  <c r="AA26" i="4"/>
  <c r="Z26" i="4"/>
  <c r="AA25" i="4"/>
  <c r="Z25" i="4"/>
  <c r="AA24" i="4"/>
  <c r="Z24" i="4"/>
  <c r="AB24" i="4" s="1"/>
  <c r="Y31" i="4"/>
  <c r="Y30" i="4"/>
  <c r="Y29" i="4"/>
  <c r="Y28" i="4"/>
  <c r="Y27" i="4"/>
  <c r="Y26" i="4"/>
  <c r="Y25" i="4"/>
  <c r="Y24" i="4"/>
  <c r="X31" i="4"/>
  <c r="X30" i="4"/>
  <c r="AB30" i="4" s="1"/>
  <c r="X29" i="4"/>
  <c r="X28" i="4"/>
  <c r="X27" i="4"/>
  <c r="AB27" i="4" s="1"/>
  <c r="X26" i="4"/>
  <c r="X25" i="4"/>
  <c r="X24" i="4"/>
  <c r="AC17" i="4"/>
  <c r="AC23" i="4"/>
  <c r="AC22" i="4"/>
  <c r="AC21" i="4"/>
  <c r="AC20" i="4"/>
  <c r="AC19" i="4"/>
  <c r="AC18" i="4"/>
  <c r="AC16" i="4"/>
  <c r="AC15" i="4"/>
  <c r="AC14" i="4"/>
  <c r="AC13" i="4"/>
  <c r="AC12" i="4"/>
  <c r="AC11" i="4"/>
  <c r="AC10" i="4"/>
  <c r="AC9" i="4"/>
  <c r="AA23" i="4"/>
  <c r="Z23" i="4"/>
  <c r="AA22" i="4"/>
  <c r="Z22" i="4"/>
  <c r="AA21" i="4"/>
  <c r="Z21" i="4"/>
  <c r="AA20" i="4"/>
  <c r="Z20" i="4"/>
  <c r="AA19" i="4"/>
  <c r="Z19" i="4"/>
  <c r="AA18" i="4"/>
  <c r="Z18" i="4"/>
  <c r="AA17" i="4"/>
  <c r="Z17" i="4"/>
  <c r="AA16" i="4"/>
  <c r="Z16" i="4"/>
  <c r="AA15" i="4"/>
  <c r="Z15" i="4"/>
  <c r="AA14" i="4"/>
  <c r="Z14" i="4"/>
  <c r="AA13" i="4"/>
  <c r="Z13" i="4"/>
  <c r="AA12" i="4"/>
  <c r="Z12" i="4"/>
  <c r="AA11" i="4"/>
  <c r="Z11" i="4"/>
  <c r="AA10" i="4"/>
  <c r="Z10" i="4"/>
  <c r="AA9" i="4"/>
  <c r="Z9" i="4"/>
  <c r="Y23" i="4"/>
  <c r="X23" i="4"/>
  <c r="V23" i="4"/>
  <c r="U23" i="4"/>
  <c r="T23" i="4"/>
  <c r="S23" i="4"/>
  <c r="R23" i="4"/>
  <c r="Q23" i="4"/>
  <c r="P23" i="4"/>
  <c r="O23" i="4"/>
  <c r="N23" i="4"/>
  <c r="M23" i="4"/>
  <c r="L23" i="4"/>
  <c r="J23" i="4"/>
  <c r="AM23" i="4" s="1"/>
  <c r="B23" i="4"/>
  <c r="L22" i="4"/>
  <c r="M22" i="4"/>
  <c r="N22" i="4"/>
  <c r="O22" i="4"/>
  <c r="P22" i="4"/>
  <c r="Q22" i="4"/>
  <c r="R22" i="4"/>
  <c r="S22" i="4"/>
  <c r="T22" i="4"/>
  <c r="U22" i="4"/>
  <c r="V22" i="4"/>
  <c r="Y22" i="4"/>
  <c r="Y21" i="4"/>
  <c r="Y20" i="4"/>
  <c r="Y19" i="4"/>
  <c r="Y18" i="4"/>
  <c r="Y17" i="4"/>
  <c r="Y16" i="4"/>
  <c r="Y15" i="4"/>
  <c r="Y14" i="4"/>
  <c r="Y13" i="4"/>
  <c r="Y12" i="4"/>
  <c r="Y11" i="4"/>
  <c r="Y10" i="4"/>
  <c r="Y9" i="4"/>
  <c r="X22" i="4"/>
  <c r="X21" i="4"/>
  <c r="X20" i="4"/>
  <c r="X19" i="4"/>
  <c r="X18" i="4"/>
  <c r="X17" i="4"/>
  <c r="X16" i="4"/>
  <c r="X15" i="4"/>
  <c r="X14" i="4"/>
  <c r="X13" i="4"/>
  <c r="X12" i="4"/>
  <c r="X11" i="4"/>
  <c r="X9" i="4"/>
  <c r="X10" i="4"/>
  <c r="AB31" i="4"/>
  <c r="AB29" i="4"/>
  <c r="AB26" i="4"/>
  <c r="AB25" i="4"/>
  <c r="P35" i="8" l="1"/>
  <c r="AB34" i="24"/>
  <c r="G13" i="36" s="1"/>
  <c r="K51" i="24"/>
  <c r="P51" i="24" s="1"/>
  <c r="H35" i="8"/>
  <c r="Q34" i="8"/>
  <c r="Q36" i="8" s="1"/>
  <c r="H33" i="8"/>
  <c r="S34" i="8"/>
  <c r="S36" i="8" s="1"/>
  <c r="O47" i="24"/>
  <c r="L31" i="8"/>
  <c r="T52" i="24"/>
  <c r="O52" i="24"/>
  <c r="L51" i="24"/>
  <c r="L53" i="24" s="1"/>
  <c r="S47" i="24"/>
  <c r="T47" i="24" s="1"/>
  <c r="N51" i="24"/>
  <c r="O49" i="24"/>
  <c r="T49" i="24"/>
  <c r="R48" i="24"/>
  <c r="T48" i="24" s="1"/>
  <c r="O48" i="24"/>
  <c r="M51" i="24"/>
  <c r="M53" i="24" s="1"/>
  <c r="T31" i="8"/>
  <c r="K34" i="8"/>
  <c r="K36" i="8" s="1"/>
  <c r="I34" i="8"/>
  <c r="I36" i="8" s="1"/>
  <c r="M34" i="8"/>
  <c r="M36" i="8" s="1"/>
  <c r="W34" i="8"/>
  <c r="W36" i="8" s="1"/>
  <c r="Z32" i="8"/>
  <c r="AA28" i="8"/>
  <c r="Y34" i="8"/>
  <c r="Y36" i="8" s="1"/>
  <c r="V34" i="8"/>
  <c r="V36" i="8" s="1"/>
  <c r="L32" i="8"/>
  <c r="L35" i="8"/>
  <c r="Z27" i="8"/>
  <c r="E34" i="8"/>
  <c r="E36" i="8" s="1"/>
  <c r="N34" i="8"/>
  <c r="N36" i="8" s="1"/>
  <c r="X34" i="8"/>
  <c r="X36" i="8" s="1"/>
  <c r="F34" i="8"/>
  <c r="F36" i="8" s="1"/>
  <c r="O34" i="8"/>
  <c r="O36" i="8" s="1"/>
  <c r="P32" i="8"/>
  <c r="L33" i="8"/>
  <c r="U33" i="8" s="1"/>
  <c r="G34" i="8"/>
  <c r="G36" i="8" s="1"/>
  <c r="AA34" i="8"/>
  <c r="AA36" i="8" s="1"/>
  <c r="Z33" i="8"/>
  <c r="Z35" i="8"/>
  <c r="Y28" i="8"/>
  <c r="R34" i="8"/>
  <c r="R36" i="8" s="1"/>
  <c r="H32" i="8"/>
  <c r="Z26" i="8"/>
  <c r="J34" i="8"/>
  <c r="J36" i="8" s="1"/>
  <c r="T32" i="8"/>
  <c r="T35" i="8"/>
  <c r="W32" i="24"/>
  <c r="AB17" i="24"/>
  <c r="AB18" i="24"/>
  <c r="R24" i="24"/>
  <c r="J24" i="24"/>
  <c r="J25" i="24" s="1"/>
  <c r="J27" i="24" s="1"/>
  <c r="V24" i="24"/>
  <c r="N24" i="24"/>
  <c r="N25" i="24" s="1"/>
  <c r="N27" i="24" s="1"/>
  <c r="R23" i="24"/>
  <c r="R25" i="24" s="1"/>
  <c r="R27" i="24" s="1"/>
  <c r="G20" i="24"/>
  <c r="Q20" i="24"/>
  <c r="Q22" i="24" s="1"/>
  <c r="AA20" i="24"/>
  <c r="AA22" i="24" s="1"/>
  <c r="O20" i="24"/>
  <c r="AB21" i="24"/>
  <c r="H20" i="24"/>
  <c r="H22" i="24" s="1"/>
  <c r="I20" i="24"/>
  <c r="I22" i="24" s="1"/>
  <c r="T20" i="24"/>
  <c r="T22" i="24" s="1"/>
  <c r="U20" i="24"/>
  <c r="U22" i="24" s="1"/>
  <c r="L20" i="24"/>
  <c r="L22" i="24" s="1"/>
  <c r="X20" i="24"/>
  <c r="X22" i="24" s="1"/>
  <c r="Y20" i="24"/>
  <c r="Y22" i="24" s="1"/>
  <c r="K55" i="24"/>
  <c r="AC20" i="24"/>
  <c r="AC22" i="24" s="1"/>
  <c r="E14" i="36" s="1"/>
  <c r="H14" i="36" s="1"/>
  <c r="N55" i="24"/>
  <c r="S55" i="24" s="1"/>
  <c r="M20" i="24"/>
  <c r="M22" i="24" s="1"/>
  <c r="L55" i="24"/>
  <c r="Q55" i="24" s="1"/>
  <c r="Z20" i="24"/>
  <c r="M55" i="24"/>
  <c r="R55" i="24" s="1"/>
  <c r="P20" i="24"/>
  <c r="P22" i="24" s="1"/>
  <c r="AB19" i="24"/>
  <c r="K20" i="24"/>
  <c r="S20" i="24"/>
  <c r="H31" i="8"/>
  <c r="P31" i="8"/>
  <c r="Z31" i="8"/>
  <c r="H29" i="8"/>
  <c r="Z29" i="8"/>
  <c r="T29" i="8"/>
  <c r="W28" i="8"/>
  <c r="W30" i="8" s="1"/>
  <c r="X28" i="8"/>
  <c r="X30" i="8" s="1"/>
  <c r="Z25" i="8"/>
  <c r="L29" i="8"/>
  <c r="P29" i="8"/>
  <c r="V28" i="8"/>
  <c r="AF23" i="4"/>
  <c r="AB23" i="4"/>
  <c r="AG23" i="4"/>
  <c r="AJ23" i="4"/>
  <c r="AB12" i="4"/>
  <c r="AB20" i="4"/>
  <c r="W23" i="4"/>
  <c r="AN23" i="4"/>
  <c r="AO23" i="4"/>
  <c r="AR23" i="4"/>
  <c r="AV23" i="4"/>
  <c r="AH23" i="4"/>
  <c r="AI23" i="4"/>
  <c r="AQ23" i="4"/>
  <c r="AK23" i="4"/>
  <c r="AS23" i="4"/>
  <c r="AD23" i="4"/>
  <c r="AL23" i="4"/>
  <c r="AT23" i="4"/>
  <c r="AE23" i="4"/>
  <c r="AB21" i="4"/>
  <c r="AB16" i="4"/>
  <c r="AB14" i="4"/>
  <c r="AB18" i="4"/>
  <c r="AB22" i="4"/>
  <c r="AB19" i="4"/>
  <c r="AB9" i="4"/>
  <c r="AC1" i="4" s="1"/>
  <c r="AB15" i="4"/>
  <c r="AB10" i="4"/>
  <c r="AB17" i="4"/>
  <c r="AB13" i="4"/>
  <c r="AB11" i="4"/>
  <c r="N20" i="24" l="1"/>
  <c r="N22" i="24" s="1"/>
  <c r="V20" i="24"/>
  <c r="V22" i="24" s="1"/>
  <c r="G22" i="24"/>
  <c r="J20" i="24"/>
  <c r="J22" i="24" s="1"/>
  <c r="O22" i="24"/>
  <c r="R20" i="24"/>
  <c r="R22" i="24" s="1"/>
  <c r="K53" i="24"/>
  <c r="P53" i="24" s="1"/>
  <c r="U35" i="8"/>
  <c r="Q51" i="24"/>
  <c r="P55" i="24"/>
  <c r="T55" i="24" s="1"/>
  <c r="O55" i="24"/>
  <c r="W34" i="24"/>
  <c r="G12" i="36" s="1"/>
  <c r="N53" i="24"/>
  <c r="S53" i="24" s="1"/>
  <c r="S51" i="24"/>
  <c r="Q53" i="24"/>
  <c r="R51" i="24"/>
  <c r="O51" i="24"/>
  <c r="U32" i="8"/>
  <c r="Z36" i="8"/>
  <c r="Z34" i="8"/>
  <c r="T34" i="8"/>
  <c r="T36" i="8" s="1"/>
  <c r="L34" i="8"/>
  <c r="L36" i="8" s="1"/>
  <c r="H34" i="8"/>
  <c r="H36" i="8" s="1"/>
  <c r="U29" i="8"/>
  <c r="P34" i="8"/>
  <c r="P36" i="8" s="1"/>
  <c r="W17" i="24"/>
  <c r="W18" i="24"/>
  <c r="X16" i="24"/>
  <c r="H16" i="24"/>
  <c r="Y16" i="24"/>
  <c r="L16" i="24"/>
  <c r="AB23" i="24"/>
  <c r="Q16" i="24"/>
  <c r="AA16" i="24"/>
  <c r="AC16" i="24"/>
  <c r="P16" i="24"/>
  <c r="AB24" i="24"/>
  <c r="I16" i="24"/>
  <c r="M16" i="24"/>
  <c r="W19" i="24"/>
  <c r="AB20" i="24"/>
  <c r="Z22" i="24"/>
  <c r="AB22" i="24" s="1"/>
  <c r="E13" i="36" s="1"/>
  <c r="W21" i="24"/>
  <c r="K22" i="24"/>
  <c r="S22" i="24"/>
  <c r="U31" i="8"/>
  <c r="V30" i="8"/>
  <c r="Y30" i="8"/>
  <c r="AP23" i="4"/>
  <c r="AU23" i="4"/>
  <c r="AB25" i="24" l="1"/>
  <c r="AB27" i="24" s="1"/>
  <c r="F13" i="36" s="1"/>
  <c r="H13" i="36" s="1"/>
  <c r="N16" i="24"/>
  <c r="K54" i="24"/>
  <c r="M54" i="24"/>
  <c r="L54" i="24"/>
  <c r="N54" i="24"/>
  <c r="T51" i="24"/>
  <c r="O53" i="24"/>
  <c r="R53" i="24"/>
  <c r="T53" i="24" s="1"/>
  <c r="U34" i="8"/>
  <c r="U36" i="8" s="1"/>
  <c r="K16" i="24"/>
  <c r="Z16" i="24"/>
  <c r="W24" i="24"/>
  <c r="W20" i="24"/>
  <c r="W22" i="24" s="1"/>
  <c r="E12" i="36" s="1"/>
  <c r="Z28" i="8"/>
  <c r="Z30" i="8"/>
  <c r="AB16" i="24" l="1"/>
  <c r="G16" i="24"/>
  <c r="O16" i="24"/>
  <c r="R16" i="24"/>
  <c r="M56" i="24"/>
  <c r="R56" i="24" s="1"/>
  <c r="R54" i="24"/>
  <c r="S54" i="24"/>
  <c r="N56" i="24"/>
  <c r="S56" i="24" s="1"/>
  <c r="L56" i="24"/>
  <c r="Q56" i="24" s="1"/>
  <c r="Q54" i="24"/>
  <c r="K56" i="24"/>
  <c r="P54" i="24"/>
  <c r="O54" i="24"/>
  <c r="L58" i="24"/>
  <c r="AA30" i="8"/>
  <c r="J16" i="24" l="1"/>
  <c r="M58" i="24"/>
  <c r="R58" i="24" s="1"/>
  <c r="K58" i="24"/>
  <c r="K59" i="24" s="1"/>
  <c r="T54" i="24"/>
  <c r="P56" i="24"/>
  <c r="T56" i="24" s="1"/>
  <c r="O56" i="24"/>
  <c r="Q58" i="24"/>
  <c r="L59" i="24"/>
  <c r="AB260" i="11"/>
  <c r="Z260" i="11"/>
  <c r="Y260" i="11"/>
  <c r="X260" i="11"/>
  <c r="W260" i="11"/>
  <c r="U260" i="11"/>
  <c r="T260" i="11"/>
  <c r="S260" i="11"/>
  <c r="R260" i="11"/>
  <c r="Q260" i="11"/>
  <c r="P260" i="11"/>
  <c r="O260" i="11"/>
  <c r="N260" i="11"/>
  <c r="M260" i="11"/>
  <c r="L260" i="11"/>
  <c r="K260" i="11"/>
  <c r="J260" i="11"/>
  <c r="AA259" i="11"/>
  <c r="U259" i="11"/>
  <c r="T259" i="11"/>
  <c r="S259" i="11"/>
  <c r="R259" i="11"/>
  <c r="Q259" i="11"/>
  <c r="P259" i="11"/>
  <c r="O259" i="11"/>
  <c r="N259" i="11"/>
  <c r="M259" i="11"/>
  <c r="L259" i="11"/>
  <c r="K259" i="11"/>
  <c r="J259" i="11"/>
  <c r="AA258" i="11"/>
  <c r="V258" i="11"/>
  <c r="F258" i="11"/>
  <c r="AA257" i="11"/>
  <c r="V257" i="11"/>
  <c r="AA256" i="11"/>
  <c r="V256" i="11"/>
  <c r="F256" i="11"/>
  <c r="AA255" i="11"/>
  <c r="V255" i="11"/>
  <c r="AA254" i="11"/>
  <c r="V254" i="11"/>
  <c r="F254" i="11"/>
  <c r="AA253" i="11"/>
  <c r="V253" i="11"/>
  <c r="AA252" i="11"/>
  <c r="V252" i="11"/>
  <c r="F252" i="11"/>
  <c r="AA251" i="11"/>
  <c r="V251" i="11"/>
  <c r="AA250" i="11"/>
  <c r="V250" i="11"/>
  <c r="F250" i="11"/>
  <c r="AA249" i="11"/>
  <c r="V249" i="11"/>
  <c r="AA248" i="11"/>
  <c r="V248" i="11"/>
  <c r="F248" i="11"/>
  <c r="AA247" i="11"/>
  <c r="V247" i="11"/>
  <c r="AA246" i="11"/>
  <c r="V246" i="11"/>
  <c r="F246" i="11"/>
  <c r="AA245" i="11"/>
  <c r="V245" i="11"/>
  <c r="M59" i="24" l="1"/>
  <c r="R59" i="24" s="1"/>
  <c r="P58" i="24"/>
  <c r="Q59" i="24"/>
  <c r="L60" i="24"/>
  <c r="P59" i="24"/>
  <c r="K60" i="24"/>
  <c r="V260" i="11"/>
  <c r="V259" i="11"/>
  <c r="AA260" i="11"/>
  <c r="M60" i="24" l="1"/>
  <c r="R60" i="24" s="1"/>
  <c r="Q60" i="24"/>
  <c r="M61" i="24"/>
  <c r="P60" i="24"/>
  <c r="V18" i="4"/>
  <c r="U18" i="4"/>
  <c r="T18" i="4"/>
  <c r="S18" i="4"/>
  <c r="R18" i="4"/>
  <c r="Q18" i="4"/>
  <c r="P18" i="4"/>
  <c r="O18" i="4"/>
  <c r="N18" i="4"/>
  <c r="M18" i="4"/>
  <c r="L18" i="4"/>
  <c r="J18" i="4"/>
  <c r="B18" i="4"/>
  <c r="AT18" i="4" l="1"/>
  <c r="AV18" i="4"/>
  <c r="AQ18" i="4"/>
  <c r="AS18" i="4"/>
  <c r="AR18" i="4"/>
  <c r="AH18" i="4"/>
  <c r="W18" i="4"/>
  <c r="AI18" i="4"/>
  <c r="AK18" i="4"/>
  <c r="AJ18" i="4"/>
  <c r="AD18" i="4"/>
  <c r="AL18" i="4"/>
  <c r="AE18" i="4"/>
  <c r="AM18" i="4"/>
  <c r="AF18" i="4"/>
  <c r="AN18" i="4"/>
  <c r="AG18" i="4"/>
  <c r="AO18" i="4"/>
  <c r="AU18" i="4" l="1"/>
  <c r="AP18" i="4"/>
  <c r="AA237" i="11" l="1"/>
  <c r="AA236" i="11"/>
  <c r="AA234" i="11"/>
  <c r="AA233" i="11"/>
  <c r="AA232" i="11"/>
  <c r="AA231" i="11"/>
  <c r="AA230" i="11"/>
  <c r="AA229" i="11"/>
  <c r="AA228" i="11"/>
  <c r="AA227" i="11"/>
  <c r="AA226" i="11"/>
  <c r="AA225" i="11"/>
  <c r="AA224" i="11"/>
  <c r="AA223" i="11"/>
  <c r="AA222" i="11"/>
  <c r="AA221" i="11"/>
  <c r="AA220" i="11"/>
  <c r="AA219" i="11"/>
  <c r="AA218" i="11"/>
  <c r="AA217" i="11"/>
  <c r="AA216" i="11"/>
  <c r="AA215" i="11"/>
  <c r="AA214" i="11"/>
  <c r="AA213" i="11"/>
  <c r="AA212" i="11"/>
  <c r="AA211" i="11"/>
  <c r="AA210" i="11"/>
  <c r="AA209" i="11"/>
  <c r="AA208" i="11"/>
  <c r="AA207" i="11"/>
  <c r="AA206" i="11"/>
  <c r="AA205" i="11"/>
  <c r="AA204" i="11"/>
  <c r="AA203" i="11"/>
  <c r="AA202" i="11"/>
  <c r="AA201" i="11"/>
  <c r="AA200" i="11"/>
  <c r="AA199" i="11"/>
  <c r="AA198" i="11"/>
  <c r="AA197" i="11"/>
  <c r="AA196" i="11"/>
  <c r="AA195" i="11"/>
  <c r="AA194" i="11"/>
  <c r="AA193" i="11"/>
  <c r="AA192" i="11"/>
  <c r="AA191" i="11"/>
  <c r="AA190" i="11"/>
  <c r="AA189" i="11"/>
  <c r="AA188" i="11"/>
  <c r="AA187" i="11"/>
  <c r="AA186" i="11"/>
  <c r="AB235" i="11"/>
  <c r="Z235" i="11"/>
  <c r="Y235" i="11"/>
  <c r="X235" i="11"/>
  <c r="W235" i="11"/>
  <c r="AB180" i="11"/>
  <c r="Z180" i="11"/>
  <c r="Y180" i="11"/>
  <c r="X180" i="11"/>
  <c r="W180" i="11"/>
  <c r="AA182" i="11"/>
  <c r="AA181" i="11"/>
  <c r="AA179" i="11"/>
  <c r="AA178" i="11"/>
  <c r="AA177" i="11"/>
  <c r="AA176" i="11"/>
  <c r="AA175" i="11"/>
  <c r="AA174" i="11"/>
  <c r="AA173" i="11"/>
  <c r="AA172" i="11"/>
  <c r="AA171" i="11"/>
  <c r="AA170" i="11"/>
  <c r="AA169" i="11"/>
  <c r="AA168" i="11"/>
  <c r="AA167" i="11"/>
  <c r="AA166" i="11"/>
  <c r="AA165" i="11"/>
  <c r="AA164" i="11"/>
  <c r="AA163" i="11"/>
  <c r="AA162" i="11"/>
  <c r="AA161" i="11"/>
  <c r="AA160" i="11"/>
  <c r="AA159" i="11"/>
  <c r="AA158" i="11"/>
  <c r="AA157" i="11"/>
  <c r="AA156" i="11"/>
  <c r="AA155" i="11"/>
  <c r="AA154" i="11"/>
  <c r="AA153" i="11"/>
  <c r="AA152" i="11"/>
  <c r="AA151" i="11"/>
  <c r="AA150" i="11"/>
  <c r="AA149" i="11"/>
  <c r="AA148" i="11"/>
  <c r="AA147" i="11"/>
  <c r="AA146" i="11"/>
  <c r="AA145" i="11"/>
  <c r="AA144" i="11"/>
  <c r="AA143" i="11"/>
  <c r="AA142" i="11"/>
  <c r="AA141" i="11"/>
  <c r="AA140" i="11"/>
  <c r="AA139" i="11"/>
  <c r="AA138" i="11"/>
  <c r="AA137" i="11"/>
  <c r="AA136" i="11"/>
  <c r="AA135" i="11"/>
  <c r="AA134" i="11"/>
  <c r="AA133" i="11"/>
  <c r="AA132" i="11"/>
  <c r="AA131" i="11"/>
  <c r="AB123" i="11"/>
  <c r="AB122" i="11"/>
  <c r="AB121" i="11"/>
  <c r="AB120" i="11"/>
  <c r="Z123" i="11"/>
  <c r="Y123" i="11"/>
  <c r="X123" i="11"/>
  <c r="W123" i="11"/>
  <c r="Z122" i="11"/>
  <c r="Y122" i="11"/>
  <c r="X122" i="11"/>
  <c r="W122" i="11"/>
  <c r="Z121" i="11"/>
  <c r="Y121" i="11"/>
  <c r="X121" i="11"/>
  <c r="W121" i="11"/>
  <c r="Z120" i="11"/>
  <c r="Y120" i="11"/>
  <c r="X120" i="11"/>
  <c r="W120" i="11"/>
  <c r="AA119" i="11"/>
  <c r="AA118" i="11"/>
  <c r="AA117" i="11"/>
  <c r="AA116" i="11"/>
  <c r="AA115" i="11"/>
  <c r="AA114" i="11"/>
  <c r="AA113" i="11"/>
  <c r="AA112" i="11"/>
  <c r="AA111" i="11"/>
  <c r="AA110" i="11"/>
  <c r="AA109" i="11"/>
  <c r="AA108" i="11"/>
  <c r="AA107" i="11"/>
  <c r="AA106" i="11"/>
  <c r="AA105" i="11"/>
  <c r="AA104" i="11"/>
  <c r="AA103" i="11"/>
  <c r="AA102" i="11"/>
  <c r="AA101" i="11"/>
  <c r="AA100" i="11"/>
  <c r="AA99" i="11"/>
  <c r="AA98" i="11"/>
  <c r="AA97" i="11"/>
  <c r="AA96" i="11"/>
  <c r="AA95" i="11"/>
  <c r="AA94" i="11"/>
  <c r="AA93" i="11"/>
  <c r="AA92" i="11"/>
  <c r="AA91" i="11"/>
  <c r="AA90" i="11"/>
  <c r="AA89" i="11"/>
  <c r="AA88" i="11"/>
  <c r="AA87" i="11"/>
  <c r="AA86" i="11"/>
  <c r="AA85" i="11"/>
  <c r="AA84" i="11"/>
  <c r="AA83" i="11"/>
  <c r="AA82" i="11"/>
  <c r="AA81" i="11"/>
  <c r="AA80" i="11"/>
  <c r="AA79" i="11"/>
  <c r="AA78" i="11"/>
  <c r="AA77" i="11"/>
  <c r="AA76" i="11"/>
  <c r="AA75" i="11"/>
  <c r="AA74" i="11"/>
  <c r="AA73" i="11"/>
  <c r="AA72" i="11"/>
  <c r="AB60" i="11"/>
  <c r="AB59" i="11"/>
  <c r="AB58" i="11"/>
  <c r="AB57" i="11"/>
  <c r="Z60" i="11"/>
  <c r="Y60" i="11"/>
  <c r="X60" i="11"/>
  <c r="W60" i="11"/>
  <c r="Z59" i="11"/>
  <c r="Y59" i="11"/>
  <c r="X59" i="11"/>
  <c r="W59" i="11"/>
  <c r="Z58" i="11"/>
  <c r="Y58" i="11"/>
  <c r="Z62" i="11" s="1"/>
  <c r="X58" i="11"/>
  <c r="W58" i="11"/>
  <c r="X62" i="11" s="1"/>
  <c r="Z57" i="11"/>
  <c r="Y57" i="11"/>
  <c r="X57" i="11"/>
  <c r="W57" i="11"/>
  <c r="AA56" i="11"/>
  <c r="AA55" i="11"/>
  <c r="AA54" i="11"/>
  <c r="AA53" i="11"/>
  <c r="AA52" i="11"/>
  <c r="AA51" i="11"/>
  <c r="AA50" i="11"/>
  <c r="AA49" i="11"/>
  <c r="AA48" i="11"/>
  <c r="AA47" i="11"/>
  <c r="AA46" i="11"/>
  <c r="AA45" i="11"/>
  <c r="AA44" i="11"/>
  <c r="AA43" i="11"/>
  <c r="AA42" i="11"/>
  <c r="AA41" i="11"/>
  <c r="AA40" i="11"/>
  <c r="AA39" i="11"/>
  <c r="AA38" i="11"/>
  <c r="AA37" i="11"/>
  <c r="AA36" i="11"/>
  <c r="AA35" i="11"/>
  <c r="AA34" i="11"/>
  <c r="AA33" i="11"/>
  <c r="AA32" i="11"/>
  <c r="AA31" i="11"/>
  <c r="AA30" i="11"/>
  <c r="AA29" i="11"/>
  <c r="AA28" i="11"/>
  <c r="AA27" i="11"/>
  <c r="AA26" i="11"/>
  <c r="AA25" i="11"/>
  <c r="AA24" i="11"/>
  <c r="AA23" i="11"/>
  <c r="AA22" i="11"/>
  <c r="AA21" i="11"/>
  <c r="AA20" i="11"/>
  <c r="AA19" i="11"/>
  <c r="AA18" i="11"/>
  <c r="AA17" i="11"/>
  <c r="AA16" i="11"/>
  <c r="AA15" i="11"/>
  <c r="AA14" i="11"/>
  <c r="AA13" i="11"/>
  <c r="AA12" i="11"/>
  <c r="AA11" i="11"/>
  <c r="AA10" i="11"/>
  <c r="AA9" i="11"/>
  <c r="AA8" i="11"/>
  <c r="AA7" i="11"/>
  <c r="Y62" i="11" l="1"/>
  <c r="AA180" i="11"/>
  <c r="AA235" i="11"/>
  <c r="AA58" i="11"/>
  <c r="AA60" i="11"/>
  <c r="AA122" i="11"/>
  <c r="AA59" i="11"/>
  <c r="AA57" i="11"/>
  <c r="AA120" i="11"/>
  <c r="AA121" i="11"/>
  <c r="AA123" i="11"/>
  <c r="J235" i="11" l="1"/>
  <c r="K235" i="11"/>
  <c r="L235" i="11"/>
  <c r="M235" i="11"/>
  <c r="N235" i="11"/>
  <c r="O235" i="11"/>
  <c r="P235" i="11"/>
  <c r="Q235" i="11"/>
  <c r="R235" i="11"/>
  <c r="S235" i="11"/>
  <c r="T235" i="11"/>
  <c r="U235" i="11"/>
  <c r="V235" i="11" l="1"/>
  <c r="V29" i="4"/>
  <c r="U29" i="4"/>
  <c r="T29" i="4"/>
  <c r="S29" i="4"/>
  <c r="R29" i="4"/>
  <c r="Q29" i="4"/>
  <c r="P29" i="4"/>
  <c r="O29" i="4"/>
  <c r="N29" i="4"/>
  <c r="M29" i="4"/>
  <c r="L29" i="4"/>
  <c r="K29" i="4"/>
  <c r="V28" i="4"/>
  <c r="U28" i="4"/>
  <c r="T28" i="4"/>
  <c r="S28" i="4"/>
  <c r="R28" i="4"/>
  <c r="Q28" i="4"/>
  <c r="P28" i="4"/>
  <c r="O28" i="4"/>
  <c r="N28" i="4"/>
  <c r="M28" i="4"/>
  <c r="L28" i="4"/>
  <c r="K28" i="4"/>
  <c r="V9" i="4"/>
  <c r="U9" i="4"/>
  <c r="T9" i="4"/>
  <c r="S9" i="4"/>
  <c r="R9" i="4"/>
  <c r="Q9" i="4"/>
  <c r="P9" i="4"/>
  <c r="O9" i="4"/>
  <c r="N9" i="4"/>
  <c r="M9" i="4"/>
  <c r="L9" i="4"/>
  <c r="U60" i="11" l="1"/>
  <c r="T60" i="11"/>
  <c r="S60" i="11"/>
  <c r="R60" i="11"/>
  <c r="Q60" i="11"/>
  <c r="P60" i="11"/>
  <c r="O60" i="11"/>
  <c r="N60" i="11"/>
  <c r="M60" i="11"/>
  <c r="L60" i="11"/>
  <c r="K60" i="11"/>
  <c r="U59" i="11"/>
  <c r="T59" i="11"/>
  <c r="S59" i="11"/>
  <c r="R59" i="11"/>
  <c r="Q59" i="11"/>
  <c r="P59" i="11"/>
  <c r="O59" i="11"/>
  <c r="N59" i="11"/>
  <c r="M59" i="11"/>
  <c r="L59" i="11"/>
  <c r="K59" i="11"/>
  <c r="J59" i="11"/>
  <c r="J60" i="11"/>
  <c r="V10" i="11"/>
  <c r="V9" i="11"/>
  <c r="J30" i="4" l="1"/>
  <c r="J29" i="4"/>
  <c r="J28" i="4"/>
  <c r="J31" i="4"/>
  <c r="J26" i="4"/>
  <c r="J25" i="4"/>
  <c r="J24" i="4"/>
  <c r="K30" i="4"/>
  <c r="K31" i="4"/>
  <c r="AT24" i="4" l="1"/>
  <c r="AQ24" i="4"/>
  <c r="AS24" i="4"/>
  <c r="AR24" i="4"/>
  <c r="AV24" i="4"/>
  <c r="AQ25" i="4"/>
  <c r="AV25" i="4"/>
  <c r="AT25" i="4"/>
  <c r="AS25" i="4"/>
  <c r="AR25" i="4"/>
  <c r="AT26" i="4"/>
  <c r="AS26" i="4"/>
  <c r="AR26" i="4"/>
  <c r="AV26" i="4"/>
  <c r="AQ26" i="4"/>
  <c r="AQ31" i="4"/>
  <c r="AU31" i="4" s="1"/>
  <c r="AT31" i="4"/>
  <c r="AS31" i="4"/>
  <c r="AV31" i="4"/>
  <c r="AR31" i="4"/>
  <c r="AQ29" i="4"/>
  <c r="AV29" i="4"/>
  <c r="AT29" i="4"/>
  <c r="AS29" i="4"/>
  <c r="AR29" i="4"/>
  <c r="AT28" i="4"/>
  <c r="AV28" i="4"/>
  <c r="AS28" i="4"/>
  <c r="AQ28" i="4"/>
  <c r="AR28" i="4"/>
  <c r="AV30" i="4"/>
  <c r="AQ30" i="4"/>
  <c r="AT30" i="4"/>
  <c r="AS30" i="4"/>
  <c r="AR30" i="4"/>
  <c r="AO29" i="4"/>
  <c r="AH29" i="4"/>
  <c r="AG29" i="4"/>
  <c r="AI29" i="4"/>
  <c r="AJ29" i="4"/>
  <c r="AN29" i="4"/>
  <c r="AK29" i="4"/>
  <c r="W29" i="4"/>
  <c r="AD29" i="4"/>
  <c r="AL29" i="4"/>
  <c r="AE29" i="4"/>
  <c r="AM29" i="4"/>
  <c r="AF29" i="4"/>
  <c r="AU26" i="4" l="1"/>
  <c r="AU24" i="4"/>
  <c r="AU25" i="4"/>
  <c r="AU29" i="4"/>
  <c r="AU28" i="4"/>
  <c r="AU30" i="4"/>
  <c r="AP29" i="4"/>
  <c r="V24" i="4" l="1"/>
  <c r="U24" i="4"/>
  <c r="T24" i="4"/>
  <c r="S24" i="4"/>
  <c r="R24" i="4"/>
  <c r="Q24" i="4"/>
  <c r="P24" i="4"/>
  <c r="O24" i="4"/>
  <c r="N24" i="4"/>
  <c r="M24" i="4"/>
  <c r="J27" i="4"/>
  <c r="AI28" i="4"/>
  <c r="L24" i="4"/>
  <c r="K27" i="4"/>
  <c r="K25" i="4"/>
  <c r="K24" i="4"/>
  <c r="V11" i="4"/>
  <c r="U11" i="4"/>
  <c r="T11" i="4"/>
  <c r="S11" i="4"/>
  <c r="R11" i="4"/>
  <c r="Q11" i="4"/>
  <c r="P11" i="4"/>
  <c r="O11" i="4"/>
  <c r="N11" i="4"/>
  <c r="M11" i="4"/>
  <c r="V10" i="4"/>
  <c r="U10" i="4"/>
  <c r="T10" i="4"/>
  <c r="S10" i="4"/>
  <c r="R10" i="4"/>
  <c r="Q10" i="4"/>
  <c r="P10" i="4"/>
  <c r="O10" i="4"/>
  <c r="N10" i="4"/>
  <c r="M10" i="4"/>
  <c r="V21" i="4"/>
  <c r="U21" i="4"/>
  <c r="T21" i="4"/>
  <c r="S21" i="4"/>
  <c r="R21" i="4"/>
  <c r="Q21" i="4"/>
  <c r="P21" i="4"/>
  <c r="O21" i="4"/>
  <c r="N21" i="4"/>
  <c r="M21" i="4"/>
  <c r="V20" i="4"/>
  <c r="U20" i="4"/>
  <c r="T20" i="4"/>
  <c r="S20" i="4"/>
  <c r="R20" i="4"/>
  <c r="Q20" i="4"/>
  <c r="P20" i="4"/>
  <c r="O20" i="4"/>
  <c r="N20" i="4"/>
  <c r="M20" i="4"/>
  <c r="V19" i="4"/>
  <c r="U19" i="4"/>
  <c r="T19" i="4"/>
  <c r="S19" i="4"/>
  <c r="R19" i="4"/>
  <c r="Q19" i="4"/>
  <c r="P19" i="4"/>
  <c r="O19" i="4"/>
  <c r="N19" i="4"/>
  <c r="M19" i="4"/>
  <c r="V17" i="4"/>
  <c r="U17" i="4"/>
  <c r="T17" i="4"/>
  <c r="S17" i="4"/>
  <c r="R17" i="4"/>
  <c r="Q17" i="4"/>
  <c r="P17" i="4"/>
  <c r="O17" i="4"/>
  <c r="N17" i="4"/>
  <c r="M17" i="4"/>
  <c r="V16" i="4"/>
  <c r="U16" i="4"/>
  <c r="T16" i="4"/>
  <c r="S16" i="4"/>
  <c r="R16" i="4"/>
  <c r="Q16" i="4"/>
  <c r="P16" i="4"/>
  <c r="O16" i="4"/>
  <c r="N16" i="4"/>
  <c r="M16" i="4"/>
  <c r="V15" i="4"/>
  <c r="U15" i="4"/>
  <c r="T15" i="4"/>
  <c r="S15" i="4"/>
  <c r="R15" i="4"/>
  <c r="Q15" i="4"/>
  <c r="P15" i="4"/>
  <c r="O15" i="4"/>
  <c r="N15" i="4"/>
  <c r="M15" i="4"/>
  <c r="V14" i="4"/>
  <c r="U14" i="4"/>
  <c r="T14" i="4"/>
  <c r="S14" i="4"/>
  <c r="R14" i="4"/>
  <c r="Q14" i="4"/>
  <c r="P14" i="4"/>
  <c r="O14" i="4"/>
  <c r="N14" i="4"/>
  <c r="M14" i="4"/>
  <c r="V13" i="4"/>
  <c r="U13" i="4"/>
  <c r="T13" i="4"/>
  <c r="S13" i="4"/>
  <c r="R13" i="4"/>
  <c r="Q13" i="4"/>
  <c r="P13" i="4"/>
  <c r="O13" i="4"/>
  <c r="N13" i="4"/>
  <c r="M13" i="4"/>
  <c r="V12" i="4"/>
  <c r="U12" i="4"/>
  <c r="T12" i="4"/>
  <c r="S12" i="4"/>
  <c r="R12" i="4"/>
  <c r="Q12" i="4"/>
  <c r="P12" i="4"/>
  <c r="O12" i="4"/>
  <c r="N12" i="4"/>
  <c r="M12" i="4"/>
  <c r="L21" i="4"/>
  <c r="L20" i="4"/>
  <c r="L19" i="4"/>
  <c r="L17" i="4"/>
  <c r="L16" i="4"/>
  <c r="L15" i="4"/>
  <c r="L14" i="4"/>
  <c r="L13" i="4"/>
  <c r="L12" i="4"/>
  <c r="L11" i="4"/>
  <c r="L10" i="4"/>
  <c r="AQ27" i="4" l="1"/>
  <c r="AT27" i="4"/>
  <c r="AV27" i="4"/>
  <c r="AV6" i="4" s="1"/>
  <c r="AS27" i="4"/>
  <c r="AR27" i="4"/>
  <c r="AJ28" i="4"/>
  <c r="AL28" i="4"/>
  <c r="AF28" i="4"/>
  <c r="AN28" i="4"/>
  <c r="AO28" i="4"/>
  <c r="AH28" i="4"/>
  <c r="AK28" i="4"/>
  <c r="AD28" i="4"/>
  <c r="AE28" i="4"/>
  <c r="AM28" i="4"/>
  <c r="AD31" i="4"/>
  <c r="AU27" i="4" l="1"/>
  <c r="W28" i="4"/>
  <c r="AG28" i="4"/>
  <c r="AP28" i="4" l="1"/>
  <c r="J22" i="4"/>
  <c r="J21" i="4"/>
  <c r="J20" i="4"/>
  <c r="J19" i="4"/>
  <c r="J17" i="4"/>
  <c r="J16" i="4"/>
  <c r="J15" i="4"/>
  <c r="J14" i="4"/>
  <c r="J13" i="4"/>
  <c r="J12" i="4"/>
  <c r="J11" i="4"/>
  <c r="J10" i="4"/>
  <c r="J9" i="4"/>
  <c r="AT16" i="4" l="1"/>
  <c r="AS16" i="4"/>
  <c r="AR16" i="4"/>
  <c r="AV16" i="4"/>
  <c r="AQ16" i="4"/>
  <c r="AU16" i="4" s="1"/>
  <c r="AV10" i="4"/>
  <c r="AS10" i="4"/>
  <c r="AT10" i="4"/>
  <c r="AR10" i="4"/>
  <c r="AQ10" i="4"/>
  <c r="AV21" i="4"/>
  <c r="AT21" i="4"/>
  <c r="AS21" i="4"/>
  <c r="AR21" i="4"/>
  <c r="AQ21" i="4"/>
  <c r="AT22" i="4"/>
  <c r="AS22" i="4"/>
  <c r="AV22" i="4"/>
  <c r="AQ22" i="4"/>
  <c r="AR22" i="4"/>
  <c r="AR20" i="4"/>
  <c r="AV20" i="4"/>
  <c r="AT20" i="4"/>
  <c r="AS20" i="4"/>
  <c r="AQ20" i="4"/>
  <c r="AS9" i="4"/>
  <c r="AV9" i="4"/>
  <c r="AT9" i="4"/>
  <c r="AR9" i="4"/>
  <c r="AQ9" i="4"/>
  <c r="AV17" i="4"/>
  <c r="AS17" i="4"/>
  <c r="AT17" i="4"/>
  <c r="AR17" i="4"/>
  <c r="AQ17" i="4"/>
  <c r="AV19" i="4"/>
  <c r="AT19" i="4"/>
  <c r="AS19" i="4"/>
  <c r="AQ19" i="4"/>
  <c r="AR19" i="4"/>
  <c r="AV11" i="4"/>
  <c r="AT11" i="4"/>
  <c r="AS11" i="4"/>
  <c r="AQ11" i="4"/>
  <c r="AR11" i="4"/>
  <c r="AS12" i="4"/>
  <c r="AV12" i="4"/>
  <c r="AQ12" i="4"/>
  <c r="AT12" i="4"/>
  <c r="AR12" i="4"/>
  <c r="AV13" i="4"/>
  <c r="AT13" i="4"/>
  <c r="AS13" i="4"/>
  <c r="AR13" i="4"/>
  <c r="AQ13" i="4"/>
  <c r="AU13" i="4" s="1"/>
  <c r="AQ14" i="4"/>
  <c r="AU14" i="4" s="1"/>
  <c r="AT14" i="4"/>
  <c r="AV14" i="4"/>
  <c r="AS14" i="4"/>
  <c r="AR14" i="4"/>
  <c r="AS15" i="4"/>
  <c r="AT15" i="4"/>
  <c r="AV15" i="4"/>
  <c r="AR15" i="4"/>
  <c r="AQ15" i="4"/>
  <c r="O25" i="4"/>
  <c r="AU9" i="4" l="1"/>
  <c r="AV1" i="4" s="1"/>
  <c r="AU19" i="4"/>
  <c r="AU21" i="4"/>
  <c r="AU12" i="4"/>
  <c r="AU11" i="4"/>
  <c r="AU17" i="4"/>
  <c r="AU22" i="4"/>
  <c r="AU10" i="4"/>
  <c r="AU15" i="4"/>
  <c r="AU20" i="4"/>
  <c r="T31" i="4"/>
  <c r="AM31" i="4" s="1"/>
  <c r="U30" i="4"/>
  <c r="M30" i="4"/>
  <c r="L30" i="4"/>
  <c r="V30" i="4"/>
  <c r="O30" i="4"/>
  <c r="N30" i="4"/>
  <c r="P30" i="4"/>
  <c r="Q30" i="4"/>
  <c r="R30" i="4"/>
  <c r="S30" i="4"/>
  <c r="N31" i="4"/>
  <c r="AG31" i="4" s="1"/>
  <c r="T30" i="4"/>
  <c r="N26" i="4"/>
  <c r="R25" i="4"/>
  <c r="Q25" i="4" l="1"/>
  <c r="P25" i="4"/>
  <c r="M26" i="4"/>
  <c r="R26" i="4"/>
  <c r="Q26" i="4" l="1"/>
  <c r="L26" i="4"/>
  <c r="K26" i="4"/>
  <c r="P26" i="4"/>
  <c r="O26" i="4"/>
  <c r="V76" i="11"/>
  <c r="F77" i="11"/>
  <c r="V77" i="11"/>
  <c r="S31" i="4"/>
  <c r="AL31" i="4" s="1"/>
  <c r="V27" i="4"/>
  <c r="U27" i="4"/>
  <c r="Q27" i="4"/>
  <c r="P27" i="4"/>
  <c r="O27" i="4"/>
  <c r="N27" i="4"/>
  <c r="N25" i="4"/>
  <c r="T27" i="4" l="1"/>
  <c r="V26" i="4"/>
  <c r="U26" i="4"/>
  <c r="V31" i="4"/>
  <c r="AO31" i="4" s="1"/>
  <c r="U31" i="4"/>
  <c r="AN31" i="4" s="1"/>
  <c r="L25" i="4"/>
  <c r="M25" i="4"/>
  <c r="L27" i="4"/>
  <c r="M27" i="4"/>
  <c r="T25" i="4"/>
  <c r="S25" i="4"/>
  <c r="M31" i="4"/>
  <c r="AF31" i="4" s="1"/>
  <c r="L31" i="4"/>
  <c r="V25" i="4"/>
  <c r="U25" i="4"/>
  <c r="P31" i="4"/>
  <c r="O31" i="4"/>
  <c r="AH31" i="4" s="1"/>
  <c r="T26" i="4"/>
  <c r="S26" i="4"/>
  <c r="R27" i="4"/>
  <c r="R31" i="4"/>
  <c r="AK31" i="4" s="1"/>
  <c r="Q31" i="4"/>
  <c r="AJ31" i="4" s="1"/>
  <c r="S27" i="4"/>
  <c r="V28" i="11"/>
  <c r="V27" i="11"/>
  <c r="AI31" i="4" l="1"/>
  <c r="W31" i="4"/>
  <c r="AE31" i="4"/>
  <c r="AP31" i="4" l="1"/>
  <c r="U65" i="23"/>
  <c r="T65" i="23"/>
  <c r="R65" i="23"/>
  <c r="P65" i="23"/>
  <c r="O65" i="23"/>
  <c r="J65" i="23"/>
  <c r="U64" i="23"/>
  <c r="T64" i="23"/>
  <c r="S64" i="23"/>
  <c r="R64" i="23"/>
  <c r="P64" i="23"/>
  <c r="O64" i="23"/>
  <c r="M64" i="23"/>
  <c r="J64" i="23"/>
  <c r="U59" i="23"/>
  <c r="T59" i="23"/>
  <c r="R59" i="23"/>
  <c r="P59" i="23"/>
  <c r="O59" i="23"/>
  <c r="J59" i="23"/>
  <c r="U57" i="23"/>
  <c r="T57" i="23"/>
  <c r="R57" i="23"/>
  <c r="P57" i="23"/>
  <c r="O57" i="23"/>
  <c r="J57" i="23"/>
  <c r="AE55" i="23"/>
  <c r="AD55" i="23"/>
  <c r="AC55" i="23"/>
  <c r="AB55" i="23"/>
  <c r="V55" i="23"/>
  <c r="H55" i="23"/>
  <c r="U54" i="23"/>
  <c r="T54" i="23"/>
  <c r="S54" i="23"/>
  <c r="R54" i="23"/>
  <c r="Q54" i="23"/>
  <c r="P54" i="23"/>
  <c r="O54" i="23"/>
  <c r="N54" i="23"/>
  <c r="M54" i="23"/>
  <c r="L54" i="23"/>
  <c r="K54" i="23"/>
  <c r="J54" i="23"/>
  <c r="AE53" i="23"/>
  <c r="AD53" i="23"/>
  <c r="AC53" i="23"/>
  <c r="AB53" i="23"/>
  <c r="V53" i="23"/>
  <c r="H53" i="23"/>
  <c r="U52" i="23"/>
  <c r="T52" i="23"/>
  <c r="S52" i="23"/>
  <c r="R52" i="23"/>
  <c r="Q52" i="23"/>
  <c r="P52" i="23"/>
  <c r="O52" i="23"/>
  <c r="N52" i="23"/>
  <c r="M52" i="23"/>
  <c r="L52" i="23"/>
  <c r="K52" i="23"/>
  <c r="J52" i="23"/>
  <c r="AE51" i="23"/>
  <c r="AD51" i="23"/>
  <c r="AC51" i="23"/>
  <c r="AB51" i="23"/>
  <c r="V51" i="23"/>
  <c r="H51" i="23"/>
  <c r="U50" i="23"/>
  <c r="T50" i="23"/>
  <c r="S50" i="23"/>
  <c r="R50" i="23"/>
  <c r="Q50" i="23"/>
  <c r="P50" i="23"/>
  <c r="O50" i="23"/>
  <c r="N50" i="23"/>
  <c r="M50" i="23"/>
  <c r="L50" i="23"/>
  <c r="K50" i="23"/>
  <c r="J50" i="23"/>
  <c r="AE49" i="23"/>
  <c r="AD49" i="23"/>
  <c r="AC49" i="23"/>
  <c r="AB49" i="23"/>
  <c r="V49" i="23"/>
  <c r="H49" i="23"/>
  <c r="U48" i="23"/>
  <c r="T48" i="23"/>
  <c r="S48" i="23"/>
  <c r="R48" i="23"/>
  <c r="Q48" i="23"/>
  <c r="P48" i="23"/>
  <c r="O48" i="23"/>
  <c r="N48" i="23"/>
  <c r="M48" i="23"/>
  <c r="L48" i="23"/>
  <c r="K48" i="23"/>
  <c r="J48" i="23"/>
  <c r="AE47" i="23"/>
  <c r="AD47" i="23"/>
  <c r="AC47" i="23"/>
  <c r="AB47" i="23"/>
  <c r="V47" i="23"/>
  <c r="H47" i="23"/>
  <c r="U46" i="23"/>
  <c r="T46" i="23"/>
  <c r="S46" i="23"/>
  <c r="R46" i="23"/>
  <c r="Q46" i="23"/>
  <c r="P46" i="23"/>
  <c r="O46" i="23"/>
  <c r="N46" i="23"/>
  <c r="M46" i="23"/>
  <c r="L46" i="23"/>
  <c r="K46" i="23"/>
  <c r="J46" i="23"/>
  <c r="AE45" i="23"/>
  <c r="AD45" i="23"/>
  <c r="AC45" i="23"/>
  <c r="AB45" i="23"/>
  <c r="V45" i="23"/>
  <c r="H45" i="23"/>
  <c r="U44" i="23"/>
  <c r="T44" i="23"/>
  <c r="S44" i="23"/>
  <c r="R44" i="23"/>
  <c r="Q44" i="23"/>
  <c r="P44" i="23"/>
  <c r="O44" i="23"/>
  <c r="N44" i="23"/>
  <c r="M44" i="23"/>
  <c r="L44" i="23"/>
  <c r="K44" i="23"/>
  <c r="J44" i="23"/>
  <c r="AE43" i="23"/>
  <c r="AD43" i="23"/>
  <c r="AC43" i="23"/>
  <c r="AB43" i="23"/>
  <c r="V43" i="23"/>
  <c r="H43" i="23"/>
  <c r="U42" i="23"/>
  <c r="T42" i="23"/>
  <c r="S42" i="23"/>
  <c r="R42" i="23"/>
  <c r="Q42" i="23"/>
  <c r="P42" i="23"/>
  <c r="O42" i="23"/>
  <c r="N42" i="23"/>
  <c r="M42" i="23"/>
  <c r="L42" i="23"/>
  <c r="K42" i="23"/>
  <c r="J42" i="23"/>
  <c r="AE41" i="23"/>
  <c r="AD41" i="23"/>
  <c r="AC41" i="23"/>
  <c r="AB41" i="23"/>
  <c r="V41" i="23"/>
  <c r="H41" i="23"/>
  <c r="U40" i="23"/>
  <c r="T40" i="23"/>
  <c r="S40" i="23"/>
  <c r="R40" i="23"/>
  <c r="Q40" i="23"/>
  <c r="P40" i="23"/>
  <c r="O40" i="23"/>
  <c r="N40" i="23"/>
  <c r="M40" i="23"/>
  <c r="L40" i="23"/>
  <c r="K40" i="23"/>
  <c r="J40" i="23"/>
  <c r="AE39" i="23"/>
  <c r="AD39" i="23"/>
  <c r="AC39" i="23"/>
  <c r="AB39" i="23"/>
  <c r="V39" i="23"/>
  <c r="H39" i="23"/>
  <c r="U38" i="23"/>
  <c r="T38" i="23"/>
  <c r="S38" i="23"/>
  <c r="R38" i="23"/>
  <c r="Q38" i="23"/>
  <c r="P38" i="23"/>
  <c r="O38" i="23"/>
  <c r="N38" i="23"/>
  <c r="M38" i="23"/>
  <c r="L38" i="23"/>
  <c r="K38" i="23"/>
  <c r="J38" i="23"/>
  <c r="AE37" i="23"/>
  <c r="AD37" i="23"/>
  <c r="N37" i="23"/>
  <c r="AC37" i="23" s="1"/>
  <c r="L37" i="23"/>
  <c r="AB37" i="23" s="1"/>
  <c r="H37" i="23"/>
  <c r="U36" i="23"/>
  <c r="T36" i="23"/>
  <c r="S36" i="23"/>
  <c r="R36" i="23"/>
  <c r="Q36" i="23"/>
  <c r="P36" i="23"/>
  <c r="O36" i="23"/>
  <c r="N36" i="23"/>
  <c r="M36" i="23"/>
  <c r="L36" i="23"/>
  <c r="K36" i="23"/>
  <c r="J36" i="23"/>
  <c r="AE35" i="23"/>
  <c r="AD35" i="23"/>
  <c r="AC35" i="23"/>
  <c r="AB35" i="23"/>
  <c r="V35" i="23"/>
  <c r="H35" i="23"/>
  <c r="U34" i="23"/>
  <c r="T34" i="23"/>
  <c r="S34" i="23"/>
  <c r="R34" i="23"/>
  <c r="Q34" i="23"/>
  <c r="P34" i="23"/>
  <c r="O34" i="23"/>
  <c r="N34" i="23"/>
  <c r="M34" i="23"/>
  <c r="L34" i="23"/>
  <c r="K34" i="23"/>
  <c r="J34" i="23"/>
  <c r="AE33" i="23"/>
  <c r="AD33" i="23"/>
  <c r="AC33" i="23"/>
  <c r="AB33" i="23"/>
  <c r="V33" i="23"/>
  <c r="H33" i="23"/>
  <c r="U32" i="23"/>
  <c r="T32" i="23"/>
  <c r="S32" i="23"/>
  <c r="R32" i="23"/>
  <c r="Q32" i="23"/>
  <c r="P32" i="23"/>
  <c r="O32" i="23"/>
  <c r="N32" i="23"/>
  <c r="M32" i="23"/>
  <c r="L32" i="23"/>
  <c r="K32" i="23"/>
  <c r="J32" i="23"/>
  <c r="AE31" i="23"/>
  <c r="AC31" i="23"/>
  <c r="Q31" i="23"/>
  <c r="AD31" i="23" s="1"/>
  <c r="K31" i="23"/>
  <c r="AB31" i="23" s="1"/>
  <c r="H31" i="23"/>
  <c r="U30" i="23"/>
  <c r="T30" i="23"/>
  <c r="S30" i="23"/>
  <c r="R30" i="23"/>
  <c r="Q30" i="23"/>
  <c r="P30" i="23"/>
  <c r="O30" i="23"/>
  <c r="N30" i="23"/>
  <c r="M30" i="23"/>
  <c r="L30" i="23"/>
  <c r="K30" i="23"/>
  <c r="J30" i="23"/>
  <c r="AE29" i="23"/>
  <c r="AC29" i="23"/>
  <c r="AB29" i="23"/>
  <c r="Q29" i="23"/>
  <c r="AD29" i="23" s="1"/>
  <c r="H29" i="23"/>
  <c r="U28" i="23"/>
  <c r="T28" i="23"/>
  <c r="S28" i="23"/>
  <c r="R28" i="23"/>
  <c r="Q28" i="23"/>
  <c r="P28" i="23"/>
  <c r="O28" i="23"/>
  <c r="N28" i="23"/>
  <c r="M28" i="23"/>
  <c r="L28" i="23"/>
  <c r="K28" i="23"/>
  <c r="J28" i="23"/>
  <c r="AE27" i="23"/>
  <c r="AD27" i="23"/>
  <c r="AC27" i="23"/>
  <c r="AB27" i="23"/>
  <c r="V27" i="23"/>
  <c r="H27" i="23"/>
  <c r="U26" i="23"/>
  <c r="T26" i="23"/>
  <c r="S26" i="23"/>
  <c r="R26" i="23"/>
  <c r="Q26" i="23"/>
  <c r="P26" i="23"/>
  <c r="O26" i="23"/>
  <c r="N26" i="23"/>
  <c r="M26" i="23"/>
  <c r="L26" i="23"/>
  <c r="K26" i="23"/>
  <c r="J26" i="23"/>
  <c r="AE25" i="23"/>
  <c r="AD25" i="23"/>
  <c r="AC25" i="23"/>
  <c r="L25" i="23"/>
  <c r="AB25" i="23" s="1"/>
  <c r="H25" i="23"/>
  <c r="U24" i="23"/>
  <c r="T24" i="23"/>
  <c r="S24" i="23"/>
  <c r="R24" i="23"/>
  <c r="Q24" i="23"/>
  <c r="P24" i="23"/>
  <c r="O24" i="23"/>
  <c r="N24" i="23"/>
  <c r="M24" i="23"/>
  <c r="L24" i="23"/>
  <c r="K24" i="23"/>
  <c r="J24" i="23"/>
  <c r="AE23" i="23"/>
  <c r="AD23" i="23"/>
  <c r="AC23" i="23"/>
  <c r="AB23" i="23"/>
  <c r="V23" i="23"/>
  <c r="H23" i="23"/>
  <c r="U22" i="23"/>
  <c r="T22" i="23"/>
  <c r="S22" i="23"/>
  <c r="R22" i="23"/>
  <c r="Q22" i="23"/>
  <c r="P22" i="23"/>
  <c r="O22" i="23"/>
  <c r="N22" i="23"/>
  <c r="M22" i="23"/>
  <c r="L22" i="23"/>
  <c r="K22" i="23"/>
  <c r="J22" i="23"/>
  <c r="AE21" i="23"/>
  <c r="AD21" i="23"/>
  <c r="N21" i="23"/>
  <c r="AC21" i="23" s="1"/>
  <c r="L21" i="23"/>
  <c r="K21" i="23"/>
  <c r="H21" i="23"/>
  <c r="U20" i="23"/>
  <c r="T20" i="23"/>
  <c r="S20" i="23"/>
  <c r="R20" i="23"/>
  <c r="Q20" i="23"/>
  <c r="P20" i="23"/>
  <c r="O20" i="23"/>
  <c r="N20" i="23"/>
  <c r="M20" i="23"/>
  <c r="L20" i="23"/>
  <c r="K20" i="23"/>
  <c r="J20" i="23"/>
  <c r="AE19" i="23"/>
  <c r="Q19" i="23"/>
  <c r="Q64" i="23" s="1"/>
  <c r="N19" i="23"/>
  <c r="N64" i="23" s="1"/>
  <c r="L19" i="23"/>
  <c r="K19" i="23"/>
  <c r="H19" i="23"/>
  <c r="U18" i="23"/>
  <c r="T18" i="23"/>
  <c r="S18" i="23"/>
  <c r="R18" i="23"/>
  <c r="Q18" i="23"/>
  <c r="P18" i="23"/>
  <c r="O18" i="23"/>
  <c r="N18" i="23"/>
  <c r="M18" i="23"/>
  <c r="L18" i="23"/>
  <c r="K18" i="23"/>
  <c r="J18" i="23"/>
  <c r="AE17" i="23"/>
  <c r="AD17" i="23"/>
  <c r="AC17" i="23"/>
  <c r="K17" i="23"/>
  <c r="H17" i="23"/>
  <c r="U16" i="23"/>
  <c r="T16" i="23"/>
  <c r="S16" i="23"/>
  <c r="R16" i="23"/>
  <c r="Q16" i="23"/>
  <c r="P16" i="23"/>
  <c r="O16" i="23"/>
  <c r="N16" i="23"/>
  <c r="M16" i="23"/>
  <c r="L16" i="23"/>
  <c r="K16" i="23"/>
  <c r="J16" i="23"/>
  <c r="AE15" i="23"/>
  <c r="AD15" i="23"/>
  <c r="AC15" i="23"/>
  <c r="K15" i="23"/>
  <c r="K65" i="23" s="1"/>
  <c r="H15" i="23"/>
  <c r="U14" i="23"/>
  <c r="T14" i="23"/>
  <c r="S14" i="23"/>
  <c r="R14" i="23"/>
  <c r="Q14" i="23"/>
  <c r="P14" i="23"/>
  <c r="O14" i="23"/>
  <c r="N14" i="23"/>
  <c r="M14" i="23"/>
  <c r="L14" i="23"/>
  <c r="K14" i="23"/>
  <c r="J14" i="23"/>
  <c r="S13" i="23"/>
  <c r="S65" i="23" s="1"/>
  <c r="Q13" i="23"/>
  <c r="M13" i="23"/>
  <c r="AC13" i="23" s="1"/>
  <c r="L13" i="23"/>
  <c r="H13" i="23"/>
  <c r="U12" i="23"/>
  <c r="T12" i="23"/>
  <c r="S12" i="23"/>
  <c r="R12" i="23"/>
  <c r="Q12" i="23"/>
  <c r="P12" i="23"/>
  <c r="O12" i="23"/>
  <c r="N12" i="23"/>
  <c r="M12" i="23"/>
  <c r="L12" i="23"/>
  <c r="K12" i="23"/>
  <c r="J12" i="23"/>
  <c r="AE11" i="23"/>
  <c r="AD11" i="23"/>
  <c r="AC11" i="23"/>
  <c r="AB11" i="23"/>
  <c r="V11" i="23"/>
  <c r="H11" i="23"/>
  <c r="U10" i="23"/>
  <c r="T10" i="23"/>
  <c r="S10" i="23"/>
  <c r="R10" i="23"/>
  <c r="Q10" i="23"/>
  <c r="P10" i="23"/>
  <c r="O10" i="23"/>
  <c r="N10" i="23"/>
  <c r="M10" i="23"/>
  <c r="L10" i="23"/>
  <c r="K10" i="23"/>
  <c r="J10" i="23"/>
  <c r="AE9" i="23"/>
  <c r="AD9" i="23"/>
  <c r="AB9" i="23"/>
  <c r="M9" i="23"/>
  <c r="H9" i="23"/>
  <c r="U8" i="23"/>
  <c r="T8" i="23"/>
  <c r="S8" i="23"/>
  <c r="R8" i="23"/>
  <c r="Q8" i="23"/>
  <c r="P8" i="23"/>
  <c r="O8" i="23"/>
  <c r="N8" i="23"/>
  <c r="M8" i="23"/>
  <c r="L8" i="23"/>
  <c r="K8" i="23"/>
  <c r="J8" i="23"/>
  <c r="R66" i="23" l="1"/>
  <c r="AC36" i="23"/>
  <c r="T66" i="23"/>
  <c r="AB18" i="23"/>
  <c r="AC52" i="23"/>
  <c r="AE54" i="23"/>
  <c r="AD20" i="23"/>
  <c r="AE26" i="23"/>
  <c r="AC34" i="23"/>
  <c r="AB38" i="23"/>
  <c r="AD40" i="23"/>
  <c r="AD48" i="23"/>
  <c r="AC18" i="23"/>
  <c r="AE20" i="23"/>
  <c r="U66" i="23"/>
  <c r="AD54" i="23"/>
  <c r="AB36" i="23"/>
  <c r="AD38" i="23"/>
  <c r="AE44" i="23"/>
  <c r="AC50" i="23"/>
  <c r="AC12" i="23"/>
  <c r="AC24" i="23"/>
  <c r="AE38" i="23"/>
  <c r="AE46" i="23"/>
  <c r="AC26" i="23"/>
  <c r="AE30" i="23"/>
  <c r="V28" i="23"/>
  <c r="Q57" i="23"/>
  <c r="AD57" i="23" s="1"/>
  <c r="V15" i="23"/>
  <c r="P66" i="23"/>
  <c r="R62" i="23"/>
  <c r="AB26" i="23"/>
  <c r="K56" i="23"/>
  <c r="M62" i="23"/>
  <c r="U62" i="23"/>
  <c r="L61" i="23"/>
  <c r="T61" i="23"/>
  <c r="AB12" i="23"/>
  <c r="K64" i="23"/>
  <c r="K66" i="23" s="1"/>
  <c r="V22" i="23"/>
  <c r="AD24" i="23"/>
  <c r="V25" i="23"/>
  <c r="AG25" i="23" s="1"/>
  <c r="AH25" i="23" s="1"/>
  <c r="AD34" i="23"/>
  <c r="L57" i="23"/>
  <c r="R61" i="23"/>
  <c r="O66" i="23"/>
  <c r="N58" i="23"/>
  <c r="U61" i="23"/>
  <c r="AE12" i="23"/>
  <c r="AB14" i="23"/>
  <c r="AD16" i="23"/>
  <c r="AE32" i="23"/>
  <c r="AB40" i="23"/>
  <c r="AB48" i="23"/>
  <c r="J62" i="23"/>
  <c r="J61" i="23"/>
  <c r="M61" i="23"/>
  <c r="O58" i="23"/>
  <c r="M59" i="23"/>
  <c r="N61" i="23"/>
  <c r="AC20" i="23"/>
  <c r="AE22" i="23"/>
  <c r="AB24" i="23"/>
  <c r="AD26" i="23"/>
  <c r="AB34" i="23"/>
  <c r="AD44" i="23"/>
  <c r="AB50" i="23"/>
  <c r="Q61" i="23"/>
  <c r="AE24" i="23"/>
  <c r="S56" i="23"/>
  <c r="P58" i="23"/>
  <c r="O61" i="23"/>
  <c r="V21" i="23"/>
  <c r="AG21" i="23" s="1"/>
  <c r="AH21" i="23" s="1"/>
  <c r="AC32" i="23"/>
  <c r="AD36" i="23"/>
  <c r="AB44" i="23"/>
  <c r="AD46" i="23"/>
  <c r="AC48" i="23"/>
  <c r="AB20" i="23"/>
  <c r="AC30" i="23"/>
  <c r="AD32" i="23"/>
  <c r="AE36" i="23"/>
  <c r="AC40" i="23"/>
  <c r="AB42" i="23"/>
  <c r="AE52" i="23"/>
  <c r="L58" i="23"/>
  <c r="T58" i="23"/>
  <c r="AE14" i="23"/>
  <c r="AB21" i="23"/>
  <c r="AC22" i="23"/>
  <c r="AC28" i="23"/>
  <c r="V32" i="23"/>
  <c r="AE42" i="23"/>
  <c r="AB54" i="23"/>
  <c r="V14" i="23"/>
  <c r="V16" i="23"/>
  <c r="AD18" i="23"/>
  <c r="AB19" i="23"/>
  <c r="S61" i="23"/>
  <c r="AD12" i="23"/>
  <c r="AC14" i="23"/>
  <c r="AE16" i="23"/>
  <c r="AD22" i="23"/>
  <c r="AD28" i="23"/>
  <c r="AD30" i="23"/>
  <c r="V36" i="23"/>
  <c r="V42" i="23"/>
  <c r="AC46" i="23"/>
  <c r="AD50" i="23"/>
  <c r="AC42" i="23"/>
  <c r="N57" i="23"/>
  <c r="AB10" i="23"/>
  <c r="AC16" i="23"/>
  <c r="AC19" i="23"/>
  <c r="V30" i="23"/>
  <c r="V31" i="23"/>
  <c r="AG31" i="23" s="1"/>
  <c r="AH31" i="23" s="1"/>
  <c r="AB32" i="23"/>
  <c r="AE34" i="23"/>
  <c r="V40" i="23"/>
  <c r="AC54" i="23"/>
  <c r="AE10" i="23"/>
  <c r="Q58" i="23"/>
  <c r="AD10" i="23"/>
  <c r="AB13" i="23"/>
  <c r="AG15" i="23"/>
  <c r="AH15" i="23" s="1"/>
  <c r="AB16" i="23"/>
  <c r="AD19" i="23"/>
  <c r="AB22" i="23"/>
  <c r="AB28" i="23"/>
  <c r="AE28" i="23"/>
  <c r="V34" i="23"/>
  <c r="AE40" i="23"/>
  <c r="AD42" i="23"/>
  <c r="AC44" i="23"/>
  <c r="V46" i="23"/>
  <c r="AE50" i="23"/>
  <c r="AD52" i="23"/>
  <c r="AG11" i="23"/>
  <c r="AH11" i="23" s="1"/>
  <c r="AD14" i="23"/>
  <c r="U58" i="23"/>
  <c r="V37" i="23"/>
  <c r="AG37" i="23" s="1"/>
  <c r="AH37" i="23" s="1"/>
  <c r="AC38" i="23"/>
  <c r="V44" i="23"/>
  <c r="AB52" i="23"/>
  <c r="S66" i="23"/>
  <c r="V38" i="23"/>
  <c r="M58" i="23"/>
  <c r="L59" i="23"/>
  <c r="V9" i="23"/>
  <c r="AG9" i="23" s="1"/>
  <c r="AH9" i="23" s="1"/>
  <c r="V8" i="23"/>
  <c r="AB30" i="23"/>
  <c r="AB46" i="23"/>
  <c r="L56" i="23"/>
  <c r="T56" i="23"/>
  <c r="K57" i="23"/>
  <c r="S57" i="23"/>
  <c r="AE57" i="23" s="1"/>
  <c r="J58" i="23"/>
  <c r="R58" i="23"/>
  <c r="Q59" i="23"/>
  <c r="AD59" i="23" s="1"/>
  <c r="P61" i="23"/>
  <c r="K62" i="23"/>
  <c r="S62" i="23"/>
  <c r="L65" i="23"/>
  <c r="V12" i="23"/>
  <c r="V54" i="23"/>
  <c r="AD13" i="23"/>
  <c r="AB15" i="23"/>
  <c r="AE18" i="23"/>
  <c r="AC9" i="23"/>
  <c r="AE13" i="23"/>
  <c r="V20" i="23"/>
  <c r="M56" i="23"/>
  <c r="U56" i="23"/>
  <c r="K58" i="23"/>
  <c r="S58" i="23"/>
  <c r="L62" i="23"/>
  <c r="T62" i="23"/>
  <c r="T63" i="23" s="1"/>
  <c r="M65" i="23"/>
  <c r="M66" i="23" s="1"/>
  <c r="N62" i="23"/>
  <c r="AB8" i="23"/>
  <c r="V17" i="23"/>
  <c r="AC8" i="23"/>
  <c r="V10" i="23"/>
  <c r="AB17" i="23"/>
  <c r="AE48" i="23"/>
  <c r="N56" i="23"/>
  <c r="M57" i="23"/>
  <c r="K59" i="23"/>
  <c r="AB59" i="23" s="1"/>
  <c r="S59" i="23"/>
  <c r="AE59" i="23" s="1"/>
  <c r="N65" i="23"/>
  <c r="N66" i="23" s="1"/>
  <c r="J66" i="23"/>
  <c r="AE8" i="23"/>
  <c r="AC10" i="23"/>
  <c r="V18" i="23"/>
  <c r="V24" i="23"/>
  <c r="V29" i="23"/>
  <c r="AG29" i="23" s="1"/>
  <c r="AH29" i="23" s="1"/>
  <c r="V52" i="23"/>
  <c r="P56" i="23"/>
  <c r="O62" i="23"/>
  <c r="AD8" i="23"/>
  <c r="L64" i="23"/>
  <c r="V13" i="23"/>
  <c r="AG13" i="23" s="1"/>
  <c r="AH13" i="23" s="1"/>
  <c r="V50" i="23"/>
  <c r="Q56" i="23"/>
  <c r="N59" i="23"/>
  <c r="P62" i="23"/>
  <c r="Q65" i="23"/>
  <c r="Q66" i="23" s="1"/>
  <c r="O56" i="23"/>
  <c r="V19" i="23"/>
  <c r="AG19" i="23" s="1"/>
  <c r="AH19" i="23" s="1"/>
  <c r="V26" i="23"/>
  <c r="V48" i="23"/>
  <c r="J56" i="23"/>
  <c r="R56" i="23"/>
  <c r="Q62" i="23"/>
  <c r="K61" i="23"/>
  <c r="N63" i="23" l="1"/>
  <c r="AC59" i="23"/>
  <c r="AB57" i="23"/>
  <c r="M63" i="23"/>
  <c r="R63" i="23"/>
  <c r="AC57" i="23"/>
  <c r="AC58" i="23"/>
  <c r="U63" i="23"/>
  <c r="L63" i="23"/>
  <c r="Q63" i="23"/>
  <c r="J63" i="23"/>
  <c r="L66" i="23"/>
  <c r="O63" i="23"/>
  <c r="AE58" i="23"/>
  <c r="AD58" i="23"/>
  <c r="V65" i="23"/>
  <c r="V62" i="23"/>
  <c r="AE56" i="23"/>
  <c r="P63" i="23"/>
  <c r="V64" i="23"/>
  <c r="AD56" i="23"/>
  <c r="S63" i="23"/>
  <c r="V59" i="23"/>
  <c r="AB56" i="23"/>
  <c r="V56" i="23"/>
  <c r="AG17" i="23"/>
  <c r="AH17" i="23" s="1"/>
  <c r="AA1" i="23"/>
  <c r="AB58" i="23"/>
  <c r="V58" i="23"/>
  <c r="K63" i="23"/>
  <c r="AC56" i="23"/>
  <c r="V57" i="23"/>
  <c r="V61" i="23"/>
  <c r="V63" i="23" s="1"/>
  <c r="V66" i="23" l="1"/>
  <c r="S15" i="8"/>
  <c r="R15" i="8"/>
  <c r="Q15" i="8"/>
  <c r="T15" i="8" s="1"/>
  <c r="O15" i="8"/>
  <c r="N15" i="8"/>
  <c r="M15" i="8"/>
  <c r="K15" i="8"/>
  <c r="J15" i="8"/>
  <c r="I15" i="8"/>
  <c r="G15" i="8"/>
  <c r="F15" i="8"/>
  <c r="S14" i="8"/>
  <c r="R14" i="8"/>
  <c r="Q14" i="8"/>
  <c r="T14" i="8" s="1"/>
  <c r="O14" i="8"/>
  <c r="N14" i="8"/>
  <c r="M14" i="8"/>
  <c r="K14" i="8"/>
  <c r="J14" i="8"/>
  <c r="I14" i="8"/>
  <c r="G14" i="8"/>
  <c r="F14" i="8"/>
  <c r="E14" i="8"/>
  <c r="H14" i="8" s="1"/>
  <c r="T26" i="8"/>
  <c r="H26" i="8"/>
  <c r="G28" i="8"/>
  <c r="G30" i="8" s="1"/>
  <c r="P15" i="8" l="1"/>
  <c r="L14" i="8"/>
  <c r="L15" i="8"/>
  <c r="H27" i="8"/>
  <c r="T25" i="8"/>
  <c r="T27" i="8"/>
  <c r="L27" i="8"/>
  <c r="P25" i="8"/>
  <c r="P27" i="8"/>
  <c r="L26" i="8"/>
  <c r="P26" i="8"/>
  <c r="L25" i="8"/>
  <c r="P14" i="8"/>
  <c r="U14" i="8" s="1"/>
  <c r="H25" i="8"/>
  <c r="N28" i="8"/>
  <c r="N30" i="8" s="1"/>
  <c r="I28" i="8"/>
  <c r="I30" i="8" s="1"/>
  <c r="M28" i="8"/>
  <c r="M30" i="8" s="1"/>
  <c r="R28" i="8"/>
  <c r="R30" i="8" s="1"/>
  <c r="S28" i="8"/>
  <c r="S30" i="8" s="1"/>
  <c r="E28" i="8"/>
  <c r="E30" i="8" s="1"/>
  <c r="O28" i="8"/>
  <c r="O30" i="8" s="1"/>
  <c r="J28" i="8"/>
  <c r="J30" i="8" s="1"/>
  <c r="Q28" i="8"/>
  <c r="Q30" i="8" s="1"/>
  <c r="F28" i="8"/>
  <c r="F30" i="8" s="1"/>
  <c r="K28" i="8"/>
  <c r="K30" i="8" s="1"/>
  <c r="U27" i="8" l="1"/>
  <c r="U26" i="8"/>
  <c r="U25" i="8"/>
  <c r="P28" i="8"/>
  <c r="P30" i="8" s="1"/>
  <c r="L28" i="8"/>
  <c r="L30" i="8" s="1"/>
  <c r="H28" i="8"/>
  <c r="H30" i="8" s="1"/>
  <c r="T28" i="8"/>
  <c r="T30" i="8" s="1"/>
  <c r="U28" i="8" l="1"/>
  <c r="U30" i="8" s="1"/>
  <c r="W43" i="4" l="1"/>
  <c r="W42" i="4"/>
  <c r="W35" i="4"/>
  <c r="W33" i="4"/>
  <c r="W37" i="4"/>
  <c r="W32" i="4"/>
  <c r="J49" i="4"/>
  <c r="J48" i="4"/>
  <c r="B48" i="4"/>
  <c r="J47" i="4"/>
  <c r="B47" i="4"/>
  <c r="J46" i="4"/>
  <c r="B46" i="4"/>
  <c r="J45" i="4"/>
  <c r="B45" i="4"/>
  <c r="J44" i="4"/>
  <c r="B44" i="4"/>
  <c r="J43" i="4"/>
  <c r="B43" i="4"/>
  <c r="J42" i="4"/>
  <c r="B42" i="4"/>
  <c r="W41" i="4"/>
  <c r="J41" i="4"/>
  <c r="B41" i="4"/>
  <c r="J40" i="4"/>
  <c r="B40" i="4"/>
  <c r="W39" i="4"/>
  <c r="J39" i="4"/>
  <c r="B39" i="4"/>
  <c r="J38" i="4"/>
  <c r="B38" i="4"/>
  <c r="J37" i="4"/>
  <c r="B37" i="4"/>
  <c r="J36" i="4"/>
  <c r="B36" i="4"/>
  <c r="J35" i="4"/>
  <c r="B35" i="4"/>
  <c r="J34" i="4"/>
  <c r="B34" i="4"/>
  <c r="J33" i="4"/>
  <c r="B33" i="4"/>
  <c r="J32" i="4"/>
  <c r="B32" i="4"/>
  <c r="AD47" i="4"/>
  <c r="AO40" i="4" l="1"/>
  <c r="AR40" i="4"/>
  <c r="AQ40" i="4"/>
  <c r="AT40" i="4"/>
  <c r="AS40" i="4"/>
  <c r="AL33" i="4"/>
  <c r="AT33" i="4"/>
  <c r="AS33" i="4"/>
  <c r="AR33" i="4"/>
  <c r="AQ33" i="4"/>
  <c r="AO37" i="4"/>
  <c r="AQ37" i="4"/>
  <c r="AT37" i="4"/>
  <c r="AS37" i="4"/>
  <c r="AR37" i="4"/>
  <c r="AK44" i="4"/>
  <c r="AT44" i="4"/>
  <c r="AQ44" i="4"/>
  <c r="AS44" i="4"/>
  <c r="AR44" i="4"/>
  <c r="AK48" i="4"/>
  <c r="AR48" i="4"/>
  <c r="AQ48" i="4"/>
  <c r="AT48" i="4"/>
  <c r="AS48" i="4"/>
  <c r="AH34" i="4"/>
  <c r="AT34" i="4"/>
  <c r="AS34" i="4"/>
  <c r="AR34" i="4"/>
  <c r="AQ34" i="4"/>
  <c r="AN35" i="4"/>
  <c r="AS35" i="4"/>
  <c r="AR35" i="4"/>
  <c r="AQ35" i="4"/>
  <c r="AT35" i="4"/>
  <c r="AI39" i="4"/>
  <c r="AR39" i="4"/>
  <c r="AT39" i="4"/>
  <c r="AS39" i="4"/>
  <c r="AQ39" i="4"/>
  <c r="AH42" i="4"/>
  <c r="AS42" i="4"/>
  <c r="AT42" i="4"/>
  <c r="AR42" i="4"/>
  <c r="AQ42" i="4"/>
  <c r="AK46" i="4"/>
  <c r="AT46" i="4"/>
  <c r="AS46" i="4"/>
  <c r="AR46" i="4"/>
  <c r="AQ46" i="4"/>
  <c r="AL41" i="4"/>
  <c r="AT41" i="4"/>
  <c r="AS41" i="4"/>
  <c r="AR41" i="4"/>
  <c r="AQ41" i="4"/>
  <c r="AE38" i="4"/>
  <c r="AT38" i="4"/>
  <c r="AS38" i="4"/>
  <c r="AR38" i="4"/>
  <c r="AQ38" i="4"/>
  <c r="AO49" i="4"/>
  <c r="AT49" i="4"/>
  <c r="AS49" i="4"/>
  <c r="AR49" i="4"/>
  <c r="AQ49" i="4"/>
  <c r="AN45" i="4"/>
  <c r="AQ45" i="4"/>
  <c r="AT45" i="4"/>
  <c r="AS45" i="4"/>
  <c r="AR45" i="4"/>
  <c r="AO32" i="4"/>
  <c r="AR32" i="4"/>
  <c r="AQ32" i="4"/>
  <c r="AT32" i="4"/>
  <c r="AS32" i="4"/>
  <c r="AN36" i="4"/>
  <c r="AT36" i="4"/>
  <c r="AQ36" i="4"/>
  <c r="AS36" i="4"/>
  <c r="AR36" i="4"/>
  <c r="AN43" i="4"/>
  <c r="AS43" i="4"/>
  <c r="AR43" i="4"/>
  <c r="AQ43" i="4"/>
  <c r="AT43" i="4"/>
  <c r="AN47" i="4"/>
  <c r="AT47" i="4"/>
  <c r="AS47" i="4"/>
  <c r="AR47" i="4"/>
  <c r="AQ47" i="4"/>
  <c r="AB43" i="4"/>
  <c r="AC43" i="4" s="1"/>
  <c r="AB41" i="4"/>
  <c r="AC41" i="4" s="1"/>
  <c r="AB32" i="4"/>
  <c r="AC32" i="4" s="1"/>
  <c r="AB37" i="4"/>
  <c r="AC37" i="4" s="1"/>
  <c r="AB33" i="4"/>
  <c r="AC33" i="4" s="1"/>
  <c r="AB39" i="4"/>
  <c r="AC39" i="4" s="1"/>
  <c r="AB35" i="4"/>
  <c r="AC35" i="4" s="1"/>
  <c r="AB42" i="4"/>
  <c r="AC42" i="4" s="1"/>
  <c r="AD49" i="4"/>
  <c r="AG47" i="4"/>
  <c r="AM33" i="4"/>
  <c r="AO47" i="4"/>
  <c r="AE41" i="4"/>
  <c r="AJ42" i="4"/>
  <c r="AL42" i="4"/>
  <c r="AM38" i="4"/>
  <c r="AL45" i="4"/>
  <c r="AH47" i="4"/>
  <c r="AE33" i="4"/>
  <c r="AJ45" i="4"/>
  <c r="AI37" i="4"/>
  <c r="AK37" i="4"/>
  <c r="AK39" i="4"/>
  <c r="AF44" i="4"/>
  <c r="AI49" i="4"/>
  <c r="AD45" i="4"/>
  <c r="AL37" i="4"/>
  <c r="AI42" i="4"/>
  <c r="AN44" i="4"/>
  <c r="AK49" i="4"/>
  <c r="AH38" i="4"/>
  <c r="AM39" i="4"/>
  <c r="AM41" i="4"/>
  <c r="AM42" i="4"/>
  <c r="AK45" i="4"/>
  <c r="AI47" i="4"/>
  <c r="AL49" i="4"/>
  <c r="AH37" i="4"/>
  <c r="AH45" i="4"/>
  <c r="AI38" i="4"/>
  <c r="AN39" i="4"/>
  <c r="AJ47" i="4"/>
  <c r="AF38" i="4"/>
  <c r="AL47" i="4"/>
  <c r="AG45" i="4"/>
  <c r="AK47" i="4"/>
  <c r="AD34" i="4"/>
  <c r="AN38" i="4"/>
  <c r="AH49" i="4"/>
  <c r="AJ39" i="4"/>
  <c r="AK36" i="4"/>
  <c r="AH32" i="4"/>
  <c r="AE34" i="4"/>
  <c r="AF36" i="4"/>
  <c r="AE42" i="4"/>
  <c r="AM45" i="4"/>
  <c r="AD42" i="4"/>
  <c r="AH40" i="4"/>
  <c r="AI34" i="4"/>
  <c r="AJ34" i="4"/>
  <c r="AL36" i="4"/>
  <c r="AO45" i="4"/>
  <c r="AJ40" i="4"/>
  <c r="AE39" i="4"/>
  <c r="AM34" i="4"/>
  <c r="AF39" i="4"/>
  <c r="AK42" i="4"/>
  <c r="AL44" i="4"/>
  <c r="AI45" i="4"/>
  <c r="AL34" i="4"/>
  <c r="AL38" i="4"/>
  <c r="W36" i="4"/>
  <c r="W44" i="4"/>
  <c r="W40" i="4"/>
  <c r="AJ36" i="4"/>
  <c r="AD44" i="4"/>
  <c r="AD36" i="4"/>
  <c r="AD37" i="4"/>
  <c r="W34" i="4"/>
  <c r="AG35" i="4"/>
  <c r="AG43" i="4"/>
  <c r="AO43" i="4"/>
  <c r="AD46" i="4"/>
  <c r="AL46" i="4"/>
  <c r="AD48" i="4"/>
  <c r="AL48" i="4"/>
  <c r="AI32" i="4"/>
  <c r="AF33" i="4"/>
  <c r="AN33" i="4"/>
  <c r="AK34" i="4"/>
  <c r="AH35" i="4"/>
  <c r="AE36" i="4"/>
  <c r="AM36" i="4"/>
  <c r="AJ37" i="4"/>
  <c r="AG38" i="4"/>
  <c r="AO38" i="4"/>
  <c r="AD39" i="4"/>
  <c r="AL39" i="4"/>
  <c r="AI40" i="4"/>
  <c r="AF41" i="4"/>
  <c r="AN41" i="4"/>
  <c r="AH43" i="4"/>
  <c r="AE44" i="4"/>
  <c r="AM44" i="4"/>
  <c r="AM46" i="4"/>
  <c r="AM48" i="4"/>
  <c r="AJ49" i="4"/>
  <c r="AG41" i="4"/>
  <c r="AI43" i="4"/>
  <c r="AF46" i="4"/>
  <c r="AN48" i="4"/>
  <c r="AK40" i="4"/>
  <c r="AH41" i="4"/>
  <c r="AJ43" i="4"/>
  <c r="AG44" i="4"/>
  <c r="AO44" i="4"/>
  <c r="AG46" i="4"/>
  <c r="AO46" i="4"/>
  <c r="AG48" i="4"/>
  <c r="AO48" i="4"/>
  <c r="AO35" i="4"/>
  <c r="AJ32" i="4"/>
  <c r="AG33" i="4"/>
  <c r="AI35" i="4"/>
  <c r="AO41" i="4"/>
  <c r="AK32" i="4"/>
  <c r="AH33" i="4"/>
  <c r="AD32" i="4"/>
  <c r="AL32" i="4"/>
  <c r="AI33" i="4"/>
  <c r="AF34" i="4"/>
  <c r="AN34" i="4"/>
  <c r="AK35" i="4"/>
  <c r="AH36" i="4"/>
  <c r="AE37" i="4"/>
  <c r="AM37" i="4"/>
  <c r="AJ38" i="4"/>
  <c r="AG39" i="4"/>
  <c r="AO39" i="4"/>
  <c r="AD40" i="4"/>
  <c r="AL40" i="4"/>
  <c r="AI41" i="4"/>
  <c r="AF42" i="4"/>
  <c r="AN42" i="4"/>
  <c r="AK43" i="4"/>
  <c r="AH44" i="4"/>
  <c r="AH46" i="4"/>
  <c r="AH48" i="4"/>
  <c r="AM49" i="4"/>
  <c r="AN46" i="4"/>
  <c r="AF48" i="4"/>
  <c r="AG36" i="4"/>
  <c r="AE32" i="4"/>
  <c r="AM32" i="4"/>
  <c r="AJ33" i="4"/>
  <c r="AG34" i="4"/>
  <c r="AO34" i="4"/>
  <c r="AD35" i="4"/>
  <c r="AL35" i="4"/>
  <c r="AI36" i="4"/>
  <c r="AF37" i="4"/>
  <c r="AN37" i="4"/>
  <c r="W38" i="4"/>
  <c r="AK38" i="4"/>
  <c r="AH39" i="4"/>
  <c r="AE40" i="4"/>
  <c r="AM40" i="4"/>
  <c r="AJ41" i="4"/>
  <c r="AG42" i="4"/>
  <c r="AO42" i="4"/>
  <c r="AD43" i="4"/>
  <c r="AL43" i="4"/>
  <c r="AI44" i="4"/>
  <c r="AI46" i="4"/>
  <c r="AM47" i="4"/>
  <c r="AI48" i="4"/>
  <c r="AF49" i="4"/>
  <c r="AN49" i="4"/>
  <c r="AO33" i="4"/>
  <c r="AJ35" i="4"/>
  <c r="AO36" i="4"/>
  <c r="AF32" i="4"/>
  <c r="AN32" i="4"/>
  <c r="AK33" i="4"/>
  <c r="AE35" i="4"/>
  <c r="AM35" i="4"/>
  <c r="AG37" i="4"/>
  <c r="AD38" i="4"/>
  <c r="AF40" i="4"/>
  <c r="AN40" i="4"/>
  <c r="AK41" i="4"/>
  <c r="AE43" i="4"/>
  <c r="AM43" i="4"/>
  <c r="AJ44" i="4"/>
  <c r="AF45" i="4"/>
  <c r="AJ46" i="4"/>
  <c r="AF47" i="4"/>
  <c r="AJ48" i="4"/>
  <c r="AG49" i="4"/>
  <c r="AG32" i="4"/>
  <c r="AD33" i="4"/>
  <c r="AF35" i="4"/>
  <c r="AG40" i="4"/>
  <c r="AD41" i="4"/>
  <c r="AF43" i="4"/>
  <c r="AB38" i="4" l="1"/>
  <c r="AC38" i="4" s="1"/>
  <c r="AB40" i="4"/>
  <c r="AC40" i="4" s="1"/>
  <c r="AB44" i="4"/>
  <c r="AC44" i="4" s="1"/>
  <c r="AB36" i="4"/>
  <c r="AC36" i="4" s="1"/>
  <c r="AB34" i="4"/>
  <c r="AC34" i="4" s="1"/>
  <c r="AP36" i="4"/>
  <c r="AU36" i="4" s="1"/>
  <c r="AP38" i="4"/>
  <c r="AU38" i="4" s="1"/>
  <c r="AP44" i="4"/>
  <c r="AU44" i="4" s="1"/>
  <c r="AP42" i="4"/>
  <c r="AP43" i="4"/>
  <c r="AP40" i="4"/>
  <c r="AU40" i="4" s="1"/>
  <c r="AP39" i="4"/>
  <c r="AU39" i="4" s="1"/>
  <c r="AP34" i="4"/>
  <c r="AU34" i="4" s="1"/>
  <c r="AP33" i="4"/>
  <c r="AU33" i="4" s="1"/>
  <c r="AV33" i="4" s="1"/>
  <c r="AP32" i="4"/>
  <c r="AU32" i="4" s="1"/>
  <c r="AV32" i="4" s="1"/>
  <c r="AP35" i="4"/>
  <c r="AU35" i="4" s="1"/>
  <c r="AP37" i="4"/>
  <c r="AP41" i="4"/>
  <c r="AU41" i="4" s="1"/>
  <c r="AV38" i="4" l="1"/>
  <c r="AV41" i="4"/>
  <c r="AV44" i="4"/>
  <c r="AV40" i="4"/>
  <c r="AU37" i="4"/>
  <c r="AV37" i="4" s="1"/>
  <c r="AU42" i="4"/>
  <c r="AV42" i="4" s="1"/>
  <c r="AV39" i="4"/>
  <c r="AV36" i="4"/>
  <c r="AV35" i="4"/>
  <c r="AU43" i="4"/>
  <c r="AV43" i="4" s="1"/>
  <c r="AV34" i="4"/>
  <c r="B21" i="4"/>
  <c r="B22" i="4"/>
  <c r="B16" i="4"/>
  <c r="B11" i="4"/>
  <c r="AF160" i="16"/>
  <c r="AH160" i="16"/>
  <c r="AG160" i="16"/>
  <c r="AE160" i="16"/>
  <c r="AE156" i="16"/>
  <c r="AE158" i="16"/>
  <c r="AD132" i="16"/>
  <c r="AB202" i="16"/>
  <c r="AA202" i="16"/>
  <c r="Z202" i="16"/>
  <c r="U244" i="16"/>
  <c r="T244" i="16"/>
  <c r="S244" i="16"/>
  <c r="R244" i="16"/>
  <c r="Q244" i="16"/>
  <c r="P244" i="16"/>
  <c r="O244" i="16"/>
  <c r="N244" i="16"/>
  <c r="M244" i="16"/>
  <c r="L244" i="16"/>
  <c r="K244" i="16"/>
  <c r="W241" i="16"/>
  <c r="W239" i="16"/>
  <c r="W237" i="16"/>
  <c r="W235" i="16"/>
  <c r="W233" i="16"/>
  <c r="W231" i="16"/>
  <c r="W229" i="16"/>
  <c r="W227" i="16"/>
  <c r="AH226" i="16"/>
  <c r="AG226" i="16"/>
  <c r="AF226" i="16"/>
  <c r="AE226" i="16"/>
  <c r="AD226" i="16"/>
  <c r="AC226" i="16"/>
  <c r="AB226" i="16"/>
  <c r="AA226" i="16"/>
  <c r="Z226" i="16"/>
  <c r="Y226" i="16"/>
  <c r="X226" i="16"/>
  <c r="W226" i="16"/>
  <c r="W225" i="16"/>
  <c r="AH224" i="16"/>
  <c r="AG224" i="16"/>
  <c r="AF224" i="16"/>
  <c r="AE224" i="16"/>
  <c r="AD224" i="16"/>
  <c r="AC224" i="16"/>
  <c r="AB224" i="16"/>
  <c r="AA224" i="16"/>
  <c r="Z224" i="16"/>
  <c r="Y224" i="16"/>
  <c r="X224" i="16"/>
  <c r="W221" i="16"/>
  <c r="W219" i="16"/>
  <c r="AH217" i="16"/>
  <c r="AG217" i="16"/>
  <c r="AF217" i="16"/>
  <c r="AE217" i="16"/>
  <c r="AD217" i="16"/>
  <c r="AC217" i="16"/>
  <c r="AB217" i="16"/>
  <c r="AA217" i="16"/>
  <c r="Z217" i="16"/>
  <c r="Y217" i="16"/>
  <c r="X217" i="16"/>
  <c r="W217" i="16"/>
  <c r="AH215" i="16"/>
  <c r="AG215" i="16"/>
  <c r="AF215" i="16"/>
  <c r="AE215" i="16"/>
  <c r="AD215" i="16"/>
  <c r="AC215" i="16"/>
  <c r="AB215" i="16"/>
  <c r="AA215" i="16"/>
  <c r="Z215" i="16"/>
  <c r="Y215" i="16"/>
  <c r="X215" i="16"/>
  <c r="W215" i="16"/>
  <c r="AH213" i="16"/>
  <c r="AG213" i="16"/>
  <c r="AF213" i="16"/>
  <c r="AE213" i="16"/>
  <c r="AD213" i="16"/>
  <c r="AC213" i="16"/>
  <c r="AB213" i="16"/>
  <c r="AA213" i="16"/>
  <c r="Z213" i="16"/>
  <c r="Y213" i="16"/>
  <c r="X213" i="16"/>
  <c r="W213" i="16"/>
  <c r="W211" i="16"/>
  <c r="AH209" i="16"/>
  <c r="AG209" i="16"/>
  <c r="AF209" i="16"/>
  <c r="AE209" i="16"/>
  <c r="AD209" i="16"/>
  <c r="AC209" i="16"/>
  <c r="AB209" i="16"/>
  <c r="AA209" i="16"/>
  <c r="Z209" i="16"/>
  <c r="Y209" i="16"/>
  <c r="X209" i="16"/>
  <c r="W209" i="16"/>
  <c r="AH207" i="16"/>
  <c r="AG207" i="16"/>
  <c r="AF207" i="16"/>
  <c r="AE207" i="16"/>
  <c r="AD207" i="16"/>
  <c r="AC207" i="16"/>
  <c r="AB207" i="16"/>
  <c r="AA207" i="16"/>
  <c r="Z207" i="16"/>
  <c r="Y207" i="16"/>
  <c r="X207" i="16"/>
  <c r="W207" i="16"/>
  <c r="AH205" i="16"/>
  <c r="AG205" i="16"/>
  <c r="AF205" i="16"/>
  <c r="AE205" i="16"/>
  <c r="AD205" i="16"/>
  <c r="AC205" i="16"/>
  <c r="AB205" i="16"/>
  <c r="AA205" i="16"/>
  <c r="Z205" i="16"/>
  <c r="Y205" i="16"/>
  <c r="X205" i="16"/>
  <c r="W205" i="16"/>
  <c r="AH204" i="16"/>
  <c r="AG204" i="16"/>
  <c r="AF204" i="16"/>
  <c r="AE204" i="16"/>
  <c r="AD204" i="16"/>
  <c r="AC204" i="16"/>
  <c r="AB204" i="16"/>
  <c r="AA204" i="16"/>
  <c r="Z204" i="16"/>
  <c r="Y204" i="16"/>
  <c r="X204" i="16"/>
  <c r="AH202" i="16"/>
  <c r="AG202" i="16"/>
  <c r="AF202" i="16"/>
  <c r="AE202" i="16"/>
  <c r="Y202" i="16"/>
  <c r="X202" i="16"/>
  <c r="AE200" i="16"/>
  <c r="W200" i="16"/>
  <c r="AH199" i="16"/>
  <c r="AG199" i="16"/>
  <c r="AF199" i="16"/>
  <c r="AE199" i="16"/>
  <c r="AD199" i="16"/>
  <c r="AC199" i="16"/>
  <c r="AB199" i="16"/>
  <c r="AA199" i="16"/>
  <c r="Z199" i="16"/>
  <c r="Y199" i="16"/>
  <c r="X199" i="16"/>
  <c r="W199" i="16"/>
  <c r="AH198" i="16"/>
  <c r="AG198" i="16"/>
  <c r="AF198" i="16"/>
  <c r="AE198" i="16"/>
  <c r="AD198" i="16"/>
  <c r="AC198" i="16"/>
  <c r="AB198" i="16"/>
  <c r="AA198" i="16"/>
  <c r="Z198" i="16"/>
  <c r="Y198" i="16"/>
  <c r="X198" i="16"/>
  <c r="AH196" i="16"/>
  <c r="AG196" i="16"/>
  <c r="AF196" i="16"/>
  <c r="AE196" i="16"/>
  <c r="AD196" i="16"/>
  <c r="AC196" i="16"/>
  <c r="AB196" i="16"/>
  <c r="AA196" i="16"/>
  <c r="Z196" i="16"/>
  <c r="Y196" i="16"/>
  <c r="X196" i="16"/>
  <c r="AD158" i="16"/>
  <c r="AB156" i="16"/>
  <c r="AA156" i="16"/>
  <c r="Z156" i="16"/>
  <c r="Y150" i="16"/>
  <c r="Y160" i="16"/>
  <c r="AA184" i="16"/>
  <c r="AH183" i="16"/>
  <c r="AG183" i="16"/>
  <c r="AF183" i="16"/>
  <c r="AE183" i="16"/>
  <c r="AD183" i="16"/>
  <c r="AC183" i="16"/>
  <c r="AB183" i="16"/>
  <c r="AA183" i="16"/>
  <c r="Z183" i="16"/>
  <c r="Y183" i="16"/>
  <c r="X183" i="16"/>
  <c r="W183" i="16"/>
  <c r="AI183" i="16" s="1"/>
  <c r="AH181" i="16"/>
  <c r="AG181" i="16"/>
  <c r="AF181" i="16"/>
  <c r="AE181" i="16"/>
  <c r="AD181" i="16"/>
  <c r="AC181" i="16"/>
  <c r="AB181" i="16"/>
  <c r="AA181" i="16"/>
  <c r="Z181" i="16"/>
  <c r="Y181" i="16"/>
  <c r="X181" i="16"/>
  <c r="W181" i="16"/>
  <c r="AI181" i="16" s="1"/>
  <c r="AA180" i="16"/>
  <c r="AH179" i="16"/>
  <c r="AG179" i="16"/>
  <c r="AF179" i="16"/>
  <c r="AE179" i="16"/>
  <c r="AD179" i="16"/>
  <c r="AC179" i="16"/>
  <c r="AB179" i="16"/>
  <c r="AA179" i="16"/>
  <c r="Z179" i="16"/>
  <c r="Y179" i="16"/>
  <c r="X179" i="16"/>
  <c r="W179" i="16"/>
  <c r="AI179" i="16" s="1"/>
  <c r="AA178" i="16"/>
  <c r="AH177" i="16"/>
  <c r="AG177" i="16"/>
  <c r="AF177" i="16"/>
  <c r="AE177" i="16"/>
  <c r="AD177" i="16"/>
  <c r="AC177" i="16"/>
  <c r="AB177" i="16"/>
  <c r="AA177" i="16"/>
  <c r="Z177" i="16"/>
  <c r="Y177" i="16"/>
  <c r="X177" i="16"/>
  <c r="W177" i="16"/>
  <c r="AI177" i="16" s="1"/>
  <c r="AA176" i="16"/>
  <c r="AH175" i="16"/>
  <c r="AG175" i="16"/>
  <c r="AF175" i="16"/>
  <c r="AE175" i="16"/>
  <c r="AD175" i="16"/>
  <c r="AC175" i="16"/>
  <c r="AB175" i="16"/>
  <c r="AA175" i="16"/>
  <c r="Z175" i="16"/>
  <c r="Y175" i="16"/>
  <c r="X175" i="16"/>
  <c r="W175" i="16"/>
  <c r="AI175" i="16" s="1"/>
  <c r="AH173" i="16"/>
  <c r="AG173" i="16"/>
  <c r="AF173" i="16"/>
  <c r="AE173" i="16"/>
  <c r="AD173" i="16"/>
  <c r="AC173" i="16"/>
  <c r="AB173" i="16"/>
  <c r="AA173" i="16"/>
  <c r="Z173" i="16"/>
  <c r="Y173" i="16"/>
  <c r="X173" i="16"/>
  <c r="W173" i="16"/>
  <c r="AI173" i="16" s="1"/>
  <c r="AA172" i="16"/>
  <c r="AH171" i="16"/>
  <c r="AG171" i="16"/>
  <c r="AF171" i="16"/>
  <c r="AE171" i="16"/>
  <c r="AD171" i="16"/>
  <c r="AC171" i="16"/>
  <c r="AB171" i="16"/>
  <c r="AA171" i="16"/>
  <c r="Z171" i="16"/>
  <c r="Y171" i="16"/>
  <c r="X171" i="16"/>
  <c r="W171" i="16"/>
  <c r="AI171" i="16" s="1"/>
  <c r="AA170" i="16"/>
  <c r="AH169" i="16"/>
  <c r="AG169" i="16"/>
  <c r="AF169" i="16"/>
  <c r="AE169" i="16"/>
  <c r="AD169" i="16"/>
  <c r="AC169" i="16"/>
  <c r="AB169" i="16"/>
  <c r="AA169" i="16"/>
  <c r="Z169" i="16"/>
  <c r="Y169" i="16"/>
  <c r="X169" i="16"/>
  <c r="W169" i="16"/>
  <c r="AI169" i="16" s="1"/>
  <c r="AA168" i="16"/>
  <c r="AH167" i="16"/>
  <c r="AG167" i="16"/>
  <c r="AF167" i="16"/>
  <c r="AE167" i="16"/>
  <c r="AD167" i="16"/>
  <c r="AC167" i="16"/>
  <c r="AB167" i="16"/>
  <c r="AA167" i="16"/>
  <c r="Z167" i="16"/>
  <c r="Y167" i="16"/>
  <c r="X167" i="16"/>
  <c r="W167" i="16"/>
  <c r="AI167" i="16" s="1"/>
  <c r="AH165" i="16"/>
  <c r="AG165" i="16"/>
  <c r="AF165" i="16"/>
  <c r="AE165" i="16"/>
  <c r="AD165" i="16"/>
  <c r="AC165" i="16"/>
  <c r="AB165" i="16"/>
  <c r="AA165" i="16"/>
  <c r="Z165" i="16"/>
  <c r="Y165" i="16"/>
  <c r="X165" i="16"/>
  <c r="W165" i="16"/>
  <c r="AI165" i="16" s="1"/>
  <c r="AH164" i="16"/>
  <c r="AG164" i="16"/>
  <c r="AF164" i="16"/>
  <c r="AE164" i="16"/>
  <c r="AD164" i="16"/>
  <c r="AC164" i="16"/>
  <c r="AB164" i="16"/>
  <c r="AA164" i="16"/>
  <c r="AI164" i="16" s="1"/>
  <c r="Z164" i="16"/>
  <c r="Y164" i="16"/>
  <c r="X164" i="16"/>
  <c r="W164" i="16"/>
  <c r="W163" i="16"/>
  <c r="AH162" i="16"/>
  <c r="AG162" i="16"/>
  <c r="AF162" i="16"/>
  <c r="AE162" i="16"/>
  <c r="AD162" i="16"/>
  <c r="AC162" i="16"/>
  <c r="AB162" i="16"/>
  <c r="AA162" i="16"/>
  <c r="Z162" i="16"/>
  <c r="Y162" i="16"/>
  <c r="X162" i="16"/>
  <c r="W162" i="16"/>
  <c r="W161" i="16"/>
  <c r="AD160" i="16"/>
  <c r="AB160" i="16"/>
  <c r="AA160" i="16"/>
  <c r="Z160" i="16"/>
  <c r="X160" i="16"/>
  <c r="W160" i="16"/>
  <c r="W159" i="16"/>
  <c r="AH158" i="16"/>
  <c r="AG158" i="16"/>
  <c r="AF158" i="16"/>
  <c r="AC158" i="16"/>
  <c r="AB158" i="16"/>
  <c r="AA158" i="16"/>
  <c r="Z158" i="16"/>
  <c r="Y158" i="16"/>
  <c r="X158" i="16"/>
  <c r="W158" i="16"/>
  <c r="W157" i="16"/>
  <c r="AH156" i="16"/>
  <c r="AG156" i="16"/>
  <c r="AF156" i="16"/>
  <c r="Y156" i="16"/>
  <c r="X156" i="16"/>
  <c r="W156" i="16"/>
  <c r="W155" i="16"/>
  <c r="AH154" i="16"/>
  <c r="AG154" i="16"/>
  <c r="AF154" i="16"/>
  <c r="AE154" i="16"/>
  <c r="AD154" i="16"/>
  <c r="AC154" i="16"/>
  <c r="AB154" i="16"/>
  <c r="AA154" i="16"/>
  <c r="Z154" i="16"/>
  <c r="Y154" i="16"/>
  <c r="X154" i="16"/>
  <c r="W154" i="16"/>
  <c r="W153" i="16"/>
  <c r="AH152" i="16"/>
  <c r="AG152" i="16"/>
  <c r="AF152" i="16"/>
  <c r="AE152" i="16"/>
  <c r="AD152" i="16"/>
  <c r="AC152" i="16"/>
  <c r="AB152" i="16"/>
  <c r="AA152" i="16"/>
  <c r="Z152" i="16"/>
  <c r="Y152" i="16"/>
  <c r="X152" i="16"/>
  <c r="W152" i="16"/>
  <c r="W151" i="16"/>
  <c r="AH150" i="16"/>
  <c r="AG150" i="16"/>
  <c r="AF150" i="16"/>
  <c r="AE150" i="16"/>
  <c r="AC150" i="16"/>
  <c r="AB150" i="16"/>
  <c r="AA150" i="16"/>
  <c r="Z150" i="16"/>
  <c r="X150" i="16"/>
  <c r="W150" i="16"/>
  <c r="W149" i="16"/>
  <c r="AH148" i="16"/>
  <c r="AG148" i="16"/>
  <c r="AF148" i="16"/>
  <c r="AE148" i="16"/>
  <c r="AD148" i="16"/>
  <c r="AC148" i="16"/>
  <c r="AB148" i="16"/>
  <c r="AA148" i="16"/>
  <c r="Z148" i="16"/>
  <c r="Y148" i="16"/>
  <c r="X148" i="16"/>
  <c r="W148" i="16"/>
  <c r="W147" i="16"/>
  <c r="AH146" i="16"/>
  <c r="Z146" i="16"/>
  <c r="AH145" i="16"/>
  <c r="AG145" i="16"/>
  <c r="AF145" i="16"/>
  <c r="AE145" i="16"/>
  <c r="AD145" i="16"/>
  <c r="AC145" i="16"/>
  <c r="AB145" i="16"/>
  <c r="AA145" i="16"/>
  <c r="Z145" i="16"/>
  <c r="Y145" i="16"/>
  <c r="X145" i="16"/>
  <c r="AH143" i="16"/>
  <c r="AG143" i="16"/>
  <c r="AF143" i="16"/>
  <c r="AE143" i="16"/>
  <c r="AD143" i="16"/>
  <c r="AC143" i="16"/>
  <c r="AB143" i="16"/>
  <c r="AA143" i="16"/>
  <c r="Z143" i="16"/>
  <c r="Y143" i="16"/>
  <c r="X143" i="16"/>
  <c r="W143" i="16"/>
  <c r="AH142" i="16"/>
  <c r="AG142" i="16"/>
  <c r="AF142" i="16"/>
  <c r="AE142" i="16"/>
  <c r="AD142" i="16"/>
  <c r="AC142" i="16"/>
  <c r="AB142" i="16"/>
  <c r="AA142" i="16"/>
  <c r="Z142" i="16"/>
  <c r="Y142" i="16"/>
  <c r="X142" i="16"/>
  <c r="W142" i="16"/>
  <c r="AH141" i="16"/>
  <c r="AG141" i="16"/>
  <c r="AF141" i="16"/>
  <c r="AE141" i="16"/>
  <c r="AD141" i="16"/>
  <c r="AC141" i="16"/>
  <c r="AB141" i="16"/>
  <c r="AA141" i="16"/>
  <c r="Z141" i="16"/>
  <c r="Y141" i="16"/>
  <c r="X141" i="16"/>
  <c r="W141" i="16"/>
  <c r="AA140" i="16"/>
  <c r="AH139" i="16"/>
  <c r="AG139" i="16"/>
  <c r="AF139" i="16"/>
  <c r="AE139" i="16"/>
  <c r="AD139" i="16"/>
  <c r="AC139" i="16"/>
  <c r="AB139" i="16"/>
  <c r="AA139" i="16"/>
  <c r="Z139" i="16"/>
  <c r="Y139" i="16"/>
  <c r="X139" i="16"/>
  <c r="W139" i="16"/>
  <c r="AI139" i="16" s="1"/>
  <c r="AH137" i="16"/>
  <c r="AG137" i="16"/>
  <c r="AF137" i="16"/>
  <c r="AE137" i="16"/>
  <c r="AD137" i="16"/>
  <c r="AC137" i="16"/>
  <c r="AB137" i="16"/>
  <c r="AA137" i="16"/>
  <c r="Z137" i="16"/>
  <c r="Y137" i="16"/>
  <c r="X137" i="16"/>
  <c r="W137" i="16"/>
  <c r="U186" i="16"/>
  <c r="T186" i="16"/>
  <c r="S186" i="16"/>
  <c r="R186" i="16"/>
  <c r="Q186" i="16"/>
  <c r="P186" i="16"/>
  <c r="O186" i="16"/>
  <c r="N186" i="16"/>
  <c r="M186" i="16"/>
  <c r="L186" i="16"/>
  <c r="K186" i="16"/>
  <c r="J186" i="16"/>
  <c r="J185" i="16"/>
  <c r="U242" i="16"/>
  <c r="T242" i="16"/>
  <c r="S242" i="16"/>
  <c r="R242" i="16"/>
  <c r="Q242" i="16"/>
  <c r="P242" i="16"/>
  <c r="O242" i="16"/>
  <c r="N242" i="16"/>
  <c r="V242" i="16" s="1"/>
  <c r="M242" i="16"/>
  <c r="L242" i="16"/>
  <c r="K242" i="16"/>
  <c r="J242" i="16"/>
  <c r="J241" i="16"/>
  <c r="U240" i="16"/>
  <c r="T240" i="16"/>
  <c r="S240" i="16"/>
  <c r="R240" i="16"/>
  <c r="Q240" i="16"/>
  <c r="P240" i="16"/>
  <c r="O240" i="16"/>
  <c r="N240" i="16"/>
  <c r="V240" i="16" s="1"/>
  <c r="M240" i="16"/>
  <c r="L240" i="16"/>
  <c r="K240" i="16"/>
  <c r="J240" i="16"/>
  <c r="J239" i="16"/>
  <c r="U238" i="16"/>
  <c r="T238" i="16"/>
  <c r="S238" i="16"/>
  <c r="R238" i="16"/>
  <c r="Q238" i="16"/>
  <c r="P238" i="16"/>
  <c r="O238" i="16"/>
  <c r="N238" i="16"/>
  <c r="M238" i="16"/>
  <c r="L238" i="16"/>
  <c r="K238" i="16"/>
  <c r="J238" i="16"/>
  <c r="J237" i="16"/>
  <c r="U236" i="16"/>
  <c r="T236" i="16"/>
  <c r="S236" i="16"/>
  <c r="R236" i="16"/>
  <c r="Q236" i="16"/>
  <c r="P236" i="16"/>
  <c r="O236" i="16"/>
  <c r="N236" i="16"/>
  <c r="V236" i="16" s="1"/>
  <c r="M236" i="16"/>
  <c r="L236" i="16"/>
  <c r="K236" i="16"/>
  <c r="J236" i="16"/>
  <c r="J235" i="16"/>
  <c r="U234" i="16"/>
  <c r="T234" i="16"/>
  <c r="S234" i="16"/>
  <c r="R234" i="16"/>
  <c r="Q234" i="16"/>
  <c r="P234" i="16"/>
  <c r="O234" i="16"/>
  <c r="N234" i="16"/>
  <c r="V234" i="16" s="1"/>
  <c r="M234" i="16"/>
  <c r="L234" i="16"/>
  <c r="K234" i="16"/>
  <c r="J234" i="16"/>
  <c r="J233" i="16"/>
  <c r="U232" i="16"/>
  <c r="T232" i="16"/>
  <c r="S232" i="16"/>
  <c r="R232" i="16"/>
  <c r="Q232" i="16"/>
  <c r="P232" i="16"/>
  <c r="O232" i="16"/>
  <c r="N232" i="16"/>
  <c r="M232" i="16"/>
  <c r="L232" i="16"/>
  <c r="K232" i="16"/>
  <c r="J232" i="16"/>
  <c r="J231" i="16"/>
  <c r="U230" i="16"/>
  <c r="T230" i="16"/>
  <c r="S230" i="16"/>
  <c r="R230" i="16"/>
  <c r="Q230" i="16"/>
  <c r="P230" i="16"/>
  <c r="O230" i="16"/>
  <c r="N230" i="16"/>
  <c r="M230" i="16"/>
  <c r="L230" i="16"/>
  <c r="K230" i="16"/>
  <c r="J230" i="16"/>
  <c r="J229" i="16"/>
  <c r="U228" i="16"/>
  <c r="T228" i="16"/>
  <c r="S228" i="16"/>
  <c r="R228" i="16"/>
  <c r="Q228" i="16"/>
  <c r="P228" i="16"/>
  <c r="O228" i="16"/>
  <c r="N228" i="16"/>
  <c r="V228" i="16" s="1"/>
  <c r="M228" i="16"/>
  <c r="L228" i="16"/>
  <c r="K228" i="16"/>
  <c r="J228" i="16"/>
  <c r="J227" i="16"/>
  <c r="U226" i="16"/>
  <c r="T226" i="16"/>
  <c r="S226" i="16"/>
  <c r="R226" i="16"/>
  <c r="Q226" i="16"/>
  <c r="P226" i="16"/>
  <c r="O226" i="16"/>
  <c r="N226" i="16"/>
  <c r="V226" i="16" s="1"/>
  <c r="M226" i="16"/>
  <c r="L226" i="16"/>
  <c r="K226" i="16"/>
  <c r="J226" i="16"/>
  <c r="J225" i="16"/>
  <c r="U224" i="16"/>
  <c r="T224" i="16"/>
  <c r="S224" i="16"/>
  <c r="R224" i="16"/>
  <c r="Q224" i="16"/>
  <c r="P224" i="16"/>
  <c r="O224" i="16"/>
  <c r="N224" i="16"/>
  <c r="M224" i="16"/>
  <c r="L224" i="16"/>
  <c r="K224" i="16"/>
  <c r="U222" i="16"/>
  <c r="T222" i="16"/>
  <c r="S222" i="16"/>
  <c r="R222" i="16"/>
  <c r="Q222" i="16"/>
  <c r="P222" i="16"/>
  <c r="O222" i="16"/>
  <c r="N222" i="16"/>
  <c r="M222" i="16"/>
  <c r="L222" i="16"/>
  <c r="K222" i="16"/>
  <c r="J222" i="16"/>
  <c r="J221" i="16"/>
  <c r="U220" i="16"/>
  <c r="T220" i="16"/>
  <c r="S220" i="16"/>
  <c r="R220" i="16"/>
  <c r="Q220" i="16"/>
  <c r="P220" i="16"/>
  <c r="O220" i="16"/>
  <c r="N220" i="16"/>
  <c r="M220" i="16"/>
  <c r="L220" i="16"/>
  <c r="K220" i="16"/>
  <c r="J220" i="16"/>
  <c r="J219" i="16"/>
  <c r="U218" i="16"/>
  <c r="T218" i="16"/>
  <c r="S218" i="16"/>
  <c r="R218" i="16"/>
  <c r="Q218" i="16"/>
  <c r="P218" i="16"/>
  <c r="O218" i="16"/>
  <c r="N218" i="16"/>
  <c r="V218" i="16" s="1"/>
  <c r="M218" i="16"/>
  <c r="L218" i="16"/>
  <c r="K218" i="16"/>
  <c r="J218" i="16"/>
  <c r="U217" i="16"/>
  <c r="T217" i="16"/>
  <c r="S217" i="16"/>
  <c r="R217" i="16"/>
  <c r="Q217" i="16"/>
  <c r="P217" i="16"/>
  <c r="O217" i="16"/>
  <c r="N217" i="16"/>
  <c r="M217" i="16"/>
  <c r="L217" i="16"/>
  <c r="K217" i="16"/>
  <c r="J217" i="16"/>
  <c r="U216" i="16"/>
  <c r="T216" i="16"/>
  <c r="S216" i="16"/>
  <c r="R216" i="16"/>
  <c r="Q216" i="16"/>
  <c r="P216" i="16"/>
  <c r="O216" i="16"/>
  <c r="N216" i="16"/>
  <c r="V216" i="16" s="1"/>
  <c r="M216" i="16"/>
  <c r="L216" i="16"/>
  <c r="K216" i="16"/>
  <c r="J216" i="16"/>
  <c r="U215" i="16"/>
  <c r="T215" i="16"/>
  <c r="S215" i="16"/>
  <c r="R215" i="16"/>
  <c r="Q215" i="16"/>
  <c r="P215" i="16"/>
  <c r="O215" i="16"/>
  <c r="N215" i="16"/>
  <c r="M215" i="16"/>
  <c r="L215" i="16"/>
  <c r="K215" i="16"/>
  <c r="J215" i="16"/>
  <c r="U214" i="16"/>
  <c r="T214" i="16"/>
  <c r="S214" i="16"/>
  <c r="R214" i="16"/>
  <c r="Q214" i="16"/>
  <c r="P214" i="16"/>
  <c r="O214" i="16"/>
  <c r="N214" i="16"/>
  <c r="V214" i="16" s="1"/>
  <c r="M214" i="16"/>
  <c r="L214" i="16"/>
  <c r="K214" i="16"/>
  <c r="J214" i="16"/>
  <c r="U213" i="16"/>
  <c r="T213" i="16"/>
  <c r="S213" i="16"/>
  <c r="R213" i="16"/>
  <c r="Q213" i="16"/>
  <c r="P213" i="16"/>
  <c r="O213" i="16"/>
  <c r="N213" i="16"/>
  <c r="M213" i="16"/>
  <c r="L213" i="16"/>
  <c r="K213" i="16"/>
  <c r="J213" i="16"/>
  <c r="U212" i="16"/>
  <c r="T212" i="16"/>
  <c r="S212" i="16"/>
  <c r="R212" i="16"/>
  <c r="Q212" i="16"/>
  <c r="P212" i="16"/>
  <c r="O212" i="16"/>
  <c r="N212" i="16"/>
  <c r="M212" i="16"/>
  <c r="L212" i="16"/>
  <c r="K212" i="16"/>
  <c r="J212" i="16"/>
  <c r="J211" i="16"/>
  <c r="U210" i="16"/>
  <c r="T210" i="16"/>
  <c r="S210" i="16"/>
  <c r="R210" i="16"/>
  <c r="Q210" i="16"/>
  <c r="P210" i="16"/>
  <c r="O210" i="16"/>
  <c r="N210" i="16"/>
  <c r="V210" i="16" s="1"/>
  <c r="M210" i="16"/>
  <c r="L210" i="16"/>
  <c r="K210" i="16"/>
  <c r="J210" i="16"/>
  <c r="U209" i="16"/>
  <c r="T209" i="16"/>
  <c r="S209" i="16"/>
  <c r="R209" i="16"/>
  <c r="Q209" i="16"/>
  <c r="P209" i="16"/>
  <c r="O209" i="16"/>
  <c r="N209" i="16"/>
  <c r="M209" i="16"/>
  <c r="L209" i="16"/>
  <c r="K209" i="16"/>
  <c r="J209" i="16"/>
  <c r="U208" i="16"/>
  <c r="T208" i="16"/>
  <c r="S208" i="16"/>
  <c r="R208" i="16"/>
  <c r="Q208" i="16"/>
  <c r="P208" i="16"/>
  <c r="O208" i="16"/>
  <c r="N208" i="16"/>
  <c r="V208" i="16" s="1"/>
  <c r="M208" i="16"/>
  <c r="L208" i="16"/>
  <c r="K208" i="16"/>
  <c r="J208" i="16"/>
  <c r="U207" i="16"/>
  <c r="T207" i="16"/>
  <c r="S207" i="16"/>
  <c r="R207" i="16"/>
  <c r="Q207" i="16"/>
  <c r="P207" i="16"/>
  <c r="O207" i="16"/>
  <c r="N207" i="16"/>
  <c r="M207" i="16"/>
  <c r="L207" i="16"/>
  <c r="K207" i="16"/>
  <c r="J207" i="16"/>
  <c r="U206" i="16"/>
  <c r="T206" i="16"/>
  <c r="S206" i="16"/>
  <c r="R206" i="16"/>
  <c r="Q206" i="16"/>
  <c r="P206" i="16"/>
  <c r="O206" i="16"/>
  <c r="N206" i="16"/>
  <c r="V206" i="16" s="1"/>
  <c r="M206" i="16"/>
  <c r="L206" i="16"/>
  <c r="K206" i="16"/>
  <c r="J206" i="16"/>
  <c r="U205" i="16"/>
  <c r="T205" i="16"/>
  <c r="S205" i="16"/>
  <c r="R205" i="16"/>
  <c r="Q205" i="16"/>
  <c r="P205" i="16"/>
  <c r="O205" i="16"/>
  <c r="N205" i="16"/>
  <c r="M205" i="16"/>
  <c r="L205" i="16"/>
  <c r="K205" i="16"/>
  <c r="J205" i="16"/>
  <c r="U204" i="16"/>
  <c r="T204" i="16"/>
  <c r="S204" i="16"/>
  <c r="R204" i="16"/>
  <c r="Q204" i="16"/>
  <c r="P204" i="16"/>
  <c r="O204" i="16"/>
  <c r="N204" i="16"/>
  <c r="M204" i="16"/>
  <c r="L204" i="16"/>
  <c r="K204" i="16"/>
  <c r="U202" i="16"/>
  <c r="T202" i="16"/>
  <c r="S202" i="16"/>
  <c r="R202" i="16"/>
  <c r="Q202" i="16"/>
  <c r="P202" i="16"/>
  <c r="O202" i="16"/>
  <c r="N202" i="16"/>
  <c r="M202" i="16"/>
  <c r="L202" i="16"/>
  <c r="K202" i="16"/>
  <c r="U200" i="16"/>
  <c r="T200" i="16"/>
  <c r="S200" i="16"/>
  <c r="R200" i="16"/>
  <c r="Q200" i="16"/>
  <c r="P200" i="16"/>
  <c r="O200" i="16"/>
  <c r="N200" i="16"/>
  <c r="M200" i="16"/>
  <c r="L200" i="16"/>
  <c r="K200" i="16"/>
  <c r="J200" i="16"/>
  <c r="U199" i="16"/>
  <c r="T199" i="16"/>
  <c r="S199" i="16"/>
  <c r="R199" i="16"/>
  <c r="Q199" i="16"/>
  <c r="P199" i="16"/>
  <c r="O199" i="16"/>
  <c r="N199" i="16"/>
  <c r="M199" i="16"/>
  <c r="L199" i="16"/>
  <c r="K199" i="16"/>
  <c r="J199" i="16"/>
  <c r="U198" i="16"/>
  <c r="T198" i="16"/>
  <c r="S198" i="16"/>
  <c r="R198" i="16"/>
  <c r="Q198" i="16"/>
  <c r="P198" i="16"/>
  <c r="O198" i="16"/>
  <c r="N198" i="16"/>
  <c r="M198" i="16"/>
  <c r="L198" i="16"/>
  <c r="K198" i="16"/>
  <c r="U196" i="16"/>
  <c r="T196" i="16"/>
  <c r="S196" i="16"/>
  <c r="R196" i="16"/>
  <c r="Q196" i="16"/>
  <c r="P196" i="16"/>
  <c r="O196" i="16"/>
  <c r="N196" i="16"/>
  <c r="M196" i="16"/>
  <c r="L196" i="16"/>
  <c r="K196" i="16"/>
  <c r="W145" i="16"/>
  <c r="V184" i="16"/>
  <c r="V182" i="16"/>
  <c r="V181" i="16"/>
  <c r="V180" i="16"/>
  <c r="V179" i="16"/>
  <c r="V178" i="16"/>
  <c r="V177" i="16"/>
  <c r="V176" i="16"/>
  <c r="V174" i="16"/>
  <c r="V173" i="16"/>
  <c r="V172" i="16"/>
  <c r="V171" i="16"/>
  <c r="V170" i="16"/>
  <c r="V169" i="16"/>
  <c r="V168" i="16"/>
  <c r="V166" i="16"/>
  <c r="V165" i="16"/>
  <c r="U164" i="16"/>
  <c r="T164" i="16"/>
  <c r="S164" i="16"/>
  <c r="R164" i="16"/>
  <c r="Q164" i="16"/>
  <c r="P164" i="16"/>
  <c r="O164" i="16"/>
  <c r="N164" i="16"/>
  <c r="M164" i="16"/>
  <c r="L164" i="16"/>
  <c r="K164" i="16"/>
  <c r="V164" i="16" s="1"/>
  <c r="U162" i="16"/>
  <c r="T162" i="16"/>
  <c r="S162" i="16"/>
  <c r="R162" i="16"/>
  <c r="Q162" i="16"/>
  <c r="P162" i="16"/>
  <c r="O162" i="16"/>
  <c r="N162" i="16"/>
  <c r="M162" i="16"/>
  <c r="L162" i="16"/>
  <c r="K162" i="16"/>
  <c r="U160" i="16"/>
  <c r="T160" i="16"/>
  <c r="S160" i="16"/>
  <c r="R160" i="16"/>
  <c r="Q160" i="16"/>
  <c r="P160" i="16"/>
  <c r="O160" i="16"/>
  <c r="N160" i="16"/>
  <c r="V160" i="16" s="1"/>
  <c r="M160" i="16"/>
  <c r="L160" i="16"/>
  <c r="K160" i="16"/>
  <c r="U158" i="16"/>
  <c r="T158" i="16"/>
  <c r="S158" i="16"/>
  <c r="R158" i="16"/>
  <c r="Q158" i="16"/>
  <c r="P158" i="16"/>
  <c r="O158" i="16"/>
  <c r="N158" i="16"/>
  <c r="M158" i="16"/>
  <c r="L158" i="16"/>
  <c r="K158" i="16"/>
  <c r="U156" i="16"/>
  <c r="T156" i="16"/>
  <c r="S156" i="16"/>
  <c r="R156" i="16"/>
  <c r="Q156" i="16"/>
  <c r="P156" i="16"/>
  <c r="O156" i="16"/>
  <c r="N156" i="16"/>
  <c r="M156" i="16"/>
  <c r="L156" i="16"/>
  <c r="K156" i="16"/>
  <c r="U154" i="16"/>
  <c r="T154" i="16"/>
  <c r="S154" i="16"/>
  <c r="R154" i="16"/>
  <c r="Q154" i="16"/>
  <c r="P154" i="16"/>
  <c r="V154" i="16" s="1"/>
  <c r="O154" i="16"/>
  <c r="N154" i="16"/>
  <c r="M154" i="16"/>
  <c r="L154" i="16"/>
  <c r="K154" i="16"/>
  <c r="U152" i="16"/>
  <c r="T152" i="16"/>
  <c r="S152" i="16"/>
  <c r="R152" i="16"/>
  <c r="Q152" i="16"/>
  <c r="P152" i="16"/>
  <c r="O152" i="16"/>
  <c r="N152" i="16"/>
  <c r="M152" i="16"/>
  <c r="L152" i="16"/>
  <c r="K152" i="16"/>
  <c r="U150" i="16"/>
  <c r="T150" i="16"/>
  <c r="S150" i="16"/>
  <c r="R150" i="16"/>
  <c r="Q150" i="16"/>
  <c r="P150" i="16"/>
  <c r="O150" i="16"/>
  <c r="N150" i="16"/>
  <c r="M150" i="16"/>
  <c r="L150" i="16"/>
  <c r="V150" i="16" s="1"/>
  <c r="K150" i="16"/>
  <c r="U148" i="16"/>
  <c r="T148" i="16"/>
  <c r="S148" i="16"/>
  <c r="R148" i="16"/>
  <c r="Q148" i="16"/>
  <c r="P148" i="16"/>
  <c r="O148" i="16"/>
  <c r="N148" i="16"/>
  <c r="M148" i="16"/>
  <c r="L148" i="16"/>
  <c r="K148" i="16"/>
  <c r="V146" i="16"/>
  <c r="V183" i="16"/>
  <c r="V175" i="16"/>
  <c r="V167" i="16"/>
  <c r="U140" i="16"/>
  <c r="T140" i="16"/>
  <c r="S140" i="16"/>
  <c r="R140" i="16"/>
  <c r="Q140" i="16"/>
  <c r="P140" i="16"/>
  <c r="O140" i="16"/>
  <c r="N140" i="16"/>
  <c r="M140" i="16"/>
  <c r="L140" i="16"/>
  <c r="V140" i="16" s="1"/>
  <c r="K140" i="16"/>
  <c r="V139" i="16"/>
  <c r="U138" i="16"/>
  <c r="T138" i="16"/>
  <c r="S138" i="16"/>
  <c r="R138" i="16"/>
  <c r="Q138" i="16"/>
  <c r="P138" i="16"/>
  <c r="O138" i="16"/>
  <c r="N138" i="16"/>
  <c r="M138" i="16"/>
  <c r="L138" i="16"/>
  <c r="K138" i="16"/>
  <c r="V137" i="16"/>
  <c r="H242" i="16"/>
  <c r="AH242" i="16" s="1"/>
  <c r="F242" i="16"/>
  <c r="H240" i="16"/>
  <c r="AH240" i="16" s="1"/>
  <c r="F240" i="16"/>
  <c r="H238" i="16"/>
  <c r="AH238" i="16" s="1"/>
  <c r="F238" i="16"/>
  <c r="H236" i="16"/>
  <c r="AH236" i="16" s="1"/>
  <c r="F236" i="16"/>
  <c r="H234" i="16"/>
  <c r="AH234" i="16" s="1"/>
  <c r="F234" i="16"/>
  <c r="V232" i="16"/>
  <c r="H232" i="16"/>
  <c r="AH232" i="16" s="1"/>
  <c r="F232" i="16"/>
  <c r="H230" i="16"/>
  <c r="AH230" i="16" s="1"/>
  <c r="F230" i="16"/>
  <c r="H228" i="16"/>
  <c r="AH228" i="16" s="1"/>
  <c r="F228" i="16"/>
  <c r="H226" i="16"/>
  <c r="F226" i="16"/>
  <c r="H224" i="16"/>
  <c r="F224" i="16"/>
  <c r="H222" i="16"/>
  <c r="AH222" i="16" s="1"/>
  <c r="F222" i="16"/>
  <c r="H220" i="16"/>
  <c r="AH220" i="16" s="1"/>
  <c r="F220" i="16"/>
  <c r="H218" i="16"/>
  <c r="AH218" i="16" s="1"/>
  <c r="F218" i="16"/>
  <c r="H216" i="16"/>
  <c r="AH216" i="16" s="1"/>
  <c r="F216" i="16"/>
  <c r="H214" i="16"/>
  <c r="AH214" i="16" s="1"/>
  <c r="F214" i="16"/>
  <c r="H212" i="16"/>
  <c r="AH212" i="16" s="1"/>
  <c r="F212" i="16"/>
  <c r="H210" i="16"/>
  <c r="AH210" i="16" s="1"/>
  <c r="F210" i="16"/>
  <c r="H208" i="16"/>
  <c r="AH208" i="16" s="1"/>
  <c r="F208" i="16"/>
  <c r="H206" i="16"/>
  <c r="AH206" i="16" s="1"/>
  <c r="F206" i="16"/>
  <c r="H204" i="16"/>
  <c r="F204" i="16"/>
  <c r="H202" i="16"/>
  <c r="F202" i="16"/>
  <c r="H200" i="16"/>
  <c r="AD200" i="16" s="1"/>
  <c r="F200" i="16"/>
  <c r="H198" i="16"/>
  <c r="F198" i="16"/>
  <c r="H196" i="16"/>
  <c r="F196" i="16"/>
  <c r="J187" i="16"/>
  <c r="H184" i="16"/>
  <c r="AH184" i="16" s="1"/>
  <c r="F184" i="16"/>
  <c r="H182" i="16"/>
  <c r="AH182" i="16" s="1"/>
  <c r="F182" i="16"/>
  <c r="H180" i="16"/>
  <c r="AH180" i="16" s="1"/>
  <c r="F180" i="16"/>
  <c r="H178" i="16"/>
  <c r="AH178" i="16" s="1"/>
  <c r="F178" i="16"/>
  <c r="H176" i="16"/>
  <c r="AH176" i="16" s="1"/>
  <c r="F176" i="16"/>
  <c r="H174" i="16"/>
  <c r="AH174" i="16" s="1"/>
  <c r="F174" i="16"/>
  <c r="H172" i="16"/>
  <c r="AH172" i="16" s="1"/>
  <c r="F172" i="16"/>
  <c r="H170" i="16"/>
  <c r="AH170" i="16" s="1"/>
  <c r="F170" i="16"/>
  <c r="H168" i="16"/>
  <c r="AH168" i="16" s="1"/>
  <c r="F168" i="16"/>
  <c r="H166" i="16"/>
  <c r="AH166" i="16" s="1"/>
  <c r="F166" i="16"/>
  <c r="H164" i="16"/>
  <c r="F164" i="16"/>
  <c r="H162" i="16"/>
  <c r="F162" i="16"/>
  <c r="H160" i="16"/>
  <c r="F160" i="16"/>
  <c r="H158" i="16"/>
  <c r="F158" i="16"/>
  <c r="H156" i="16"/>
  <c r="F156" i="16"/>
  <c r="H154" i="16"/>
  <c r="F154" i="16"/>
  <c r="H152" i="16"/>
  <c r="F152" i="16"/>
  <c r="H150" i="16"/>
  <c r="F150" i="16"/>
  <c r="H148" i="16"/>
  <c r="F148" i="16"/>
  <c r="H146" i="16"/>
  <c r="AG146" i="16" s="1"/>
  <c r="F146" i="16"/>
  <c r="H144" i="16"/>
  <c r="AF144" i="16" s="1"/>
  <c r="F144" i="16"/>
  <c r="H142" i="16"/>
  <c r="F142" i="16"/>
  <c r="H140" i="16"/>
  <c r="AH140" i="16" s="1"/>
  <c r="F140" i="16"/>
  <c r="H138" i="16"/>
  <c r="AH138" i="16" s="1"/>
  <c r="F138" i="16"/>
  <c r="F191" i="11"/>
  <c r="H191" i="11"/>
  <c r="F197" i="11"/>
  <c r="H197" i="11"/>
  <c r="F199" i="11"/>
  <c r="H199" i="11"/>
  <c r="F201" i="11"/>
  <c r="H201" i="11"/>
  <c r="F203" i="11"/>
  <c r="H203" i="11"/>
  <c r="F205" i="11"/>
  <c r="H205" i="11"/>
  <c r="F207" i="11"/>
  <c r="H207" i="11"/>
  <c r="F209" i="11"/>
  <c r="H209" i="11"/>
  <c r="F211" i="11"/>
  <c r="H211" i="11"/>
  <c r="F213" i="11"/>
  <c r="H213" i="11"/>
  <c r="V218" i="11"/>
  <c r="F219" i="11"/>
  <c r="H219" i="11"/>
  <c r="V219" i="11"/>
  <c r="V220" i="11"/>
  <c r="F221" i="11"/>
  <c r="H221" i="11"/>
  <c r="V221" i="11"/>
  <c r="V222" i="11"/>
  <c r="F223" i="11"/>
  <c r="H223" i="11"/>
  <c r="V223" i="11"/>
  <c r="V224" i="11"/>
  <c r="F225" i="11"/>
  <c r="H225" i="11"/>
  <c r="V225" i="11"/>
  <c r="V226" i="11"/>
  <c r="F227" i="11"/>
  <c r="H227" i="11"/>
  <c r="V227" i="11"/>
  <c r="V228" i="11"/>
  <c r="F229" i="11"/>
  <c r="H229" i="11"/>
  <c r="V229" i="11"/>
  <c r="V230" i="11"/>
  <c r="F231" i="11"/>
  <c r="H231" i="11"/>
  <c r="V231" i="11"/>
  <c r="V232" i="11"/>
  <c r="F233" i="11"/>
  <c r="H233" i="11"/>
  <c r="V233" i="11"/>
  <c r="AI11" i="4" l="1"/>
  <c r="AH22" i="4"/>
  <c r="W22" i="4"/>
  <c r="AH21" i="4"/>
  <c r="W21" i="4"/>
  <c r="W16" i="4"/>
  <c r="AH16" i="4"/>
  <c r="W11" i="4"/>
  <c r="AK22" i="4"/>
  <c r="AI21" i="4"/>
  <c r="AJ21" i="4"/>
  <c r="AK21" i="4"/>
  <c r="AD21" i="4"/>
  <c r="AL21" i="4"/>
  <c r="AE21" i="4"/>
  <c r="AM21" i="4"/>
  <c r="AF21" i="4"/>
  <c r="AN21" i="4"/>
  <c r="AI22" i="4"/>
  <c r="AG21" i="4"/>
  <c r="AO21" i="4"/>
  <c r="AJ22" i="4"/>
  <c r="AD22" i="4"/>
  <c r="AL22" i="4"/>
  <c r="AE22" i="4"/>
  <c r="AM22" i="4"/>
  <c r="AF22" i="4"/>
  <c r="AN22" i="4"/>
  <c r="AG22" i="4"/>
  <c r="AO22" i="4"/>
  <c r="AI16" i="4"/>
  <c r="AK16" i="4"/>
  <c r="AJ16" i="4"/>
  <c r="AD16" i="4"/>
  <c r="AL16" i="4"/>
  <c r="AE16" i="4"/>
  <c r="AM16" i="4"/>
  <c r="AF16" i="4"/>
  <c r="AN16" i="4"/>
  <c r="AG16" i="4"/>
  <c r="AO16" i="4"/>
  <c r="AO11" i="4"/>
  <c r="AH11" i="4"/>
  <c r="AJ11" i="4"/>
  <c r="AK11" i="4"/>
  <c r="AD11" i="4"/>
  <c r="AL11" i="4"/>
  <c r="AE11" i="4"/>
  <c r="AM11" i="4"/>
  <c r="AF11" i="4"/>
  <c r="AN11" i="4"/>
  <c r="AG11" i="4"/>
  <c r="X200" i="16"/>
  <c r="AF200" i="16"/>
  <c r="Y200" i="16"/>
  <c r="AG200" i="16"/>
  <c r="Z200" i="16"/>
  <c r="AH200" i="16"/>
  <c r="AA200" i="16"/>
  <c r="AB200" i="16"/>
  <c r="AC200" i="16"/>
  <c r="AH244" i="16"/>
  <c r="AH246" i="16" s="1"/>
  <c r="AA212" i="16"/>
  <c r="AA240" i="16"/>
  <c r="AA234" i="16"/>
  <c r="AA238" i="16"/>
  <c r="AA228" i="16"/>
  <c r="AA232" i="16"/>
  <c r="AA242" i="16"/>
  <c r="AA222" i="16"/>
  <c r="AA206" i="16"/>
  <c r="AA216" i="16"/>
  <c r="AA210" i="16"/>
  <c r="AA220" i="16"/>
  <c r="AA214" i="16"/>
  <c r="AA218" i="16"/>
  <c r="AB228" i="16"/>
  <c r="AB230" i="16"/>
  <c r="AB232" i="16"/>
  <c r="AB234" i="16"/>
  <c r="AB236" i="16"/>
  <c r="AB238" i="16"/>
  <c r="AB240" i="16"/>
  <c r="AB242" i="16"/>
  <c r="AC228" i="16"/>
  <c r="AC230" i="16"/>
  <c r="AC232" i="16"/>
  <c r="AC234" i="16"/>
  <c r="AC236" i="16"/>
  <c r="AC238" i="16"/>
  <c r="AC240" i="16"/>
  <c r="AC242" i="16"/>
  <c r="AD228" i="16"/>
  <c r="AD230" i="16"/>
  <c r="AD232" i="16"/>
  <c r="AD234" i="16"/>
  <c r="AD236" i="16"/>
  <c r="AD238" i="16"/>
  <c r="AD240" i="16"/>
  <c r="AD242" i="16"/>
  <c r="W228" i="16"/>
  <c r="AE228" i="16"/>
  <c r="W230" i="16"/>
  <c r="AE230" i="16"/>
  <c r="W232" i="16"/>
  <c r="AE232" i="16"/>
  <c r="W234" i="16"/>
  <c r="AE234" i="16"/>
  <c r="W236" i="16"/>
  <c r="AE236" i="16"/>
  <c r="W238" i="16"/>
  <c r="AE238" i="16"/>
  <c r="W240" i="16"/>
  <c r="AE240" i="16"/>
  <c r="W242" i="16"/>
  <c r="AE242" i="16"/>
  <c r="AA236" i="16"/>
  <c r="X228" i="16"/>
  <c r="AF228" i="16"/>
  <c r="X230" i="16"/>
  <c r="AF230" i="16"/>
  <c r="X232" i="16"/>
  <c r="AF232" i="16"/>
  <c r="X234" i="16"/>
  <c r="AF234" i="16"/>
  <c r="X236" i="16"/>
  <c r="AF236" i="16"/>
  <c r="X238" i="16"/>
  <c r="AF238" i="16"/>
  <c r="X240" i="16"/>
  <c r="AF240" i="16"/>
  <c r="X242" i="16"/>
  <c r="AF242" i="16"/>
  <c r="AA230" i="16"/>
  <c r="Y228" i="16"/>
  <c r="AG228" i="16"/>
  <c r="Y230" i="16"/>
  <c r="AG230" i="16"/>
  <c r="Y232" i="16"/>
  <c r="AG232" i="16"/>
  <c r="Y234" i="16"/>
  <c r="AG234" i="16"/>
  <c r="Y236" i="16"/>
  <c r="AG236" i="16"/>
  <c r="Y238" i="16"/>
  <c r="AG238" i="16"/>
  <c r="Y240" i="16"/>
  <c r="AG240" i="16"/>
  <c r="Y242" i="16"/>
  <c r="AG242" i="16"/>
  <c r="Z228" i="16"/>
  <c r="Z230" i="16"/>
  <c r="Z232" i="16"/>
  <c r="Z234" i="16"/>
  <c r="Z236" i="16"/>
  <c r="Z238" i="16"/>
  <c r="Z240" i="16"/>
  <c r="Z242" i="16"/>
  <c r="AB206" i="16"/>
  <c r="AB208" i="16"/>
  <c r="AB210" i="16"/>
  <c r="AB212" i="16"/>
  <c r="AB214" i="16"/>
  <c r="AB216" i="16"/>
  <c r="AB218" i="16"/>
  <c r="AB220" i="16"/>
  <c r="AB222" i="16"/>
  <c r="AA208" i="16"/>
  <c r="AC206" i="16"/>
  <c r="AC208" i="16"/>
  <c r="AC210" i="16"/>
  <c r="AC212" i="16"/>
  <c r="AC214" i="16"/>
  <c r="AC216" i="16"/>
  <c r="AC218" i="16"/>
  <c r="AC220" i="16"/>
  <c r="AC222" i="16"/>
  <c r="AD206" i="16"/>
  <c r="AD244" i="16" s="1"/>
  <c r="AD246" i="16" s="1"/>
  <c r="AD208" i="16"/>
  <c r="AD210" i="16"/>
  <c r="AD212" i="16"/>
  <c r="AD214" i="16"/>
  <c r="AD216" i="16"/>
  <c r="AD218" i="16"/>
  <c r="AD220" i="16"/>
  <c r="AD222" i="16"/>
  <c r="W206" i="16"/>
  <c r="AE206" i="16"/>
  <c r="W208" i="16"/>
  <c r="AE208" i="16"/>
  <c r="W210" i="16"/>
  <c r="AE210" i="16"/>
  <c r="W212" i="16"/>
  <c r="AE212" i="16"/>
  <c r="W214" i="16"/>
  <c r="AE214" i="16"/>
  <c r="W216" i="16"/>
  <c r="AE216" i="16"/>
  <c r="W218" i="16"/>
  <c r="AE218" i="16"/>
  <c r="W220" i="16"/>
  <c r="AE220" i="16"/>
  <c r="W222" i="16"/>
  <c r="AE222" i="16"/>
  <c r="X206" i="16"/>
  <c r="AF206" i="16"/>
  <c r="X208" i="16"/>
  <c r="AF208" i="16"/>
  <c r="X210" i="16"/>
  <c r="AF210" i="16"/>
  <c r="X212" i="16"/>
  <c r="AF212" i="16"/>
  <c r="X214" i="16"/>
  <c r="AF214" i="16"/>
  <c r="X216" i="16"/>
  <c r="AF216" i="16"/>
  <c r="X218" i="16"/>
  <c r="AF218" i="16"/>
  <c r="X220" i="16"/>
  <c r="AF220" i="16"/>
  <c r="X222" i="16"/>
  <c r="AF222" i="16"/>
  <c r="Y206" i="16"/>
  <c r="AG206" i="16"/>
  <c r="AG244" i="16" s="1"/>
  <c r="AG246" i="16" s="1"/>
  <c r="Y208" i="16"/>
  <c r="AG208" i="16"/>
  <c r="Y210" i="16"/>
  <c r="AG210" i="16"/>
  <c r="Y212" i="16"/>
  <c r="AG212" i="16"/>
  <c r="Y214" i="16"/>
  <c r="AG214" i="16"/>
  <c r="Y216" i="16"/>
  <c r="AG216" i="16"/>
  <c r="Y218" i="16"/>
  <c r="AG218" i="16"/>
  <c r="Y220" i="16"/>
  <c r="AG220" i="16"/>
  <c r="Y222" i="16"/>
  <c r="AG222" i="16"/>
  <c r="Z206" i="16"/>
  <c r="Z208" i="16"/>
  <c r="Z210" i="16"/>
  <c r="Z212" i="16"/>
  <c r="Z214" i="16"/>
  <c r="Z216" i="16"/>
  <c r="Z218" i="16"/>
  <c r="Z220" i="16"/>
  <c r="Z222" i="16"/>
  <c r="AB138" i="16"/>
  <c r="AB140" i="16"/>
  <c r="AC138" i="16"/>
  <c r="AC140" i="16"/>
  <c r="AD138" i="16"/>
  <c r="AD140" i="16"/>
  <c r="W138" i="16"/>
  <c r="AI138" i="16" s="1"/>
  <c r="AE138" i="16"/>
  <c r="W140" i="16"/>
  <c r="AE140" i="16"/>
  <c r="AA138" i="16"/>
  <c r="X138" i="16"/>
  <c r="AF138" i="16"/>
  <c r="X140" i="16"/>
  <c r="AF140" i="16"/>
  <c r="Y138" i="16"/>
  <c r="AG138" i="16"/>
  <c r="Y140" i="16"/>
  <c r="AG140" i="16"/>
  <c r="Z138" i="16"/>
  <c r="Z140" i="16"/>
  <c r="Z144" i="16"/>
  <c r="AH144" i="16"/>
  <c r="AA146" i="16"/>
  <c r="W185" i="16"/>
  <c r="AA144" i="16"/>
  <c r="AB146" i="16"/>
  <c r="AB144" i="16"/>
  <c r="AC146" i="16"/>
  <c r="AC144" i="16"/>
  <c r="AD146" i="16"/>
  <c r="Y144" i="16"/>
  <c r="AD144" i="16"/>
  <c r="W146" i="16"/>
  <c r="AE146" i="16"/>
  <c r="AG144" i="16"/>
  <c r="W144" i="16"/>
  <c r="AE144" i="16"/>
  <c r="X146" i="16"/>
  <c r="AF146" i="16"/>
  <c r="X144" i="16"/>
  <c r="Y146" i="16"/>
  <c r="AA174" i="16"/>
  <c r="AB166" i="16"/>
  <c r="AB168" i="16"/>
  <c r="AB170" i="16"/>
  <c r="AB172" i="16"/>
  <c r="AB174" i="16"/>
  <c r="AB176" i="16"/>
  <c r="AB178" i="16"/>
  <c r="AB180" i="16"/>
  <c r="AB182" i="16"/>
  <c r="AB184" i="16"/>
  <c r="AC166" i="16"/>
  <c r="AC168" i="16"/>
  <c r="AC170" i="16"/>
  <c r="AC172" i="16"/>
  <c r="AC174" i="16"/>
  <c r="AC176" i="16"/>
  <c r="AC178" i="16"/>
  <c r="AC180" i="16"/>
  <c r="AC182" i="16"/>
  <c r="AC184" i="16"/>
  <c r="AH186" i="16"/>
  <c r="AA182" i="16"/>
  <c r="AD166" i="16"/>
  <c r="AD168" i="16"/>
  <c r="AD170" i="16"/>
  <c r="AD172" i="16"/>
  <c r="AD174" i="16"/>
  <c r="AD176" i="16"/>
  <c r="AD178" i="16"/>
  <c r="AD180" i="16"/>
  <c r="AD182" i="16"/>
  <c r="AD184" i="16"/>
  <c r="AA166" i="16"/>
  <c r="W166" i="16"/>
  <c r="AE166" i="16"/>
  <c r="W168" i="16"/>
  <c r="AE168" i="16"/>
  <c r="W170" i="16"/>
  <c r="AE170" i="16"/>
  <c r="W172" i="16"/>
  <c r="AE172" i="16"/>
  <c r="W174" i="16"/>
  <c r="AE174" i="16"/>
  <c r="W176" i="16"/>
  <c r="AE176" i="16"/>
  <c r="W178" i="16"/>
  <c r="AE178" i="16"/>
  <c r="W180" i="16"/>
  <c r="AI180" i="16" s="1"/>
  <c r="AE180" i="16"/>
  <c r="W182" i="16"/>
  <c r="AE182" i="16"/>
  <c r="W184" i="16"/>
  <c r="AE184" i="16"/>
  <c r="X166" i="16"/>
  <c r="AF166" i="16"/>
  <c r="AF186" i="16" s="1"/>
  <c r="X168" i="16"/>
  <c r="AF168" i="16"/>
  <c r="X170" i="16"/>
  <c r="AF170" i="16"/>
  <c r="X172" i="16"/>
  <c r="AF172" i="16"/>
  <c r="X174" i="16"/>
  <c r="AF174" i="16"/>
  <c r="X176" i="16"/>
  <c r="AF176" i="16"/>
  <c r="X178" i="16"/>
  <c r="AF178" i="16"/>
  <c r="X180" i="16"/>
  <c r="AF180" i="16"/>
  <c r="X182" i="16"/>
  <c r="AF182" i="16"/>
  <c r="X184" i="16"/>
  <c r="AF184" i="16"/>
  <c r="Y166" i="16"/>
  <c r="AG166" i="16"/>
  <c r="Y168" i="16"/>
  <c r="AG168" i="16"/>
  <c r="Y170" i="16"/>
  <c r="AI170" i="16" s="1"/>
  <c r="AG170" i="16"/>
  <c r="Y172" i="16"/>
  <c r="AG172" i="16"/>
  <c r="Y174" i="16"/>
  <c r="AG174" i="16"/>
  <c r="Y176" i="16"/>
  <c r="AG176" i="16"/>
  <c r="Y178" i="16"/>
  <c r="AG178" i="16"/>
  <c r="Y180" i="16"/>
  <c r="AG180" i="16"/>
  <c r="Y182" i="16"/>
  <c r="AG182" i="16"/>
  <c r="Y184" i="16"/>
  <c r="AG184" i="16"/>
  <c r="AA186" i="16"/>
  <c r="Z166" i="16"/>
  <c r="Z168" i="16"/>
  <c r="Z170" i="16"/>
  <c r="Z172" i="16"/>
  <c r="AI172" i="16" s="1"/>
  <c r="Z174" i="16"/>
  <c r="Z176" i="16"/>
  <c r="Z178" i="16"/>
  <c r="Z180" i="16"/>
  <c r="Z182" i="16"/>
  <c r="Z184" i="16"/>
  <c r="AI137" i="16"/>
  <c r="V230" i="16"/>
  <c r="V238" i="16"/>
  <c r="S234" i="11"/>
  <c r="K234" i="11"/>
  <c r="P234" i="11"/>
  <c r="Q234" i="11"/>
  <c r="V144" i="16"/>
  <c r="V162" i="16"/>
  <c r="V145" i="16"/>
  <c r="V143" i="16"/>
  <c r="V152" i="16"/>
  <c r="AI143" i="16"/>
  <c r="AI145" i="16"/>
  <c r="V148" i="16"/>
  <c r="V156" i="16"/>
  <c r="V138" i="16"/>
  <c r="V142" i="16"/>
  <c r="V158" i="16"/>
  <c r="M188" i="16"/>
  <c r="P188" i="16"/>
  <c r="AI217" i="16"/>
  <c r="V217" i="16"/>
  <c r="Q188" i="16"/>
  <c r="V213" i="16"/>
  <c r="V141" i="16"/>
  <c r="R188" i="16"/>
  <c r="K188" i="16"/>
  <c r="R246" i="16"/>
  <c r="V205" i="16"/>
  <c r="AI215" i="16"/>
  <c r="L188" i="16"/>
  <c r="AI207" i="16"/>
  <c r="AI213" i="16"/>
  <c r="V220" i="16"/>
  <c r="K246" i="16"/>
  <c r="J188" i="16"/>
  <c r="U188" i="16"/>
  <c r="T188" i="16"/>
  <c r="S188" i="16"/>
  <c r="N188" i="16"/>
  <c r="S246" i="16"/>
  <c r="AI209" i="16"/>
  <c r="V209" i="16"/>
  <c r="O188" i="16"/>
  <c r="AI205" i="16"/>
  <c r="V212" i="16"/>
  <c r="L246" i="16"/>
  <c r="T246" i="16"/>
  <c r="M246" i="16"/>
  <c r="U246" i="16"/>
  <c r="N246" i="16"/>
  <c r="O246" i="16"/>
  <c r="P246" i="16"/>
  <c r="V207" i="16"/>
  <c r="V215" i="16"/>
  <c r="Q246" i="16"/>
  <c r="U234" i="11"/>
  <c r="M234" i="11"/>
  <c r="V191" i="11"/>
  <c r="L234" i="11"/>
  <c r="T234" i="11"/>
  <c r="N234" i="11"/>
  <c r="O234" i="11"/>
  <c r="J234" i="11"/>
  <c r="R234" i="11"/>
  <c r="V190" i="11"/>
  <c r="V196" i="11"/>
  <c r="V197" i="11"/>
  <c r="V198" i="11"/>
  <c r="V199" i="11"/>
  <c r="V200" i="11"/>
  <c r="V201" i="11"/>
  <c r="V202" i="11"/>
  <c r="V203" i="11"/>
  <c r="V204" i="11"/>
  <c r="V205" i="11"/>
  <c r="V206" i="11"/>
  <c r="V207" i="11"/>
  <c r="V208" i="11"/>
  <c r="V209" i="11"/>
  <c r="V210" i="11"/>
  <c r="V211" i="11"/>
  <c r="V212" i="11"/>
  <c r="V213" i="11"/>
  <c r="U236" i="11"/>
  <c r="T236" i="11"/>
  <c r="S236" i="11"/>
  <c r="R236" i="11"/>
  <c r="Q236" i="11"/>
  <c r="P236" i="11"/>
  <c r="O236" i="11"/>
  <c r="N236" i="11"/>
  <c r="M236" i="11"/>
  <c r="L236" i="11"/>
  <c r="K236" i="11"/>
  <c r="J236" i="11"/>
  <c r="V217" i="11"/>
  <c r="H217" i="11"/>
  <c r="F217" i="11"/>
  <c r="V216" i="11"/>
  <c r="V215" i="11"/>
  <c r="H215" i="11"/>
  <c r="F215" i="11"/>
  <c r="V214" i="11"/>
  <c r="V195" i="11"/>
  <c r="H195" i="11"/>
  <c r="F195" i="11"/>
  <c r="V194" i="11"/>
  <c r="H193" i="11"/>
  <c r="F193" i="11"/>
  <c r="V192" i="11"/>
  <c r="H189" i="11"/>
  <c r="F189" i="11"/>
  <c r="V188" i="11"/>
  <c r="V187" i="11"/>
  <c r="H187" i="11"/>
  <c r="F187" i="11"/>
  <c r="V186" i="11"/>
  <c r="S16" i="8" l="1"/>
  <c r="S17" i="8" s="1"/>
  <c r="V189" i="11"/>
  <c r="AP21" i="4"/>
  <c r="AP22" i="4"/>
  <c r="AP16" i="4"/>
  <c r="AP11" i="4"/>
  <c r="AB244" i="16"/>
  <c r="AB246" i="16" s="1"/>
  <c r="AF244" i="16"/>
  <c r="AF246" i="16" s="1"/>
  <c r="X244" i="16"/>
  <c r="X246" i="16" s="1"/>
  <c r="Y244" i="16"/>
  <c r="Y246" i="16" s="1"/>
  <c r="AE244" i="16"/>
  <c r="AE246" i="16" s="1"/>
  <c r="Z244" i="16"/>
  <c r="Z246" i="16" s="1"/>
  <c r="AC244" i="16"/>
  <c r="AC246" i="16" s="1"/>
  <c r="AA244" i="16"/>
  <c r="AA246" i="16" s="1"/>
  <c r="X186" i="16"/>
  <c r="Z186" i="16"/>
  <c r="W186" i="16"/>
  <c r="AI140" i="16"/>
  <c r="AD186" i="16"/>
  <c r="AI178" i="16"/>
  <c r="AI182" i="16"/>
  <c r="AG186" i="16"/>
  <c r="AI184" i="16"/>
  <c r="AI176" i="16"/>
  <c r="AI168" i="16"/>
  <c r="Y186" i="16"/>
  <c r="AE186" i="16"/>
  <c r="AC186" i="16"/>
  <c r="AI166" i="16"/>
  <c r="AB186" i="16"/>
  <c r="AI174" i="16"/>
  <c r="AI228" i="16"/>
  <c r="AI220" i="16"/>
  <c r="AI230" i="16"/>
  <c r="AI234" i="16"/>
  <c r="AI226" i="16"/>
  <c r="AI236" i="16"/>
  <c r="AI154" i="16"/>
  <c r="AI160" i="16"/>
  <c r="AI156" i="16"/>
  <c r="AA188" i="16"/>
  <c r="AI162" i="16"/>
  <c r="AI152" i="16"/>
  <c r="AI150" i="16"/>
  <c r="AI141" i="16"/>
  <c r="AI158" i="16"/>
  <c r="V186" i="16"/>
  <c r="AI240" i="16"/>
  <c r="AI208" i="16"/>
  <c r="AI148" i="16"/>
  <c r="AF188" i="16"/>
  <c r="AI216" i="16"/>
  <c r="AI144" i="16"/>
  <c r="AI242" i="16"/>
  <c r="AI210" i="16"/>
  <c r="AI142" i="16"/>
  <c r="AI146" i="16"/>
  <c r="AH188" i="16"/>
  <c r="AI206" i="16"/>
  <c r="AI212" i="16"/>
  <c r="AI238" i="16"/>
  <c r="AI218" i="16"/>
  <c r="V188" i="16"/>
  <c r="AI214" i="16"/>
  <c r="AI232" i="16"/>
  <c r="V236" i="11"/>
  <c r="V234" i="11"/>
  <c r="F16" i="8" l="1"/>
  <c r="F17" i="8" s="1"/>
  <c r="AD188" i="16"/>
  <c r="N16" i="8"/>
  <c r="N17" i="8" s="1"/>
  <c r="Y188" i="16"/>
  <c r="G16" i="8"/>
  <c r="G17" i="8" s="1"/>
  <c r="AE188" i="16"/>
  <c r="O16" i="8"/>
  <c r="O17" i="8" s="1"/>
  <c r="Z188" i="16"/>
  <c r="I16" i="8"/>
  <c r="I17" i="8" s="1"/>
  <c r="AG188" i="16"/>
  <c r="R16" i="8"/>
  <c r="R17" i="8" s="1"/>
  <c r="AB188" i="16"/>
  <c r="K16" i="8"/>
  <c r="K17" i="8" s="1"/>
  <c r="J16" i="8"/>
  <c r="AC188" i="16"/>
  <c r="M16" i="8"/>
  <c r="Q16" i="8"/>
  <c r="AI186" i="16"/>
  <c r="M17" i="8" l="1"/>
  <c r="P17" i="8" s="1"/>
  <c r="P16" i="8"/>
  <c r="L16" i="8"/>
  <c r="J17" i="8"/>
  <c r="L17" i="8" s="1"/>
  <c r="T16" i="8"/>
  <c r="Q17" i="8"/>
  <c r="T17" i="8" s="1"/>
  <c r="J180" i="11"/>
  <c r="U178" i="11"/>
  <c r="T178" i="11"/>
  <c r="S178" i="11"/>
  <c r="R178" i="11"/>
  <c r="Q178" i="11"/>
  <c r="P178" i="11"/>
  <c r="O178" i="11"/>
  <c r="N178" i="11"/>
  <c r="M178" i="11"/>
  <c r="L178" i="11"/>
  <c r="K178" i="11"/>
  <c r="U177" i="11"/>
  <c r="T177" i="11"/>
  <c r="S177" i="11"/>
  <c r="R177" i="11"/>
  <c r="Q177" i="11"/>
  <c r="P177" i="11"/>
  <c r="O177" i="11"/>
  <c r="N177" i="11"/>
  <c r="M177" i="11"/>
  <c r="L177" i="11"/>
  <c r="K177" i="11"/>
  <c r="V160" i="11"/>
  <c r="V159" i="11"/>
  <c r="V140" i="11"/>
  <c r="V139" i="11"/>
  <c r="V138" i="11"/>
  <c r="V137" i="11"/>
  <c r="V134" i="11"/>
  <c r="V131" i="11"/>
  <c r="F132" i="11"/>
  <c r="V132" i="11"/>
  <c r="F134" i="11"/>
  <c r="F138" i="11"/>
  <c r="F140" i="11"/>
  <c r="F160" i="11"/>
  <c r="F162" i="11"/>
  <c r="N180" i="11" l="1"/>
  <c r="O180" i="11"/>
  <c r="K180" i="11"/>
  <c r="L180" i="11"/>
  <c r="T180" i="11"/>
  <c r="R180" i="11"/>
  <c r="S180" i="11"/>
  <c r="M180" i="11"/>
  <c r="U180" i="11"/>
  <c r="P180" i="11"/>
  <c r="Q180" i="11"/>
  <c r="V161" i="11"/>
  <c r="V162" i="11"/>
  <c r="V133" i="11"/>
  <c r="U181" i="11" l="1"/>
  <c r="T181" i="11"/>
  <c r="S181" i="11"/>
  <c r="R181" i="11"/>
  <c r="Q181" i="11"/>
  <c r="P181" i="11"/>
  <c r="O181" i="11"/>
  <c r="N181" i="11"/>
  <c r="M181" i="11"/>
  <c r="L181" i="11"/>
  <c r="K181" i="11"/>
  <c r="J181" i="11"/>
  <c r="V178" i="11"/>
  <c r="F178" i="11"/>
  <c r="V177" i="11"/>
  <c r="V176" i="11"/>
  <c r="F176" i="11"/>
  <c r="V175" i="11"/>
  <c r="V174" i="11"/>
  <c r="F174" i="11"/>
  <c r="V173" i="11"/>
  <c r="V172" i="11"/>
  <c r="F172" i="11"/>
  <c r="V171" i="11"/>
  <c r="V170" i="11"/>
  <c r="F170" i="11"/>
  <c r="V169" i="11"/>
  <c r="V168" i="11"/>
  <c r="F168" i="11"/>
  <c r="V167" i="11"/>
  <c r="V166" i="11"/>
  <c r="F166" i="11"/>
  <c r="V165" i="11"/>
  <c r="V164" i="11"/>
  <c r="F164" i="11"/>
  <c r="V163" i="11"/>
  <c r="V158" i="11"/>
  <c r="F158" i="11"/>
  <c r="V157" i="11"/>
  <c r="V156" i="11"/>
  <c r="F156" i="11"/>
  <c r="V155" i="11"/>
  <c r="V154" i="11"/>
  <c r="F154" i="11"/>
  <c r="V153" i="11"/>
  <c r="V152" i="11"/>
  <c r="F152" i="11"/>
  <c r="V151" i="11"/>
  <c r="V150" i="11"/>
  <c r="F150" i="11"/>
  <c r="V149" i="11"/>
  <c r="V148" i="11"/>
  <c r="F148" i="11"/>
  <c r="V147" i="11"/>
  <c r="V146" i="11"/>
  <c r="F146" i="11"/>
  <c r="V145" i="11"/>
  <c r="V144" i="11"/>
  <c r="F144" i="11"/>
  <c r="V143" i="11"/>
  <c r="V142" i="11"/>
  <c r="F142" i="11"/>
  <c r="V141" i="11"/>
  <c r="V136" i="11"/>
  <c r="F136" i="11"/>
  <c r="V135" i="11"/>
  <c r="N80" i="16"/>
  <c r="M80" i="16"/>
  <c r="U120" i="16"/>
  <c r="T120" i="16"/>
  <c r="S120" i="16"/>
  <c r="R120" i="16"/>
  <c r="Q120" i="16"/>
  <c r="P120" i="16"/>
  <c r="O120" i="16"/>
  <c r="N120" i="16"/>
  <c r="M120" i="16"/>
  <c r="L120" i="16"/>
  <c r="K120" i="16"/>
  <c r="U118" i="16"/>
  <c r="T118" i="16"/>
  <c r="S118" i="16"/>
  <c r="R118" i="16"/>
  <c r="Q118" i="16"/>
  <c r="P118" i="16"/>
  <c r="O118" i="16"/>
  <c r="N118" i="16"/>
  <c r="M118" i="16"/>
  <c r="L118" i="16"/>
  <c r="K118" i="16"/>
  <c r="U116" i="16"/>
  <c r="T116" i="16"/>
  <c r="S116" i="16"/>
  <c r="R116" i="16"/>
  <c r="Q116" i="16"/>
  <c r="P116" i="16"/>
  <c r="O116" i="16"/>
  <c r="N116" i="16"/>
  <c r="M116" i="16"/>
  <c r="L116" i="16"/>
  <c r="K116" i="16"/>
  <c r="U114" i="16"/>
  <c r="T114" i="16"/>
  <c r="S114" i="16"/>
  <c r="R114" i="16"/>
  <c r="Q114" i="16"/>
  <c r="P114" i="16"/>
  <c r="O114" i="16"/>
  <c r="N114" i="16"/>
  <c r="M114" i="16"/>
  <c r="L114" i="16"/>
  <c r="K114" i="16"/>
  <c r="U112" i="16"/>
  <c r="T112" i="16"/>
  <c r="S112" i="16"/>
  <c r="R112" i="16"/>
  <c r="Q112" i="16"/>
  <c r="P112" i="16"/>
  <c r="O112" i="16"/>
  <c r="N112" i="16"/>
  <c r="M112" i="16"/>
  <c r="L112" i="16"/>
  <c r="K112" i="16"/>
  <c r="U110" i="16"/>
  <c r="T110" i="16"/>
  <c r="S110" i="16"/>
  <c r="R110" i="16"/>
  <c r="Q110" i="16"/>
  <c r="P110" i="16"/>
  <c r="O110" i="16"/>
  <c r="N110" i="16"/>
  <c r="M110" i="16"/>
  <c r="L110" i="16"/>
  <c r="K110" i="16"/>
  <c r="U108" i="16"/>
  <c r="T108" i="16"/>
  <c r="S108" i="16"/>
  <c r="R108" i="16"/>
  <c r="Q108" i="16"/>
  <c r="P108" i="16"/>
  <c r="O108" i="16"/>
  <c r="N108" i="16"/>
  <c r="M108" i="16"/>
  <c r="L108" i="16"/>
  <c r="K108" i="16"/>
  <c r="U106" i="16"/>
  <c r="T106" i="16"/>
  <c r="S106" i="16"/>
  <c r="R106" i="16"/>
  <c r="Q106" i="16"/>
  <c r="P106" i="16"/>
  <c r="O106" i="16"/>
  <c r="N106" i="16"/>
  <c r="M106" i="16"/>
  <c r="L106" i="16"/>
  <c r="K106" i="16"/>
  <c r="U104" i="16"/>
  <c r="T104" i="16"/>
  <c r="S104" i="16"/>
  <c r="R104" i="16"/>
  <c r="Q104" i="16"/>
  <c r="P104" i="16"/>
  <c r="O104" i="16"/>
  <c r="N104" i="16"/>
  <c r="M104" i="16"/>
  <c r="L104" i="16"/>
  <c r="K104" i="16"/>
  <c r="U102" i="16"/>
  <c r="T102" i="16"/>
  <c r="S102" i="16"/>
  <c r="R102" i="16"/>
  <c r="Q102" i="16"/>
  <c r="P102" i="16"/>
  <c r="O102" i="16"/>
  <c r="N102" i="16"/>
  <c r="M102" i="16"/>
  <c r="L102" i="16"/>
  <c r="K102" i="16"/>
  <c r="U100" i="16"/>
  <c r="T100" i="16"/>
  <c r="S100" i="16"/>
  <c r="R100" i="16"/>
  <c r="Q100" i="16"/>
  <c r="P100" i="16"/>
  <c r="O100" i="16"/>
  <c r="N100" i="16"/>
  <c r="M100" i="16"/>
  <c r="L100" i="16"/>
  <c r="K100" i="16"/>
  <c r="U98" i="16"/>
  <c r="T98" i="16"/>
  <c r="S98" i="16"/>
  <c r="R98" i="16"/>
  <c r="Q98" i="16"/>
  <c r="P98" i="16"/>
  <c r="O98" i="16"/>
  <c r="N98" i="16"/>
  <c r="M98" i="16"/>
  <c r="L98" i="16"/>
  <c r="K98" i="16"/>
  <c r="U90" i="16"/>
  <c r="T90" i="16"/>
  <c r="S90" i="16"/>
  <c r="R90" i="16"/>
  <c r="Q90" i="16"/>
  <c r="P90" i="16"/>
  <c r="O90" i="16"/>
  <c r="N90" i="16"/>
  <c r="M90" i="16"/>
  <c r="L90" i="16"/>
  <c r="K90" i="16"/>
  <c r="U82" i="16"/>
  <c r="T82" i="16"/>
  <c r="S82" i="16"/>
  <c r="R82" i="16"/>
  <c r="Q82" i="16"/>
  <c r="P82" i="16"/>
  <c r="O82" i="16"/>
  <c r="N82" i="16"/>
  <c r="M82" i="16"/>
  <c r="L82" i="16"/>
  <c r="K82" i="16"/>
  <c r="U80" i="16"/>
  <c r="T80" i="16"/>
  <c r="S80" i="16"/>
  <c r="R80" i="16"/>
  <c r="Q80" i="16"/>
  <c r="P80" i="16"/>
  <c r="O80" i="16"/>
  <c r="L80" i="16"/>
  <c r="K80" i="16"/>
  <c r="V181" i="11" l="1"/>
  <c r="J102" i="16"/>
  <c r="J101" i="16"/>
  <c r="J223" i="16" s="1"/>
  <c r="J82" i="16"/>
  <c r="J81" i="16"/>
  <c r="J203" i="16" s="1"/>
  <c r="J80" i="16"/>
  <c r="J79" i="16"/>
  <c r="J201" i="16" s="1"/>
  <c r="W201" i="16" s="1"/>
  <c r="J76" i="16"/>
  <c r="J75" i="16"/>
  <c r="J197" i="16" s="1"/>
  <c r="J74" i="16"/>
  <c r="J73" i="16"/>
  <c r="J195" i="16" s="1"/>
  <c r="H74" i="16"/>
  <c r="H76" i="16"/>
  <c r="H78" i="16"/>
  <c r="H80" i="16"/>
  <c r="H82" i="16"/>
  <c r="H84" i="16"/>
  <c r="T124" i="16" s="1"/>
  <c r="H86" i="16"/>
  <c r="H88" i="16"/>
  <c r="H90" i="16"/>
  <c r="H92" i="16"/>
  <c r="H94" i="16"/>
  <c r="H96" i="16"/>
  <c r="H98" i="16"/>
  <c r="H100" i="16"/>
  <c r="H102" i="16"/>
  <c r="H104" i="16"/>
  <c r="H106" i="16"/>
  <c r="H108" i="16"/>
  <c r="H110" i="16"/>
  <c r="H112" i="16"/>
  <c r="H114" i="16"/>
  <c r="H116" i="16"/>
  <c r="H118" i="16"/>
  <c r="H120" i="16"/>
  <c r="U122" i="11"/>
  <c r="T122" i="11"/>
  <c r="S122" i="11"/>
  <c r="R122" i="11"/>
  <c r="Q122" i="11"/>
  <c r="P122" i="11"/>
  <c r="O122" i="11"/>
  <c r="N122" i="11"/>
  <c r="M122" i="11"/>
  <c r="L122" i="11"/>
  <c r="K122" i="11"/>
  <c r="J122" i="11"/>
  <c r="U122" i="16"/>
  <c r="T122" i="16"/>
  <c r="S122" i="16"/>
  <c r="R122" i="16"/>
  <c r="Q122" i="16"/>
  <c r="P122" i="16"/>
  <c r="O122" i="16"/>
  <c r="N122" i="16"/>
  <c r="M122" i="16"/>
  <c r="L122" i="16"/>
  <c r="K122" i="16"/>
  <c r="J204" i="16" l="1"/>
  <c r="J202" i="16"/>
  <c r="W202" i="16" s="1"/>
  <c r="W203" i="16"/>
  <c r="J243" i="16"/>
  <c r="W195" i="16"/>
  <c r="W223" i="16"/>
  <c r="J196" i="16"/>
  <c r="V196" i="16" s="1"/>
  <c r="J224" i="16"/>
  <c r="W197" i="16"/>
  <c r="J198" i="16"/>
  <c r="V199" i="16"/>
  <c r="AI199" i="16"/>
  <c r="AI200" i="16"/>
  <c r="V200" i="16"/>
  <c r="V222" i="16"/>
  <c r="AI222" i="16"/>
  <c r="J245" i="16"/>
  <c r="E12" i="8"/>
  <c r="F12" i="8"/>
  <c r="F20" i="8" s="1"/>
  <c r="J121" i="16"/>
  <c r="J122" i="16"/>
  <c r="M124" i="16"/>
  <c r="N124" i="16"/>
  <c r="S124" i="16"/>
  <c r="L124" i="16"/>
  <c r="U124" i="16"/>
  <c r="O124" i="16"/>
  <c r="P124" i="16"/>
  <c r="Q124" i="16"/>
  <c r="R124" i="16"/>
  <c r="K124" i="16"/>
  <c r="J124" i="16"/>
  <c r="E15" i="8" s="1"/>
  <c r="J123" i="16"/>
  <c r="W243" i="16" l="1"/>
  <c r="V202" i="16"/>
  <c r="AI202" i="16"/>
  <c r="J246" i="16"/>
  <c r="V246" i="16" s="1"/>
  <c r="J244" i="16"/>
  <c r="V244" i="16" s="1"/>
  <c r="W196" i="16"/>
  <c r="AI196" i="16" s="1"/>
  <c r="N12" i="8"/>
  <c r="N20" i="8" s="1"/>
  <c r="AE45" i="4"/>
  <c r="W45" i="4"/>
  <c r="R12" i="8"/>
  <c r="R20" i="8" s="1"/>
  <c r="G12" i="8"/>
  <c r="G20" i="8" s="1"/>
  <c r="W198" i="16"/>
  <c r="V198" i="16"/>
  <c r="AE46" i="4"/>
  <c r="W46" i="4"/>
  <c r="S12" i="8"/>
  <c r="S20" i="8" s="1"/>
  <c r="W47" i="4"/>
  <c r="AE47" i="4"/>
  <c r="W224" i="16"/>
  <c r="V224" i="16"/>
  <c r="W204" i="16"/>
  <c r="V204" i="16"/>
  <c r="H15" i="8"/>
  <c r="U15" i="8" s="1"/>
  <c r="W49" i="4"/>
  <c r="AE49" i="4"/>
  <c r="AE48" i="4"/>
  <c r="W48" i="4"/>
  <c r="AB46" i="4" l="1"/>
  <c r="AC46" i="4"/>
  <c r="AB49" i="4"/>
  <c r="AC49" i="4"/>
  <c r="AB48" i="4"/>
  <c r="AC48" i="4" s="1"/>
  <c r="AB47" i="4"/>
  <c r="AC47" i="4" s="1"/>
  <c r="AB45" i="4"/>
  <c r="AC45" i="4" s="1"/>
  <c r="AP49" i="4"/>
  <c r="AI224" i="16"/>
  <c r="AP47" i="4"/>
  <c r="W244" i="16"/>
  <c r="E16" i="8" s="1"/>
  <c r="AI198" i="16"/>
  <c r="H12" i="8"/>
  <c r="AP46" i="4"/>
  <c r="AP45" i="4"/>
  <c r="AI204" i="16"/>
  <c r="AP48" i="4"/>
  <c r="AU47" i="4" l="1"/>
  <c r="AV47" i="4"/>
  <c r="AU49" i="4"/>
  <c r="AV49" i="4" s="1"/>
  <c r="AU48" i="4"/>
  <c r="AV48" i="4"/>
  <c r="AU45" i="4"/>
  <c r="AV45" i="4" s="1"/>
  <c r="AU46" i="4"/>
  <c r="AV46" i="4" s="1"/>
  <c r="H16" i="8"/>
  <c r="U16" i="8" s="1"/>
  <c r="E20" i="8"/>
  <c r="H20" i="8" s="1"/>
  <c r="E17" i="8"/>
  <c r="H17" i="8" s="1"/>
  <c r="U17" i="8" s="1"/>
  <c r="AI244" i="16"/>
  <c r="W246" i="16"/>
  <c r="V180" i="11" l="1"/>
  <c r="P123" i="11"/>
  <c r="M11" i="8" s="1"/>
  <c r="O123" i="11"/>
  <c r="K11" i="8" s="1"/>
  <c r="K19" i="8" s="1"/>
  <c r="N123" i="11"/>
  <c r="J11" i="8" s="1"/>
  <c r="J19" i="8" s="1"/>
  <c r="U123" i="11"/>
  <c r="S11" i="8" s="1"/>
  <c r="S19" i="8" s="1"/>
  <c r="Q123" i="11"/>
  <c r="N11" i="8" s="1"/>
  <c r="N19" i="8" s="1"/>
  <c r="M123" i="11"/>
  <c r="I11" i="8" s="1"/>
  <c r="T123" i="11"/>
  <c r="R11" i="8" s="1"/>
  <c r="R19" i="8" s="1"/>
  <c r="L123" i="11"/>
  <c r="G11" i="8" s="1"/>
  <c r="G19" i="8" s="1"/>
  <c r="R123" i="11"/>
  <c r="O11" i="8" s="1"/>
  <c r="O19" i="8" s="1"/>
  <c r="J123" i="11"/>
  <c r="E11" i="8" s="1"/>
  <c r="S123" i="11"/>
  <c r="Q11" i="8" s="1"/>
  <c r="K123" i="11"/>
  <c r="F11" i="8" s="1"/>
  <c r="F19" i="8" s="1"/>
  <c r="V76" i="16"/>
  <c r="F76" i="16"/>
  <c r="V193" i="11" l="1"/>
  <c r="H11" i="8"/>
  <c r="E19" i="8"/>
  <c r="H19" i="8" s="1"/>
  <c r="P11" i="8"/>
  <c r="M19" i="8"/>
  <c r="P19" i="8" s="1"/>
  <c r="L11" i="8"/>
  <c r="I19" i="8"/>
  <c r="L19" i="8" s="1"/>
  <c r="T11" i="8"/>
  <c r="Q19" i="8"/>
  <c r="T19" i="8" s="1"/>
  <c r="V122" i="16"/>
  <c r="V120" i="16"/>
  <c r="F120" i="16"/>
  <c r="V118" i="16"/>
  <c r="F118" i="16"/>
  <c r="V116" i="16"/>
  <c r="F116" i="16"/>
  <c r="V114" i="16"/>
  <c r="F114" i="16"/>
  <c r="V112" i="16"/>
  <c r="F112" i="16"/>
  <c r="V110" i="16"/>
  <c r="F110" i="16"/>
  <c r="V108" i="16"/>
  <c r="F108" i="16"/>
  <c r="V106" i="16"/>
  <c r="F106" i="16"/>
  <c r="V104" i="16"/>
  <c r="F104" i="16"/>
  <c r="V102" i="16"/>
  <c r="F102" i="16"/>
  <c r="V100" i="16"/>
  <c r="F100" i="16"/>
  <c r="V98" i="16"/>
  <c r="F98" i="16"/>
  <c r="V96" i="16"/>
  <c r="F96" i="16"/>
  <c r="V94" i="16"/>
  <c r="F94" i="16"/>
  <c r="V92" i="16"/>
  <c r="F92" i="16"/>
  <c r="V90" i="16"/>
  <c r="F90" i="16"/>
  <c r="V88" i="16"/>
  <c r="F88" i="16"/>
  <c r="V86" i="16"/>
  <c r="F86" i="16"/>
  <c r="V84" i="16"/>
  <c r="F84" i="16"/>
  <c r="V82" i="16"/>
  <c r="F82" i="16"/>
  <c r="V80" i="16"/>
  <c r="F80" i="16"/>
  <c r="V78" i="16"/>
  <c r="F78" i="16"/>
  <c r="V74" i="16"/>
  <c r="F74" i="16"/>
  <c r="J12" i="8" l="1"/>
  <c r="J20" i="8" s="1"/>
  <c r="M12" i="8"/>
  <c r="M20" i="8" s="1"/>
  <c r="I12" i="8"/>
  <c r="U19" i="8"/>
  <c r="U11" i="8"/>
  <c r="V124" i="16"/>
  <c r="K121" i="11"/>
  <c r="N121" i="11"/>
  <c r="Q121" i="11"/>
  <c r="T121" i="11"/>
  <c r="L121" i="11"/>
  <c r="O121" i="11"/>
  <c r="U121" i="11"/>
  <c r="M121" i="11"/>
  <c r="P121" i="11"/>
  <c r="S121" i="11"/>
  <c r="R121" i="11"/>
  <c r="U120" i="11"/>
  <c r="T120" i="11"/>
  <c r="S120" i="11"/>
  <c r="R120" i="11"/>
  <c r="Q120" i="11"/>
  <c r="P120" i="11"/>
  <c r="O120" i="11"/>
  <c r="N120" i="11"/>
  <c r="M120" i="11"/>
  <c r="L120" i="11"/>
  <c r="K120" i="11"/>
  <c r="J120" i="11"/>
  <c r="J121" i="11"/>
  <c r="K12" i="8" l="1"/>
  <c r="K20" i="8" s="1"/>
  <c r="O12" i="8"/>
  <c r="O20" i="8" s="1"/>
  <c r="P20" i="8" s="1"/>
  <c r="Q12" i="8"/>
  <c r="L12" i="8"/>
  <c r="I20" i="8"/>
  <c r="V75" i="11"/>
  <c r="F75" i="11"/>
  <c r="V74" i="11"/>
  <c r="AU48" i="19"/>
  <c r="AH34" i="19"/>
  <c r="AG34" i="19"/>
  <c r="AF34" i="19"/>
  <c r="AE34" i="19"/>
  <c r="AD34" i="19"/>
  <c r="AC34" i="19"/>
  <c r="AC49" i="19" s="1"/>
  <c r="AB34" i="19"/>
  <c r="AB49" i="19" s="1"/>
  <c r="AA34" i="19"/>
  <c r="AA49" i="19" s="1"/>
  <c r="Z34" i="19"/>
  <c r="Y34" i="19"/>
  <c r="X34" i="19"/>
  <c r="W34" i="19"/>
  <c r="AT48" i="19"/>
  <c r="AS48" i="19"/>
  <c r="AR48" i="19"/>
  <c r="AQ48" i="19"/>
  <c r="AP48" i="19"/>
  <c r="AO48" i="19"/>
  <c r="AN48" i="19"/>
  <c r="AM48" i="19"/>
  <c r="AL48" i="19"/>
  <c r="AK48" i="19"/>
  <c r="AJ48" i="19"/>
  <c r="AH48" i="19"/>
  <c r="AG48" i="19"/>
  <c r="AF48" i="19"/>
  <c r="AE48" i="19"/>
  <c r="AD48" i="19"/>
  <c r="AC48" i="19"/>
  <c r="AB48" i="19"/>
  <c r="AA48" i="19"/>
  <c r="Z48" i="19"/>
  <c r="Y48" i="19"/>
  <c r="X48" i="19"/>
  <c r="W48" i="19"/>
  <c r="AV47" i="19"/>
  <c r="AI47" i="19"/>
  <c r="U47" i="19"/>
  <c r="T47" i="19"/>
  <c r="S47" i="19"/>
  <c r="R47" i="19"/>
  <c r="Q47" i="19"/>
  <c r="P47" i="19"/>
  <c r="O47" i="19"/>
  <c r="N47" i="19"/>
  <c r="M47" i="19"/>
  <c r="L47" i="19"/>
  <c r="K47" i="19"/>
  <c r="J47" i="19"/>
  <c r="AV46" i="19"/>
  <c r="AI46" i="19"/>
  <c r="U46" i="19"/>
  <c r="T46" i="19"/>
  <c r="S46" i="19"/>
  <c r="R46" i="19"/>
  <c r="Q46" i="19"/>
  <c r="P46" i="19"/>
  <c r="O46" i="19"/>
  <c r="N46" i="19"/>
  <c r="M46" i="19"/>
  <c r="L46" i="19"/>
  <c r="K46" i="19"/>
  <c r="J46" i="19"/>
  <c r="AV45" i="19"/>
  <c r="AI45" i="19"/>
  <c r="U45" i="19"/>
  <c r="T45" i="19"/>
  <c r="S45" i="19"/>
  <c r="R45" i="19"/>
  <c r="Q45" i="19"/>
  <c r="P45" i="19"/>
  <c r="O45" i="19"/>
  <c r="N45" i="19"/>
  <c r="M45" i="19"/>
  <c r="L45" i="19"/>
  <c r="K45" i="19"/>
  <c r="J45" i="19"/>
  <c r="AV44" i="19"/>
  <c r="AI44" i="19"/>
  <c r="U44" i="19"/>
  <c r="T44" i="19"/>
  <c r="S44" i="19"/>
  <c r="R44" i="19"/>
  <c r="Q44" i="19"/>
  <c r="P44" i="19"/>
  <c r="O44" i="19"/>
  <c r="N44" i="19"/>
  <c r="M44" i="19"/>
  <c r="L44" i="19"/>
  <c r="K44" i="19"/>
  <c r="J44" i="19"/>
  <c r="AV43" i="19"/>
  <c r="AI43" i="19"/>
  <c r="U43" i="19"/>
  <c r="T43" i="19"/>
  <c r="S43" i="19"/>
  <c r="R43" i="19"/>
  <c r="Q43" i="19"/>
  <c r="P43" i="19"/>
  <c r="O43" i="19"/>
  <c r="N43" i="19"/>
  <c r="M43" i="19"/>
  <c r="L43" i="19"/>
  <c r="K43" i="19"/>
  <c r="J43" i="19"/>
  <c r="AV42" i="19"/>
  <c r="AI42" i="19"/>
  <c r="U42" i="19"/>
  <c r="T42" i="19"/>
  <c r="S42" i="19"/>
  <c r="R42" i="19"/>
  <c r="Q42" i="19"/>
  <c r="P42" i="19"/>
  <c r="O42" i="19"/>
  <c r="N42" i="19"/>
  <c r="M42" i="19"/>
  <c r="L42" i="19"/>
  <c r="K42" i="19"/>
  <c r="J42" i="19"/>
  <c r="AV41" i="19"/>
  <c r="AI41" i="19"/>
  <c r="U41" i="19"/>
  <c r="T41" i="19"/>
  <c r="S41" i="19"/>
  <c r="R41" i="19"/>
  <c r="Q41" i="19"/>
  <c r="P41" i="19"/>
  <c r="O41" i="19"/>
  <c r="N41" i="19"/>
  <c r="M41" i="19"/>
  <c r="L41" i="19"/>
  <c r="K41" i="19"/>
  <c r="J41" i="19"/>
  <c r="AV40" i="19"/>
  <c r="AI40" i="19"/>
  <c r="U40" i="19"/>
  <c r="T40" i="19"/>
  <c r="S40" i="19"/>
  <c r="R40" i="19"/>
  <c r="Q40" i="19"/>
  <c r="P40" i="19"/>
  <c r="O40" i="19"/>
  <c r="N40" i="19"/>
  <c r="M40" i="19"/>
  <c r="L40" i="19"/>
  <c r="K40" i="19"/>
  <c r="J40" i="19"/>
  <c r="AV39" i="19"/>
  <c r="AI39" i="19"/>
  <c r="U39" i="19"/>
  <c r="T39" i="19"/>
  <c r="S39" i="19"/>
  <c r="R39" i="19"/>
  <c r="Q39" i="19"/>
  <c r="P39" i="19"/>
  <c r="O39" i="19"/>
  <c r="N39" i="19"/>
  <c r="M39" i="19"/>
  <c r="L39" i="19"/>
  <c r="K39" i="19"/>
  <c r="J39" i="19"/>
  <c r="AV38" i="19"/>
  <c r="AI38" i="19"/>
  <c r="U38" i="19"/>
  <c r="T38" i="19"/>
  <c r="S38" i="19"/>
  <c r="R38" i="19"/>
  <c r="Q38" i="19"/>
  <c r="P38" i="19"/>
  <c r="O38" i="19"/>
  <c r="N38" i="19"/>
  <c r="M38" i="19"/>
  <c r="L38" i="19"/>
  <c r="K38" i="19"/>
  <c r="J38" i="19"/>
  <c r="AV37" i="19"/>
  <c r="AI37" i="19"/>
  <c r="U37" i="19"/>
  <c r="T37" i="19"/>
  <c r="S37" i="19"/>
  <c r="R37" i="19"/>
  <c r="Q37" i="19"/>
  <c r="P37" i="19"/>
  <c r="O37" i="19"/>
  <c r="N37" i="19"/>
  <c r="M37" i="19"/>
  <c r="L37" i="19"/>
  <c r="K37" i="19"/>
  <c r="J37" i="19"/>
  <c r="AV36" i="19"/>
  <c r="AI36" i="19"/>
  <c r="U36" i="19"/>
  <c r="T36" i="19"/>
  <c r="S36" i="19"/>
  <c r="R36" i="19"/>
  <c r="Q36" i="19"/>
  <c r="P36" i="19"/>
  <c r="O36" i="19"/>
  <c r="N36" i="19"/>
  <c r="M36" i="19"/>
  <c r="L36" i="19"/>
  <c r="K36" i="19"/>
  <c r="J36" i="19"/>
  <c r="AV35" i="19"/>
  <c r="AI35" i="19"/>
  <c r="U35" i="19"/>
  <c r="T35" i="19"/>
  <c r="S35" i="19"/>
  <c r="R35" i="19"/>
  <c r="Q35" i="19"/>
  <c r="P35" i="19"/>
  <c r="O35" i="19"/>
  <c r="N35" i="19"/>
  <c r="M35" i="19"/>
  <c r="L35" i="19"/>
  <c r="K35" i="19"/>
  <c r="J35" i="19"/>
  <c r="AU34" i="19"/>
  <c r="AU49" i="19" s="1"/>
  <c r="AT34" i="19"/>
  <c r="AT49" i="19" s="1"/>
  <c r="AS34" i="19"/>
  <c r="AS49" i="19" s="1"/>
  <c r="AR34" i="19"/>
  <c r="AR49" i="19" s="1"/>
  <c r="AQ34" i="19"/>
  <c r="AQ49" i="19" s="1"/>
  <c r="AP34" i="19"/>
  <c r="AP49" i="19" s="1"/>
  <c r="AO34" i="19"/>
  <c r="AO49" i="19" s="1"/>
  <c r="AN34" i="19"/>
  <c r="AN49" i="19" s="1"/>
  <c r="AM34" i="19"/>
  <c r="AM49" i="19" s="1"/>
  <c r="AL34" i="19"/>
  <c r="AL49" i="19" s="1"/>
  <c r="AK34" i="19"/>
  <c r="AK49" i="19" s="1"/>
  <c r="AJ34" i="19"/>
  <c r="AJ49" i="19" s="1"/>
  <c r="AH49" i="19"/>
  <c r="AG49" i="19"/>
  <c r="AF49" i="19"/>
  <c r="AE49" i="19"/>
  <c r="AD49" i="19"/>
  <c r="Z49" i="19"/>
  <c r="Y49" i="19"/>
  <c r="X49" i="19"/>
  <c r="W49" i="19"/>
  <c r="U34" i="19"/>
  <c r="T34" i="19"/>
  <c r="S34" i="19"/>
  <c r="R34" i="19"/>
  <c r="Q34" i="19"/>
  <c r="P34" i="19"/>
  <c r="O34" i="19"/>
  <c r="N34" i="19"/>
  <c r="M34" i="19"/>
  <c r="L34" i="19"/>
  <c r="K34" i="19"/>
  <c r="J34" i="19"/>
  <c r="AV33" i="19"/>
  <c r="AI33" i="19"/>
  <c r="U33" i="19"/>
  <c r="T33" i="19"/>
  <c r="S33" i="19"/>
  <c r="R33" i="19"/>
  <c r="Q33" i="19"/>
  <c r="P33" i="19"/>
  <c r="O33" i="19"/>
  <c r="N33" i="19"/>
  <c r="M33" i="19"/>
  <c r="L33" i="19"/>
  <c r="K33" i="19"/>
  <c r="J33" i="19"/>
  <c r="AV32" i="19"/>
  <c r="AI32" i="19"/>
  <c r="U32" i="19"/>
  <c r="T32" i="19"/>
  <c r="S32" i="19"/>
  <c r="R32" i="19"/>
  <c r="Q32" i="19"/>
  <c r="P32" i="19"/>
  <c r="O32" i="19"/>
  <c r="N32" i="19"/>
  <c r="M32" i="19"/>
  <c r="L32" i="19"/>
  <c r="K32" i="19"/>
  <c r="J32" i="19"/>
  <c r="L20" i="8" l="1"/>
  <c r="Q20" i="8"/>
  <c r="T20" i="8" s="1"/>
  <c r="T12" i="8"/>
  <c r="P12" i="8"/>
  <c r="O48" i="19"/>
  <c r="O49" i="19" s="1"/>
  <c r="P48" i="19"/>
  <c r="P49" i="19" s="1"/>
  <c r="V37" i="19"/>
  <c r="V38" i="19"/>
  <c r="V41" i="19"/>
  <c r="V45" i="19"/>
  <c r="V46" i="19"/>
  <c r="V40" i="19"/>
  <c r="V42" i="19"/>
  <c r="Q48" i="19"/>
  <c r="Q49" i="19" s="1"/>
  <c r="J48" i="19"/>
  <c r="J49" i="19" s="1"/>
  <c r="R48" i="19"/>
  <c r="R49" i="19" s="1"/>
  <c r="K48" i="19"/>
  <c r="K49" i="19" s="1"/>
  <c r="S48" i="19"/>
  <c r="S49" i="19" s="1"/>
  <c r="L48" i="19"/>
  <c r="L49" i="19" s="1"/>
  <c r="T48" i="19"/>
  <c r="T49" i="19" s="1"/>
  <c r="M48" i="19"/>
  <c r="M49" i="19" s="1"/>
  <c r="U48" i="19"/>
  <c r="U49" i="19" s="1"/>
  <c r="N48" i="19"/>
  <c r="N49" i="19" s="1"/>
  <c r="V34" i="19"/>
  <c r="V36" i="19"/>
  <c r="V44" i="19"/>
  <c r="V35" i="19"/>
  <c r="V39" i="19"/>
  <c r="V43" i="19"/>
  <c r="V47" i="19"/>
  <c r="AV48" i="19"/>
  <c r="AI48" i="19"/>
  <c r="AV49" i="19"/>
  <c r="AI49" i="19"/>
  <c r="V33" i="19"/>
  <c r="V32" i="19"/>
  <c r="AI34" i="19"/>
  <c r="AV34" i="19"/>
  <c r="U12" i="8" l="1"/>
  <c r="U20" i="8"/>
  <c r="V48" i="19"/>
  <c r="V49" i="19"/>
  <c r="V119" i="11" l="1"/>
  <c r="F119" i="11"/>
  <c r="V118" i="11"/>
  <c r="V117" i="11"/>
  <c r="F117" i="11"/>
  <c r="V116" i="11"/>
  <c r="V115" i="11"/>
  <c r="F115" i="11"/>
  <c r="V114" i="11"/>
  <c r="V113" i="11"/>
  <c r="F113" i="11"/>
  <c r="V112" i="11"/>
  <c r="V111" i="11"/>
  <c r="F111" i="11"/>
  <c r="V110" i="11"/>
  <c r="V109" i="11"/>
  <c r="F109" i="11"/>
  <c r="V108" i="11"/>
  <c r="V107" i="11"/>
  <c r="F107" i="11"/>
  <c r="V106" i="11"/>
  <c r="V105" i="11"/>
  <c r="F105" i="11"/>
  <c r="V104" i="11"/>
  <c r="V103" i="11"/>
  <c r="F103" i="11"/>
  <c r="V102" i="11"/>
  <c r="V101" i="11"/>
  <c r="F101" i="11"/>
  <c r="V100" i="11"/>
  <c r="V99" i="11"/>
  <c r="F99" i="11"/>
  <c r="V98" i="11"/>
  <c r="V97" i="11"/>
  <c r="F97" i="11"/>
  <c r="V96" i="11"/>
  <c r="V95" i="11"/>
  <c r="F95" i="11"/>
  <c r="V94" i="11"/>
  <c r="V93" i="11"/>
  <c r="F93" i="11"/>
  <c r="V92" i="11"/>
  <c r="V91" i="11"/>
  <c r="F91" i="11"/>
  <c r="V90" i="11"/>
  <c r="V89" i="11"/>
  <c r="F89" i="11"/>
  <c r="V88" i="11"/>
  <c r="V87" i="11"/>
  <c r="F87" i="11"/>
  <c r="V86" i="11"/>
  <c r="V85" i="11"/>
  <c r="F85" i="11"/>
  <c r="V84" i="11"/>
  <c r="V83" i="11"/>
  <c r="F83" i="11"/>
  <c r="V82" i="11"/>
  <c r="V81" i="11"/>
  <c r="F81" i="11"/>
  <c r="V80" i="11"/>
  <c r="V79" i="11"/>
  <c r="F79" i="11"/>
  <c r="V78" i="11"/>
  <c r="V73" i="11"/>
  <c r="F73" i="11"/>
  <c r="V72" i="11"/>
  <c r="V121" i="11" l="1"/>
  <c r="V120" i="11"/>
  <c r="V123" i="11"/>
  <c r="V122" i="11"/>
  <c r="U52" i="16"/>
  <c r="T52" i="16"/>
  <c r="U119" i="16" s="1"/>
  <c r="U241" i="16" s="1"/>
  <c r="AH241" i="16" s="1"/>
  <c r="S52" i="16"/>
  <c r="T119" i="16" s="1"/>
  <c r="T241" i="16" s="1"/>
  <c r="AG241" i="16" s="1"/>
  <c r="R52" i="16"/>
  <c r="S119" i="16" s="1"/>
  <c r="S241" i="16" s="1"/>
  <c r="AF241" i="16" s="1"/>
  <c r="Q52" i="16"/>
  <c r="R119" i="16" s="1"/>
  <c r="R241" i="16" s="1"/>
  <c r="AE241" i="16" s="1"/>
  <c r="P52" i="16"/>
  <c r="Q119" i="16" s="1"/>
  <c r="Q241" i="16" s="1"/>
  <c r="AD241" i="16" s="1"/>
  <c r="O52" i="16"/>
  <c r="P119" i="16" s="1"/>
  <c r="P241" i="16" s="1"/>
  <c r="AC241" i="16" s="1"/>
  <c r="N52" i="16"/>
  <c r="O119" i="16" s="1"/>
  <c r="O241" i="16" s="1"/>
  <c r="AB241" i="16" s="1"/>
  <c r="M52" i="16"/>
  <c r="N119" i="16" s="1"/>
  <c r="N241" i="16" s="1"/>
  <c r="AA241" i="16" s="1"/>
  <c r="L52" i="16"/>
  <c r="M119" i="16" s="1"/>
  <c r="M241" i="16" s="1"/>
  <c r="Z241" i="16" s="1"/>
  <c r="K52" i="16"/>
  <c r="L119" i="16" s="1"/>
  <c r="L241" i="16" s="1"/>
  <c r="Y241" i="16" s="1"/>
  <c r="J52" i="16"/>
  <c r="U50" i="16"/>
  <c r="T50" i="16"/>
  <c r="U117" i="16" s="1"/>
  <c r="U239" i="16" s="1"/>
  <c r="AH239" i="16" s="1"/>
  <c r="S50" i="16"/>
  <c r="T117" i="16" s="1"/>
  <c r="T239" i="16" s="1"/>
  <c r="AG239" i="16" s="1"/>
  <c r="R50" i="16"/>
  <c r="S117" i="16" s="1"/>
  <c r="S239" i="16" s="1"/>
  <c r="AF239" i="16" s="1"/>
  <c r="Q50" i="16"/>
  <c r="R117" i="16" s="1"/>
  <c r="R239" i="16" s="1"/>
  <c r="AE239" i="16" s="1"/>
  <c r="P50" i="16"/>
  <c r="Q117" i="16" s="1"/>
  <c r="Q239" i="16" s="1"/>
  <c r="AD239" i="16" s="1"/>
  <c r="O50" i="16"/>
  <c r="P117" i="16" s="1"/>
  <c r="P239" i="16" s="1"/>
  <c r="AC239" i="16" s="1"/>
  <c r="N50" i="16"/>
  <c r="O117" i="16" s="1"/>
  <c r="O239" i="16" s="1"/>
  <c r="AB239" i="16" s="1"/>
  <c r="M50" i="16"/>
  <c r="N117" i="16" s="1"/>
  <c r="N239" i="16" s="1"/>
  <c r="AA239" i="16" s="1"/>
  <c r="L50" i="16"/>
  <c r="M117" i="16" s="1"/>
  <c r="M239" i="16" s="1"/>
  <c r="Z239" i="16" s="1"/>
  <c r="K50" i="16"/>
  <c r="L117" i="16" s="1"/>
  <c r="L239" i="16" s="1"/>
  <c r="Y239" i="16" s="1"/>
  <c r="J50" i="16"/>
  <c r="K117" i="16" s="1"/>
  <c r="K239" i="16" s="1"/>
  <c r="U48" i="16"/>
  <c r="T48" i="16"/>
  <c r="U115" i="16" s="1"/>
  <c r="U237" i="16" s="1"/>
  <c r="AH237" i="16" s="1"/>
  <c r="S48" i="16"/>
  <c r="T115" i="16" s="1"/>
  <c r="T237" i="16" s="1"/>
  <c r="AG237" i="16" s="1"/>
  <c r="R48" i="16"/>
  <c r="S115" i="16" s="1"/>
  <c r="S237" i="16" s="1"/>
  <c r="AF237" i="16" s="1"/>
  <c r="Q48" i="16"/>
  <c r="R115" i="16" s="1"/>
  <c r="R237" i="16" s="1"/>
  <c r="AE237" i="16" s="1"/>
  <c r="P48" i="16"/>
  <c r="Q115" i="16" s="1"/>
  <c r="Q237" i="16" s="1"/>
  <c r="AD237" i="16" s="1"/>
  <c r="O48" i="16"/>
  <c r="P115" i="16" s="1"/>
  <c r="P237" i="16" s="1"/>
  <c r="AC237" i="16" s="1"/>
  <c r="N48" i="16"/>
  <c r="O115" i="16" s="1"/>
  <c r="O237" i="16" s="1"/>
  <c r="AB237" i="16" s="1"/>
  <c r="M48" i="16"/>
  <c r="N115" i="16" s="1"/>
  <c r="N237" i="16" s="1"/>
  <c r="AA237" i="16" s="1"/>
  <c r="L48" i="16"/>
  <c r="M115" i="16" s="1"/>
  <c r="M237" i="16" s="1"/>
  <c r="Z237" i="16" s="1"/>
  <c r="K48" i="16"/>
  <c r="L115" i="16" s="1"/>
  <c r="L237" i="16" s="1"/>
  <c r="Y237" i="16" s="1"/>
  <c r="J48" i="16"/>
  <c r="U46" i="16"/>
  <c r="T46" i="16"/>
  <c r="U113" i="16" s="1"/>
  <c r="U235" i="16" s="1"/>
  <c r="AH235" i="16" s="1"/>
  <c r="S46" i="16"/>
  <c r="T113" i="16" s="1"/>
  <c r="T235" i="16" s="1"/>
  <c r="AG235" i="16" s="1"/>
  <c r="R46" i="16"/>
  <c r="S113" i="16" s="1"/>
  <c r="S235" i="16" s="1"/>
  <c r="AF235" i="16" s="1"/>
  <c r="Q46" i="16"/>
  <c r="R113" i="16" s="1"/>
  <c r="R235" i="16" s="1"/>
  <c r="AE235" i="16" s="1"/>
  <c r="P46" i="16"/>
  <c r="Q113" i="16" s="1"/>
  <c r="Q235" i="16" s="1"/>
  <c r="AD235" i="16" s="1"/>
  <c r="O46" i="16"/>
  <c r="P113" i="16" s="1"/>
  <c r="P235" i="16" s="1"/>
  <c r="AC235" i="16" s="1"/>
  <c r="N46" i="16"/>
  <c r="O113" i="16" s="1"/>
  <c r="O235" i="16" s="1"/>
  <c r="AB235" i="16" s="1"/>
  <c r="M46" i="16"/>
  <c r="N113" i="16" s="1"/>
  <c r="N235" i="16" s="1"/>
  <c r="AA235" i="16" s="1"/>
  <c r="L46" i="16"/>
  <c r="M113" i="16" s="1"/>
  <c r="M235" i="16" s="1"/>
  <c r="Z235" i="16" s="1"/>
  <c r="K46" i="16"/>
  <c r="L113" i="16" s="1"/>
  <c r="L235" i="16" s="1"/>
  <c r="Y235" i="16" s="1"/>
  <c r="J46" i="16"/>
  <c r="K113" i="16" s="1"/>
  <c r="K235" i="16" s="1"/>
  <c r="U44" i="16"/>
  <c r="T44" i="16"/>
  <c r="U111" i="16" s="1"/>
  <c r="U233" i="16" s="1"/>
  <c r="AH233" i="16" s="1"/>
  <c r="S44" i="16"/>
  <c r="T111" i="16" s="1"/>
  <c r="T233" i="16" s="1"/>
  <c r="AG233" i="16" s="1"/>
  <c r="R44" i="16"/>
  <c r="S111" i="16" s="1"/>
  <c r="S233" i="16" s="1"/>
  <c r="AF233" i="16" s="1"/>
  <c r="Q44" i="16"/>
  <c r="R111" i="16" s="1"/>
  <c r="R233" i="16" s="1"/>
  <c r="AE233" i="16" s="1"/>
  <c r="P44" i="16"/>
  <c r="Q111" i="16" s="1"/>
  <c r="Q233" i="16" s="1"/>
  <c r="AD233" i="16" s="1"/>
  <c r="O44" i="16"/>
  <c r="P111" i="16" s="1"/>
  <c r="P233" i="16" s="1"/>
  <c r="AC233" i="16" s="1"/>
  <c r="N44" i="16"/>
  <c r="O111" i="16" s="1"/>
  <c r="O233" i="16" s="1"/>
  <c r="AB233" i="16" s="1"/>
  <c r="M44" i="16"/>
  <c r="N111" i="16" s="1"/>
  <c r="N233" i="16" s="1"/>
  <c r="AA233" i="16" s="1"/>
  <c r="L44" i="16"/>
  <c r="M111" i="16" s="1"/>
  <c r="M233" i="16" s="1"/>
  <c r="Z233" i="16" s="1"/>
  <c r="K44" i="16"/>
  <c r="L111" i="16" s="1"/>
  <c r="L233" i="16" s="1"/>
  <c r="Y233" i="16" s="1"/>
  <c r="J44" i="16"/>
  <c r="U42" i="16"/>
  <c r="T42" i="16"/>
  <c r="U109" i="16" s="1"/>
  <c r="U231" i="16" s="1"/>
  <c r="AH231" i="16" s="1"/>
  <c r="S42" i="16"/>
  <c r="T109" i="16" s="1"/>
  <c r="T231" i="16" s="1"/>
  <c r="AG231" i="16" s="1"/>
  <c r="R42" i="16"/>
  <c r="S109" i="16" s="1"/>
  <c r="S231" i="16" s="1"/>
  <c r="AF231" i="16" s="1"/>
  <c r="Q42" i="16"/>
  <c r="R109" i="16" s="1"/>
  <c r="R231" i="16" s="1"/>
  <c r="AE231" i="16" s="1"/>
  <c r="P42" i="16"/>
  <c r="Q109" i="16" s="1"/>
  <c r="Q231" i="16" s="1"/>
  <c r="AD231" i="16" s="1"/>
  <c r="O42" i="16"/>
  <c r="P109" i="16" s="1"/>
  <c r="P231" i="16" s="1"/>
  <c r="AC231" i="16" s="1"/>
  <c r="N42" i="16"/>
  <c r="O109" i="16" s="1"/>
  <c r="O231" i="16" s="1"/>
  <c r="AB231" i="16" s="1"/>
  <c r="M42" i="16"/>
  <c r="N109" i="16" s="1"/>
  <c r="N231" i="16" s="1"/>
  <c r="AA231" i="16" s="1"/>
  <c r="L42" i="16"/>
  <c r="M109" i="16" s="1"/>
  <c r="M231" i="16" s="1"/>
  <c r="Z231" i="16" s="1"/>
  <c r="K42" i="16"/>
  <c r="L109" i="16" s="1"/>
  <c r="L231" i="16" s="1"/>
  <c r="Y231" i="16" s="1"/>
  <c r="J42" i="16"/>
  <c r="K109" i="16" s="1"/>
  <c r="K231" i="16" s="1"/>
  <c r="U40" i="16"/>
  <c r="T40" i="16"/>
  <c r="U107" i="16" s="1"/>
  <c r="U229" i="16" s="1"/>
  <c r="AH229" i="16" s="1"/>
  <c r="S40" i="16"/>
  <c r="T107" i="16" s="1"/>
  <c r="T229" i="16" s="1"/>
  <c r="AG229" i="16" s="1"/>
  <c r="R40" i="16"/>
  <c r="S107" i="16" s="1"/>
  <c r="S229" i="16" s="1"/>
  <c r="AF229" i="16" s="1"/>
  <c r="Q40" i="16"/>
  <c r="R107" i="16" s="1"/>
  <c r="R229" i="16" s="1"/>
  <c r="AE229" i="16" s="1"/>
  <c r="P40" i="16"/>
  <c r="Q107" i="16" s="1"/>
  <c r="Q229" i="16" s="1"/>
  <c r="AD229" i="16" s="1"/>
  <c r="O40" i="16"/>
  <c r="P107" i="16" s="1"/>
  <c r="P229" i="16" s="1"/>
  <c r="AC229" i="16" s="1"/>
  <c r="N40" i="16"/>
  <c r="O107" i="16" s="1"/>
  <c r="O229" i="16" s="1"/>
  <c r="AB229" i="16" s="1"/>
  <c r="M40" i="16"/>
  <c r="N107" i="16" s="1"/>
  <c r="N229" i="16" s="1"/>
  <c r="AA229" i="16" s="1"/>
  <c r="L40" i="16"/>
  <c r="M107" i="16" s="1"/>
  <c r="M229" i="16" s="1"/>
  <c r="Z229" i="16" s="1"/>
  <c r="K40" i="16"/>
  <c r="L107" i="16" s="1"/>
  <c r="L229" i="16" s="1"/>
  <c r="Y229" i="16" s="1"/>
  <c r="J40" i="16"/>
  <c r="U38" i="16"/>
  <c r="T38" i="16"/>
  <c r="U105" i="16" s="1"/>
  <c r="U227" i="16" s="1"/>
  <c r="AH227" i="16" s="1"/>
  <c r="S38" i="16"/>
  <c r="T105" i="16" s="1"/>
  <c r="T227" i="16" s="1"/>
  <c r="AG227" i="16" s="1"/>
  <c r="R38" i="16"/>
  <c r="S105" i="16" s="1"/>
  <c r="S227" i="16" s="1"/>
  <c r="AF227" i="16" s="1"/>
  <c r="Q38" i="16"/>
  <c r="R105" i="16" s="1"/>
  <c r="R227" i="16" s="1"/>
  <c r="AE227" i="16" s="1"/>
  <c r="P38" i="16"/>
  <c r="Q105" i="16" s="1"/>
  <c r="Q227" i="16" s="1"/>
  <c r="AD227" i="16" s="1"/>
  <c r="O38" i="16"/>
  <c r="P105" i="16" s="1"/>
  <c r="P227" i="16" s="1"/>
  <c r="AC227" i="16" s="1"/>
  <c r="N38" i="16"/>
  <c r="O105" i="16" s="1"/>
  <c r="O227" i="16" s="1"/>
  <c r="AB227" i="16" s="1"/>
  <c r="M38" i="16"/>
  <c r="N105" i="16" s="1"/>
  <c r="N227" i="16" s="1"/>
  <c r="AA227" i="16" s="1"/>
  <c r="L38" i="16"/>
  <c r="M105" i="16" s="1"/>
  <c r="M227" i="16" s="1"/>
  <c r="Z227" i="16" s="1"/>
  <c r="K38" i="16"/>
  <c r="L105" i="16" s="1"/>
  <c r="L227" i="16" s="1"/>
  <c r="Y227" i="16" s="1"/>
  <c r="J38" i="16"/>
  <c r="K105" i="16" s="1"/>
  <c r="K227" i="16" s="1"/>
  <c r="U36" i="16"/>
  <c r="T36" i="16"/>
  <c r="U103" i="16" s="1"/>
  <c r="U225" i="16" s="1"/>
  <c r="AH225" i="16" s="1"/>
  <c r="S36" i="16"/>
  <c r="T103" i="16" s="1"/>
  <c r="T225" i="16" s="1"/>
  <c r="AG225" i="16" s="1"/>
  <c r="R36" i="16"/>
  <c r="S103" i="16" s="1"/>
  <c r="S225" i="16" s="1"/>
  <c r="AF225" i="16" s="1"/>
  <c r="Q36" i="16"/>
  <c r="R103" i="16" s="1"/>
  <c r="R225" i="16" s="1"/>
  <c r="AE225" i="16" s="1"/>
  <c r="P36" i="16"/>
  <c r="Q103" i="16" s="1"/>
  <c r="Q225" i="16" s="1"/>
  <c r="AD225" i="16" s="1"/>
  <c r="O36" i="16"/>
  <c r="P103" i="16" s="1"/>
  <c r="P225" i="16" s="1"/>
  <c r="AC225" i="16" s="1"/>
  <c r="N36" i="16"/>
  <c r="O103" i="16" s="1"/>
  <c r="O225" i="16" s="1"/>
  <c r="AB225" i="16" s="1"/>
  <c r="M36" i="16"/>
  <c r="N103" i="16" s="1"/>
  <c r="N225" i="16" s="1"/>
  <c r="AA225" i="16" s="1"/>
  <c r="L36" i="16"/>
  <c r="M103" i="16" s="1"/>
  <c r="M225" i="16" s="1"/>
  <c r="Z225" i="16" s="1"/>
  <c r="K36" i="16"/>
  <c r="L103" i="16" s="1"/>
  <c r="L225" i="16" s="1"/>
  <c r="Y225" i="16" s="1"/>
  <c r="J36" i="16"/>
  <c r="AJ38" i="22"/>
  <c r="AJ37" i="22"/>
  <c r="AJ36" i="22"/>
  <c r="AJ35" i="22"/>
  <c r="AJ34" i="22"/>
  <c r="AJ33" i="22"/>
  <c r="AJ32" i="22"/>
  <c r="AJ31" i="22"/>
  <c r="AJ30" i="22"/>
  <c r="AJ29" i="22"/>
  <c r="AJ28" i="22"/>
  <c r="AJ27" i="22"/>
  <c r="AJ26" i="22"/>
  <c r="AJ25" i="22"/>
  <c r="AJ24" i="22"/>
  <c r="AJ23" i="22"/>
  <c r="AJ22" i="22"/>
  <c r="AJ21" i="22"/>
  <c r="AK19" i="22"/>
  <c r="AE19" i="22" s="1"/>
  <c r="Q32" i="16" s="1"/>
  <c r="W19" i="22"/>
  <c r="N19" i="22" s="1"/>
  <c r="V38" i="22"/>
  <c r="F38" i="22"/>
  <c r="V37" i="22"/>
  <c r="V36" i="22"/>
  <c r="F36" i="22"/>
  <c r="V35" i="22"/>
  <c r="V34" i="22"/>
  <c r="F34" i="22"/>
  <c r="V33" i="22"/>
  <c r="V32" i="22"/>
  <c r="F32" i="22"/>
  <c r="V31" i="22"/>
  <c r="V30" i="22"/>
  <c r="F30" i="22"/>
  <c r="V29" i="22"/>
  <c r="V28" i="22"/>
  <c r="F28" i="22"/>
  <c r="V27" i="22"/>
  <c r="V26" i="22"/>
  <c r="F26" i="22"/>
  <c r="V25" i="22"/>
  <c r="V24" i="22"/>
  <c r="F24" i="22"/>
  <c r="V23" i="22"/>
  <c r="V22" i="22"/>
  <c r="F22" i="22"/>
  <c r="V21" i="22"/>
  <c r="AI80" i="22"/>
  <c r="AI78" i="22"/>
  <c r="AI77" i="22"/>
  <c r="AI76" i="22"/>
  <c r="AI75" i="22"/>
  <c r="AI74" i="22"/>
  <c r="AI73" i="22"/>
  <c r="AI72" i="22"/>
  <c r="AI71" i="22"/>
  <c r="AI70" i="22"/>
  <c r="AI69" i="22"/>
  <c r="AI68" i="22"/>
  <c r="AI67" i="22"/>
  <c r="AI66" i="22"/>
  <c r="AI65" i="22"/>
  <c r="AI64" i="22"/>
  <c r="AI63" i="22"/>
  <c r="AI62" i="22"/>
  <c r="AI61" i="22"/>
  <c r="U80" i="22"/>
  <c r="T80" i="22"/>
  <c r="S80" i="22"/>
  <c r="R80" i="22"/>
  <c r="Q80" i="22"/>
  <c r="P80" i="22"/>
  <c r="O80" i="22"/>
  <c r="N80" i="22"/>
  <c r="M80" i="22"/>
  <c r="L80" i="22"/>
  <c r="K80" i="22"/>
  <c r="J80" i="22"/>
  <c r="U79" i="22"/>
  <c r="T79" i="22"/>
  <c r="S79" i="22"/>
  <c r="R79" i="22"/>
  <c r="Q79" i="22"/>
  <c r="P79" i="22"/>
  <c r="O79" i="22"/>
  <c r="N79" i="22"/>
  <c r="M79" i="22"/>
  <c r="L79" i="22"/>
  <c r="K79" i="22"/>
  <c r="J79" i="22"/>
  <c r="V78" i="22"/>
  <c r="F78" i="22"/>
  <c r="V77" i="22"/>
  <c r="V76" i="22"/>
  <c r="F76" i="22"/>
  <c r="V75" i="22"/>
  <c r="V74" i="22"/>
  <c r="F74" i="22"/>
  <c r="V73" i="22"/>
  <c r="V72" i="22"/>
  <c r="F72" i="22"/>
  <c r="V71" i="22"/>
  <c r="V70" i="22"/>
  <c r="F70" i="22"/>
  <c r="V69" i="22"/>
  <c r="V68" i="22"/>
  <c r="F68" i="22"/>
  <c r="V67" i="22"/>
  <c r="V66" i="22"/>
  <c r="F66" i="22"/>
  <c r="V65" i="22"/>
  <c r="V64" i="22"/>
  <c r="F64" i="22"/>
  <c r="V63" i="22"/>
  <c r="V62" i="22"/>
  <c r="F62" i="22"/>
  <c r="V61" i="22"/>
  <c r="V60" i="22"/>
  <c r="AH60" i="22" s="1"/>
  <c r="V59" i="22"/>
  <c r="AD59" i="22" s="1"/>
  <c r="V58" i="22"/>
  <c r="AH58" i="22" s="1"/>
  <c r="V57" i="22"/>
  <c r="AD57" i="22" s="1"/>
  <c r="V56" i="22"/>
  <c r="AH56" i="22" s="1"/>
  <c r="V55" i="22"/>
  <c r="AD55" i="22" s="1"/>
  <c r="V54" i="22"/>
  <c r="AH54" i="22" s="1"/>
  <c r="V53" i="22"/>
  <c r="AD53" i="22" s="1"/>
  <c r="V52" i="22"/>
  <c r="AH52" i="22" s="1"/>
  <c r="V51" i="22"/>
  <c r="AD51" i="22" s="1"/>
  <c r="V50" i="22"/>
  <c r="AH50" i="22" s="1"/>
  <c r="V49" i="22"/>
  <c r="AD49" i="22" s="1"/>
  <c r="V48" i="22"/>
  <c r="AH48" i="22" s="1"/>
  <c r="V47" i="22"/>
  <c r="AD47" i="22" s="1"/>
  <c r="Z59" i="20"/>
  <c r="Z61" i="20" s="1"/>
  <c r="Y59" i="20"/>
  <c r="Y61" i="20" s="1"/>
  <c r="X59" i="20"/>
  <c r="X61" i="20" s="1"/>
  <c r="W59" i="20"/>
  <c r="W61" i="20" s="1"/>
  <c r="V59" i="20"/>
  <c r="V61" i="20" s="1"/>
  <c r="U59" i="20"/>
  <c r="U61" i="20" s="1"/>
  <c r="T59" i="20"/>
  <c r="T61" i="20" s="1"/>
  <c r="S59" i="20"/>
  <c r="S61" i="20" s="1"/>
  <c r="Z58" i="20"/>
  <c r="Y58" i="20"/>
  <c r="X58" i="20"/>
  <c r="W58" i="20"/>
  <c r="V58" i="20"/>
  <c r="U58" i="20"/>
  <c r="T58" i="20"/>
  <c r="S58" i="20"/>
  <c r="Z51" i="20"/>
  <c r="Y51" i="20"/>
  <c r="X51" i="20"/>
  <c r="W51" i="20"/>
  <c r="V51" i="20"/>
  <c r="U51" i="20"/>
  <c r="T51" i="20"/>
  <c r="S51" i="20"/>
  <c r="K49" i="20"/>
  <c r="I49" i="20"/>
  <c r="R49" i="20" s="1"/>
  <c r="G49" i="20"/>
  <c r="F49" i="20"/>
  <c r="Z48" i="20"/>
  <c r="Y48" i="20"/>
  <c r="X48" i="20"/>
  <c r="W48" i="20"/>
  <c r="V48" i="20"/>
  <c r="U48" i="20"/>
  <c r="T48" i="20"/>
  <c r="S48" i="20"/>
  <c r="R48" i="20"/>
  <c r="Q48" i="20"/>
  <c r="P48" i="20"/>
  <c r="O48" i="20"/>
  <c r="N48" i="20"/>
  <c r="M48" i="20"/>
  <c r="L48" i="20"/>
  <c r="K48" i="20"/>
  <c r="O47" i="20"/>
  <c r="N47" i="20"/>
  <c r="I47" i="20"/>
  <c r="M47" i="20" s="1"/>
  <c r="G47" i="20"/>
  <c r="F47" i="20"/>
  <c r="Z46" i="20"/>
  <c r="Y46" i="20"/>
  <c r="X46" i="20"/>
  <c r="W46" i="20"/>
  <c r="V46" i="20"/>
  <c r="U46" i="20"/>
  <c r="T46" i="20"/>
  <c r="S46" i="20"/>
  <c r="R46" i="20"/>
  <c r="Q46" i="20"/>
  <c r="P46" i="20"/>
  <c r="O46" i="20"/>
  <c r="N46" i="20"/>
  <c r="M46" i="20"/>
  <c r="L46" i="20"/>
  <c r="K46" i="20"/>
  <c r="R45" i="20"/>
  <c r="Q45" i="20"/>
  <c r="I45" i="20"/>
  <c r="P45" i="20" s="1"/>
  <c r="G45" i="20"/>
  <c r="F45" i="20"/>
  <c r="Z44" i="20"/>
  <c r="Y44" i="20"/>
  <c r="X44" i="20"/>
  <c r="W44" i="20"/>
  <c r="V44" i="20"/>
  <c r="U44" i="20"/>
  <c r="T44" i="20"/>
  <c r="S44" i="20"/>
  <c r="R44" i="20"/>
  <c r="Q44" i="20"/>
  <c r="P44" i="20"/>
  <c r="O44" i="20"/>
  <c r="N44" i="20"/>
  <c r="M44" i="20"/>
  <c r="L44" i="20"/>
  <c r="K44" i="20"/>
  <c r="O43" i="20"/>
  <c r="N43" i="20"/>
  <c r="M43" i="20"/>
  <c r="L43" i="20"/>
  <c r="K43" i="20"/>
  <c r="I43" i="20"/>
  <c r="R43" i="20" s="1"/>
  <c r="G43" i="20"/>
  <c r="F43" i="20"/>
  <c r="Z42" i="20"/>
  <c r="Y42" i="20"/>
  <c r="X42" i="20"/>
  <c r="W42" i="20"/>
  <c r="V42" i="20"/>
  <c r="U42" i="20"/>
  <c r="T42" i="20"/>
  <c r="S42" i="20"/>
  <c r="R42" i="20"/>
  <c r="Q42" i="20"/>
  <c r="P42" i="20"/>
  <c r="O42" i="20"/>
  <c r="N42" i="20"/>
  <c r="M42" i="20"/>
  <c r="L42" i="20"/>
  <c r="K42" i="20"/>
  <c r="Q41" i="20"/>
  <c r="P41" i="20"/>
  <c r="O41" i="20"/>
  <c r="N41" i="20"/>
  <c r="I41" i="20"/>
  <c r="M41" i="20" s="1"/>
  <c r="G41" i="20"/>
  <c r="F41" i="20"/>
  <c r="Z40" i="20"/>
  <c r="Y40" i="20"/>
  <c r="X40" i="20"/>
  <c r="W40" i="20"/>
  <c r="V40" i="20"/>
  <c r="U40" i="20"/>
  <c r="T40" i="20"/>
  <c r="S40" i="20"/>
  <c r="W20" i="22" s="1"/>
  <c r="T20" i="22" s="1"/>
  <c r="R40" i="20"/>
  <c r="Q40" i="20"/>
  <c r="P40" i="20"/>
  <c r="O40" i="20"/>
  <c r="N40" i="20"/>
  <c r="M40" i="20"/>
  <c r="L40" i="20"/>
  <c r="K40" i="20"/>
  <c r="I39" i="20"/>
  <c r="Q39" i="20" s="1"/>
  <c r="G39" i="20"/>
  <c r="F39" i="20"/>
  <c r="Z38" i="20"/>
  <c r="Y38" i="20"/>
  <c r="X38" i="20"/>
  <c r="W38" i="20"/>
  <c r="V38" i="20"/>
  <c r="U38" i="20"/>
  <c r="T38" i="20"/>
  <c r="S38" i="20"/>
  <c r="AK18" i="22" s="1"/>
  <c r="R38" i="20"/>
  <c r="Q38" i="20"/>
  <c r="P38" i="20"/>
  <c r="O38" i="20"/>
  <c r="N38" i="20"/>
  <c r="M38" i="20"/>
  <c r="L38" i="20"/>
  <c r="K38" i="20"/>
  <c r="Q37" i="20"/>
  <c r="P37" i="20"/>
  <c r="O37" i="20"/>
  <c r="N37" i="20"/>
  <c r="M37" i="20"/>
  <c r="L37" i="20"/>
  <c r="K37" i="20"/>
  <c r="I37" i="20"/>
  <c r="R37" i="20" s="1"/>
  <c r="G37" i="20"/>
  <c r="F37" i="20"/>
  <c r="Z36" i="20"/>
  <c r="Y36" i="20"/>
  <c r="X36" i="20"/>
  <c r="W36" i="20"/>
  <c r="V36" i="20"/>
  <c r="U36" i="20"/>
  <c r="T36" i="20"/>
  <c r="S36" i="20"/>
  <c r="W17" i="22" s="1"/>
  <c r="R36" i="20"/>
  <c r="Q36" i="20"/>
  <c r="P36" i="20"/>
  <c r="O36" i="20"/>
  <c r="N36" i="20"/>
  <c r="M36" i="20"/>
  <c r="L36" i="20"/>
  <c r="K36" i="20"/>
  <c r="Q35" i="20"/>
  <c r="P35" i="20"/>
  <c r="I35" i="20"/>
  <c r="O35" i="20" s="1"/>
  <c r="G35" i="20"/>
  <c r="F35" i="20"/>
  <c r="Z34" i="20"/>
  <c r="Y34" i="20"/>
  <c r="X34" i="20"/>
  <c r="W34" i="20"/>
  <c r="V34" i="20"/>
  <c r="U34" i="20"/>
  <c r="T34" i="20"/>
  <c r="S34" i="20"/>
  <c r="W16" i="22" s="1"/>
  <c r="N16" i="22" s="1"/>
  <c r="R34" i="20"/>
  <c r="Q34" i="20"/>
  <c r="P34" i="20"/>
  <c r="O34" i="20"/>
  <c r="N34" i="20"/>
  <c r="M34" i="20"/>
  <c r="L34" i="20"/>
  <c r="K34" i="20"/>
  <c r="M33" i="20"/>
  <c r="L33" i="20"/>
  <c r="K33" i="20"/>
  <c r="I33" i="20"/>
  <c r="R33" i="20" s="1"/>
  <c r="G33" i="20"/>
  <c r="F33" i="20"/>
  <c r="Z32" i="20"/>
  <c r="Y32" i="20"/>
  <c r="X32" i="20"/>
  <c r="W32" i="20"/>
  <c r="V32" i="20"/>
  <c r="U32" i="20"/>
  <c r="T32" i="20"/>
  <c r="S32" i="20"/>
  <c r="R32" i="20"/>
  <c r="Q32" i="20"/>
  <c r="P32" i="20"/>
  <c r="O32" i="20"/>
  <c r="N32" i="20"/>
  <c r="M32" i="20"/>
  <c r="L32" i="20"/>
  <c r="K32" i="20"/>
  <c r="Q31" i="20"/>
  <c r="P31" i="20"/>
  <c r="O31" i="20"/>
  <c r="N31" i="20"/>
  <c r="M31" i="20"/>
  <c r="L31" i="20"/>
  <c r="K31" i="20"/>
  <c r="I31" i="20"/>
  <c r="R31" i="20" s="1"/>
  <c r="G31" i="20"/>
  <c r="F31" i="20"/>
  <c r="Z30" i="20"/>
  <c r="Y30" i="20"/>
  <c r="X30" i="20"/>
  <c r="W30" i="20"/>
  <c r="V30" i="20"/>
  <c r="U30" i="20"/>
  <c r="T30" i="20"/>
  <c r="S30" i="20"/>
  <c r="R30" i="20"/>
  <c r="Q30" i="20"/>
  <c r="P30" i="20"/>
  <c r="O30" i="20"/>
  <c r="N30" i="20"/>
  <c r="M30" i="20"/>
  <c r="L30" i="20"/>
  <c r="K30" i="20"/>
  <c r="Q29" i="20"/>
  <c r="I29" i="20"/>
  <c r="P29" i="20" s="1"/>
  <c r="G29" i="20"/>
  <c r="F29" i="20"/>
  <c r="Z28" i="20"/>
  <c r="Y28" i="20"/>
  <c r="X28" i="20"/>
  <c r="W28" i="20"/>
  <c r="V28" i="20"/>
  <c r="U28" i="20"/>
  <c r="T28" i="20"/>
  <c r="S28" i="20"/>
  <c r="W15" i="22" s="1"/>
  <c r="R15" i="22" s="1"/>
  <c r="R28" i="20"/>
  <c r="Q28" i="20"/>
  <c r="P28" i="20"/>
  <c r="O28" i="20"/>
  <c r="N28" i="20"/>
  <c r="M28" i="20"/>
  <c r="L28" i="20"/>
  <c r="K28" i="20"/>
  <c r="O27" i="20"/>
  <c r="N27" i="20"/>
  <c r="M27" i="20"/>
  <c r="L27" i="20"/>
  <c r="K27" i="20"/>
  <c r="I27" i="20"/>
  <c r="R27" i="20" s="1"/>
  <c r="G27" i="20"/>
  <c r="F27" i="20"/>
  <c r="Z26" i="20"/>
  <c r="Y26" i="20"/>
  <c r="X26" i="20"/>
  <c r="W26" i="20"/>
  <c r="V26" i="20"/>
  <c r="U26" i="20"/>
  <c r="T26" i="20"/>
  <c r="S26" i="20"/>
  <c r="W14" i="22" s="1"/>
  <c r="R26" i="20"/>
  <c r="Q26" i="20"/>
  <c r="P26" i="20"/>
  <c r="O26" i="20"/>
  <c r="N26" i="20"/>
  <c r="M26" i="20"/>
  <c r="L26" i="20"/>
  <c r="K26" i="20"/>
  <c r="Q25" i="20"/>
  <c r="P25" i="20"/>
  <c r="O25" i="20"/>
  <c r="I25" i="20"/>
  <c r="N25" i="20" s="1"/>
  <c r="G25" i="20"/>
  <c r="F25" i="20"/>
  <c r="Z24" i="20"/>
  <c r="Y24" i="20"/>
  <c r="X24" i="20"/>
  <c r="W24" i="20"/>
  <c r="V24" i="20"/>
  <c r="U24" i="20"/>
  <c r="T24" i="20"/>
  <c r="S24" i="20"/>
  <c r="W13" i="22" s="1"/>
  <c r="R13" i="22" s="1"/>
  <c r="R24" i="20"/>
  <c r="Q24" i="20"/>
  <c r="P24" i="20"/>
  <c r="O24" i="20"/>
  <c r="N24" i="20"/>
  <c r="M24" i="20"/>
  <c r="L24" i="20"/>
  <c r="K24" i="20"/>
  <c r="I23" i="20"/>
  <c r="Q23" i="20" s="1"/>
  <c r="G23" i="20"/>
  <c r="F23" i="20"/>
  <c r="Z22" i="20"/>
  <c r="Y22" i="20"/>
  <c r="X22" i="20"/>
  <c r="W22" i="20"/>
  <c r="V22" i="20"/>
  <c r="U22" i="20"/>
  <c r="T22" i="20"/>
  <c r="S22" i="20"/>
  <c r="W12" i="22" s="1"/>
  <c r="M12" i="22" s="1"/>
  <c r="R22" i="20"/>
  <c r="Q22" i="20"/>
  <c r="P22" i="20"/>
  <c r="O22" i="20"/>
  <c r="N22" i="20"/>
  <c r="M22" i="20"/>
  <c r="L22" i="20"/>
  <c r="K22" i="20"/>
  <c r="P21" i="20"/>
  <c r="O21" i="20"/>
  <c r="N21" i="20"/>
  <c r="M21" i="20"/>
  <c r="L21" i="20"/>
  <c r="K21" i="20"/>
  <c r="I21" i="20"/>
  <c r="R21" i="20" s="1"/>
  <c r="G21" i="20"/>
  <c r="F21" i="20"/>
  <c r="Z20" i="20"/>
  <c r="Y20" i="20"/>
  <c r="X20" i="20"/>
  <c r="W20" i="20"/>
  <c r="V20" i="20"/>
  <c r="U20" i="20"/>
  <c r="T20" i="20"/>
  <c r="S20" i="20"/>
  <c r="AK11" i="22" s="1"/>
  <c r="R20" i="20"/>
  <c r="Q20" i="20"/>
  <c r="P20" i="20"/>
  <c r="O20" i="20"/>
  <c r="N20" i="20"/>
  <c r="M20" i="20"/>
  <c r="L20" i="20"/>
  <c r="K20" i="20"/>
  <c r="Q19" i="20"/>
  <c r="P19" i="20"/>
  <c r="I19" i="20"/>
  <c r="O19" i="20" s="1"/>
  <c r="G19" i="20"/>
  <c r="F19" i="20"/>
  <c r="Z18" i="20"/>
  <c r="Y18" i="20"/>
  <c r="X18" i="20"/>
  <c r="W18" i="20"/>
  <c r="V18" i="20"/>
  <c r="U18" i="20"/>
  <c r="T18" i="20"/>
  <c r="S18" i="20"/>
  <c r="W10" i="22" s="1"/>
  <c r="Q10" i="22" s="1"/>
  <c r="R18" i="20"/>
  <c r="Q18" i="20"/>
  <c r="P18" i="20"/>
  <c r="O18" i="20"/>
  <c r="N18" i="20"/>
  <c r="M18" i="20"/>
  <c r="L18" i="20"/>
  <c r="K18" i="20"/>
  <c r="N17" i="20"/>
  <c r="M17" i="20"/>
  <c r="L17" i="20"/>
  <c r="K17" i="20"/>
  <c r="I17" i="20"/>
  <c r="R17" i="20" s="1"/>
  <c r="G17" i="20"/>
  <c r="F17" i="20"/>
  <c r="Z16" i="20"/>
  <c r="Y16" i="20"/>
  <c r="X16" i="20"/>
  <c r="W16" i="20"/>
  <c r="V16" i="20"/>
  <c r="U16" i="20"/>
  <c r="T16" i="20"/>
  <c r="S16" i="20"/>
  <c r="W9" i="22" s="1"/>
  <c r="T9" i="22" s="1"/>
  <c r="R16" i="20"/>
  <c r="Q16" i="20"/>
  <c r="P16" i="20"/>
  <c r="O16" i="20"/>
  <c r="N16" i="20"/>
  <c r="M16" i="20"/>
  <c r="L16" i="20"/>
  <c r="K16" i="20"/>
  <c r="Q15" i="20"/>
  <c r="P15" i="20"/>
  <c r="O15" i="20"/>
  <c r="N15" i="20"/>
  <c r="M15" i="20"/>
  <c r="L15" i="20"/>
  <c r="K15" i="20"/>
  <c r="I15" i="20"/>
  <c r="R15" i="20" s="1"/>
  <c r="G15" i="20"/>
  <c r="F15" i="20"/>
  <c r="Z14" i="20"/>
  <c r="Y14" i="20"/>
  <c r="X14" i="20"/>
  <c r="W14" i="20"/>
  <c r="V14" i="20"/>
  <c r="U14" i="20"/>
  <c r="T14" i="20"/>
  <c r="S14" i="20"/>
  <c r="W8" i="22" s="1"/>
  <c r="T8" i="22" s="1"/>
  <c r="R14" i="20"/>
  <c r="Q14" i="20"/>
  <c r="P14" i="20"/>
  <c r="O14" i="20"/>
  <c r="N14" i="20"/>
  <c r="M14" i="20"/>
  <c r="L14" i="20"/>
  <c r="K14" i="20"/>
  <c r="Q13" i="20"/>
  <c r="I13" i="20"/>
  <c r="P13" i="20" s="1"/>
  <c r="G13" i="20"/>
  <c r="F13" i="20"/>
  <c r="Z12" i="20"/>
  <c r="Y12" i="20"/>
  <c r="X12" i="20"/>
  <c r="W12" i="20"/>
  <c r="V12" i="20"/>
  <c r="U12" i="20"/>
  <c r="T12" i="20"/>
  <c r="S12" i="20"/>
  <c r="R12" i="20"/>
  <c r="Q12" i="20"/>
  <c r="P12" i="20"/>
  <c r="O12" i="20"/>
  <c r="N12" i="20"/>
  <c r="M12" i="20"/>
  <c r="L12" i="20"/>
  <c r="K12" i="20"/>
  <c r="V60" i="20" l="1"/>
  <c r="Y60" i="20"/>
  <c r="Z60" i="20"/>
  <c r="W60" i="20"/>
  <c r="X60" i="20"/>
  <c r="S60" i="20"/>
  <c r="U60" i="20"/>
  <c r="T60" i="20"/>
  <c r="P56" i="20"/>
  <c r="X56" i="20"/>
  <c r="N55" i="20"/>
  <c r="V55" i="20"/>
  <c r="R56" i="20"/>
  <c r="Y56" i="20"/>
  <c r="Q56" i="20"/>
  <c r="Z56" i="20"/>
  <c r="P55" i="20"/>
  <c r="T56" i="20"/>
  <c r="O55" i="20"/>
  <c r="W55" i="20"/>
  <c r="L56" i="20"/>
  <c r="X55" i="20"/>
  <c r="X57" i="20" s="1"/>
  <c r="W18" i="22"/>
  <c r="K18" i="22" s="1"/>
  <c r="T19" i="22"/>
  <c r="K103" i="16"/>
  <c r="K225" i="16" s="1"/>
  <c r="K107" i="16"/>
  <c r="K229" i="16" s="1"/>
  <c r="K111" i="16"/>
  <c r="K233" i="16" s="1"/>
  <c r="K115" i="16"/>
  <c r="K237" i="16" s="1"/>
  <c r="K119" i="16"/>
  <c r="K241" i="16" s="1"/>
  <c r="AK12" i="22"/>
  <c r="AB12" i="22" s="1"/>
  <c r="N18" i="16" s="1"/>
  <c r="O149" i="16" s="1"/>
  <c r="AB149" i="16" s="1"/>
  <c r="R163" i="16"/>
  <c r="AE163" i="16" s="1"/>
  <c r="R99" i="16"/>
  <c r="R221" i="16" s="1"/>
  <c r="AE221" i="16" s="1"/>
  <c r="AK20" i="22"/>
  <c r="AE20" i="22" s="1"/>
  <c r="Q34" i="16" s="1"/>
  <c r="R101" i="16" s="1"/>
  <c r="R223" i="16" s="1"/>
  <c r="AE223" i="16" s="1"/>
  <c r="X227" i="16"/>
  <c r="AI227" i="16" s="1"/>
  <c r="V227" i="16"/>
  <c r="X231" i="16"/>
  <c r="AI231" i="16" s="1"/>
  <c r="V231" i="16"/>
  <c r="X235" i="16"/>
  <c r="AI235" i="16" s="1"/>
  <c r="V235" i="16"/>
  <c r="X239" i="16"/>
  <c r="AI239" i="16" s="1"/>
  <c r="V239" i="16"/>
  <c r="L19" i="22"/>
  <c r="O19" i="22"/>
  <c r="P19" i="22"/>
  <c r="AD19" i="22"/>
  <c r="P32" i="16" s="1"/>
  <c r="V105" i="16"/>
  <c r="V109" i="16"/>
  <c r="V113" i="16"/>
  <c r="V117" i="16"/>
  <c r="N12" i="22"/>
  <c r="O12" i="22"/>
  <c r="P12" i="22"/>
  <c r="Q12" i="22"/>
  <c r="J12" i="22"/>
  <c r="R12" i="22"/>
  <c r="K12" i="22"/>
  <c r="S12" i="22"/>
  <c r="L12" i="22"/>
  <c r="T12" i="22"/>
  <c r="S8" i="22"/>
  <c r="J8" i="22"/>
  <c r="U8" i="22"/>
  <c r="R8" i="22"/>
  <c r="Q8" i="22"/>
  <c r="P8" i="22"/>
  <c r="O8" i="22"/>
  <c r="M8" i="22"/>
  <c r="N8" i="22"/>
  <c r="L8" i="22"/>
  <c r="U14" i="22"/>
  <c r="M14" i="22"/>
  <c r="T14" i="22"/>
  <c r="L14" i="22"/>
  <c r="S14" i="22"/>
  <c r="K14" i="22"/>
  <c r="R14" i="22"/>
  <c r="J14" i="22"/>
  <c r="Q14" i="22"/>
  <c r="P14" i="22"/>
  <c r="O14" i="22"/>
  <c r="Q15" i="22"/>
  <c r="P15" i="22"/>
  <c r="O15" i="22"/>
  <c r="N15" i="22"/>
  <c r="U15" i="22"/>
  <c r="M15" i="22"/>
  <c r="T15" i="22"/>
  <c r="L15" i="22"/>
  <c r="S15" i="22"/>
  <c r="K15" i="22"/>
  <c r="L20" i="22"/>
  <c r="L55" i="20"/>
  <c r="T55" i="20"/>
  <c r="T57" i="20" s="1"/>
  <c r="K17" i="22"/>
  <c r="J17" i="22"/>
  <c r="Q17" i="22"/>
  <c r="T17" i="22"/>
  <c r="U17" i="22"/>
  <c r="S17" i="22"/>
  <c r="P17" i="22"/>
  <c r="R17" i="22"/>
  <c r="O17" i="22"/>
  <c r="N17" i="22"/>
  <c r="M17" i="22"/>
  <c r="L17" i="22"/>
  <c r="Z18" i="22"/>
  <c r="L30" i="16" s="1"/>
  <c r="AH18" i="22"/>
  <c r="T30" i="16" s="1"/>
  <c r="AA18" i="22"/>
  <c r="M30" i="16" s="1"/>
  <c r="AB18" i="22"/>
  <c r="N30" i="16" s="1"/>
  <c r="AC18" i="22"/>
  <c r="O30" i="16" s="1"/>
  <c r="AD18" i="22"/>
  <c r="P30" i="16" s="1"/>
  <c r="AE18" i="22"/>
  <c r="Q30" i="16" s="1"/>
  <c r="AI18" i="22"/>
  <c r="U30" i="16" s="1"/>
  <c r="X18" i="22"/>
  <c r="J30" i="16" s="1"/>
  <c r="AF18" i="22"/>
  <c r="R30" i="16" s="1"/>
  <c r="J13" i="22"/>
  <c r="U12" i="22"/>
  <c r="S9" i="22"/>
  <c r="R9" i="22"/>
  <c r="U9" i="22"/>
  <c r="Q9" i="22"/>
  <c r="J9" i="22"/>
  <c r="P9" i="22"/>
  <c r="N9" i="22"/>
  <c r="O9" i="22"/>
  <c r="L9" i="22"/>
  <c r="M9" i="22"/>
  <c r="K9" i="22"/>
  <c r="M16" i="22"/>
  <c r="U16" i="22"/>
  <c r="L16" i="22"/>
  <c r="T16" i="22"/>
  <c r="K16" i="22"/>
  <c r="S16" i="22"/>
  <c r="J16" i="22"/>
  <c r="Q16" i="22"/>
  <c r="R16" i="22"/>
  <c r="P16" i="22"/>
  <c r="O16" i="22"/>
  <c r="Q13" i="22"/>
  <c r="P13" i="22"/>
  <c r="O13" i="22"/>
  <c r="N13" i="22"/>
  <c r="U13" i="22"/>
  <c r="M13" i="22"/>
  <c r="T13" i="22"/>
  <c r="L13" i="22"/>
  <c r="S13" i="22"/>
  <c r="K13" i="22"/>
  <c r="W7" i="22"/>
  <c r="AK7" i="22"/>
  <c r="N14" i="22"/>
  <c r="AG18" i="22"/>
  <c r="S30" i="16" s="1"/>
  <c r="AC11" i="22"/>
  <c r="O16" i="16" s="1"/>
  <c r="P147" i="16" s="1"/>
  <c r="AD11" i="22"/>
  <c r="P16" i="16" s="1"/>
  <c r="Q147" i="16" s="1"/>
  <c r="AE11" i="22"/>
  <c r="Q16" i="16" s="1"/>
  <c r="R147" i="16" s="1"/>
  <c r="X11" i="22"/>
  <c r="J16" i="16" s="1"/>
  <c r="K147" i="16" s="1"/>
  <c r="AF11" i="22"/>
  <c r="R16" i="16" s="1"/>
  <c r="S147" i="16" s="1"/>
  <c r="Y11" i="22"/>
  <c r="K16" i="16" s="1"/>
  <c r="L147" i="16" s="1"/>
  <c r="AI11" i="22"/>
  <c r="U16" i="16" s="1"/>
  <c r="AB11" i="22"/>
  <c r="N16" i="16" s="1"/>
  <c r="O147" i="16" s="1"/>
  <c r="AG11" i="22"/>
  <c r="S16" i="16" s="1"/>
  <c r="T147" i="16" s="1"/>
  <c r="Z11" i="22"/>
  <c r="L16" i="16" s="1"/>
  <c r="M147" i="16" s="1"/>
  <c r="AH11" i="22"/>
  <c r="T16" i="16" s="1"/>
  <c r="U147" i="16" s="1"/>
  <c r="AA11" i="22"/>
  <c r="M16" i="16" s="1"/>
  <c r="N147" i="16" s="1"/>
  <c r="S20" i="22"/>
  <c r="K20" i="22"/>
  <c r="R20" i="22"/>
  <c r="J20" i="22"/>
  <c r="U20" i="22"/>
  <c r="Q20" i="22"/>
  <c r="P20" i="22"/>
  <c r="O20" i="22"/>
  <c r="N20" i="22"/>
  <c r="M20" i="22"/>
  <c r="K8" i="22"/>
  <c r="J15" i="22"/>
  <c r="Y18" i="22"/>
  <c r="K30" i="16" s="1"/>
  <c r="P10" i="22"/>
  <c r="O10" i="22"/>
  <c r="N10" i="22"/>
  <c r="U10" i="22"/>
  <c r="M10" i="22"/>
  <c r="T10" i="22"/>
  <c r="L10" i="22"/>
  <c r="S10" i="22"/>
  <c r="K10" i="22"/>
  <c r="R10" i="22"/>
  <c r="J10" i="22"/>
  <c r="U56" i="20"/>
  <c r="Y55" i="20"/>
  <c r="W11" i="22"/>
  <c r="Q19" i="22"/>
  <c r="AK13" i="22"/>
  <c r="AC19" i="22"/>
  <c r="O32" i="16" s="1"/>
  <c r="Q55" i="20"/>
  <c r="V56" i="20"/>
  <c r="V57" i="20" s="1"/>
  <c r="R55" i="20"/>
  <c r="Z55" i="20"/>
  <c r="J19" i="22"/>
  <c r="R19" i="22"/>
  <c r="AK14" i="22"/>
  <c r="AB19" i="22"/>
  <c r="N32" i="16" s="1"/>
  <c r="M56" i="20"/>
  <c r="N56" i="20"/>
  <c r="O56" i="20"/>
  <c r="O57" i="20" s="1"/>
  <c r="W56" i="20"/>
  <c r="K19" i="22"/>
  <c r="S19" i="22"/>
  <c r="AK15" i="22"/>
  <c r="AI19" i="22"/>
  <c r="U32" i="16" s="1"/>
  <c r="AA19" i="22"/>
  <c r="M32" i="16" s="1"/>
  <c r="S56" i="20"/>
  <c r="AK8" i="22"/>
  <c r="AK16" i="22"/>
  <c r="AH19" i="22"/>
  <c r="T32" i="16" s="1"/>
  <c r="Z19" i="22"/>
  <c r="L32" i="16" s="1"/>
  <c r="K56" i="20"/>
  <c r="M55" i="20"/>
  <c r="U55" i="20"/>
  <c r="M19" i="22"/>
  <c r="U19" i="22"/>
  <c r="AK9" i="22"/>
  <c r="AK17" i="22"/>
  <c r="AG19" i="22"/>
  <c r="S32" i="16" s="1"/>
  <c r="Y19" i="22"/>
  <c r="K32" i="16" s="1"/>
  <c r="AK10" i="22"/>
  <c r="AF19" i="22"/>
  <c r="R32" i="16" s="1"/>
  <c r="X19" i="22"/>
  <c r="K55" i="20"/>
  <c r="S55" i="20"/>
  <c r="Y49" i="22"/>
  <c r="AG49" i="22"/>
  <c r="AC54" i="22"/>
  <c r="AC56" i="22"/>
  <c r="AC50" i="22"/>
  <c r="Y57" i="22"/>
  <c r="Y51" i="22"/>
  <c r="AG57" i="22"/>
  <c r="AG51" i="22"/>
  <c r="AC58" i="22"/>
  <c r="AC52" i="22"/>
  <c r="Y59" i="22"/>
  <c r="Y53" i="22"/>
  <c r="AG59" i="22"/>
  <c r="AC48" i="22"/>
  <c r="AG53" i="22"/>
  <c r="AC60" i="22"/>
  <c r="AG47" i="22"/>
  <c r="Y55" i="22"/>
  <c r="W47" i="22"/>
  <c r="AE47" i="22"/>
  <c r="AA48" i="22"/>
  <c r="W49" i="22"/>
  <c r="AE49" i="22"/>
  <c r="AA50" i="22"/>
  <c r="W51" i="22"/>
  <c r="AE51" i="22"/>
  <c r="AA52" i="22"/>
  <c r="W53" i="22"/>
  <c r="AE53" i="22"/>
  <c r="AA54" i="22"/>
  <c r="W55" i="22"/>
  <c r="AE55" i="22"/>
  <c r="AA56" i="22"/>
  <c r="W57" i="22"/>
  <c r="AE57" i="22"/>
  <c r="AA58" i="22"/>
  <c r="W59" i="22"/>
  <c r="AE59" i="22"/>
  <c r="AA60" i="22"/>
  <c r="X47" i="22"/>
  <c r="AF47" i="22"/>
  <c r="AB48" i="22"/>
  <c r="X49" i="22"/>
  <c r="AF49" i="22"/>
  <c r="AB50" i="22"/>
  <c r="X51" i="22"/>
  <c r="AF51" i="22"/>
  <c r="AB52" i="22"/>
  <c r="X53" i="22"/>
  <c r="AF53" i="22"/>
  <c r="AB54" i="22"/>
  <c r="X55" i="22"/>
  <c r="AF55" i="22"/>
  <c r="AB56" i="22"/>
  <c r="X57" i="22"/>
  <c r="AF57" i="22"/>
  <c r="AB58" i="22"/>
  <c r="X59" i="22"/>
  <c r="AF59" i="22"/>
  <c r="AB60" i="22"/>
  <c r="Z47" i="22"/>
  <c r="AH47" i="22"/>
  <c r="AD48" i="22"/>
  <c r="Z49" i="22"/>
  <c r="AH49" i="22"/>
  <c r="AD50" i="22"/>
  <c r="Z51" i="22"/>
  <c r="AH51" i="22"/>
  <c r="AD52" i="22"/>
  <c r="Z53" i="22"/>
  <c r="AH53" i="22"/>
  <c r="AD54" i="22"/>
  <c r="Z55" i="22"/>
  <c r="AH55" i="22"/>
  <c r="AD56" i="22"/>
  <c r="Z57" i="22"/>
  <c r="AH57" i="22"/>
  <c r="AD58" i="22"/>
  <c r="Z59" i="22"/>
  <c r="AH59" i="22"/>
  <c r="AD60" i="22"/>
  <c r="AA47" i="22"/>
  <c r="W48" i="22"/>
  <c r="AE48" i="22"/>
  <c r="AA49" i="22"/>
  <c r="W50" i="22"/>
  <c r="AE50" i="22"/>
  <c r="AA51" i="22"/>
  <c r="W52" i="22"/>
  <c r="AE52" i="22"/>
  <c r="AA53" i="22"/>
  <c r="W54" i="22"/>
  <c r="AE54" i="22"/>
  <c r="AA55" i="22"/>
  <c r="W56" i="22"/>
  <c r="AE56" i="22"/>
  <c r="AA57" i="22"/>
  <c r="W58" i="22"/>
  <c r="AE58" i="22"/>
  <c r="AA59" i="22"/>
  <c r="W60" i="22"/>
  <c r="AE60" i="22"/>
  <c r="AG55" i="22"/>
  <c r="AB47" i="22"/>
  <c r="X48" i="22"/>
  <c r="AF48" i="22"/>
  <c r="AB49" i="22"/>
  <c r="X50" i="22"/>
  <c r="AF50" i="22"/>
  <c r="AB51" i="22"/>
  <c r="X52" i="22"/>
  <c r="AF52" i="22"/>
  <c r="AB53" i="22"/>
  <c r="X54" i="22"/>
  <c r="AF54" i="22"/>
  <c r="AB55" i="22"/>
  <c r="X56" i="22"/>
  <c r="AF56" i="22"/>
  <c r="AB57" i="22"/>
  <c r="X58" i="22"/>
  <c r="AF58" i="22"/>
  <c r="AB59" i="22"/>
  <c r="X60" i="22"/>
  <c r="AF60" i="22"/>
  <c r="Y47" i="22"/>
  <c r="AC47" i="22"/>
  <c r="Y48" i="22"/>
  <c r="AG48" i="22"/>
  <c r="AC49" i="22"/>
  <c r="Y50" i="22"/>
  <c r="AG50" i="22"/>
  <c r="AC51" i="22"/>
  <c r="Y52" i="22"/>
  <c r="AG52" i="22"/>
  <c r="AC53" i="22"/>
  <c r="Y54" i="22"/>
  <c r="AG54" i="22"/>
  <c r="AC55" i="22"/>
  <c r="Y56" i="22"/>
  <c r="AG56" i="22"/>
  <c r="AC57" i="22"/>
  <c r="Y58" i="22"/>
  <c r="AG58" i="22"/>
  <c r="AC59" i="22"/>
  <c r="Y60" i="22"/>
  <c r="AG60" i="22"/>
  <c r="Z48" i="22"/>
  <c r="Z50" i="22"/>
  <c r="Z52" i="22"/>
  <c r="Z54" i="22"/>
  <c r="Z56" i="22"/>
  <c r="Z58" i="22"/>
  <c r="Z60" i="22"/>
  <c r="AI79" i="22"/>
  <c r="V79" i="22"/>
  <c r="V80" i="22"/>
  <c r="Q59" i="20"/>
  <c r="P58" i="20"/>
  <c r="L49" i="20"/>
  <c r="T50" i="20"/>
  <c r="L52" i="20"/>
  <c r="S50" i="20"/>
  <c r="K39" i="20"/>
  <c r="R19" i="20"/>
  <c r="L23" i="20"/>
  <c r="L58" i="20" s="1"/>
  <c r="K29" i="20"/>
  <c r="R35" i="20"/>
  <c r="L39" i="20"/>
  <c r="K45" i="20"/>
  <c r="P47" i="20"/>
  <c r="M49" i="20"/>
  <c r="U50" i="20"/>
  <c r="M52" i="20"/>
  <c r="K23" i="20"/>
  <c r="R29" i="20"/>
  <c r="K13" i="20"/>
  <c r="K19" i="20"/>
  <c r="M23" i="20"/>
  <c r="M58" i="20" s="1"/>
  <c r="R25" i="20"/>
  <c r="L29" i="20"/>
  <c r="N33" i="20"/>
  <c r="K35" i="20"/>
  <c r="M39" i="20"/>
  <c r="R41" i="20"/>
  <c r="L45" i="20"/>
  <c r="Q47" i="20"/>
  <c r="N49" i="20"/>
  <c r="V50" i="20"/>
  <c r="N52" i="20"/>
  <c r="K52" i="20"/>
  <c r="L13" i="20"/>
  <c r="M13" i="20"/>
  <c r="O17" i="20"/>
  <c r="L19" i="20"/>
  <c r="Q21" i="20"/>
  <c r="Q58" i="20" s="1"/>
  <c r="N23" i="20"/>
  <c r="N58" i="20" s="1"/>
  <c r="K25" i="20"/>
  <c r="P27" i="20"/>
  <c r="M29" i="20"/>
  <c r="O33" i="20"/>
  <c r="L35" i="20"/>
  <c r="N39" i="20"/>
  <c r="K41" i="20"/>
  <c r="P43" i="20"/>
  <c r="M45" i="20"/>
  <c r="R47" i="20"/>
  <c r="O49" i="20"/>
  <c r="W50" i="20"/>
  <c r="O52" i="20"/>
  <c r="N13" i="20"/>
  <c r="P17" i="20"/>
  <c r="P59" i="20" s="1"/>
  <c r="M19" i="20"/>
  <c r="O23" i="20"/>
  <c r="O58" i="20" s="1"/>
  <c r="L25" i="20"/>
  <c r="Q27" i="20"/>
  <c r="N29" i="20"/>
  <c r="P33" i="20"/>
  <c r="M35" i="20"/>
  <c r="O39" i="20"/>
  <c r="L41" i="20"/>
  <c r="Q43" i="20"/>
  <c r="N45" i="20"/>
  <c r="K47" i="20"/>
  <c r="P49" i="20"/>
  <c r="X50" i="20"/>
  <c r="P52" i="20"/>
  <c r="R39" i="20"/>
  <c r="O13" i="20"/>
  <c r="Q17" i="20"/>
  <c r="N19" i="20"/>
  <c r="P23" i="20"/>
  <c r="M25" i="20"/>
  <c r="O29" i="20"/>
  <c r="Q33" i="20"/>
  <c r="N35" i="20"/>
  <c r="P39" i="20"/>
  <c r="O45" i="20"/>
  <c r="L47" i="20"/>
  <c r="Q49" i="20"/>
  <c r="Y50" i="20"/>
  <c r="Q52" i="20"/>
  <c r="R23" i="20"/>
  <c r="R58" i="20" s="1"/>
  <c r="R13" i="20"/>
  <c r="Z50" i="20"/>
  <c r="R52" i="20"/>
  <c r="N57" i="20" l="1"/>
  <c r="Q18" i="22"/>
  <c r="Y12" i="22"/>
  <c r="K18" i="16" s="1"/>
  <c r="L149" i="16" s="1"/>
  <c r="Y149" i="16" s="1"/>
  <c r="AF12" i="22"/>
  <c r="R18" i="16" s="1"/>
  <c r="S149" i="16" s="1"/>
  <c r="AF149" i="16" s="1"/>
  <c r="J18" i="22"/>
  <c r="X12" i="22"/>
  <c r="J18" i="16" s="1"/>
  <c r="K149" i="16" s="1"/>
  <c r="X149" i="16" s="1"/>
  <c r="AE12" i="22"/>
  <c r="Q18" i="16" s="1"/>
  <c r="R149" i="16" s="1"/>
  <c r="AE149" i="16" s="1"/>
  <c r="W57" i="20"/>
  <c r="AH12" i="22"/>
  <c r="T18" i="16" s="1"/>
  <c r="U149" i="16" s="1"/>
  <c r="AH149" i="16" s="1"/>
  <c r="Q57" i="20"/>
  <c r="P57" i="20"/>
  <c r="AI12" i="22"/>
  <c r="U18" i="16" s="1"/>
  <c r="AC12" i="22"/>
  <c r="O18" i="16" s="1"/>
  <c r="P149" i="16" s="1"/>
  <c r="AC149" i="16" s="1"/>
  <c r="Z20" i="22"/>
  <c r="L34" i="16" s="1"/>
  <c r="M101" i="16" s="1"/>
  <c r="M223" i="16" s="1"/>
  <c r="Z223" i="16" s="1"/>
  <c r="AA12" i="22"/>
  <c r="M18" i="16" s="1"/>
  <c r="N149" i="16" s="1"/>
  <c r="AA149" i="16" s="1"/>
  <c r="Z12" i="22"/>
  <c r="L18" i="16" s="1"/>
  <c r="M149" i="16" s="1"/>
  <c r="Z149" i="16" s="1"/>
  <c r="L57" i="20"/>
  <c r="R57" i="20"/>
  <c r="AG12" i="22"/>
  <c r="S18" i="16" s="1"/>
  <c r="T149" i="16" s="1"/>
  <c r="AG149" i="16" s="1"/>
  <c r="Y57" i="20"/>
  <c r="AD12" i="22"/>
  <c r="P18" i="16" s="1"/>
  <c r="Q149" i="16" s="1"/>
  <c r="AD149" i="16" s="1"/>
  <c r="L18" i="22"/>
  <c r="U57" i="20"/>
  <c r="U18" i="22"/>
  <c r="R18" i="22"/>
  <c r="M18" i="22"/>
  <c r="AH20" i="22"/>
  <c r="T34" i="16" s="1"/>
  <c r="U101" i="16" s="1"/>
  <c r="U223" i="16" s="1"/>
  <c r="AH223" i="16" s="1"/>
  <c r="N18" i="22"/>
  <c r="AC20" i="22"/>
  <c r="O34" i="16" s="1"/>
  <c r="P101" i="16" s="1"/>
  <c r="P223" i="16" s="1"/>
  <c r="AC223" i="16" s="1"/>
  <c r="O18" i="22"/>
  <c r="T18" i="22"/>
  <c r="Z57" i="20"/>
  <c r="S18" i="22"/>
  <c r="P18" i="22"/>
  <c r="V115" i="16"/>
  <c r="S57" i="20"/>
  <c r="M57" i="20"/>
  <c r="X20" i="22"/>
  <c r="J34" i="16" s="1"/>
  <c r="K101" i="16" s="1"/>
  <c r="K223" i="16" s="1"/>
  <c r="X223" i="16" s="1"/>
  <c r="AA20" i="22"/>
  <c r="M34" i="16" s="1"/>
  <c r="N101" i="16" s="1"/>
  <c r="N223" i="16" s="1"/>
  <c r="AA223" i="16" s="1"/>
  <c r="Q60" i="20"/>
  <c r="AI20" i="22"/>
  <c r="U34" i="16" s="1"/>
  <c r="AD20" i="22"/>
  <c r="P34" i="16" s="1"/>
  <c r="Q101" i="16" s="1"/>
  <c r="Q223" i="16" s="1"/>
  <c r="AD223" i="16" s="1"/>
  <c r="AG20" i="22"/>
  <c r="S34" i="16" s="1"/>
  <c r="T101" i="16" s="1"/>
  <c r="T223" i="16" s="1"/>
  <c r="AG223" i="16" s="1"/>
  <c r="AF20" i="22"/>
  <c r="R34" i="16" s="1"/>
  <c r="S101" i="16" s="1"/>
  <c r="S223" i="16" s="1"/>
  <c r="AF223" i="16" s="1"/>
  <c r="AB20" i="22"/>
  <c r="N34" i="16" s="1"/>
  <c r="O101" i="16" s="1"/>
  <c r="O223" i="16" s="1"/>
  <c r="AB223" i="16" s="1"/>
  <c r="Y20" i="22"/>
  <c r="K34" i="16" s="1"/>
  <c r="L101" i="16" s="1"/>
  <c r="L223" i="16" s="1"/>
  <c r="Y223" i="16" s="1"/>
  <c r="V8" i="22"/>
  <c r="AF147" i="16"/>
  <c r="X233" i="16"/>
  <c r="AI233" i="16" s="1"/>
  <c r="V233" i="16"/>
  <c r="T163" i="16"/>
  <c r="AG163" i="16" s="1"/>
  <c r="T99" i="16"/>
  <c r="T221" i="16" s="1"/>
  <c r="AG221" i="16" s="1"/>
  <c r="M163" i="16"/>
  <c r="M99" i="16"/>
  <c r="M221" i="16" s="1"/>
  <c r="Z221" i="16" s="1"/>
  <c r="AA147" i="16"/>
  <c r="X147" i="16"/>
  <c r="V147" i="16"/>
  <c r="Q163" i="16"/>
  <c r="AD163" i="16" s="1"/>
  <c r="Q99" i="16"/>
  <c r="Q221" i="16" s="1"/>
  <c r="AD221" i="16" s="1"/>
  <c r="V111" i="16"/>
  <c r="L161" i="16"/>
  <c r="Y161" i="16" s="1"/>
  <c r="L97" i="16"/>
  <c r="L219" i="16" s="1"/>
  <c r="Y219" i="16" s="1"/>
  <c r="U163" i="16"/>
  <c r="AH163" i="16" s="1"/>
  <c r="U99" i="16"/>
  <c r="U221" i="16" s="1"/>
  <c r="AH221" i="16" s="1"/>
  <c r="AH147" i="16"/>
  <c r="AE147" i="16"/>
  <c r="V9" i="22"/>
  <c r="R161" i="16"/>
  <c r="AE161" i="16" s="1"/>
  <c r="R97" i="16"/>
  <c r="R219" i="16" s="1"/>
  <c r="AE219" i="16" s="1"/>
  <c r="V17" i="22"/>
  <c r="X229" i="16"/>
  <c r="AI229" i="16" s="1"/>
  <c r="V229" i="16"/>
  <c r="V10" i="22"/>
  <c r="Z147" i="16"/>
  <c r="AD147" i="16"/>
  <c r="Q161" i="16"/>
  <c r="AD161" i="16" s="1"/>
  <c r="Q97" i="16"/>
  <c r="Q219" i="16" s="1"/>
  <c r="AD219" i="16" s="1"/>
  <c r="V107" i="16"/>
  <c r="L163" i="16"/>
  <c r="Y163" i="16" s="1"/>
  <c r="L99" i="16"/>
  <c r="L221" i="16" s="1"/>
  <c r="Y221" i="16" s="1"/>
  <c r="M161" i="16"/>
  <c r="Z161" i="16" s="1"/>
  <c r="M97" i="16"/>
  <c r="M219" i="16" s="1"/>
  <c r="Z219" i="16" s="1"/>
  <c r="K57" i="20"/>
  <c r="AG147" i="16"/>
  <c r="AC147" i="16"/>
  <c r="P161" i="16"/>
  <c r="AC161" i="16" s="1"/>
  <c r="P97" i="16"/>
  <c r="P219" i="16" s="1"/>
  <c r="AC219" i="16" s="1"/>
  <c r="X241" i="16"/>
  <c r="AI241" i="16" s="1"/>
  <c r="V241" i="16"/>
  <c r="X225" i="16"/>
  <c r="AI225" i="16" s="1"/>
  <c r="V225" i="16"/>
  <c r="K161" i="16"/>
  <c r="K97" i="16"/>
  <c r="K219" i="16" s="1"/>
  <c r="AB147" i="16"/>
  <c r="T161" i="16"/>
  <c r="AG161" i="16" s="1"/>
  <c r="T97" i="16"/>
  <c r="T219" i="16" s="1"/>
  <c r="AG219" i="16" s="1"/>
  <c r="O161" i="16"/>
  <c r="AB161" i="16" s="1"/>
  <c r="O97" i="16"/>
  <c r="O219" i="16" s="1"/>
  <c r="AB219" i="16" s="1"/>
  <c r="V119" i="16"/>
  <c r="V103" i="16"/>
  <c r="S163" i="16"/>
  <c r="AF163" i="16" s="1"/>
  <c r="S99" i="16"/>
  <c r="S221" i="16" s="1"/>
  <c r="AF221" i="16" s="1"/>
  <c r="N163" i="16"/>
  <c r="AA163" i="16" s="1"/>
  <c r="N99" i="16"/>
  <c r="N221" i="16" s="1"/>
  <c r="AA221" i="16" s="1"/>
  <c r="N161" i="16"/>
  <c r="AA161" i="16" s="1"/>
  <c r="N97" i="16"/>
  <c r="N219" i="16" s="1"/>
  <c r="AA219" i="16" s="1"/>
  <c r="X237" i="16"/>
  <c r="AI237" i="16" s="1"/>
  <c r="V237" i="16"/>
  <c r="O163" i="16"/>
  <c r="AB163" i="16" s="1"/>
  <c r="O99" i="16"/>
  <c r="O221" i="16" s="1"/>
  <c r="AB221" i="16" s="1"/>
  <c r="P163" i="16"/>
  <c r="AC163" i="16" s="1"/>
  <c r="P99" i="16"/>
  <c r="P221" i="16" s="1"/>
  <c r="AC221" i="16" s="1"/>
  <c r="Y147" i="16"/>
  <c r="V16" i="22"/>
  <c r="S161" i="16"/>
  <c r="AF161" i="16" s="1"/>
  <c r="S97" i="16"/>
  <c r="S219" i="16" s="1"/>
  <c r="AF219" i="16" s="1"/>
  <c r="U161" i="16"/>
  <c r="AH161" i="16" s="1"/>
  <c r="U97" i="16"/>
  <c r="U219" i="16" s="1"/>
  <c r="AH219" i="16" s="1"/>
  <c r="V83" i="16"/>
  <c r="V85" i="16"/>
  <c r="AA8" i="22"/>
  <c r="M10" i="16" s="1"/>
  <c r="Y8" i="22"/>
  <c r="K10" i="16" s="1"/>
  <c r="AE8" i="22"/>
  <c r="Q10" i="16" s="1"/>
  <c r="AI8" i="22"/>
  <c r="U10" i="16" s="1"/>
  <c r="Z8" i="22"/>
  <c r="AG8" i="22"/>
  <c r="S10" i="16" s="1"/>
  <c r="AB8" i="22"/>
  <c r="AH8" i="22"/>
  <c r="T10" i="16" s="1"/>
  <c r="AC8" i="22"/>
  <c r="O10" i="16" s="1"/>
  <c r="AD8" i="22"/>
  <c r="P10" i="16" s="1"/>
  <c r="X8" i="22"/>
  <c r="AF8" i="22"/>
  <c r="R10" i="16" s="1"/>
  <c r="AJ11" i="22"/>
  <c r="AE17" i="22"/>
  <c r="Q28" i="16" s="1"/>
  <c r="R159" i="16" s="1"/>
  <c r="AE159" i="16" s="1"/>
  <c r="X17" i="22"/>
  <c r="AF17" i="22"/>
  <c r="R28" i="16" s="1"/>
  <c r="S159" i="16" s="1"/>
  <c r="AF159" i="16" s="1"/>
  <c r="Y17" i="22"/>
  <c r="K28" i="16" s="1"/>
  <c r="L159" i="16" s="1"/>
  <c r="Y159" i="16" s="1"/>
  <c r="AG17" i="22"/>
  <c r="S28" i="16" s="1"/>
  <c r="T159" i="16" s="1"/>
  <c r="AG159" i="16" s="1"/>
  <c r="Z17" i="22"/>
  <c r="L28" i="16" s="1"/>
  <c r="M159" i="16" s="1"/>
  <c r="Z159" i="16" s="1"/>
  <c r="AH17" i="22"/>
  <c r="T28" i="16" s="1"/>
  <c r="U159" i="16" s="1"/>
  <c r="AH159" i="16" s="1"/>
  <c r="AA17" i="22"/>
  <c r="M28" i="16" s="1"/>
  <c r="N159" i="16" s="1"/>
  <c r="AA159" i="16" s="1"/>
  <c r="AI17" i="22"/>
  <c r="U28" i="16" s="1"/>
  <c r="AB17" i="22"/>
  <c r="N28" i="16" s="1"/>
  <c r="O159" i="16" s="1"/>
  <c r="AB159" i="16" s="1"/>
  <c r="AD17" i="22"/>
  <c r="P28" i="16" s="1"/>
  <c r="Q159" i="16" s="1"/>
  <c r="AD159" i="16" s="1"/>
  <c r="AC17" i="22"/>
  <c r="O28" i="16" s="1"/>
  <c r="P159" i="16" s="1"/>
  <c r="AC159" i="16" s="1"/>
  <c r="V19" i="22"/>
  <c r="U11" i="22"/>
  <c r="M11" i="22"/>
  <c r="T11" i="22"/>
  <c r="L11" i="22"/>
  <c r="S11" i="22"/>
  <c r="K11" i="22"/>
  <c r="R11" i="22"/>
  <c r="J11" i="22"/>
  <c r="Q11" i="22"/>
  <c r="P11" i="22"/>
  <c r="O11" i="22"/>
  <c r="N11" i="22"/>
  <c r="X9" i="22"/>
  <c r="AF9" i="22"/>
  <c r="R12" i="16" s="1"/>
  <c r="S79" i="16" s="1"/>
  <c r="S201" i="16" s="1"/>
  <c r="AF201" i="16" s="1"/>
  <c r="Y9" i="22"/>
  <c r="K12" i="16" s="1"/>
  <c r="L79" i="16" s="1"/>
  <c r="L201" i="16" s="1"/>
  <c r="Y201" i="16" s="1"/>
  <c r="AG9" i="22"/>
  <c r="S12" i="16" s="1"/>
  <c r="T79" i="16" s="1"/>
  <c r="T201" i="16" s="1"/>
  <c r="AG201" i="16" s="1"/>
  <c r="Z9" i="22"/>
  <c r="L12" i="16" s="1"/>
  <c r="M79" i="16" s="1"/>
  <c r="M201" i="16" s="1"/>
  <c r="Z201" i="16" s="1"/>
  <c r="AH9" i="22"/>
  <c r="T12" i="16" s="1"/>
  <c r="U79" i="16" s="1"/>
  <c r="U201" i="16" s="1"/>
  <c r="AH201" i="16" s="1"/>
  <c r="AA9" i="22"/>
  <c r="M12" i="16" s="1"/>
  <c r="N79" i="16" s="1"/>
  <c r="N201" i="16" s="1"/>
  <c r="AA201" i="16" s="1"/>
  <c r="AI9" i="22"/>
  <c r="U12" i="16" s="1"/>
  <c r="AB9" i="22"/>
  <c r="N12" i="16" s="1"/>
  <c r="O79" i="16" s="1"/>
  <c r="O201" i="16" s="1"/>
  <c r="AB201" i="16" s="1"/>
  <c r="AC9" i="22"/>
  <c r="O12" i="16" s="1"/>
  <c r="P79" i="16" s="1"/>
  <c r="P201" i="16" s="1"/>
  <c r="AC201" i="16" s="1"/>
  <c r="AD9" i="22"/>
  <c r="P12" i="16" s="1"/>
  <c r="Q79" i="16" s="1"/>
  <c r="Q201" i="16" s="1"/>
  <c r="AD201" i="16" s="1"/>
  <c r="AE9" i="22"/>
  <c r="Q12" i="16" s="1"/>
  <c r="R79" i="16" s="1"/>
  <c r="R201" i="16" s="1"/>
  <c r="AE201" i="16" s="1"/>
  <c r="V14" i="22"/>
  <c r="AJ19" i="22"/>
  <c r="J32" i="16"/>
  <c r="V15" i="22"/>
  <c r="V13" i="22"/>
  <c r="AA16" i="22"/>
  <c r="M26" i="16" s="1"/>
  <c r="N157" i="16" s="1"/>
  <c r="AA157" i="16" s="1"/>
  <c r="AB16" i="22"/>
  <c r="N26" i="16" s="1"/>
  <c r="O157" i="16" s="1"/>
  <c r="AC16" i="22"/>
  <c r="O26" i="16" s="1"/>
  <c r="P157" i="16" s="1"/>
  <c r="AC157" i="16" s="1"/>
  <c r="AD16" i="22"/>
  <c r="P26" i="16" s="1"/>
  <c r="Q157" i="16" s="1"/>
  <c r="AD157" i="16" s="1"/>
  <c r="AE16" i="22"/>
  <c r="Q26" i="16" s="1"/>
  <c r="R157" i="16" s="1"/>
  <c r="AE157" i="16" s="1"/>
  <c r="AI16" i="22"/>
  <c r="U26" i="16" s="1"/>
  <c r="X16" i="22"/>
  <c r="J26" i="16" s="1"/>
  <c r="K157" i="16" s="1"/>
  <c r="X157" i="16" s="1"/>
  <c r="AF16" i="22"/>
  <c r="R26" i="16" s="1"/>
  <c r="S157" i="16" s="1"/>
  <c r="AF157" i="16" s="1"/>
  <c r="Y16" i="22"/>
  <c r="K26" i="16" s="1"/>
  <c r="L157" i="16" s="1"/>
  <c r="Y157" i="16" s="1"/>
  <c r="AG16" i="22"/>
  <c r="S26" i="16" s="1"/>
  <c r="T157" i="16" s="1"/>
  <c r="AG157" i="16" s="1"/>
  <c r="Z16" i="22"/>
  <c r="AH16" i="22"/>
  <c r="T26" i="16" s="1"/>
  <c r="U157" i="16" s="1"/>
  <c r="AH157" i="16" s="1"/>
  <c r="AI10" i="22"/>
  <c r="U14" i="16" s="1"/>
  <c r="AB10" i="22"/>
  <c r="N14" i="16" s="1"/>
  <c r="O81" i="16" s="1"/>
  <c r="O203" i="16" s="1"/>
  <c r="AB203" i="16" s="1"/>
  <c r="AC10" i="22"/>
  <c r="O14" i="16" s="1"/>
  <c r="P81" i="16" s="1"/>
  <c r="P203" i="16" s="1"/>
  <c r="AC203" i="16" s="1"/>
  <c r="AD10" i="22"/>
  <c r="P14" i="16" s="1"/>
  <c r="Q81" i="16" s="1"/>
  <c r="Q203" i="16" s="1"/>
  <c r="AD203" i="16" s="1"/>
  <c r="AE10" i="22"/>
  <c r="X10" i="22"/>
  <c r="AH10" i="22"/>
  <c r="T14" i="16" s="1"/>
  <c r="U81" i="16" s="1"/>
  <c r="U203" i="16" s="1"/>
  <c r="AH203" i="16" s="1"/>
  <c r="AA10" i="22"/>
  <c r="M14" i="16" s="1"/>
  <c r="N81" i="16" s="1"/>
  <c r="N203" i="16" s="1"/>
  <c r="AA203" i="16" s="1"/>
  <c r="AF10" i="22"/>
  <c r="R14" i="16" s="1"/>
  <c r="S81" i="16" s="1"/>
  <c r="S203" i="16" s="1"/>
  <c r="AF203" i="16" s="1"/>
  <c r="Y10" i="22"/>
  <c r="K14" i="16" s="1"/>
  <c r="L81" i="16" s="1"/>
  <c r="L203" i="16" s="1"/>
  <c r="Y203" i="16" s="1"/>
  <c r="AG10" i="22"/>
  <c r="S14" i="16" s="1"/>
  <c r="T81" i="16" s="1"/>
  <c r="T203" i="16" s="1"/>
  <c r="AG203" i="16" s="1"/>
  <c r="Z10" i="22"/>
  <c r="L14" i="16" s="1"/>
  <c r="M81" i="16" s="1"/>
  <c r="M203" i="16" s="1"/>
  <c r="Z203" i="16" s="1"/>
  <c r="AK40" i="22"/>
  <c r="Y7" i="22"/>
  <c r="Z7" i="22"/>
  <c r="AE7" i="22"/>
  <c r="AA7" i="22"/>
  <c r="AF7" i="22"/>
  <c r="AB7" i="22"/>
  <c r="AG7" i="22"/>
  <c r="AC7" i="22"/>
  <c r="AH7" i="22"/>
  <c r="AD7" i="22"/>
  <c r="X7" i="22"/>
  <c r="AI7" i="22"/>
  <c r="AK39" i="22"/>
  <c r="AJ18" i="22"/>
  <c r="AC15" i="22"/>
  <c r="O24" i="16" s="1"/>
  <c r="P155" i="16" s="1"/>
  <c r="AC155" i="16" s="1"/>
  <c r="AD15" i="22"/>
  <c r="P24" i="16" s="1"/>
  <c r="Q155" i="16" s="1"/>
  <c r="AD155" i="16" s="1"/>
  <c r="AE15" i="22"/>
  <c r="Q24" i="16" s="1"/>
  <c r="R155" i="16" s="1"/>
  <c r="AE155" i="16" s="1"/>
  <c r="X15" i="22"/>
  <c r="AF15" i="22"/>
  <c r="R24" i="16" s="1"/>
  <c r="S155" i="16" s="1"/>
  <c r="AF155" i="16" s="1"/>
  <c r="Y15" i="22"/>
  <c r="K24" i="16" s="1"/>
  <c r="L155" i="16" s="1"/>
  <c r="Y155" i="16" s="1"/>
  <c r="AG15" i="22"/>
  <c r="S24" i="16" s="1"/>
  <c r="T155" i="16" s="1"/>
  <c r="AG155" i="16" s="1"/>
  <c r="AB15" i="22"/>
  <c r="N24" i="16" s="1"/>
  <c r="O155" i="16" s="1"/>
  <c r="AB155" i="16" s="1"/>
  <c r="Z15" i="22"/>
  <c r="L24" i="16" s="1"/>
  <c r="M155" i="16" s="1"/>
  <c r="Z155" i="16" s="1"/>
  <c r="AH15" i="22"/>
  <c r="T24" i="16" s="1"/>
  <c r="U155" i="16" s="1"/>
  <c r="AH155" i="16" s="1"/>
  <c r="AA15" i="22"/>
  <c r="M24" i="16" s="1"/>
  <c r="N155" i="16" s="1"/>
  <c r="AA155" i="16" s="1"/>
  <c r="AI15" i="22"/>
  <c r="U24" i="16" s="1"/>
  <c r="Y14" i="22"/>
  <c r="K22" i="16" s="1"/>
  <c r="AG14" i="22"/>
  <c r="S22" i="16" s="1"/>
  <c r="Z14" i="22"/>
  <c r="L22" i="16" s="1"/>
  <c r="AH14" i="22"/>
  <c r="T22" i="16" s="1"/>
  <c r="AA14" i="22"/>
  <c r="AI14" i="22"/>
  <c r="U22" i="16" s="1"/>
  <c r="AB14" i="22"/>
  <c r="N22" i="16" s="1"/>
  <c r="AC14" i="22"/>
  <c r="O22" i="16" s="1"/>
  <c r="X14" i="22"/>
  <c r="J22" i="16" s="1"/>
  <c r="AD14" i="22"/>
  <c r="P22" i="16" s="1"/>
  <c r="AF14" i="22"/>
  <c r="R22" i="16" s="1"/>
  <c r="AE14" i="22"/>
  <c r="Q22" i="16" s="1"/>
  <c r="AG13" i="22"/>
  <c r="S20" i="16" s="1"/>
  <c r="T151" i="16" s="1"/>
  <c r="AG151" i="16" s="1"/>
  <c r="Z13" i="22"/>
  <c r="L20" i="16" s="1"/>
  <c r="M151" i="16" s="1"/>
  <c r="Z151" i="16" s="1"/>
  <c r="AH13" i="22"/>
  <c r="T20" i="16" s="1"/>
  <c r="U151" i="16" s="1"/>
  <c r="AH151" i="16" s="1"/>
  <c r="AA13" i="22"/>
  <c r="M20" i="16" s="1"/>
  <c r="N151" i="16" s="1"/>
  <c r="AA151" i="16" s="1"/>
  <c r="AI13" i="22"/>
  <c r="U20" i="16" s="1"/>
  <c r="AB13" i="22"/>
  <c r="N20" i="16" s="1"/>
  <c r="O151" i="16" s="1"/>
  <c r="AB151" i="16" s="1"/>
  <c r="AC13" i="22"/>
  <c r="O20" i="16" s="1"/>
  <c r="P151" i="16" s="1"/>
  <c r="AC151" i="16" s="1"/>
  <c r="AD13" i="22"/>
  <c r="P20" i="16" s="1"/>
  <c r="Q151" i="16" s="1"/>
  <c r="AD151" i="16" s="1"/>
  <c r="AE13" i="22"/>
  <c r="Q20" i="16" s="1"/>
  <c r="R151" i="16" s="1"/>
  <c r="AE151" i="16" s="1"/>
  <c r="X13" i="22"/>
  <c r="AF13" i="22"/>
  <c r="R20" i="16" s="1"/>
  <c r="S151" i="16" s="1"/>
  <c r="AF151" i="16" s="1"/>
  <c r="Y13" i="22"/>
  <c r="K20" i="16" s="1"/>
  <c r="L151" i="16" s="1"/>
  <c r="Y151" i="16" s="1"/>
  <c r="V20" i="22"/>
  <c r="U7" i="22"/>
  <c r="W39" i="22"/>
  <c r="M7" i="22"/>
  <c r="T7" i="22"/>
  <c r="L7" i="22"/>
  <c r="S7" i="22"/>
  <c r="K7" i="22"/>
  <c r="R7" i="22"/>
  <c r="J7" i="22"/>
  <c r="Q7" i="22"/>
  <c r="P7" i="22"/>
  <c r="O7" i="22"/>
  <c r="N7" i="22"/>
  <c r="W40" i="22"/>
  <c r="AI58" i="22"/>
  <c r="AI49" i="22"/>
  <c r="AI50" i="22"/>
  <c r="AI48" i="22"/>
  <c r="AI55" i="22"/>
  <c r="AI54" i="22"/>
  <c r="AI53" i="22"/>
  <c r="AI47" i="22"/>
  <c r="AI56" i="22"/>
  <c r="AI59" i="22"/>
  <c r="AI57" i="22"/>
  <c r="AI60" i="22"/>
  <c r="AI52" i="22"/>
  <c r="AI51" i="22"/>
  <c r="O59" i="20"/>
  <c r="O60" i="20" s="1"/>
  <c r="O53" i="20"/>
  <c r="P60" i="20"/>
  <c r="Q53" i="20"/>
  <c r="M59" i="20"/>
  <c r="M60" i="20" s="1"/>
  <c r="M53" i="20"/>
  <c r="K53" i="20"/>
  <c r="K59" i="20"/>
  <c r="P53" i="20"/>
  <c r="L59" i="20"/>
  <c r="L60" i="20" s="1"/>
  <c r="L53" i="20"/>
  <c r="R59" i="20"/>
  <c r="R60" i="20" s="1"/>
  <c r="R53" i="20"/>
  <c r="K58" i="20"/>
  <c r="N59" i="20"/>
  <c r="N60" i="20" s="1"/>
  <c r="N53" i="20"/>
  <c r="V149" i="16" l="1"/>
  <c r="L40" i="22"/>
  <c r="AI149" i="16"/>
  <c r="AJ12" i="22"/>
  <c r="V18" i="22"/>
  <c r="AI223" i="16"/>
  <c r="V223" i="16"/>
  <c r="V101" i="16"/>
  <c r="AJ20" i="22"/>
  <c r="R153" i="16"/>
  <c r="R185" i="16" s="1"/>
  <c r="R89" i="16"/>
  <c r="R211" i="16" s="1"/>
  <c r="AE211" i="16" s="1"/>
  <c r="U153" i="16"/>
  <c r="AH153" i="16" s="1"/>
  <c r="AH185" i="16" s="1"/>
  <c r="U89" i="16"/>
  <c r="U211" i="16" s="1"/>
  <c r="AH211" i="16" s="1"/>
  <c r="V97" i="16"/>
  <c r="AI147" i="16"/>
  <c r="Z163" i="16"/>
  <c r="S153" i="16"/>
  <c r="AF153" i="16" s="1"/>
  <c r="AF185" i="16" s="1"/>
  <c r="S89" i="16"/>
  <c r="S211" i="16" s="1"/>
  <c r="AF211" i="16" s="1"/>
  <c r="M153" i="16"/>
  <c r="Z153" i="16" s="1"/>
  <c r="M89" i="16"/>
  <c r="M211" i="16" s="1"/>
  <c r="Z211" i="16" s="1"/>
  <c r="K163" i="16"/>
  <c r="X163" i="16" s="1"/>
  <c r="K99" i="16"/>
  <c r="K221" i="16" s="1"/>
  <c r="Q153" i="16"/>
  <c r="AD153" i="16" s="1"/>
  <c r="AD185" i="16" s="1"/>
  <c r="Q89" i="16"/>
  <c r="Q211" i="16" s="1"/>
  <c r="AD211" i="16" s="1"/>
  <c r="T153" i="16"/>
  <c r="T185" i="16" s="1"/>
  <c r="T89" i="16"/>
  <c r="T211" i="16" s="1"/>
  <c r="AG211" i="16" s="1"/>
  <c r="K153" i="16"/>
  <c r="K89" i="16"/>
  <c r="K211" i="16" s="1"/>
  <c r="L153" i="16"/>
  <c r="Y153" i="16" s="1"/>
  <c r="Y185" i="16" s="1"/>
  <c r="L89" i="16"/>
  <c r="L211" i="16" s="1"/>
  <c r="Y211" i="16" s="1"/>
  <c r="X219" i="16"/>
  <c r="AI219" i="16" s="1"/>
  <c r="V219" i="16"/>
  <c r="P153" i="16"/>
  <c r="AC153" i="16" s="1"/>
  <c r="AC185" i="16" s="1"/>
  <c r="P89" i="16"/>
  <c r="P211" i="16" s="1"/>
  <c r="AC211" i="16" s="1"/>
  <c r="X161" i="16"/>
  <c r="AI161" i="16" s="1"/>
  <c r="V161" i="16"/>
  <c r="O153" i="16"/>
  <c r="AB153" i="16" s="1"/>
  <c r="O89" i="16"/>
  <c r="O211" i="16" s="1"/>
  <c r="AB211" i="16" s="1"/>
  <c r="AB157" i="16"/>
  <c r="J39" i="22"/>
  <c r="J40" i="22"/>
  <c r="V7" i="22"/>
  <c r="M8" i="16"/>
  <c r="AA39" i="22"/>
  <c r="AA40" i="22"/>
  <c r="N8" i="16"/>
  <c r="AB40" i="22"/>
  <c r="U8" i="16"/>
  <c r="AI39" i="22"/>
  <c r="AI40" i="22"/>
  <c r="R8" i="16"/>
  <c r="AF39" i="22"/>
  <c r="AF40" i="22"/>
  <c r="AB39" i="22"/>
  <c r="N10" i="16"/>
  <c r="L39" i="22"/>
  <c r="J8" i="16"/>
  <c r="K75" i="16" s="1"/>
  <c r="K197" i="16" s="1"/>
  <c r="AJ7" i="22"/>
  <c r="X40" i="22"/>
  <c r="Q8" i="16"/>
  <c r="AE40" i="22"/>
  <c r="Z39" i="22"/>
  <c r="L10" i="16"/>
  <c r="K39" i="22"/>
  <c r="K40" i="22"/>
  <c r="J24" i="16"/>
  <c r="AJ15" i="22"/>
  <c r="P8" i="16"/>
  <c r="AD39" i="22"/>
  <c r="AD40" i="22"/>
  <c r="L8" i="16"/>
  <c r="Z40" i="22"/>
  <c r="AJ16" i="22"/>
  <c r="L26" i="16"/>
  <c r="V11" i="22"/>
  <c r="T8" i="16"/>
  <c r="AH39" i="22"/>
  <c r="AH40" i="22"/>
  <c r="K8" i="16"/>
  <c r="Y39" i="22"/>
  <c r="Y40" i="22"/>
  <c r="J14" i="16"/>
  <c r="K81" i="16" s="1"/>
  <c r="K203" i="16" s="1"/>
  <c r="AJ10" i="22"/>
  <c r="J10" i="16"/>
  <c r="AJ8" i="22"/>
  <c r="J20" i="16"/>
  <c r="AJ13" i="22"/>
  <c r="O8" i="16"/>
  <c r="AC40" i="22"/>
  <c r="AC39" i="22"/>
  <c r="AE39" i="22"/>
  <c r="Q14" i="16"/>
  <c r="R81" i="16" s="1"/>
  <c r="R203" i="16" s="1"/>
  <c r="AE203" i="16" s="1"/>
  <c r="AJ14" i="22"/>
  <c r="M22" i="16"/>
  <c r="AG39" i="22"/>
  <c r="S8" i="16"/>
  <c r="AG40" i="22"/>
  <c r="X39" i="22"/>
  <c r="J12" i="16"/>
  <c r="AJ9" i="22"/>
  <c r="J28" i="16"/>
  <c r="AJ17" i="22"/>
  <c r="M40" i="22"/>
  <c r="M39" i="22"/>
  <c r="K60" i="20"/>
  <c r="L185" i="16" l="1"/>
  <c r="U187" i="16"/>
  <c r="Q185" i="16"/>
  <c r="AB185" i="16"/>
  <c r="U185" i="16"/>
  <c r="S185" i="16"/>
  <c r="S187" i="16"/>
  <c r="Q187" i="16"/>
  <c r="L187" i="16"/>
  <c r="X221" i="16"/>
  <c r="AI221" i="16" s="1"/>
  <c r="V221" i="16"/>
  <c r="V163" i="16"/>
  <c r="X211" i="16"/>
  <c r="AG153" i="16"/>
  <c r="AG185" i="16" s="1"/>
  <c r="T187" i="16"/>
  <c r="AI163" i="16"/>
  <c r="V87" i="16"/>
  <c r="K151" i="16"/>
  <c r="V95" i="16"/>
  <c r="K159" i="16"/>
  <c r="P185" i="16"/>
  <c r="X153" i="16"/>
  <c r="V99" i="16"/>
  <c r="N153" i="16"/>
  <c r="V153" i="16" s="1"/>
  <c r="N89" i="16"/>
  <c r="N211" i="16" s="1"/>
  <c r="AA211" i="16" s="1"/>
  <c r="P187" i="16"/>
  <c r="K79" i="16"/>
  <c r="K201" i="16" s="1"/>
  <c r="AE153" i="16"/>
  <c r="AE185" i="16" s="1"/>
  <c r="R187" i="16"/>
  <c r="X203" i="16"/>
  <c r="AI203" i="16" s="1"/>
  <c r="V203" i="16"/>
  <c r="V93" i="16"/>
  <c r="M157" i="16"/>
  <c r="V91" i="16"/>
  <c r="K155" i="16"/>
  <c r="X197" i="16"/>
  <c r="O185" i="16"/>
  <c r="O187" i="16"/>
  <c r="V77" i="16"/>
  <c r="R75" i="16"/>
  <c r="U75" i="16"/>
  <c r="N75" i="16"/>
  <c r="K73" i="16"/>
  <c r="K195" i="16" s="1"/>
  <c r="V81" i="16"/>
  <c r="T75" i="16"/>
  <c r="P75" i="16"/>
  <c r="Q75" i="16"/>
  <c r="S75" i="16"/>
  <c r="L75" i="16"/>
  <c r="M75" i="16"/>
  <c r="O75" i="16"/>
  <c r="AJ40" i="22"/>
  <c r="AJ39" i="22"/>
  <c r="N40" i="22"/>
  <c r="N39" i="22"/>
  <c r="V211" i="16" l="1"/>
  <c r="M73" i="16"/>
  <c r="M195" i="16" s="1"/>
  <c r="M197" i="16"/>
  <c r="Z197" i="16" s="1"/>
  <c r="X155" i="16"/>
  <c r="AI155" i="16" s="1"/>
  <c r="V155" i="16"/>
  <c r="X201" i="16"/>
  <c r="AI201" i="16" s="1"/>
  <c r="V201" i="16"/>
  <c r="L73" i="16"/>
  <c r="L195" i="16" s="1"/>
  <c r="L197" i="16"/>
  <c r="U73" i="16"/>
  <c r="U195" i="16" s="1"/>
  <c r="U197" i="16"/>
  <c r="AH197" i="16" s="1"/>
  <c r="V79" i="16"/>
  <c r="S73" i="16"/>
  <c r="S195" i="16" s="1"/>
  <c r="S197" i="16"/>
  <c r="AF197" i="16" s="1"/>
  <c r="R73" i="16"/>
  <c r="R195" i="16" s="1"/>
  <c r="R197" i="16"/>
  <c r="AE197" i="16" s="1"/>
  <c r="Z157" i="16"/>
  <c r="V157" i="16"/>
  <c r="M187" i="16"/>
  <c r="M185" i="16"/>
  <c r="X159" i="16"/>
  <c r="AI159" i="16" s="1"/>
  <c r="V159" i="16"/>
  <c r="AI211" i="16"/>
  <c r="Q73" i="16"/>
  <c r="Q195" i="16" s="1"/>
  <c r="Q197" i="16"/>
  <c r="AD197" i="16" s="1"/>
  <c r="N73" i="16"/>
  <c r="N195" i="16" s="1"/>
  <c r="N197" i="16"/>
  <c r="AA197" i="16" s="1"/>
  <c r="P73" i="16"/>
  <c r="P121" i="16" s="1"/>
  <c r="P197" i="16"/>
  <c r="AC197" i="16" s="1"/>
  <c r="AA153" i="16"/>
  <c r="AA185" i="16" s="1"/>
  <c r="N187" i="16"/>
  <c r="N185" i="16"/>
  <c r="X151" i="16"/>
  <c r="V151" i="16"/>
  <c r="K187" i="16"/>
  <c r="K185" i="16"/>
  <c r="O73" i="16"/>
  <c r="O195" i="16" s="1"/>
  <c r="O197" i="16"/>
  <c r="AB197" i="16" s="1"/>
  <c r="V89" i="16"/>
  <c r="K243" i="16"/>
  <c r="X195" i="16"/>
  <c r="K245" i="16"/>
  <c r="T73" i="16"/>
  <c r="T195" i="16" s="1"/>
  <c r="T197" i="16"/>
  <c r="AG197" i="16" s="1"/>
  <c r="V75" i="16"/>
  <c r="O121" i="16"/>
  <c r="O123" i="16"/>
  <c r="K121" i="16"/>
  <c r="K123" i="16"/>
  <c r="S123" i="16"/>
  <c r="S121" i="16"/>
  <c r="O40" i="22"/>
  <c r="O39" i="22"/>
  <c r="R121" i="16" l="1"/>
  <c r="M121" i="16"/>
  <c r="T121" i="16"/>
  <c r="T123" i="16"/>
  <c r="R123" i="16"/>
  <c r="N123" i="16"/>
  <c r="M123" i="16"/>
  <c r="U121" i="16"/>
  <c r="U123" i="16"/>
  <c r="N121" i="16"/>
  <c r="Q121" i="16"/>
  <c r="V185" i="16"/>
  <c r="Q123" i="16"/>
  <c r="R243" i="16"/>
  <c r="AE195" i="16"/>
  <c r="AE243" i="16" s="1"/>
  <c r="R245" i="16"/>
  <c r="AD195" i="16"/>
  <c r="AD243" i="16" s="1"/>
  <c r="Q243" i="16"/>
  <c r="Q245" i="16"/>
  <c r="L243" i="16"/>
  <c r="Y195" i="16"/>
  <c r="L245" i="16"/>
  <c r="L123" i="16"/>
  <c r="T243" i="16"/>
  <c r="AG195" i="16"/>
  <c r="AG243" i="16" s="1"/>
  <c r="T245" i="16"/>
  <c r="AB195" i="16"/>
  <c r="AB243" i="16" s="1"/>
  <c r="O245" i="16"/>
  <c r="O243" i="16"/>
  <c r="L121" i="16"/>
  <c r="P123" i="16"/>
  <c r="P195" i="16"/>
  <c r="V195" i="16" s="1"/>
  <c r="S243" i="16"/>
  <c r="AF195" i="16"/>
  <c r="AF243" i="16" s="1"/>
  <c r="S245" i="16"/>
  <c r="V73" i="16"/>
  <c r="V187" i="16"/>
  <c r="N243" i="16"/>
  <c r="AA195" i="16"/>
  <c r="AA243" i="16" s="1"/>
  <c r="N245" i="16"/>
  <c r="X243" i="16"/>
  <c r="AI151" i="16"/>
  <c r="X185" i="16"/>
  <c r="AI153" i="16"/>
  <c r="U243" i="16"/>
  <c r="AH195" i="16"/>
  <c r="AH243" i="16" s="1"/>
  <c r="U245" i="16"/>
  <c r="M243" i="16"/>
  <c r="Z195" i="16"/>
  <c r="Z243" i="16" s="1"/>
  <c r="M245" i="16"/>
  <c r="AI157" i="16"/>
  <c r="Z185" i="16"/>
  <c r="Y197" i="16"/>
  <c r="AI197" i="16" s="1"/>
  <c r="V197" i="16"/>
  <c r="P39" i="22"/>
  <c r="P40" i="22"/>
  <c r="V123" i="16" l="1"/>
  <c r="V121" i="16"/>
  <c r="AI185" i="16"/>
  <c r="Y243" i="16"/>
  <c r="AC195" i="16"/>
  <c r="AC243" i="16" s="1"/>
  <c r="P243" i="16"/>
  <c r="V243" i="16" s="1"/>
  <c r="P245" i="16"/>
  <c r="V245" i="16" s="1"/>
  <c r="Q39" i="22"/>
  <c r="Q40" i="22"/>
  <c r="AI243" i="16" l="1"/>
  <c r="AI195" i="16"/>
  <c r="R39" i="22"/>
  <c r="R40" i="22"/>
  <c r="S40" i="22" l="1"/>
  <c r="S39" i="22"/>
  <c r="T39" i="22" l="1"/>
  <c r="T40" i="22"/>
  <c r="U39" i="22" l="1"/>
  <c r="V39" i="22" s="1"/>
  <c r="U40" i="22"/>
  <c r="V40" i="22" s="1"/>
  <c r="V12" i="22"/>
  <c r="AU25" i="19" l="1"/>
  <c r="AT25" i="19"/>
  <c r="AS25" i="19"/>
  <c r="AR25" i="19"/>
  <c r="AQ25" i="19"/>
  <c r="AP25" i="19"/>
  <c r="AO25" i="19"/>
  <c r="AN25" i="19"/>
  <c r="AM25" i="19"/>
  <c r="AL25" i="19"/>
  <c r="AK25" i="19"/>
  <c r="AJ25" i="19"/>
  <c r="AU22" i="19"/>
  <c r="AU26" i="19" s="1"/>
  <c r="AT22" i="19"/>
  <c r="AT26" i="19" s="1"/>
  <c r="AS22" i="19"/>
  <c r="AS26" i="19" s="1"/>
  <c r="AR22" i="19"/>
  <c r="AR26" i="19" s="1"/>
  <c r="AQ22" i="19"/>
  <c r="AQ26" i="19" s="1"/>
  <c r="AP22" i="19"/>
  <c r="AP26" i="19" s="1"/>
  <c r="AO22" i="19"/>
  <c r="AO26" i="19" s="1"/>
  <c r="AN22" i="19"/>
  <c r="AM22" i="19"/>
  <c r="AM26" i="19" s="1"/>
  <c r="AL22" i="19"/>
  <c r="AL26" i="19" s="1"/>
  <c r="AK22" i="19"/>
  <c r="AK26" i="19" s="1"/>
  <c r="AJ22" i="19"/>
  <c r="AH22" i="19"/>
  <c r="AG22" i="19"/>
  <c r="AF22" i="19"/>
  <c r="AE22" i="19"/>
  <c r="AD22" i="19"/>
  <c r="AC22" i="19"/>
  <c r="AB22" i="19"/>
  <c r="AA22" i="19"/>
  <c r="Z22" i="19"/>
  <c r="Y22" i="19"/>
  <c r="X22" i="19"/>
  <c r="W22" i="19"/>
  <c r="AV21" i="19"/>
  <c r="AI21" i="19"/>
  <c r="U21" i="19"/>
  <c r="T21" i="19"/>
  <c r="S21" i="19"/>
  <c r="R21" i="19"/>
  <c r="Q21" i="19"/>
  <c r="P21" i="19"/>
  <c r="O21" i="19"/>
  <c r="N21" i="19"/>
  <c r="M21" i="19"/>
  <c r="L21" i="19"/>
  <c r="K21" i="19"/>
  <c r="J21" i="19"/>
  <c r="AV20" i="19"/>
  <c r="AI20" i="19"/>
  <c r="U20" i="19"/>
  <c r="T20" i="19"/>
  <c r="S20" i="19"/>
  <c r="R20" i="19"/>
  <c r="Q20" i="19"/>
  <c r="P20" i="19"/>
  <c r="O20" i="19"/>
  <c r="N20" i="19"/>
  <c r="M20" i="19"/>
  <c r="L20" i="19"/>
  <c r="K20" i="19"/>
  <c r="J20" i="19"/>
  <c r="AV19" i="19"/>
  <c r="AI19" i="19"/>
  <c r="U19" i="19"/>
  <c r="T19" i="19"/>
  <c r="S19" i="19"/>
  <c r="R19" i="19"/>
  <c r="Q19" i="19"/>
  <c r="P19" i="19"/>
  <c r="O19" i="19"/>
  <c r="N19" i="19"/>
  <c r="M19" i="19"/>
  <c r="L19" i="19"/>
  <c r="K19" i="19"/>
  <c r="J19" i="19"/>
  <c r="AV18" i="19"/>
  <c r="AI18" i="19"/>
  <c r="U18" i="19"/>
  <c r="T18" i="19"/>
  <c r="S18" i="19"/>
  <c r="R18" i="19"/>
  <c r="Q18" i="19"/>
  <c r="P18" i="19"/>
  <c r="O18" i="19"/>
  <c r="N18" i="19"/>
  <c r="M18" i="19"/>
  <c r="L18" i="19"/>
  <c r="K18" i="19"/>
  <c r="J18" i="19"/>
  <c r="AV17" i="19"/>
  <c r="AI17" i="19"/>
  <c r="U17" i="19"/>
  <c r="T17" i="19"/>
  <c r="S17" i="19"/>
  <c r="R17" i="19"/>
  <c r="Q17" i="19"/>
  <c r="P17" i="19"/>
  <c r="O17" i="19"/>
  <c r="N17" i="19"/>
  <c r="M17" i="19"/>
  <c r="L17" i="19"/>
  <c r="K17" i="19"/>
  <c r="J17" i="19"/>
  <c r="AV16" i="19"/>
  <c r="AI16" i="19"/>
  <c r="U16" i="19"/>
  <c r="T16" i="19"/>
  <c r="S16" i="19"/>
  <c r="R16" i="19"/>
  <c r="Q16" i="19"/>
  <c r="P16" i="19"/>
  <c r="O16" i="19"/>
  <c r="N16" i="19"/>
  <c r="M16" i="19"/>
  <c r="L16" i="19"/>
  <c r="K16" i="19"/>
  <c r="J16" i="19"/>
  <c r="AV15" i="19"/>
  <c r="AI15" i="19"/>
  <c r="U15" i="19"/>
  <c r="T15" i="19"/>
  <c r="S15" i="19"/>
  <c r="R15" i="19"/>
  <c r="Q15" i="19"/>
  <c r="P15" i="19"/>
  <c r="O15" i="19"/>
  <c r="N15" i="19"/>
  <c r="M15" i="19"/>
  <c r="L15" i="19"/>
  <c r="K15" i="19"/>
  <c r="J15" i="19"/>
  <c r="AV14" i="19"/>
  <c r="AI14" i="19"/>
  <c r="U14" i="19"/>
  <c r="T14" i="19"/>
  <c r="S14" i="19"/>
  <c r="R14" i="19"/>
  <c r="Q14" i="19"/>
  <c r="P14" i="19"/>
  <c r="O14" i="19"/>
  <c r="N14" i="19"/>
  <c r="M14" i="19"/>
  <c r="L14" i="19"/>
  <c r="K14" i="19"/>
  <c r="J14" i="19"/>
  <c r="AV13" i="19"/>
  <c r="AI13" i="19"/>
  <c r="U13" i="19"/>
  <c r="T13" i="19"/>
  <c r="S13" i="19"/>
  <c r="R13" i="19"/>
  <c r="Q13" i="19"/>
  <c r="P13" i="19"/>
  <c r="O13" i="19"/>
  <c r="N13" i="19"/>
  <c r="M13" i="19"/>
  <c r="L13" i="19"/>
  <c r="K13" i="19"/>
  <c r="J13" i="19"/>
  <c r="AV12" i="19"/>
  <c r="AI12" i="19"/>
  <c r="U12" i="19"/>
  <c r="T12" i="19"/>
  <c r="S12" i="19"/>
  <c r="R12" i="19"/>
  <c r="Q12" i="19"/>
  <c r="P12" i="19"/>
  <c r="O12" i="19"/>
  <c r="N12" i="19"/>
  <c r="M12" i="19"/>
  <c r="L12" i="19"/>
  <c r="K12" i="19"/>
  <c r="J12" i="19"/>
  <c r="AV11" i="19"/>
  <c r="AI11" i="19"/>
  <c r="U11" i="19"/>
  <c r="T11" i="19"/>
  <c r="S11" i="19"/>
  <c r="R11" i="19"/>
  <c r="Q11" i="19"/>
  <c r="P11" i="19"/>
  <c r="O11" i="19"/>
  <c r="N11" i="19"/>
  <c r="M11" i="19"/>
  <c r="L11" i="19"/>
  <c r="K11" i="19"/>
  <c r="J11" i="19"/>
  <c r="AV10" i="19"/>
  <c r="AI10" i="19"/>
  <c r="U10" i="19"/>
  <c r="T10" i="19"/>
  <c r="S10" i="19"/>
  <c r="R10" i="19"/>
  <c r="Q10" i="19"/>
  <c r="P10" i="19"/>
  <c r="O10" i="19"/>
  <c r="N10" i="19"/>
  <c r="M10" i="19"/>
  <c r="L10" i="19"/>
  <c r="K10" i="19"/>
  <c r="J10" i="19"/>
  <c r="AV9" i="19"/>
  <c r="AI9" i="19"/>
  <c r="U9" i="19"/>
  <c r="T9" i="19"/>
  <c r="S9" i="19"/>
  <c r="R9" i="19"/>
  <c r="Q9" i="19"/>
  <c r="P9" i="19"/>
  <c r="O9" i="19"/>
  <c r="N9" i="19"/>
  <c r="M9" i="19"/>
  <c r="L9" i="19"/>
  <c r="K9" i="19"/>
  <c r="J9" i="19"/>
  <c r="AU8" i="19"/>
  <c r="AU23" i="19" s="1"/>
  <c r="AT8" i="19"/>
  <c r="AT23" i="19" s="1"/>
  <c r="AS8" i="19"/>
  <c r="AS23" i="19" s="1"/>
  <c r="AR8" i="19"/>
  <c r="AR23" i="19" s="1"/>
  <c r="AQ8" i="19"/>
  <c r="AQ23" i="19" s="1"/>
  <c r="AP8" i="19"/>
  <c r="AP23" i="19" s="1"/>
  <c r="AO8" i="19"/>
  <c r="AO23" i="19" s="1"/>
  <c r="AN8" i="19"/>
  <c r="AN23" i="19" s="1"/>
  <c r="AM8" i="19"/>
  <c r="AM23" i="19" s="1"/>
  <c r="AL8" i="19"/>
  <c r="AL23" i="19" s="1"/>
  <c r="AK8" i="19"/>
  <c r="AK23" i="19" s="1"/>
  <c r="AJ8" i="19"/>
  <c r="AH8" i="19"/>
  <c r="AH23" i="19" s="1"/>
  <c r="AG8" i="19"/>
  <c r="AG23" i="19" s="1"/>
  <c r="AF8" i="19"/>
  <c r="AF23" i="19" s="1"/>
  <c r="AE8" i="19"/>
  <c r="AE23" i="19" s="1"/>
  <c r="AD8" i="19"/>
  <c r="AD23" i="19" s="1"/>
  <c r="AC8" i="19"/>
  <c r="AC23" i="19" s="1"/>
  <c r="AB8" i="19"/>
  <c r="AB23" i="19" s="1"/>
  <c r="AA8" i="19"/>
  <c r="AA23" i="19" s="1"/>
  <c r="Z8" i="19"/>
  <c r="Z23" i="19" s="1"/>
  <c r="Y8" i="19"/>
  <c r="Y23" i="19" s="1"/>
  <c r="X8" i="19"/>
  <c r="X23" i="19" s="1"/>
  <c r="W8" i="19"/>
  <c r="U8" i="19"/>
  <c r="T8" i="19"/>
  <c r="S8" i="19"/>
  <c r="R8" i="19"/>
  <c r="Q8" i="19"/>
  <c r="P8" i="19"/>
  <c r="O8" i="19"/>
  <c r="N8" i="19"/>
  <c r="M8" i="19"/>
  <c r="L8" i="19"/>
  <c r="K8" i="19"/>
  <c r="J8" i="19"/>
  <c r="AV7" i="19"/>
  <c r="AI7" i="19"/>
  <c r="U7" i="19"/>
  <c r="T7" i="19"/>
  <c r="S7" i="19"/>
  <c r="R7" i="19"/>
  <c r="Q7" i="19"/>
  <c r="P7" i="19"/>
  <c r="O7" i="19"/>
  <c r="N7" i="19"/>
  <c r="M7" i="19"/>
  <c r="L7" i="19"/>
  <c r="K7" i="19"/>
  <c r="J7" i="19"/>
  <c r="AV6" i="19"/>
  <c r="AI6" i="19"/>
  <c r="U6" i="19"/>
  <c r="T6" i="19"/>
  <c r="S6" i="19"/>
  <c r="R6" i="19"/>
  <c r="Q6" i="19"/>
  <c r="P6" i="19"/>
  <c r="O6" i="19"/>
  <c r="N6" i="19"/>
  <c r="M6" i="19"/>
  <c r="L6" i="19"/>
  <c r="K6" i="19"/>
  <c r="J6" i="19"/>
  <c r="P22" i="19" l="1"/>
  <c r="P23" i="19" s="1"/>
  <c r="AV25" i="19"/>
  <c r="AI8" i="19"/>
  <c r="V13" i="19"/>
  <c r="V21" i="19"/>
  <c r="V12" i="19"/>
  <c r="V20" i="19"/>
  <c r="AV22" i="19"/>
  <c r="AV26" i="19" s="1"/>
  <c r="AJ26" i="19"/>
  <c r="AV8" i="19"/>
  <c r="O22" i="19"/>
  <c r="O23" i="19" s="1"/>
  <c r="AI22" i="19"/>
  <c r="AN26" i="19"/>
  <c r="V18" i="19"/>
  <c r="V11" i="19"/>
  <c r="V17" i="19"/>
  <c r="V9" i="19"/>
  <c r="V10" i="19"/>
  <c r="Q22" i="19"/>
  <c r="Q23" i="19" s="1"/>
  <c r="J22" i="19"/>
  <c r="J23" i="19" s="1"/>
  <c r="R22" i="19"/>
  <c r="R23" i="19" s="1"/>
  <c r="K22" i="19"/>
  <c r="S22" i="19"/>
  <c r="S23" i="19" s="1"/>
  <c r="L22" i="19"/>
  <c r="L23" i="19" s="1"/>
  <c r="T22" i="19"/>
  <c r="T23" i="19" s="1"/>
  <c r="M22" i="19"/>
  <c r="M23" i="19" s="1"/>
  <c r="U22" i="19"/>
  <c r="U23" i="19" s="1"/>
  <c r="N22" i="19"/>
  <c r="N23" i="19" s="1"/>
  <c r="V8" i="19"/>
  <c r="V16" i="19"/>
  <c r="V19" i="19"/>
  <c r="V15" i="19"/>
  <c r="V14" i="19"/>
  <c r="V7" i="19"/>
  <c r="V6" i="19"/>
  <c r="AJ23" i="19"/>
  <c r="AV23" i="19" s="1"/>
  <c r="W23" i="19"/>
  <c r="AI23" i="19" s="1"/>
  <c r="V22" i="19" l="1"/>
  <c r="K23" i="19"/>
  <c r="V23" i="19" s="1"/>
  <c r="Z98" i="18" l="1"/>
  <c r="Y98" i="18"/>
  <c r="X98" i="18"/>
  <c r="W98" i="18"/>
  <c r="V98" i="18"/>
  <c r="U98" i="18"/>
  <c r="T98" i="18"/>
  <c r="S98" i="18"/>
  <c r="Z97" i="18"/>
  <c r="Y97" i="18"/>
  <c r="X97" i="18"/>
  <c r="W97" i="18"/>
  <c r="V97" i="18"/>
  <c r="U97" i="18"/>
  <c r="T97" i="18"/>
  <c r="S97" i="18"/>
  <c r="AH93" i="18"/>
  <c r="AG93" i="18"/>
  <c r="AF93" i="18"/>
  <c r="AE93" i="18"/>
  <c r="AD93" i="18"/>
  <c r="AC93" i="18"/>
  <c r="AB93" i="18"/>
  <c r="AA93" i="18"/>
  <c r="AH92" i="18"/>
  <c r="AG92" i="18"/>
  <c r="AF92" i="18"/>
  <c r="AE92" i="18"/>
  <c r="AD92" i="18"/>
  <c r="AC92" i="18"/>
  <c r="AB92" i="18"/>
  <c r="AA92" i="18"/>
  <c r="AH91" i="18"/>
  <c r="AG91" i="18"/>
  <c r="AF91" i="18"/>
  <c r="AE91" i="18"/>
  <c r="AD91" i="18"/>
  <c r="AC91" i="18"/>
  <c r="AB91" i="18"/>
  <c r="AA91" i="18"/>
  <c r="AH90" i="18"/>
  <c r="AG90" i="18"/>
  <c r="AF90" i="18"/>
  <c r="AE90" i="18"/>
  <c r="AD90" i="18"/>
  <c r="AC90" i="18"/>
  <c r="AB90" i="18"/>
  <c r="AA90" i="18"/>
  <c r="AH89" i="18"/>
  <c r="AG89" i="18"/>
  <c r="AF89" i="18"/>
  <c r="AE89" i="18"/>
  <c r="AD89" i="18"/>
  <c r="AC89" i="18"/>
  <c r="AB89" i="18"/>
  <c r="AA89" i="18"/>
  <c r="AH87" i="18"/>
  <c r="AG87" i="18"/>
  <c r="AF87" i="18"/>
  <c r="AE87" i="18"/>
  <c r="AD87" i="18"/>
  <c r="AC87" i="18"/>
  <c r="AB87" i="18"/>
  <c r="AA87" i="18"/>
  <c r="AH86" i="18"/>
  <c r="AG86" i="18"/>
  <c r="AF86" i="18"/>
  <c r="AE86" i="18"/>
  <c r="AD86" i="18"/>
  <c r="AC86" i="18"/>
  <c r="AB86" i="18"/>
  <c r="AA86" i="18"/>
  <c r="AH85" i="18"/>
  <c r="AG85" i="18"/>
  <c r="AF85" i="18"/>
  <c r="AE85" i="18"/>
  <c r="AD85" i="18"/>
  <c r="AC85" i="18"/>
  <c r="AB85" i="18"/>
  <c r="AA85" i="18"/>
  <c r="AH84" i="18"/>
  <c r="AG84" i="18"/>
  <c r="AF84" i="18"/>
  <c r="AE84" i="18"/>
  <c r="AD84" i="18"/>
  <c r="AC84" i="18"/>
  <c r="AB84" i="18"/>
  <c r="AA84" i="18"/>
  <c r="AH83" i="18"/>
  <c r="AG83" i="18"/>
  <c r="AF83" i="18"/>
  <c r="AE83" i="18"/>
  <c r="AD83" i="18"/>
  <c r="AC83" i="18"/>
  <c r="AB83" i="18"/>
  <c r="AA83" i="18"/>
  <c r="AH82" i="18"/>
  <c r="AG82" i="18"/>
  <c r="AF82" i="18"/>
  <c r="AE82" i="18"/>
  <c r="AD82" i="18"/>
  <c r="AC82" i="18"/>
  <c r="AB82" i="18"/>
  <c r="AA82" i="18"/>
  <c r="AH81" i="18"/>
  <c r="AG81" i="18"/>
  <c r="AF81" i="18"/>
  <c r="AE81" i="18"/>
  <c r="AD81" i="18"/>
  <c r="AC81" i="18"/>
  <c r="AB81" i="18"/>
  <c r="AA81" i="18"/>
  <c r="AH80" i="18"/>
  <c r="AG80" i="18"/>
  <c r="AF80" i="18"/>
  <c r="AE80" i="18"/>
  <c r="AD80" i="18"/>
  <c r="AC80" i="18"/>
  <c r="AB80" i="18"/>
  <c r="AA80" i="18"/>
  <c r="AH79" i="18"/>
  <c r="AG79" i="18"/>
  <c r="AF79" i="18"/>
  <c r="AE79" i="18"/>
  <c r="AD79" i="18"/>
  <c r="AC79" i="18"/>
  <c r="AB79" i="18"/>
  <c r="AA79" i="18"/>
  <c r="Z72" i="18"/>
  <c r="Y72" i="18"/>
  <c r="X72" i="18"/>
  <c r="W72" i="18"/>
  <c r="V72" i="18"/>
  <c r="U72" i="18"/>
  <c r="T72" i="18"/>
  <c r="S72" i="18"/>
  <c r="Z71" i="18"/>
  <c r="Y71" i="18"/>
  <c r="X71" i="18"/>
  <c r="W71" i="18"/>
  <c r="V71" i="18"/>
  <c r="U71" i="18"/>
  <c r="T71" i="18"/>
  <c r="S71" i="18"/>
  <c r="AB70" i="18"/>
  <c r="AB69" i="18"/>
  <c r="AB68" i="18"/>
  <c r="AH67" i="18"/>
  <c r="AG67" i="18"/>
  <c r="AF67" i="18"/>
  <c r="AE67" i="18"/>
  <c r="AD67" i="18"/>
  <c r="V41" i="18" s="1"/>
  <c r="AC67" i="18"/>
  <c r="AB67" i="18"/>
  <c r="AA67" i="18"/>
  <c r="AH66" i="18"/>
  <c r="AG66" i="18"/>
  <c r="AF66" i="18"/>
  <c r="AE66" i="18"/>
  <c r="AD66" i="18"/>
  <c r="V40" i="18" s="1"/>
  <c r="AC66" i="18"/>
  <c r="AB66" i="18"/>
  <c r="AA66" i="18"/>
  <c r="AH65" i="18"/>
  <c r="AG65" i="18"/>
  <c r="AF65" i="18"/>
  <c r="AE65" i="18"/>
  <c r="AD65" i="18"/>
  <c r="V39" i="18" s="1"/>
  <c r="AC65" i="18"/>
  <c r="AB65" i="18"/>
  <c r="AA65" i="18"/>
  <c r="AH64" i="18"/>
  <c r="AG64" i="18"/>
  <c r="AF64" i="18"/>
  <c r="AE64" i="18"/>
  <c r="AD64" i="18"/>
  <c r="V38" i="18" s="1"/>
  <c r="AC64" i="18"/>
  <c r="AB64" i="18"/>
  <c r="AA64" i="18"/>
  <c r="AH63" i="18"/>
  <c r="AG63" i="18"/>
  <c r="AF63" i="18"/>
  <c r="AE63" i="18"/>
  <c r="AD63" i="18"/>
  <c r="V37" i="18" s="1"/>
  <c r="AC63" i="18"/>
  <c r="AB63" i="18"/>
  <c r="AA63" i="18"/>
  <c r="AH61" i="18"/>
  <c r="AG61" i="18"/>
  <c r="AF61" i="18"/>
  <c r="AE61" i="18"/>
  <c r="AD61" i="18"/>
  <c r="V35" i="18" s="1"/>
  <c r="AC61" i="18"/>
  <c r="AB61" i="18"/>
  <c r="AA61" i="18"/>
  <c r="AH60" i="18"/>
  <c r="AG60" i="18"/>
  <c r="AF60" i="18"/>
  <c r="AE60" i="18"/>
  <c r="AD60" i="18"/>
  <c r="V34" i="18" s="1"/>
  <c r="AC60" i="18"/>
  <c r="AB60" i="18"/>
  <c r="AA60" i="18"/>
  <c r="AH59" i="18"/>
  <c r="AG59" i="18"/>
  <c r="AF59" i="18"/>
  <c r="AE59" i="18"/>
  <c r="AD59" i="18"/>
  <c r="V33" i="18" s="1"/>
  <c r="AC59" i="18"/>
  <c r="AB59" i="18"/>
  <c r="AA59" i="18"/>
  <c r="AH58" i="18"/>
  <c r="AG58" i="18"/>
  <c r="AF58" i="18"/>
  <c r="AE58" i="18"/>
  <c r="AD58" i="18"/>
  <c r="V32" i="18" s="1"/>
  <c r="AC58" i="18"/>
  <c r="AB58" i="18"/>
  <c r="AA58" i="18"/>
  <c r="AH57" i="18"/>
  <c r="AG57" i="18"/>
  <c r="AF57" i="18"/>
  <c r="AE57" i="18"/>
  <c r="AD57" i="18"/>
  <c r="V31" i="18" s="1"/>
  <c r="AC57" i="18"/>
  <c r="AB57" i="18"/>
  <c r="AA57" i="18"/>
  <c r="AH56" i="18"/>
  <c r="AG56" i="18"/>
  <c r="AF56" i="18"/>
  <c r="AE56" i="18"/>
  <c r="AD56" i="18"/>
  <c r="V30" i="18" s="1"/>
  <c r="AC56" i="18"/>
  <c r="AB56" i="18"/>
  <c r="AA56" i="18"/>
  <c r="AH55" i="18"/>
  <c r="AG55" i="18"/>
  <c r="AF55" i="18"/>
  <c r="AE55" i="18"/>
  <c r="AD55" i="18"/>
  <c r="V29" i="18" s="1"/>
  <c r="AC55" i="18"/>
  <c r="AB55" i="18"/>
  <c r="AA55" i="18"/>
  <c r="AH54" i="18"/>
  <c r="AG54" i="18"/>
  <c r="AF54" i="18"/>
  <c r="AE54" i="18"/>
  <c r="AD54" i="18"/>
  <c r="V28" i="18" s="1"/>
  <c r="AC54" i="18"/>
  <c r="AB54" i="18"/>
  <c r="AA54" i="18"/>
  <c r="AH53" i="18"/>
  <c r="AG53" i="18"/>
  <c r="AF53" i="18"/>
  <c r="AE53" i="18"/>
  <c r="AD53" i="18"/>
  <c r="V27" i="18" s="1"/>
  <c r="AC53" i="18"/>
  <c r="AB53" i="18"/>
  <c r="AA53" i="18"/>
  <c r="Z44" i="18"/>
  <c r="AH44" i="18" s="1"/>
  <c r="Y44" i="18"/>
  <c r="AG44" i="18" s="1"/>
  <c r="X44" i="18"/>
  <c r="AF44" i="18" s="1"/>
  <c r="W44" i="18"/>
  <c r="AE44" i="18" s="1"/>
  <c r="V44" i="18"/>
  <c r="U44" i="18"/>
  <c r="AC44" i="18" s="1"/>
  <c r="T44" i="18"/>
  <c r="AB44" i="18" s="1"/>
  <c r="S44" i="18"/>
  <c r="AA44" i="18" s="1"/>
  <c r="Z43" i="18"/>
  <c r="AH43" i="18" s="1"/>
  <c r="Y43" i="18"/>
  <c r="AG43" i="18" s="1"/>
  <c r="X43" i="18"/>
  <c r="AF43" i="18" s="1"/>
  <c r="W43" i="18"/>
  <c r="AE43" i="18" s="1"/>
  <c r="V43" i="18"/>
  <c r="U43" i="18"/>
  <c r="AC43" i="18" s="1"/>
  <c r="T43" i="18"/>
  <c r="AB43" i="18" s="1"/>
  <c r="S43" i="18"/>
  <c r="AA43" i="18" s="1"/>
  <c r="AD42" i="18"/>
  <c r="Z42" i="18"/>
  <c r="AH42" i="18" s="1"/>
  <c r="Y42" i="18"/>
  <c r="AG42" i="18" s="1"/>
  <c r="X42" i="18"/>
  <c r="AF42" i="18" s="1"/>
  <c r="W42" i="18"/>
  <c r="AE42" i="18" s="1"/>
  <c r="V42" i="18"/>
  <c r="U42" i="18"/>
  <c r="AC42" i="18" s="1"/>
  <c r="T42" i="18"/>
  <c r="AB42" i="18" s="1"/>
  <c r="S42" i="18"/>
  <c r="AA42" i="18" s="1"/>
  <c r="U41" i="18"/>
  <c r="AC41" i="18" s="1"/>
  <c r="T41" i="18"/>
  <c r="AB41" i="18" s="1"/>
  <c r="S41" i="18"/>
  <c r="AA41" i="18" s="1"/>
  <c r="U40" i="18"/>
  <c r="AC40" i="18" s="1"/>
  <c r="T40" i="18"/>
  <c r="AB40" i="18" s="1"/>
  <c r="S40" i="18"/>
  <c r="AA40" i="18" s="1"/>
  <c r="U39" i="18"/>
  <c r="AC39" i="18" s="1"/>
  <c r="T39" i="18"/>
  <c r="AB39" i="18" s="1"/>
  <c r="S39" i="18"/>
  <c r="AA39" i="18" s="1"/>
  <c r="U38" i="18"/>
  <c r="AC38" i="18" s="1"/>
  <c r="T38" i="18"/>
  <c r="AB38" i="18" s="1"/>
  <c r="S38" i="18"/>
  <c r="AA38" i="18" s="1"/>
  <c r="U37" i="18"/>
  <c r="AC37" i="18" s="1"/>
  <c r="T37" i="18"/>
  <c r="AB37" i="18" s="1"/>
  <c r="S37" i="18"/>
  <c r="AA37" i="18" s="1"/>
  <c r="Z36" i="18"/>
  <c r="AH36" i="18" s="1"/>
  <c r="Y36" i="18"/>
  <c r="AG36" i="18" s="1"/>
  <c r="X36" i="18"/>
  <c r="AF36" i="18" s="1"/>
  <c r="W36" i="18"/>
  <c r="AE36" i="18" s="1"/>
  <c r="V36" i="18"/>
  <c r="U36" i="18"/>
  <c r="AC36" i="18" s="1"/>
  <c r="T36" i="18"/>
  <c r="AB36" i="18" s="1"/>
  <c r="S36" i="18"/>
  <c r="AA36" i="18" s="1"/>
  <c r="U35" i="18"/>
  <c r="AC35" i="18" s="1"/>
  <c r="T35" i="18"/>
  <c r="AB35" i="18" s="1"/>
  <c r="S35" i="18"/>
  <c r="AA35" i="18" s="1"/>
  <c r="U34" i="18"/>
  <c r="AC34" i="18" s="1"/>
  <c r="T34" i="18"/>
  <c r="AB34" i="18" s="1"/>
  <c r="S34" i="18"/>
  <c r="AA34" i="18" s="1"/>
  <c r="U33" i="18"/>
  <c r="AC33" i="18" s="1"/>
  <c r="T33" i="18"/>
  <c r="AB33" i="18" s="1"/>
  <c r="S33" i="18"/>
  <c r="AA33" i="18" s="1"/>
  <c r="U32" i="18"/>
  <c r="AC32" i="18" s="1"/>
  <c r="T32" i="18"/>
  <c r="AB32" i="18" s="1"/>
  <c r="S32" i="18"/>
  <c r="AA32" i="18" s="1"/>
  <c r="U31" i="18"/>
  <c r="AC31" i="18" s="1"/>
  <c r="T31" i="18"/>
  <c r="AB31" i="18" s="1"/>
  <c r="S31" i="18"/>
  <c r="AA31" i="18" s="1"/>
  <c r="U30" i="18"/>
  <c r="AC30" i="18" s="1"/>
  <c r="T30" i="18"/>
  <c r="AB30" i="18" s="1"/>
  <c r="S30" i="18"/>
  <c r="AA30" i="18" s="1"/>
  <c r="U29" i="18"/>
  <c r="AC29" i="18" s="1"/>
  <c r="T29" i="18"/>
  <c r="AB29" i="18" s="1"/>
  <c r="S29" i="18"/>
  <c r="AA29" i="18" s="1"/>
  <c r="U28" i="18"/>
  <c r="AC28" i="18" s="1"/>
  <c r="T28" i="18"/>
  <c r="AB28" i="18" s="1"/>
  <c r="S28" i="18"/>
  <c r="AA28" i="18" s="1"/>
  <c r="U27" i="18"/>
  <c r="AC27" i="18" s="1"/>
  <c r="T27" i="18"/>
  <c r="AB27" i="18" s="1"/>
  <c r="S27" i="18"/>
  <c r="AA27" i="18" s="1"/>
  <c r="V26" i="18"/>
  <c r="AD26" i="18" s="1"/>
  <c r="U26" i="18"/>
  <c r="T26" i="18"/>
  <c r="S26" i="18"/>
  <c r="V20" i="18"/>
  <c r="U20" i="18"/>
  <c r="T20" i="18"/>
  <c r="S20" i="18"/>
  <c r="Z17" i="18"/>
  <c r="Z41" i="18" s="1"/>
  <c r="Y17" i="18"/>
  <c r="Y41" i="18" s="1"/>
  <c r="X17" i="18"/>
  <c r="X41" i="18" s="1"/>
  <c r="W17" i="18"/>
  <c r="W41" i="18" s="1"/>
  <c r="Z16" i="18"/>
  <c r="Y16" i="18"/>
  <c r="Y39" i="18" s="1"/>
  <c r="X16" i="18"/>
  <c r="X39" i="18" s="1"/>
  <c r="W16" i="18"/>
  <c r="W39" i="18" s="1"/>
  <c r="Z14" i="18"/>
  <c r="Z35" i="18" s="1"/>
  <c r="Y14" i="18"/>
  <c r="Y35" i="18" s="1"/>
  <c r="X14" i="18"/>
  <c r="X35" i="18" s="1"/>
  <c r="W14" i="18"/>
  <c r="W35" i="18" s="1"/>
  <c r="AE35" i="18" s="1"/>
  <c r="Z13" i="18"/>
  <c r="Y13" i="18"/>
  <c r="Y33" i="18" s="1"/>
  <c r="X13" i="18"/>
  <c r="X33" i="18" s="1"/>
  <c r="W13" i="18"/>
  <c r="W33" i="18" s="1"/>
  <c r="Z12" i="18"/>
  <c r="Z29" i="18" s="1"/>
  <c r="AH29" i="18" s="1"/>
  <c r="Y12" i="18"/>
  <c r="Y29" i="18" s="1"/>
  <c r="AG29" i="18" s="1"/>
  <c r="X12" i="18"/>
  <c r="X29" i="18" s="1"/>
  <c r="AF29" i="18" s="1"/>
  <c r="W12" i="18"/>
  <c r="W29" i="18" s="1"/>
  <c r="AE29" i="18" s="1"/>
  <c r="Z11" i="18"/>
  <c r="Y11" i="18"/>
  <c r="Y26" i="18" s="1"/>
  <c r="X11" i="18"/>
  <c r="X26" i="18" s="1"/>
  <c r="W11" i="18"/>
  <c r="W26" i="18" s="1"/>
  <c r="S46" i="18" l="1"/>
  <c r="T46" i="18"/>
  <c r="U46" i="18"/>
  <c r="AD43" i="18"/>
  <c r="AD27" i="18"/>
  <c r="AD29" i="18"/>
  <c r="AD30" i="18"/>
  <c r="AD31" i="18"/>
  <c r="AD32" i="18"/>
  <c r="AD33" i="18"/>
  <c r="AD34" i="18"/>
  <c r="AD35" i="18"/>
  <c r="AD37" i="18"/>
  <c r="AD38" i="18"/>
  <c r="AD39" i="18"/>
  <c r="AD41" i="18"/>
  <c r="V46" i="18"/>
  <c r="AG26" i="18"/>
  <c r="AG33" i="18"/>
  <c r="AG39" i="18"/>
  <c r="AD28" i="18"/>
  <c r="AD40" i="18"/>
  <c r="AD44" i="18"/>
  <c r="Z26" i="18"/>
  <c r="Z20" i="18"/>
  <c r="Z33" i="18"/>
  <c r="Z32" i="18"/>
  <c r="Z31" i="18"/>
  <c r="Z30" i="18"/>
  <c r="Z39" i="18"/>
  <c r="Z38" i="18"/>
  <c r="Z37" i="18"/>
  <c r="AE41" i="18"/>
  <c r="AF33" i="18"/>
  <c r="AF35" i="18"/>
  <c r="AF41" i="18"/>
  <c r="AF26" i="18"/>
  <c r="AG35" i="18"/>
  <c r="AG41" i="18"/>
  <c r="AD36" i="18"/>
  <c r="AF39" i="18"/>
  <c r="AH35" i="18"/>
  <c r="AH41" i="18"/>
  <c r="AE26" i="18"/>
  <c r="AE33" i="18"/>
  <c r="AE39" i="18"/>
  <c r="W20" i="18"/>
  <c r="W27" i="18"/>
  <c r="W28" i="18"/>
  <c r="W30" i="18"/>
  <c r="W31" i="18"/>
  <c r="W32" i="18"/>
  <c r="W34" i="18"/>
  <c r="W37" i="18"/>
  <c r="W38" i="18"/>
  <c r="W40" i="18"/>
  <c r="X20" i="18"/>
  <c r="X27" i="18"/>
  <c r="X28" i="18"/>
  <c r="X30" i="18"/>
  <c r="X31" i="18"/>
  <c r="X32" i="18"/>
  <c r="X34" i="18"/>
  <c r="X37" i="18"/>
  <c r="X38" i="18"/>
  <c r="X40" i="18"/>
  <c r="Y20" i="18"/>
  <c r="Y27" i="18"/>
  <c r="Y28" i="18"/>
  <c r="Y30" i="18"/>
  <c r="Y31" i="18"/>
  <c r="Y32" i="18"/>
  <c r="Y34" i="18"/>
  <c r="Y37" i="18"/>
  <c r="Y38" i="18"/>
  <c r="Y40" i="18"/>
  <c r="Z27" i="18"/>
  <c r="Z28" i="18"/>
  <c r="Z34" i="18"/>
  <c r="Z40" i="18"/>
  <c r="AA26" i="18"/>
  <c r="AB26" i="18"/>
  <c r="AC26" i="18"/>
  <c r="Y46" i="18" l="1"/>
  <c r="AA46" i="18"/>
  <c r="AA45" i="18"/>
  <c r="AG34" i="18"/>
  <c r="AF40" i="18"/>
  <c r="AF27" i="18"/>
  <c r="AE38" i="18"/>
  <c r="X46" i="18"/>
  <c r="AH33" i="18"/>
  <c r="AG32" i="18"/>
  <c r="AF38" i="18"/>
  <c r="AE37" i="18"/>
  <c r="AD45" i="18"/>
  <c r="AD46" i="18"/>
  <c r="AB46" i="18"/>
  <c r="AB45" i="18"/>
  <c r="AH34" i="18"/>
  <c r="AG30" i="18"/>
  <c r="AF34" i="18"/>
  <c r="AE32" i="18"/>
  <c r="AH38" i="18"/>
  <c r="AG31" i="18"/>
  <c r="AE34" i="18"/>
  <c r="AH28" i="18"/>
  <c r="AG28" i="18"/>
  <c r="AF32" i="18"/>
  <c r="AE31" i="18"/>
  <c r="AH39" i="18"/>
  <c r="AH30" i="18"/>
  <c r="AC46" i="18"/>
  <c r="AC45" i="18"/>
  <c r="AF37" i="18"/>
  <c r="AG40" i="18"/>
  <c r="AF31" i="18"/>
  <c r="AG38" i="18"/>
  <c r="AF30" i="18"/>
  <c r="AE28" i="18"/>
  <c r="AH31" i="18"/>
  <c r="AH40" i="18"/>
  <c r="AH37" i="18"/>
  <c r="Z46" i="18"/>
  <c r="AH26" i="18"/>
  <c r="AH27" i="18"/>
  <c r="AG27" i="18"/>
  <c r="AE30" i="18"/>
  <c r="W46" i="18"/>
  <c r="AG37" i="18"/>
  <c r="AF28" i="18"/>
  <c r="AE40" i="18"/>
  <c r="AE27" i="18"/>
  <c r="AH32" i="18"/>
  <c r="AG45" i="18" l="1"/>
  <c r="AG46" i="18"/>
  <c r="AE45" i="18"/>
  <c r="AE46" i="18"/>
  <c r="AF45" i="18"/>
  <c r="AF46" i="18"/>
  <c r="AH46" i="18"/>
  <c r="AH45" i="18"/>
  <c r="U63" i="16" l="1"/>
  <c r="T63" i="16"/>
  <c r="S63" i="16"/>
  <c r="R63" i="16"/>
  <c r="Q63" i="16"/>
  <c r="P63" i="16"/>
  <c r="O63" i="16"/>
  <c r="N63" i="16"/>
  <c r="M63" i="16"/>
  <c r="L63" i="16"/>
  <c r="K63" i="16"/>
  <c r="J63" i="16"/>
  <c r="U62" i="16"/>
  <c r="T62" i="16"/>
  <c r="T64" i="16" s="1"/>
  <c r="S62" i="16"/>
  <c r="R62" i="16"/>
  <c r="Q62" i="16"/>
  <c r="Q64" i="16" s="1"/>
  <c r="P62" i="16"/>
  <c r="O62" i="16"/>
  <c r="N62" i="16"/>
  <c r="M62" i="16"/>
  <c r="L62" i="16"/>
  <c r="K62" i="16"/>
  <c r="J62" i="16"/>
  <c r="U60" i="16"/>
  <c r="T60" i="16"/>
  <c r="S60" i="16"/>
  <c r="R60" i="16"/>
  <c r="Q60" i="16"/>
  <c r="P60" i="16"/>
  <c r="O60" i="16"/>
  <c r="N60" i="16"/>
  <c r="M60" i="16"/>
  <c r="L60" i="16"/>
  <c r="K60" i="16"/>
  <c r="J60" i="16"/>
  <c r="U59" i="16"/>
  <c r="T59" i="16"/>
  <c r="S59" i="16"/>
  <c r="R59" i="16"/>
  <c r="R61" i="16" s="1"/>
  <c r="Q59" i="16"/>
  <c r="P59" i="16"/>
  <c r="O59" i="16"/>
  <c r="N59" i="16"/>
  <c r="M59" i="16"/>
  <c r="L59" i="16"/>
  <c r="K59" i="16"/>
  <c r="J59" i="16"/>
  <c r="U57" i="16"/>
  <c r="T57" i="16"/>
  <c r="S57" i="16"/>
  <c r="R57" i="16"/>
  <c r="Q57" i="16"/>
  <c r="P57" i="16"/>
  <c r="O57" i="16"/>
  <c r="N57" i="16"/>
  <c r="M57" i="16"/>
  <c r="L57" i="16"/>
  <c r="K57" i="16"/>
  <c r="J57" i="16"/>
  <c r="U56" i="16"/>
  <c r="T56" i="16"/>
  <c r="S56" i="16"/>
  <c r="R56" i="16"/>
  <c r="Q56" i="16"/>
  <c r="P56" i="16"/>
  <c r="O56" i="16"/>
  <c r="N56" i="16"/>
  <c r="M56" i="16"/>
  <c r="L56" i="16"/>
  <c r="K56" i="16"/>
  <c r="J56" i="16"/>
  <c r="U55" i="16"/>
  <c r="T55" i="16"/>
  <c r="S55" i="16"/>
  <c r="R55" i="16"/>
  <c r="Q55" i="16"/>
  <c r="P55" i="16"/>
  <c r="O55" i="16"/>
  <c r="N55" i="16"/>
  <c r="M55" i="16"/>
  <c r="L55" i="16"/>
  <c r="K55" i="16"/>
  <c r="J55" i="16"/>
  <c r="U54" i="16"/>
  <c r="T54" i="16"/>
  <c r="S54" i="16"/>
  <c r="R54" i="16"/>
  <c r="Q54" i="16"/>
  <c r="P54" i="16"/>
  <c r="O54" i="16"/>
  <c r="N54" i="16"/>
  <c r="M54" i="16"/>
  <c r="L54" i="16"/>
  <c r="K54" i="16"/>
  <c r="J54" i="16"/>
  <c r="AE53" i="16"/>
  <c r="AD53" i="16"/>
  <c r="AC53" i="16"/>
  <c r="AB53" i="16"/>
  <c r="V53" i="16"/>
  <c r="F53" i="16"/>
  <c r="AE52" i="16"/>
  <c r="AD52" i="16"/>
  <c r="AC52" i="16"/>
  <c r="AB52" i="16"/>
  <c r="V52" i="16"/>
  <c r="AE51" i="16"/>
  <c r="AD51" i="16"/>
  <c r="AC51" i="16"/>
  <c r="AB51" i="16"/>
  <c r="V51" i="16"/>
  <c r="F51" i="16"/>
  <c r="AE50" i="16"/>
  <c r="AD50" i="16"/>
  <c r="AC50" i="16"/>
  <c r="AB50" i="16"/>
  <c r="V50" i="16"/>
  <c r="AE49" i="16"/>
  <c r="AD49" i="16"/>
  <c r="AC49" i="16"/>
  <c r="AB49" i="16"/>
  <c r="V49" i="16"/>
  <c r="F49" i="16"/>
  <c r="AE48" i="16"/>
  <c r="AD48" i="16"/>
  <c r="AC48" i="16"/>
  <c r="AB48" i="16"/>
  <c r="V48" i="16"/>
  <c r="AE47" i="16"/>
  <c r="AD47" i="16"/>
  <c r="AC47" i="16"/>
  <c r="AB47" i="16"/>
  <c r="V47" i="16"/>
  <c r="F47" i="16"/>
  <c r="AE46" i="16"/>
  <c r="AD46" i="16"/>
  <c r="AC46" i="16"/>
  <c r="AB46" i="16"/>
  <c r="V46" i="16"/>
  <c r="AE45" i="16"/>
  <c r="AD45" i="16"/>
  <c r="AC45" i="16"/>
  <c r="AB45" i="16"/>
  <c r="V45" i="16"/>
  <c r="F45" i="16"/>
  <c r="AE44" i="16"/>
  <c r="AD44" i="16"/>
  <c r="AC44" i="16"/>
  <c r="AB44" i="16"/>
  <c r="V44" i="16"/>
  <c r="AE43" i="16"/>
  <c r="AD43" i="16"/>
  <c r="AC43" i="16"/>
  <c r="AB43" i="16"/>
  <c r="V43" i="16"/>
  <c r="F43" i="16"/>
  <c r="AE42" i="16"/>
  <c r="AD42" i="16"/>
  <c r="AC42" i="16"/>
  <c r="AB42" i="16"/>
  <c r="V42" i="16"/>
  <c r="AE41" i="16"/>
  <c r="AD41" i="16"/>
  <c r="AC41" i="16"/>
  <c r="AB41" i="16"/>
  <c r="V41" i="16"/>
  <c r="F41" i="16"/>
  <c r="AE40" i="16"/>
  <c r="AD40" i="16"/>
  <c r="AC40" i="16"/>
  <c r="AB40" i="16"/>
  <c r="V40" i="16"/>
  <c r="AE39" i="16"/>
  <c r="AD39" i="16"/>
  <c r="AC39" i="16"/>
  <c r="AB39" i="16"/>
  <c r="V39" i="16"/>
  <c r="F39" i="16"/>
  <c r="AE38" i="16"/>
  <c r="AD38" i="16"/>
  <c r="AC38" i="16"/>
  <c r="AB38" i="16"/>
  <c r="V38" i="16"/>
  <c r="AE37" i="16"/>
  <c r="AD37" i="16"/>
  <c r="AC37" i="16"/>
  <c r="AB37" i="16"/>
  <c r="V37" i="16"/>
  <c r="F37" i="16"/>
  <c r="AE36" i="16"/>
  <c r="AD36" i="16"/>
  <c r="AC36" i="16"/>
  <c r="AB36" i="16"/>
  <c r="V36" i="16"/>
  <c r="AE35" i="16"/>
  <c r="AD35" i="16"/>
  <c r="AC35" i="16"/>
  <c r="AB35" i="16"/>
  <c r="V35" i="16"/>
  <c r="F35" i="16"/>
  <c r="AE34" i="16"/>
  <c r="AD34" i="16"/>
  <c r="AC34" i="16"/>
  <c r="AB34" i="16"/>
  <c r="V34" i="16"/>
  <c r="AE33" i="16"/>
  <c r="AD33" i="16"/>
  <c r="AC33" i="16"/>
  <c r="AB33" i="16"/>
  <c r="V33" i="16"/>
  <c r="F33" i="16"/>
  <c r="AE32" i="16"/>
  <c r="AD32" i="16"/>
  <c r="AC32" i="16"/>
  <c r="AB32" i="16"/>
  <c r="V32" i="16"/>
  <c r="AE31" i="16"/>
  <c r="AD31" i="16"/>
  <c r="AC31" i="16"/>
  <c r="AB31" i="16"/>
  <c r="V31" i="16"/>
  <c r="F31" i="16"/>
  <c r="AE30" i="16"/>
  <c r="AD30" i="16"/>
  <c r="AC30" i="16"/>
  <c r="AB30" i="16"/>
  <c r="V30" i="16"/>
  <c r="AE29" i="16"/>
  <c r="AD29" i="16"/>
  <c r="AC29" i="16"/>
  <c r="AB29" i="16"/>
  <c r="V29" i="16"/>
  <c r="F29" i="16"/>
  <c r="AE28" i="16"/>
  <c r="AD28" i="16"/>
  <c r="AC28" i="16"/>
  <c r="AB28" i="16"/>
  <c r="V28" i="16"/>
  <c r="AE27" i="16"/>
  <c r="AD27" i="16"/>
  <c r="AC27" i="16"/>
  <c r="AB27" i="16"/>
  <c r="V27" i="16"/>
  <c r="F27" i="16"/>
  <c r="AE26" i="16"/>
  <c r="AD26" i="16"/>
  <c r="AC26" i="16"/>
  <c r="AB26" i="16"/>
  <c r="V26" i="16"/>
  <c r="AE25" i="16"/>
  <c r="AD25" i="16"/>
  <c r="AC25" i="16"/>
  <c r="AB25" i="16"/>
  <c r="V25" i="16"/>
  <c r="F25" i="16"/>
  <c r="AE24" i="16"/>
  <c r="AD24" i="16"/>
  <c r="AC24" i="16"/>
  <c r="AB24" i="16"/>
  <c r="V24" i="16"/>
  <c r="AE23" i="16"/>
  <c r="AD23" i="16"/>
  <c r="AC23" i="16"/>
  <c r="AB23" i="16"/>
  <c r="V23" i="16"/>
  <c r="F23" i="16"/>
  <c r="AE22" i="16"/>
  <c r="AD22" i="16"/>
  <c r="AC22" i="16"/>
  <c r="AB22" i="16"/>
  <c r="V22" i="16"/>
  <c r="AE21" i="16"/>
  <c r="AD21" i="16"/>
  <c r="AC21" i="16"/>
  <c r="AB21" i="16"/>
  <c r="V21" i="16"/>
  <c r="F21" i="16"/>
  <c r="AE20" i="16"/>
  <c r="AD20" i="16"/>
  <c r="AC20" i="16"/>
  <c r="AB20" i="16"/>
  <c r="V20" i="16"/>
  <c r="AE19" i="16"/>
  <c r="AD19" i="16"/>
  <c r="AC19" i="16"/>
  <c r="AB19" i="16"/>
  <c r="V19" i="16"/>
  <c r="F19" i="16"/>
  <c r="AE18" i="16"/>
  <c r="AD18" i="16"/>
  <c r="AC18" i="16"/>
  <c r="AB18" i="16"/>
  <c r="V18" i="16"/>
  <c r="AE17" i="16"/>
  <c r="AD17" i="16"/>
  <c r="AC17" i="16"/>
  <c r="AB17" i="16"/>
  <c r="V17" i="16"/>
  <c r="F17" i="16"/>
  <c r="AE16" i="16"/>
  <c r="AD16" i="16"/>
  <c r="AC16" i="16"/>
  <c r="AB16" i="16"/>
  <c r="V16" i="16"/>
  <c r="AE15" i="16"/>
  <c r="AD15" i="16"/>
  <c r="AC15" i="16"/>
  <c r="AB15" i="16"/>
  <c r="V15" i="16"/>
  <c r="F15" i="16"/>
  <c r="AE14" i="16"/>
  <c r="AD14" i="16"/>
  <c r="AC14" i="16"/>
  <c r="AB14" i="16"/>
  <c r="V14" i="16"/>
  <c r="AE13" i="16"/>
  <c r="AD13" i="16"/>
  <c r="AC13" i="16"/>
  <c r="AB13" i="16"/>
  <c r="V13" i="16"/>
  <c r="F13" i="16"/>
  <c r="AE12" i="16"/>
  <c r="AD12" i="16"/>
  <c r="AC12" i="16"/>
  <c r="AB12" i="16"/>
  <c r="V12" i="16"/>
  <c r="AE11" i="16"/>
  <c r="AD11" i="16"/>
  <c r="AC11" i="16"/>
  <c r="AB11" i="16"/>
  <c r="V11" i="16"/>
  <c r="F11" i="16"/>
  <c r="AE10" i="16"/>
  <c r="AD10" i="16"/>
  <c r="AC10" i="16"/>
  <c r="AB10" i="16"/>
  <c r="V10" i="16"/>
  <c r="AE9" i="16"/>
  <c r="AD9" i="16"/>
  <c r="AC9" i="16"/>
  <c r="AB9" i="16"/>
  <c r="V9" i="16"/>
  <c r="F9" i="16"/>
  <c r="AE8" i="16"/>
  <c r="AD8" i="16"/>
  <c r="AC8" i="16"/>
  <c r="AB8" i="16"/>
  <c r="V8" i="16"/>
  <c r="K64" i="16" l="1"/>
  <c r="L64" i="16"/>
  <c r="S61" i="16"/>
  <c r="S64" i="16"/>
  <c r="U61" i="16"/>
  <c r="M64" i="16"/>
  <c r="U64" i="16"/>
  <c r="T61" i="16"/>
  <c r="R64" i="16"/>
  <c r="M61" i="16"/>
  <c r="AE55" i="16"/>
  <c r="L61" i="16"/>
  <c r="K61" i="16"/>
  <c r="AE56" i="16"/>
  <c r="AB57" i="16"/>
  <c r="AB54" i="16"/>
  <c r="AA1" i="16"/>
  <c r="AB55" i="16"/>
  <c r="AD57" i="16"/>
  <c r="N61" i="16"/>
  <c r="N64" i="16"/>
  <c r="AC55" i="16"/>
  <c r="P61" i="16"/>
  <c r="O61" i="16"/>
  <c r="O64" i="16"/>
  <c r="V55" i="16"/>
  <c r="AD54" i="16"/>
  <c r="AE57" i="16"/>
  <c r="V60" i="16"/>
  <c r="AD56" i="16"/>
  <c r="AB56" i="16"/>
  <c r="AC57" i="16"/>
  <c r="Q61" i="16"/>
  <c r="P64" i="16"/>
  <c r="V63" i="16"/>
  <c r="AE54" i="16"/>
  <c r="V59" i="16"/>
  <c r="V54" i="16"/>
  <c r="AD55" i="16"/>
  <c r="V62" i="16"/>
  <c r="AC54" i="16"/>
  <c r="AC56" i="16"/>
  <c r="J64" i="16"/>
  <c r="V56" i="16"/>
  <c r="J61" i="16"/>
  <c r="V57" i="16"/>
  <c r="V61" i="16" l="1"/>
  <c r="V64" i="16"/>
  <c r="U66" i="11"/>
  <c r="T66" i="11"/>
  <c r="S66" i="11"/>
  <c r="R66" i="11"/>
  <c r="Q66" i="11"/>
  <c r="P66" i="11"/>
  <c r="O66" i="11"/>
  <c r="N66" i="11"/>
  <c r="M66" i="11"/>
  <c r="L66" i="11"/>
  <c r="K66" i="11"/>
  <c r="J66" i="11"/>
  <c r="U65" i="11"/>
  <c r="T65" i="11"/>
  <c r="T67" i="11" s="1"/>
  <c r="S65" i="11"/>
  <c r="R65" i="11"/>
  <c r="Q65" i="11"/>
  <c r="P65" i="11"/>
  <c r="O65" i="11"/>
  <c r="N65" i="11"/>
  <c r="M65" i="11"/>
  <c r="L65" i="11"/>
  <c r="L67" i="11" s="1"/>
  <c r="K65" i="11"/>
  <c r="J65" i="11"/>
  <c r="U63" i="11"/>
  <c r="T63" i="11"/>
  <c r="S63" i="11"/>
  <c r="R63" i="11"/>
  <c r="Q63" i="11"/>
  <c r="P63" i="11"/>
  <c r="O63" i="11"/>
  <c r="N63" i="11"/>
  <c r="M63" i="11"/>
  <c r="L63" i="11"/>
  <c r="K63" i="11"/>
  <c r="J63" i="11"/>
  <c r="U62" i="11"/>
  <c r="T62" i="11"/>
  <c r="T64" i="11" s="1"/>
  <c r="S62" i="11"/>
  <c r="R62" i="11"/>
  <c r="Q62" i="11"/>
  <c r="P62" i="11"/>
  <c r="O62" i="11"/>
  <c r="N62" i="11"/>
  <c r="M62" i="11"/>
  <c r="L62" i="11"/>
  <c r="L64" i="11" s="1"/>
  <c r="K62" i="11"/>
  <c r="J62" i="11"/>
  <c r="S10" i="8"/>
  <c r="R10" i="8"/>
  <c r="Q10" i="8"/>
  <c r="O10" i="8"/>
  <c r="N10" i="8"/>
  <c r="M10" i="8"/>
  <c r="K10" i="8"/>
  <c r="J10" i="8"/>
  <c r="I10" i="8"/>
  <c r="G10" i="8"/>
  <c r="F10" i="8"/>
  <c r="E10" i="8"/>
  <c r="U58" i="11"/>
  <c r="W62" i="11" s="1"/>
  <c r="T58" i="11"/>
  <c r="S58" i="11"/>
  <c r="R58" i="11"/>
  <c r="Q58" i="11"/>
  <c r="P58" i="11"/>
  <c r="O58" i="11"/>
  <c r="N58" i="11"/>
  <c r="M58" i="11"/>
  <c r="L58" i="11"/>
  <c r="K58" i="11"/>
  <c r="J58" i="11"/>
  <c r="U57" i="11"/>
  <c r="T57" i="11"/>
  <c r="S57" i="11"/>
  <c r="R57" i="11"/>
  <c r="Q57" i="11"/>
  <c r="P57" i="11"/>
  <c r="O57" i="11"/>
  <c r="N57" i="11"/>
  <c r="M57" i="11"/>
  <c r="L57" i="11"/>
  <c r="K57" i="11"/>
  <c r="J57" i="11"/>
  <c r="V56" i="11"/>
  <c r="V55" i="11"/>
  <c r="V54" i="11"/>
  <c r="V53" i="11"/>
  <c r="V52" i="11"/>
  <c r="V51" i="11"/>
  <c r="V50" i="11"/>
  <c r="V49" i="11"/>
  <c r="V48" i="11"/>
  <c r="V47" i="11"/>
  <c r="V46" i="11"/>
  <c r="V45" i="11"/>
  <c r="V44" i="11"/>
  <c r="V43" i="11"/>
  <c r="V42" i="11"/>
  <c r="V41" i="11"/>
  <c r="V40" i="11"/>
  <c r="V39" i="11"/>
  <c r="V38" i="11"/>
  <c r="V37" i="11"/>
  <c r="V36" i="11"/>
  <c r="V35" i="11"/>
  <c r="V34" i="11"/>
  <c r="V33" i="11"/>
  <c r="V32" i="11"/>
  <c r="V31" i="11"/>
  <c r="V30" i="11"/>
  <c r="V29" i="11"/>
  <c r="V26" i="11"/>
  <c r="V25" i="11"/>
  <c r="V24" i="11"/>
  <c r="V23" i="11"/>
  <c r="V22" i="11"/>
  <c r="V21" i="11"/>
  <c r="V20" i="11"/>
  <c r="V19" i="11"/>
  <c r="V18" i="11"/>
  <c r="V17" i="11"/>
  <c r="V16" i="11"/>
  <c r="V15" i="11"/>
  <c r="V14" i="11"/>
  <c r="V13" i="11"/>
  <c r="V12" i="11"/>
  <c r="V11" i="11"/>
  <c r="V8" i="11"/>
  <c r="V7" i="11"/>
  <c r="U67" i="11" l="1"/>
  <c r="P10" i="8"/>
  <c r="M13" i="8"/>
  <c r="M18" i="8"/>
  <c r="N13" i="8"/>
  <c r="N18" i="8"/>
  <c r="N21" i="8" s="1"/>
  <c r="H10" i="8"/>
  <c r="E13" i="8"/>
  <c r="E18" i="8"/>
  <c r="O13" i="8"/>
  <c r="O18" i="8"/>
  <c r="O21" i="8" s="1"/>
  <c r="F13" i="8"/>
  <c r="F18" i="8"/>
  <c r="F21" i="8" s="1"/>
  <c r="T10" i="8"/>
  <c r="Q13" i="8"/>
  <c r="Q18" i="8"/>
  <c r="G18" i="8"/>
  <c r="G21" i="8" s="1"/>
  <c r="G13" i="8"/>
  <c r="R18" i="8"/>
  <c r="R21" i="8" s="1"/>
  <c r="R13" i="8"/>
  <c r="L10" i="8"/>
  <c r="I18" i="8"/>
  <c r="I13" i="8"/>
  <c r="S13" i="8"/>
  <c r="S18" i="8"/>
  <c r="S21" i="8" s="1"/>
  <c r="J18" i="8"/>
  <c r="J21" i="8" s="1"/>
  <c r="J13" i="8"/>
  <c r="K13" i="8"/>
  <c r="K18" i="8"/>
  <c r="K21" i="8" s="1"/>
  <c r="M64" i="11"/>
  <c r="U64" i="11"/>
  <c r="M67" i="11"/>
  <c r="Q67" i="11"/>
  <c r="R64" i="11"/>
  <c r="J67" i="11"/>
  <c r="R67" i="11"/>
  <c r="K64" i="11"/>
  <c r="S64" i="11"/>
  <c r="S67" i="11"/>
  <c r="P64" i="11"/>
  <c r="P67" i="11"/>
  <c r="N64" i="11"/>
  <c r="O64" i="11"/>
  <c r="O67" i="11"/>
  <c r="V63" i="11"/>
  <c r="V65" i="11"/>
  <c r="Q64" i="11"/>
  <c r="N67" i="11"/>
  <c r="V66" i="11"/>
  <c r="V62" i="11"/>
  <c r="V57" i="11"/>
  <c r="V58" i="11"/>
  <c r="V59" i="11"/>
  <c r="J64" i="11"/>
  <c r="K67" i="11"/>
  <c r="V60" i="11"/>
  <c r="H13" i="8" l="1"/>
  <c r="U10" i="8"/>
  <c r="P13" i="8"/>
  <c r="H18" i="8"/>
  <c r="E21" i="8"/>
  <c r="H21" i="8" s="1"/>
  <c r="T18" i="8"/>
  <c r="Q21" i="8"/>
  <c r="T21" i="8" s="1"/>
  <c r="L13" i="8"/>
  <c r="I21" i="8"/>
  <c r="L21" i="8" s="1"/>
  <c r="L18" i="8"/>
  <c r="T13" i="8"/>
  <c r="P18" i="8"/>
  <c r="M21" i="8"/>
  <c r="P21" i="8" s="1"/>
  <c r="V67" i="11"/>
  <c r="V64" i="11"/>
  <c r="U13" i="8" l="1"/>
  <c r="U21" i="8"/>
  <c r="U18" i="8"/>
  <c r="H6" i="10" l="1"/>
  <c r="H5" i="10"/>
  <c r="F6" i="10"/>
  <c r="E6" i="10"/>
  <c r="F5" i="10"/>
  <c r="E5" i="10"/>
  <c r="D6" i="10"/>
  <c r="D5" i="10"/>
  <c r="U8" i="10"/>
  <c r="U7" i="10"/>
  <c r="U6" i="10"/>
  <c r="U5" i="10"/>
  <c r="U4" i="10"/>
  <c r="U3" i="10"/>
  <c r="H8" i="10" l="1"/>
  <c r="K5" i="10"/>
  <c r="F8" i="10"/>
  <c r="F7" i="10"/>
  <c r="R8" i="10"/>
  <c r="Q8" i="10"/>
  <c r="P8" i="10"/>
  <c r="N8" i="10"/>
  <c r="M8" i="10"/>
  <c r="L8" i="10"/>
  <c r="J8" i="10"/>
  <c r="I8" i="10"/>
  <c r="E8" i="10"/>
  <c r="D8" i="10"/>
  <c r="R7" i="10"/>
  <c r="Q7" i="10"/>
  <c r="P7" i="10"/>
  <c r="N7" i="10"/>
  <c r="M7" i="10"/>
  <c r="L7" i="10"/>
  <c r="J7" i="10"/>
  <c r="I7" i="10"/>
  <c r="E7" i="10"/>
  <c r="D7" i="10"/>
  <c r="S5" i="10"/>
  <c r="O5" i="10"/>
  <c r="S4" i="10"/>
  <c r="S8" i="10" s="1"/>
  <c r="O4" i="10"/>
  <c r="O8" i="10" s="1"/>
  <c r="K4" i="10"/>
  <c r="G4" i="10"/>
  <c r="S3" i="10"/>
  <c r="S7" i="10" s="1"/>
  <c r="O3" i="10"/>
  <c r="O7" i="10" s="1"/>
  <c r="K3" i="10"/>
  <c r="G3" i="10"/>
  <c r="K7" i="10" l="1"/>
  <c r="G5" i="10"/>
  <c r="G7" i="10" s="1"/>
  <c r="H7" i="10"/>
  <c r="T4" i="10"/>
  <c r="S6" i="10"/>
  <c r="T3" i="10"/>
  <c r="G6" i="10"/>
  <c r="G8" i="10" s="1"/>
  <c r="O6" i="10"/>
  <c r="T5" i="10" l="1"/>
  <c r="T7" i="10" s="1"/>
  <c r="K6" i="10"/>
  <c r="K8" i="10" s="1"/>
  <c r="T6" i="10" l="1"/>
  <c r="T8" i="10" s="1"/>
  <c r="AG25" i="4" l="1"/>
  <c r="W25" i="5" l="1"/>
  <c r="J43" i="9" l="1"/>
  <c r="AE43" i="9" s="1"/>
  <c r="W43" i="9"/>
  <c r="AM43" i="9"/>
  <c r="J44" i="9"/>
  <c r="X44" i="9" s="1"/>
  <c r="W44" i="9"/>
  <c r="AA44" i="9"/>
  <c r="AB44" i="9"/>
  <c r="AC44" i="9"/>
  <c r="AD44" i="9"/>
  <c r="AE44" i="9"/>
  <c r="AI44" i="9"/>
  <c r="AM44" i="9"/>
  <c r="J45" i="9"/>
  <c r="AC45" i="9" s="1"/>
  <c r="W45" i="9"/>
  <c r="AB45" i="9"/>
  <c r="AD45" i="9"/>
  <c r="AM45" i="9"/>
  <c r="J46" i="9"/>
  <c r="AE46" i="9" s="1"/>
  <c r="W46" i="9"/>
  <c r="Y46" i="9"/>
  <c r="Z46" i="9"/>
  <c r="AA46" i="9"/>
  <c r="AB46" i="9"/>
  <c r="AC46" i="9"/>
  <c r="AD46" i="9"/>
  <c r="AG46" i="9"/>
  <c r="AH46" i="9"/>
  <c r="AI46" i="9"/>
  <c r="AM46" i="9"/>
  <c r="AL38" i="9"/>
  <c r="AA45" i="9" l="1"/>
  <c r="AC43" i="9"/>
  <c r="AH45" i="9"/>
  <c r="Z45" i="9"/>
  <c r="AB43" i="9"/>
  <c r="AF46" i="9"/>
  <c r="X46" i="9"/>
  <c r="AJ46" i="9" s="1"/>
  <c r="AN46" i="9" s="1"/>
  <c r="AG45" i="9"/>
  <c r="Y45" i="9"/>
  <c r="AH44" i="9"/>
  <c r="Z44" i="9"/>
  <c r="AI43" i="9"/>
  <c r="AA43" i="9"/>
  <c r="AD43" i="9"/>
  <c r="AI45" i="9"/>
  <c r="AF45" i="9"/>
  <c r="X45" i="9"/>
  <c r="AG44" i="9"/>
  <c r="Y44" i="9"/>
  <c r="AH43" i="9"/>
  <c r="Z43" i="9"/>
  <c r="AE45" i="9"/>
  <c r="AF44" i="9"/>
  <c r="AJ44" i="9" s="1"/>
  <c r="AN44" i="9" s="1"/>
  <c r="AG43" i="9"/>
  <c r="Y43" i="9"/>
  <c r="X43" i="9"/>
  <c r="AF43" i="9"/>
  <c r="AJ45" i="9" l="1"/>
  <c r="AN45" i="9" s="1"/>
  <c r="AJ43" i="9"/>
  <c r="AN43" i="9" s="1"/>
  <c r="AL72" i="9" l="1"/>
  <c r="AK72" i="9"/>
  <c r="AK38" i="9" l="1"/>
  <c r="AJ89" i="9" l="1"/>
  <c r="W89" i="9"/>
  <c r="B89" i="9"/>
  <c r="AJ88" i="9"/>
  <c r="W88" i="9"/>
  <c r="B88" i="9"/>
  <c r="AJ87" i="9"/>
  <c r="W87" i="9"/>
  <c r="B87" i="9"/>
  <c r="AJ86" i="9"/>
  <c r="W86" i="9"/>
  <c r="B86" i="9"/>
  <c r="AJ85" i="9"/>
  <c r="W85" i="9"/>
  <c r="B85" i="9"/>
  <c r="AJ84" i="9"/>
  <c r="W84" i="9"/>
  <c r="B84" i="9"/>
  <c r="AJ83" i="9"/>
  <c r="W83" i="9"/>
  <c r="B83" i="9"/>
  <c r="AJ82" i="9"/>
  <c r="W82" i="9"/>
  <c r="B82" i="9"/>
  <c r="AJ81" i="9"/>
  <c r="W81" i="9"/>
  <c r="B81" i="9"/>
  <c r="AJ80" i="9"/>
  <c r="W80" i="9"/>
  <c r="B80" i="9"/>
  <c r="AJ79" i="9"/>
  <c r="W79" i="9"/>
  <c r="B79" i="9"/>
  <c r="AJ78" i="9"/>
  <c r="W78" i="9"/>
  <c r="B78" i="9"/>
  <c r="AJ77" i="9"/>
  <c r="W77" i="9"/>
  <c r="B77" i="9"/>
  <c r="AJ76" i="9"/>
  <c r="W76" i="9"/>
  <c r="B76" i="9"/>
  <c r="AJ75" i="9"/>
  <c r="W75" i="9"/>
  <c r="B75" i="9"/>
  <c r="AJ74" i="9"/>
  <c r="W74" i="9"/>
  <c r="B74" i="9"/>
  <c r="AJ73" i="9"/>
  <c r="W73" i="9"/>
  <c r="B73" i="9"/>
  <c r="B72" i="9"/>
  <c r="AI71" i="9"/>
  <c r="AH71" i="9"/>
  <c r="AG71" i="9"/>
  <c r="AF71" i="9"/>
  <c r="AE71" i="9"/>
  <c r="AC71" i="9"/>
  <c r="AB71" i="9"/>
  <c r="AA71" i="9"/>
  <c r="Z71" i="9"/>
  <c r="Y71" i="9"/>
  <c r="X71" i="9"/>
  <c r="Q71" i="9"/>
  <c r="W71" i="9" s="1"/>
  <c r="F71" i="9"/>
  <c r="B71" i="9" s="1"/>
  <c r="E71" i="9"/>
  <c r="D71" i="9"/>
  <c r="AF70" i="9"/>
  <c r="AE70" i="9"/>
  <c r="AD70" i="9"/>
  <c r="AA70" i="9"/>
  <c r="Z70" i="9"/>
  <c r="Y70" i="9"/>
  <c r="X70" i="9"/>
  <c r="V70" i="9"/>
  <c r="AI70" i="9" s="1"/>
  <c r="U70" i="9"/>
  <c r="AH70" i="9" s="1"/>
  <c r="T70" i="9"/>
  <c r="AG70" i="9" s="1"/>
  <c r="P70" i="9"/>
  <c r="AC70" i="9" s="1"/>
  <c r="O70" i="9"/>
  <c r="AB70" i="9" s="1"/>
  <c r="AI69" i="9"/>
  <c r="AH69" i="9"/>
  <c r="AF69" i="9"/>
  <c r="AD69" i="9"/>
  <c r="AC69" i="9"/>
  <c r="AB69" i="9"/>
  <c r="AA69" i="9"/>
  <c r="Z69" i="9"/>
  <c r="Y69" i="9"/>
  <c r="X69" i="9"/>
  <c r="T69" i="9"/>
  <c r="R69" i="9"/>
  <c r="AE69" i="9" s="1"/>
  <c r="AI68" i="9"/>
  <c r="AH68" i="9"/>
  <c r="AG68" i="9"/>
  <c r="AF68" i="9"/>
  <c r="AD68" i="9"/>
  <c r="AC68" i="9"/>
  <c r="AB68" i="9"/>
  <c r="AA68" i="9"/>
  <c r="Z68" i="9"/>
  <c r="Y68" i="9"/>
  <c r="X68" i="9"/>
  <c r="R68" i="9"/>
  <c r="AE68" i="9" s="1"/>
  <c r="AI67" i="9"/>
  <c r="AH67" i="9"/>
  <c r="AG67" i="9"/>
  <c r="AF67" i="9"/>
  <c r="AE67" i="9"/>
  <c r="AD67" i="9"/>
  <c r="AC67" i="9"/>
  <c r="AB67" i="9"/>
  <c r="AA67" i="9"/>
  <c r="Z67" i="9"/>
  <c r="Y67" i="9"/>
  <c r="X67" i="9"/>
  <c r="AJ67" i="9" s="1"/>
  <c r="W67" i="9"/>
  <c r="AI66" i="9"/>
  <c r="AH66" i="9"/>
  <c r="AG66" i="9"/>
  <c r="AF66" i="9"/>
  <c r="AE66" i="9"/>
  <c r="AD66" i="9"/>
  <c r="AC66" i="9"/>
  <c r="AB66" i="9"/>
  <c r="AA66" i="9"/>
  <c r="Z66" i="9"/>
  <c r="Y66" i="9"/>
  <c r="X66" i="9"/>
  <c r="W66" i="9"/>
  <c r="AI65" i="9"/>
  <c r="AH65" i="9"/>
  <c r="AG65" i="9"/>
  <c r="AF65" i="9"/>
  <c r="AE65" i="9"/>
  <c r="AD65" i="9"/>
  <c r="AC65" i="9"/>
  <c r="AB65" i="9"/>
  <c r="AA65" i="9"/>
  <c r="Z65" i="9"/>
  <c r="Y65" i="9"/>
  <c r="X65" i="9"/>
  <c r="W65" i="9"/>
  <c r="AI64" i="9"/>
  <c r="AH64" i="9"/>
  <c r="AG64" i="9"/>
  <c r="AF64" i="9"/>
  <c r="AE64" i="9"/>
  <c r="AD64" i="9"/>
  <c r="AC64" i="9"/>
  <c r="AB64" i="9"/>
  <c r="AA64" i="9"/>
  <c r="Z64" i="9"/>
  <c r="Y64" i="9"/>
  <c r="X64" i="9"/>
  <c r="W64" i="9"/>
  <c r="AI63" i="9"/>
  <c r="AH63" i="9"/>
  <c r="AG63" i="9"/>
  <c r="AF63" i="9"/>
  <c r="AE63" i="9"/>
  <c r="AD63" i="9"/>
  <c r="AC63" i="9"/>
  <c r="AB63" i="9"/>
  <c r="AA63" i="9"/>
  <c r="Z63" i="9"/>
  <c r="Y63" i="9"/>
  <c r="X63" i="9"/>
  <c r="W63" i="9"/>
  <c r="AI62" i="9"/>
  <c r="AH62" i="9"/>
  <c r="AG62" i="9"/>
  <c r="AF62" i="9"/>
  <c r="AE62" i="9"/>
  <c r="AD62" i="9"/>
  <c r="AC62" i="9"/>
  <c r="AB62" i="9"/>
  <c r="AA62" i="9"/>
  <c r="Z62" i="9"/>
  <c r="Y62" i="9"/>
  <c r="X62" i="9"/>
  <c r="W62" i="9"/>
  <c r="AI61" i="9"/>
  <c r="AH61" i="9"/>
  <c r="AG61" i="9"/>
  <c r="AF61" i="9"/>
  <c r="AE61" i="9"/>
  <c r="AD61" i="9"/>
  <c r="AC61" i="9"/>
  <c r="AB61" i="9"/>
  <c r="AA61" i="9"/>
  <c r="Z61" i="9"/>
  <c r="Y61" i="9"/>
  <c r="X61" i="9"/>
  <c r="W61" i="9"/>
  <c r="AF60" i="9"/>
  <c r="AE60" i="9"/>
  <c r="AD60" i="9"/>
  <c r="Z60" i="9"/>
  <c r="Y60" i="9"/>
  <c r="X60" i="9"/>
  <c r="V60" i="9"/>
  <c r="AI60" i="9" s="1"/>
  <c r="U60" i="9"/>
  <c r="AH60" i="9" s="1"/>
  <c r="T60" i="9"/>
  <c r="AG60" i="9" s="1"/>
  <c r="P60" i="9"/>
  <c r="AC60" i="9" s="1"/>
  <c r="O60" i="9"/>
  <c r="N60" i="9"/>
  <c r="AA60" i="9" s="1"/>
  <c r="AI59" i="9"/>
  <c r="AH59" i="9"/>
  <c r="AG59" i="9"/>
  <c r="AF59" i="9"/>
  <c r="AE59" i="9"/>
  <c r="AC59" i="9"/>
  <c r="AB59" i="9"/>
  <c r="AA59" i="9"/>
  <c r="Z59" i="9"/>
  <c r="Y59" i="9"/>
  <c r="X59" i="9"/>
  <c r="Q59" i="9"/>
  <c r="AD59" i="9" s="1"/>
  <c r="AI58" i="9"/>
  <c r="AH58" i="9"/>
  <c r="AG58" i="9"/>
  <c r="AF58" i="9"/>
  <c r="AE58" i="9"/>
  <c r="AC58" i="9"/>
  <c r="AB58" i="9"/>
  <c r="AA58" i="9"/>
  <c r="Z58" i="9"/>
  <c r="Y58" i="9"/>
  <c r="X58" i="9"/>
  <c r="Q58" i="9"/>
  <c r="AD58" i="9" s="1"/>
  <c r="AJ57" i="9"/>
  <c r="W57" i="9"/>
  <c r="B57" i="9"/>
  <c r="AJ56" i="9"/>
  <c r="W56" i="9"/>
  <c r="B56" i="9"/>
  <c r="AJ55" i="9"/>
  <c r="W55" i="9"/>
  <c r="B55" i="9"/>
  <c r="AJ54" i="9"/>
  <c r="W54" i="9"/>
  <c r="B54" i="9"/>
  <c r="AJ53" i="9"/>
  <c r="W53" i="9"/>
  <c r="B53" i="9"/>
  <c r="AJ52" i="9"/>
  <c r="W52" i="9"/>
  <c r="B52" i="9"/>
  <c r="AJ51" i="9"/>
  <c r="W51" i="9"/>
  <c r="B51" i="9"/>
  <c r="AJ50" i="9"/>
  <c r="W50" i="9"/>
  <c r="B50" i="9"/>
  <c r="AJ49" i="9"/>
  <c r="W49" i="9"/>
  <c r="B49" i="9"/>
  <c r="AJ48" i="9"/>
  <c r="W48" i="9"/>
  <c r="B48" i="9"/>
  <c r="W47" i="9"/>
  <c r="AM47" i="9" s="1"/>
  <c r="J47" i="9"/>
  <c r="AG47" i="9" s="1"/>
  <c r="W42" i="9"/>
  <c r="AM42" i="9" s="1"/>
  <c r="J42" i="9"/>
  <c r="AB42" i="9" s="1"/>
  <c r="B42" i="9"/>
  <c r="K41" i="9"/>
  <c r="W41" i="9" s="1"/>
  <c r="J41" i="9"/>
  <c r="AB41" i="9" s="1"/>
  <c r="B41" i="9"/>
  <c r="W40" i="9"/>
  <c r="AM40" i="9" s="1"/>
  <c r="J40" i="9"/>
  <c r="AC40" i="9" s="1"/>
  <c r="B40" i="9"/>
  <c r="W39" i="9"/>
  <c r="J39" i="9"/>
  <c r="AC39" i="9" s="1"/>
  <c r="B39" i="9"/>
  <c r="W37" i="9"/>
  <c r="AM37" i="9" s="1"/>
  <c r="J37" i="9"/>
  <c r="AC37" i="9" s="1"/>
  <c r="B37" i="9"/>
  <c r="W36" i="9"/>
  <c r="AM36" i="9" s="1"/>
  <c r="J36" i="9"/>
  <c r="AC36" i="9" s="1"/>
  <c r="B36" i="9"/>
  <c r="W35" i="9"/>
  <c r="AM35" i="9" s="1"/>
  <c r="J35" i="9"/>
  <c r="AC35" i="9" s="1"/>
  <c r="B35" i="9"/>
  <c r="W34" i="9"/>
  <c r="AM34" i="9" s="1"/>
  <c r="J34" i="9"/>
  <c r="AC34" i="9" s="1"/>
  <c r="B34" i="9"/>
  <c r="W33" i="9"/>
  <c r="AM33" i="9" s="1"/>
  <c r="J33" i="9"/>
  <c r="AC33" i="9" s="1"/>
  <c r="B33" i="9"/>
  <c r="W32" i="9"/>
  <c r="AM32" i="9" s="1"/>
  <c r="J32" i="9"/>
  <c r="AC32" i="9" s="1"/>
  <c r="B32" i="9"/>
  <c r="W31" i="9"/>
  <c r="AM31" i="9" s="1"/>
  <c r="J31" i="9"/>
  <c r="AC31" i="9" s="1"/>
  <c r="B31" i="9"/>
  <c r="W30" i="9"/>
  <c r="AM30" i="9" s="1"/>
  <c r="J30" i="9"/>
  <c r="AC30" i="9" s="1"/>
  <c r="B30" i="9"/>
  <c r="W29" i="9"/>
  <c r="AM29" i="9" s="1"/>
  <c r="J29" i="9"/>
  <c r="AC29" i="9" s="1"/>
  <c r="B29" i="9"/>
  <c r="W28" i="9"/>
  <c r="J28" i="9"/>
  <c r="AC28" i="9" s="1"/>
  <c r="B28" i="9"/>
  <c r="AJ27" i="9"/>
  <c r="W27" i="9"/>
  <c r="B27" i="9"/>
  <c r="AJ26" i="9"/>
  <c r="W26" i="9"/>
  <c r="B26" i="9"/>
  <c r="AJ25" i="9"/>
  <c r="W25" i="9"/>
  <c r="B25" i="9"/>
  <c r="AJ24" i="9"/>
  <c r="W24" i="9"/>
  <c r="B24" i="9"/>
  <c r="AJ23" i="9"/>
  <c r="W23" i="9"/>
  <c r="B23" i="9"/>
  <c r="AJ22" i="9"/>
  <c r="W22" i="9"/>
  <c r="B22" i="9"/>
  <c r="AJ21" i="9"/>
  <c r="W21" i="9"/>
  <c r="B21" i="9"/>
  <c r="AJ20" i="9"/>
  <c r="W20" i="9"/>
  <c r="B20" i="9"/>
  <c r="AJ19" i="9"/>
  <c r="W19" i="9"/>
  <c r="B19" i="9"/>
  <c r="AJ18" i="9"/>
  <c r="W18" i="9"/>
  <c r="B18" i="9"/>
  <c r="AJ17" i="9"/>
  <c r="W17" i="9"/>
  <c r="B17" i="9"/>
  <c r="AJ16" i="9"/>
  <c r="W16" i="9"/>
  <c r="B16" i="9"/>
  <c r="AJ15" i="9"/>
  <c r="W15" i="9"/>
  <c r="B15" i="9"/>
  <c r="AJ14" i="9"/>
  <c r="W14" i="9"/>
  <c r="B14" i="9"/>
  <c r="AJ13" i="9"/>
  <c r="W13" i="9"/>
  <c r="B13" i="9"/>
  <c r="AJ12" i="9"/>
  <c r="W12" i="9"/>
  <c r="B12" i="9"/>
  <c r="AJ11" i="9"/>
  <c r="W11" i="9"/>
  <c r="B11" i="9"/>
  <c r="AJ10" i="9"/>
  <c r="W10" i="9"/>
  <c r="B10" i="9"/>
  <c r="AJ9" i="9"/>
  <c r="W9" i="9"/>
  <c r="B9" i="9"/>
  <c r="AJ8" i="9"/>
  <c r="W8" i="9"/>
  <c r="B8" i="9"/>
  <c r="AJ7" i="9"/>
  <c r="W7" i="9"/>
  <c r="B7" i="9"/>
  <c r="AJ6" i="9"/>
  <c r="W6" i="9"/>
  <c r="B6" i="9"/>
  <c r="AJ5" i="9"/>
  <c r="W5" i="9"/>
  <c r="B5" i="9"/>
  <c r="AE47" i="9" l="1"/>
  <c r="AI47" i="9"/>
  <c r="AJ65" i="9"/>
  <c r="AA47" i="9"/>
  <c r="AH47" i="9"/>
  <c r="AM39" i="9"/>
  <c r="W72" i="9"/>
  <c r="W38" i="9"/>
  <c r="W69" i="9"/>
  <c r="AJ62" i="9"/>
  <c r="AB47" i="9"/>
  <c r="AJ58" i="9"/>
  <c r="W60" i="9"/>
  <c r="AJ64" i="9"/>
  <c r="AG69" i="9"/>
  <c r="AJ69" i="9" s="1"/>
  <c r="AJ66" i="9"/>
  <c r="W2" i="9"/>
  <c r="AM41" i="9"/>
  <c r="AJ63" i="9"/>
  <c r="W1" i="9"/>
  <c r="AM28" i="9"/>
  <c r="AM38" i="9" s="1"/>
  <c r="AC42" i="9"/>
  <c r="Z47" i="9"/>
  <c r="AJ61" i="9"/>
  <c r="AJ68" i="9"/>
  <c r="AJ59" i="9"/>
  <c r="AJ70" i="9"/>
  <c r="AD29" i="9"/>
  <c r="AD33" i="9"/>
  <c r="AD37" i="9"/>
  <c r="AD39" i="9"/>
  <c r="AC41" i="9"/>
  <c r="AE30" i="9"/>
  <c r="AE34" i="9"/>
  <c r="AE36" i="9"/>
  <c r="AD41" i="9"/>
  <c r="W59" i="9"/>
  <c r="W70" i="9"/>
  <c r="X28" i="9"/>
  <c r="X29" i="9"/>
  <c r="X30" i="9"/>
  <c r="X31" i="9"/>
  <c r="X32" i="9"/>
  <c r="X33" i="9"/>
  <c r="X34" i="9"/>
  <c r="X35" i="9"/>
  <c r="X36" i="9"/>
  <c r="X37" i="9"/>
  <c r="X39" i="9"/>
  <c r="X40" i="9"/>
  <c r="AE41" i="9"/>
  <c r="AE42" i="9"/>
  <c r="W58" i="9"/>
  <c r="AB60" i="9"/>
  <c r="AJ60" i="9" s="1"/>
  <c r="Y28" i="9"/>
  <c r="AG28" i="9"/>
  <c r="Y29" i="9"/>
  <c r="AG29" i="9"/>
  <c r="Y30" i="9"/>
  <c r="AG30" i="9"/>
  <c r="Y31" i="9"/>
  <c r="AG31" i="9"/>
  <c r="Y32" i="9"/>
  <c r="AG32" i="9"/>
  <c r="Y33" i="9"/>
  <c r="AG33" i="9"/>
  <c r="Y34" i="9"/>
  <c r="AG34" i="9"/>
  <c r="Y35" i="9"/>
  <c r="AG35" i="9"/>
  <c r="Y36" i="9"/>
  <c r="AG36" i="9"/>
  <c r="Y37" i="9"/>
  <c r="AG37" i="9"/>
  <c r="Y39" i="9"/>
  <c r="AG39" i="9"/>
  <c r="Y40" i="9"/>
  <c r="AG40" i="9"/>
  <c r="X41" i="9"/>
  <c r="AF41" i="9"/>
  <c r="X42" i="9"/>
  <c r="AF42" i="9"/>
  <c r="AC47" i="9"/>
  <c r="AD71" i="9"/>
  <c r="AJ71" i="9" s="1"/>
  <c r="AD28" i="9"/>
  <c r="AD36" i="9"/>
  <c r="AE29" i="9"/>
  <c r="AE31" i="9"/>
  <c r="AE37" i="9"/>
  <c r="AE40" i="9"/>
  <c r="AF28" i="9"/>
  <c r="AF29" i="9"/>
  <c r="AF30" i="9"/>
  <c r="AF31" i="9"/>
  <c r="AF32" i="9"/>
  <c r="AF33" i="9"/>
  <c r="AF34" i="9"/>
  <c r="AF35" i="9"/>
  <c r="AF36" i="9"/>
  <c r="AF37" i="9"/>
  <c r="AF39" i="9"/>
  <c r="AF40" i="9"/>
  <c r="Z28" i="9"/>
  <c r="AH28" i="9"/>
  <c r="Z29" i="9"/>
  <c r="AH29" i="9"/>
  <c r="Z30" i="9"/>
  <c r="AH30" i="9"/>
  <c r="Z31" i="9"/>
  <c r="AH31" i="9"/>
  <c r="Z32" i="9"/>
  <c r="AH32" i="9"/>
  <c r="Z33" i="9"/>
  <c r="AH33" i="9"/>
  <c r="Z34" i="9"/>
  <c r="AH34" i="9"/>
  <c r="Z35" i="9"/>
  <c r="AH35" i="9"/>
  <c r="Z36" i="9"/>
  <c r="AH36" i="9"/>
  <c r="Z37" i="9"/>
  <c r="AH37" i="9"/>
  <c r="Z39" i="9"/>
  <c r="AH39" i="9"/>
  <c r="Z40" i="9"/>
  <c r="AH40" i="9"/>
  <c r="Y41" i="9"/>
  <c r="AG41" i="9"/>
  <c r="Y42" i="9"/>
  <c r="AG42" i="9"/>
  <c r="AD47" i="9"/>
  <c r="AD30" i="9"/>
  <c r="AD32" i="9"/>
  <c r="AD40" i="9"/>
  <c r="AE33" i="9"/>
  <c r="AE35" i="9"/>
  <c r="AD42" i="9"/>
  <c r="AA28" i="9"/>
  <c r="AA29" i="9"/>
  <c r="AA30" i="9"/>
  <c r="AA31" i="9"/>
  <c r="AA32" i="9"/>
  <c r="AA33" i="9"/>
  <c r="AA34" i="9"/>
  <c r="AA35" i="9"/>
  <c r="AA36" i="9"/>
  <c r="AA37" i="9"/>
  <c r="AA39" i="9"/>
  <c r="AA40" i="9"/>
  <c r="Z41" i="9"/>
  <c r="Z42" i="9"/>
  <c r="AB28" i="9"/>
  <c r="AB29" i="9"/>
  <c r="AB30" i="9"/>
  <c r="AB31" i="9"/>
  <c r="AB32" i="9"/>
  <c r="AB33" i="9"/>
  <c r="AB34" i="9"/>
  <c r="AB35" i="9"/>
  <c r="AB36" i="9"/>
  <c r="AB37" i="9"/>
  <c r="AB39" i="9"/>
  <c r="AB40" i="9"/>
  <c r="AA41" i="9"/>
  <c r="AI41" i="9"/>
  <c r="AA42" i="9"/>
  <c r="AI42" i="9"/>
  <c r="X47" i="9"/>
  <c r="AF47" i="9"/>
  <c r="W68" i="9"/>
  <c r="AD31" i="9"/>
  <c r="AD34" i="9"/>
  <c r="AD35" i="9"/>
  <c r="AE28" i="9"/>
  <c r="AE32" i="9"/>
  <c r="AE39" i="9"/>
  <c r="AI28" i="9"/>
  <c r="AI29" i="9"/>
  <c r="AI30" i="9"/>
  <c r="AI31" i="9"/>
  <c r="AI32" i="9"/>
  <c r="AI33" i="9"/>
  <c r="AI34" i="9"/>
  <c r="AI35" i="9"/>
  <c r="AI36" i="9"/>
  <c r="AI37" i="9"/>
  <c r="AI39" i="9"/>
  <c r="AI40" i="9"/>
  <c r="AH41" i="9"/>
  <c r="AH42" i="9"/>
  <c r="Y47" i="9"/>
  <c r="AM72" i="9" l="1"/>
  <c r="AJ32" i="9"/>
  <c r="AN32" i="9" s="1"/>
  <c r="AJ42" i="9"/>
  <c r="AN42" i="9" s="1"/>
  <c r="AJ40" i="9"/>
  <c r="AN40" i="9" s="1"/>
  <c r="AJ31" i="9"/>
  <c r="AN31" i="9" s="1"/>
  <c r="AJ39" i="9"/>
  <c r="AJ30" i="9"/>
  <c r="AN30" i="9" s="1"/>
  <c r="AJ47" i="9"/>
  <c r="AN47" i="9" s="1"/>
  <c r="AJ41" i="9"/>
  <c r="AN41" i="9" s="1"/>
  <c r="AJ37" i="9"/>
  <c r="AN37" i="9" s="1"/>
  <c r="AJ29" i="9"/>
  <c r="AN29" i="9" s="1"/>
  <c r="AJ36" i="9"/>
  <c r="AN36" i="9" s="1"/>
  <c r="AJ28" i="9"/>
  <c r="AJ35" i="9"/>
  <c r="AN35" i="9" s="1"/>
  <c r="AJ34" i="9"/>
  <c r="AN34" i="9" s="1"/>
  <c r="AJ33" i="9"/>
  <c r="AN33" i="9" s="1"/>
  <c r="AN28" i="9" l="1"/>
  <c r="AN38" i="9" s="1"/>
  <c r="AJ38" i="9"/>
  <c r="AN39" i="9"/>
  <c r="AN72" i="9" s="1"/>
  <c r="AJ72" i="9"/>
  <c r="AJ2" i="9"/>
  <c r="AJ1" i="9"/>
  <c r="O17" i="7" l="1"/>
  <c r="O15" i="7" l="1"/>
  <c r="N15" i="7"/>
  <c r="M15" i="7"/>
  <c r="L15" i="7"/>
  <c r="K15" i="7"/>
  <c r="J15" i="7"/>
  <c r="I15" i="7"/>
  <c r="H15" i="7"/>
  <c r="G15" i="7"/>
  <c r="F15" i="7"/>
  <c r="E15" i="7"/>
  <c r="D15" i="7"/>
  <c r="C15" i="7"/>
  <c r="O10" i="7"/>
  <c r="N10" i="7"/>
  <c r="M10" i="7"/>
  <c r="L10" i="7"/>
  <c r="K10" i="7"/>
  <c r="J10" i="7"/>
  <c r="I10" i="7"/>
  <c r="H10" i="7"/>
  <c r="G10" i="7"/>
  <c r="F10" i="7"/>
  <c r="E10" i="7"/>
  <c r="D10" i="7"/>
  <c r="C10" i="7"/>
  <c r="O5" i="7"/>
  <c r="N5" i="7"/>
  <c r="M5" i="7"/>
  <c r="L5" i="7"/>
  <c r="K5" i="7"/>
  <c r="J5" i="7"/>
  <c r="I5" i="7"/>
  <c r="H5" i="7"/>
  <c r="G5" i="7"/>
  <c r="F5" i="7"/>
  <c r="E5" i="7"/>
  <c r="D5" i="7"/>
  <c r="C5" i="7"/>
  <c r="AB22" i="5"/>
  <c r="W22" i="5"/>
  <c r="F22" i="5"/>
  <c r="B22" i="5" s="1"/>
  <c r="E22" i="5"/>
  <c r="D22" i="5"/>
  <c r="AB21" i="5"/>
  <c r="W21" i="5"/>
  <c r="F21" i="5"/>
  <c r="B21" i="5" s="1"/>
  <c r="E21" i="5"/>
  <c r="D21" i="5"/>
  <c r="AB20" i="5"/>
  <c r="W20" i="5"/>
  <c r="F20" i="5"/>
  <c r="B20" i="5" s="1"/>
  <c r="E20" i="5"/>
  <c r="D20" i="5"/>
  <c r="AB19" i="5"/>
  <c r="W19" i="5"/>
  <c r="F19" i="5"/>
  <c r="B19" i="5" s="1"/>
  <c r="E19" i="5"/>
  <c r="D19" i="5"/>
  <c r="AB18" i="5"/>
  <c r="W18" i="5"/>
  <c r="F18" i="5"/>
  <c r="B18" i="5" s="1"/>
  <c r="E18" i="5"/>
  <c r="D18" i="5"/>
  <c r="AB17" i="5"/>
  <c r="W17" i="5"/>
  <c r="F17" i="5"/>
  <c r="B17" i="5" s="1"/>
  <c r="E17" i="5"/>
  <c r="D17" i="5"/>
  <c r="AB16" i="5"/>
  <c r="X16" i="5"/>
  <c r="W16" i="5"/>
  <c r="F16" i="5"/>
  <c r="B16" i="5" s="1"/>
  <c r="E16" i="5"/>
  <c r="D16" i="5"/>
  <c r="AB15" i="5"/>
  <c r="W15" i="5"/>
  <c r="F15" i="5"/>
  <c r="B15" i="5" s="1"/>
  <c r="E15" i="5"/>
  <c r="D15" i="5"/>
  <c r="AB14" i="5"/>
  <c r="W14" i="5"/>
  <c r="F14" i="5"/>
  <c r="B14" i="5" s="1"/>
  <c r="E14" i="5"/>
  <c r="D14" i="5"/>
  <c r="AF13" i="5"/>
  <c r="AB13" i="5"/>
  <c r="W13" i="5"/>
  <c r="F13" i="5"/>
  <c r="B13" i="5" s="1"/>
  <c r="E13" i="5"/>
  <c r="D13" i="5"/>
  <c r="AG12" i="5"/>
  <c r="AF12" i="5"/>
  <c r="AH12" i="5" s="1"/>
  <c r="AB12" i="5"/>
  <c r="W12" i="5"/>
  <c r="F12" i="5"/>
  <c r="B12" i="5" s="1"/>
  <c r="E12" i="5"/>
  <c r="D12" i="5"/>
  <c r="AF11" i="5"/>
  <c r="AB11" i="5"/>
  <c r="W11" i="5"/>
  <c r="F11" i="5"/>
  <c r="B11" i="5" s="1"/>
  <c r="E11" i="5"/>
  <c r="D11" i="5"/>
  <c r="AF10" i="5"/>
  <c r="AB10" i="5"/>
  <c r="W10" i="5"/>
  <c r="F10" i="5"/>
  <c r="B10" i="5" s="1"/>
  <c r="E10" i="5"/>
  <c r="D10" i="5"/>
  <c r="AG9" i="5"/>
  <c r="AF9" i="5"/>
  <c r="AH9" i="5" s="1"/>
  <c r="AB9" i="5"/>
  <c r="W9" i="5"/>
  <c r="F9" i="5"/>
  <c r="B9" i="5" s="1"/>
  <c r="E9" i="5"/>
  <c r="D9" i="5"/>
  <c r="AF8" i="5"/>
  <c r="AB8" i="5"/>
  <c r="W8" i="5"/>
  <c r="F8" i="5"/>
  <c r="B8" i="5" s="1"/>
  <c r="E8" i="5"/>
  <c r="D8" i="5"/>
  <c r="AF7" i="5"/>
  <c r="X7" i="5"/>
  <c r="AB7" i="5" s="1"/>
  <c r="W7" i="5"/>
  <c r="F7" i="5"/>
  <c r="B7" i="5" s="1"/>
  <c r="E7" i="5"/>
  <c r="D7" i="5"/>
  <c r="AF6" i="5"/>
  <c r="X6" i="5"/>
  <c r="AB6" i="5" s="1"/>
  <c r="W6" i="5"/>
  <c r="F6" i="5"/>
  <c r="B6" i="5" s="1"/>
  <c r="E6" i="5"/>
  <c r="D6" i="5"/>
  <c r="AF5" i="5"/>
  <c r="X5" i="5"/>
  <c r="AB5" i="5" s="1"/>
  <c r="W5" i="5"/>
  <c r="F5" i="5"/>
  <c r="B5" i="5" s="1"/>
  <c r="E5" i="5"/>
  <c r="D5" i="5"/>
  <c r="AB4" i="5"/>
  <c r="W4" i="5"/>
  <c r="F4" i="5"/>
  <c r="B4" i="5" s="1"/>
  <c r="E4" i="5"/>
  <c r="D4" i="5"/>
  <c r="AJ15" i="4" l="1"/>
  <c r="AK27" i="4"/>
  <c r="AN12" i="4"/>
  <c r="AH9" i="4"/>
  <c r="W30" i="4"/>
  <c r="W27" i="4"/>
  <c r="B27" i="4"/>
  <c r="W26" i="4"/>
  <c r="B26" i="4"/>
  <c r="W25" i="4"/>
  <c r="B25" i="4"/>
  <c r="W24" i="4"/>
  <c r="B24" i="4"/>
  <c r="W17" i="4"/>
  <c r="AO17" i="4"/>
  <c r="B17" i="4"/>
  <c r="W20" i="4"/>
  <c r="B20" i="4"/>
  <c r="W19" i="4"/>
  <c r="AN19" i="4"/>
  <c r="B19" i="4"/>
  <c r="W15" i="4"/>
  <c r="B15" i="4"/>
  <c r="W14" i="4"/>
  <c r="B14" i="4"/>
  <c r="W13" i="4"/>
  <c r="B13" i="4"/>
  <c r="W12" i="4"/>
  <c r="B12" i="4"/>
  <c r="W10" i="4"/>
  <c r="B10" i="4"/>
  <c r="W9" i="4"/>
  <c r="AB1" i="4" s="1"/>
  <c r="B9" i="4"/>
  <c r="T16" i="24"/>
  <c r="V23" i="24"/>
  <c r="V25" i="24" s="1"/>
  <c r="V27" i="24" s="1"/>
  <c r="U16" i="24" l="1"/>
  <c r="W1" i="4"/>
  <c r="W6" i="4"/>
  <c r="AK15" i="4"/>
  <c r="AG12" i="4"/>
  <c r="AO12" i="4"/>
  <c r="AL20" i="4"/>
  <c r="AG19" i="4"/>
  <c r="AO19" i="4"/>
  <c r="AI9" i="4"/>
  <c r="AJ9" i="4"/>
  <c r="AH12" i="4"/>
  <c r="AD15" i="4"/>
  <c r="AL15" i="4"/>
  <c r="AH19" i="4"/>
  <c r="AH17" i="4"/>
  <c r="AD27" i="4"/>
  <c r="AL27" i="4"/>
  <c r="AK9" i="4"/>
  <c r="AI12" i="4"/>
  <c r="AE15" i="4"/>
  <c r="AM15" i="4"/>
  <c r="AI19" i="4"/>
  <c r="AI17" i="4"/>
  <c r="AE27" i="4"/>
  <c r="AM27" i="4"/>
  <c r="AD9" i="4"/>
  <c r="AL9" i="4"/>
  <c r="AJ12" i="4"/>
  <c r="AF15" i="4"/>
  <c r="AN15" i="4"/>
  <c r="AJ19" i="4"/>
  <c r="AJ17" i="4"/>
  <c r="AF27" i="4"/>
  <c r="AN27" i="4"/>
  <c r="AE9" i="4"/>
  <c r="AM9" i="4"/>
  <c r="AK12" i="4"/>
  <c r="AG15" i="4"/>
  <c r="AO15" i="4"/>
  <c r="AK19" i="4"/>
  <c r="AK17" i="4"/>
  <c r="AG27" i="4"/>
  <c r="AO27" i="4"/>
  <c r="AF9" i="4"/>
  <c r="AN9" i="4"/>
  <c r="AD12" i="4"/>
  <c r="AL12" i="4"/>
  <c r="AH15" i="4"/>
  <c r="AD19" i="4"/>
  <c r="AL19" i="4"/>
  <c r="AD17" i="4"/>
  <c r="AL17" i="4"/>
  <c r="AH27" i="4"/>
  <c r="AG9" i="4"/>
  <c r="AO9" i="4"/>
  <c r="AE12" i="4"/>
  <c r="AM12" i="4"/>
  <c r="AI15" i="4"/>
  <c r="AE19" i="4"/>
  <c r="AM19" i="4"/>
  <c r="AE17" i="4"/>
  <c r="AM17" i="4"/>
  <c r="AI27" i="4"/>
  <c r="AF12" i="4"/>
  <c r="AF19" i="4"/>
  <c r="AF17" i="4"/>
  <c r="AN17" i="4"/>
  <c r="AJ27" i="4"/>
  <c r="AG17" i="4"/>
  <c r="W23" i="24" l="1"/>
  <c r="W25" i="24" s="1"/>
  <c r="W27" i="24" s="1"/>
  <c r="F12" i="36" s="1"/>
  <c r="H12" i="36" s="1"/>
  <c r="AE20" i="4"/>
  <c r="AF20" i="4"/>
  <c r="AO20" i="4"/>
  <c r="AH20" i="4"/>
  <c r="AG20" i="4"/>
  <c r="AH10" i="4"/>
  <c r="AE10" i="4"/>
  <c r="AI20" i="4"/>
  <c r="AN20" i="4"/>
  <c r="AM20" i="4"/>
  <c r="AO10" i="4"/>
  <c r="AG10" i="4"/>
  <c r="AN10" i="4"/>
  <c r="AJ10" i="4"/>
  <c r="AK10" i="4"/>
  <c r="AI10" i="4"/>
  <c r="AF10" i="4"/>
  <c r="AM10" i="4"/>
  <c r="AL10" i="4"/>
  <c r="AD10" i="4"/>
  <c r="AJ20" i="4"/>
  <c r="AK20" i="4"/>
  <c r="AP9" i="4"/>
  <c r="AD20" i="4"/>
  <c r="AO30" i="4"/>
  <c r="AG30" i="4"/>
  <c r="AN30" i="4"/>
  <c r="AF30" i="4"/>
  <c r="AM30" i="4"/>
  <c r="AE30" i="4"/>
  <c r="AL30" i="4"/>
  <c r="AD30" i="4"/>
  <c r="AK30" i="4"/>
  <c r="AJ30" i="4"/>
  <c r="AI30" i="4"/>
  <c r="AH30" i="4"/>
  <c r="AP19" i="4"/>
  <c r="AO26" i="4"/>
  <c r="AG26" i="4"/>
  <c r="AN26" i="4"/>
  <c r="AF26" i="4"/>
  <c r="AM26" i="4"/>
  <c r="AE26" i="4"/>
  <c r="AL26" i="4"/>
  <c r="AD26" i="4"/>
  <c r="AK26" i="4"/>
  <c r="AJ26" i="4"/>
  <c r="AI26" i="4"/>
  <c r="AH26" i="4"/>
  <c r="AK25" i="4"/>
  <c r="AJ25" i="4"/>
  <c r="AI25" i="4"/>
  <c r="AH25" i="4"/>
  <c r="AO25" i="4"/>
  <c r="AN25" i="4"/>
  <c r="AF25" i="4"/>
  <c r="AM25" i="4"/>
  <c r="AE25" i="4"/>
  <c r="AL25" i="4"/>
  <c r="AD25" i="4"/>
  <c r="AP27" i="4"/>
  <c r="AP15" i="4"/>
  <c r="AP12" i="4"/>
  <c r="AO24" i="4"/>
  <c r="AG24" i="4"/>
  <c r="AN24" i="4"/>
  <c r="AF24" i="4"/>
  <c r="AM24" i="4"/>
  <c r="AE24" i="4"/>
  <c r="AL24" i="4"/>
  <c r="AD24" i="4"/>
  <c r="AK24" i="4"/>
  <c r="AJ24" i="4"/>
  <c r="AI24" i="4"/>
  <c r="AH24" i="4"/>
  <c r="AO14" i="4"/>
  <c r="AG14" i="4"/>
  <c r="AN14" i="4"/>
  <c r="AF14" i="4"/>
  <c r="AM14" i="4"/>
  <c r="AE14" i="4"/>
  <c r="AL14" i="4"/>
  <c r="AD14" i="4"/>
  <c r="AK14" i="4"/>
  <c r="AJ14" i="4"/>
  <c r="AI14" i="4"/>
  <c r="AH14" i="4"/>
  <c r="AP17" i="4"/>
  <c r="AK13" i="4"/>
  <c r="AJ13" i="4"/>
  <c r="AI13" i="4"/>
  <c r="AH13" i="4"/>
  <c r="AO13" i="4"/>
  <c r="AG13" i="4"/>
  <c r="AN13" i="4"/>
  <c r="AF13" i="4"/>
  <c r="AM13" i="4"/>
  <c r="AE13" i="4"/>
  <c r="AL13" i="4"/>
  <c r="AD13" i="4"/>
  <c r="S16" i="24" l="1"/>
  <c r="AP20" i="4"/>
  <c r="AP10" i="4"/>
  <c r="AP14" i="4"/>
  <c r="AP25" i="4"/>
  <c r="AP26" i="4"/>
  <c r="AP30" i="4"/>
  <c r="AP13" i="4"/>
  <c r="AP24" i="4"/>
  <c r="V16" i="24" l="1"/>
  <c r="W16" i="24"/>
  <c r="N58" i="24"/>
  <c r="AU1" i="4"/>
  <c r="AU6" i="4"/>
  <c r="AP1" i="4"/>
  <c r="AP6" i="4"/>
  <c r="S58" i="24" l="1"/>
  <c r="T58" i="24" s="1"/>
  <c r="N59" i="24"/>
  <c r="O58" i="24"/>
  <c r="N60" i="24" l="1"/>
  <c r="S59" i="24"/>
  <c r="T59" i="24" s="1"/>
  <c r="O59" i="24"/>
  <c r="S60" i="24" l="1"/>
  <c r="T60" i="24" s="1"/>
  <c r="O60"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문지영</author>
  </authors>
  <commentList>
    <comment ref="D6" authorId="0" shapeId="0" xr:uid="{EA17A46C-8F3F-4698-8345-F9688027F48A}">
      <text>
        <r>
          <rPr>
            <b/>
            <sz val="14"/>
            <color indexed="81"/>
            <rFont val="돋움"/>
            <family val="3"/>
            <charset val="129"/>
          </rPr>
          <t>출시 예정인 품목은 Material_Master_2024]
시트 작성 후 매출 계획 작성</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류현주</author>
  </authors>
  <commentList>
    <comment ref="J4" authorId="0" shapeId="0" xr:uid="{49FA2922-F0AF-49F1-9BA6-888768AFE11F}">
      <text>
        <r>
          <rPr>
            <b/>
            <sz val="12"/>
            <color indexed="81"/>
            <rFont val="돋움"/>
            <family val="3"/>
            <charset val="129"/>
          </rPr>
          <t>프로젝트명 기재 및 조달/미국 구분</t>
        </r>
      </text>
    </comment>
  </commentList>
</comments>
</file>

<file path=xl/sharedStrings.xml><?xml version="1.0" encoding="utf-8"?>
<sst xmlns="http://schemas.openxmlformats.org/spreadsheetml/2006/main" count="9962" uniqueCount="2510">
  <si>
    <t>구분</t>
    <phoneticPr fontId="4" type="noConversion"/>
  </si>
  <si>
    <t xml:space="preserve">   </t>
    <phoneticPr fontId="4" type="noConversion"/>
  </si>
  <si>
    <t>수량</t>
    <phoneticPr fontId="4" type="noConversion"/>
  </si>
  <si>
    <t>단가</t>
    <phoneticPr fontId="4" type="noConversion"/>
  </si>
  <si>
    <t>매출액</t>
    <phoneticPr fontId="4" type="noConversion"/>
  </si>
  <si>
    <t>사업부 구분코드</t>
    <phoneticPr fontId="4" type="noConversion"/>
  </si>
  <si>
    <t>품목코드</t>
    <phoneticPr fontId="4" type="noConversion"/>
  </si>
  <si>
    <t>품목명</t>
    <phoneticPr fontId="4" type="noConversion"/>
  </si>
  <si>
    <t>브랜드</t>
    <phoneticPr fontId="4" type="noConversion"/>
  </si>
  <si>
    <t>사업부</t>
    <phoneticPr fontId="4" type="noConversion"/>
  </si>
  <si>
    <t>규격</t>
    <phoneticPr fontId="4" type="noConversion"/>
  </si>
  <si>
    <t>포장</t>
  </si>
  <si>
    <t>비고(프로젝트)</t>
    <phoneticPr fontId="4" type="noConversion"/>
  </si>
  <si>
    <t>기타</t>
  </si>
  <si>
    <t>Carton</t>
  </si>
  <si>
    <t/>
  </si>
  <si>
    <t>CT-P13 SC 27G</t>
  </si>
  <si>
    <t>Remsima SC 120mg
램시마 SC 120밀리그램</t>
  </si>
  <si>
    <t>CT-P17 40mg</t>
  </si>
  <si>
    <t>CT-P17 80mg</t>
  </si>
  <si>
    <t>CT-P39 75mg</t>
  </si>
  <si>
    <t>CT-P39 150mg</t>
  </si>
  <si>
    <t>CT-P43 45mg</t>
  </si>
  <si>
    <t>CT-P43 90mg</t>
  </si>
  <si>
    <t>CT-P41 60mg</t>
  </si>
  <si>
    <t>CT-P47 162mg</t>
  </si>
  <si>
    <t>램시마 SC 120밀리그램 Remsima SC 120mg _AI조립</t>
  </si>
  <si>
    <t>CT-P13 SC 27G 부적합품</t>
  </si>
  <si>
    <t>CT-P17 40mg Auto Injector 조립</t>
  </si>
  <si>
    <t>CT-P17 80mg 자동 조립 EU</t>
  </si>
  <si>
    <t>램시마 SC 120밀리그램 (EU) Remsima SC 120mg (EU) AI 6PACK</t>
  </si>
  <si>
    <t>CT-P17 40mg AI 6PACK</t>
  </si>
  <si>
    <t>CT-P17 40mg PFS-S 4PACK</t>
  </si>
  <si>
    <t>CT-P17 80mg AI 6PACK</t>
  </si>
  <si>
    <t>CT-P17 80mg PFS 4PACK</t>
  </si>
  <si>
    <t>램시마 100밀리그램 1Vial Carton (UK)</t>
  </si>
  <si>
    <t>허쥬마 150밀리그램 1Vial Carton (BR(pub.))</t>
  </si>
  <si>
    <t>트룩시마 100mg 2Vial/Carton (BR)</t>
  </si>
  <si>
    <t>베그젤마 400mg 1Vial/Carton (US)</t>
  </si>
  <si>
    <t>램시마SC</t>
  </si>
  <si>
    <t>유플라이마</t>
  </si>
  <si>
    <t>CT-P39</t>
  </si>
  <si>
    <t>CT-P43</t>
  </si>
  <si>
    <t>프롤리아</t>
  </si>
  <si>
    <t>악템라</t>
  </si>
  <si>
    <t>램시마IV</t>
  </si>
  <si>
    <t>허쥬마</t>
  </si>
  <si>
    <t>트룩시마</t>
  </si>
  <si>
    <t>베그젤마</t>
  </si>
  <si>
    <t>PFS상업</t>
  </si>
  <si>
    <t>L&amp;P상업</t>
  </si>
  <si>
    <t>사업계획</t>
    <phoneticPr fontId="4" type="noConversion"/>
  </si>
  <si>
    <t>Rolling 계획</t>
  </si>
  <si>
    <t>Rolling 계획</t>
    <phoneticPr fontId="4" type="noConversion"/>
  </si>
  <si>
    <t>(수)2024.01</t>
  </si>
  <si>
    <t>(수)2024.02</t>
  </si>
  <si>
    <t>(수)2024.03</t>
  </si>
  <si>
    <t>(수)2024.04</t>
  </si>
  <si>
    <t>(수)2024.05</t>
  </si>
  <si>
    <t>(수)2024.06</t>
  </si>
  <si>
    <t>(수)2024.07</t>
  </si>
  <si>
    <t>(수)2024.08</t>
  </si>
  <si>
    <t>(수)2024.09</t>
  </si>
  <si>
    <t>(수)2024.11</t>
  </si>
  <si>
    <t>(수)2024.12</t>
  </si>
  <si>
    <t>구분</t>
  </si>
  <si>
    <t>공정</t>
  </si>
  <si>
    <t>공정</t>
    <phoneticPr fontId="4" type="noConversion"/>
  </si>
  <si>
    <t>충전</t>
  </si>
  <si>
    <t>충전</t>
    <phoneticPr fontId="4" type="noConversion"/>
  </si>
  <si>
    <t>조립</t>
  </si>
  <si>
    <t>조립</t>
    <phoneticPr fontId="4" type="noConversion"/>
  </si>
  <si>
    <t>포장</t>
    <phoneticPr fontId="4" type="noConversion"/>
  </si>
  <si>
    <t>값</t>
  </si>
  <si>
    <t>사업부</t>
  </si>
  <si>
    <t>Rolling 계획 요약</t>
  </si>
  <si>
    <t>■ CMO/PFS/L&amp;P/내재화 상업 매출 계획</t>
    <phoneticPr fontId="4" type="noConversion"/>
  </si>
  <si>
    <t>CT-P39 150mg 자동 조립</t>
    <phoneticPr fontId="4" type="noConversion"/>
  </si>
  <si>
    <t>CT-P39 75mg 자동 조립</t>
    <phoneticPr fontId="4" type="noConversion"/>
  </si>
  <si>
    <t>CT-P43 45mg 자동 조립</t>
    <phoneticPr fontId="4" type="noConversion"/>
  </si>
  <si>
    <t>CT-P43 90mg 자동 조립</t>
    <phoneticPr fontId="4" type="noConversion"/>
  </si>
  <si>
    <t>CT-P47 162mg 자동 조립</t>
    <phoneticPr fontId="4" type="noConversion"/>
  </si>
  <si>
    <t>합계 : (수)2024.01</t>
  </si>
  <si>
    <t>합계 : (수)2024.02</t>
  </si>
  <si>
    <t>합계 : (수)2024.03</t>
  </si>
  <si>
    <t>합계 : (수)2024.04</t>
  </si>
  <si>
    <t>합계 : (수)2024.05</t>
  </si>
  <si>
    <t>합계 : (수)2024.06</t>
  </si>
  <si>
    <t>합계 : (수)2024.07</t>
  </si>
  <si>
    <t>합계 : (수)2024.08</t>
  </si>
  <si>
    <t>합계 : (수)2024.09</t>
  </si>
  <si>
    <t>합계 : (수)2024.11</t>
  </si>
  <si>
    <t>합계 : (수)2024.12</t>
  </si>
  <si>
    <t>합계 : (수)2024</t>
  </si>
  <si>
    <t>램시마 100밀리그램 1Vial Carton (US)</t>
    <phoneticPr fontId="4" type="noConversion"/>
  </si>
  <si>
    <t>트룩시마 500mg 1Vial/Carton (BR)</t>
    <phoneticPr fontId="4" type="noConversion"/>
  </si>
  <si>
    <t>배치수</t>
    <phoneticPr fontId="4" type="noConversion"/>
  </si>
  <si>
    <t>매출인식</t>
    <phoneticPr fontId="4" type="noConversion"/>
  </si>
  <si>
    <t>단위</t>
  </si>
  <si>
    <t>2024.10</t>
    <phoneticPr fontId="4" type="noConversion"/>
  </si>
  <si>
    <t>2025.1Q</t>
  </si>
  <si>
    <t>2025.2Q</t>
  </si>
  <si>
    <t>2025.3Q</t>
  </si>
  <si>
    <t>2025.4Q</t>
  </si>
  <si>
    <t>26년 배치수</t>
    <phoneticPr fontId="4" type="noConversion"/>
  </si>
  <si>
    <t>26년 제조단위</t>
    <phoneticPr fontId="4" type="noConversion"/>
  </si>
  <si>
    <t>26년 원래 수량</t>
    <phoneticPr fontId="4" type="noConversion"/>
  </si>
  <si>
    <t>차이</t>
    <phoneticPr fontId="4" type="noConversion"/>
  </si>
  <si>
    <t>S</t>
  </si>
  <si>
    <t>PFS상업3028801</t>
  </si>
  <si>
    <t>PFS상업3019001</t>
  </si>
  <si>
    <t>PFS상업3019801</t>
  </si>
  <si>
    <t>PFS상업3019401</t>
  </si>
  <si>
    <t>PFS상업3027501</t>
  </si>
  <si>
    <t>PFS상업3027601</t>
  </si>
  <si>
    <t>PFS상업3027301</t>
  </si>
  <si>
    <t>PFS상업3027401</t>
  </si>
  <si>
    <t>PFS상업3033301</t>
  </si>
  <si>
    <t>PFS상업3031601</t>
  </si>
  <si>
    <t>PFS상업3018708</t>
  </si>
  <si>
    <t>PFS상업3028803</t>
  </si>
  <si>
    <t>PFS상업3019905</t>
  </si>
  <si>
    <t>기존사업계획</t>
  </si>
  <si>
    <t>기존사업계획</t>
    <phoneticPr fontId="4" type="noConversion"/>
  </si>
  <si>
    <t>(★)2024.01</t>
    <phoneticPr fontId="4" type="noConversion"/>
  </si>
  <si>
    <t>(★)2024.02</t>
    <phoneticPr fontId="4" type="noConversion"/>
  </si>
  <si>
    <t>(★)2024.03</t>
    <phoneticPr fontId="4" type="noConversion"/>
  </si>
  <si>
    <t>(★)2024.04</t>
    <phoneticPr fontId="4" type="noConversion"/>
  </si>
  <si>
    <t>(★)2024.05</t>
  </si>
  <si>
    <t>(★)2024.06</t>
  </si>
  <si>
    <t>(★)2024.07</t>
  </si>
  <si>
    <t>(★)2024.08</t>
  </si>
  <si>
    <t>(★)2024.09</t>
  </si>
  <si>
    <t>(★)2024.10</t>
  </si>
  <si>
    <t>(★)2024.11</t>
  </si>
  <si>
    <t>(★)2024.12</t>
  </si>
  <si>
    <t>합계 : (★)2024.01</t>
  </si>
  <si>
    <t>합계 : (★)2024.02</t>
  </si>
  <si>
    <t>합계 : (★)2024.03</t>
  </si>
  <si>
    <t>합계 : (★)2024.04</t>
  </si>
  <si>
    <t>합계 : (★)2024.05</t>
  </si>
  <si>
    <t>합계 : (★)2024.06</t>
  </si>
  <si>
    <t>합계 : (★)2024.07</t>
  </si>
  <si>
    <t>합계 : (★)2024.08</t>
  </si>
  <si>
    <t>합계 : (★)2024.09</t>
  </si>
  <si>
    <t>합계 : (★)2024.10</t>
  </si>
  <si>
    <t>합계 : (★)2024.11</t>
  </si>
  <si>
    <t>합계 : (★)2024.12</t>
  </si>
  <si>
    <t>합계 : (★)2024</t>
  </si>
  <si>
    <t>기존사업계획 요약</t>
  </si>
  <si>
    <t>품목명</t>
  </si>
  <si>
    <t>CT-P39 150mg 자동 조립</t>
  </si>
  <si>
    <t>CT-P39 75mg 자동 조립</t>
  </si>
  <si>
    <t>CT-P43 45mg 자동 조립</t>
  </si>
  <si>
    <t>CT-P43 90mg 자동 조립</t>
  </si>
  <si>
    <t>CT-P47 162mg 자동 조립</t>
  </si>
  <si>
    <t>조립(사)</t>
    <phoneticPr fontId="4" type="noConversion"/>
  </si>
  <si>
    <t>조립(RL)</t>
    <phoneticPr fontId="4" type="noConversion"/>
  </si>
  <si>
    <t>24년 1월</t>
    <phoneticPr fontId="4" type="noConversion"/>
  </si>
  <si>
    <t>24년 2월</t>
    <phoneticPr fontId="4" type="noConversion"/>
  </si>
  <si>
    <t>24년 3월</t>
  </si>
  <si>
    <t>24년 4월</t>
  </si>
  <si>
    <t>24년 5월</t>
  </si>
  <si>
    <t>24년 6월</t>
  </si>
  <si>
    <t>24년 7월</t>
  </si>
  <si>
    <t>24년 8월</t>
  </si>
  <si>
    <t>24년 9월</t>
  </si>
  <si>
    <t>24년 10월</t>
  </si>
  <si>
    <t>24년 11월</t>
  </si>
  <si>
    <t>24년 12월</t>
  </si>
  <si>
    <t>24년 합계</t>
    <phoneticPr fontId="4" type="noConversion"/>
  </si>
  <si>
    <t>[매출 인식 기준]</t>
    <phoneticPr fontId="4" type="noConversion"/>
  </si>
  <si>
    <t>상업: 67배치, 개발: 13배치</t>
    <phoneticPr fontId="4" type="noConversion"/>
  </si>
  <si>
    <t>상업: 70배치</t>
    <phoneticPr fontId="4" type="noConversion"/>
  </si>
  <si>
    <t>Gap</t>
    <phoneticPr fontId="4" type="noConversion"/>
  </si>
  <si>
    <t>1월</t>
    <phoneticPr fontId="4" type="noConversion"/>
  </si>
  <si>
    <t>2월</t>
    <phoneticPr fontId="4" type="noConversion"/>
  </si>
  <si>
    <t>3월</t>
  </si>
  <si>
    <t>4월</t>
  </si>
  <si>
    <t>5월</t>
  </si>
  <si>
    <t>6월</t>
  </si>
  <si>
    <t>7월</t>
  </si>
  <si>
    <t>8월</t>
  </si>
  <si>
    <t>9월</t>
  </si>
  <si>
    <t>10월</t>
  </si>
  <si>
    <t>11월</t>
  </si>
  <si>
    <t>12월</t>
  </si>
  <si>
    <t>Total</t>
    <phoneticPr fontId="4" type="noConversion"/>
  </si>
  <si>
    <t>1분기</t>
    <phoneticPr fontId="4" type="noConversion"/>
  </si>
  <si>
    <t>2분기</t>
    <phoneticPr fontId="4" type="noConversion"/>
  </si>
  <si>
    <t>3분기</t>
    <phoneticPr fontId="4" type="noConversion"/>
  </si>
  <si>
    <t>4분기</t>
    <phoneticPr fontId="4" type="noConversion"/>
  </si>
  <si>
    <t>(수)2024.10</t>
    <phoneticPr fontId="4" type="noConversion"/>
  </si>
  <si>
    <t>CT-P13 SC 27G</t>
    <phoneticPr fontId="4" type="noConversion"/>
  </si>
  <si>
    <t>AI 조립</t>
    <phoneticPr fontId="4" type="noConversion"/>
  </si>
  <si>
    <t>★신규 Rolling 계획: 2024-02-13 Full capa 기준으로 반영</t>
    <phoneticPr fontId="4" type="noConversion"/>
  </si>
  <si>
    <t>2024(배치)</t>
    <phoneticPr fontId="4" type="noConversion"/>
  </si>
  <si>
    <t>2024(수량)</t>
    <phoneticPr fontId="4" type="noConversion"/>
  </si>
  <si>
    <t>1/15 Rolling plan 기준</t>
    <phoneticPr fontId="4" type="noConversion"/>
  </si>
  <si>
    <t>Total</t>
    <phoneticPr fontId="4" type="noConversion"/>
  </si>
  <si>
    <t>Delivery</t>
    <phoneticPr fontId="4" type="noConversion"/>
  </si>
  <si>
    <t>5월 Fcst</t>
    <phoneticPr fontId="4" type="noConversion"/>
  </si>
  <si>
    <t>2월 Fcst</t>
    <phoneticPr fontId="4" type="noConversion"/>
  </si>
  <si>
    <t>5~12월</t>
    <phoneticPr fontId="4" type="noConversion"/>
  </si>
  <si>
    <t>CT-P17 20mg PFS 4PACK</t>
  </si>
  <si>
    <t>(8/29)</t>
    <phoneticPr fontId="4" type="noConversion"/>
  </si>
  <si>
    <t>2025년</t>
    <phoneticPr fontId="4" type="noConversion"/>
  </si>
  <si>
    <t>(수)2025.01</t>
    <phoneticPr fontId="4" type="noConversion"/>
  </si>
  <si>
    <t>(수)2025.02</t>
    <phoneticPr fontId="4" type="noConversion"/>
  </si>
  <si>
    <t>(수)2025.03</t>
  </si>
  <si>
    <t>(수)2025.04</t>
  </si>
  <si>
    <t>(수)2025.05</t>
  </si>
  <si>
    <t>(수)2025.06</t>
  </si>
  <si>
    <t>(수)2025.07</t>
  </si>
  <si>
    <t>(수)2025.08</t>
  </si>
  <si>
    <t>(수)2025.09</t>
  </si>
  <si>
    <t>(수)2025.10</t>
  </si>
  <si>
    <t>(수)2025.11</t>
  </si>
  <si>
    <t>(수)2025.12</t>
  </si>
  <si>
    <t>(수)2025</t>
    <phoneticPr fontId="4" type="noConversion"/>
  </si>
  <si>
    <t>(★)2025.01</t>
    <phoneticPr fontId="4" type="noConversion"/>
  </si>
  <si>
    <t>(★)2025.02</t>
    <phoneticPr fontId="4" type="noConversion"/>
  </si>
  <si>
    <t>(★)2025.03</t>
  </si>
  <si>
    <t>(★)2025.04</t>
  </si>
  <si>
    <t>(★)2025.05</t>
  </si>
  <si>
    <t>(★)2025.06</t>
  </si>
  <si>
    <t>(★)2025.07</t>
  </si>
  <si>
    <t>(★)2025.08</t>
  </si>
  <si>
    <t>(★)2025.09</t>
  </si>
  <si>
    <t>(★)2025.10</t>
  </si>
  <si>
    <t>(★)2025.11</t>
  </si>
  <si>
    <t>(★)2025.12</t>
  </si>
  <si>
    <t>(★)2025</t>
    <phoneticPr fontId="4" type="noConversion"/>
  </si>
  <si>
    <t>◈ PFS 상업 생산 계획 (2025년)</t>
    <phoneticPr fontId="4" type="noConversion"/>
  </si>
  <si>
    <t>작은 배치사이즈 제품</t>
    <phoneticPr fontId="4" type="noConversion"/>
  </si>
  <si>
    <t>▶ 2.25ml 적격성평가 , CT-P39, 55 ENG,PV 일정 변경 반영(26년→25년 4Q)</t>
    <phoneticPr fontId="4" type="noConversion"/>
  </si>
  <si>
    <t>(배치수)</t>
    <phoneticPr fontId="4" type="noConversion"/>
  </si>
  <si>
    <t>2025년</t>
    <phoneticPr fontId="4" type="noConversion"/>
  </si>
  <si>
    <t>sorting</t>
    <phoneticPr fontId="4" type="noConversion"/>
  </si>
  <si>
    <t>공정</t>
    <phoneticPr fontId="4" type="noConversion"/>
  </si>
  <si>
    <t>상업/개발</t>
  </si>
  <si>
    <t>제품명</t>
  </si>
  <si>
    <t>우선순위</t>
    <phoneticPr fontId="4" type="noConversion"/>
  </si>
  <si>
    <t>비고</t>
    <phoneticPr fontId="4" type="noConversion"/>
  </si>
  <si>
    <t>제조단위</t>
    <phoneticPr fontId="4" type="noConversion"/>
  </si>
  <si>
    <t>구분</t>
    <phoneticPr fontId="4" type="noConversion"/>
  </si>
  <si>
    <t>1월</t>
  </si>
  <si>
    <t>2월</t>
  </si>
  <si>
    <t>Ttl</t>
    <phoneticPr fontId="4" type="noConversion"/>
  </si>
  <si>
    <t>충전</t>
    <phoneticPr fontId="4" type="noConversion"/>
  </si>
  <si>
    <t>상업</t>
  </si>
  <si>
    <t>램시마 SC 120mg</t>
    <phoneticPr fontId="4" type="noConversion"/>
  </si>
  <si>
    <t>大</t>
  </si>
  <si>
    <t>요청</t>
    <phoneticPr fontId="4" type="noConversion"/>
  </si>
  <si>
    <t>*Back Order</t>
    <phoneticPr fontId="4" type="noConversion"/>
  </si>
  <si>
    <t>계획</t>
    <phoneticPr fontId="4" type="noConversion"/>
  </si>
  <si>
    <t>유플라이마 20mg</t>
    <phoneticPr fontId="4" type="noConversion"/>
  </si>
  <si>
    <t>小</t>
  </si>
  <si>
    <t>요청</t>
  </si>
  <si>
    <t>계획</t>
  </si>
  <si>
    <t>유플라이마 40mg</t>
  </si>
  <si>
    <t>유플라이마 80mg</t>
  </si>
  <si>
    <t>CT-P39 150mg S/U</t>
    <phoneticPr fontId="4" type="noConversion"/>
  </si>
  <si>
    <t>*CT-P39 150mg S/U 25년 6월부터 적용 반영</t>
    <phoneticPr fontId="4" type="noConversion"/>
  </si>
  <si>
    <t>CT-P39 300mg</t>
    <phoneticPr fontId="4" type="noConversion"/>
  </si>
  <si>
    <t>CT-P41</t>
    <phoneticPr fontId="4" type="noConversion"/>
  </si>
  <si>
    <t>*OMPI 자재 부족으로 생산 불가(추가발주 필요), 기존재고로는 25년 3월까지 생산 가능 / 추가발주 시, 25년 7월 생산 가능 예상</t>
    <phoneticPr fontId="4" type="noConversion"/>
  </si>
  <si>
    <t>CT-P43 90mg</t>
    <phoneticPr fontId="4" type="noConversion"/>
  </si>
  <si>
    <t>CT-P43 90mg S/U</t>
    <phoneticPr fontId="4" type="noConversion"/>
  </si>
  <si>
    <t>CT-P45 108mg</t>
    <phoneticPr fontId="4" type="noConversion"/>
  </si>
  <si>
    <t>CT-P47 162mg</t>
    <phoneticPr fontId="4" type="noConversion"/>
  </si>
  <si>
    <t>OMPI 시린지 부족으로 생산 불가(추가발주 필요), 기존재고로 25년 2월까지 생산 가능</t>
    <phoneticPr fontId="4" type="noConversion"/>
  </si>
  <si>
    <t>▶ CT OMPI 자재 7만개 매입 필요 → 매입 시, 25년 3월까지 생산 가능
▶ 25년 4월 36만개 금번 발주분 입고 예정 / 25년 7월 생산분부터는 추가 발주 필요</t>
    <phoneticPr fontId="4" type="noConversion"/>
  </si>
  <si>
    <t>CT-P47 162mg S/U</t>
    <phoneticPr fontId="4" type="noConversion"/>
  </si>
  <si>
    <t>CT-P52 80mg</t>
    <phoneticPr fontId="4" type="noConversion"/>
  </si>
  <si>
    <t>CT-P55 75mg</t>
    <phoneticPr fontId="4" type="noConversion"/>
  </si>
  <si>
    <t>CT-P55 150mg</t>
    <phoneticPr fontId="4" type="noConversion"/>
  </si>
  <si>
    <t>CT-P55 300mg</t>
    <phoneticPr fontId="4" type="noConversion"/>
  </si>
  <si>
    <t>CT-P56 67mg</t>
    <phoneticPr fontId="4" type="noConversion"/>
  </si>
  <si>
    <t>CT-P56 228mg</t>
    <phoneticPr fontId="4" type="noConversion"/>
  </si>
  <si>
    <t>CT-P68 100mg</t>
    <phoneticPr fontId="4" type="noConversion"/>
  </si>
  <si>
    <t>CT-P69 75mg</t>
    <phoneticPr fontId="4" type="noConversion"/>
  </si>
  <si>
    <t>A</t>
    <phoneticPr fontId="4" type="noConversion"/>
  </si>
  <si>
    <t>배치수</t>
    <phoneticPr fontId="4" type="noConversion"/>
  </si>
  <si>
    <t>합계</t>
    <phoneticPr fontId="4" type="noConversion"/>
  </si>
  <si>
    <t>B</t>
    <phoneticPr fontId="4" type="noConversion"/>
  </si>
  <si>
    <t>시린지(백만)</t>
    <phoneticPr fontId="4" type="noConversion"/>
  </si>
  <si>
    <t>요청</t>
    <phoneticPr fontId="4" type="noConversion"/>
  </si>
  <si>
    <t>배치 小</t>
    <phoneticPr fontId="4" type="noConversion"/>
  </si>
  <si>
    <t>배치 大</t>
    <phoneticPr fontId="4" type="noConversion"/>
  </si>
  <si>
    <t>합계</t>
    <phoneticPr fontId="4" type="noConversion"/>
  </si>
  <si>
    <t>계획</t>
    <phoneticPr fontId="4" type="noConversion"/>
  </si>
  <si>
    <t>◈ 전제사항</t>
    <phoneticPr fontId="4" type="noConversion"/>
  </si>
  <si>
    <t>1. 제품의 함량별 구분이 되어 있지 않음 → PFS CMO팀 자료에서 배치사이즈별 비율 적용</t>
    <phoneticPr fontId="4" type="noConversion"/>
  </si>
  <si>
    <t>2. 월별 요구 물량이 없음 → 연간 가능 생산량만 산출 (단, 27년 부터는 정기 평가 외 개발 3제품만 적용)</t>
    <phoneticPr fontId="4" type="noConversion"/>
  </si>
  <si>
    <t>3. 제품 우선 순위 정보 없음 → PFS CMO팀 요청과 동일하게 적용</t>
    <phoneticPr fontId="4" type="noConversion"/>
  </si>
  <si>
    <t>4. S/up에 대한 물량 비율이 없음 → 7/22일 PFS CMO팀에서 공유한 8개년 계획의 허가제조단위와 S/up 비율을 적용</t>
    <phoneticPr fontId="4" type="noConversion"/>
  </si>
  <si>
    <t>물량정보 ▶</t>
    <phoneticPr fontId="4" type="noConversion"/>
  </si>
  <si>
    <t>..\셀트리온 PFS 중장기 계획(대외비)\PFS 생산계획.pdf</t>
  </si>
  <si>
    <t>(미래성장팀 자료 6/28)</t>
    <phoneticPr fontId="4" type="noConversion"/>
  </si>
  <si>
    <t>년도(백만 시린지)</t>
    <phoneticPr fontId="4" type="noConversion"/>
  </si>
  <si>
    <t>제품코드</t>
    <phoneticPr fontId="4" type="noConversion"/>
  </si>
  <si>
    <t>25년</t>
    <phoneticPr fontId="4" type="noConversion"/>
  </si>
  <si>
    <t>26년</t>
    <phoneticPr fontId="4" type="noConversion"/>
  </si>
  <si>
    <t>27년</t>
    <phoneticPr fontId="4" type="noConversion"/>
  </si>
  <si>
    <t>28년</t>
  </si>
  <si>
    <t>29년</t>
  </si>
  <si>
    <t>30년</t>
  </si>
  <si>
    <t>31년</t>
  </si>
  <si>
    <t>32년</t>
  </si>
  <si>
    <t>A</t>
    <phoneticPr fontId="4" type="noConversion"/>
  </si>
  <si>
    <t>유플라이마</t>
    <phoneticPr fontId="4" type="noConversion"/>
  </si>
  <si>
    <t>B</t>
    <phoneticPr fontId="4" type="noConversion"/>
  </si>
  <si>
    <t>CT-P39</t>
    <phoneticPr fontId="4" type="noConversion"/>
  </si>
  <si>
    <t>C</t>
    <phoneticPr fontId="4" type="noConversion"/>
  </si>
  <si>
    <t>D</t>
    <phoneticPr fontId="4" type="noConversion"/>
  </si>
  <si>
    <t>CT-P42</t>
    <phoneticPr fontId="4" type="noConversion"/>
  </si>
  <si>
    <t>E</t>
    <phoneticPr fontId="4" type="noConversion"/>
  </si>
  <si>
    <t>CT-P43</t>
    <phoneticPr fontId="4" type="noConversion"/>
  </si>
  <si>
    <t>F</t>
    <phoneticPr fontId="4" type="noConversion"/>
  </si>
  <si>
    <t>CT-P47</t>
    <phoneticPr fontId="4" type="noConversion"/>
  </si>
  <si>
    <t>G</t>
    <phoneticPr fontId="4" type="noConversion"/>
  </si>
  <si>
    <t>CT-P55</t>
    <phoneticPr fontId="4" type="noConversion"/>
  </si>
  <si>
    <t>H</t>
    <phoneticPr fontId="4" type="noConversion"/>
  </si>
  <si>
    <t>합계</t>
    <phoneticPr fontId="4" type="noConversion"/>
  </si>
  <si>
    <t>▼ 전제사항 반영</t>
    <phoneticPr fontId="4" type="noConversion"/>
  </si>
  <si>
    <t>▶ 배치 Roundup</t>
    <phoneticPr fontId="4" type="noConversion"/>
  </si>
  <si>
    <t>년도(시린지)</t>
    <phoneticPr fontId="4" type="noConversion"/>
  </si>
  <si>
    <t>년도(배치수)</t>
    <phoneticPr fontId="4" type="noConversion"/>
  </si>
  <si>
    <t>유플라이마 20mg</t>
    <phoneticPr fontId="4" type="noConversion"/>
  </si>
  <si>
    <t>CT-P41 S/U</t>
    <phoneticPr fontId="4" type="noConversion"/>
  </si>
  <si>
    <t>..\..\..\..\13. L&amp;P, PFS 생산계획\147. PFS 충전,조립 중장기 Rolling\240815\★★(PFS) 25~32년 중장기계획_20240815_Ver.6.0_8월 Fcst 반영.xlsb</t>
  </si>
  <si>
    <t>(PFS CMO팀 자료 / 25~32년 8개년 자료)</t>
    <phoneticPr fontId="4" type="noConversion"/>
  </si>
  <si>
    <t>8개년 물량</t>
    <phoneticPr fontId="4" type="noConversion"/>
  </si>
  <si>
    <t>함량별 비율</t>
    <phoneticPr fontId="4" type="noConversion"/>
  </si>
  <si>
    <t>(PFS CMO팀 자료 / 25~26년 8월 Fcst, 27~32년 8개년 자료)</t>
    <phoneticPr fontId="4" type="noConversion"/>
  </si>
  <si>
    <t>8월 Fcst</t>
    <phoneticPr fontId="4" type="noConversion"/>
  </si>
  <si>
    <t>▶ 미래성장팀 물량 기준 25년 생산 요청 및 계획 배치수 정리</t>
    <phoneticPr fontId="4" type="noConversion"/>
  </si>
  <si>
    <t>→ 미래성장팀 물량은 년간 물량만 존재, 월별 물량 없음</t>
    <phoneticPr fontId="4" type="noConversion"/>
  </si>
  <si>
    <t>◈ PFS 상업 충전 중장기계획(미래성장팀 자료 기반)</t>
    <phoneticPr fontId="4" type="noConversion"/>
  </si>
  <si>
    <t>1. PFS 충전 공수절감 20% 반영(Capa 2,080만 시린지/년 기준), 30년부터는 PFS 증설로 인한 1라인 추가 반영(Capa 기존과 동일 / 2,080만)</t>
    <phoneticPr fontId="4" type="noConversion"/>
  </si>
  <si>
    <t>→ 9만이상 배치사이즈 기준 1.5일/배치</t>
    <phoneticPr fontId="4" type="noConversion"/>
  </si>
  <si>
    <t>→ 3만이하 배치사이즈 기준 1.2일/배치</t>
    <phoneticPr fontId="4" type="noConversion"/>
  </si>
  <si>
    <t>3. 25~32년 미래성장팀 물량 기준(6/28 입수)</t>
    <phoneticPr fontId="4" type="noConversion"/>
  </si>
  <si>
    <t xml:space="preserve">   1) 제품의 함량별 구분 및 S/up 배치에 대한 비율은 시린지 CMO팀 8개년 자료 비율과 동일하게 적용</t>
    <phoneticPr fontId="4" type="noConversion"/>
  </si>
  <si>
    <t xml:space="preserve">   2) 제품 생산 우선 순위는 시린지 CMO팀 8개년 자료 기준과 동일하게 적용</t>
    <phoneticPr fontId="4" type="noConversion"/>
  </si>
  <si>
    <t>제품코드(CT)</t>
    <phoneticPr fontId="4" type="noConversion"/>
  </si>
  <si>
    <t>잔여일수</t>
    <phoneticPr fontId="4" type="noConversion"/>
  </si>
  <si>
    <t>▶ 충전 Fcst는 Delivery 기준이므로 요청월 -1달 이전에 충전하는 컨셉으로 반영</t>
    <phoneticPr fontId="4" type="noConversion"/>
  </si>
  <si>
    <t>▶ 26년 12월은 27년 1월 Delivery 배치로 입력(시린지 CMO 8개년 물량 기준)</t>
    <phoneticPr fontId="4" type="noConversion"/>
  </si>
  <si>
    <t>*물량 정보에는 29,27G 구분 없음 --&gt; 1:1비율로 할당</t>
    <phoneticPr fontId="4" type="noConversion"/>
  </si>
  <si>
    <t>Fcst Issued Date</t>
    <phoneticPr fontId="4" type="noConversion"/>
  </si>
  <si>
    <t>제품</t>
  </si>
  <si>
    <t>공정1</t>
  </si>
  <si>
    <t>공정2</t>
  </si>
  <si>
    <t>제조단위</t>
  </si>
  <si>
    <t>2024년</t>
    <phoneticPr fontId="4" type="noConversion"/>
  </si>
  <si>
    <t>2026년</t>
    <phoneticPr fontId="4" type="noConversion"/>
  </si>
  <si>
    <t>PFS</t>
  </si>
  <si>
    <t>램시마 120mg 29G</t>
  </si>
  <si>
    <t>Fcst</t>
    <phoneticPr fontId="4" type="noConversion"/>
  </si>
  <si>
    <t>램시마 120mg 27G</t>
    <phoneticPr fontId="4" type="noConversion"/>
  </si>
  <si>
    <t>램시마 120mg</t>
    <phoneticPr fontId="4" type="noConversion"/>
  </si>
  <si>
    <t>유플라이마 40mg</t>
    <phoneticPr fontId="4" type="noConversion"/>
  </si>
  <si>
    <t>유플라이마 80mg</t>
    <phoneticPr fontId="4" type="noConversion"/>
  </si>
  <si>
    <t>CT-P39 150mg</t>
    <phoneticPr fontId="4" type="noConversion"/>
  </si>
  <si>
    <t>CT-P39 150mg S/U</t>
    <phoneticPr fontId="4" type="noConversion"/>
  </si>
  <si>
    <t>CT-P39 75mg</t>
    <phoneticPr fontId="4" type="noConversion"/>
  </si>
  <si>
    <t>CT-P43 45mg</t>
    <phoneticPr fontId="4" type="noConversion"/>
  </si>
  <si>
    <t>CT-P43 90mg</t>
    <phoneticPr fontId="4" type="noConversion"/>
  </si>
  <si>
    <t>CT-P43 90mg S/U</t>
    <phoneticPr fontId="4" type="noConversion"/>
  </si>
  <si>
    <t>CT-P47 162mg</t>
    <phoneticPr fontId="4" type="noConversion"/>
  </si>
  <si>
    <t>CT-P47 162mg S/U</t>
    <phoneticPr fontId="4" type="noConversion"/>
  </si>
  <si>
    <t>CT-P41 60mg</t>
    <phoneticPr fontId="4" type="noConversion"/>
  </si>
  <si>
    <t>CT-P41 S/U</t>
  </si>
  <si>
    <t>CT-P41 60mg S/U</t>
    <phoneticPr fontId="4" type="noConversion"/>
  </si>
  <si>
    <t>소</t>
    <phoneticPr fontId="4" type="noConversion"/>
  </si>
  <si>
    <t>대</t>
    <phoneticPr fontId="4" type="noConversion"/>
  </si>
  <si>
    <t>2. 25~26년 PFS 개발/평가 일정은 2.25ml 적격성평가 및 CT-P55, 39 300mg 25년 하반기 반영 버전, 27~32년은 매년 필요한 평가일정에 신규 프로젝트 3제품으로 가정</t>
    <phoneticPr fontId="4" type="noConversion"/>
  </si>
  <si>
    <t>◈ 미래성장팀 25년 월별 물량</t>
    <phoneticPr fontId="4" type="noConversion"/>
  </si>
  <si>
    <t>▶ 미래성장팀 물량은 년간물량만 존재, 월별물량 적정 로직으로 산출 필요</t>
    <phoneticPr fontId="4" type="noConversion"/>
  </si>
  <si>
    <t>2025년(배치수)</t>
    <phoneticPr fontId="4" type="noConversion"/>
  </si>
  <si>
    <t>2025년(비율)</t>
    <phoneticPr fontId="4" type="noConversion"/>
  </si>
  <si>
    <t>→ 25년 8월 Fcst 월별 물량 비율 동일하게 적용</t>
    <phoneticPr fontId="4" type="noConversion"/>
  </si>
  <si>
    <t>▲</t>
    <phoneticPr fontId="4" type="noConversion"/>
  </si>
  <si>
    <t>8월 Fcst 월별 물량</t>
    <phoneticPr fontId="4" type="noConversion"/>
  </si>
  <si>
    <t>비</t>
    <phoneticPr fontId="4" type="noConversion"/>
  </si>
  <si>
    <t>율</t>
    <phoneticPr fontId="4" type="noConversion"/>
  </si>
  <si>
    <t>적</t>
    <phoneticPr fontId="4" type="noConversion"/>
  </si>
  <si>
    <t>용</t>
    <phoneticPr fontId="4" type="noConversion"/>
  </si>
  <si>
    <t>Ttl(합계)</t>
    <phoneticPr fontId="4" type="noConversion"/>
  </si>
  <si>
    <t>년간물량</t>
    <phoneticPr fontId="4" type="noConversion"/>
  </si>
  <si>
    <t>보정작업(반올림으로 초과되는 배치, 부족배치)</t>
    <phoneticPr fontId="4" type="noConversion"/>
  </si>
  <si>
    <t>[비율적용] 2025년(배치수)</t>
    <phoneticPr fontId="4" type="noConversion"/>
  </si>
  <si>
    <t>[12개월 균등배분] 2025년(배치수)</t>
    <phoneticPr fontId="4" type="noConversion"/>
  </si>
  <si>
    <t>25년 7월 자재수급 가정</t>
    <phoneticPr fontId="4" type="noConversion"/>
  </si>
  <si>
    <t>25년 4월 자재수급 가정</t>
    <phoneticPr fontId="4" type="noConversion"/>
  </si>
  <si>
    <t>조립</t>
    <phoneticPr fontId="4" type="noConversion"/>
  </si>
  <si>
    <t>CT 8월 충전 Fcst 기준</t>
    <phoneticPr fontId="4" type="noConversion"/>
  </si>
  <si>
    <t>CT 8월 조립 Fcst 기준</t>
    <phoneticPr fontId="4" type="noConversion"/>
  </si>
  <si>
    <t>정보 X</t>
    <phoneticPr fontId="4" type="noConversion"/>
  </si>
  <si>
    <t>▶ 조립 Fcst는 Delivery 기준이므로 요청월 -1달 이전에 조립하는 컨셉으로 반영</t>
    <phoneticPr fontId="4" type="noConversion"/>
  </si>
  <si>
    <t>램시마 SC 120mg 29G</t>
    <phoneticPr fontId="4" type="noConversion"/>
  </si>
  <si>
    <t>램시마 SC 120mg 27G</t>
    <phoneticPr fontId="4" type="noConversion"/>
  </si>
  <si>
    <t>12월 충전 물량(일별계획 참고하여 반영)</t>
    <phoneticPr fontId="4" type="noConversion"/>
  </si>
  <si>
    <t>보정작업(Capa 고려, 2조2교대)</t>
    <phoneticPr fontId="4" type="noConversion"/>
  </si>
  <si>
    <t>→ 충전+1개월 이후 AI 조립 및 Capa는 2조2교대 기준 월 10~13배치 조립 가능한 것으로 반영</t>
    <phoneticPr fontId="4" type="noConversion"/>
  </si>
  <si>
    <t>→ 자재 입고 현황 고려(ompi)</t>
    <phoneticPr fontId="4" type="noConversion"/>
  </si>
  <si>
    <t>요청물량은 8월 Fcst 물량 반영</t>
    <phoneticPr fontId="4" type="noConversion"/>
  </si>
  <si>
    <t>▶ 미래성장팀 물량 기준 25년 배치수</t>
    <phoneticPr fontId="4" type="noConversion"/>
  </si>
  <si>
    <t>→ 25년 1월 요청물량은 8월 Fcst와 동일한 물량 반영, 계획물량은 일별계획 참고하여 반영</t>
    <phoneticPr fontId="4" type="noConversion"/>
  </si>
  <si>
    <t>2025년(시린지)</t>
    <phoneticPr fontId="4" type="noConversion"/>
  </si>
  <si>
    <t>→ 충전+1개월 이후 PFS-S 조립 가능한 것으로 반영</t>
    <phoneticPr fontId="4" type="noConversion"/>
  </si>
  <si>
    <t>▶ PFS/PFS-S 조립 물량 정보</t>
    <phoneticPr fontId="4" type="noConversion"/>
  </si>
  <si>
    <t>AI</t>
    <phoneticPr fontId="4" type="noConversion"/>
  </si>
  <si>
    <t>PFS</t>
    <phoneticPr fontId="4" type="noConversion"/>
  </si>
  <si>
    <t>PFS-S</t>
    <phoneticPr fontId="4" type="noConversion"/>
  </si>
  <si>
    <t>PFS/PFS-S</t>
    <phoneticPr fontId="4" type="noConversion"/>
  </si>
  <si>
    <t>요청물량 24년 12월 충전 Fcst 배치 반영</t>
    <phoneticPr fontId="4" type="noConversion"/>
  </si>
  <si>
    <t>◈ PFS 포장</t>
    <phoneticPr fontId="4" type="noConversion"/>
  </si>
  <si>
    <t>AI 포장</t>
    <phoneticPr fontId="4" type="noConversion"/>
  </si>
  <si>
    <t>▶ AI 포장 물량 정보</t>
    <phoneticPr fontId="4" type="noConversion"/>
  </si>
  <si>
    <t>→ AI Bulk 조립의 50% 물량으로 포장 반영</t>
    <phoneticPr fontId="4" type="noConversion"/>
  </si>
  <si>
    <t>→ AI 조립 월에 포장 반영 및 Capa는 2조2교대 기준 물량으로 반영</t>
    <phoneticPr fontId="4" type="noConversion"/>
  </si>
  <si>
    <t>보정작업</t>
    <phoneticPr fontId="4" type="noConversion"/>
  </si>
  <si>
    <t>최대 Capa</t>
    <phoneticPr fontId="4" type="noConversion"/>
  </si>
  <si>
    <t>3조2교대 전환</t>
    <phoneticPr fontId="4" type="noConversion"/>
  </si>
  <si>
    <t>→ Capa는 6월까지는 2조2교대 기준, 7월부터는 3조2교대 물량으로 반영</t>
    <phoneticPr fontId="4" type="noConversion"/>
  </si>
  <si>
    <t>→ PFS/PFS-S 조립 대상 제품(유플라이마 20mg, CT-P39, CT-43, CT-P41)</t>
    <phoneticPr fontId="4" type="noConversion"/>
  </si>
  <si>
    <t>AI 포장 Capa PFS-S 포장으로 활용</t>
    <phoneticPr fontId="4" type="noConversion"/>
  </si>
  <si>
    <t>8월 Fcst 기반</t>
    <phoneticPr fontId="4" type="noConversion"/>
  </si>
  <si>
    <t>CT-P17 20mg</t>
  </si>
  <si>
    <t>CT-P17 20mg</t>
    <phoneticPr fontId="4" type="noConversion"/>
  </si>
  <si>
    <t>미래성장팀 물량</t>
  </si>
  <si>
    <t>미래성장팀 물량</t>
    <phoneticPr fontId="4" type="noConversion"/>
  </si>
  <si>
    <t>2025년 생산수량(시린지)</t>
    <phoneticPr fontId="4" type="noConversion"/>
  </si>
  <si>
    <t>1분기</t>
  </si>
  <si>
    <t>작은 배치사이즈 제품</t>
    <phoneticPr fontId="4" type="noConversion"/>
  </si>
  <si>
    <t>1. 2.25ml 적격성평가 , CT-P39, 55 ENG,PV 일정 변경 반영(26년→25년 4Q)</t>
    <phoneticPr fontId="4" type="noConversion"/>
  </si>
  <si>
    <t xml:space="preserve">   ▶ CT-P39 300mg ENG,PV 일정 변경 반영(25년 4분기 → 26년)</t>
    <phoneticPr fontId="4" type="noConversion"/>
  </si>
  <si>
    <t>2. 25년 2.25ml 셋업 일정 단축(22일 → 13일), 2.25ml 적격성평가 일정 단축(22일 → 20일) / 기존계획 대비 총 11일 단축</t>
    <phoneticPr fontId="4" type="noConversion"/>
  </si>
  <si>
    <t xml:space="preserve">   ▶ 일정단축으로 인해 기존 계획대비 +7배치(약 70만시린지 추가 생산 가능)</t>
    <phoneticPr fontId="4" type="noConversion"/>
  </si>
  <si>
    <t>2025년</t>
    <phoneticPr fontId="4" type="noConversion"/>
  </si>
  <si>
    <t>sorting</t>
    <phoneticPr fontId="4" type="noConversion"/>
  </si>
  <si>
    <t>공정</t>
    <phoneticPr fontId="4" type="noConversion"/>
  </si>
  <si>
    <t>제조단위</t>
    <phoneticPr fontId="4" type="noConversion"/>
  </si>
  <si>
    <t>구분</t>
    <phoneticPr fontId="4" type="noConversion"/>
  </si>
  <si>
    <t>Ttl</t>
    <phoneticPr fontId="4" type="noConversion"/>
  </si>
  <si>
    <t>충전</t>
    <phoneticPr fontId="4" type="noConversion"/>
  </si>
  <si>
    <t>램시마 SC 120mg</t>
    <phoneticPr fontId="4" type="noConversion"/>
  </si>
  <si>
    <t>요청</t>
    <phoneticPr fontId="4" type="noConversion"/>
  </si>
  <si>
    <t>*Back Order</t>
    <phoneticPr fontId="4" type="noConversion"/>
  </si>
  <si>
    <t>계획</t>
    <phoneticPr fontId="4" type="noConversion"/>
  </si>
  <si>
    <t>유플라이마 20mg</t>
    <phoneticPr fontId="4" type="noConversion"/>
  </si>
  <si>
    <t>CT-P39 150mg S/U</t>
    <phoneticPr fontId="4" type="noConversion"/>
  </si>
  <si>
    <t>*CT-P39 150mg S/U 25년 6월부터 적용 반영</t>
    <phoneticPr fontId="4" type="noConversion"/>
  </si>
  <si>
    <t>CT-P39 300mg</t>
    <phoneticPr fontId="4" type="noConversion"/>
  </si>
  <si>
    <t>CT-P41</t>
    <phoneticPr fontId="4" type="noConversion"/>
  </si>
  <si>
    <t>계획</t>
    <phoneticPr fontId="4" type="noConversion"/>
  </si>
  <si>
    <t>CT-P41 S/U</t>
    <phoneticPr fontId="4" type="noConversion"/>
  </si>
  <si>
    <t>요청</t>
    <phoneticPr fontId="4" type="noConversion"/>
  </si>
  <si>
    <t>*OMPI 자재 부족으로 생산 불가(추가발주 필요), 기존재고로는 25년 3월까지 생산 가능 / 추가발주 시, 25년 7월 생산 가능 예상</t>
    <phoneticPr fontId="4" type="noConversion"/>
  </si>
  <si>
    <t>*CT-P43은 25년 7월부터 BD 시린지 27G 적용 반영</t>
    <phoneticPr fontId="4" type="noConversion"/>
  </si>
  <si>
    <t>CT-P43 90mg</t>
    <phoneticPr fontId="4" type="noConversion"/>
  </si>
  <si>
    <t>CT-P43 90mg S/U</t>
    <phoneticPr fontId="4" type="noConversion"/>
  </si>
  <si>
    <t>*CT-P43 90mg S/U 26년 2월부터 적용 반영</t>
    <phoneticPr fontId="4" type="noConversion"/>
  </si>
  <si>
    <t>CT-P45 108mg</t>
    <phoneticPr fontId="4" type="noConversion"/>
  </si>
  <si>
    <t>CT-P47 162mg</t>
    <phoneticPr fontId="4" type="noConversion"/>
  </si>
  <si>
    <t>OMPI 시린지 부족으로 생산 불가(추가발주 필요), 기존재고로 25년 2월까지 생산 가능</t>
    <phoneticPr fontId="4" type="noConversion"/>
  </si>
  <si>
    <t>▶ CT OMPI 자재 7만개 매입 필요 → 매입 시, 25년 3월까지 생산 가능
▶ 25년 4월 36만개 금번 발주분 입고 예정 / 25년 7월 생산분부터는 추가 발주 필요</t>
    <phoneticPr fontId="4" type="noConversion"/>
  </si>
  <si>
    <t>CT-P47 162mg S/U</t>
    <phoneticPr fontId="4" type="noConversion"/>
  </si>
  <si>
    <t>CT-P52 80mg</t>
    <phoneticPr fontId="4" type="noConversion"/>
  </si>
  <si>
    <t>CT-P55 75mg</t>
    <phoneticPr fontId="4" type="noConversion"/>
  </si>
  <si>
    <t>CT-P55 150mg</t>
    <phoneticPr fontId="4" type="noConversion"/>
  </si>
  <si>
    <t>CT-P55 300mg</t>
    <phoneticPr fontId="4" type="noConversion"/>
  </si>
  <si>
    <t>CT-P56 67mg</t>
    <phoneticPr fontId="4" type="noConversion"/>
  </si>
  <si>
    <t>CT-P56 228mg</t>
    <phoneticPr fontId="4" type="noConversion"/>
  </si>
  <si>
    <t>CT-P68 100mg</t>
    <phoneticPr fontId="4" type="noConversion"/>
  </si>
  <si>
    <t>CT-P69 75mg</t>
    <phoneticPr fontId="4" type="noConversion"/>
  </si>
  <si>
    <t>A</t>
    <phoneticPr fontId="4" type="noConversion"/>
  </si>
  <si>
    <t>배치수</t>
    <phoneticPr fontId="4" type="noConversion"/>
  </si>
  <si>
    <t>합계</t>
    <phoneticPr fontId="4" type="noConversion"/>
  </si>
  <si>
    <t>B</t>
    <phoneticPr fontId="4" type="noConversion"/>
  </si>
  <si>
    <t>시린지(백만)</t>
    <phoneticPr fontId="4" type="noConversion"/>
  </si>
  <si>
    <t>요청</t>
    <phoneticPr fontId="4" type="noConversion"/>
  </si>
  <si>
    <t>배치 小</t>
    <phoneticPr fontId="4" type="noConversion"/>
  </si>
  <si>
    <t>배치 大</t>
    <phoneticPr fontId="4" type="noConversion"/>
  </si>
  <si>
    <t>합계</t>
    <phoneticPr fontId="4" type="noConversion"/>
  </si>
  <si>
    <t>계획</t>
    <phoneticPr fontId="4" type="noConversion"/>
  </si>
  <si>
    <t>▶ 조립 물량 정보(AI 조립 물량 기준 정보 없음)</t>
    <phoneticPr fontId="4" type="noConversion"/>
  </si>
  <si>
    <t>9월 PFS CMO 운영팀 물량</t>
  </si>
  <si>
    <t>9월 PFS CMO 운영팀 물량</t>
    <phoneticPr fontId="4" type="noConversion"/>
  </si>
  <si>
    <t>(충전) 24.12월 생산배치 중, 24년 매출 인식 X 배치 반영</t>
    <phoneticPr fontId="4" type="noConversion"/>
  </si>
  <si>
    <t>(조립) 24년 12월 조립배치 중, 24년 매출 인식 X 배치 + 25년 1월 조립 배치의 절반 반영</t>
    <phoneticPr fontId="4" type="noConversion"/>
  </si>
  <si>
    <t>짐펜트라</t>
    <phoneticPr fontId="4" type="noConversion"/>
  </si>
  <si>
    <t>PFS/PFS-S</t>
  </si>
  <si>
    <t>2027년</t>
    <phoneticPr fontId="4" type="noConversion"/>
  </si>
  <si>
    <t>1Q</t>
    <phoneticPr fontId="4" type="noConversion"/>
  </si>
  <si>
    <t>2Q</t>
    <phoneticPr fontId="4" type="noConversion"/>
  </si>
  <si>
    <t>3Q</t>
    <phoneticPr fontId="4" type="noConversion"/>
  </si>
  <si>
    <t>4Q</t>
    <phoneticPr fontId="4" type="noConversion"/>
  </si>
  <si>
    <t>◈ PFS 상업 생산 계획 (2025~2027년)</t>
    <phoneticPr fontId="4" type="noConversion"/>
  </si>
  <si>
    <t>▶ 9/20 PFS CMO 운영팀에서 공유해준 제약 중장기 물량 정보 기준으로 산출</t>
    <phoneticPr fontId="4" type="noConversion"/>
  </si>
  <si>
    <t>▶ 사업계획 생산계획 물량으로 입력</t>
    <phoneticPr fontId="4" type="noConversion"/>
  </si>
  <si>
    <t>1) 단가 : PFS 4팩기준, L&amp;P는 가장 저렴한 단가로 적용</t>
    <phoneticPr fontId="4" type="noConversion"/>
  </si>
  <si>
    <t>▶ AI, PFS/PFS-S 조립/포장</t>
    <phoneticPr fontId="4" type="noConversion"/>
  </si>
  <si>
    <t>조립/포장</t>
    <phoneticPr fontId="4" type="noConversion"/>
  </si>
  <si>
    <t>■ CMO PFS/L&amp;P 상업 매출 예상_240923</t>
    <phoneticPr fontId="4" type="noConversion"/>
  </si>
  <si>
    <t>1. 24년 9월 20일 PFS CMO운영팀 전달 물량 기준</t>
    <phoneticPr fontId="4" type="noConversion"/>
  </si>
  <si>
    <t>◈ 25년 PFS Rolling 매출 예상(24.09.23)</t>
    <phoneticPr fontId="4" type="noConversion"/>
  </si>
  <si>
    <t>1. 9/23 사업계획 생산계획 기준 25년 상업 매출</t>
    <phoneticPr fontId="4" type="noConversion"/>
  </si>
  <si>
    <t>2026년(시린지)</t>
    <phoneticPr fontId="4" type="noConversion"/>
  </si>
  <si>
    <t>2026년(배치수)</t>
    <phoneticPr fontId="4" type="noConversion"/>
  </si>
  <si>
    <t>◈ L&amp;P 상업 생산 계획 (2025~2027년)</t>
    <phoneticPr fontId="4" type="noConversion"/>
  </si>
  <si>
    <t>L&amp;P 포장</t>
    <phoneticPr fontId="4" type="noConversion"/>
  </si>
  <si>
    <t>CT-P06 150mg</t>
  </si>
  <si>
    <t>CT-P06 420mg</t>
  </si>
  <si>
    <t>CT-P10 100mg</t>
  </si>
  <si>
    <t>CT-P10 500mg</t>
  </si>
  <si>
    <t>CT-P13 100mg</t>
  </si>
  <si>
    <t>CT-P16 100mg</t>
  </si>
  <si>
    <t>CT-P16 400mg</t>
  </si>
  <si>
    <t>2025년(바이알)</t>
    <phoneticPr fontId="4" type="noConversion"/>
  </si>
  <si>
    <t>2026년(바이알)</t>
    <phoneticPr fontId="4" type="noConversion"/>
  </si>
  <si>
    <t>2. (25년 매출인식) 충전: 생산월 +1개월 / 조립: 생산월 +0.5개월 / 포장: 당월매출</t>
    <phoneticPr fontId="4" type="noConversion"/>
  </si>
  <si>
    <t>L&amp;P상업</t>
    <phoneticPr fontId="4" type="noConversion"/>
  </si>
  <si>
    <t>(수)2026.1Q</t>
    <phoneticPr fontId="4" type="noConversion"/>
  </si>
  <si>
    <t>(수)2026.2Q</t>
    <phoneticPr fontId="4" type="noConversion"/>
  </si>
  <si>
    <t>(수)2026.3Q</t>
    <phoneticPr fontId="4" type="noConversion"/>
  </si>
  <si>
    <t>(수)2026.4Q</t>
    <phoneticPr fontId="4" type="noConversion"/>
  </si>
  <si>
    <t>(수)2026</t>
    <phoneticPr fontId="4" type="noConversion"/>
  </si>
  <si>
    <t>2026.1Q</t>
    <phoneticPr fontId="4" type="noConversion"/>
  </si>
  <si>
    <t>2026.3Q</t>
    <phoneticPr fontId="4" type="noConversion"/>
  </si>
  <si>
    <t>2026.4Q</t>
    <phoneticPr fontId="4" type="noConversion"/>
  </si>
  <si>
    <t>(수)2027</t>
    <phoneticPr fontId="4" type="noConversion"/>
  </si>
  <si>
    <t>(★)2026.1Q</t>
    <phoneticPr fontId="4" type="noConversion"/>
  </si>
  <si>
    <t>(★)2026.2Q</t>
    <phoneticPr fontId="4" type="noConversion"/>
  </si>
  <si>
    <t>(★)2026.3Q</t>
    <phoneticPr fontId="4" type="noConversion"/>
  </si>
  <si>
    <t>(★)2026.4Q</t>
    <phoneticPr fontId="4" type="noConversion"/>
  </si>
  <si>
    <t>(★)2026</t>
    <phoneticPr fontId="4" type="noConversion"/>
  </si>
  <si>
    <t>(★)2027</t>
    <phoneticPr fontId="4" type="noConversion"/>
  </si>
  <si>
    <t xml:space="preserve">   (26년 매출인식) 충전: 전분기 1/3 + 당분기 2/3  / 조립: 생산월 전분기 1/6 + 당분기 5/6 / 포장: 당분기 매출</t>
    <phoneticPr fontId="4" type="noConversion"/>
  </si>
  <si>
    <t xml:space="preserve">   (27년 매출인식) 충전/조립/포장: 생산, 매출 동일 인식</t>
    <phoneticPr fontId="4" type="noConversion"/>
  </si>
  <si>
    <t>L&amp;P 상업</t>
    <phoneticPr fontId="4" type="noConversion"/>
  </si>
  <si>
    <t>(9/23)</t>
    <phoneticPr fontId="4" type="noConversion"/>
  </si>
  <si>
    <t xml:space="preserve">        2. (25년 매출인식) 충전: 생산월 +1개월 / 조립: 생산월 +0.5개월 / 포장: 당월매출</t>
    <phoneticPr fontId="4" type="noConversion"/>
  </si>
  <si>
    <t xml:space="preserve">           (26년 매출인식) 충전: 전분기 1/3 + 당분기 2/3  / 조립: 생산월 전분기 1/6 + 당분기 5/6 / 포장: 당분기 매출</t>
    <phoneticPr fontId="4" type="noConversion"/>
  </si>
  <si>
    <t xml:space="preserve">           (27년 매출인식) 충전/조립/포장: 생산, 매출 동일 인식</t>
    <phoneticPr fontId="4" type="noConversion"/>
  </si>
  <si>
    <t xml:space="preserve">        3. 포장은 보수적으로 4Pack 기준 단가로 산정</t>
    <phoneticPr fontId="4" type="noConversion"/>
  </si>
  <si>
    <t>(단위: 억원)</t>
    <phoneticPr fontId="4" type="noConversion"/>
  </si>
  <si>
    <t>네시나정</t>
  </si>
  <si>
    <t>내재화상업</t>
  </si>
  <si>
    <t>네시나메트정</t>
  </si>
  <si>
    <t>네시나액트정</t>
  </si>
  <si>
    <t>이달비정</t>
  </si>
  <si>
    <t>이달비클로정</t>
  </si>
  <si>
    <t>제품</t>
    <phoneticPr fontId="4" type="noConversion"/>
  </si>
  <si>
    <t>APAC</t>
    <phoneticPr fontId="4" type="noConversion"/>
  </si>
  <si>
    <t>바이오 상업</t>
    <phoneticPr fontId="4" type="noConversion"/>
  </si>
  <si>
    <t>내재화 상업</t>
    <phoneticPr fontId="4" type="noConversion"/>
  </si>
  <si>
    <t>네시나F</t>
    <phoneticPr fontId="4" type="noConversion"/>
  </si>
  <si>
    <t>이달비F</t>
    <phoneticPr fontId="4" type="noConversion"/>
  </si>
  <si>
    <t xml:space="preserve"> </t>
    <phoneticPr fontId="4" type="noConversion"/>
  </si>
  <si>
    <t>□ 제조부문 개발용역 매출 계획 (2025-2027년)</t>
    <phoneticPr fontId="4" type="noConversion"/>
  </si>
  <si>
    <t>세부내역 (마일스톤)</t>
    <phoneticPr fontId="4" type="noConversion"/>
  </si>
  <si>
    <t>2025.10</t>
    <phoneticPr fontId="4" type="noConversion"/>
  </si>
  <si>
    <t>2025년 합계</t>
    <phoneticPr fontId="4" type="noConversion"/>
  </si>
  <si>
    <t>2026.2Q</t>
    <phoneticPr fontId="4" type="noConversion"/>
  </si>
  <si>
    <t>2026년 합계</t>
    <phoneticPr fontId="4" type="noConversion"/>
  </si>
  <si>
    <t>2027년 합계</t>
    <phoneticPr fontId="4" type="noConversion"/>
  </si>
  <si>
    <t>2025.10</t>
  </si>
  <si>
    <t>2025년 합계</t>
  </si>
  <si>
    <t>2026.1Q</t>
  </si>
  <si>
    <t>2026.2Q</t>
  </si>
  <si>
    <t>2026.3Q</t>
  </si>
  <si>
    <t>2026.4Q</t>
  </si>
  <si>
    <t>2026년 합계</t>
  </si>
  <si>
    <t>2027년 합계</t>
  </si>
  <si>
    <t>CT-G07</t>
    <phoneticPr fontId="4" type="noConversion"/>
  </si>
  <si>
    <t>CMO용역</t>
    <phoneticPr fontId="4" type="noConversion"/>
  </si>
  <si>
    <t>2차 안정성 36M / 48M</t>
    <phoneticPr fontId="4" type="noConversion"/>
  </si>
  <si>
    <t>CT-G29</t>
    <phoneticPr fontId="4" type="noConversion"/>
  </si>
  <si>
    <t>안정성 (Nirmatrelvir) 36M</t>
    <phoneticPr fontId="4" type="noConversion"/>
  </si>
  <si>
    <t>안정성 (Ritonavir Bulk) 36M</t>
    <phoneticPr fontId="4" type="noConversion"/>
  </si>
  <si>
    <t>CT-M01</t>
    <phoneticPr fontId="4" type="noConversion"/>
  </si>
  <si>
    <t>내재화용역</t>
    <phoneticPr fontId="4" type="noConversion"/>
  </si>
  <si>
    <t>1차 안정성 / 36M</t>
    <phoneticPr fontId="4" type="noConversion"/>
  </si>
  <si>
    <t>2차 안정성 / 36M</t>
    <phoneticPr fontId="4" type="noConversion"/>
  </si>
  <si>
    <t>CT-M02</t>
    <phoneticPr fontId="4" type="noConversion"/>
  </si>
  <si>
    <t>2차 안정성 / 24M, 36M</t>
    <phoneticPr fontId="4" type="noConversion"/>
  </si>
  <si>
    <t>CT-M03</t>
    <phoneticPr fontId="4" type="noConversion"/>
  </si>
  <si>
    <t>CT-M04</t>
    <phoneticPr fontId="4" type="noConversion"/>
  </si>
  <si>
    <t>1차 안정성 / 24M, 36M</t>
    <phoneticPr fontId="4" type="noConversion"/>
  </si>
  <si>
    <t>CT-M05</t>
    <phoneticPr fontId="4" type="noConversion"/>
  </si>
  <si>
    <t>CT-M06</t>
    <phoneticPr fontId="4" type="noConversion"/>
  </si>
  <si>
    <t>안정성 / 9M, 12M, 18M, 24M, 36M</t>
    <phoneticPr fontId="4" type="noConversion"/>
  </si>
  <si>
    <t>CT-M08</t>
    <phoneticPr fontId="4" type="noConversion"/>
  </si>
  <si>
    <t>CT-L01</t>
    <phoneticPr fontId="4" type="noConversion"/>
  </si>
  <si>
    <t>LCM용역</t>
    <phoneticPr fontId="4" type="noConversion"/>
  </si>
  <si>
    <t>안정성 / 36M</t>
    <phoneticPr fontId="4" type="noConversion"/>
  </si>
  <si>
    <t>CT-L04</t>
    <phoneticPr fontId="4" type="noConversion"/>
  </si>
  <si>
    <t>LCM용역</t>
  </si>
  <si>
    <t>안정성 / 24M, 36M</t>
    <phoneticPr fontId="4" type="noConversion"/>
  </si>
  <si>
    <t>CT-L05</t>
    <phoneticPr fontId="4" type="noConversion"/>
  </si>
  <si>
    <t>CT-L06</t>
    <phoneticPr fontId="4" type="noConversion"/>
  </si>
  <si>
    <t>안정성 / 6M, 9M, 12M, 18M, 24M, 36M</t>
    <phoneticPr fontId="4" type="noConversion"/>
  </si>
  <si>
    <t>CT-L02</t>
    <phoneticPr fontId="4" type="noConversion"/>
  </si>
  <si>
    <t>IMP CoA</t>
    <phoneticPr fontId="4" type="noConversion"/>
  </si>
  <si>
    <t>EB Protocol</t>
    <phoneticPr fontId="4" type="noConversion"/>
  </si>
  <si>
    <t>EB 수행</t>
    <phoneticPr fontId="4" type="noConversion"/>
  </si>
  <si>
    <t>EB Report</t>
    <phoneticPr fontId="4" type="noConversion"/>
  </si>
  <si>
    <t>안정성 / Protocol, 6M, 9M, 12M, 18M, 24M</t>
    <phoneticPr fontId="4" type="noConversion"/>
  </si>
  <si>
    <t>L02-301 위약 제조 (1차)</t>
    <phoneticPr fontId="4" type="noConversion"/>
  </si>
  <si>
    <t>L02-301 임상의약품 포장 (1차)</t>
    <phoneticPr fontId="4" type="noConversion"/>
  </si>
  <si>
    <t>L02-301 위약 제조 (2차)</t>
    <phoneticPr fontId="4" type="noConversion"/>
  </si>
  <si>
    <t>L02-301 임상의약품 포장 (2차)</t>
    <phoneticPr fontId="4" type="noConversion"/>
  </si>
  <si>
    <t>CT-L03</t>
    <phoneticPr fontId="4" type="noConversion"/>
  </si>
  <si>
    <t>PE 수행</t>
    <phoneticPr fontId="4" type="noConversion"/>
  </si>
  <si>
    <t>PE Report</t>
    <phoneticPr fontId="4" type="noConversion"/>
  </si>
  <si>
    <t>DP MV 수행</t>
    <phoneticPr fontId="4" type="noConversion"/>
  </si>
  <si>
    <t>DP MV Report</t>
    <phoneticPr fontId="4" type="noConversion"/>
  </si>
  <si>
    <t>IMP 수행</t>
    <phoneticPr fontId="4" type="noConversion"/>
  </si>
  <si>
    <t>안정성 / Protocol, 6M, 9M, 12M, 18M</t>
    <phoneticPr fontId="4" type="noConversion"/>
  </si>
  <si>
    <t>L03-301 위약 제조 (2차)</t>
    <phoneticPr fontId="4" type="noConversion"/>
  </si>
  <si>
    <t>L03-301 임상의약품 포장 (2차)</t>
    <phoneticPr fontId="4" type="noConversion"/>
  </si>
  <si>
    <t>CT-P13SC 29G</t>
    <phoneticPr fontId="4" type="noConversion"/>
  </si>
  <si>
    <t>PFS용역</t>
    <phoneticPr fontId="4" type="noConversion"/>
  </si>
  <si>
    <t>안정성(UDP) / 48M</t>
    <phoneticPr fontId="4" type="noConversion"/>
  </si>
  <si>
    <t>안정성(AI) / 48M</t>
    <phoneticPr fontId="4" type="noConversion"/>
  </si>
  <si>
    <t>2nd TI 안정성(uDP) / ~3M, 6M, 9M, 12M, 18M, 24M, 36M, 39M</t>
    <phoneticPr fontId="4" type="noConversion"/>
  </si>
  <si>
    <t>2nd TI 안정성(AI) / ~3M, 6M, 9M, 12M, 18M, 24M, 36M, 39M</t>
    <phoneticPr fontId="4" type="noConversion"/>
  </si>
  <si>
    <t>CT-P17 10mg</t>
    <phoneticPr fontId="4" type="noConversion"/>
  </si>
  <si>
    <t>충전PV Protocol</t>
  </si>
  <si>
    <t>충전PV 수행/Report</t>
  </si>
  <si>
    <t>PKV (PFS 수동 조립 및 수동 2P 포장)</t>
  </si>
  <si>
    <t>안정성(uDP) / 36M, 42M</t>
  </si>
  <si>
    <t>안정성(PFS) / 36M, 42M</t>
  </si>
  <si>
    <t>CT-P17 40mg</t>
    <phoneticPr fontId="4" type="noConversion"/>
  </si>
  <si>
    <t>안정성(uDP) / 42M</t>
  </si>
  <si>
    <t>안정성(PFS) / 42M</t>
  </si>
  <si>
    <t>안정성(PFS-S) / 42M</t>
  </si>
  <si>
    <t>안정성(AI) / 42M</t>
  </si>
  <si>
    <t>In-use 25도 안정성 / 42M(PFS)</t>
  </si>
  <si>
    <t>In-use 30도 안정성 / 42M(PFS)</t>
  </si>
  <si>
    <t>안정성(AI) / 18M, 24M, 30M, 36M</t>
    <phoneticPr fontId="4" type="noConversion"/>
  </si>
  <si>
    <t>PFS-S PKV(자동 1P 포장)</t>
  </si>
  <si>
    <t>충전PV Scale-up 수행/Report</t>
  </si>
  <si>
    <t>AI PKV(수동 조립/라벨링)</t>
  </si>
  <si>
    <t>CT-P42 2mg</t>
    <phoneticPr fontId="4" type="noConversion"/>
  </si>
  <si>
    <t>PD</t>
  </si>
  <si>
    <t>PQ</t>
  </si>
  <si>
    <t>멸균PV</t>
  </si>
  <si>
    <t>안정성(uDP) / 36M, 48M</t>
    <phoneticPr fontId="4" type="noConversion"/>
  </si>
  <si>
    <t>안정성(PFS-S) / 36M, 48M</t>
    <phoneticPr fontId="4" type="noConversion"/>
  </si>
  <si>
    <t>충전PV 수행/Report (BD Syringe)</t>
  </si>
  <si>
    <t>AI PKV(자동 조립 및 자동1P 포장)</t>
  </si>
  <si>
    <t>임상 충전 (3배치)</t>
  </si>
  <si>
    <t>임상 충전 (1배치)</t>
  </si>
  <si>
    <t>PFS-S PKV(조립 및 포장)</t>
  </si>
  <si>
    <t>AI PKV(조립)</t>
  </si>
  <si>
    <t>CT-P55 150mg</t>
  </si>
  <si>
    <t>PFS-S PKV(조립 및 포장)</t>
    <phoneticPr fontId="4" type="noConversion"/>
  </si>
  <si>
    <t>충전PV Scale-up Protocol</t>
  </si>
  <si>
    <t>TBD1</t>
    <phoneticPr fontId="4" type="noConversion"/>
  </si>
  <si>
    <t>충전 PV Protocol</t>
  </si>
  <si>
    <t>충전 PV 수행/Report</t>
  </si>
  <si>
    <t>AI조립PV</t>
  </si>
  <si>
    <t>TBD2</t>
    <phoneticPr fontId="4" type="noConversion"/>
  </si>
  <si>
    <t>개발용역</t>
    <phoneticPr fontId="4" type="noConversion"/>
  </si>
  <si>
    <t>바이오</t>
    <phoneticPr fontId="4" type="noConversion"/>
  </si>
  <si>
    <t>케미컬</t>
    <phoneticPr fontId="4" type="noConversion"/>
  </si>
  <si>
    <t>기타(QA위임등)</t>
    <phoneticPr fontId="4" type="noConversion"/>
  </si>
  <si>
    <t>G07</t>
    <phoneticPr fontId="4" type="noConversion"/>
  </si>
  <si>
    <t>개발용역</t>
  </si>
  <si>
    <t>케미컬</t>
  </si>
  <si>
    <t>CMO용역</t>
  </si>
  <si>
    <t>내재화용역</t>
  </si>
  <si>
    <t>기타(QA위임등)</t>
  </si>
  <si>
    <t>바이오</t>
  </si>
  <si>
    <t>PFS용역</t>
  </si>
  <si>
    <t>PFS상업</t>
    <phoneticPr fontId="4" type="noConversion"/>
  </si>
  <si>
    <t>GCP상업</t>
    <phoneticPr fontId="4" type="noConversion"/>
  </si>
  <si>
    <t>케미컬 상업</t>
    <phoneticPr fontId="4" type="noConversion"/>
  </si>
  <si>
    <t>내재화상업</t>
    <phoneticPr fontId="4" type="noConversion"/>
  </si>
  <si>
    <t>GAP</t>
    <phoneticPr fontId="4" type="noConversion"/>
  </si>
  <si>
    <t>No</t>
    <phoneticPr fontId="4" type="noConversion"/>
  </si>
  <si>
    <t>Reason Of Change</t>
    <phoneticPr fontId="4" type="noConversion"/>
  </si>
  <si>
    <t>Revised by</t>
    <phoneticPr fontId="4" type="noConversion"/>
  </si>
  <si>
    <t>Date</t>
    <phoneticPr fontId="4" type="noConversion"/>
  </si>
  <si>
    <t>- 개발용역 및 매출 취합
- PFS 단가 중위값 적용
- 24 VS 25 비교 만듬</t>
    <phoneticPr fontId="4" type="noConversion"/>
  </si>
  <si>
    <t>운영지원팀 김정호
생산관리팀 이성운
운영지원팀 박교민</t>
    <phoneticPr fontId="4" type="noConversion"/>
  </si>
  <si>
    <t>- 개발용역 마사지</t>
    <phoneticPr fontId="4" type="noConversion"/>
  </si>
  <si>
    <t>운영지원팀 김정호</t>
    <phoneticPr fontId="4" type="noConversion"/>
  </si>
  <si>
    <t>사업부 구분코드</t>
    <phoneticPr fontId="45" type="noConversion"/>
  </si>
  <si>
    <t>사업부</t>
    <phoneticPr fontId="45" type="noConversion"/>
  </si>
  <si>
    <t>품목코드</t>
    <phoneticPr fontId="45" type="noConversion"/>
  </si>
  <si>
    <t>브랜드</t>
    <phoneticPr fontId="45" type="noConversion"/>
  </si>
  <si>
    <t>갈락스주사 1A(낱알반품용)</t>
  </si>
  <si>
    <t>갈락스주사</t>
  </si>
  <si>
    <t>리벨인퓨전주사 1A(낱알반품용)</t>
  </si>
  <si>
    <t>리벨인퓨전주사</t>
  </si>
  <si>
    <t>리벨인퓨전주사 10A</t>
  </si>
  <si>
    <t>누코미트액 10A</t>
  </si>
  <si>
    <t>누코미트액</t>
  </si>
  <si>
    <t>리벨인퓨전주사 1A(낱알반품용)(위탁:휴온스)</t>
  </si>
  <si>
    <t>리벨인퓨전주사 10A(위탁:휴온스)</t>
  </si>
  <si>
    <t>갈락스주사 50A(위탁:휴온스)</t>
  </si>
  <si>
    <t>마루틴주사 1A(낱알반품용)(위탁:휴온스)</t>
  </si>
  <si>
    <t>마루틴주사</t>
  </si>
  <si>
    <t>마루틴주사 25A(위탁:휴온스)</t>
  </si>
  <si>
    <t>누코미트액 1A(낱알반품용)(위탁:휴온스)</t>
  </si>
  <si>
    <t>누코미트액 10A(위탁:휴온스)</t>
  </si>
  <si>
    <t>타미풀주사 1V(낱알반품용)</t>
  </si>
  <si>
    <t>타미풀주사</t>
  </si>
  <si>
    <t>타미풀주사 10V</t>
  </si>
  <si>
    <t>타미풀주사 1V(낱알반품용)(위탁:비씨월드제약)</t>
  </si>
  <si>
    <t>타미풀주사 10V(위탁:비씨월드제약)</t>
  </si>
  <si>
    <t>타미풀주사 1V(낱알반품용)(위탁:삼성제약)</t>
  </si>
  <si>
    <t>타미풀주사 10V(위탁:삼성제약)</t>
  </si>
  <si>
    <t>셀페넴주1그램 1V(낱알반품용)(위탁:비씨월드제약)</t>
  </si>
  <si>
    <t>셀페넴주</t>
  </si>
  <si>
    <t>셀페넴주1그램 10V(위탁:비씨월드제약)</t>
  </si>
  <si>
    <t>셀페넴주500밀리그램 1V(낱알반품용)(위탁:비씨월드제약)</t>
  </si>
  <si>
    <t>셀페넴주500밀리그램 10V(위탁:비씨월드제약)</t>
  </si>
  <si>
    <t>셀페넴주1그램 1V(낱알반품용)(위탁:제일약품)</t>
  </si>
  <si>
    <t>셀페넴주1그램 10V (위탁:제일약품)</t>
  </si>
  <si>
    <t>글라콤정 100T BTL</t>
  </si>
  <si>
    <t>글라콤정</t>
  </si>
  <si>
    <t>CSO</t>
  </si>
  <si>
    <t>글루코닐정500mg 1T(낱알반품용)</t>
  </si>
  <si>
    <t>글루코닐정</t>
  </si>
  <si>
    <t>글루코닐정500mg 100T BTL</t>
  </si>
  <si>
    <t>글루코닐정500mg 1000T BTL</t>
  </si>
  <si>
    <t>글루코닐정500mg 30T BTL</t>
  </si>
  <si>
    <t>글루코닐정500mg 100T BTL(AG)</t>
  </si>
  <si>
    <t>글리메정(2mg) 1T(낱알반품용)</t>
  </si>
  <si>
    <t>글리메정</t>
  </si>
  <si>
    <t>글리메정(2mg) 100T BTL</t>
  </si>
  <si>
    <t>글리메정(2mg) 500T BTL</t>
  </si>
  <si>
    <t>글리메정(2mg) 30T BTL</t>
  </si>
  <si>
    <t>글리메정(2mg) 100T BTL(AG)</t>
  </si>
  <si>
    <t>네오나제정 1T(낱알반품용)</t>
  </si>
  <si>
    <t>네오나제정</t>
  </si>
  <si>
    <t>네오나제정 1000T BTL</t>
  </si>
  <si>
    <t>네오나제정 30T BTL</t>
  </si>
  <si>
    <t>네오나제정 100T BTL</t>
  </si>
  <si>
    <t>네오파정 1T(낱알반품용)</t>
  </si>
  <si>
    <t>네오파정</t>
  </si>
  <si>
    <t>네오파정 500T BTL</t>
  </si>
  <si>
    <t>네오파정 30T BTL</t>
  </si>
  <si>
    <t>네오파정 30T BTL(AG 10ea*40ea)</t>
  </si>
  <si>
    <t>네오파정 500T BTL(AG 10ea*12ea)</t>
  </si>
  <si>
    <t>드로펜정125mg 100T BTL</t>
  </si>
  <si>
    <t>드로펜정</t>
  </si>
  <si>
    <t>드로펜정125mg 1000T BTL</t>
  </si>
  <si>
    <t>드로펜정250mg 1T(낱알반품용)</t>
  </si>
  <si>
    <t>레바트정 300T BTL(위탁:케이엠에스제약)</t>
  </si>
  <si>
    <t>레바트정</t>
  </si>
  <si>
    <t>레오시드정 1T(낱알반품용)</t>
  </si>
  <si>
    <t>레오시드정</t>
  </si>
  <si>
    <t>록소디펜정 1T(낱알반품용)</t>
  </si>
  <si>
    <t>록소디펜정</t>
  </si>
  <si>
    <t>록소디펜정 30T BTL</t>
  </si>
  <si>
    <t>록소디펜정 30T BTL(AG 10ea*40ea)</t>
  </si>
  <si>
    <t>록소디펜정 500T BTL(AG 10ea*8ea)</t>
  </si>
  <si>
    <t>마루틴정150mg 1T(낱알반품용)</t>
  </si>
  <si>
    <t>마루틴정</t>
  </si>
  <si>
    <t>마루틴정150mg 100T BTL</t>
  </si>
  <si>
    <t>마루틴정150mg 500T BTL</t>
  </si>
  <si>
    <t>마루틴정150mg 30T BTL</t>
  </si>
  <si>
    <t>미리보란정 1T(낱알반품용)</t>
  </si>
  <si>
    <t>미리보란정</t>
  </si>
  <si>
    <t>미리보란정 100T BTL</t>
  </si>
  <si>
    <t>미리보란정 500T BTL</t>
  </si>
  <si>
    <t>소멕스정25iu 1T(낱알반품용)</t>
  </si>
  <si>
    <t>소멕스정</t>
  </si>
  <si>
    <t>소멕스정25iu 30T BTL</t>
  </si>
  <si>
    <t>소멕스정(50IU) 1T(낱알반품용)</t>
  </si>
  <si>
    <t>소멕스정(50IU) 100T BTL</t>
  </si>
  <si>
    <t>소멕스정(50IU) 30T BTL</t>
  </si>
  <si>
    <t>솔프란정 1T(낱알반품용)</t>
  </si>
  <si>
    <t>솔프란정</t>
  </si>
  <si>
    <t>아놀라정 1T(낱알반품용)</t>
  </si>
  <si>
    <t>아놀라정</t>
  </si>
  <si>
    <t>아놀라정 30T BTL</t>
  </si>
  <si>
    <t>유가인정 1T(낱알반품용)</t>
  </si>
  <si>
    <t>유가인정</t>
  </si>
  <si>
    <t>유가인정 100T BTL</t>
  </si>
  <si>
    <t>유가인정 500T BTL</t>
  </si>
  <si>
    <t>유가인정 30T BTL</t>
  </si>
  <si>
    <t>[허가취하] 이무테라정(아자티오프린) 1T(낱알반품용)</t>
  </si>
  <si>
    <t>이무테라정</t>
  </si>
  <si>
    <t>[허가취하] 이무테라정(아자티오프린) 30T BTL</t>
  </si>
  <si>
    <t>[허가취하] 이무테라정(아자티오프린) 100T BTL</t>
  </si>
  <si>
    <t>[허가취하] 이무테라정(아자티오프린) 100T BTL(AG)</t>
  </si>
  <si>
    <t>해외사업팀</t>
  </si>
  <si>
    <t>[허가취하] 이무테라정(아자티오프린)(수출용) 1T Bulk(페루)</t>
  </si>
  <si>
    <t>[허가취하] 이무테라정(아자티오프린) 100T PTP</t>
  </si>
  <si>
    <t>[허가취하] 이무테라정(아자티오프린)(수출용) 20T PTP(페루)</t>
  </si>
  <si>
    <t>코살정(50mg)1T(낱알반품용)</t>
  </si>
  <si>
    <t>코살정</t>
  </si>
  <si>
    <t>코살정(50mg) 30T BTL</t>
  </si>
  <si>
    <t>코살정(50mg) 300T BTL</t>
  </si>
  <si>
    <t>티프라정100mg 1T(낱알반품용)</t>
  </si>
  <si>
    <t>티프라정</t>
  </si>
  <si>
    <t>티프라정100mg 100T BTL</t>
  </si>
  <si>
    <t>티프라정100mg 30T BTL</t>
  </si>
  <si>
    <t>티프라정100mg 100T BTL(AG)</t>
  </si>
  <si>
    <t>하린서방정 1T(낱알반품용)</t>
  </si>
  <si>
    <t>하린서방정</t>
  </si>
  <si>
    <t>하린서방정 30T BTL</t>
  </si>
  <si>
    <t>글루코닐정250mg 1T(낱알반품용)</t>
  </si>
  <si>
    <t>셀트리온돔페리돈정 1T BTL(낱알반품용)</t>
  </si>
  <si>
    <t>셀트리온돔페리돈정</t>
  </si>
  <si>
    <t>셀트리온트리메부틴말레산염정(200mg) 1T(낱알반품용)</t>
  </si>
  <si>
    <t>셀트리온트리메부틴말레산염정</t>
  </si>
  <si>
    <t>셀트리온트리메부틴말레산염정(200mg) 30T BTL</t>
  </si>
  <si>
    <t>시메티딘정200mg 1T(낱알반품용)</t>
  </si>
  <si>
    <t>시메티딘정</t>
  </si>
  <si>
    <t>셀트리온아세클로페낙정 1T(낱알반품용)</t>
  </si>
  <si>
    <t>셀트리온아세클로페낙정</t>
  </si>
  <si>
    <t>셀트리온아세클로페낙정 500T BTL</t>
  </si>
  <si>
    <t>셀트리온아세클로페낙정 30T BTL</t>
  </si>
  <si>
    <t>셀트리온아테놀롤정 1T(낱알반품용)</t>
  </si>
  <si>
    <t>셀트리온아테놀롤정</t>
  </si>
  <si>
    <t>셀트리온아테놀롤정 30T BTL</t>
  </si>
  <si>
    <t>셀트리온아테놀롤정 100T BTL</t>
  </si>
  <si>
    <t>셀트리온아테놀롤정 500T BTL</t>
  </si>
  <si>
    <t>셀트리온옥시메톨론정 1T(낱알반품용)</t>
  </si>
  <si>
    <t>셀트리온옥시메톨론정</t>
  </si>
  <si>
    <t>셀트리온옥시메톨론정 30T BTL</t>
  </si>
  <si>
    <t>셀트리온옥시메톨론정 100T BTL</t>
  </si>
  <si>
    <t>셀트리온옥시메톨론정 100T BTL(10*50ea)</t>
  </si>
  <si>
    <t>셀트리온파모티딘정20mg 1T(낱알반품용)</t>
  </si>
  <si>
    <t>셀트리온파모티딘정</t>
  </si>
  <si>
    <t>셀트리온파모티딘정20mg 100T BTL</t>
  </si>
  <si>
    <t>셀트리온파모티딘정20mg 1000T BTL</t>
  </si>
  <si>
    <t>셀트리온파모티딘정20mg 30T BTL</t>
  </si>
  <si>
    <t>칼딥정 1T(낱알반품용)</t>
  </si>
  <si>
    <t>칼딥정</t>
  </si>
  <si>
    <t>칼딥정 100T BTL</t>
  </si>
  <si>
    <t>칼딥정 30T BTL</t>
  </si>
  <si>
    <t>칼딥정 100T BTL(AG 10ea*50ea)</t>
  </si>
  <si>
    <t>글리메정4mg 1T(낱알반품용)</t>
  </si>
  <si>
    <t>글리메정4mg 100T BTL</t>
  </si>
  <si>
    <t>글리메정4mg 30T BTL</t>
  </si>
  <si>
    <t>글리메정4mg 100T BTL(AG)</t>
  </si>
  <si>
    <t>아라펜정 1T(낱알반품용)</t>
  </si>
  <si>
    <t>아라펜정</t>
  </si>
  <si>
    <t>비나크린정 1T(낱알반품용)(위탁:알리코제약)</t>
  </si>
  <si>
    <t>비나크린정</t>
  </si>
  <si>
    <t>비나크린정 300T BTL(위탁:알리코제약)</t>
  </si>
  <si>
    <t>비나크린정 30T BTL(위탁:알리코제약)</t>
  </si>
  <si>
    <t>알세틴정 1T(낱알반품용)(위탁:풍림무약)</t>
  </si>
  <si>
    <t>알세틴정</t>
  </si>
  <si>
    <t>알세틴정 30T BTL(위탁:풍림무약)</t>
  </si>
  <si>
    <t>토바스틴정 1T(낱알반품용)(위탁:유영제약)</t>
  </si>
  <si>
    <t>토바스틴정</t>
  </si>
  <si>
    <t>토바스틴정 30T BTL(위탁:유영제약)</t>
  </si>
  <si>
    <t>토바스틴정 100T BTL(위탁:유영제약)</t>
  </si>
  <si>
    <t>소멕스정(50IU) 500T BTL</t>
  </si>
  <si>
    <t>소멕스정(50IU) 100T BTL(AG 10ea*50ea)</t>
  </si>
  <si>
    <t>알츠필정5mg 1T(낱알반품용)(위탁:대원제약)</t>
  </si>
  <si>
    <t>알츠필정</t>
  </si>
  <si>
    <t>알츠필정5mg 30T BTL(위탁:대원제약)</t>
  </si>
  <si>
    <t>알츠필정5mg 100T BTL(위탁:대원제약)</t>
  </si>
  <si>
    <t>알츠필정(10mg) 1T(낱알반품용)(위탁:광동제약)</t>
  </si>
  <si>
    <t>알츠필정(10mg) 30T BTL(위탁:광동제약)</t>
  </si>
  <si>
    <t>알츠필정(10mg) 100T BTL(위탁:광동제약)</t>
  </si>
  <si>
    <t>얼사라정10mg 1T(낱알반품용)(위탁:제이더블유중외제약)</t>
  </si>
  <si>
    <t>얼사라정</t>
  </si>
  <si>
    <t>얼사라정10mg 28T Alu-Alu(위탁:제이더블유중외제약)</t>
  </si>
  <si>
    <t>카디엔정5/10mg 30T BTL(위탁:풍림무약)</t>
  </si>
  <si>
    <t>카디엔정</t>
  </si>
  <si>
    <t>모사핀정 1T(낱알반품용)(위탁:알리코제약)</t>
  </si>
  <si>
    <t>모사핀정</t>
  </si>
  <si>
    <t>모사핀정 30T BTL(위탁:알리코제약)</t>
  </si>
  <si>
    <t>모사핀정 500T BTL(위탁:알리코제약)</t>
  </si>
  <si>
    <t>글리메엠정1/250mg 1T(낱알반품용)(위탁:한화제약)</t>
  </si>
  <si>
    <t>글리메엠정</t>
  </si>
  <si>
    <t>글리메엠정1/250mg 30T PTP(위탁:한화제약)</t>
  </si>
  <si>
    <t>글리메엠정2/500mg 1T(낱알반품용)(위탁:한화제약)</t>
  </si>
  <si>
    <t>글리메엠정2/500mg 30T PTP(위탁:한화제약)</t>
  </si>
  <si>
    <t>아라펜정 1T(낱알반품용)(위탁:제뉴원사이언스)</t>
  </si>
  <si>
    <t>아라펜정 30T BTL(위탁:제뉴원사이언스)</t>
  </si>
  <si>
    <t>아라펜정 500T BTL(위탁:제뉴원사이언스)</t>
  </si>
  <si>
    <t>토바스틴정20mg 1T(낱알반품용)(위탁:유영제약)</t>
  </si>
  <si>
    <t>토바스틴정20mg 30T BTL(위탁:유영제약)</t>
  </si>
  <si>
    <t>토바스틴정20mg 100T BTL(위탁:유영제약)</t>
  </si>
  <si>
    <t>셀트리온파모티딘정20mg 1T(낱알반품용)(위탁:삼익제약)</t>
  </si>
  <si>
    <t>셀트리온파모티딘정20mg 100T BTL(위탁:삼익제약)</t>
  </si>
  <si>
    <t>셀트리온파모티딘정20mg 1000T BTL(위탁:삼익제약)</t>
  </si>
  <si>
    <t>맥스포지정5/80mg 1T(낱알반품용)(위탁:비씨월드제약)</t>
  </si>
  <si>
    <t>맥스포지정</t>
  </si>
  <si>
    <t>맥스포지정5/80mg 28T Alu-Alu(위탁:비씨월드제약)</t>
  </si>
  <si>
    <t>맥스포지정5/160mg 1T(낱알반품용)(위탁:비씨월드제약)</t>
  </si>
  <si>
    <t>맥스포지정5/160mg 28T Alu-Alu(위탁:비씨월드제약)</t>
  </si>
  <si>
    <t>하린서방정 1T(낱알반품용)(위탁:휴텍스제약)</t>
  </si>
  <si>
    <t>하린서방정 30T BTL(위탁:휴텍스제약)</t>
  </si>
  <si>
    <t>하린서방정 500T BTL(위탁:휴텍스제약)</t>
  </si>
  <si>
    <t>하린서방정(수출용) 1T Bulk(과테말라)(위탁:휴텍스제약)</t>
  </si>
  <si>
    <t>크로스틴정10mg 1T(낱알반품용)(위탁:비씨월드제약)</t>
  </si>
  <si>
    <t>크로스틴정</t>
  </si>
  <si>
    <t>크로스틴정10mg 28T Alu-Alu(위탁:비씨월드제약)</t>
  </si>
  <si>
    <t>유가인정 1T(낱알반품용)(위탁:유영제약)</t>
  </si>
  <si>
    <t>유가인정 30T BTL(위탁:유영제약)</t>
  </si>
  <si>
    <t>유가인정 500T BTL(위탁:유영제약)</t>
  </si>
  <si>
    <t>OTC</t>
  </si>
  <si>
    <t>가네진정 60T PTP</t>
  </si>
  <si>
    <t>가네진정</t>
  </si>
  <si>
    <t>가네진정 120T BTL</t>
  </si>
  <si>
    <t>가네진정 120T Foil</t>
  </si>
  <si>
    <t>세페리손정 1T(낱알반품용)(위탁:유영제약)</t>
  </si>
  <si>
    <t>세페리손정</t>
  </si>
  <si>
    <t>세페리손정 30T BTL(위탁:유영제약)</t>
  </si>
  <si>
    <t>세페리손정 500T BTL(위탁:유영제약)</t>
  </si>
  <si>
    <t>카디엔정5/10mg 1T(낱알반품용)(위탁:비씨월드제약)</t>
  </si>
  <si>
    <t>카디엔정5/10mg 30T BTL(위탁:비씨월드제약)</t>
  </si>
  <si>
    <t>레바트정 1T(낱알반품용)(위탁:대웅바이오)</t>
  </si>
  <si>
    <t>레바트정 30T BTL(위탁:대웅바이오)</t>
  </si>
  <si>
    <t>레바트정 500T BTL(위탁:대웅바이오)</t>
  </si>
  <si>
    <t>아크란정375mg 1T(낱알반품용)(위탁:펜믹스)</t>
  </si>
  <si>
    <t>아크란정</t>
  </si>
  <si>
    <t>아크란정375mg 100T PTP(위탁:펜믹스)</t>
  </si>
  <si>
    <t>아크란정625mg 1T(낱알반품용)(위탁:펜믹스)</t>
  </si>
  <si>
    <t>아크란정625mg 60T PTP(위탁:펜믹스)</t>
  </si>
  <si>
    <t>루알바정10mg 30T BTL(위탁:한국피엠지제약)</t>
  </si>
  <si>
    <t>루알바정</t>
  </si>
  <si>
    <t>루알바정10mg 100T BTL(위탁:한국피엠지제약)</t>
  </si>
  <si>
    <t>징큐라민정(120mg) 200T PTP(위탁:한국비엠아이)</t>
  </si>
  <si>
    <t>징큐라민정</t>
  </si>
  <si>
    <t>얼사라정20mg 1T(낱알반품용)(위탁:제이더블유중외제약)</t>
  </si>
  <si>
    <t>얼사라정20mg 28T Alu-Alu(위탁:제이더블유중외제약)</t>
  </si>
  <si>
    <t>크라노스정10mg 1T(낱알반품용)</t>
  </si>
  <si>
    <t>크라노스정</t>
  </si>
  <si>
    <t>크라노스정10mg(암로디핀베실산염) 30T BTL</t>
  </si>
  <si>
    <t>크라노스정10mg(암로디핀베실산염) 300T BTL</t>
  </si>
  <si>
    <t>코살정100mg(로사르탄칼륨) 1T(낱알반품용)</t>
  </si>
  <si>
    <t>스토마정 1T(낱알반품용)(위탁:풍림무약)</t>
  </si>
  <si>
    <t>스토마정</t>
  </si>
  <si>
    <t>스토마정 30T BTL(위탁:풍림무약)</t>
  </si>
  <si>
    <t>스토마정 500T BTL(위탁:풍림무약)</t>
  </si>
  <si>
    <t>마루틴정150mg 1T(낱알반품용)(위탁:동구바이오제약)</t>
  </si>
  <si>
    <t>마루틴정150mg 100T Alu-Alu(위탁:동구바이오제약)</t>
  </si>
  <si>
    <t>셀트리온아세클로페낙정 1T(낱알반품용)(위탁:바이넥스)</t>
  </si>
  <si>
    <t>셀트리온아세클로페낙정 300T BTL(위탁:바이넥스)</t>
  </si>
  <si>
    <t>셀트리온아세클로페낙정 30T BTL(위탁:바이넥스)</t>
  </si>
  <si>
    <t>네오나제정 1T(낱알반품용)(위탁:코오롱제약)</t>
  </si>
  <si>
    <t>네오나제정 1000T BTL(위탁:코오롱제약)</t>
  </si>
  <si>
    <t>네오나제정 100T BTL(위탁:코오롱제약)</t>
  </si>
  <si>
    <t>셀트리온트리메부틴말레산염정(200mg) 1T(낱알반품용)(위탁:진양제약)</t>
  </si>
  <si>
    <t>셀트리온트리메부틴말레산염정(200mg) 500T BTL(위탁:진양제약)</t>
  </si>
  <si>
    <t>셀트리온트리메부틴말레산염정(200mg) 30T BTL(위탁:진양제약)</t>
  </si>
  <si>
    <t>셀트리온트리메부틴말레산염정(200mg) 300T BTL (위탁:진양제약)</t>
  </si>
  <si>
    <t>타올라스정5mg(타다라필) 1T(낱알반품용)(위탁:대웅제약)</t>
  </si>
  <si>
    <t>타올라스정</t>
  </si>
  <si>
    <t>타올라스정5mg(타다라필) 30T PTP(위탁:대웅제약)</t>
  </si>
  <si>
    <t>타올라스정20mg(타다라필) 1T(낱알반품용)(위탁:대웅제약)</t>
  </si>
  <si>
    <t>타올라스정20mg(타다라필) 8T PTP(위탁:대웅제약)</t>
  </si>
  <si>
    <t>크라노스정5mg(암로디핀베실산염) 1T(낱알반품용)</t>
  </si>
  <si>
    <t>크라노스정5mg(암로디핀베실산염) 30T BTL</t>
  </si>
  <si>
    <t>크라노스정5mg(암로디핀베실산염) 300T BTL</t>
  </si>
  <si>
    <t>디트라정(이트라코나졸고체분산체) 28T BTL(위탁:제이더블유중외제약)</t>
  </si>
  <si>
    <t>디트라정</t>
  </si>
  <si>
    <t>디트라정(이트라코나졸고체분산체) 100T BTL(위탁:제이더블유중외제약)</t>
  </si>
  <si>
    <t>디르탄정80mg(발사르탄) 1T(낱알반품용)(위탁:신일제약)</t>
  </si>
  <si>
    <t>디르탄정</t>
  </si>
  <si>
    <t>디르탄정80mg(발사르탄) 30T BTL(위탁:신일제약)</t>
  </si>
  <si>
    <t>디르탄정80mg(발사르탄) 100T BTL(위탁:신일제약)</t>
  </si>
  <si>
    <t>디르탄정160mg(발사르탄) 1T(낱알반품용)(위탁:신일제약)</t>
  </si>
  <si>
    <t>디르탄정160mg(발사르탄) 30T BTL(위탁:신일제약)</t>
  </si>
  <si>
    <t>코디르탄정80/12.5mg 1T(낱알반품용)(위탁:신일제약)</t>
  </si>
  <si>
    <t>코디르탄정</t>
  </si>
  <si>
    <t>코디르탄정80/12.5mg 30T BTL(위탁:신일제약)</t>
  </si>
  <si>
    <t>코디르탄정80/12.5mg 100T BTL(위탁:신일제약)</t>
  </si>
  <si>
    <t>몬테라정10mg(몬테루카스트나트륨) 1T(낱알반품용)(위탁:삼일제약)</t>
  </si>
  <si>
    <t>몬테라정</t>
  </si>
  <si>
    <t>몬테라정10mg(몬테루카스트나트륨) 28T Alu-Alu(위탁:삼일제약)</t>
  </si>
  <si>
    <t>메모틴정10mg(메만틴염산염) 1T(낱알반품용)(위탁:한국파마)</t>
  </si>
  <si>
    <t>메모틴정</t>
  </si>
  <si>
    <t>메모틴정10mg(메만틴염산염) 30T BTL(위탁:한국파마)</t>
  </si>
  <si>
    <t>메모틴정10mg(메만틴염산염) 100T BTL(위탁:한국파마)</t>
  </si>
  <si>
    <t>리스포돈정1mg(리스페리돈) 200T BTL(위탁:한국파마)</t>
  </si>
  <si>
    <t>리스포돈정</t>
  </si>
  <si>
    <t>리스포돈정2mg(리스페리돈) 200T BTL(위탁:한국파마)</t>
  </si>
  <si>
    <t>셀메텍정10mg(올메사탄메독소밀) 1T(낱알반품용)(위탁:제뉴원사이언스)</t>
  </si>
  <si>
    <t>셀메텍정</t>
  </si>
  <si>
    <t>셀메텍정10mg 30T BTL(위탁:제뉴원사이언스)</t>
  </si>
  <si>
    <t>셀메텍정10mg 300T BTL(위탁:제뉴원사이언스)</t>
  </si>
  <si>
    <t>셀메텍정20mg(올메사탄메독소밀) 1T(낱알반품용)(위탁:한국콜마)</t>
  </si>
  <si>
    <t>셀메텍정40mg(올메사탄메독소밀) 1T(낱알반품용)(위탁:제뉴원사이언스)</t>
  </si>
  <si>
    <t>셀메텍정40mg(올메사탄메독소밀) 30T BTL(위탁:제뉴원사이언스)</t>
  </si>
  <si>
    <t>셀메텍정40mg(올메사탄메독소밀) 300T BTL(위탁:제뉴원사이언스)</t>
  </si>
  <si>
    <t>엑시프로정10mg(에스시탈로프람옥살산염) 1T(낱알반품용)(위탁:제뉴원사이언스)</t>
  </si>
  <si>
    <t>엑시프로정</t>
  </si>
  <si>
    <t>엑시프로정10mg(에스시탈로프람옥살산염) 30T BTL(위탁:제뉴원사이언스)</t>
  </si>
  <si>
    <t>엑시프로정10mg(에스시탈로프람옥살산염) 100T BTL(위탁:제뉴원사이언스)</t>
  </si>
  <si>
    <t>엑시프로정20mg(에스시탈로프람옥살산염) 1T(낱알반품용)(위탁:한국콜마)</t>
  </si>
  <si>
    <t>엑시프로정20mg(에스시탈로프람옥살산염) 30T BTL(위탁:한국콜마)</t>
  </si>
  <si>
    <t>엑시프로정20mg(에스시탈로프람옥살산염) 100T BTL(위탁:한국콜마)</t>
  </si>
  <si>
    <t>레비탐정250mg(레비티라세탐) 1T(낱알반품용)(위탁:동화약품)</t>
  </si>
  <si>
    <t>레비탐정</t>
  </si>
  <si>
    <t>레비탐정250mg(레비티라세탐) 30T BTL(위탁:동화약품)</t>
  </si>
  <si>
    <t>레비탐정250mg(레비티라세탐) 120T BTL(위탁:동화약품)</t>
  </si>
  <si>
    <t>레비탐정500mg(레비티라세탐) 1T(낱알반품용)(위탁:동화약품)</t>
  </si>
  <si>
    <t>레비탐정500mg(레비티라세탐) 30T BTL(위탁:동화약품)</t>
  </si>
  <si>
    <t>레비탐정500mg(레비티라세탐) 120T BTL(위탁:동화약품)</t>
  </si>
  <si>
    <t>레비탐정1000mg(레비티라세탐) 30T BTL(위탁:동화약품)</t>
  </si>
  <si>
    <t>셀메텍플러스정20/12.5mg 1T(낱알반품용)(위탁:동화약품)</t>
  </si>
  <si>
    <t>셀메텍플러스정</t>
  </si>
  <si>
    <t>셀메텍플러스정20/12.5mg 30T BTL(위탁:동화약품)</t>
  </si>
  <si>
    <t>심바타정20mg(심바스타틴) 1T(낱알반품용)(위탁:동화약품)</t>
  </si>
  <si>
    <t>심바타정</t>
  </si>
  <si>
    <t>심바타정20mg(심바스타틴) 30T BTL(위탁:동화약품)</t>
  </si>
  <si>
    <t>심바타정20mg(심바스타틴) 100T BTL(위탁:동화약품)</t>
  </si>
  <si>
    <t>심바타정40mg(심바스타틴) 1T(낱알반품용)(위탁:동화약품)</t>
  </si>
  <si>
    <t>심바타정40mg(심바스타틴) 30T BTL(위탁:동화약품)</t>
  </si>
  <si>
    <t>심바타정40mg(심바스타틴) 100T BTL(위탁:동화약품)</t>
  </si>
  <si>
    <t>칸타칸플러스정16/12.5mg 1T(낱알반품용)(위탁:위더스제약)</t>
  </si>
  <si>
    <t>칸타칸플러스정</t>
  </si>
  <si>
    <t>칸타칸플러스정16/12.5mg 30T BTL(위탁:위더스제약)</t>
  </si>
  <si>
    <t>칸타칸플러스정16/12.5mg 100T BTL(위탁:위더스제약)</t>
  </si>
  <si>
    <t>셀레비카정5/20mg 1T(낱알반품용)(위탁:다산제약)</t>
  </si>
  <si>
    <t>셀레비카정</t>
  </si>
  <si>
    <t>셀레비카정5/20mg 28T Alu-Alu(위탁:다산제약)</t>
  </si>
  <si>
    <t>셀레비카정5/40mg 1T(낱알반품용)(위탁:다산제약)</t>
  </si>
  <si>
    <t>셀레비카정5/40mg 28T Alu-Alu(위탁:다산제약)</t>
  </si>
  <si>
    <t>셀레비카정10/40mg 1T(낱알반품용)(위탁:다산제약)</t>
  </si>
  <si>
    <t>셀레비카정10/40mg 28T Alu-Alu(위탁:다산제약)</t>
  </si>
  <si>
    <t>토파스정100mg(토피라메이트) 1T(낱알반품용)(위탁:한림제약)</t>
  </si>
  <si>
    <t>토파스정</t>
  </si>
  <si>
    <t>토파스정100mg(토피라메이트) 30T BTL(위탁:한림제약)</t>
  </si>
  <si>
    <t>토파스정100mg(토피라메이트) 100T BTL(위탁:한림제약)</t>
  </si>
  <si>
    <t>셀미살탄정40mg(텔미사르탄) 1T(낱알반품용)(위탁:다산제약)</t>
  </si>
  <si>
    <t>셀미살탄정</t>
  </si>
  <si>
    <t>셀미살탄정40mg(텔미사르탄) 30T Alu-Alu(위탁:다산제약)</t>
  </si>
  <si>
    <t>셀미살탄정80mg(텔미사르탄) 1T(낱알반품용)(위탁:다산제약)</t>
  </si>
  <si>
    <t>셀미살탄정80mg(텔미사르탄) 30T Alu-Alu(위탁:다산제약)</t>
  </si>
  <si>
    <t>셀미살탄정80mg(텔미사르탄) 30T Alu-Alu (위탁:위더스제약)</t>
  </si>
  <si>
    <t>라비스큐어정 30T BTL(위탁:한국파비스제약)</t>
  </si>
  <si>
    <t>라비스큐어정</t>
  </si>
  <si>
    <t>라비스큐어정 500T BTL(위탁:한국파비스제약)</t>
  </si>
  <si>
    <t>디메리드정2mg 1T(수탁:다산제약)(낱알반품용)</t>
  </si>
  <si>
    <t>디메리드정</t>
  </si>
  <si>
    <t>디메리드정2mg 30T BTL(수탁:다산제약)</t>
  </si>
  <si>
    <t>티로디정100mg(티로프라미드염산염) 1T(수탁:다산제약)(낱알반품용)</t>
  </si>
  <si>
    <t>티로디정</t>
  </si>
  <si>
    <t>티로디정100mg(티로프라미드염산염) 30T BTL(수탁:다산제약)</t>
  </si>
  <si>
    <t>티로디정100mg(티로프라미드염산염) 100T BTL(수탁:다산제약)</t>
  </si>
  <si>
    <t>아라펜세미정 1T(낱알반품용)(위탁:제뉴원사이언스)</t>
  </si>
  <si>
    <t>아라펜세미정</t>
  </si>
  <si>
    <t>아라펜세미정 30T BTL(위탁:제뉴원사이언스)</t>
  </si>
  <si>
    <t>아라펜세미정 100T BTL(위탁:제뉴원사이언스)</t>
  </si>
  <si>
    <t>세페리손정 1T(낱알반품용)(위탁:유영제약)(필름코팅)</t>
  </si>
  <si>
    <t>세페리손정 30T BTL (위탁:유영제약)(필름코팅)</t>
  </si>
  <si>
    <t>세페리손정 500T BTL (위탁:유영제약)(필름코팅)</t>
  </si>
  <si>
    <t>카디엔정5/20mg 1T(낱알반품용)(위탁:위더스제약)</t>
  </si>
  <si>
    <t>카디엔정5/20mg 30T BTL(위탁:위더스제약)</t>
  </si>
  <si>
    <t>트레블정40/5/5mg 1T(낱알반품용)(위탁:일동제약)</t>
  </si>
  <si>
    <t>트레블정</t>
  </si>
  <si>
    <t>트레블정40/5/5mg 30T PTP(위탁:일동제약)</t>
  </si>
  <si>
    <t>트레블정40/5/10mg 1T(낱알반품용)(위탁:일동제약)</t>
  </si>
  <si>
    <t>트레블정40/5/10mg 30T PTP(위탁:일동제약)</t>
  </si>
  <si>
    <t>트레블정80/5/5mg 1T(낱알반품용)(위탁:일동제약)</t>
  </si>
  <si>
    <t>트레블정80/5/5mg 30T PTP(위탁:일동제약)</t>
  </si>
  <si>
    <t>트레블정80/5/10mg 1T(낱알반품용)(위탁:일동제약)</t>
  </si>
  <si>
    <t>트레블정80/5/10mg 30T PTP(위탁:일동제약)</t>
  </si>
  <si>
    <t>루알바정20mg 1T(낱알반품용)(위탁: 한국피엠지제약)</t>
  </si>
  <si>
    <t>루알바정20mg 30T BTL(위탁: 한국피엠지제약)</t>
  </si>
  <si>
    <t>루알바정20mg 100T BTL(위탁: 한국피엠지제약)</t>
  </si>
  <si>
    <t>셀메텍플러스정20/12.5mg 1T(낱알반품용)(위탁:다산제약)</t>
  </si>
  <si>
    <t>셀메텍플러스정20/12.5mg 30T BTL (위탁:다산제약)</t>
  </si>
  <si>
    <t>셀메텍플러스정20/12.5mg 300T BTL (위탁:다산제약)</t>
  </si>
  <si>
    <t>가네진정 60T PTP(위탁:셀트리온제약청주공장)</t>
  </si>
  <si>
    <t>가네진정 120T BTL(위탁:셀트리온제약청주공장)</t>
  </si>
  <si>
    <t>토파스정100mg 1T(낱알반품용)(위탁:대한뉴팜)</t>
  </si>
  <si>
    <t>토파스정100mg 30T BTL(위탁:대한뉴팜)</t>
  </si>
  <si>
    <t>토파스정100mg 100T BTL(위탁:대한뉴팜)</t>
  </si>
  <si>
    <t>고덱스정 10T PTP(임상용)</t>
  </si>
  <si>
    <t>고덱스정</t>
  </si>
  <si>
    <t>고덱스정 10T PTP(위약)(임상용)</t>
  </si>
  <si>
    <t>마루틴정75mg 1T(낱알반품용)(위탁:제뉴파마)</t>
  </si>
  <si>
    <t>마루틴정75mg 30T BTL(위탁:제뉴파마)</t>
  </si>
  <si>
    <t>마루틴정75mg 300T BTL(위탁:제뉴파마)</t>
  </si>
  <si>
    <t>타올라스정5mg 1T(낱알반품용)(위탁:일동제약)</t>
  </si>
  <si>
    <t>타올라스정5mg 28T PTP(위탁:일동제약)</t>
  </si>
  <si>
    <t>타올라스정20mg 1T(낱알반품용)(위탁:일동제약)</t>
  </si>
  <si>
    <t>타올라스정20mg 4T PTP(위탁:일동제약)</t>
  </si>
  <si>
    <t>알레네정70mg(알렌드론산나트륨삼수화물) 1T(낱알반품용)(위탁:유영제약)</t>
  </si>
  <si>
    <t>알레네정</t>
  </si>
  <si>
    <t>알레네정70mg(알렌드론산나트륨삼수화물) 4T PTP(위탁:유영제약)</t>
  </si>
  <si>
    <t>셀코르정(4mg)(메틸프레드니솔론) 1T(낱알반품용)(위탁:위더스제약)</t>
  </si>
  <si>
    <t>셀코르정</t>
  </si>
  <si>
    <t>셀코르정(4mg)(메틸프레드니솔론) 30T BTL(위탁;위더스제약)</t>
  </si>
  <si>
    <t>셀코르정(4mg)(메틸프레드니솔론) 300T BTL(위탁;위더스제약)</t>
  </si>
  <si>
    <t>셀나핀정(125mg)(테르비나핀염산염) 1T(낱알반품용)(위탁:대우제약)</t>
  </si>
  <si>
    <t>셀나핀정</t>
  </si>
  <si>
    <t>셀나핀정(125mg)(테르비나핀염산염) 30T BTL(위탁:대우제약)</t>
  </si>
  <si>
    <t>셀나핀정(125mg)(테르비나핀염산염) 100T BTL(위탁:대우제약)</t>
  </si>
  <si>
    <t>유가인정40mg(브롬화옥틸로늄) 1T(낱알반품용)(위탁:진양제약)</t>
  </si>
  <si>
    <t>유가인정40mg(브롬화옥틸로늄) 30T BTL (위탁:진양제약)</t>
  </si>
  <si>
    <t>유가인정40mg(브롬화옥틸로늄) 300T BTL (위탁:진양제약)</t>
  </si>
  <si>
    <t>알세틴정(레보세티리진염산염) 1T(낱알반품용)</t>
  </si>
  <si>
    <t>알세틴정(레보세티리진염산염) 30T BTL</t>
  </si>
  <si>
    <t>알세틴정(레보세티리진염산염) 100T BTL</t>
  </si>
  <si>
    <t>레드로피정(레보드로프로피진) 1T(낱알반품용)</t>
  </si>
  <si>
    <t>레드로피정</t>
  </si>
  <si>
    <t>레드로피정(60mg)(레보드로프로피진) 30T BTL</t>
  </si>
  <si>
    <t>레드로피정(60mg)(레보드로프로피진) 100T BTL</t>
  </si>
  <si>
    <t>셀메텍정20mg(올메사르탄메독소밀) 1T(낱알반품용)</t>
  </si>
  <si>
    <t>셀메텍정20mg(올메사르탄메독소밀) 30T BTL</t>
  </si>
  <si>
    <t>셀메텍정20mg(올메사르탄메독소밀) 300T BTL</t>
  </si>
  <si>
    <t>레비탐정1000mg(레비티라세탐) 1T(낱알반품용)</t>
  </si>
  <si>
    <t>스톨라푸정10mg(라푸티딘) 1T(낱알반품용)</t>
  </si>
  <si>
    <t>스톨라푸정</t>
  </si>
  <si>
    <t>잘레톤정80mg(잘토프로펜) 1T(낱알반품용)</t>
  </si>
  <si>
    <t>잘레톤정</t>
  </si>
  <si>
    <t>잘레톤정80mg(잘토프로펜) 30T BTL</t>
  </si>
  <si>
    <t>잘레톤정80mg(잘토프로펜) 100T BTL</t>
  </si>
  <si>
    <t>셀칼콘정(폴리카르보필칼슘) 1T(낱알반품용)(위탁:제뉴파마)</t>
  </si>
  <si>
    <t>셀칼콘정</t>
  </si>
  <si>
    <t>셀칼콘정(폴리카르보필칼슘) 30T BTL(위탁:제뉴파마)</t>
  </si>
  <si>
    <t>셀칼콘정(폴리카르보필칼슘) 500T BTL(위탁:제뉴파마)</t>
  </si>
  <si>
    <t>셀페리나정5mg(솔리페나신숙신산염) 1T(낱알반품용)(위탁:위더스제약)</t>
  </si>
  <si>
    <t>셀페리나정</t>
  </si>
  <si>
    <t>셀페리나정5mg(솔리페나신숙신산염) 100T PTP (위탁:위더스제약)</t>
  </si>
  <si>
    <t>셀페리나정10mg(솔리페나신숙신산염) 1T(낱알반품용)(위탁:위더스제약)</t>
  </si>
  <si>
    <t>셀페리나정10mg(솔리페나신숙신산염) 100T PTP (위탁:위더스제약)</t>
  </si>
  <si>
    <t>맥스포지정10/160mg 1T(낱알반품용)(위탁:위더스제약)</t>
  </si>
  <si>
    <t>맥스포지정10/160mg 30T Alu-Alu(위탁:위더스제약)</t>
  </si>
  <si>
    <t>올디피정5/20/12.5mg 30T Alu-Alu (위탁:비보존제약)</t>
  </si>
  <si>
    <t>올디피정</t>
  </si>
  <si>
    <t>올디피정5/40/12.5mg 30T Alu-Alu (위탁:비보존제약)</t>
  </si>
  <si>
    <t>올디피정10/40/12.5mg 30T Alu-Alu (위탁:비보존제약)</t>
  </si>
  <si>
    <t>셀트리온레보플록사신정100mg 1T(낱알반품용) (위탁:제뉴파마)</t>
  </si>
  <si>
    <t>셀트리온레보플록사신정</t>
  </si>
  <si>
    <t>셀트리온레보플록사신정100mg 30T BTL (위탁:제뉴파마)</t>
  </si>
  <si>
    <t>셀트리온레보플록사신정100mg 300T BTL(위탁:제뉴파마)</t>
  </si>
  <si>
    <t>이무테라정25mg 30T BTL</t>
  </si>
  <si>
    <t>이무테라정25mg 100T BTL</t>
  </si>
  <si>
    <t>글루코닐정(메트포르민염산염) 1T(낱알반품용) (위탁:신일제약)</t>
  </si>
  <si>
    <t>글루코닐정(메트포르민염산염) 500T BTL (위탁:신일제약)</t>
  </si>
  <si>
    <t>글리세이트정(콜린알포세레이트) 1T(낱알반품용)(위탁: 다산제약)</t>
  </si>
  <si>
    <t>글리세이트정</t>
  </si>
  <si>
    <t>글리세이트정(콜린알포세레이트) 90T BTL(위탁: 다산제약)</t>
  </si>
  <si>
    <t>글리세이트정(콜린알포세레이트) 30T BTL(위탁: 다산제약)</t>
  </si>
  <si>
    <t>모나스틴정(피나스테리드) 30T PTP(위탁: 영일제약)</t>
  </si>
  <si>
    <t>모나스틴정</t>
  </si>
  <si>
    <t>메트피오정15/850mg 30T PTP(위탁: 제뉴원사이언스)</t>
  </si>
  <si>
    <t>메트피오정</t>
  </si>
  <si>
    <t>코살엑스정5/50mg 30T BTL(위탁: 휴온스)</t>
  </si>
  <si>
    <t>코살엑스정</t>
  </si>
  <si>
    <t>코살엑스정5/50mg 300T BTL(위탁: 휴온스)</t>
  </si>
  <si>
    <t>코살엑스정10/50mg 30T BTL(위탁: 휴온스)</t>
  </si>
  <si>
    <t>코살엑스정10/50mg 300T BTL(위탁: 휴온스)</t>
  </si>
  <si>
    <t>코살엑스정5/100mg 30T BTL(위탁: 휴온스)</t>
  </si>
  <si>
    <t>코살엑스정5/100mg 300T BTL(위탁: 휴온스)</t>
  </si>
  <si>
    <t>듀오스타정40/5mg 30T PTP(위탁: 일동제약)</t>
  </si>
  <si>
    <t>듀오스타정</t>
  </si>
  <si>
    <t>듀오스타정40/10mg 1T(낱알반품용)(위탁: 일동제약)</t>
  </si>
  <si>
    <t>듀오스타정40/10mg 30T PTP(위탁: 일동제약)</t>
  </si>
  <si>
    <t>듀오스타정80/10mg 1T(낱알반품용)(위탁: 일동제약)</t>
  </si>
  <si>
    <t>듀오스타정80/10mg 30T PTP(위탁: 일동제약)</t>
  </si>
  <si>
    <t>셀미플러스정40/12.5mg 30T PTP(위탁: 삼일제약)</t>
  </si>
  <si>
    <t>셀미플러스정</t>
  </si>
  <si>
    <t>셀미플러스정80/12.5mg 30T PTP(위탁: 삼일제약)</t>
  </si>
  <si>
    <t>글루스탑정(15mg)(피오글리타존) 1T(낱알반품용)(위탁: 제뉴원사이언스)</t>
  </si>
  <si>
    <t>글루스탑정</t>
  </si>
  <si>
    <t>글루스탑정(15mg)(피오글리타존) 30T BTL(위탁: 제뉴원사이언스)</t>
  </si>
  <si>
    <t>글루스탑정(15mg)(피오글리타존) 100T BTL(위탁: 제뉴원사이언스)</t>
  </si>
  <si>
    <t>글루스탑정30mg(피오글리타존) 1T(낱알반품용)(위탁: 제뉴원사이언스)</t>
  </si>
  <si>
    <t>글루스탑정30mg(피오글리타존) 30T BTL(위탁: 제뉴원사이언스)</t>
  </si>
  <si>
    <t>글루스탑정30mg(피오글리타존) 100T BTL(위탁: 제뉴원사이언스)</t>
  </si>
  <si>
    <t>셀큐라민정(은행엽건조엑스) 1T(낱알반품용)(위탁: 제뉴파마)</t>
  </si>
  <si>
    <t>셀큐라민정</t>
  </si>
  <si>
    <t>셀큐라민정(은행엽건조엑스) 30T BTL(위탁 : 제뉴파마)</t>
  </si>
  <si>
    <t>셀큐라민정(은행엽건조엑스) 500T BTL(위탁 : 제뉴파마)</t>
  </si>
  <si>
    <t>셀파린정1mg(라사길린메실산염) 30T BTL(위탁: 한국파마)</t>
  </si>
  <si>
    <t>셀파린정</t>
  </si>
  <si>
    <t>셀파린정1mg(라사길린메실산염) 100T BTL(위탁: 한국파마)</t>
  </si>
  <si>
    <t>세프로지마정 250mg (세프프로질) 30T BTL(위탁: 경보제약)</t>
  </si>
  <si>
    <t>세프로지마정</t>
  </si>
  <si>
    <t>세프로지마정 250mg (세프프로질) 100T BTL(위탁: 경보제약)</t>
  </si>
  <si>
    <t>세페리손서방정(에페리손염산염) 1T(낱알반품용)(위탁: 제뉴파마)</t>
  </si>
  <si>
    <t>세페리손서방정</t>
  </si>
  <si>
    <t>세페리손서방정(에페리손염산염) 30T BTL (위탁: 제뉴파마)</t>
  </si>
  <si>
    <t>세페리손서방정(에페리손염산염) 500T BTL (위탁: 제뉴파마)</t>
  </si>
  <si>
    <t>탐솔서방정0.2mg(탐스로신염산염) 1T(낱알반품용)(위탁: 다산제약)</t>
  </si>
  <si>
    <t>탐솔서방정</t>
  </si>
  <si>
    <t>탐솔서방정0.2mg(탐스로신염산염) 30T PTP(위탁: 다산제약)</t>
  </si>
  <si>
    <t>탐솔서방정0.4mg(탐스로신염산염) 1T(낱알반품용)(위탁: 다산제약)</t>
  </si>
  <si>
    <t>탐솔서방정0.4mg(탐스로신염산염) 30T PTP(위탁: 다산제약)</t>
  </si>
  <si>
    <t>비나크린서방정(사포그릴레이트) 30T BTL(위탁: 알보젠코리아)</t>
  </si>
  <si>
    <t>비나크린서방정</t>
  </si>
  <si>
    <t>비나크린서방정(사포그릴레이트) 100T BTL(위탁: 알보젠코리아)</t>
  </si>
  <si>
    <t>셀로파정5밀리그램 (올로파타딘염산염) 30T BTL(위탁:팜젠사이언스)</t>
  </si>
  <si>
    <t>셀로파정</t>
  </si>
  <si>
    <t>셀로파정5밀리그램(올로파타딘염산염) 300T BTL(위탁:팜젠사이언스)</t>
  </si>
  <si>
    <t>이무테라정(50mg) 100T BTL(AG 10ea*50ea)</t>
  </si>
  <si>
    <t>이무테라정(50mg) 100T PTP(AG 150ea)</t>
  </si>
  <si>
    <t>이무테라정(50mg)(아자티오프린)(수출용) 100T BTL (몽골)</t>
  </si>
  <si>
    <t>셀트리온네오파정(레보설피리드) 1T(낱알반품용)(위탁:영일제약)</t>
  </si>
  <si>
    <t>셀트리온네오파정</t>
  </si>
  <si>
    <t>셀트리온네오파정(레보설피리드) 30T BTL(위탁:영일제약)</t>
  </si>
  <si>
    <t>셀트리온네오파정(레보설피리드) 500T(위탁:영일제약)</t>
  </si>
  <si>
    <t>셀토젯정10/10밀리그램 30T PTP (위탁:종근당)</t>
  </si>
  <si>
    <t>셀토젯정</t>
  </si>
  <si>
    <t>셀토젯정10/10 밀리그램 30T BTL (위탁:종근당)</t>
  </si>
  <si>
    <t>셀토젯정10/20밀리그램 30T PTP(위탁:종근당)</t>
  </si>
  <si>
    <t>셀미살탄정 40밀리그램(텔미사르탄) 30T Alu-Alu(위탁:위더스제약)</t>
  </si>
  <si>
    <t>셀미살탄정 80밀리그램(텔미사르탄) 1T (낱알반품용)(위탁:위더스제약)</t>
  </si>
  <si>
    <t>셀미살탄정 80밀리그램(텔미사르탄) 30T Alu-Alu(위탁:위더스제약)</t>
  </si>
  <si>
    <t>칸타칸듀오정5/8밀리그램 30T PTP(위탁:알보젠코리아)</t>
  </si>
  <si>
    <t>칸타칸듀오정</t>
  </si>
  <si>
    <t>칸타칸듀오정10/8밀리그램 30T PTP(위탁:알보젠코리아)</t>
  </si>
  <si>
    <t>칸타칸듀오정10/16밀리그램 30T PTP(위탁:알보젠코리아)</t>
  </si>
  <si>
    <t>알츠필정5밀리그램(도네페질염산염) 1T (낱알반품용)(위탁:위더스제약)</t>
  </si>
  <si>
    <t>알츠필정5밀리그램(도네페질염산염) 30T BTL (위탁:위더스제약)</t>
  </si>
  <si>
    <t>알츠필정5밀리그램(도네페질염산염) 100T BTL (위탁:위더스제약)</t>
  </si>
  <si>
    <t>로셀메텍정20/10밀리그램 30T Alu-Alu(위탁:제뉴원사이언스)</t>
  </si>
  <si>
    <t>로셀메텍정</t>
  </si>
  <si>
    <t>셀트포지정 5/80mg 28T Alu-Alu(위탁:비씨월드제약)</t>
  </si>
  <si>
    <t>셀트포지정</t>
  </si>
  <si>
    <t>셀트포지정5/160mg 28T Alu-Alu(위탁:비씨월드제약)</t>
  </si>
  <si>
    <t>셀트포지정10/160mg 30T Alu-alu(위탁:위더스제약)</t>
  </si>
  <si>
    <t>고덱스캡슐 1C(낱알반품용)</t>
  </si>
  <si>
    <t>고덱스캡슐</t>
  </si>
  <si>
    <t>고덱스캡슐 100C PTP</t>
  </si>
  <si>
    <t>고덱스캡슐 100C BTL</t>
  </si>
  <si>
    <t>고덱스캡슐 300C BTL</t>
  </si>
  <si>
    <t>고덱스캡슐(수출용) 1C Bulk(카자흐스탄)</t>
  </si>
  <si>
    <t>고덱스캡슐(수출용) 100C PTP(캄보디아)</t>
  </si>
  <si>
    <t>고덱스캡슐 100C BTL(AG 10ea*12ea)</t>
  </si>
  <si>
    <t>고덱스캡슐 300C BTL(AG 10ea*6ea)</t>
  </si>
  <si>
    <t>고덱스캡슐(수출용) 100C PTP(에콰도르)</t>
  </si>
  <si>
    <t>고덱스캡슐(수출용) 100C PTP(몽골)</t>
  </si>
  <si>
    <t>고덱스캡슐 10C PTP(임상용)</t>
  </si>
  <si>
    <t>고덱스캡슐 100C PTP(AG 1carton*88ea)</t>
  </si>
  <si>
    <t>누코미트캡슐200mg 1C(낱알반품용)</t>
  </si>
  <si>
    <t>누코미트캡슐</t>
  </si>
  <si>
    <t>누코미트캡슐200mg 100C BTL</t>
  </si>
  <si>
    <t>누코미트캡슐200mg 30C BTL</t>
  </si>
  <si>
    <t>누코미트캡슐200mg 100C BTL (AG 10ea*12ea)</t>
  </si>
  <si>
    <t>누코미트캡슐200mg 30C BTL (AG 10ea*40ea)</t>
  </si>
  <si>
    <t>메로빅캡슐 100C BTL</t>
  </si>
  <si>
    <t>메로빅캡슐</t>
  </si>
  <si>
    <t>메로빅캡슐 30C BTL</t>
  </si>
  <si>
    <t>세파로캡슐 1C(낱알반품용)(위탁)</t>
  </si>
  <si>
    <t>세파로캡슐</t>
  </si>
  <si>
    <t>세파로캡슐 30C BTL(위탁)</t>
  </si>
  <si>
    <t>메톡살렌캡슐 1C(낱알반품용)</t>
  </si>
  <si>
    <t>메톡살렌캡슐</t>
  </si>
  <si>
    <t>세파드록실캡슐500mg 1C(낱알반품용)</t>
  </si>
  <si>
    <t>세파드록실캡슐</t>
  </si>
  <si>
    <t>셀트리온헤파디프300캡슐(수출용) 100C PTP(필리핀)(GODEX DS)</t>
  </si>
  <si>
    <t>셀트리온헤파디프캡슐</t>
  </si>
  <si>
    <t>셀트리온헤파디프 300캡슐 (수출용)1C Bulk (필리핀)(INLEX)</t>
  </si>
  <si>
    <t>셀트리온헤파디프 300캡슐 (수출용)1C Bulk (필리핀)(GODEX DS)</t>
  </si>
  <si>
    <t>셀트리온헤파디프캡슐(수출용) 100C PTP(캄보디아)</t>
  </si>
  <si>
    <t>셀트리온헤파디프캡슐(수출용) 100C PTP(필리핀)(GODEX)</t>
  </si>
  <si>
    <t>셀트리온헤파디프캡슐(수출용) 1C Bulk(카자흐스탄)</t>
  </si>
  <si>
    <t>셀트리온헤파디프캡슐(수출용) 1C Bulk(필리핀)</t>
  </si>
  <si>
    <t>세파로캡슐 1C(낱알반품용)(위탁:화일약품)</t>
  </si>
  <si>
    <t>세파로캡슐 30C BTL(위탁:화일약품)</t>
  </si>
  <si>
    <t>세파로캡슐 100C BTL(위탁:화일약품)</t>
  </si>
  <si>
    <t>고덱스캡슐 10C PTP(위약)(임상용)</t>
  </si>
  <si>
    <t>누코미트캡슐200mg 1C(낱알반품용)(위탁:휴온스)</t>
  </si>
  <si>
    <t>누코미트캡슐200mg 1C(낱알반품용)(위탁:유영제약)</t>
  </si>
  <si>
    <t>누코미트캡슐200mg 30C BTL(위탁:유영제약)</t>
  </si>
  <si>
    <t>누코미트캡슐200mg 500C BTL(위탁:유영제약)</t>
  </si>
  <si>
    <t>덴탈파워캡슐 240C PTP(위탁:알리코제약)</t>
  </si>
  <si>
    <t>덴탈파워캡슐</t>
  </si>
  <si>
    <t>세레브캡슐200mg 1C(낱알반품용)(위탁:넥스팜코리아)</t>
  </si>
  <si>
    <t>세레브캡슐</t>
  </si>
  <si>
    <t>세레브캡슐200mg 30C BTL(위탁:넥스팜코리아)</t>
  </si>
  <si>
    <t>세레브캡슐200mg 100C BTL(위탁:넥스팜코리아)</t>
  </si>
  <si>
    <t>메로빅캡슐(7.5mg) 1C(낱알반품용)(위탁:바이넥스)</t>
  </si>
  <si>
    <t>메로빅캡슐(7.5mg) 30C BTL(위탁:바이넥스)</t>
  </si>
  <si>
    <t>메로빅캡슐(7.5mg) 100C BTL(위탁:바이넥스)</t>
  </si>
  <si>
    <t>트리푸칸포르테캡슐50mg 1C(위탁:대한뉴팜) (낱알반품용)</t>
  </si>
  <si>
    <t>트리푸칸포르테캡슐</t>
  </si>
  <si>
    <t>트리푸칸포르테캡슐50mg 30C BTL(위탁:대한뉴팜)</t>
  </si>
  <si>
    <t>트리푸칸포르테캡슐50mg 100C BTL(위탁:대한뉴팜)</t>
  </si>
  <si>
    <t>셀로그라캡슐(타크로리무스수화물)(1mg) 100C PTP(위탁:이연제약)</t>
  </si>
  <si>
    <t>셀로그라캡슐</t>
  </si>
  <si>
    <t>세프리온캡슐(세픽심수화물) 1C(낱알반품용)(위탁:국제약품)</t>
  </si>
  <si>
    <t>세프리온캡슐</t>
  </si>
  <si>
    <t>세프리온캡슐(세픽심수화물)(100mg) 30C BTL(위탁:국제약품)</t>
  </si>
  <si>
    <t>세프리온캡슐(세픽심수화물)(100mg) 100C BTL(위탁:국제약품)</t>
  </si>
  <si>
    <t>리프레가캡슐75mg(프레가발린) 1C(낱알반품용)</t>
  </si>
  <si>
    <t>리프레가캡슐</t>
  </si>
  <si>
    <t>리프레가캡슐75mg(프레가발린) 30C BTL</t>
  </si>
  <si>
    <t>리프레가캡슐75mg(프레가발린) 60C BTL</t>
  </si>
  <si>
    <t>리프레가캡슐150mg(프레가발린) 1C(낱알반품용)</t>
  </si>
  <si>
    <t>리프레가캡슐150mg(프레가발린) 30C BTL</t>
  </si>
  <si>
    <t>리프레가캡슐150mg(프레가발린) 60C BTL</t>
  </si>
  <si>
    <t>에리텐캡슐(300mg)(에르도스테인) 1C(낱알반품용)</t>
  </si>
  <si>
    <t>에리텐캡슐</t>
  </si>
  <si>
    <t>에리텐캡슐(300mg)(에르도스테인) 30C BTL</t>
  </si>
  <si>
    <t>뉴로가펜캡슐300mg(가바펜틴) 1C 낱알반품용 (위탁:고려제약)</t>
  </si>
  <si>
    <t>뉴로가펜캡슐</t>
  </si>
  <si>
    <t>뉴로가펜캡슐300mg(가바펜틴) 30C BTL (위탁:고려제약)</t>
  </si>
  <si>
    <t>뉴로가펜캡슐300mg(가바펜틴) 100C BTL(위탁:고려제약)</t>
  </si>
  <si>
    <t>디아셀캡슐50mg(디아세레인) 1C 낱알반품용 (위탁:유영제약)</t>
  </si>
  <si>
    <t>디아셀캡슐</t>
  </si>
  <si>
    <t>디아셀캡슐50mg(디아세레인) 30C BTL(위탁:유영제약)</t>
  </si>
  <si>
    <t>디아셀캡슐50mg(디아세레인) 500C BTL (위탁:유영제약)</t>
  </si>
  <si>
    <t>세레탈서방캡슐100mg(실로스타졸) 30C BTL(위탁: 제뉴파마)</t>
  </si>
  <si>
    <t>세레탈서방캡슐</t>
  </si>
  <si>
    <t>세레탈서방캡슐100mg(실로스타졸) 500C BTL(위탁: 제뉴파마)</t>
  </si>
  <si>
    <t>세레탈서방캡슐200mg(실로스타졸) 30C BTL(위탁: 제뉴파마)</t>
  </si>
  <si>
    <t>세레탈서방캡슐200mg(실로스타졸) 200C BTL(위탁: 제뉴파마)</t>
  </si>
  <si>
    <t>메로빅캡슐15mg 1C(낱알반품용)(위탁: 진양제약)</t>
  </si>
  <si>
    <t>메로빅캡슐15mg 30C BTL(위탁: 진양제약)</t>
  </si>
  <si>
    <t>메로빅캡슐15mg 300C BTL(위탁: 진양제약)</t>
  </si>
  <si>
    <t>뉴로가펜캡슐100밀리그램(가바펜틴) 30C BTL(위탁:고려제약)</t>
  </si>
  <si>
    <t>뉴로가펜캡슐100밀리그램(가바펜틴) 100C BTL(위탁:고려제약)</t>
  </si>
  <si>
    <t>아시트과립 42포(위탁:한국맥널티)</t>
  </si>
  <si>
    <t>아시트과립</t>
  </si>
  <si>
    <t>아시트과립 1포(낱알반품용)(위탁:제뉴파마)</t>
  </si>
  <si>
    <t>아시트과립 42포(위탁:제뉴파마)</t>
  </si>
  <si>
    <t>크라노스정10mg(암로디핀베실산염) 1T(낱알반품용)</t>
  </si>
  <si>
    <t>글리메정4mg(글리메피리드) 1T(낱알반품용)</t>
  </si>
  <si>
    <t>글리메정4mg(글리메피리드) 100T BTL</t>
  </si>
  <si>
    <t>글리메정4mg(글리메피리드) 30T BTL</t>
  </si>
  <si>
    <t>토바스틴정10mg(아토르바스타틴칼슘삼수화물) 30T BTL</t>
  </si>
  <si>
    <t>토바스틴정10mg(아토르바스타틴칼슘삼수화물) 100T BTL</t>
  </si>
  <si>
    <t>리스포돈정1mg(리스페리돈) 1T(낱알반품용)</t>
  </si>
  <si>
    <t>리스포돈정1mg(리스페리돈) 30T BTL</t>
  </si>
  <si>
    <t>리스포돈정2mg(리스페리돈) 1T(낱알반품용)</t>
  </si>
  <si>
    <t>리스포돈정2mg(리스페리돈) 30T BTL</t>
  </si>
  <si>
    <t>아리프라정10mg(아리피프라졸) 1T(낱알반품용)</t>
  </si>
  <si>
    <t>아리프라정</t>
  </si>
  <si>
    <t>아리프라정10mg(아리피프라졸) 30T BTL</t>
  </si>
  <si>
    <t>아리프라정10mg(아리피프라졸) 100T BTL</t>
  </si>
  <si>
    <t>아스텍션장용정100mg 1T(낱알반품용)(위탁:㈜테라젠이텍스)</t>
  </si>
  <si>
    <t>아스텍션장용정</t>
  </si>
  <si>
    <t>아스텍션장용정100mg 30T BTL(위탁:㈜테라젠이텍스)</t>
  </si>
  <si>
    <t>아스텍션장용정100mg 500T BTL(위탁:㈜테라젠이텍스)</t>
  </si>
  <si>
    <t>셀레지온정(에피나스틴염산염) 1T(낱알반품용)(위탁:제일약품)</t>
  </si>
  <si>
    <t>셀레지온정</t>
  </si>
  <si>
    <t>셀레지온정(에피나스틴염산염) 30T BTL(위탁:제일약품)</t>
  </si>
  <si>
    <t>셀레지온정(에피나스틴염산염) 100T BTL(위탁:제일약품)</t>
  </si>
  <si>
    <t>CMO상업</t>
  </si>
  <si>
    <t>리네졸리드정600mg US 20T BTL</t>
  </si>
  <si>
    <t>CT-G01</t>
  </si>
  <si>
    <t>리네졸리드정600mg US 30T BTL</t>
  </si>
  <si>
    <t>리네졸리드정600mg US 30T PTP</t>
  </si>
  <si>
    <t>라미부딘/테노포비르디소프록실푸마레이트정 300mg/300mg 30T US,WHO BTL</t>
  </si>
  <si>
    <t>CT-G02</t>
  </si>
  <si>
    <t>라미부딘/테노포비르디소프록실푸마레이트정 300mg/300mg 30T BTL(감비아GM)</t>
  </si>
  <si>
    <t>라미부딘/테노포비르디소프록실푸마레이트정 300mg/300mg 30T BTL(모잠비크MZ)</t>
  </si>
  <si>
    <t>라미부딘/테노포비르디소프록실푸마레이트정 300mg/300mg 30T BTL(기니GN)</t>
  </si>
  <si>
    <t>라미부딘/테노포비르디소프록실푸마레이트정 300mg/300mg 30T BTL(파키스탄PK)</t>
  </si>
  <si>
    <t>라미부딘/테노포비르디소프록실푸마레이트정 300mg/300mg 30T BTL(마다가스카르MG)</t>
  </si>
  <si>
    <t>라미부딘/테노포비르디소프록실푸마레이트정 300mg/300mg 30T BTL(베냉BJ)</t>
  </si>
  <si>
    <t>라미부딘/테노포비르디소프록실푸마레이트정 300mg/300mg 30T BTL(말라위MW)</t>
  </si>
  <si>
    <t>라미부딘/테노포비르디소프록실푸마레이트정 300mg/300mg 30T BTL(아이티HT)</t>
  </si>
  <si>
    <t>라미부딘/테노포비르디소프록실푸마레이트정 300mg/300mg 30T BTL(앙골라AO)</t>
  </si>
  <si>
    <t>라미부딘/테노포비르디소프록실푸마레이트정 300mg/300mg 30T BTL(수단SD)</t>
  </si>
  <si>
    <t>라미부딘/테노포비르디소프록실푸마레이트정 300mg/300mg 30T BTL(짐바브웨ZW)</t>
  </si>
  <si>
    <t>라미부딘/테노포비르디소프록실푸마레이트정 300mg/300mg 30T BTL(카메룬CM)</t>
  </si>
  <si>
    <t>라미부딘/테노포비르디소프록실푸마레이트정 300mg/300mg 30T BTL(지부티DJ)</t>
  </si>
  <si>
    <t>라미부딘/테노포비르디소프록실푸마레이트정 300mg/300mg 30T BTL(타지키스탄TJ)</t>
  </si>
  <si>
    <t>라미부딘/테노포비르디소프록실푸마레이트정 300mg/300mg 30T BTL(Government of Malawi- Not for sale)</t>
  </si>
  <si>
    <t>라미부딘/테노포비르디소프록실푸마레이트정 300mg/300mg 30T BTL(니제르NE)</t>
  </si>
  <si>
    <t>록셀정150mg 1T (낱알반품용)</t>
  </si>
  <si>
    <t>록셀정</t>
  </si>
  <si>
    <t>록셀정150mg(록시트로마이신) 30T BTL (위탁:대한뉴팜)</t>
  </si>
  <si>
    <t>록셀정150mg(록시트로마이신) 500T BTL(위탁:대한뉴팜)</t>
  </si>
  <si>
    <t>리마셀정(리마프로스트알파덱스) 1T(낱알반품용)</t>
  </si>
  <si>
    <t>리마셀정</t>
  </si>
  <si>
    <t>리마셀정(리마프로스트알파덱스) 84T Alu-Alu(위탁:넥스팜코리아)</t>
  </si>
  <si>
    <t>셀트리메정20mg(트리메타지딘염산염) 1T(낱알반품용)(위탁:대한뉴팜)</t>
  </si>
  <si>
    <t>셀트리메정</t>
  </si>
  <si>
    <t>셀트리메정20mg(트리메타지딘염산염) 30T BTL(위탁:대한뉴팜)</t>
  </si>
  <si>
    <t>셀트리메정20mg(트리메타지딘염산염) 300T BTL(위탁:대한뉴팜)</t>
  </si>
  <si>
    <t>셀트리온클래리트로마이신정250mg 1T(낱알반품용)(위탁:대원제약)</t>
  </si>
  <si>
    <t>셀트리온클래리트로마이신정</t>
  </si>
  <si>
    <t>셀트리온클래리트로마이신정250mg 30T BTL(위탁:대원제약)</t>
  </si>
  <si>
    <t>셀트리온클래리트로마이신정250mg 200T BTL(위탁:대원제약)</t>
  </si>
  <si>
    <t>셀트리온클래리트로마이신정500mg 1T(낱알반품용)(위탁:대원제약)</t>
  </si>
  <si>
    <t>셀트리온클래리트로마이신정500mg 30T BTL(위탁:대원제약)</t>
  </si>
  <si>
    <t>셀트리온클래리트로마이신정500mg 200T BTL(위탁:대원제약)</t>
  </si>
  <si>
    <t>셀트리온오메프라졸캡슐20mg 1C(낱알반품용)(위탁:위더스제약)</t>
  </si>
  <si>
    <t>셀트리온오메프라졸캡슐</t>
  </si>
  <si>
    <t>셀트리온오메프라졸캡슐20mg 30C BTL(위탁:알리코제약)</t>
  </si>
  <si>
    <t>셀트리온오메프라졸캡슐20mg 28C BTL(위탁:위더스제약)</t>
  </si>
  <si>
    <t>셀트리온아시클로버크림 10g 1개(위탁:제뉴원사이언스)</t>
  </si>
  <si>
    <t>셀트리온아시클로버크림</t>
  </si>
  <si>
    <t>치옥셀정 1T(낱알반품용)(위탁:알리코제약)</t>
  </si>
  <si>
    <t>치옥셀정</t>
  </si>
  <si>
    <t>치옥셀정(티옥트산) 30T BTL(위탁:알리코제약)</t>
  </si>
  <si>
    <t>치옥셀정(티옥트산) 300T BTL(위탁:알리코제약)</t>
  </si>
  <si>
    <t>셀시고정 1T(낱알반품용)(위탁:제뉴파마)</t>
  </si>
  <si>
    <t>셀시고정</t>
  </si>
  <si>
    <t>셀시고정 30T BTL(위탁:제뉴파마)</t>
  </si>
  <si>
    <t>셀시고정 300T BTL(위탁:제뉴파마)</t>
  </si>
  <si>
    <t>셀리온정10mg 1T (낱알반품용)</t>
  </si>
  <si>
    <t>셀리온정</t>
  </si>
  <si>
    <t>셀리온정10mg(베포타스틴베실산염) 30T BTL(위탁:제뉴파마)</t>
  </si>
  <si>
    <t>셀리온정10mg(베포타스틴베실산염) 300T BTL(위탁:제뉴파마)</t>
  </si>
  <si>
    <t>셀트리온오플록신정100mg 1T(낱알반품용)(위탁:제뉴원사이언스)</t>
  </si>
  <si>
    <t>셀트리온오플록신정</t>
  </si>
  <si>
    <t>셀트리온오플록신정100mg 30T BTL(위탁:제뉴원사이언스)</t>
  </si>
  <si>
    <t>셀트리온오플록신정100mg 500T BTL(위탁:영일제약)</t>
  </si>
  <si>
    <t>셀트리온오플록신정100mg 300T BTL(위탁:제뉴원사이언스)</t>
  </si>
  <si>
    <t>시프로셀정250mg(시프로플록사신염산염수화물) 1T(낱알반품용)(위탁:신일제약)</t>
  </si>
  <si>
    <t>시프로셀정</t>
  </si>
  <si>
    <t>시프로셀정250mg(시프로플록사신염산염수화물) 30T BTL(위탁:신일제약)</t>
  </si>
  <si>
    <t>시프로셀정250mg(시프로플록사신염산염수화물) 100T BTL(위탁:신일제약)</t>
  </si>
  <si>
    <t>셀라빅스정75mg(클로피도그렐황산염) 1T(낱알반품용)</t>
  </si>
  <si>
    <t>셀라빅스정</t>
  </si>
  <si>
    <t>셀라빅스정75mg(클로피도그렐황산염) 30T Alu-Alu</t>
  </si>
  <si>
    <t>판토라정40mg(판토프라졸나트륨세스키히드레이트)  1T(낱알반품용)(위탁:대우제약)</t>
  </si>
  <si>
    <t>판토라정</t>
  </si>
  <si>
    <t>판토라정40mg(판토프라졸나트륨세스키히드레이트) 30T BTL(위탁:대우제약)</t>
  </si>
  <si>
    <t>셀프토정75mg(나프토피딜) 1T(낱알반품용)(위탁:동구바이오제약)</t>
  </si>
  <si>
    <t>셀프토정</t>
  </si>
  <si>
    <t>셀프토정75mg(나프토피딜) 30T BTL(위탁:동구바이오제약)</t>
  </si>
  <si>
    <t>셀프토정75mg(나프토피딜) 300T BTL(위탁:동구바이오제약)</t>
  </si>
  <si>
    <t>셀페리나정10mg 1T(낱알반품용)(위탁:한국콜마)</t>
  </si>
  <si>
    <t>셀페리나정10mg(솔리페나신숙신산염) 100T PTP(위탁:한국콜마)</t>
  </si>
  <si>
    <t>셀페리나정5mg 1T(낱알반품용)(위탁:한국콜마)</t>
  </si>
  <si>
    <t>셀페리나정5mg(솔리페나신숙신산염) 100T PTP(위탁:한국콜마)</t>
  </si>
  <si>
    <t>펠로디온지속정5mg(펠로디핀) 1T(낱알반품용)(위탁:위더스제약)</t>
  </si>
  <si>
    <t>펠로디온지속정</t>
  </si>
  <si>
    <t>펠로디온지속정5mg(펠로디핀) 30T BTL(위탁:위더스제약)</t>
  </si>
  <si>
    <t>펠로디온지속정5mg(펠로디핀) 300T BTL(위탁:위더스제약)</t>
  </si>
  <si>
    <t>코살플러스정(로사르탄칼륨) 1T(낱알반품용)(위탁:영일제약)</t>
  </si>
  <si>
    <t>코살플러스정</t>
  </si>
  <si>
    <t>코살플러스정 30T BTL(위탁:영일제약)</t>
  </si>
  <si>
    <t>코살플러스정 300T BTL(위탁:영일제약)</t>
  </si>
  <si>
    <t>판토라정20mg(판토프라졸나트륨세스키히드레이트)  1T(낱알반품용)(위탁:대우제약)</t>
  </si>
  <si>
    <t>판토라정20mg(판토프라졸나트륨세스키히드레이트) 30T BTL(위탁:대우제약)</t>
  </si>
  <si>
    <t>아셀리온캡슐100mg(아세브로필린) 1C(낱알반품용)(위탁:유영제약)</t>
  </si>
  <si>
    <t>아셀리온캡슐</t>
  </si>
  <si>
    <t>아셀리온캡슐100mg(아세브로필린) 30C BTL(위탁:유영제약)</t>
  </si>
  <si>
    <t>아셀리온캡슐100mg(아세브로필린) 300C BTL(위탁:유영제약)</t>
  </si>
  <si>
    <t>셀프로벨정150mg(이르베사르탄) 1T(낱알반품용)(위탁:비씨월드제약)</t>
  </si>
  <si>
    <t>셀프로벨정</t>
  </si>
  <si>
    <t>셀프로벨정150mg(이르베사르탄) 30T BTL(위탁:비씨월드제약)</t>
  </si>
  <si>
    <t>셀프로벨정150mg(이르베사르탄) 100T BTL(위탁:비씨월드제약)</t>
  </si>
  <si>
    <t>피나스트리온정5mg 1T(낱알반품용)(위탁:유영제약)</t>
  </si>
  <si>
    <t>피나스트리온정</t>
  </si>
  <si>
    <t>피나스트리온정5mg 30T PTP(위탁:유영제약)</t>
  </si>
  <si>
    <t>셀프로벨플러스정300/12.5mg 1T(낱알반품용)(위탁:비씨월드제약)</t>
  </si>
  <si>
    <t>셀프로벨플러스정</t>
  </si>
  <si>
    <t>셀프로벨플러스정300/12.5mg 30T BTL(위탁:비씨월드제약)</t>
  </si>
  <si>
    <t>셀프로벨플러스정300/12.5mg 100T BTL(위탁:비씨월드제약)</t>
  </si>
  <si>
    <t>셀프로벨플러스정150/12.5mg 1T(낱알반품용)(위탁:비씨월드제약)</t>
  </si>
  <si>
    <t>셀프로벨플러스정150/12.5mg 30T BTL(위탁:비씨월드제약)</t>
  </si>
  <si>
    <t>셀프로벨플러스정150/12.5mg 100T BTL(위탁:비씨월드제약)</t>
  </si>
  <si>
    <t>세레탈정50mg(실로스타졸) 1T(낱알반품용)(위탁:한국프라임제약)</t>
  </si>
  <si>
    <t>세레탈정</t>
  </si>
  <si>
    <t>세레탈정50mg(실로스타졸) 30T BTL(위탁:한국프라임제약)</t>
  </si>
  <si>
    <t>세레탈정50mg(실로스타졸) 100T BTL(위탁:한국프라임제약)</t>
  </si>
  <si>
    <t>셀카민정 1T(낱알반품용)(위탁:한국콜마)</t>
  </si>
  <si>
    <t>셀카민정</t>
  </si>
  <si>
    <t>셀카민정(펠라고니움시도이데스11%에탄올추출물(1→8~10)) 30T BTL(위탁:한국콜마)</t>
  </si>
  <si>
    <t>셀카민정(펠라고니움시도이데스11%에탄올추출물(1→8~10)) 500T BTL(위탁:한국콜마)</t>
  </si>
  <si>
    <t>프레가발린캡슐50mg 90C BTL</t>
  </si>
  <si>
    <t>CT-G04</t>
  </si>
  <si>
    <t>프레가발린캡슐75mg 90C BTL</t>
  </si>
  <si>
    <t>프레가발린캡슐100mg 90C BTL</t>
  </si>
  <si>
    <t>프레가발린캡슐150mg 90C BTL</t>
  </si>
  <si>
    <t>셀니딘캡슐150mg(니자티딘) 1C(낱알반품용)</t>
  </si>
  <si>
    <t>셀니딘캡슐</t>
  </si>
  <si>
    <t>셀니딘캡슐150mg(니자티딘) 30C BTL(위탁:이니스트바이오제약)</t>
  </si>
  <si>
    <t>셀니딘캡슐150mg(니자티딘) 300C BTL(위탁:이니스트바이오제약)</t>
  </si>
  <si>
    <t>글리세이트연질캡슐(400mg)(콜린알포세레이트) 90C PTP(위탁:한국프라임제약)</t>
  </si>
  <si>
    <t>글리세이트연질캡슐</t>
  </si>
  <si>
    <t>리네졸리드600mg정(WHO) 20T BTL</t>
  </si>
  <si>
    <t>셀트리온아세클로페낙정 30T BTL(위탁:제뉴원사이언스)</t>
  </si>
  <si>
    <t>셀트리온아세클로페낙정 300T BTL(위탁:제뉴원사이언스)</t>
  </si>
  <si>
    <t>피오글리타존하이드로클로라이드정15mg US 30T BTL</t>
  </si>
  <si>
    <t>CT-A02</t>
  </si>
  <si>
    <t>피오글리타존하이드로클로라이드정15mg US 90T BTL</t>
  </si>
  <si>
    <t>피오글리타존하이드로클로라이드정15mg US 500T BTL</t>
  </si>
  <si>
    <t>피오글리타존하이드로클로라이드정30mg US 30T BTL</t>
  </si>
  <si>
    <t>피오글리타존하이드로클로라이드정30mg US 90T BTL</t>
  </si>
  <si>
    <t>피오글리타존하이드로클로라이드정30mg US 500T BTL</t>
  </si>
  <si>
    <t>피오글리타존하이드로클로라이드정45mg US 30T BTL</t>
  </si>
  <si>
    <t>피오글리타존하이드로클로라이드정45mg US 90T BTL</t>
  </si>
  <si>
    <t>피오글리타존하이드로클로라이드정45mg US 500T BTL</t>
  </si>
  <si>
    <t>허쥬마 150밀리그램 1Vial Carton (Italy)</t>
  </si>
  <si>
    <t>허쥬마 150밀리그램 1Vial Carton (NL,BE,LU,DE)</t>
  </si>
  <si>
    <t>허쥬마 150밀리그램 1Vial Carton (UK)</t>
  </si>
  <si>
    <t>허쥬마 150밀리그램 1Vial Carton (FR)</t>
  </si>
  <si>
    <t>허쥬마 150밀리그램 1Vial Carton (US)</t>
  </si>
  <si>
    <t>허쥬마 150밀리그램 1Vial Carton (ES)</t>
  </si>
  <si>
    <t>허쥬마 150밀리그램 1Vial Carton (KR)</t>
  </si>
  <si>
    <t>허쥬마 150밀리그램 (CT-P6 De-L&amp;P 완료용)</t>
  </si>
  <si>
    <t>돌루테그라비르/라미부딘/테노포비르디소프록실푸마레이트정50mg/300mg/300mg US 30T BTL(A, E100%, F20%)</t>
  </si>
  <si>
    <t>CT-G07</t>
  </si>
  <si>
    <t>돌루테그라비르/라미부딘/테노포비르디소프록실푸마레이트정50mg/300mg/300mg US 90T BTL(A, E100%, F20%)</t>
  </si>
  <si>
    <t>돌루테그라비르/라미부딘/테노포비르디소프록실푸마레이트정50mg/300mg/300mg US 30T BTL(Type A, Fr.100%)</t>
  </si>
  <si>
    <t>돌루테그라비르/라미부딘/테노포비르디소프록실푸마레이트정50mg/300mg/300mg US 30T BTL(TypeA, Eng.100%)</t>
  </si>
  <si>
    <t>돌루테그라비르/라미부딘/테노포비르디소프록실푸마레이트정50mg/300mg/300mg US 90T BTL(TypeA, Eng.100%)</t>
  </si>
  <si>
    <t>돌루테그라비르/라미부딘/테노포비르디소프록실푸마레이트정50mg/300mg/300mg Row 90T BTL(TypeA, Fr.100%)</t>
  </si>
  <si>
    <t>돌루테그라비르/라미부딘/테노포비르디소프록실푸마레이트정50mg/300mg/300mg ZM 90T BTL(Eng.100%)</t>
  </si>
  <si>
    <t>돌루테그라비르/라미부딘/테노포비르디소프록실푸마레이트정50mg/300mg/300mg ZW 30T BTL(Eng.100%)</t>
  </si>
  <si>
    <t>피오글리타존하이드로클로라이드정 USP 15mg 30T BTL</t>
  </si>
  <si>
    <t>피오글리타존하이드로클로라이드정 USP 15mg 90T BTL</t>
  </si>
  <si>
    <t>피오글리타존하이드로클로라이드정 USP 15mg 500T BTL</t>
  </si>
  <si>
    <t>피오글리타존하이드로클로라이드정 USP 30mg 30T BTL</t>
  </si>
  <si>
    <t>피오글리타존하이드로클로라이드정 USP 30mg 90T BTL</t>
  </si>
  <si>
    <t>피오글리타존하이드로클로라이드정 USP 30mg 500T BTL</t>
  </si>
  <si>
    <t>피오글리타존하이드로클로라이드정 USP 45mg 30T BTL</t>
  </si>
  <si>
    <t>피오글리타존하이드로클로라이드정 USP 45mg 90T BTL</t>
  </si>
  <si>
    <t>피오글리타존하이드로클로라이드정 USP 45mg 500T BTL</t>
  </si>
  <si>
    <t>램시마 100밀리그램 1Vial Carton (ES)</t>
  </si>
  <si>
    <t>램시마 100밀리그램 1Vial Carton (IE)</t>
  </si>
  <si>
    <t>램시마 100밀리그램 1Vial Carton (FR)</t>
  </si>
  <si>
    <t>램시마 100밀리그램 1Vial Carton (IT)</t>
  </si>
  <si>
    <t>램시마 100밀리그램 1Vial Carton (BE,NL,LU)</t>
  </si>
  <si>
    <t>램시마 100밀리그램 1Vial Carton (FI,SE,DK)</t>
  </si>
  <si>
    <t>램시마 100밀리그램 1Vial Carton (BR)</t>
  </si>
  <si>
    <t>램시마 100밀리그램 1Vial Carton (KR)</t>
  </si>
  <si>
    <t>램시마 100밀리그램 1Vial Carton (AT)</t>
  </si>
  <si>
    <t>램시마 100밀리그램 1Vial Carton (IL)</t>
  </si>
  <si>
    <t>램시마 100밀리그램 1Vial Carton (PT)</t>
  </si>
  <si>
    <t>램시마 100mg 1Vial/Carton (BR(Pub.))</t>
  </si>
  <si>
    <t>피오글리타존염산염정 USP 15밀리그램 500T BTL</t>
  </si>
  <si>
    <t>피오글리타존염산염정 USP 30밀리그램 30T BTL</t>
  </si>
  <si>
    <t>피오글리타존염산염정 USP 45밀리그램 30T BTL</t>
  </si>
  <si>
    <t>피오글리타존염산염정 USP 45밀리그램 90T BTL</t>
  </si>
  <si>
    <t>트룩시마 500mg 1Vial/Carton (US)</t>
  </si>
  <si>
    <t>트룩시마 500mg 1Vial/Carton (KR)</t>
  </si>
  <si>
    <t>트룩시마 500mg 1Vial/Carton (BR)</t>
  </si>
  <si>
    <t>트룩시마 100mg 1Vial/Carton (US)</t>
  </si>
  <si>
    <t>트룩시마 100mg 2Vial/Carton (KR)</t>
  </si>
  <si>
    <t>트룩시마 100mg 2Vial/Carton (BR(Pub.))</t>
  </si>
  <si>
    <t>파모티딘정, USP 20밀리그램 100T BTL</t>
  </si>
  <si>
    <t>CT-A06</t>
  </si>
  <si>
    <t>파모티딘정, USP 20밀리그램 1000T BTL</t>
  </si>
  <si>
    <t>파모티딘정, USP 40밀리그램 100T BTL</t>
  </si>
  <si>
    <t>파모티딘정, USP 40밀리그램 1000T BTL</t>
  </si>
  <si>
    <t>허쥬마 420밀리그램 1Vial Carton (US)</t>
  </si>
  <si>
    <t>허쥬마 420밀리그램 1Vial Carton (FR)</t>
  </si>
  <si>
    <t>허쥬마 440밀리그램 1Vial Carton (KR)</t>
  </si>
  <si>
    <t>허쥬마 440밀리그램 1Vial Carton (BR)</t>
  </si>
  <si>
    <t>허쥬마 420밀리그램 1Vial Carton (AT)</t>
  </si>
  <si>
    <t>렉키로나 960밀리그램 (KR) 1Vial Carton</t>
  </si>
  <si>
    <t>렉키로나</t>
  </si>
  <si>
    <t>렉키로나 960밀리그램 (EU) 1Vial Carton</t>
  </si>
  <si>
    <t>렉키로나 960밀리그램 (CT-P59 De-L&amp;P 완료용)</t>
  </si>
  <si>
    <t>렉키로나 960밀리그램 (EU/EEA) 1Vial Carton</t>
  </si>
  <si>
    <t>마리나</t>
  </si>
  <si>
    <t>액토스정15밀리그램 28T PTP(위탁:셀트리온APAC)</t>
  </si>
  <si>
    <t>액토스정</t>
  </si>
  <si>
    <t>액토스정30밀리그램 28T PTP(위탁:셀트리온APAC)</t>
  </si>
  <si>
    <t>화이투벤나잘스프레이 0.05% 1BTL(위탁:셀트리온APAC)</t>
  </si>
  <si>
    <t>화이투벤나잘스프레이</t>
  </si>
  <si>
    <t>화이투벤나잘스프레이 0.1% 1BTL(위탁:셀트리온APAC)</t>
  </si>
  <si>
    <t>화이투벤멘톨나잘스프레이 0.1% 1BTL(위탁:셀트리온APAC)</t>
  </si>
  <si>
    <t>화이투벤멘톨나잘스프레이</t>
  </si>
  <si>
    <t>액토스릴정30/2밀리그램 28T PTP(위탁:셀트리온APAC)</t>
  </si>
  <si>
    <t>액토스릴정</t>
  </si>
  <si>
    <t>액토스릴정30/4밀리그램 28T PTP(위탁:셀트리온APAC)</t>
  </si>
  <si>
    <t>카비드츄어블정 30T BTL(위탁:셀트리온APAC)</t>
  </si>
  <si>
    <t>카비드츄어블정</t>
  </si>
  <si>
    <t>카비드츄어블정 60T BTL(위탁:셀트리온APAC)</t>
  </si>
  <si>
    <t>이달비정40밀리그램(아질사르탄메독소밀칼륨) 28T PTP(위탁:셀트리온APAC)</t>
  </si>
  <si>
    <t>이달비정80밀리그램(아질사르탄메독소밀칼륨) 28T PTP(위탁:셀트리온APAC)</t>
  </si>
  <si>
    <t>이달비클로정40/12.5밀리그램 28T PTP(위탁:셀트리온APAC)</t>
  </si>
  <si>
    <t>이달비클로정40/25밀리그램 28T PTP(위탁:셀트리온APAC)</t>
  </si>
  <si>
    <t>화이투벤씨플러스캡슐 10C PTP (위탁:다산제약)</t>
  </si>
  <si>
    <t>화이투벤씨플러스캡슐</t>
  </si>
  <si>
    <t>액토스메트정15/850밀리그램 56T PTP (위탁:셀트리온APAC)</t>
  </si>
  <si>
    <t>액토스메트정</t>
  </si>
  <si>
    <t>네시나정12.5밀리그램(알로글립틴벤조산염) 100T PTP (위탁:셀트리온APAC)</t>
  </si>
  <si>
    <t>네시나정25밀리그램(알로글립틴벤조산염) 100T PTP (위탁:셀트리온APAC)</t>
  </si>
  <si>
    <t>레비탐정1000mg(레비티라세탐) 30T BTL</t>
  </si>
  <si>
    <t>레비탐정1000mg(레비티라세탐) 120T BTL</t>
  </si>
  <si>
    <t>셀미살탄정80mg(텔미사르탄) 1T(낱알반품용)</t>
  </si>
  <si>
    <t>록소디펜정(60mg)(록소프로펜나트륨수화물) 1T(낱알반품용)</t>
  </si>
  <si>
    <t>록소디펜정(60mg)(록소프로펜나트륨수화물) 30T BTL</t>
  </si>
  <si>
    <t>록소디펜정(60mg)(록소프로펜나트륨수화물) 500T BTL</t>
  </si>
  <si>
    <t>메로빅캡슐15mg(멜록시캄) 1C(낱알반품용)</t>
  </si>
  <si>
    <t>메로빅캡슐15mg(멜록시캄) 100C BTL</t>
  </si>
  <si>
    <t>네오파정(25mg)(레보설피라이드) 1T(낱알반품용)</t>
  </si>
  <si>
    <t>네오파정(25mg)(레보설피라이드) 30T BTL</t>
  </si>
  <si>
    <t>네오파정(25mg)(레보설피라이드) 500T BTL</t>
  </si>
  <si>
    <t>몬테라정10mg(몬테루카스트나트륨) 1T(낱알반품용)</t>
  </si>
  <si>
    <t>몬테라정10mg(몬테루카스트나트륨) 28T Alu-Alu</t>
  </si>
  <si>
    <t>마루틴정150mg(라니티딘염산염) 1T(낱알반품용)</t>
  </si>
  <si>
    <t>마루틴정150mg(라니티딘염산염) 100T BTL(생동용)</t>
  </si>
  <si>
    <t>마루틴정150mg(라니티딘염산염) 60T Alu-Alu</t>
  </si>
  <si>
    <t>셀트리온트리메부틴말레산염정(200mg) 100T BTL</t>
  </si>
  <si>
    <t>트리푸칸포르테캡슐50mg(플루코나졸) 1C(낱알반품용)</t>
  </si>
  <si>
    <t>트리푸칸포르테캡슐50mg(플루코나졸) 30C BTL</t>
  </si>
  <si>
    <t>누코미트캡슐200mg(아세틸시스테인) 1C(낱알반품용)</t>
  </si>
  <si>
    <t>누코미트캡슐200mg(아세틸시스테인) 30C BTL</t>
  </si>
  <si>
    <t>누코미트캡슐200mg(아세틸시스테인) 100C BTL</t>
  </si>
  <si>
    <t>타올라스정5mg(타다라필) 1T(낱알반품용)</t>
  </si>
  <si>
    <t>타올라스정5mg(타다라필) 28T PTP</t>
  </si>
  <si>
    <t>타올라스정20mg(타다라필) 1T(낱알반품용)</t>
  </si>
  <si>
    <t>타올라스정20mg(타다라필) 8T PTP</t>
  </si>
  <si>
    <t>셀트리온아세클로페낙정(100mg) 1T(낱알반품용)</t>
  </si>
  <si>
    <t>셀트리온아세클로페낙정(100mg) 30T BTL</t>
  </si>
  <si>
    <t>셀트리온아세클로페낙정(100mg) 100T BTL</t>
  </si>
  <si>
    <t>셀트리온아세클로페낙정(100mg) 500T BTL</t>
  </si>
  <si>
    <t>알레네정70mg(알렌드론산나트륨) 4T Alu-Alu</t>
  </si>
  <si>
    <t>마루틴정75mg(라니티딘염산염) 1T(낱알반품용)</t>
  </si>
  <si>
    <t>마루틴정75mg(라니티딘염산염) 60T Alu-Alu</t>
  </si>
  <si>
    <t>에리텐캡슐(300mg)(에르도스테인) 100C BTL</t>
  </si>
  <si>
    <t>네오나제정(스트렙토키나제,스트렙토도르나제) 30T BTL</t>
  </si>
  <si>
    <t>네오나제정(스트렙토키나제,스트렙토도르나제) 100T BTL</t>
  </si>
  <si>
    <t>네오나제정(스트렙토키나제,스트렙토도르나제) 1000T BTL</t>
  </si>
  <si>
    <t>셀트리온레보플록사신정100mg(레보플록사신수화물) 1T(낱알반품용)</t>
  </si>
  <si>
    <t>셀트리온레보플록사신정100mg(레보플록사신수화물) 30T BTL</t>
  </si>
  <si>
    <t>셀트리온레보플록사신정100mg(레보플록사신수화물) 100T BTL</t>
  </si>
  <si>
    <t>스톨라푸정10mg(라푸티딘) 30T BTL</t>
  </si>
  <si>
    <t>스톨라푸정10mg(라푸티딘) 100T BTL</t>
  </si>
  <si>
    <t>피타로틴정2mg(피타바스타틴칼슘) 30T BTL</t>
  </si>
  <si>
    <t>피타로틴정</t>
  </si>
  <si>
    <t>피타로틴정2mg(피타바스타틴칼슘) 100T BTL</t>
  </si>
  <si>
    <t>피타로틴정4mg(피타바스타틴칼슘) 30T BTL</t>
  </si>
  <si>
    <t>피타로틴정4mg(피타바스타틴칼슘) 100T BTL</t>
  </si>
  <si>
    <t>칸타칸정8mg(칸데사르탄실렉세틸) 1T(낱알반품용)(위탁:영진약품공업)</t>
  </si>
  <si>
    <t>칸타칸정</t>
  </si>
  <si>
    <t>칸타칸정8mg(칸데사르탄실렉세틸) 30T BTL(위탁:영진약품공업)</t>
  </si>
  <si>
    <t>칸타칸정8mg(칸데사르탄실렉세틸) 100T BTL(위탁:영진약품공업)</t>
  </si>
  <si>
    <t>칸타칸정16mg(칸데사르탄실렉세틸) 1T(낱알반품용)(위탁:영진약품공업)</t>
  </si>
  <si>
    <t>칸타칸정16mg(칸데사르탄실렉세틸) 30T BTL(위탁:영진약품공업)</t>
  </si>
  <si>
    <t>칸타칸정16mg(칸데사르탄실렉세틸) 100T BTL(위탁:영진약품공업)</t>
  </si>
  <si>
    <t>티프라정100mg(티로프라미드염산염) 1T Bulk(생동용)</t>
  </si>
  <si>
    <t>크로스틴정10mg(로수바스타틴칼슘) 1T(낱알반품용)</t>
  </si>
  <si>
    <t>크로스틴정10mg(로수바스타틴칼슘) 28T Alu-Alu</t>
  </si>
  <si>
    <t>팜시비르정250mg(팜시클로비르) 1T(낱알반품용)(위탁:넥스팜코리아)</t>
  </si>
  <si>
    <t>팜시비르정</t>
  </si>
  <si>
    <t>팜시비르정250mg(팜시클로비르) 21T BTL(위탁:넥스팜코리아)</t>
  </si>
  <si>
    <t>테라루신정2mg(테라조신염산염수화물) 1T(낱알반품용)(위탁:넥스팜코리아)</t>
  </si>
  <si>
    <t>테라루신정</t>
  </si>
  <si>
    <t>테라루신정2mg(테라조신염산염수화물) 30T BTL(위탁:넥스팜코리아)</t>
  </si>
  <si>
    <t>테라루신정2mg(테라조신염산염수화물) 100T BTL(위탁:넥스팜코리아)</t>
  </si>
  <si>
    <t>이토칸정50mg(이토프리드염산염) 1T(낱알반품용)</t>
  </si>
  <si>
    <t>이토칸정</t>
  </si>
  <si>
    <t>이토칸정50mg(이토프리드염산염) 30T BTL</t>
  </si>
  <si>
    <t>이토칸정50mg(이토프리드염산염) 100T BTL</t>
  </si>
  <si>
    <t>이토칸정50밀리그램(이토프리드염산염)(수출용) 30T/BTL (MN몽골)</t>
  </si>
  <si>
    <t>레드로피정(60mg)(레보드로프로피진) 1T(낱알반품용)</t>
  </si>
  <si>
    <t>셀칼콘정625mg(폴리카르보필칼슘) 1T(낱알반품용)</t>
  </si>
  <si>
    <t>셀칼콘정625mg(폴리카르보필칼슘) 30T BTL</t>
  </si>
  <si>
    <t>셀스틴정1mg(아젤라스틴염산염) 1T(낱알반품용)</t>
  </si>
  <si>
    <t>셀스틴정</t>
  </si>
  <si>
    <t>셀스틴정1mg(아젤라스틴염산염) 30T BTL</t>
  </si>
  <si>
    <t>셀스틴정1mg(아젤라스틴염산염) 100T BTL</t>
  </si>
  <si>
    <t>알세틴정(5mg)(레보세티리진염산염) 1T(낱알반품용)</t>
  </si>
  <si>
    <t>알세틴정(5mg)(레보세티리진염산염) 30T BTL</t>
  </si>
  <si>
    <t>알세틴정(5mg)(레보세티리진염산염) 100T BTL</t>
  </si>
  <si>
    <t>비나크린정(100mg)(사르포그렐레이트염산염) 1T Bulk(생동용)</t>
  </si>
  <si>
    <t>에소졸정40mg(에스오메프라졸마그네슘이수화물) 1T(낱알반품용)(위탁:진양제약)</t>
  </si>
  <si>
    <t>에소졸정</t>
  </si>
  <si>
    <t>에소졸정40mg(에스오메프라졸마그네슘삼수화물) 28T Alu-Alu(위탁:진양제약)</t>
  </si>
  <si>
    <t>글리메정(2mg)(글리메피리드) 1T(낱알반품용)</t>
  </si>
  <si>
    <t>글리세이트연질캡슐(400mg)(콜린알포세레이트) 1T(낱알반품용)(위탁:서흥)</t>
  </si>
  <si>
    <t>글리세이트연질캡슐(400mg)(콜린알포세레이트) 90C PTP(위탁:서흥)</t>
  </si>
  <si>
    <t>토바스틴정80밀리그램(아토르바스타틴칼슘삼수화물) 30T BTL</t>
  </si>
  <si>
    <t>토바스틴정80밀리그램(아토르바스타틴칼슘삼수화물) 100T BTL</t>
  </si>
  <si>
    <t>란시졸캡슐30mg(란소프라졸) 1C(낱알반품용)(위탁)</t>
  </si>
  <si>
    <t>란시졸캡슐</t>
  </si>
  <si>
    <t>란시졸캡슐30mg(란소프라졸) 30C PTP(위탁:대웅제약)</t>
  </si>
  <si>
    <t>란시졸캡슐30mg(란소프라졸) 28C BTL(위탁:유니메드제약)</t>
  </si>
  <si>
    <t>토파스정100mg(토피라메이트) 30T BTL</t>
  </si>
  <si>
    <t>토파스정100mg(토피라메이트) 100T BTL</t>
  </si>
  <si>
    <t>셀트리온클래리트로마이신정250mg 1T(낱알반품용)</t>
  </si>
  <si>
    <t>코살정100mg(로사르탄칼륨) 30T BTL</t>
  </si>
  <si>
    <t>코살정100mg(로사르탄칼륨) 300T BTL</t>
  </si>
  <si>
    <t>코살정(50mg)(로사르탄칼륨) 1T(낱알반품용)</t>
  </si>
  <si>
    <t>코살정(50mg)(로사르탄칼륨) 30T BTL</t>
  </si>
  <si>
    <t>코살정(50mg)(로사르탄칼륨) 300T BTL</t>
  </si>
  <si>
    <t>쥴로틴캡슐30mg(둘록세틴염산염) 1C(낱알반품용)(위탁:삼진제약)</t>
  </si>
  <si>
    <t>쥴로틴캡슐</t>
  </si>
  <si>
    <t>쥴로틴캡슐30mg(둘록세틴염산염) 28C PTP(위탁:삼진제약)</t>
  </si>
  <si>
    <t>쥴로틴캡슐60mg(둘록세틴염산염) 1C(낱알반품용)(위탁:삼진제약)</t>
  </si>
  <si>
    <t>쥴로틴캡슐60mg(둘록세틴염산염) 28C PTP(위탁:삼진제약)</t>
  </si>
  <si>
    <t>클로피렐듀오캡슐 1C(낱알반품용)(위탁:휴온스)</t>
  </si>
  <si>
    <t>클로피렐듀오캡슐</t>
  </si>
  <si>
    <t>클로피렐듀오캡슐 30C BTL(위탁:휴온스)</t>
  </si>
  <si>
    <t>클로피렐듀오캡슐 300C BTL(위탁:휴온스)</t>
  </si>
  <si>
    <t>바이시브정10/20mg 1T(낱알반품용)(위탁:대원제약)</t>
  </si>
  <si>
    <t>바이시브정</t>
  </si>
  <si>
    <t>바이시브정10/20mg 30T Alu-Alu(위탁:대원제약)</t>
  </si>
  <si>
    <t>록소디엘정60mg(록소프로펜나트륨수화물) 30T BTL(수탁:다산제약)</t>
  </si>
  <si>
    <t>록소디엘정</t>
  </si>
  <si>
    <t>록소디엘정60mg(록소프로펜나트륨수화물) 500T BTL(수탁:다산제약)</t>
  </si>
  <si>
    <t>바이시브정10/10mg 1T(낱알반품용)(위탁:대원제약)</t>
  </si>
  <si>
    <t>바이시브정10/10mg 30T Alu-Alu(위탁:대원제약)</t>
  </si>
  <si>
    <t>에소졸정20mg(에스오메프라졸마그네슘삼수화물) 1T(낱알반품용)(위탁:진양제약)</t>
  </si>
  <si>
    <t>에소졸정20mg(에스오메프라졸마그네슘삼수화물) 28T Alu-Alu(위탁:진양제약)</t>
  </si>
  <si>
    <t>탐솔캡슐(탐스로신염산염) 1C(낱알반품용)(위탁:제뉴원사이언스)</t>
  </si>
  <si>
    <t>탐솔캡슐</t>
  </si>
  <si>
    <t>탐솔캡슐(탐스로신염산염) 30C BTL(위탁:제뉴원사이언스)</t>
  </si>
  <si>
    <t>탐솔캡슐(탐스로신염산염) 100C BTL(위탁:제뉴원사이언스)</t>
  </si>
  <si>
    <t>덱시프린정400mg(덱시부프로펜) 1T(낱알반품용)(위탁:넥스팜코리아)</t>
  </si>
  <si>
    <t>덱시프린정</t>
  </si>
  <si>
    <t>덱시프린정400mg(덱시부프로펜) 30T BTL(위탁:넥스팜코리아)</t>
  </si>
  <si>
    <t>덱시프린정400mg(덱시부프로펜) 300T BTL(위탁:넥스팜코리아)</t>
  </si>
  <si>
    <t>크로스틴정5mg(로수바스타틴칼슘) 1T(낱알반품용)</t>
  </si>
  <si>
    <t>크로스틴정5mg(로수바스타틴칼슘) 28T Alu-Alu</t>
  </si>
  <si>
    <t>크로스틴정20mg(로수바스타틴칼슘) 1T(낱알반품용)</t>
  </si>
  <si>
    <t>크로스틴정20mg(로수바스타틴칼슘) 28T Alu-Alu</t>
  </si>
  <si>
    <t>셀미스타정40/10mg 1T(낱알반품용)(위탁:다산제약)</t>
  </si>
  <si>
    <t>셀미스타정</t>
  </si>
  <si>
    <t>셀미스타정40/10mg 30T Alu-Alu(위탁:다산제약)</t>
  </si>
  <si>
    <t>셀미스타정40/5mg 1T(낱알반품용)(위탁:다산제약)</t>
  </si>
  <si>
    <t>셀미스타정40/5mg 30T Alu-Alu(위탁:다산제약)</t>
  </si>
  <si>
    <t>셀미스타정80/5mg 1T(낱알반품용)(위탁:다산제약)</t>
  </si>
  <si>
    <t>셀미스타정80/5mg 30T Alu-Alu(위탁:다산제약)</t>
  </si>
  <si>
    <t>네시나메트정12.5/500밀리그램 60T PTP(위탁:셀트리온APAC)</t>
  </si>
  <si>
    <t>네시나메트정12.5/1000밀리그램 60T PTP(위탁:셀트리온APAC)</t>
  </si>
  <si>
    <t>네시나메트정12.5/850밀리그램 60T PTP(위탁:셀트리온APAC)</t>
  </si>
  <si>
    <t>네시나액트정25/15밀리그램 100T PTP(위탁:셀트리온APAC)</t>
  </si>
  <si>
    <t>네시나액트정25/30밀리그램 100T PTP(위탁:셀트리온APAC)</t>
  </si>
  <si>
    <t>램시마주사 100mg 1Vial</t>
  </si>
  <si>
    <t>허쥬마주사 150mg 1Vial</t>
  </si>
  <si>
    <t>허쥬마주사</t>
  </si>
  <si>
    <t>허쥬마주사 440mg 1Vial</t>
  </si>
  <si>
    <t>트룩시마주사 500mg 1Vial</t>
  </si>
  <si>
    <t>트룩시마주사</t>
  </si>
  <si>
    <t>트룩시마주사 100mg 1Vial (낱알반품용)</t>
  </si>
  <si>
    <t>트룩시마주사 100mg 2Vial</t>
  </si>
  <si>
    <t>램시마 펜주 120mg 1프리필드펜 카톤 (AI)</t>
  </si>
  <si>
    <t>램시마 프리필드시린지주 120mg 1 프리필드시린지 카톤 (PFS-S)</t>
  </si>
  <si>
    <t>유플라이마 펜주 40mg/0.4mL 1주사/펜</t>
  </si>
  <si>
    <t>디메리드정2mg(글리메피리드) 1T(낱알반품용)(상품:다산제약)</t>
  </si>
  <si>
    <t>디메리드정2mg(글리메피리드) 30T BTL(상품:다산제약)</t>
  </si>
  <si>
    <t>디메리드정2mg(글리메피리드) 100T BTL(상품:다산제약)</t>
  </si>
  <si>
    <t>디메리드정2mg(글리메피리드) 100T BTL(AG)(상품:다산제약)</t>
  </si>
  <si>
    <t>디메리드정4mg(글리메피리드) 1T(낱알반품용)(상품:다산제약)</t>
  </si>
  <si>
    <t>디메리드정4mg(글리메피리드) 30T BTL(상품:다산제약)</t>
  </si>
  <si>
    <t>디메리드정4mg(글리메피리드) 100T BTL(상품:다산제약)</t>
  </si>
  <si>
    <t>록소디엘정60mg 1T(낱알반품용)(상품:다산제약)</t>
  </si>
  <si>
    <t>록소디엘정60mg 30T BTL(상품:다산제약)</t>
  </si>
  <si>
    <t>록소디엘정60mg 500T BTL(상품:다산제약)</t>
  </si>
  <si>
    <t>티로디정100mg 1T(낱알반품용)(상품:다산제약)</t>
  </si>
  <si>
    <t>티로디정100mg 30T BTL(상품:다산제약)</t>
  </si>
  <si>
    <t>티로디정100mg 100T BTL(상품:다산제약)</t>
  </si>
  <si>
    <t>올마이어주 10Vial(상품:삼성제약)</t>
  </si>
  <si>
    <t>올마이어주</t>
  </si>
  <si>
    <t>트윈액트정40/10mg(상품:다산제약) 1T(낱알반품용)</t>
  </si>
  <si>
    <t>트윈액트정</t>
  </si>
  <si>
    <t>트윈액트정40/10mg(상품:다산제약) 30T Alu-Alu</t>
  </si>
  <si>
    <t>트윈액트정40/5mg(상품:다산제약) 1T(낱알반품용)</t>
  </si>
  <si>
    <t>트윈액트정40/5mg(상품:다산제약) 30T Alu-Alu</t>
  </si>
  <si>
    <t>트윈액트정80/5mg(상품:다산제약) 1T(낱알반품용)</t>
  </si>
  <si>
    <t>트윈액트정80/5mg(상품:다산제약) 30T Alu-Alu</t>
  </si>
  <si>
    <t>베이슨정0.2밀리그램(보글리보스) 90T PTP(상품:에이치케이이노엔)</t>
  </si>
  <si>
    <t>베이슨정</t>
  </si>
  <si>
    <t>베이슨정0.2밀리그램(보글리보스) 300T BTL(상품:에이치케이이노엔)</t>
  </si>
  <si>
    <t>베이슨정0.3밀리그램(보글리보스) 90T PTP(상품:에이치케이이노엔)</t>
  </si>
  <si>
    <t>베이슨정0.3밀리그램(보글리보스) 300T BTL(상품:에이치케이이노엔)</t>
  </si>
  <si>
    <t>마디핀정10밀리그램(마니디핀염산염) 30T PTP(상품:에이치케이이노엔)</t>
  </si>
  <si>
    <t>마디핀정</t>
  </si>
  <si>
    <t>마디핀정10밀리그램(마니디핀염산염) 100T BTL(상품:에이치케이이노엔)</t>
  </si>
  <si>
    <t>마디핀정20밀리그램(마니디핀염산염) 30T PTP(상품:에이치케이이노엔)</t>
  </si>
  <si>
    <t>마디핀정20밀리그램(마니디핀염산염) 100T BTL(상품:에이치케이이노엔)</t>
  </si>
  <si>
    <t>액토스정15밀리그램(피오글리타존염산염) 28T PTP(상품:한국다케다제약)</t>
  </si>
  <si>
    <t>액토스정30밀리그램(피오글리타존염산염) 28T PTP(상품:한국다케다제약)</t>
  </si>
  <si>
    <t>액토스메트정15/850밀리그램 56T PTP(상품:한국다케다제약)</t>
  </si>
  <si>
    <t>화이투벤큐연질캡슐 10C PTP(상품:알피바이오)</t>
  </si>
  <si>
    <t>화이투벤큐연질캡슐</t>
  </si>
  <si>
    <t>화이투벤큐코프연질캡슐 10C PTP(상품:알피바이오)</t>
  </si>
  <si>
    <t>화이투벤큐코프연질캡슐</t>
  </si>
  <si>
    <t>화이투벤큐노즈연질캡슐 10C PTP(상품:알피바이오)</t>
  </si>
  <si>
    <t>화이투벤큐노즈연질캡슐</t>
  </si>
  <si>
    <t>화이투벤씨플러스캡슐 10C PTP(상품:동화약품)</t>
  </si>
  <si>
    <t>화이투벤나잘스프레이0.05%(자일로메타졸린염산염) 10ml 1통(상품:한국다케다제약)</t>
  </si>
  <si>
    <t>화이투벤나잘스프레이0.1%(자일로메타졸린염산염) 10ml 1통(상품:한국다케다제약)</t>
  </si>
  <si>
    <t>화이투벤멘톨나잘스프레이0.1%(자일로메타졸린염산염) 10ml 1통(상품:한국다케다제약)</t>
  </si>
  <si>
    <t>액토스릴정30/2밀리그램 28T PTP(상품:한국다케다제약)</t>
  </si>
  <si>
    <t>액토스릴정30/4밀리그램 28T PTP(상품:한국다케다제약)</t>
  </si>
  <si>
    <t>다케다알보칠콘센트레이트액(폴리크레줄렌) 5ml 1 BTL(상품:한국다케다제약)</t>
  </si>
  <si>
    <t>알보칠</t>
  </si>
  <si>
    <t>다케다알보칠콘센트레이트액(폴리크레줄렌) 100ml 1 BTL(상품:한국다케다제약)</t>
  </si>
  <si>
    <t>네시나정12.5밀리그램(알로글립틴벤조산염) 100T PTP(상품:한국다케다제약)</t>
  </si>
  <si>
    <t>네시나정25밀리그램(알로글립틴벤조산염) 100T PTP(상품:한국다케다제약)</t>
  </si>
  <si>
    <t>네시나액트정25/15밀리그램 100T PTP(상품:한국다케다제약)</t>
  </si>
  <si>
    <t>네시나액트정25/30밀리그램 100T PTP(상품:한국다케다제약)</t>
  </si>
  <si>
    <t>네시나메트정12.5/500밀리그램 60T PTP(상품:한국다케다제약)</t>
  </si>
  <si>
    <t>네시나메트정12.5/1000밀리그램 60T PTP(상품:한국다케다제약)</t>
  </si>
  <si>
    <t>카비드츄어블정 30T BTL(상품:한국다케다제약)</t>
  </si>
  <si>
    <t>카비드츄어블정 60T BTL(상품:한국다케다제약)</t>
  </si>
  <si>
    <t>이달비정40밀리그램(아질사르탄메독소밀칼륨) 28T PTP(상품:한국다케다제약)</t>
  </si>
  <si>
    <t>이달비정80밀리그램(아질사르탄메독소밀칼륨) 1T(낱알반품용)(상품:한국다케다제약)</t>
  </si>
  <si>
    <t>이달비정80밀리그램(아질사르탄메독소밀칼륨) 28T PTP(상품:한국다케다제약)</t>
  </si>
  <si>
    <t>네시나메트정12.5/850밀리그램 60T PTP(상품:한국다케다제약)</t>
  </si>
  <si>
    <t>이달비클로정40/12.5밀리그램 28T PTP(상품:한국다케다제약)</t>
  </si>
  <si>
    <t>이달비클로정40/25밀리그램 28T PTP(상품:한국다케다제약)</t>
  </si>
  <si>
    <t>진단키트</t>
  </si>
  <si>
    <t>디아트러스트 코로나19 항원진단키트 25 TESTS/KIT</t>
  </si>
  <si>
    <t>디아트러스트</t>
  </si>
  <si>
    <t>디아트러스트 코로나19 항원홈테스트 2 TESTS/KIT</t>
  </si>
  <si>
    <t>세펨주사1g 1Vial(상품:비씨월드제약)</t>
  </si>
  <si>
    <t>세펨주사</t>
  </si>
  <si>
    <t>세펨주사1g 10Vial(상품:비씨월드제약)</t>
  </si>
  <si>
    <t>다케다알보칠콘센트레이트액(폴리크레줄렌) 5ml 1 BTL(위탁:셀트리온APAC)</t>
  </si>
  <si>
    <t>다케다알보칠콘센트레이트액(폴리크레줄렌) 100ml 1 BTL(위탁:셀트리온APAC)</t>
  </si>
  <si>
    <t>듀오스타정40/5mg 1T(낱알반품용)(위탁: 일동제약)</t>
  </si>
  <si>
    <t>코살엑스정5/100mg 1T(낱알반품용)(위탁: 휴온스)</t>
  </si>
  <si>
    <t>코살엑스정5/50mg 1T(낱알반품용)(위탁: 휴온스)</t>
  </si>
  <si>
    <t>메로빅캡슐(7.5mg) 30C BTL(위탁:진양제약)</t>
  </si>
  <si>
    <t>메로빅캡슐(7.5mg) 300C BTL(위탁:진양제약)</t>
  </si>
  <si>
    <t>올디피정5/20/12.5mg 1T(낱알반품용) (위탁:비보존제약)</t>
  </si>
  <si>
    <t>셀미플러스정40/12.5mg 1T(낱알반품용) (위탁: 삼일제약)</t>
  </si>
  <si>
    <t>셀미플러스정80/12.5mg 1T(낱알반품용) (위탁: 삼일제약)</t>
  </si>
  <si>
    <t>셀토젯정10/20 밀리그램 30T BTL (위탁:종근당)</t>
  </si>
  <si>
    <t>셀미살탄정 40밀리그램(텔미사르탄) 30T BTL(위탁:위더스제약)</t>
  </si>
  <si>
    <t>셀미살탄정 80밀리그램(텔미사르탄) 30T BTL(위탁:위더스제약)</t>
  </si>
  <si>
    <t>세레탈서방캡슐100mg(실로스타졸) 1C(낱알반품용)(위탁: 제뉴파마)</t>
  </si>
  <si>
    <t>세레탈서방캡슐200mg(실로스타졸) 1C(낱알반품용)(위탁: 제뉴파마)</t>
  </si>
  <si>
    <t>메로빅캡슐15mg(멜록시캄) 30C BTL</t>
  </si>
  <si>
    <t>피타로틴정4mg(피타바스타틴칼슘) 1T(낱알반품용)</t>
  </si>
  <si>
    <t>허쥬마 150밀리그램 1Vial Carton (DE)</t>
  </si>
  <si>
    <t>트룩시마 500mg 1Vial/Carton (IT)</t>
  </si>
  <si>
    <t>허쥬마 420mg 1Vials/Carton (IT)</t>
  </si>
  <si>
    <t>허쥬마 420mg 1Vials/Carton (IE, XI)</t>
  </si>
  <si>
    <t>CT-P17 80mg AI DE 1 Syringe/Carton</t>
  </si>
  <si>
    <t>CT-P17 80mg AI DE 3 Syringe/Carton</t>
  </si>
  <si>
    <t>CT-P17 80mg AI IE 1 Syringe/Carton</t>
  </si>
  <si>
    <t>CT-P17 80mg AI FI/SE 1 Syringe/Carton</t>
  </si>
  <si>
    <t>CT-P17 80mg AI FR 1 Syringe/Carton</t>
  </si>
  <si>
    <t>CT-P17 80mg PFS-S FR 1 Syringe/Carton</t>
  </si>
  <si>
    <t>CT-P17 40mg AI CA 1 Syringe/Carton</t>
  </si>
  <si>
    <t>CT-P17 40mg AI CA 2 Syringe/Carton</t>
  </si>
  <si>
    <t>액토스정30밀리그램 1T(낱알반품용)</t>
  </si>
  <si>
    <t>마디핀정10밀리그램(마니디핀염산염) 1T(낱알반품용)(상품:에이치케이이노엔)</t>
  </si>
  <si>
    <t>액토스정15밀리그램(피오글리타존염산염) 1T(낱알반품용)(상품:한국다케다제약)</t>
  </si>
  <si>
    <t>카비드츄어블정 1T 낱알반품용</t>
  </si>
  <si>
    <t>코살엑스정10/50mg 1T(낱알반품용)(위탁: 휴온스)</t>
  </si>
  <si>
    <t>도네리온패취87.5밀리그램 8매/포(상품:아이큐어)</t>
  </si>
  <si>
    <t>도네리온패취</t>
  </si>
  <si>
    <t>도네리온패취175밀리그램 8매/포(상품:아이큐어)</t>
  </si>
  <si>
    <t>셀트리온네오파정 500T BTL(AG 10ea*12ea)</t>
  </si>
  <si>
    <t>셀토젯정10/20밀리그램 1T(낱알반품용)(위탁:종근당)</t>
  </si>
  <si>
    <t>셀트리온오메프라졸캡슐 20 밀리그램 28C BTL (위탁:위더스제약)</t>
  </si>
  <si>
    <t>허쥬마 420mg 1Vials/Carton (DE)</t>
  </si>
  <si>
    <t>허쥬마 150밀리그램 1Vial Carton (IE,XI)</t>
  </si>
  <si>
    <t>셀트리온네오파정 30T BTL(AG 10ea*40ea)</t>
  </si>
  <si>
    <t>펠로디온지속정5밀리그램 30T BTL (위탁:위더스제약)</t>
  </si>
  <si>
    <t>펠로디온지속정5밀리그램 300T BTL (위탁:위더스제약)</t>
  </si>
  <si>
    <t>이무테라정(50mg)(아자티오프린)(수출용) 20T PTP (페루)</t>
  </si>
  <si>
    <t>셀카민정(펠라고니움시도이데스11% 에탄올건조엑스(5.5~6.6→1)) 30T/BTL</t>
  </si>
  <si>
    <t>셀카민정(펠라고니움시도이데스11% 에탄올건조엑스(5.5~6.6→1)) 100T/BTL</t>
  </si>
  <si>
    <t>엑시프로정 10밀리그램(에스시탈로프람옥살산염) 100T/BTL(위탁:제뉴원사이언스)</t>
  </si>
  <si>
    <t>엑시프로정 10밀리그램(에스시탈로프람옥살산염) 30T/BTL(위탁:제뉴원사이언스)</t>
  </si>
  <si>
    <t>셀트리온레보플록사신정100mg 30T BTL(위탁:알리코제약)</t>
  </si>
  <si>
    <t>셀트리온레보플록사신정100mg 100T BTL(위탁:알리코제약)</t>
  </si>
  <si>
    <t>램시마 100밀리그램 1Vial/Carton (CZ/SK)</t>
  </si>
  <si>
    <t>트룩시마 100mg 2Vial/Carton (IE,XI)</t>
  </si>
  <si>
    <t>트룩시마 100mg 2Vial/Carton (UK)</t>
  </si>
  <si>
    <t>이무테라정(50mg)(아자티오프린) 1T (낱알반품용)</t>
  </si>
  <si>
    <t>셀토젯정10/10밀리그램 1T(낱알반품용)(위탁:종근당)</t>
  </si>
  <si>
    <t>메트피오정15/850mg 1T(낱알반품용)(위탁: 제뉴원사이언스)</t>
  </si>
  <si>
    <t>셀로파5밀리그램(올로파타딘염산염) 1T(낱알반품용) (위탁)</t>
  </si>
  <si>
    <t>셀메텍정20mg(올메사탄메독소밀) 30T BTL(위탁:한국콜마)</t>
  </si>
  <si>
    <t>셀레지온정(에피나스틴염산염) 30T/BTL(위탁:제일약품)</t>
  </si>
  <si>
    <t>셀레지온정(에피나스틴염산염) 100T/BTL(위탁:제일약품)</t>
  </si>
  <si>
    <t>피오글리타존염산염정 USP 15밀리그램 30T BTL</t>
  </si>
  <si>
    <t>피오글리타존염산염정 USP 45밀리그램 500T BTL</t>
  </si>
  <si>
    <t>피오글리타존염산염정 USP 15밀리그램 90T BTL</t>
  </si>
  <si>
    <t>피오글리타존염산염정 USP 30밀리그램 90T BTL</t>
  </si>
  <si>
    <t>피오글리타존염산염정 USP 30밀리그램 500T BTL</t>
  </si>
  <si>
    <t>트룩시마 500mg 1Vial/Carton (BR(Pub.))</t>
  </si>
  <si>
    <t>허쥬마 420밀리그램 1Vial Carton (NL, BE, LU, DE)</t>
  </si>
  <si>
    <t>베그젤마 100mg 1Vial/Carton (US)</t>
  </si>
  <si>
    <t>트룩시마 500mg 1Vial/Carton (UK)</t>
  </si>
  <si>
    <t>트룩시마 500mg 1Vial/Carton (BE, NL, LU)</t>
  </si>
  <si>
    <t>트룩시마 500mg 1Vial/Carton (IE, XI)</t>
  </si>
  <si>
    <t>트룩시마 500mg 1Vial/Carton (DE)</t>
  </si>
  <si>
    <t>트룩시마 100mg 2Vial/Carton (IT)</t>
  </si>
  <si>
    <t>허쥬마 150mg 1Vial/Carton (CZ/SK/HU)</t>
  </si>
  <si>
    <t>트룩시마 100밀리그램 2Vial/Carton (BE,NL,LU)</t>
  </si>
  <si>
    <t>트룩시마 100밀리그램 2Vial/Carton (DE)</t>
  </si>
  <si>
    <t>CT-P17 80mg AI CZ/SK 1 Syringe/Carton</t>
  </si>
  <si>
    <t>CT-P17 80mg PFS-S CZ/SK 1 Syringe/Carton</t>
  </si>
  <si>
    <t>CT-P17 80mg AI ES 3 Syringe/Carton</t>
  </si>
  <si>
    <t>CT-P17 80mg AI PT 3 Syringe/Carton</t>
  </si>
  <si>
    <t>CT-P17 80mg AI ES 1 Syringe/Carton</t>
  </si>
  <si>
    <t>CT-P17 80mg AI PT 1 Syringe/Carton</t>
  </si>
  <si>
    <t>CT-P17 80mg AI IT 3 Syringe/Carton</t>
  </si>
  <si>
    <t>CT-P17 80mg AI IT 1 Syringe/Carton</t>
  </si>
  <si>
    <t>마디핀정20밀리그램(마니디핀염산염) 1T(낱알반품용)(상품:에이치케이이노엔)</t>
  </si>
  <si>
    <t>액토스정15밀리그램 1T(낱알반품용)</t>
  </si>
  <si>
    <t>베이슨정0.3밀리그램(보글리보스) 1T(낱알반품용)(상품:에이치케이이노엔)</t>
  </si>
  <si>
    <t>카비드츄어블정 1TI(낱알반품용)(상품:한국다케다제약)</t>
  </si>
  <si>
    <t>뉴로가펜캡슐100밀리그램(가바펜틴) 1C 낱알반품용(위탁:고려제약)</t>
  </si>
  <si>
    <t>셀큐라민정(은행엽건조엑스) 30T/BTL(위탁:제뉴파마)</t>
  </si>
  <si>
    <t>셀큐라민정(은행엽건조엑스) 500T/BTL(위탁:제뉴파마)</t>
  </si>
  <si>
    <t>셀나핀정(테르비나핀염산염) 30T/BTL(위탁:대우제약)</t>
  </si>
  <si>
    <t>셀나핀정(테르비나핀염산염) 100T/BTL(위탁:대우제약)</t>
  </si>
  <si>
    <t>올디피정5/40/12.5mg 1T(낱알반품용) (위탁:비보존제약)</t>
  </si>
  <si>
    <t>올디피정10/40/12.5mg 1T(낱알반품용) (위탁:비보존제약)</t>
  </si>
  <si>
    <t>모나스틴정(피나스테리드) 1T(낱알반품용)(위탁: 영일제약)</t>
  </si>
  <si>
    <t>토바스틴정20mg(아토르바스타틴칼슘삼수화물) 30T BTL</t>
  </si>
  <si>
    <t>토바스틴정20mg(아토르바스타틴칼슘삼수화물) 100T BTL</t>
  </si>
  <si>
    <t>허쥬마 420밀리그램 1Vial Carton (UK)</t>
  </si>
  <si>
    <t>CT-P17 40mg PFS-S DE 6 Syringe/Carton</t>
  </si>
  <si>
    <t>CT-P17 40mg PFS-S CZ/SK 2 Syringe/Carton</t>
  </si>
  <si>
    <t>CT-P17 40mg PFS-S FR 1 Syringe/Carton</t>
  </si>
  <si>
    <t>CT-P17 40mg PFS-S BE, NL, LU 2 Syringe/Carton</t>
  </si>
  <si>
    <t>CT-P17 40mg PFS-S FR 2 Syringe/Carton</t>
  </si>
  <si>
    <t>CT-P17 40mg PFS-S DE 2 Syringe/Carton</t>
  </si>
  <si>
    <t>CT-P17 40mg PFS-S BE, NL, LU 6 Syringe/Carton</t>
  </si>
  <si>
    <t>CT-P17 40mg PFS-S AT 2 Syringe/Carton</t>
  </si>
  <si>
    <t>CT-P17 40mg AI SG 2 Syringe/Carton</t>
  </si>
  <si>
    <t>칸타칸정16밀리그램(칸데사르탄실렉세틸) 30T BTL</t>
  </si>
  <si>
    <t>칸타칸정16밀리그램(칸데사르탄실렉세틸) 100T BTL</t>
  </si>
  <si>
    <t>베그젤마주 400mg/16mL 1Vial</t>
  </si>
  <si>
    <t>베그젤마주</t>
  </si>
  <si>
    <t>베그젤마주 100mg/4mL 1Vial</t>
  </si>
  <si>
    <t>세프로지마정 250mg (세프프로질) 1T(낱알반품용)(위탁: 경보제약)</t>
  </si>
  <si>
    <t>CT-P17 80mg AI PL/LV/LT 1 Syringe/Carton</t>
  </si>
  <si>
    <t>허쥬마 150밀리그램 1Vial Carton (FI,SE,EE)</t>
  </si>
  <si>
    <t>허쥬마 420밀리그램 1Vial Carton (FI,SE,EE)</t>
  </si>
  <si>
    <t>트리푸칸포르테캡슐 50밀리그램(플루코나졸) 30C/BTL(위탁:대한뉴팜)</t>
  </si>
  <si>
    <t>트리푸칸포르테캡슐 50밀리그램(플루코나졸) 100C/BTL(위탁:대한뉴팜)</t>
  </si>
  <si>
    <t>칸타칸플러스정16/12.5mg 100T BTL</t>
  </si>
  <si>
    <t>칸타칸플러스정16/12.5mg 30T BTL</t>
  </si>
  <si>
    <t>라미부딘/테노포비르디소프록실푸마레이트정 300mg/300mg 30T BTL(우간다UG)</t>
  </si>
  <si>
    <t>칸타칸정8밀리그램(칸데사르탄실렉세틸) 30T BTL</t>
  </si>
  <si>
    <t>칸타칸정8밀리그램(칸데사르탄실렉세틸) 100T BTL</t>
  </si>
  <si>
    <t>도네시브패취175밀리그램(도네페질) 8매/포(상품:아이큐어)</t>
  </si>
  <si>
    <t>도네시브패취</t>
  </si>
  <si>
    <t>도네시브패취87.5밀리그램(도네페질) 8매/포(상품:아이큐어)</t>
  </si>
  <si>
    <t>이무테라정25mg 1T(낱알반품용)</t>
  </si>
  <si>
    <t>팜시비르정250밀리그램(팜시클로비르) 21T BTL</t>
  </si>
  <si>
    <t>CT-P17 80mg AI BG 1 Syringe/Carton</t>
  </si>
  <si>
    <t>CT-P17 40mg AI FR 2 Syringe/Carton</t>
  </si>
  <si>
    <t>CT-P17 40mg PFS-S CH 1 Syringe/Carton</t>
  </si>
  <si>
    <t>CT-P17 40mg AI FR 1 Syringe/Carton</t>
  </si>
  <si>
    <t>램시마SC 120밀리그램 29G (PE) 1 Syringe/Carton (AI)</t>
  </si>
  <si>
    <t>램시마 SC 120밀리그램 (CA) 2 Syringe/Carton (AI)</t>
  </si>
  <si>
    <t>메로빅캡슐 15밀리그램(멜록시캄) 30C/BTL(위탁:진양제약)</t>
  </si>
  <si>
    <t>메로빅캡슐 15밀리그램(멜록시캄) 300C/BTL(위탁:진양제약)</t>
  </si>
  <si>
    <t>피타로틴정2mg(피타바스타틴칼슘) 1T(낱알반품용)</t>
  </si>
  <si>
    <t>돌루테그라비르/라미부딘/테노포비르디소프록실푸마레이트정50mg/300mg/300mg GT 30T BTL(Type A, 스페인어100%)</t>
  </si>
  <si>
    <t>베이슨정0.2밀리그램(보글리보스) 1T(낱알반품용)(상품:에이치케이이노엔)</t>
  </si>
  <si>
    <t>아리프라정15mg(아리피프라졸) 30T BTL</t>
  </si>
  <si>
    <t>CT-P17 80mg AI UK 1 Syringe/Carton</t>
  </si>
  <si>
    <t>CT-P17 80mg AI BE/NL/LU 1 Syringe/Carton</t>
  </si>
  <si>
    <t>CT-P17 40mg AI UK 2 Syringe/Carton</t>
  </si>
  <si>
    <t>램시마SC 120밀리그램 29G (PE) 2 Syringe/Carton (AI)</t>
  </si>
  <si>
    <t>아시트과립 42포(위탁:제뉴원사이언스)</t>
  </si>
  <si>
    <t>화이투벤큐플러스코프연질캡슐 10C PTP(상품:알피바이오)</t>
  </si>
  <si>
    <t>화이투벤큐플러스코프연질캡슐</t>
  </si>
  <si>
    <t>CT-P17 80mg AI AT 1 Syringe/Carton</t>
  </si>
  <si>
    <t>화이투벤큐플러스연질캡슐 10C PTP(상품:알피바이오)</t>
  </si>
  <si>
    <t>화이투벤큐플러스연질캡슐</t>
  </si>
  <si>
    <t>화이투벤큐플러스노즈연질캡슐 10C PTP(상품:알피바이오)</t>
  </si>
  <si>
    <t>화이투벤큐플러스노즈연질캡슐</t>
  </si>
  <si>
    <t>비나크린서방정(사포그릴레이트) 1T(낱알반품용)(위탁:알보젠코리아)</t>
  </si>
  <si>
    <t>셀트포지정5/80mg 1T(낱알반품용)(위탁:비씨월드제약)</t>
  </si>
  <si>
    <t>샐트포지정</t>
  </si>
  <si>
    <t>램시마SC 120밀리그램 29G (CH) 1 Syringe/Carton (AI)</t>
  </si>
  <si>
    <t>CT-P17 40mg AI CH 2 Syringe/Carton</t>
  </si>
  <si>
    <t>램시마 SC 120밀리그램 (CO) 1 Syringe/Carton (AI)</t>
  </si>
  <si>
    <t>램시마SC 120밀리그램 29G (MY) 2 Syringe/Carton (AI)</t>
  </si>
  <si>
    <t>이무테라정(50mg)(아자티오프린) 30T BTL</t>
  </si>
  <si>
    <t>메로빅캡슐 1C(낱알반품용)</t>
  </si>
  <si>
    <t>네시나정25밀리그램(알로글립틴벤조산염) 1T 낱알반품용</t>
  </si>
  <si>
    <t>네시나정12.5밀리그램(알로글립틴벤조산염) 1T(낱알반품용)(상품:한국다케다제약)</t>
  </si>
  <si>
    <t>셀미스타정 40/5밀리그램(위탁:다산제약) 30T/PTP</t>
  </si>
  <si>
    <t>셀미스타정 40/10밀리그램(위탁:다산제약) 30T/PTP</t>
  </si>
  <si>
    <t>셀미스타정 80/5밀리그램(위탁:다산제약) 30T/PTP</t>
  </si>
  <si>
    <t>액토스메트정15/850밀리그램 1T(낱알반품용)(상품:한국다케다제약)</t>
  </si>
  <si>
    <t>베그젤마 100밀리그램 1Vial/Carton (KR)</t>
  </si>
  <si>
    <t>베그젤마 400밀리그램 1Vial/Carton (KR)</t>
  </si>
  <si>
    <t>돌루테그라비르/라미부딘/테노포비르디소프록실푸마레이트정50mg/300mg/300mg UG 30T BTL(우간다전용)</t>
  </si>
  <si>
    <t>레바트정 30T BTL(위탁:알보젠코리아 공주공장)</t>
  </si>
  <si>
    <t>레바트정 500T BTL(위탁:알보젠코리아 공주공장)</t>
  </si>
  <si>
    <t>리스포돈정1mg(리스페리돈) 30T BTL(위탁:한국파마)</t>
  </si>
  <si>
    <t>리스포돈정2mg(리스페리돈) 30T BTL(위탁:한국파마)</t>
  </si>
  <si>
    <t>셀트포지정5/160mg 1T(낱알반품용)(위탁:비씨월드제약)</t>
  </si>
  <si>
    <t>네시나메트정12.5/1000밀리그램 1T(낱알반품용)(상품:한국다케다제약)</t>
  </si>
  <si>
    <t>네시나메트정12.5/500밀리그램 1T(낱알반품용)(상품:한국다케다제약)</t>
  </si>
  <si>
    <t>네시나액트정25/15밀리그램 1T(낱알반품용)(상품:한국다케다제약)</t>
  </si>
  <si>
    <t>네시나액트정25/30밀리그램 1T(낱알반품용)(상품:한국다케다제약)</t>
  </si>
  <si>
    <t>네시나정25밀리그램(알로글립틴벤조산염) 1T(낱알반품용)(상품:한국다케다제약)</t>
  </si>
  <si>
    <t>누코미트캡슐200밀리그램(아세틸시스테인) 100C/BTL</t>
  </si>
  <si>
    <t>램시마 100밀리그램 1Vial Carton (US)</t>
  </si>
  <si>
    <t>CT-P17 40mg AI US 1 Syringe/Carton</t>
  </si>
  <si>
    <t>CT-P17 40mg AI US 2 Syringe/Carton</t>
  </si>
  <si>
    <t>램시마 SC 120밀리그램 29G (CL) 1 Syringe/Carton (AI)</t>
  </si>
  <si>
    <t>모나스틴정(피나스테리드) 30T/PTP(위탁:영일제약)</t>
  </si>
  <si>
    <t>레바트정 500T BTL(위탁:알보젠코리아 향남공장)</t>
  </si>
  <si>
    <t>레바트정 30T BTL(위탁:알보젠코리아 향남공장)</t>
  </si>
  <si>
    <t>소멕스정(칼리디노게나제)(위탁:일화) 500T/BTL</t>
  </si>
  <si>
    <t>소멕스정(칼리디노게나제)(위탁:일화) 30T/BTL</t>
  </si>
  <si>
    <t>누코미트캡슐200밀리그램(아세틸시스테인) 30C/BTL</t>
  </si>
  <si>
    <t>돌루테그라비르/라미부딘/테노포비르디소프록실푸마레이트정 50밀리그램/300밀리그램/300밀리그램 90T/BTL</t>
  </si>
  <si>
    <t>CT-P17 80mg PFS-S CH 1syringe/carton</t>
  </si>
  <si>
    <t>CT-P17 80mg AI CH 1syringe/carton</t>
  </si>
  <si>
    <t>CT-P17 80mg AI CA 1 Syringe/Carton</t>
  </si>
  <si>
    <t>CT-P17 80mg PFS-S CA 1syringe/carton</t>
  </si>
  <si>
    <t>셀토젯정10/20밀리그램 30T/BTL(위탁:종근당)</t>
  </si>
  <si>
    <t>액토스정30밀리그램(피오글리타존염산염) 1T(낱알반품용)(상품:한국다케다제약)</t>
  </si>
  <si>
    <t>CT-P17 40mg PFS-S US 2 Syringe/Carton</t>
  </si>
  <si>
    <t>CT-P17 80mg AI HU/RO/BG 1 Syringe/Carton</t>
  </si>
  <si>
    <t>돌루테그라비르/라미부딘/테노포비르디소프록실푸마레이트정 50밀리그램/300밀리그램/300밀리그램 30T/BTL</t>
  </si>
  <si>
    <t>돌루테그라비르/라미부딘/테노포비르디소프록실푸마레이트정50mg/300mg/300mg Row 30T BTL(A, E100%, F20%)</t>
  </si>
  <si>
    <t>라미부딘/테노포비르디소프록실푸마레이트정 300mg/300mg 30T BTL(Global fund)</t>
  </si>
  <si>
    <t>CT-P17 80mg AI FI/SE/EE 1 Syringe/Carton</t>
  </si>
  <si>
    <t>CT-P17 80mg AI JP</t>
  </si>
  <si>
    <t>CT-P17 40mg AI JP</t>
  </si>
  <si>
    <t>CT-P17 40mg PFS-S CH 2 Syringe/Carton</t>
  </si>
  <si>
    <t>CT-P17 40mg AI PT 2 syringe/carton</t>
  </si>
  <si>
    <t>CT-P17 40mg PFS-S JP 4 Syringe/Carton</t>
  </si>
  <si>
    <t>CT-P17 80mg PFS-S JP 4 Syringe/Carton</t>
  </si>
  <si>
    <t>돌루테그라비르/라미부딘/테노포비르디소프록실푸마레이트정 50밀리그램/300밀리그램/300밀리그램 180T/BTL</t>
  </si>
  <si>
    <t>돌루테그라비르/라미부딘/테노포비르디소프록실푸마레이트정50mg/300mg/300mg Row 90T BTL(A, E100%, F20%)</t>
  </si>
  <si>
    <t>디트라정(이트라코나졸고체분산체) 28T/BTL(위탁:jw중외제약)</t>
  </si>
  <si>
    <t>디트라정(이트라코나졸고체분산체) 100T/BTL(위탁:jw중외제약)</t>
  </si>
  <si>
    <t>칸타칸듀오정5/8밀리그램 1T (낱알반품용)(위탁:알보젠코리아)</t>
  </si>
  <si>
    <t>칸타칸듀오정10/16밀리그램 1T(낱알반품용)(위탁:알보젠코리아)</t>
  </si>
  <si>
    <t>로셀메텍정20/10밀리그램 1T (낱알반품용)(위탁:제뉴원사이언스)</t>
  </si>
  <si>
    <t>셀로그라캡슐(타크로리무스수화물)(1mg) 1C(낱알반품용)(위탁:이연제약)</t>
  </si>
  <si>
    <t>토바스틴정80mg(아토르바스타틴칼슘삼수화물) 1T(낱알반품용)</t>
  </si>
  <si>
    <t>네시나메트정12.5/850밀리그램 1T(낱알반품용)(상품:한국다케다제약)</t>
  </si>
  <si>
    <t>램시마 SC 120밀리그램 (KR) 1 Syringe/Carton (AI)</t>
  </si>
  <si>
    <t>CT-P13SC</t>
  </si>
  <si>
    <t>램시마 100밀리그램 1Vial/Carton (BG/RO/HU)</t>
  </si>
  <si>
    <t>CT-P17 40mg AI CZ/SK 2 Syringe/Carton</t>
  </si>
  <si>
    <t>CT-P17 40mg AI PE 1 Syringe/Carton</t>
  </si>
  <si>
    <t>CT-P17 40mg AI KR 1 Syringe/Carton</t>
  </si>
  <si>
    <t>토파스정 100밀리그램(토피라메이트) 30T/BTL(위탁:대한뉴팜)</t>
  </si>
  <si>
    <t>토파스정 100밀리그램(토피라메이트) 100T/BTL(위탁:대한뉴팜)</t>
  </si>
  <si>
    <t>디아셀캡슐 50밀리그램(디아세레인)(위탁:유영제약) 30C/BTL</t>
  </si>
  <si>
    <t>디아셀캡슐 50밀리그램(디아세레인)(위탁:유영제약) 500C/BTL</t>
  </si>
  <si>
    <t>CT-P17 80mg AI US 1 syringe/carton</t>
  </si>
  <si>
    <t>CT-P17 40mg AI JO 1 Syringe/Carton</t>
  </si>
  <si>
    <t>셀트리온유플라이마펜주40mg/0.4mL 1 프리필드펜 카톤</t>
  </si>
  <si>
    <t>셀파린정1mg(라사길린메실산염) 1T(낱알반품용)(위탁: 한국파마)</t>
  </si>
  <si>
    <t>레바트정 1T(낱알반품용)(위탁:알보젠코리아 향남공장)</t>
  </si>
  <si>
    <t>셀미살탄정 40밀리그램(텔미사르탄) 1T (낱알반품용)(위탁:위더스제약)</t>
  </si>
  <si>
    <t>셀트리온오메프라졸캡슐 20 밀리그램 1C (낱알반품용) (위탁:위더스제약)</t>
  </si>
  <si>
    <t>셀트포지정10/160mg 1T(낱알반품용)(위탁:위더스제약)</t>
  </si>
  <si>
    <t>펠로디온지속정5밀리그램 1T (낱알반품용) (위탁:위더스제약)</t>
  </si>
  <si>
    <t>루알바정10mg 1T(낱알반품용)(위탁:한국피엠지제약)</t>
  </si>
  <si>
    <t>CT-P17 80mg AI NO/DK/IS 1 Syringe/Carton</t>
  </si>
  <si>
    <t>셀트리온램시마펜주120mg 1 프리필드펜 카톤(AI)</t>
  </si>
  <si>
    <t>아라펜세미정(위탁:제뉴원사이언스) 30T/BTL</t>
  </si>
  <si>
    <t>아라펜세미정(위탁:제뉴원사이언스) 100T/BTL</t>
  </si>
  <si>
    <t>CT-P17 20mg PFS JP 4 Syringe/Carton</t>
  </si>
  <si>
    <t>CT-P17 80mg AI, Starter pack US 3 Syringe/Carton</t>
  </si>
  <si>
    <t>딜라트렌SR정 8MG(병) 30T(상품:종근당)</t>
  </si>
  <si>
    <t>딜라트렌SR정</t>
  </si>
  <si>
    <t>딜라트렌SR정 8MG(병) 100T(상품:종근당)</t>
  </si>
  <si>
    <t>딜라트렌SR정 16MG(병) 30T(상품:종근당)</t>
  </si>
  <si>
    <t>딜라트렌SR정 16MG(병) 100T(상품:종근당)</t>
  </si>
  <si>
    <t>딜라트렌SR정 32MG 30T(상품:종근당)</t>
  </si>
  <si>
    <t>딜라트렌SR정 32MG 100T(상품:종근당)</t>
  </si>
  <si>
    <t>딜라트렌SR정 64MG 30T(상품:종근당)</t>
  </si>
  <si>
    <t>딜라트렌SR정 64MG 100T(상품:종근당)</t>
  </si>
  <si>
    <t>딜라트렌SR캡슐 8MG 30C(상품:종근당)</t>
  </si>
  <si>
    <t>딜라트렌SR캡슐</t>
  </si>
  <si>
    <t>딜라트렌SR캡슐 8MG 100C(상품:종근당)</t>
  </si>
  <si>
    <t>딜라트렌SR캡슐 16MG 30C(상품:종근당)</t>
  </si>
  <si>
    <t>딜라트렌SR캡슐 16MG 100C(상품:종근당)</t>
  </si>
  <si>
    <t>딜라트렌SR캡슐 32MG 30C(상품:종근당)</t>
  </si>
  <si>
    <t>딜라트렌SR캡슐 32MG 100C(상품:종근당)</t>
  </si>
  <si>
    <t>딜라트렌SR캡슐 64MG 30C(상품:종근당)</t>
  </si>
  <si>
    <t>딜라트렌SR캡슐 64MG 100C(상품:종근당)</t>
  </si>
  <si>
    <t>딜라트렌정 3.125MG 100T/PTP (상품:종근당)</t>
  </si>
  <si>
    <t>딜라트렌정</t>
  </si>
  <si>
    <t>딜라트렌정 6.25MG 100T/PTP (상품:종근당)</t>
  </si>
  <si>
    <t>딜라트렌정 12.5MG 100T/PTP (상품:종근당)</t>
  </si>
  <si>
    <t>딜라트렌정 25MG 100T/PTP (상품:종근당)</t>
  </si>
  <si>
    <t>CT-P13 SC 27G aDP</t>
  </si>
  <si>
    <t>루알바정 10밀리그램 (레플루노미드)(위탁:한국피엠지제약) 30T/BTL</t>
  </si>
  <si>
    <t>루알바정 10밀리그램 (레플루노미드)(위탁:한국피엠지제약) 100T/BTL</t>
  </si>
  <si>
    <t>유가인정 40밀리그램 (옥틸로늄브롬화물)(위탁:진양제약) 30T/BTL</t>
  </si>
  <si>
    <t>유가인정 40밀리그램 (옥틸로늄브롬화물)(위탁:진양제약) 300T/BTL</t>
  </si>
  <si>
    <t>셀메텍정 10밀리그램(올메사르탄메독소밀)(위탁:제뉴원사이언스) 30T/BTL</t>
  </si>
  <si>
    <t>셀메텍정 10밀리그램(올메사르탄메독소밀)(위탁:제뉴원사이언스) 300T/BTL</t>
  </si>
  <si>
    <t>세파로캡슐(세파클러수화물)30C/BTL (위탁:화일약품)</t>
  </si>
  <si>
    <t>세파로캡슐(세파클러수화물)100C/BTL (위탁:화일약품)</t>
  </si>
  <si>
    <t>램시마 SC 120밀리그램 (MX) 1 Syringe/Carton (AI)</t>
  </si>
  <si>
    <t>CT-P17 40mg AI BR 2syringe/carton</t>
  </si>
  <si>
    <t>CT-P17 40mg AI HU/RO/BG 2 syringe/carton</t>
  </si>
  <si>
    <t>메로빅캡슐(멜록시캄)(위탁:진양제약) 30C/BTL</t>
  </si>
  <si>
    <t>메로빅캡슐(멜록시캄)(위탁:진양제약) 300C/BTL</t>
  </si>
  <si>
    <t>레드로피정(레보드로프로피진)(위탁:알리코제약) 300T/BTL</t>
  </si>
  <si>
    <t>레드로피정(레보드로프로피진)(위탁:알리코제약) 30T/BTL</t>
  </si>
  <si>
    <t>뉴로가펜캡슐 300밀리그램(가바펜틴)(위탁:고려제약) 30C/BTL</t>
  </si>
  <si>
    <t>뉴로가펜캡슐 300밀리그램(가바펜틴)(위탁:고려제약) 100C/BTL</t>
  </si>
  <si>
    <t>셀로그라캡슐(타크로리무스수화물)(위탁:이연제약) 100C</t>
  </si>
  <si>
    <t>CT-P13 SC 120mg PFS-S FR 2 syringe/carton</t>
  </si>
  <si>
    <t>CT-P17 40mg AI NO/DK/IS 2 Syringe/Carton</t>
  </si>
  <si>
    <t>CT-P17 40mg AI CL 1 Syringe/Carton</t>
  </si>
  <si>
    <t>CT-P17 20mg PFS US 2 syringe/carton</t>
  </si>
  <si>
    <t>Zymfentra 120mg 27G AI 1 Syringe/Carton</t>
  </si>
  <si>
    <t>Zymfentra 120mg 27G 샘플용 US 1 Syringe/Carton</t>
  </si>
  <si>
    <t>Zymfentra 120mg 27G US 2 Syringe/Carton</t>
  </si>
  <si>
    <t>셀메텍정 40밀리그램(올메사르탄메독소밀)(위탁:제뉴원사이언스) 30T/BTL</t>
  </si>
  <si>
    <t>셀트포지정 5/160 밀리그램 28T/Alu-Alu (위탁:비씨월드제약)</t>
  </si>
  <si>
    <t>비나크린서방정300밀리그램(사르포그렐레이트염산염)(위탁:알보젠코리아) 100T/BTL</t>
  </si>
  <si>
    <t>셀트포지정 5/80 밀리그램28T/Alu-Alu(위탁:비씨월드제약)</t>
  </si>
  <si>
    <t>비나크린서방정300밀리그램(사르포그렐레이트염산염)(위탁:알보젠코리아) 30T/BTL</t>
  </si>
  <si>
    <t>세페리손서방정(에페리손염산염) 30T/BTL (위탁: 제뉴파마)</t>
  </si>
  <si>
    <t>세페리손서방정(에페리손염산염) 500T/BTL (위탁: 제뉴파마)</t>
  </si>
  <si>
    <t>누코미트액(아세틸시스테인)10A (위탁:휴온스)</t>
  </si>
  <si>
    <t>셀미플러스정 40/12.5 밀리그램 30T/PTP (위탁: 삼일제약)</t>
  </si>
  <si>
    <t>셀미플러스정 80/12.5 밀리그램 30T/PTP (위탁: 삼일제약)</t>
  </si>
  <si>
    <t>셀코르정(메틸프레드니솔론)(위탁:위더스제약) 30T/BTL</t>
  </si>
  <si>
    <t>셀코르정(메틸프레드니솔론)(위탁:위더스제약) 300T/BTL</t>
  </si>
  <si>
    <t>올디피정 5/20/12.5 밀리그램 30T/Alu-Alu (위탁: 비보존 제약)</t>
  </si>
  <si>
    <t>올디피정 5/40/12.5 밀리그램 30T/Alu-Alu (위탁: 비보존 제약)</t>
  </si>
  <si>
    <t>듀오스타정40/5밀리그램(위탁:일동제약) 30T/PTP</t>
  </si>
  <si>
    <t>셀칼콘정(폴리카르보필칼슘)(위탁:제뉴파마) 30T/BTL</t>
  </si>
  <si>
    <t>셀칼콘정(폴리카르보필칼슘)(위탁:제뉴파마) 500T/BTL</t>
  </si>
  <si>
    <t>글리메엠정 1/250 밀리그램 30T/PTP (위탁:한화제약)</t>
  </si>
  <si>
    <t>글리메엠정 2/500 밀리그램 30T/PTP (위탁:한화제약)</t>
  </si>
  <si>
    <t>아시트과립 1포(낱알반품용)(위탁:제뉴원사이언스)</t>
  </si>
  <si>
    <t>아라펜정(위탁:제뉴원사이언스) 30T/BTL</t>
  </si>
  <si>
    <t>아라펜정(위탁:제뉴원사이언스) 500T/BTL</t>
  </si>
  <si>
    <t>셀트포지정 10/160 밀리그램 30T Alu-Alu (위탁:위더스제약)</t>
  </si>
  <si>
    <t>스토마정 500T/BTL (위탁:풍림무약)</t>
  </si>
  <si>
    <t>알레네정70밀리그램(알렌드론산나트륨삼수화물)4T PTP (위탁:유영제약)</t>
  </si>
  <si>
    <t>CT-P17 80mg AI GR 1 Syringe/Carton</t>
  </si>
  <si>
    <t>CT-P17 40mg AI, Unbranded 1 syringe/carton</t>
  </si>
  <si>
    <t>CT-P17 40mg AI, Unbranded 2 syringe/carton</t>
  </si>
  <si>
    <t>CT-P17 40mg PFS-S IT 1 syringe/carton</t>
  </si>
  <si>
    <t>CT-P17 40mg PFS-S CA 2 Syringe/Carton</t>
  </si>
  <si>
    <t>CT-P17 20mg PFS FR 2 syringe/carton</t>
  </si>
  <si>
    <t>CT-P13 SC 120mg PFS-S US 2 Syringe/Carton</t>
  </si>
  <si>
    <t>CT-P17 40mg PFS-S BD 1 Syringe/Carton</t>
  </si>
  <si>
    <t>이달비정 40밀리그램(아질사르탄메독소밀칼륨) KR 28T/PTP (제네릭, CT-M04)</t>
  </si>
  <si>
    <t>이달비정 80밀리그램(아질사르탄메독소밀칼륨) KR 28T/PTP (제네릭, CT-M04)</t>
  </si>
  <si>
    <t>메모틴정10밀리그램(메만틴염삼염)(위탁:한국파마) 30T/BTL</t>
  </si>
  <si>
    <t>메모틴정10밀리그램(메만틴염삼염)(위탁:한국파마) 100T/BTL</t>
  </si>
  <si>
    <t>스토마정 30T/BTL (위탁:풍림무약)</t>
  </si>
  <si>
    <t>아라펜세미정 1T(낱알반품용)</t>
  </si>
  <si>
    <t>셀메텍정 40밀리그램(올메사르탄메독소밀)(위탁:제뉴원사이언스) 300T/BTL</t>
  </si>
  <si>
    <t>세레탈서방캡슐 200밀리그램(실로스타졸) 30C/BTL (위탁:제뉴파마)</t>
  </si>
  <si>
    <t>세레탈서방캡슐 200밀리그램(실로스타졸) 200C BTL (위탁:제뉴파마)</t>
  </si>
  <si>
    <t>CT-P17 80mg AI Unbranded 1 Syringe/Carton</t>
  </si>
  <si>
    <t>CT-P17 20mg PFS IE, XI 2 syringe/carton</t>
  </si>
  <si>
    <t>CT-P17 20mg PFS Unbranded 2 Syringe/Carton</t>
  </si>
  <si>
    <t>CT-P17 40mg PFS-S, Unbranded 2 syringe/carton</t>
  </si>
  <si>
    <t>트레블정 40/5/5 밀리그램 30T/PTP (위탁:일동제약)</t>
  </si>
  <si>
    <t>트레블정 80/5/10 밀리그램 30T/PTP (위탁:일동제약)</t>
  </si>
  <si>
    <t>트레블정 80/5/5 밀리그램 30T PTP (위탁:일동제약)</t>
  </si>
  <si>
    <t>트레블정40/5/10밀리그램 30T PTP (위탁:일동제약)</t>
  </si>
  <si>
    <t>셀레비카정 10/40 밀리그램 28T/Alu-Alu (위탁: 다산제약)</t>
  </si>
  <si>
    <t>셀레비카정 5/20 밀리그램 28T/Alu-Alu (위탁: 다산제약)</t>
  </si>
  <si>
    <t>뉴로가펜캡슐 100밀리그램(가바펜틴)(위탁:고려제약) 100C/BTL</t>
  </si>
  <si>
    <t>뉴로가펜캡슐 100밀리그램(가바펜틴)(위탁:고려제약) 30C/BTL</t>
  </si>
  <si>
    <t>아시트과립 42포(위탁:제뉴언사이언스)</t>
  </si>
  <si>
    <t>세레탈서방캡슐 100밀리그램(실로스타졸) 30C/BTL (위탁:제뉴파마)</t>
  </si>
  <si>
    <t>세레탈서방캡슐 100밀리그램(실로스타졸) 500C/BTL (위탁:제뉴파마)</t>
  </si>
  <si>
    <t>베그젤마 400밀리그램 1Vial/Carton (BR)</t>
  </si>
  <si>
    <t>셀트리온트리메부틴말레산염정(200mg) 300T/BTL (위탁:진양제약)</t>
  </si>
  <si>
    <t>셀트리온트리메부틴말레산염정(200mg) 30T/BTL (위탁:진양제약)</t>
  </si>
  <si>
    <t>록셀정 150밀리그램(록시트로마이신)(위탁:대화제약) 30T/BTL</t>
  </si>
  <si>
    <t>탐솔서방정 0.4mg(탐스로신염산염) 30T PTP (위탁: 다산제약)</t>
  </si>
  <si>
    <t>카디엔정 5/10mg(암로디핀/아토르바스타틴)(위탁:비씨월드제약) 30T/BTL</t>
  </si>
  <si>
    <t>올디피정 10/40/12.5 밀리그램30T/Alu-Alu(위탁::비보존제약)</t>
  </si>
  <si>
    <t>글루스탑정 30밀리그램 (피오글리타존염산염)(위탁:제뉴원사이언스) 100T/BTL</t>
  </si>
  <si>
    <t>글루스탑정 30밀리그램 (피오글리타존염산염)(위탁:제뉴원사이언스) 30T/BTL</t>
  </si>
  <si>
    <t>네시나정 25밀리그램(알로글립틴벤조산염) APAC(대만) 28T/PTP (제네릭, CT-M01)</t>
  </si>
  <si>
    <t>네시나액트정 25/30밀리그램 APAC(대만) 28T/PTP (제네릭, CT-M03)</t>
  </si>
  <si>
    <t>램시마 SC 120밀리그램 (AU) 1 Syringe/Carton (AI)</t>
  </si>
  <si>
    <t>CT-P17 20mg PFS DE 2 Syringe/Carton</t>
  </si>
  <si>
    <t>CT-P17 20mg PFS BE, NL, LU 2 Syringe/Carton</t>
  </si>
  <si>
    <t>세레브캡슐 200밀리그램(세레콕시브) 30C/BTL(위탁:넥스팜코리아)</t>
  </si>
  <si>
    <t>세레브캡슐 200밀리그램(세레콕시브) 100C/BTL(위탁:넥스팜코리아)</t>
  </si>
  <si>
    <t>탐솔서방정 0.2mg (탐스로신염산염) 30T PTP (위탁: 다산제약)</t>
  </si>
  <si>
    <t>글루스탑정 (피오글리타존염산염)(위탁:제뉴원사이언스) 30T/BTL</t>
  </si>
  <si>
    <t>글루스탑정 (피오글리타존염산염)(위탁:제뉴원사이언스) 100T/BTL</t>
  </si>
  <si>
    <t>이달비클로정 40/12.5 밀리그램 KR 28T/PTP (제네릭, CT-M05)</t>
  </si>
  <si>
    <t>이달비클로정 40/25 밀리그램 밀리그램 KR 28T/PTP (제네릭, CT-M05)</t>
  </si>
  <si>
    <t>이달비정 20밀리그램(아질사르탄메독소밀칼륨) 28T/PTP (제네릭, CT-M04)</t>
  </si>
  <si>
    <t>카디엔정5/20밀리그램 30T/BTL (위탁:위더스제약)</t>
  </si>
  <si>
    <t>셀레비카정 5/40 밀리그램 28T/Alu-Alu (위탁:다산제약)</t>
  </si>
  <si>
    <t>듀오스타정80/10밀리그램(위탁:일동제약) 30T/PTP</t>
  </si>
  <si>
    <t>칸타칸듀오정10/8밀리그램 1T(낱알반품용)(위탁:알보젠코리아)</t>
  </si>
  <si>
    <t>램시마 SC 120밀리그램 AI (PH) 1 Syringe/Carton</t>
  </si>
  <si>
    <t>램시마 SC 120밀리그램 AI (TH) 1 Syringe/Carton</t>
  </si>
  <si>
    <t>CT-P17 20mg PFS IT 2 Syringe/Carton</t>
  </si>
  <si>
    <t>CT-P17 20mg PFS UK 2 Syringe/Carton</t>
  </si>
  <si>
    <t>매출</t>
    <phoneticPr fontId="4" type="noConversion"/>
  </si>
  <si>
    <t>케미컬</t>
    <phoneticPr fontId="4" type="noConversion"/>
  </si>
  <si>
    <t>바이오</t>
    <phoneticPr fontId="4" type="noConversion"/>
  </si>
  <si>
    <t>APAC</t>
    <phoneticPr fontId="4" type="noConversion"/>
  </si>
  <si>
    <t>제약용역</t>
    <phoneticPr fontId="4" type="noConversion"/>
  </si>
  <si>
    <t>매출원가</t>
    <phoneticPr fontId="4" type="noConversion"/>
  </si>
  <si>
    <t>매출총이익</t>
    <phoneticPr fontId="4" type="noConversion"/>
  </si>
  <si>
    <t>판관비</t>
    <phoneticPr fontId="4" type="noConversion"/>
  </si>
  <si>
    <t>영업이익</t>
    <phoneticPr fontId="4" type="noConversion"/>
  </si>
  <si>
    <t>제조부문 CMO 매출</t>
    <phoneticPr fontId="4" type="noConversion"/>
  </si>
  <si>
    <t>▣ 제약 매출</t>
    <phoneticPr fontId="4" type="noConversion"/>
  </si>
  <si>
    <t>▣ 제약 25년 용역 매출</t>
    <phoneticPr fontId="4" type="noConversion"/>
  </si>
  <si>
    <t>케키멀상업</t>
    <phoneticPr fontId="4" type="noConversion"/>
  </si>
  <si>
    <t>바이오상업</t>
    <phoneticPr fontId="4" type="noConversion"/>
  </si>
  <si>
    <t>기존
사업계획</t>
    <phoneticPr fontId="4" type="noConversion"/>
  </si>
  <si>
    <t>11/29
재평가</t>
    <phoneticPr fontId="4" type="noConversion"/>
  </si>
  <si>
    <t>분기별 GAP (25년-24년)</t>
    <phoneticPr fontId="4" type="noConversion"/>
  </si>
  <si>
    <t>▣ 제약 25년 전체 매출</t>
    <phoneticPr fontId="4" type="noConversion"/>
  </si>
  <si>
    <t>사업</t>
    <phoneticPr fontId="4" type="noConversion"/>
  </si>
  <si>
    <t>합</t>
    <phoneticPr fontId="4" type="noConversion"/>
  </si>
  <si>
    <t>단위:억원</t>
    <phoneticPr fontId="4" type="noConversion"/>
  </si>
  <si>
    <t>APAC</t>
  </si>
  <si>
    <t>제약용역</t>
  </si>
  <si>
    <t>총합</t>
    <phoneticPr fontId="4" type="noConversion"/>
  </si>
  <si>
    <t>작성일 : 24.12.02</t>
    <phoneticPr fontId="4" type="noConversion"/>
  </si>
  <si>
    <t>2028년</t>
    <phoneticPr fontId="4" type="noConversion"/>
  </si>
  <si>
    <t>2029년</t>
    <phoneticPr fontId="4" type="noConversion"/>
  </si>
  <si>
    <t>2030년</t>
    <phoneticPr fontId="4" type="noConversion"/>
  </si>
  <si>
    <t>2025년
(7/30, +50억)</t>
    <phoneticPr fontId="4" type="noConversion"/>
  </si>
  <si>
    <t>2분기</t>
  </si>
  <si>
    <t>3분기</t>
  </si>
  <si>
    <t>4분기</t>
  </si>
  <si>
    <t>■ '26년 용역 마스터보드</t>
    <phoneticPr fontId="49" type="noConversion"/>
  </si>
  <si>
    <t>예정</t>
    <phoneticPr fontId="47" type="noConversion"/>
  </si>
  <si>
    <t>용역구분</t>
    <phoneticPr fontId="49" type="noConversion"/>
  </si>
  <si>
    <t>1분기</t>
    <phoneticPr fontId="49" type="noConversion"/>
  </si>
  <si>
    <t>'26년 계</t>
    <phoneticPr fontId="47" type="noConversion"/>
  </si>
  <si>
    <t>5월</t>
    <phoneticPr fontId="47" type="noConversion"/>
  </si>
  <si>
    <t>6월</t>
    <phoneticPr fontId="47" type="noConversion"/>
  </si>
  <si>
    <t>7월</t>
    <phoneticPr fontId="47" type="noConversion"/>
  </si>
  <si>
    <t>8월</t>
    <phoneticPr fontId="47" type="noConversion"/>
  </si>
  <si>
    <t>9월</t>
    <phoneticPr fontId="49" type="noConversion"/>
  </si>
  <si>
    <t>사업계획</t>
    <phoneticPr fontId="49" type="noConversion"/>
  </si>
  <si>
    <t xml:space="preserve"> 마리나 개발용역 소계</t>
    <phoneticPr fontId="49" type="noConversion"/>
  </si>
  <si>
    <t>5. 개량신약 플랫폼</t>
    <phoneticPr fontId="47" type="noConversion"/>
  </si>
  <si>
    <t>청주공장 용역 매출 총계</t>
    <phoneticPr fontId="49" type="noConversion"/>
  </si>
  <si>
    <t>■ '27년 용역 마스터보드</t>
    <phoneticPr fontId="49" type="noConversion"/>
  </si>
  <si>
    <t>'27년 계</t>
    <phoneticPr fontId="47" type="noConversion"/>
  </si>
  <si>
    <t>'28년 계</t>
    <phoneticPr fontId="47" type="noConversion"/>
  </si>
  <si>
    <t>■ '28년 용역 마스터보드</t>
    <phoneticPr fontId="49" type="noConversion"/>
  </si>
  <si>
    <t>■ '29년 용역 마스터보드</t>
    <phoneticPr fontId="49" type="noConversion"/>
  </si>
  <si>
    <t>'29년 계</t>
    <phoneticPr fontId="47" type="noConversion"/>
  </si>
  <si>
    <t>■ '30년 용역 마스터보드</t>
    <phoneticPr fontId="49" type="noConversion"/>
  </si>
  <si>
    <t>'30년 계</t>
    <phoneticPr fontId="47" type="noConversion"/>
  </si>
  <si>
    <t>30년 사업계획</t>
    <phoneticPr fontId="49" type="noConversion"/>
  </si>
  <si>
    <t>◈ 26년 PFS 충전/조립 사업계획 예상 매출</t>
    <phoneticPr fontId="4" type="noConversion"/>
  </si>
  <si>
    <t>1. 충전/조립 8월 Fcst 및 별도 개발/평가 일정 요청 사항 반영</t>
    <phoneticPr fontId="4" type="noConversion"/>
  </si>
  <si>
    <t xml:space="preserve">        2. (26년 매출인식) 충전: 이물검사 완료 +21일 / 조립: 생산월 +15일</t>
    <phoneticPr fontId="4" type="noConversion"/>
  </si>
  <si>
    <t>적용단가</t>
    <phoneticPr fontId="4" type="noConversion"/>
  </si>
  <si>
    <t>협의단가</t>
    <phoneticPr fontId="4" type="noConversion"/>
  </si>
  <si>
    <t>Ver1.0_250823</t>
    <phoneticPr fontId="4" type="noConversion"/>
  </si>
  <si>
    <t>수동조립</t>
    <phoneticPr fontId="4" type="noConversion"/>
  </si>
  <si>
    <t>26년</t>
  </si>
  <si>
    <t>2Q</t>
  </si>
  <si>
    <t>3Q</t>
  </si>
  <si>
    <t>4Q</t>
  </si>
  <si>
    <t>합</t>
  </si>
  <si>
    <t>이달비F</t>
  </si>
  <si>
    <t>네시나F</t>
  </si>
  <si>
    <t>LnP</t>
    <phoneticPr fontId="4" type="noConversion"/>
  </si>
  <si>
    <t>26년 1월</t>
  </si>
  <si>
    <t>26년 2월</t>
  </si>
  <si>
    <t>26년 3월</t>
  </si>
  <si>
    <t>26년 4월</t>
  </si>
  <si>
    <t>26년 5월</t>
  </si>
  <si>
    <t>26년 6월</t>
  </si>
  <si>
    <t>26년 7월</t>
  </si>
  <si>
    <t>26년 8월</t>
  </si>
  <si>
    <t>26년 9월</t>
  </si>
  <si>
    <t>26년 10월</t>
  </si>
  <si>
    <t>26년 11월</t>
  </si>
  <si>
    <t>26년 12월</t>
  </si>
  <si>
    <t>26년 합계</t>
    <phoneticPr fontId="4" type="noConversion"/>
  </si>
  <si>
    <t>27년 1분기</t>
    <phoneticPr fontId="4" type="noConversion"/>
  </si>
  <si>
    <t>27년 2분기</t>
    <phoneticPr fontId="4" type="noConversion"/>
  </si>
  <si>
    <t>27년 3분기</t>
    <phoneticPr fontId="4" type="noConversion"/>
  </si>
  <si>
    <t>27년 4분기</t>
    <phoneticPr fontId="4" type="noConversion"/>
  </si>
  <si>
    <t>27년 합계</t>
    <phoneticPr fontId="4" type="noConversion"/>
  </si>
  <si>
    <t>28년</t>
    <phoneticPr fontId="4" type="noConversion"/>
  </si>
  <si>
    <t>29년</t>
    <phoneticPr fontId="4" type="noConversion"/>
  </si>
  <si>
    <t>30년</t>
    <phoneticPr fontId="4" type="noConversion"/>
  </si>
  <si>
    <t>물량</t>
    <phoneticPr fontId="4" type="noConversion"/>
  </si>
  <si>
    <r>
      <t xml:space="preserve">◈ 26년 사업계획 CMO 상업 매출 </t>
    </r>
    <r>
      <rPr>
        <b/>
        <sz val="18"/>
        <color rgb="FF0000FF"/>
        <rFont val="맑은 고딕"/>
        <family val="3"/>
        <charset val="129"/>
        <scheme val="minor"/>
      </rPr>
      <t>전제 사항</t>
    </r>
    <phoneticPr fontId="4" type="noConversion"/>
  </si>
  <si>
    <t>No.</t>
    <phoneticPr fontId="4" type="noConversion"/>
  </si>
  <si>
    <t>구분 1</t>
    <phoneticPr fontId="4" type="noConversion"/>
  </si>
  <si>
    <t>구분 2</t>
    <phoneticPr fontId="4" type="noConversion"/>
  </si>
  <si>
    <t>반영 년도</t>
    <phoneticPr fontId="4" type="noConversion"/>
  </si>
  <si>
    <t>상세 1</t>
    <phoneticPr fontId="4" type="noConversion"/>
  </si>
  <si>
    <t>상세 2</t>
    <phoneticPr fontId="4" type="noConversion"/>
  </si>
  <si>
    <t>자료 수령</t>
    <phoneticPr fontId="4" type="noConversion"/>
  </si>
  <si>
    <t>PFS 충전</t>
    <phoneticPr fontId="4" type="noConversion"/>
  </si>
  <si>
    <t>개발/평가 일정</t>
    <phoneticPr fontId="4" type="noConversion"/>
  </si>
  <si>
    <t>188.6일</t>
    <phoneticPr fontId="4" type="noConversion"/>
  </si>
  <si>
    <t>1-1) 충전기/아이솔레이터 Overall 일정 반영 (FS팀 shut down일정 포함)</t>
    <phoneticPr fontId="4" type="noConversion"/>
  </si>
  <si>
    <t>바생1, FS, VAL, 운지</t>
    <phoneticPr fontId="4" type="noConversion"/>
  </si>
  <si>
    <t>1-2) Premiumcoat Stopper 장비 셋업 일정 반영</t>
    <phoneticPr fontId="4" type="noConversion"/>
  </si>
  <si>
    <t>1-3) 500L 도입에 따른 Mixing Study / Smoke Study 일정 반영</t>
    <phoneticPr fontId="4" type="noConversion"/>
  </si>
  <si>
    <t>1-4) 그 외 정기 메디아필, 정기 VHP/Auto Clave PQ 등 일정 반영</t>
    <phoneticPr fontId="4" type="noConversion"/>
  </si>
  <si>
    <t>1-5) P17, P13 30만 S/up 개발 반영 (ENG, PV)</t>
    <phoneticPr fontId="4" type="noConversion"/>
  </si>
  <si>
    <t>1-6) P39, P55, P68 등 8개 제품 개발 반영 (2.25ml 제품 포함)</t>
    <phoneticPr fontId="4" type="noConversion"/>
  </si>
  <si>
    <t>114.1일</t>
    <phoneticPr fontId="4" type="noConversion"/>
  </si>
  <si>
    <t>1-7) FS팀 Shut down, 정기 메디아필, 정기 VHP/Auto Clave PQ 등 일정 반영</t>
    <phoneticPr fontId="4" type="noConversion"/>
  </si>
  <si>
    <t>1-8) P41, P47 30만 S/up 개발 반영 (ENG, PV)</t>
    <phoneticPr fontId="4" type="noConversion"/>
  </si>
  <si>
    <t>1-9) TBD 개발 제품 3개 반영 (ENG, PV)</t>
    <phoneticPr fontId="4" type="noConversion"/>
  </si>
  <si>
    <t>28년-30년</t>
    <phoneticPr fontId="4" type="noConversion"/>
  </si>
  <si>
    <r>
      <t>110.5일</t>
    </r>
    <r>
      <rPr>
        <sz val="8"/>
        <color theme="1"/>
        <rFont val="맑은 고딕"/>
        <family val="3"/>
        <charset val="129"/>
        <scheme val="minor"/>
      </rPr>
      <t>(평균)</t>
    </r>
    <r>
      <rPr>
        <sz val="10"/>
        <color theme="1"/>
        <rFont val="맑은 고딕"/>
        <family val="3"/>
        <charset val="129"/>
        <scheme val="minor"/>
      </rPr>
      <t xml:space="preserve"> </t>
    </r>
    <phoneticPr fontId="4" type="noConversion"/>
  </si>
  <si>
    <t>1-10) FS팀 Shut down, 정기 메디아필, 정기 VHP/Auto Clave PQ 등 일정 반영</t>
    <phoneticPr fontId="4" type="noConversion"/>
  </si>
  <si>
    <t>1-11) TBD 개발 제품 5개 반영 (ENG, PV)</t>
    <phoneticPr fontId="4" type="noConversion"/>
  </si>
  <si>
    <t>상업 물량</t>
    <phoneticPr fontId="4" type="noConversion"/>
  </si>
  <si>
    <t>176.4일</t>
    <phoneticPr fontId="4" type="noConversion"/>
  </si>
  <si>
    <r>
      <t xml:space="preserve">2-1) 25년 8월 FCST 기준으로 반영 </t>
    </r>
    <r>
      <rPr>
        <b/>
        <sz val="9"/>
        <rFont val="맑은 고딕"/>
        <family val="3"/>
        <charset val="129"/>
        <scheme val="minor"/>
      </rPr>
      <t>(8/14일 수령)</t>
    </r>
    <r>
      <rPr>
        <b/>
        <sz val="10"/>
        <rFont val="맑은 고딕"/>
        <family val="3"/>
        <charset val="129"/>
        <scheme val="minor"/>
      </rPr>
      <t xml:space="preserve"> → 충전 기준, 31 배치 공급 불가 예상</t>
    </r>
    <phoneticPr fontId="4" type="noConversion"/>
  </si>
  <si>
    <t>(CLT) CMO운영</t>
    <phoneticPr fontId="4" type="noConversion"/>
  </si>
  <si>
    <t>250.9일</t>
    <phoneticPr fontId="4" type="noConversion"/>
  </si>
  <si>
    <t>2-2) 5개년 중장기 물량 기준으로 반영 (8/13일 수령)</t>
    <phoneticPr fontId="4" type="noConversion"/>
  </si>
  <si>
    <t>2-3) P17, P13 30만 S/up 물량 반영 (P17은 5개년 중장기 물량 계획 有, 그 외 제품은 없으나 S/up PV 6개월 후 상업 가정)</t>
    <phoneticPr fontId="4" type="noConversion"/>
  </si>
  <si>
    <t xml:space="preserve">P17 30만 물량 증가 비율과 동일하게 P13 반영 </t>
    <phoneticPr fontId="4" type="noConversion"/>
  </si>
  <si>
    <r>
      <t>254.5일</t>
    </r>
    <r>
      <rPr>
        <sz val="8"/>
        <color theme="1"/>
        <rFont val="맑은 고딕"/>
        <family val="3"/>
        <charset val="129"/>
        <scheme val="minor"/>
      </rPr>
      <t>(평균)</t>
    </r>
    <r>
      <rPr>
        <sz val="10"/>
        <color theme="1"/>
        <rFont val="맑은 고딕"/>
        <family val="3"/>
        <charset val="129"/>
        <scheme val="minor"/>
      </rPr>
      <t xml:space="preserve"> </t>
    </r>
    <phoneticPr fontId="4" type="noConversion"/>
  </si>
  <si>
    <t>2-4) 5개년 중장기 물량 기준으로 반영 (8/13일 수령)</t>
    <phoneticPr fontId="4" type="noConversion"/>
  </si>
  <si>
    <t>2-5) P41, P47 30만 S/up 물량 (PV 6개월 후 가정)</t>
    <phoneticPr fontId="4" type="noConversion"/>
  </si>
  <si>
    <r>
      <t xml:space="preserve">2-6) 외부 CMO 물량 반영 (잉여 슬랏 90%로 반영) </t>
    </r>
    <r>
      <rPr>
        <b/>
        <sz val="10"/>
        <color rgb="FFFF0000"/>
        <rFont val="맑은 고딕"/>
        <family val="3"/>
        <charset val="129"/>
      </rPr>
      <t>→</t>
    </r>
    <r>
      <rPr>
        <b/>
        <sz val="10"/>
        <color rgb="FFFF0000"/>
        <rFont val="맑은 고딕"/>
        <family val="3"/>
        <charset val="129"/>
        <scheme val="minor"/>
      </rPr>
      <t xml:space="preserve"> 잉여슬랏 없어 외부 CMO 물량 반영 X</t>
    </r>
    <phoneticPr fontId="4" type="noConversion"/>
  </si>
  <si>
    <t>구매수출입관리팀</t>
    <phoneticPr fontId="4" type="noConversion"/>
  </si>
  <si>
    <t>수주 목표량 : 연간 212만, AI유플라이마 공수/단가 가정 (from. 구매)</t>
    <phoneticPr fontId="4" type="noConversion"/>
  </si>
  <si>
    <t>29년-30년</t>
    <phoneticPr fontId="4" type="noConversion"/>
  </si>
  <si>
    <t>2-7) 5개년 중장기 물량 기준으로 반영 (8/13일 수령)</t>
    <phoneticPr fontId="4" type="noConversion"/>
  </si>
  <si>
    <t xml:space="preserve">PFS 증설 물량은 반영 X </t>
    <phoneticPr fontId="4" type="noConversion"/>
  </si>
  <si>
    <r>
      <t xml:space="preserve">2-8) 외부 CMO 물량 반영 (잉여 슬랏 90%로 반영) </t>
    </r>
    <r>
      <rPr>
        <b/>
        <sz val="10"/>
        <color rgb="FFFF0000"/>
        <rFont val="맑은 고딕"/>
        <family val="3"/>
        <charset val="129"/>
      </rPr>
      <t>→</t>
    </r>
    <r>
      <rPr>
        <b/>
        <sz val="10"/>
        <color rgb="FFFF0000"/>
        <rFont val="맑은 고딕"/>
        <family val="3"/>
        <charset val="129"/>
        <scheme val="minor"/>
      </rPr>
      <t xml:space="preserve"> 잉여슬랏 없어 외부 CMO 물량 반영 X</t>
    </r>
    <phoneticPr fontId="4" type="noConversion"/>
  </si>
  <si>
    <t>생산 계획</t>
    <phoneticPr fontId="4" type="noConversion"/>
  </si>
  <si>
    <t>-</t>
    <phoneticPr fontId="4" type="noConversion"/>
  </si>
  <si>
    <r>
      <t xml:space="preserve">3-1) 일(日)별로 생산 계획 수립 (3조 2교대 기준) </t>
    </r>
    <r>
      <rPr>
        <b/>
        <sz val="10"/>
        <color theme="1"/>
        <rFont val="맑은 고딕"/>
        <family val="3"/>
        <charset val="129"/>
      </rPr>
      <t>→ 여름 하계 휴가 반영 X</t>
    </r>
    <phoneticPr fontId="4" type="noConversion"/>
  </si>
  <si>
    <t>27년-30년</t>
    <phoneticPr fontId="4" type="noConversion"/>
  </si>
  <si>
    <t>3-2) 제품별 표준 공수를 기반, 연간 보유 공수로 월(月)별 계획 수립</t>
    <phoneticPr fontId="4" type="noConversion"/>
  </si>
  <si>
    <t>상업 단가</t>
    <phoneticPr fontId="4" type="noConversion"/>
  </si>
  <si>
    <t>4-1) 현재 상업 단가와 동일 적용</t>
    <phoneticPr fontId="4" type="noConversion"/>
  </si>
  <si>
    <t>4-2) 계약 미체결 제품/신제품 → 현재 상업 단가와 동일 적용 (배치사이즈별)</t>
    <phoneticPr fontId="4" type="noConversion"/>
  </si>
  <si>
    <r>
      <t xml:space="preserve">4-3) 30만 배치사이즈 제품 신규 단가 적용 </t>
    </r>
    <r>
      <rPr>
        <sz val="10"/>
        <color theme="1"/>
        <rFont val="맑은 고딕"/>
        <family val="3"/>
        <charset val="129"/>
      </rPr>
      <t>→</t>
    </r>
    <r>
      <rPr>
        <b/>
        <sz val="10"/>
        <color theme="1"/>
        <rFont val="맑은 고딕"/>
        <family val="3"/>
        <charset val="129"/>
      </rPr>
      <t xml:space="preserve"> 가공비(PFS Library 재무기획 사장님 보고) + 재료비(생관 산출)+이익가산 10%</t>
    </r>
    <phoneticPr fontId="4" type="noConversion"/>
  </si>
  <si>
    <t>CT-P17: 3,700원/CT-P13: 3,800원/CT-P41 &amp; CT-P47: 3,900원</t>
    <phoneticPr fontId="4" type="noConversion"/>
  </si>
  <si>
    <t>4-4) 외부 CMO 물량 단가 → 구매수출입관리팀으로부터 단가 수령 (유플라이마가정 5400원)</t>
    <phoneticPr fontId="4" type="noConversion"/>
  </si>
  <si>
    <t>4-별첨</t>
    <phoneticPr fontId="4" type="noConversion"/>
  </si>
  <si>
    <t>매출인식 로직</t>
    <phoneticPr fontId="4" type="noConversion"/>
  </si>
  <si>
    <t>*4-5) 이물검사 +21일 이후, 매출인식 가능시점으로 적용</t>
    <phoneticPr fontId="4" type="noConversion"/>
  </si>
  <si>
    <t>*4-6) 충전 +1개월 이후, 매출인식 가능시점으로 적용</t>
    <phoneticPr fontId="4" type="noConversion"/>
  </si>
  <si>
    <t>*4-7) 충전/이물검사 목표 수율 적용(충전 : 제품별 목표 수율 수령, 이물검사 : 95% 일괄 반영)</t>
    <phoneticPr fontId="4" type="noConversion"/>
  </si>
  <si>
    <t>바이오생산1팀, 4팀</t>
    <phoneticPr fontId="4" type="noConversion"/>
  </si>
  <si>
    <t>57일</t>
    <phoneticPr fontId="4" type="noConversion"/>
  </si>
  <si>
    <t>5-1) AI 자동 조립 &amp; 라벨러 Overall / 재 적격성 평가</t>
    <phoneticPr fontId="4" type="noConversion"/>
  </si>
  <si>
    <t>바생2, VAL, 운지</t>
    <phoneticPr fontId="4" type="noConversion"/>
  </si>
  <si>
    <t>5-2) P52, P45, P55 AI PKV, 자재적합성 테스트 등 일정 반영</t>
    <phoneticPr fontId="4" type="noConversion"/>
  </si>
  <si>
    <t>5-3) TBD 개발 제품 5개 반영 (AI 자재적합성 테스트, OPQ, PKV)</t>
    <phoneticPr fontId="4" type="noConversion"/>
  </si>
  <si>
    <t>5-4) P55 300mg 2.25ml 수동 조립 일정 반영 (자재적합성테스트, OPQ, PKV)</t>
    <phoneticPr fontId="4" type="noConversion"/>
  </si>
  <si>
    <r>
      <t>35일</t>
    </r>
    <r>
      <rPr>
        <sz val="8"/>
        <color theme="1"/>
        <rFont val="맑은 고딕"/>
        <family val="3"/>
        <charset val="129"/>
        <scheme val="minor"/>
      </rPr>
      <t>(평균)</t>
    </r>
    <r>
      <rPr>
        <sz val="10"/>
        <color theme="1"/>
        <rFont val="맑은 고딕"/>
        <family val="3"/>
        <charset val="129"/>
        <scheme val="minor"/>
      </rPr>
      <t xml:space="preserve"> </t>
    </r>
    <phoneticPr fontId="4" type="noConversion"/>
  </si>
  <si>
    <t>5-5) AI 자동 조립 &amp; 라벨러 Overall</t>
    <phoneticPr fontId="4" type="noConversion"/>
  </si>
  <si>
    <t>5-6) TBD 개발 제품 7개 반영 (AI 자재 적합성 테스트, OPQ, PKV)</t>
    <phoneticPr fontId="4" type="noConversion"/>
  </si>
  <si>
    <t>308일</t>
    <phoneticPr fontId="4" type="noConversion"/>
  </si>
  <si>
    <t>6-1) 26년 충전 물량과 연동해서 반영</t>
    <phoneticPr fontId="4" type="noConversion"/>
  </si>
  <si>
    <r>
      <t>330일</t>
    </r>
    <r>
      <rPr>
        <sz val="8"/>
        <color theme="1"/>
        <rFont val="맑은 고딕"/>
        <family val="3"/>
        <charset val="129"/>
        <scheme val="minor"/>
      </rPr>
      <t>(평균)</t>
    </r>
    <r>
      <rPr>
        <sz val="10"/>
        <color theme="1"/>
        <rFont val="맑은 고딕"/>
        <family val="3"/>
        <charset val="129"/>
        <scheme val="minor"/>
      </rPr>
      <t xml:space="preserve"> </t>
    </r>
    <phoneticPr fontId="4" type="noConversion"/>
  </si>
  <si>
    <r>
      <t>6-2) 충전 생산계획 기준에서 AI / PFS-S 비율 산출하여 반영</t>
    </r>
    <r>
      <rPr>
        <b/>
        <sz val="10"/>
        <color rgb="FFFF0000"/>
        <rFont val="맑은 고딕"/>
        <family val="3"/>
        <charset val="129"/>
        <scheme val="minor"/>
      </rPr>
      <t xml:space="preserve">→ </t>
    </r>
    <r>
      <rPr>
        <sz val="10"/>
        <rFont val="맑은 고딕"/>
        <family val="3"/>
        <charset val="129"/>
        <scheme val="minor"/>
      </rPr>
      <t>26년 포장 공급요청 물량 기준으로 제품별 비율 산출하여 적용</t>
    </r>
    <phoneticPr fontId="4" type="noConversion"/>
  </si>
  <si>
    <r>
      <t xml:space="preserve">7-1) 일(日)별로 생산 계획 수립 (2조 2교대 기준) </t>
    </r>
    <r>
      <rPr>
        <b/>
        <sz val="10"/>
        <color theme="1"/>
        <rFont val="맑은 고딕"/>
        <family val="3"/>
        <charset val="129"/>
      </rPr>
      <t>→ 여름 하계 휴가 반영 X</t>
    </r>
    <phoneticPr fontId="4" type="noConversion"/>
  </si>
  <si>
    <t>7-2) 표준 공수 기반, 연간 보유 공수로 월(月)별 계획 수립 (전량 소화 전제, 월별 CAPA 초과 물량 even 배분)</t>
    <phoneticPr fontId="4" type="noConversion"/>
  </si>
  <si>
    <t>26년-30년</t>
    <phoneticPr fontId="4" type="noConversion"/>
  </si>
  <si>
    <t>8-1) 현재 상업 단가와 동일하게 적용</t>
    <phoneticPr fontId="4" type="noConversion"/>
  </si>
  <si>
    <t>8-2) 계약 미체결 제품/신제품 → 오리지널 의약품 검색하여 제형 확인 후 단가 적용 (케심타, 누칼라 등)</t>
    <phoneticPr fontId="4" type="noConversion"/>
  </si>
  <si>
    <t>8-3) 2.25ml 수동 조립 신규 단가 적용 → 가공비(PFS Library 재무기획 사장님 보고) + 재료비(생관 산출)+이익가산 10%</t>
    <phoneticPr fontId="4" type="noConversion"/>
  </si>
  <si>
    <t>수동조립 단가: 38,300원, 수동조립 물량 → 26년: 13만, 27년: 0.5만, 28년: 16만, 29년: 16만, 30년: 30만</t>
    <phoneticPr fontId="4" type="noConversion"/>
  </si>
  <si>
    <t>8-별첨</t>
    <phoneticPr fontId="4" type="noConversion"/>
  </si>
  <si>
    <t>*8-4) 조립 +15일 이후, 매출인식 가능시점으로 적용</t>
    <phoneticPr fontId="4" type="noConversion"/>
  </si>
  <si>
    <t>*8-5) 조립 생산 당월, 매출인식 가능시점으로 적용</t>
    <phoneticPr fontId="4" type="noConversion"/>
  </si>
  <si>
    <t>*8-6) 제품별 목표 수율 적용</t>
    <phoneticPr fontId="4" type="noConversion"/>
  </si>
  <si>
    <t>바이오생산2팀</t>
    <phoneticPr fontId="4" type="noConversion"/>
  </si>
  <si>
    <t>PFS/AI 포장</t>
    <phoneticPr fontId="4" type="noConversion"/>
  </si>
  <si>
    <t>23일</t>
    <phoneticPr fontId="4" type="noConversion"/>
  </si>
  <si>
    <t xml:space="preserve">9-1) PFS 조립/카토너 Overall </t>
    <phoneticPr fontId="4" type="noConversion"/>
  </si>
  <si>
    <t>바생3,VAL</t>
    <phoneticPr fontId="4" type="noConversion"/>
  </si>
  <si>
    <t>9-2) P52, P42 카토닝 PKV</t>
    <phoneticPr fontId="4" type="noConversion"/>
  </si>
  <si>
    <r>
      <t>7일</t>
    </r>
    <r>
      <rPr>
        <sz val="8"/>
        <color theme="0" tint="-0.34998626667073579"/>
        <rFont val="맑은 고딕"/>
        <family val="3"/>
        <charset val="129"/>
        <scheme val="minor"/>
      </rPr>
      <t>(평균)</t>
    </r>
    <r>
      <rPr>
        <sz val="10"/>
        <color theme="0" tint="-0.34998626667073579"/>
        <rFont val="맑은 고딕"/>
        <family val="3"/>
        <charset val="129"/>
        <scheme val="minor"/>
      </rPr>
      <t xml:space="preserve"> </t>
    </r>
    <phoneticPr fontId="4" type="noConversion"/>
  </si>
  <si>
    <t>9-3) PFS 조립/카토너 Overall</t>
    <phoneticPr fontId="4" type="noConversion"/>
  </si>
  <si>
    <r>
      <t xml:space="preserve">10-1) 26년 월별 물량 수령 (8/21일) → 25년 8월 판매계획 기반 현실 물량 → </t>
    </r>
    <r>
      <rPr>
        <b/>
        <sz val="10"/>
        <color rgb="FFFF0000"/>
        <rFont val="맑은 고딕"/>
        <family val="3"/>
        <charset val="129"/>
        <scheme val="minor"/>
      </rPr>
      <t>연간 최대 CAPA 초과 예상 (720만)</t>
    </r>
    <phoneticPr fontId="4" type="noConversion"/>
  </si>
  <si>
    <t>(CLT) 패키징운영팀</t>
    <phoneticPr fontId="4" type="noConversion"/>
  </si>
  <si>
    <t>10-2) 26년 물량에서 PFS는 15%, L&amp;P는 5% 비율 만큼 증가 의견 수령 (25년 5월, CLT 중장기 판매계획 보고 기반)</t>
    <phoneticPr fontId="4" type="noConversion"/>
  </si>
  <si>
    <t>1년 최대 720만 시린지(1shift, 배치사이즈 1만 기준, 3조 2교대, 30일 기준)</t>
    <phoneticPr fontId="4" type="noConversion"/>
  </si>
  <si>
    <t>11-1) 26년 월별 계획 수립 → 전량 소화 전제, 월별 물량 even 임의 배분 (3조 2교대 기준) → 여름 하계 휴가 반영 X</t>
    <phoneticPr fontId="4" type="noConversion"/>
  </si>
  <si>
    <t>11-2) 27년 - 30년 생산계획은 분기별/년별 입력</t>
    <phoneticPr fontId="4" type="noConversion"/>
  </si>
  <si>
    <t>12-1) 현재 상업 단가와 동일하게 적용 (제품별, 팩단위별 현재 단가 적용)</t>
    <phoneticPr fontId="4" type="noConversion"/>
  </si>
  <si>
    <t>팩 단위 가정 X</t>
    <phoneticPr fontId="4" type="noConversion"/>
  </si>
  <si>
    <t>(검토 중)</t>
    <phoneticPr fontId="4" type="noConversion"/>
  </si>
  <si>
    <t>13-1) 자동/수동 바이알라인 재 적격성 평가</t>
    <phoneticPr fontId="4" type="noConversion"/>
  </si>
  <si>
    <t>13-2) 자동/수동 바이알라인 재 적격성 평가</t>
    <phoneticPr fontId="4" type="noConversion"/>
  </si>
  <si>
    <t>14-1) 26년 월별 물량 수령 (8/21일) → 25년 8월 판매계획 기반 현실 물량</t>
    <phoneticPr fontId="4" type="noConversion"/>
  </si>
  <si>
    <t>14-2) 26년 물량에서 PFS는 15%, L&amp;P는 5% 비율 만큼 증가 의견 수령 (25년 5월, CLT 중장기 판매계획 보고 기반)</t>
    <phoneticPr fontId="4" type="noConversion"/>
  </si>
  <si>
    <t>1년 최대 360만 바이알 (1shift, 배치사이즈 1만 5천, 주간 근무, 20일 기준)</t>
    <phoneticPr fontId="4" type="noConversion"/>
  </si>
  <si>
    <t>15-1) 26년 월별 계획 수립 → 전량 소화 전제</t>
    <phoneticPr fontId="4" type="noConversion"/>
  </si>
  <si>
    <t>주간 근무 기준</t>
    <phoneticPr fontId="4" type="noConversion"/>
  </si>
  <si>
    <t>15-2) 27년 - 30년 생산계획은 분기별/년별 입력</t>
    <phoneticPr fontId="4" type="noConversion"/>
  </si>
  <si>
    <t>16-1) 현재 상업 단가와 동일하게 적용 (제품별, 팩단위별 현재 단가 적용)</t>
    <phoneticPr fontId="4" type="noConversion"/>
  </si>
  <si>
    <t>케미컬 (Hasten)</t>
    <phoneticPr fontId="4" type="noConversion"/>
  </si>
  <si>
    <t>17-1) 25년 8월 Fcst 반영 (8/22일 수령)</t>
    <phoneticPr fontId="4" type="noConversion"/>
  </si>
  <si>
    <t>Hasten, 공급망관리팀</t>
    <phoneticPr fontId="4" type="noConversion"/>
  </si>
  <si>
    <t>17-2) 특허 만료 고려한 보수적 반영 → 26년 매출 규모 유지 가정</t>
    <phoneticPr fontId="4" type="noConversion"/>
  </si>
  <si>
    <t>Hasten) 연간 성장률 5% 의견 제시</t>
    <phoneticPr fontId="4" type="noConversion"/>
  </si>
  <si>
    <t>18-1) 현재 상업 단가 적용 (미화로 계약) → 환율 1,300원 반영 (from. 재무기획)</t>
    <phoneticPr fontId="4" type="noConversion"/>
  </si>
  <si>
    <t>케미컬 (프랑스)</t>
    <phoneticPr fontId="4" type="noConversion"/>
  </si>
  <si>
    <t>19-1) 27년~30년 예상 물량 수령 (8/20일, 제품기획팀)</t>
    <phoneticPr fontId="4" type="noConversion"/>
  </si>
  <si>
    <t>제품기획팀</t>
    <phoneticPr fontId="4" type="noConversion"/>
  </si>
  <si>
    <t>19-2) 27년 물량은 하반기에 반영 (3분기 : 1/4, 4분기 : 3/4)</t>
    <phoneticPr fontId="4" type="noConversion"/>
  </si>
  <si>
    <t>20-1) 예상 단가 수령 (8/20일, 제품 기획팀) → 유로화로 계약, 환율 1,400원 반영 (from. 재무기획)</t>
    <phoneticPr fontId="4" type="noConversion"/>
  </si>
  <si>
    <t>공장도 출하가 20%반영</t>
    <phoneticPr fontId="4" type="noConversion"/>
  </si>
  <si>
    <r>
      <t xml:space="preserve">◈ 26년 사업계획 CMO 상업 </t>
    </r>
    <r>
      <rPr>
        <b/>
        <sz val="18"/>
        <color rgb="FF0000FF"/>
        <rFont val="맑은 고딕"/>
        <family val="3"/>
        <charset val="129"/>
        <scheme val="minor"/>
      </rPr>
      <t>매출 요약</t>
    </r>
    <phoneticPr fontId="4" type="noConversion"/>
  </si>
  <si>
    <t>[매출 기준]</t>
    <phoneticPr fontId="4" type="noConversion"/>
  </si>
  <si>
    <t>단위 : 억원</t>
    <phoneticPr fontId="4" type="noConversion"/>
  </si>
  <si>
    <t>25년 계획</t>
    <phoneticPr fontId="4" type="noConversion"/>
  </si>
  <si>
    <t>25년 롤링</t>
    <phoneticPr fontId="4" type="noConversion"/>
  </si>
  <si>
    <t>27년</t>
  </si>
  <si>
    <t>성장률</t>
    <phoneticPr fontId="4" type="noConversion"/>
  </si>
  <si>
    <t>성장률</t>
  </si>
  <si>
    <t>PFS/AI</t>
    <phoneticPr fontId="4" type="noConversion"/>
  </si>
  <si>
    <t>L&amp;P</t>
    <phoneticPr fontId="4" type="noConversion"/>
  </si>
  <si>
    <t>소계</t>
    <phoneticPr fontId="4" type="noConversion"/>
  </si>
  <si>
    <t>Hasten</t>
    <phoneticPr fontId="4" type="noConversion"/>
  </si>
  <si>
    <t>프랑스</t>
    <phoneticPr fontId="4" type="noConversion"/>
  </si>
  <si>
    <t>총</t>
    <phoneticPr fontId="4" type="noConversion"/>
  </si>
  <si>
    <t>[수량 기준]</t>
    <phoneticPr fontId="4" type="noConversion"/>
  </si>
  <si>
    <t>단위 : 만 시린지, 만 바이알, 백만정</t>
    <phoneticPr fontId="4" type="noConversion"/>
  </si>
  <si>
    <t>연간 최대 CAPA 720만 시린지</t>
    <phoneticPr fontId="4" type="noConversion"/>
  </si>
  <si>
    <t>연간 최대 CAPA 360만 바이알</t>
    <phoneticPr fontId="4" type="noConversion"/>
  </si>
  <si>
    <t>수량 (백만정)</t>
    <phoneticPr fontId="4" type="noConversion"/>
  </si>
  <si>
    <t>27년 분기</t>
    <phoneticPr fontId="4" type="noConversion"/>
  </si>
  <si>
    <t>(단위 : 물량-만 시린지(바이알), 매출-억원)</t>
  </si>
  <si>
    <t>PFS 포장</t>
    <phoneticPr fontId="4" type="noConversion"/>
  </si>
  <si>
    <t>26년 1월</t>
    <phoneticPr fontId="4" type="noConversion"/>
  </si>
  <si>
    <t>2. 매출 상세</t>
    <phoneticPr fontId="4" type="noConversion"/>
  </si>
  <si>
    <t>1. 전제사항</t>
    <phoneticPr fontId="4" type="noConversion"/>
  </si>
  <si>
    <t>◈ 청주공장 CDMO 예상 매출_v1(25.08.26)</t>
    <phoneticPr fontId="4" type="noConversion"/>
  </si>
  <si>
    <t>Total</t>
  </si>
  <si>
    <t>2030년</t>
  </si>
  <si>
    <t>(2025.08.26)</t>
    <phoneticPr fontId="4" type="noConversion"/>
  </si>
  <si>
    <t>2차보고 30년 수정</t>
    <phoneticPr fontId="4" type="noConversion"/>
  </si>
  <si>
    <t>(2025.09.09)</t>
    <phoneticPr fontId="4" type="noConversion"/>
  </si>
  <si>
    <t>2025년
(+50억)</t>
    <phoneticPr fontId="4" type="noConversion"/>
  </si>
  <si>
    <t>증감</t>
    <phoneticPr fontId="4" type="noConversion"/>
  </si>
  <si>
    <t>◈ 제조부문 매출 변동 요약(25.09.09)</t>
    <phoneticPr fontId="4" type="noConversion"/>
  </si>
  <si>
    <t>● 26-30년 기존보고(8/28) 대비 차이</t>
    <phoneticPr fontId="4" type="noConversion"/>
  </si>
  <si>
    <t>2028년</t>
  </si>
  <si>
    <t>2029년</t>
  </si>
  <si>
    <t>기존</t>
    <phoneticPr fontId="4" type="noConversion"/>
  </si>
  <si>
    <t>● 25-30년 연도별 증감 ('25년 +50억 기준)</t>
    <phoneticPr fontId="4" type="noConversion"/>
  </si>
  <si>
    <t>● '25년 대비 '26년 분기별 비교</t>
    <phoneticPr fontId="4" type="noConversion"/>
  </si>
  <si>
    <t>내재화 상업</t>
  </si>
  <si>
    <t>2025년 대비 26년 차이</t>
    <phoneticPr fontId="4" type="noConversion"/>
  </si>
  <si>
    <t>2025년(+81억 기준)</t>
    <phoneticPr fontId="4" type="noConversion"/>
  </si>
  <si>
    <t>25년
실질롤링
(+81억)</t>
    <phoneticPr fontId="4" type="noConversion"/>
  </si>
  <si>
    <t>26년
사업계획</t>
    <phoneticPr fontId="4" type="noConversion"/>
  </si>
  <si>
    <t>25 vs. 26
차이</t>
    <phoneticPr fontId="4" type="noConversion"/>
  </si>
  <si>
    <r>
      <t xml:space="preserve">변경
</t>
    </r>
    <r>
      <rPr>
        <sz val="11"/>
        <color theme="0" tint="-0.249977111117893"/>
        <rFont val="맑은 고딕"/>
        <family val="3"/>
        <charset val="129"/>
        <scheme val="minor"/>
      </rPr>
      <t>(27년 -54억, 28년 -130억, 29년 -105억, 30년 -179억)</t>
    </r>
    <phoneticPr fontId="4" type="noConversion"/>
  </si>
  <si>
    <t xml:space="preserve">  1. 기 보고 대비 매출 차액 요약 (27년 -54억, 28년 -130억, 29년 -105억, 30년 -179억)</t>
    <phoneticPr fontId="4" type="noConversion"/>
  </si>
  <si>
    <t xml:space="preserve">    1) 프랑스제네릭 27년 3분기 → 4분기 매출로 이월</t>
    <phoneticPr fontId="4" type="noConversion"/>
  </si>
  <si>
    <t xml:space="preserve">    2) PFS 충전/조립 CT-P13, P41, P47의 S/up 30만 배치 삭제</t>
    <phoneticPr fontId="4" type="noConversion"/>
  </si>
  <si>
    <t>신규롤링</t>
    <phoneticPr fontId="4" type="noConversion"/>
  </si>
  <si>
    <t>구분2</t>
    <phoneticPr fontId="4" type="noConversion"/>
  </si>
  <si>
    <t>전제사항</t>
    <phoneticPr fontId="4" type="noConversion"/>
  </si>
  <si>
    <t>Case1</t>
    <phoneticPr fontId="4" type="noConversion"/>
  </si>
  <si>
    <r>
      <rPr>
        <b/>
        <sz val="10"/>
        <color theme="1"/>
        <rFont val="맑은 고딕"/>
        <family val="3"/>
        <charset val="129"/>
        <scheme val="minor"/>
      </rPr>
      <t>1. 개발/평가 일정</t>
    </r>
    <r>
      <rPr>
        <sz val="10"/>
        <color theme="1"/>
        <rFont val="맑은 고딕"/>
        <family val="3"/>
        <charset val="129"/>
        <scheme val="minor"/>
      </rPr>
      <t xml:space="preserve">
   1) '25.12.21 기준 최신 개발/평가 일정을 반영(</t>
    </r>
    <r>
      <rPr>
        <sz val="10"/>
        <color rgb="FF0000FF"/>
        <rFont val="맑은 고딕"/>
        <family val="3"/>
        <charset val="129"/>
        <scheme val="minor"/>
      </rPr>
      <t>+4.5일</t>
    </r>
    <r>
      <rPr>
        <sz val="10"/>
        <color theme="1"/>
        <rFont val="맑은 고딕"/>
        <family val="3"/>
        <charset val="129"/>
        <scheme val="minor"/>
      </rPr>
      <t xml:space="preserve">). </t>
    </r>
    <r>
      <rPr>
        <b/>
        <u/>
        <sz val="10"/>
        <color theme="6"/>
        <rFont val="맑은 고딕"/>
        <family val="3"/>
        <charset val="129"/>
        <scheme val="minor"/>
      </rPr>
      <t>단, CT-P42 관련 일정 미반영</t>
    </r>
    <r>
      <rPr>
        <b/>
        <u/>
        <sz val="10"/>
        <color rgb="FFFF0000"/>
        <rFont val="맑은 고딕"/>
        <family val="3"/>
        <charset val="129"/>
        <scheme val="minor"/>
      </rPr>
      <t xml:space="preserve">
</t>
    </r>
    <r>
      <rPr>
        <sz val="10"/>
        <rFont val="맑은 고딕"/>
        <family val="3"/>
        <charset val="129"/>
        <scheme val="minor"/>
      </rPr>
      <t xml:space="preserve">     ① 충전기/아이솔레이터 Overall 일정 단축(</t>
    </r>
    <r>
      <rPr>
        <sz val="10"/>
        <color rgb="FFFF0000"/>
        <rFont val="맑은 고딕"/>
        <family val="3"/>
        <charset val="129"/>
        <scheme val="minor"/>
      </rPr>
      <t>-2일</t>
    </r>
    <r>
      <rPr>
        <sz val="10"/>
        <rFont val="맑은 고딕"/>
        <family val="3"/>
        <charset val="129"/>
        <scheme val="minor"/>
      </rPr>
      <t>, 12→10일) → 운영지원 전달 파일에는 9일로 나와 있으나, 생산팀 확인결과 10일 필요
     ② CT-P17 40mg S/up 30만 PV 일정 추가(</t>
    </r>
    <r>
      <rPr>
        <sz val="10"/>
        <color rgb="FF0000FF"/>
        <rFont val="맑은 고딕"/>
        <family val="3"/>
        <charset val="129"/>
        <scheme val="minor"/>
      </rPr>
      <t>+8일</t>
    </r>
    <r>
      <rPr>
        <sz val="10"/>
        <rFont val="맑은 고딕"/>
        <family val="3"/>
        <charset val="129"/>
        <scheme val="minor"/>
      </rPr>
      <t>, 13→21일): CV 추가에 따른 #1과 #2사이에 8일 추가 필요
     ③ CT-P52 80mg SV 샘플 제작 일정 삭제(</t>
    </r>
    <r>
      <rPr>
        <sz val="10"/>
        <color rgb="FFFF0000"/>
        <rFont val="맑은 고딕"/>
        <family val="3"/>
        <charset val="129"/>
        <scheme val="minor"/>
      </rPr>
      <t>-0.5일</t>
    </r>
    <r>
      <rPr>
        <sz val="10"/>
        <rFont val="맑은 고딕"/>
        <family val="3"/>
        <charset val="129"/>
        <scheme val="minor"/>
      </rPr>
      <t>) :12월말 셧다운기간 수행 예정
     ④ NO2 멸균기 정기 PQ 삭제(</t>
    </r>
    <r>
      <rPr>
        <sz val="10"/>
        <color rgb="FFFF0000"/>
        <rFont val="맑은 고딕"/>
        <family val="3"/>
        <charset val="129"/>
        <scheme val="minor"/>
      </rPr>
      <t>-1일</t>
    </r>
    <r>
      <rPr>
        <sz val="1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2. 상업물량(상업)</t>
    </r>
    <r>
      <rPr>
        <sz val="10"/>
        <color theme="1"/>
        <rFont val="맑은 고딕"/>
        <family val="3"/>
        <charset val="129"/>
        <scheme val="minor"/>
      </rPr>
      <t xml:space="preserve">
   1) 26년: 11월 Fcst 기준(최신)
</t>
    </r>
    <r>
      <rPr>
        <b/>
        <sz val="10"/>
        <color theme="1"/>
        <rFont val="맑은 고딕"/>
        <family val="3"/>
        <charset val="129"/>
        <scheme val="minor"/>
      </rPr>
      <t>3. 생산계획</t>
    </r>
    <r>
      <rPr>
        <sz val="10"/>
        <color theme="1"/>
        <rFont val="맑은 고딕"/>
        <family val="3"/>
        <charset val="129"/>
        <scheme val="minor"/>
      </rPr>
      <t xml:space="preserve">
   1) 26년: 일별계획 수립 → 25년 생산/공급 현황 및 별도요청 사항 등 상세내용 반영
</t>
    </r>
    <r>
      <rPr>
        <b/>
        <sz val="10"/>
        <color theme="1"/>
        <rFont val="맑은 고딕"/>
        <family val="3"/>
        <charset val="129"/>
        <scheme val="minor"/>
      </rPr>
      <t>4. 단가</t>
    </r>
    <r>
      <rPr>
        <sz val="10"/>
        <color theme="1"/>
        <rFont val="맑은 고딕"/>
        <family val="3"/>
        <charset val="129"/>
        <scheme val="minor"/>
      </rPr>
      <t xml:space="preserve">
   1) 26년: 현재 상업단가와 동일 적용</t>
    </r>
    <phoneticPr fontId="4" type="noConversion"/>
  </si>
  <si>
    <t>(충전) 개발/평가 일정: 사업계획 대비 7일 감소 &amp; 표준공수 감소(36시간 → 32시간)</t>
    <phoneticPr fontId="4" type="noConversion"/>
  </si>
  <si>
    <r>
      <rPr>
        <b/>
        <sz val="10"/>
        <color theme="1"/>
        <rFont val="맑은 고딕"/>
        <family val="3"/>
        <charset val="129"/>
        <scheme val="minor"/>
      </rPr>
      <t>1. 개발/평가 일정</t>
    </r>
    <r>
      <rPr>
        <sz val="10"/>
        <color theme="1"/>
        <rFont val="맑은 고딕"/>
        <family val="3"/>
        <charset val="129"/>
        <scheme val="minor"/>
      </rPr>
      <t xml:space="preserve">
   1) '25.12.21 기준 최신 개발/평가 일정을 반영. </t>
    </r>
    <r>
      <rPr>
        <b/>
        <u/>
        <sz val="10"/>
        <color theme="6"/>
        <rFont val="맑은 고딕"/>
        <family val="3"/>
        <charset val="129"/>
        <scheme val="minor"/>
      </rPr>
      <t>단, CT-P42 관련 일정 미반영</t>
    </r>
    <r>
      <rPr>
        <b/>
        <u/>
        <sz val="10"/>
        <color rgb="FFFF0000"/>
        <rFont val="맑은 고딕"/>
        <family val="3"/>
        <charset val="129"/>
        <scheme val="minor"/>
      </rPr>
      <t xml:space="preserve">
</t>
    </r>
    <r>
      <rPr>
        <sz val="10"/>
        <rFont val="맑은 고딕"/>
        <family val="3"/>
        <charset val="129"/>
        <scheme val="minor"/>
      </rPr>
      <t xml:space="preserve">      </t>
    </r>
    <r>
      <rPr>
        <sz val="10"/>
        <rFont val="맑은 고딕"/>
        <family val="3"/>
        <charset val="129"/>
      </rPr>
      <t>① Molly SE 셋업 일정 반영(</t>
    </r>
    <r>
      <rPr>
        <sz val="10"/>
        <color rgb="FF0000FF"/>
        <rFont val="맑은 고딕"/>
        <family val="3"/>
        <charset val="129"/>
      </rPr>
      <t>+11일</t>
    </r>
    <r>
      <rPr>
        <sz val="10"/>
        <rFont val="맑은 고딕"/>
        <family val="3"/>
        <charset val="129"/>
      </rPr>
      <t xml:space="preserve">)
</t>
    </r>
    <r>
      <rPr>
        <sz val="10"/>
        <rFont val="맑은 고딕"/>
        <family val="3"/>
        <charset val="129"/>
        <scheme val="minor"/>
      </rPr>
      <t xml:space="preserve">
</t>
    </r>
    <r>
      <rPr>
        <b/>
        <sz val="10"/>
        <color theme="1"/>
        <rFont val="맑은 고딕"/>
        <family val="3"/>
        <charset val="129"/>
        <scheme val="minor"/>
      </rPr>
      <t>2. 상업물량(상업)</t>
    </r>
    <r>
      <rPr>
        <sz val="10"/>
        <color theme="1"/>
        <rFont val="맑은 고딕"/>
        <family val="3"/>
        <charset val="129"/>
        <scheme val="minor"/>
      </rPr>
      <t xml:space="preserve">
   1) 26년: 11월 Fcst 기준(최신)
</t>
    </r>
    <r>
      <rPr>
        <b/>
        <sz val="10"/>
        <color theme="1"/>
        <rFont val="맑은 고딕"/>
        <family val="3"/>
        <charset val="129"/>
        <scheme val="minor"/>
      </rPr>
      <t>3. 생산계획</t>
    </r>
    <r>
      <rPr>
        <sz val="10"/>
        <color theme="1"/>
        <rFont val="맑은 고딕"/>
        <family val="3"/>
        <charset val="129"/>
        <scheme val="minor"/>
      </rPr>
      <t xml:space="preserve">
   1) 26년: 일별계획 수립 → 충전계획과 align
</t>
    </r>
    <r>
      <rPr>
        <b/>
        <sz val="10"/>
        <color theme="1"/>
        <rFont val="맑은 고딕"/>
        <family val="3"/>
        <charset val="129"/>
        <scheme val="minor"/>
      </rPr>
      <t>4. 단가</t>
    </r>
    <r>
      <rPr>
        <sz val="10"/>
        <color theme="1"/>
        <rFont val="맑은 고딕"/>
        <family val="3"/>
        <charset val="129"/>
        <scheme val="minor"/>
      </rPr>
      <t xml:space="preserve">
   1) 26년: 현재 상업단가와 동일 적용</t>
    </r>
    <phoneticPr fontId="4" type="noConversion"/>
  </si>
  <si>
    <t>26년 사업계획과 동일</t>
    <phoneticPr fontId="4" type="noConversion"/>
  </si>
  <si>
    <t>L&amp;P</t>
  </si>
  <si>
    <t>Case2</t>
    <phoneticPr fontId="4" type="noConversion"/>
  </si>
  <si>
    <r>
      <rPr>
        <b/>
        <sz val="10"/>
        <color theme="1"/>
        <rFont val="맑은 고딕"/>
        <family val="3"/>
        <charset val="129"/>
        <scheme val="minor"/>
      </rPr>
      <t>1. 개발/평가 일정</t>
    </r>
    <r>
      <rPr>
        <sz val="10"/>
        <color theme="1"/>
        <rFont val="맑은 고딕"/>
        <family val="3"/>
        <charset val="129"/>
        <scheme val="minor"/>
      </rPr>
      <t xml:space="preserve">
   1) '25.12.21 기준 최신 개발/평가 일정을 반영. </t>
    </r>
    <r>
      <rPr>
        <b/>
        <u/>
        <sz val="10"/>
        <color theme="6"/>
        <rFont val="맑은 고딕"/>
        <family val="3"/>
        <charset val="129"/>
        <scheme val="minor"/>
      </rPr>
      <t xml:space="preserve">단, CT-P42 일정 미반영
</t>
    </r>
    <r>
      <rPr>
        <b/>
        <sz val="10"/>
        <color theme="6"/>
        <rFont val="맑은 고딕"/>
        <family val="3"/>
        <charset val="129"/>
        <scheme val="minor"/>
      </rPr>
      <t xml:space="preserve">      </t>
    </r>
    <r>
      <rPr>
        <b/>
        <sz val="10"/>
        <color theme="6"/>
        <rFont val="맑은 고딕"/>
        <family val="3"/>
        <charset val="129"/>
      </rPr>
      <t>①</t>
    </r>
    <r>
      <rPr>
        <b/>
        <sz val="10"/>
        <color theme="6"/>
        <rFont val="맑은 고딕"/>
        <family val="3"/>
        <charset val="129"/>
        <scheme val="minor"/>
      </rPr>
      <t xml:space="preserve"> CT-P42 조립/포장 관련 컨셉 미정임에 따라 관련일정 미반영</t>
    </r>
    <r>
      <rPr>
        <b/>
        <u/>
        <sz val="10"/>
        <color rgb="FFFF0000"/>
        <rFont val="맑은 고딕"/>
        <family val="3"/>
        <charset val="129"/>
        <scheme val="minor"/>
      </rPr>
      <t xml:space="preserve">
</t>
    </r>
    <r>
      <rPr>
        <sz val="10"/>
        <rFont val="맑은 고딕"/>
        <family val="3"/>
        <charset val="129"/>
        <scheme val="minor"/>
      </rPr>
      <t xml:space="preserve">      </t>
    </r>
    <r>
      <rPr>
        <sz val="10"/>
        <rFont val="맑은 고딕"/>
        <family val="3"/>
        <charset val="129"/>
      </rPr>
      <t>②</t>
    </r>
    <r>
      <rPr>
        <sz val="10"/>
        <rFont val="맑은 고딕"/>
        <family val="3"/>
        <charset val="129"/>
        <scheme val="minor"/>
      </rPr>
      <t xml:space="preserve"> Molly SE 셋업 일정 반영(+11일)
</t>
    </r>
    <r>
      <rPr>
        <b/>
        <sz val="10"/>
        <color theme="1"/>
        <rFont val="맑은 고딕"/>
        <family val="3"/>
        <charset val="129"/>
        <scheme val="minor"/>
      </rPr>
      <t>2. 상업물량(상업)</t>
    </r>
    <r>
      <rPr>
        <sz val="10"/>
        <color theme="1"/>
        <rFont val="맑은 고딕"/>
        <family val="3"/>
        <charset val="129"/>
        <scheme val="minor"/>
      </rPr>
      <t xml:space="preserve">
   1) 26년: 11월 Fcst 기준(최신)
</t>
    </r>
    <r>
      <rPr>
        <b/>
        <sz val="10"/>
        <color theme="1"/>
        <rFont val="맑은 고딕"/>
        <family val="3"/>
        <charset val="129"/>
        <scheme val="minor"/>
      </rPr>
      <t>3. 생산계획</t>
    </r>
    <r>
      <rPr>
        <sz val="10"/>
        <color theme="1"/>
        <rFont val="맑은 고딕"/>
        <family val="3"/>
        <charset val="129"/>
        <scheme val="minor"/>
      </rPr>
      <t xml:space="preserve">
   1) 26년: 일별계획 수립 → 충전계획과 align
</t>
    </r>
    <r>
      <rPr>
        <b/>
        <sz val="10"/>
        <color theme="1"/>
        <rFont val="맑은 고딕"/>
        <family val="3"/>
        <charset val="129"/>
        <scheme val="minor"/>
      </rPr>
      <t>4. 단가</t>
    </r>
    <r>
      <rPr>
        <sz val="10"/>
        <color theme="1"/>
        <rFont val="맑은 고딕"/>
        <family val="3"/>
        <charset val="129"/>
        <scheme val="minor"/>
      </rPr>
      <t xml:space="preserve">
   1) 26년: 현재 상업단가와 동일 적용</t>
    </r>
    <phoneticPr fontId="4" type="noConversion"/>
  </si>
  <si>
    <r>
      <t xml:space="preserve">1. 케미컬(-3억)
   - 이연한 마일스톤(+1억) </t>
    </r>
    <r>
      <rPr>
        <sz val="10"/>
        <color theme="1" tint="0.249977111117893"/>
        <rFont val="맑은 고딕"/>
        <family val="3"/>
        <charset val="129"/>
        <scheme val="minor"/>
      </rPr>
      <t>: 안정성 (M01(0.5억), M02(0.5억))</t>
    </r>
    <r>
      <rPr>
        <b/>
        <sz val="10"/>
        <color theme="1" tint="0.249977111117893"/>
        <rFont val="맑은 고딕"/>
        <family val="3"/>
        <charset val="129"/>
        <scheme val="minor"/>
      </rPr>
      <t xml:space="preserve">
   - CT-L03 PF/PE '25년에 청구 완료하여 '26년에서 제외(-3.5억) </t>
    </r>
    <r>
      <rPr>
        <sz val="10"/>
        <color theme="1" tint="0.249977111117893"/>
        <rFont val="맑은 고딕"/>
        <family val="3"/>
        <charset val="129"/>
        <scheme val="minor"/>
      </rPr>
      <t xml:space="preserve">: 생동 비동 이슈가 있었으나, '25년에 청구로 양사 협의 
</t>
    </r>
    <r>
      <rPr>
        <b/>
        <sz val="10"/>
        <color theme="1" tint="0.249977111117893"/>
        <rFont val="맑은 고딕"/>
        <family val="3"/>
        <charset val="129"/>
        <scheme val="minor"/>
      </rPr>
      <t>2. PFS(+49억)
   - 이연한 마일스톤은 미반영(총 10.6억) : 충전PV 6.5억</t>
    </r>
    <r>
      <rPr>
        <sz val="10"/>
        <color theme="1" tint="0.249977111117893"/>
        <rFont val="맑은 고딕"/>
        <family val="3"/>
        <charset val="129"/>
        <scheme val="minor"/>
      </rPr>
      <t xml:space="preserve"> (P55 75mg(3.3억), P55 150mg(3.3억)), 
                                                     </t>
    </r>
    <r>
      <rPr>
        <b/>
        <sz val="10"/>
        <color theme="1" tint="0.249977111117893"/>
        <rFont val="맑은 고딕"/>
        <family val="3"/>
        <charset val="129"/>
        <scheme val="minor"/>
      </rPr>
      <t>안정성 2.3억</t>
    </r>
    <r>
      <rPr>
        <sz val="10"/>
        <color theme="1" tint="0.249977111117893"/>
        <rFont val="맑은 고딕"/>
        <family val="3"/>
        <charset val="129"/>
        <scheme val="minor"/>
      </rPr>
      <t xml:space="preserve"> (P43 45mg/90mg), </t>
    </r>
    <r>
      <rPr>
        <b/>
        <sz val="10"/>
        <color theme="1" tint="0.249977111117893"/>
        <rFont val="맑은 고딕"/>
        <family val="3"/>
        <charset val="129"/>
        <scheme val="minor"/>
      </rPr>
      <t>AI PKV 수동라벨링 등 1.8억</t>
    </r>
    <r>
      <rPr>
        <sz val="10"/>
        <color theme="1" tint="0.249977111117893"/>
        <rFont val="맑은 고딕"/>
        <family val="3"/>
        <charset val="129"/>
        <scheme val="minor"/>
      </rPr>
      <t xml:space="preserve"> (P39 75mg/150mg, P13SC 27G)
                                        </t>
    </r>
    <r>
      <rPr>
        <sz val="10"/>
        <color rgb="FF0000FF"/>
        <rFont val="맑은 고딕"/>
        <family val="3"/>
        <charset val="129"/>
        <scheme val="minor"/>
      </rPr>
      <t xml:space="preserve">       ※ 매출 적정수준 조정을 위해 </t>
    </r>
    <r>
      <rPr>
        <b/>
        <sz val="10"/>
        <color rgb="FF0000FF"/>
        <rFont val="맑은 고딕"/>
        <family val="3"/>
        <charset val="129"/>
        <scheme val="minor"/>
      </rPr>
      <t>P41 60mg 충전 PV(16.1억)</t>
    </r>
    <r>
      <rPr>
        <sz val="10"/>
        <color rgb="FF0000FF"/>
        <rFont val="맑은 고딕"/>
        <family val="3"/>
        <charset val="129"/>
        <scheme val="minor"/>
      </rPr>
      <t xml:space="preserve">는 사업계획에 포함함. </t>
    </r>
    <r>
      <rPr>
        <b/>
        <sz val="10"/>
        <color theme="1" tint="0.249977111117893"/>
        <rFont val="맑은 고딕"/>
        <family val="3"/>
        <charset val="129"/>
        <scheme val="minor"/>
      </rPr>
      <t xml:space="preserve">
   - '26년 개발제품 추가반영(총 +68.5억) : 충전 PV 48.3억 </t>
    </r>
    <r>
      <rPr>
        <sz val="10"/>
        <color theme="1" tint="0.249977111117893"/>
        <rFont val="맑은 고딕"/>
        <family val="3"/>
        <charset val="129"/>
        <scheme val="minor"/>
      </rPr>
      <t>(P41 60mg(16.1억), P42 2mg(11억), P52 80mg(13.3억), P55 300mg(7.9억))</t>
    </r>
    <r>
      <rPr>
        <b/>
        <sz val="10"/>
        <color theme="1" tint="0.249977111117893"/>
        <rFont val="맑은 고딕"/>
        <family val="3"/>
        <charset val="129"/>
        <scheme val="minor"/>
      </rPr>
      <t xml:space="preserve">, 
                                                    임상충전 2억 </t>
    </r>
    <r>
      <rPr>
        <sz val="10"/>
        <color theme="1" tint="0.249977111117893"/>
        <rFont val="맑은 고딕"/>
        <family val="3"/>
        <charset val="129"/>
        <scheme val="minor"/>
      </rPr>
      <t xml:space="preserve">(P55 300mg), </t>
    </r>
    <r>
      <rPr>
        <b/>
        <sz val="10"/>
        <color theme="1" tint="0.249977111117893"/>
        <rFont val="맑은 고딕"/>
        <family val="3"/>
        <charset val="129"/>
        <scheme val="minor"/>
      </rPr>
      <t>AI/PFS-S PKV 문서 1.2억</t>
    </r>
    <r>
      <rPr>
        <sz val="10"/>
        <color theme="1" tint="0.249977111117893"/>
        <rFont val="맑은 고딕"/>
        <family val="3"/>
        <charset val="129"/>
        <scheme val="minor"/>
      </rPr>
      <t xml:space="preserve"> (P39 75mg), </t>
    </r>
    <r>
      <rPr>
        <b/>
        <sz val="10"/>
        <color theme="1" tint="0.249977111117893"/>
        <rFont val="맑은 고딕"/>
        <family val="3"/>
        <charset val="129"/>
        <scheme val="minor"/>
      </rPr>
      <t xml:space="preserve">안정성 0.7억 </t>
    </r>
    <r>
      <rPr>
        <sz val="10"/>
        <color theme="1" tint="0.249977111117893"/>
        <rFont val="맑은 고딕"/>
        <family val="3"/>
        <charset val="129"/>
        <scheme val="minor"/>
      </rPr>
      <t xml:space="preserve">(P43 45mg/90mg)
                                                  </t>
    </r>
    <r>
      <rPr>
        <b/>
        <sz val="10"/>
        <color theme="1" tint="0.249977111117893"/>
        <rFont val="맑은 고딕"/>
        <family val="3"/>
        <charset val="129"/>
        <scheme val="minor"/>
      </rPr>
      <t xml:space="preserve">  PV자재 비용 추가반영 14.2억</t>
    </r>
    <r>
      <rPr>
        <sz val="10"/>
        <color theme="1" tint="0.249977111117893"/>
        <rFont val="맑은 고딕"/>
        <family val="3"/>
        <charset val="129"/>
        <scheme val="minor"/>
      </rPr>
      <t xml:space="preserve"> (P17 40mg), </t>
    </r>
    <r>
      <rPr>
        <b/>
        <sz val="10"/>
        <color theme="1" tint="0.249977111117893"/>
        <rFont val="맑은 고딕"/>
        <family val="3"/>
        <charset val="129"/>
        <scheme val="minor"/>
      </rPr>
      <t>PV 수행비용 증가 2.1억</t>
    </r>
    <r>
      <rPr>
        <sz val="10"/>
        <color theme="1" tint="0.249977111117893"/>
        <rFont val="맑은 고딕"/>
        <family val="3"/>
        <charset val="129"/>
        <scheme val="minor"/>
      </rPr>
      <t xml:space="preserve"> (P39 300mg)
   -</t>
    </r>
    <r>
      <rPr>
        <b/>
        <sz val="10"/>
        <color theme="1" tint="0.249977111117893"/>
        <rFont val="맑은 고딕"/>
        <family val="3"/>
        <charset val="129"/>
        <scheme val="minor"/>
      </rPr>
      <t xml:space="preserve"> '26년 개발제품에서 제외(총 -19.7억) </t>
    </r>
    <r>
      <rPr>
        <sz val="10"/>
        <color theme="1" tint="0.249977111117893"/>
        <rFont val="맑은 고딕"/>
        <family val="3"/>
        <charset val="129"/>
        <scheme val="minor"/>
      </rPr>
      <t xml:space="preserve">: </t>
    </r>
    <r>
      <rPr>
        <b/>
        <sz val="10"/>
        <color theme="1" tint="0.249977111117893"/>
        <rFont val="맑은 고딕"/>
        <family val="3"/>
        <charset val="129"/>
        <scheme val="minor"/>
      </rPr>
      <t xml:space="preserve">임상충전 6억 </t>
    </r>
    <r>
      <rPr>
        <sz val="10"/>
        <color theme="1" tint="0.249977111117893"/>
        <rFont val="맑은 고딕"/>
        <family val="3"/>
        <charset val="129"/>
        <scheme val="minor"/>
      </rPr>
      <t xml:space="preserve">(P56 300mg 3배치), </t>
    </r>
    <r>
      <rPr>
        <b/>
        <sz val="10"/>
        <color theme="1" tint="0.249977111117893"/>
        <rFont val="맑은 고딕"/>
        <family val="3"/>
        <charset val="129"/>
        <scheme val="minor"/>
      </rPr>
      <t xml:space="preserve">충전PV 8억 </t>
    </r>
    <r>
      <rPr>
        <sz val="10"/>
        <color theme="1" tint="0.249977111117893"/>
        <rFont val="맑은 고딕"/>
        <family val="3"/>
        <charset val="129"/>
        <scheme val="minor"/>
      </rPr>
      <t xml:space="preserve">(P68 200mg),
                                                     </t>
    </r>
    <r>
      <rPr>
        <b/>
        <sz val="10"/>
        <color theme="1" tint="0.249977111117893"/>
        <rFont val="맑은 고딕"/>
        <family val="3"/>
        <charset val="129"/>
        <scheme val="minor"/>
      </rPr>
      <t>TBD 2품목 제외 4.4억</t>
    </r>
    <r>
      <rPr>
        <sz val="10"/>
        <color theme="1" tint="0.249977111117893"/>
        <rFont val="맑은 고딕"/>
        <family val="3"/>
        <charset val="129"/>
        <scheme val="minor"/>
      </rPr>
      <t xml:space="preserve">(TBD1 3.1억, TBD2 1.4억), </t>
    </r>
    <r>
      <rPr>
        <b/>
        <sz val="10"/>
        <color theme="1" tint="0.249977111117893"/>
        <rFont val="맑은 고딕"/>
        <family val="3"/>
        <charset val="129"/>
        <scheme val="minor"/>
      </rPr>
      <t xml:space="preserve">PKV 문서 1.3억 </t>
    </r>
    <r>
      <rPr>
        <sz val="10"/>
        <color theme="1" tint="0.249977111117893"/>
        <rFont val="맑은 고딕"/>
        <family val="3"/>
        <charset val="129"/>
        <scheme val="minor"/>
      </rPr>
      <t>(PP55 150mg)</t>
    </r>
    <r>
      <rPr>
        <b/>
        <sz val="10"/>
        <color theme="1" tint="0.249977111117893"/>
        <rFont val="맑은 고딕"/>
        <family val="3"/>
        <charset val="129"/>
        <scheme val="minor"/>
      </rPr>
      <t xml:space="preserve">
   - 충전 기준 28년 6품목, 29년 4품목, 30년 3품목 반영 (평균적으로 도입되는 제품 수 및 연도별 감소 고려)</t>
    </r>
    <phoneticPr fontId="4" type="noConversion"/>
  </si>
  <si>
    <t>변경</t>
    <phoneticPr fontId="4" type="noConversion"/>
  </si>
  <si>
    <t>변경 사유</t>
    <phoneticPr fontId="4" type="noConversion"/>
  </si>
  <si>
    <r>
      <t>- 케미컬(-3억) : 안정성 이연 마일스톤</t>
    </r>
    <r>
      <rPr>
        <b/>
        <sz val="11"/>
        <color theme="1"/>
        <rFont val="맑은 고딕"/>
        <family val="3"/>
        <charset val="129"/>
        <scheme val="minor"/>
      </rPr>
      <t>(+1억</t>
    </r>
    <r>
      <rPr>
        <sz val="11"/>
        <color theme="1"/>
        <rFont val="맑은 고딕"/>
        <family val="3"/>
        <charset val="129"/>
        <scheme val="minor"/>
      </rPr>
      <t>_M01, M02</t>
    </r>
    <r>
      <rPr>
        <b/>
        <sz val="11"/>
        <color theme="1"/>
        <rFont val="맑은 고딕"/>
        <family val="3"/>
        <charset val="129"/>
        <scheme val="minor"/>
      </rPr>
      <t>)</t>
    </r>
    <r>
      <rPr>
        <sz val="11"/>
        <color theme="1"/>
        <rFont val="맑은 고딕"/>
        <family val="2"/>
        <charset val="129"/>
        <scheme val="minor"/>
      </rPr>
      <t>, CT-L03 PF/PE '25년에 기청구 완료</t>
    </r>
    <r>
      <rPr>
        <b/>
        <sz val="11"/>
        <color theme="1"/>
        <rFont val="맑은 고딕"/>
        <family val="3"/>
        <charset val="129"/>
        <scheme val="minor"/>
      </rPr>
      <t>(-3.5억)</t>
    </r>
    <r>
      <rPr>
        <sz val="11"/>
        <color theme="1"/>
        <rFont val="맑은 고딕"/>
        <family val="2"/>
        <charset val="129"/>
        <scheme val="minor"/>
      </rPr>
      <t xml:space="preserve">
- 바이오(+49억) : 충전 PV 4제품 추가(</t>
    </r>
    <r>
      <rPr>
        <b/>
        <sz val="11"/>
        <color theme="1"/>
        <rFont val="맑은 고딕"/>
        <family val="3"/>
        <charset val="129"/>
        <scheme val="minor"/>
      </rPr>
      <t>+48.3억_</t>
    </r>
    <r>
      <rPr>
        <sz val="11"/>
        <color theme="1"/>
        <rFont val="맑은 고딕"/>
        <family val="2"/>
        <charset val="129"/>
        <scheme val="minor"/>
      </rPr>
      <t>P41 60mg, P42 2mg, P52 80mg, P55 300mg) 등</t>
    </r>
    <phoneticPr fontId="4" type="noConversion"/>
  </si>
  <si>
    <t>- 바이오 : 28년 충전 기준 6품목 반영</t>
    <phoneticPr fontId="4" type="noConversion"/>
  </si>
  <si>
    <t>- 바이오 : 29년 충전 기준 4품목 반영</t>
    <phoneticPr fontId="4" type="noConversion"/>
  </si>
  <si>
    <t>- 바이오 : 30년 충전 기준 3품목 반영 (평균적으로 도입되는 제품 수 및 연도별 감소 고려)</t>
    <phoneticPr fontId="4" type="noConversion"/>
  </si>
  <si>
    <t>연도</t>
    <phoneticPr fontId="4" type="noConversion"/>
  </si>
  <si>
    <t>상업</t>
    <phoneticPr fontId="4" type="noConversion"/>
  </si>
  <si>
    <t>1. 기존 사업계획 대비 변경사항 요약</t>
    <phoneticPr fontId="4" type="noConversion"/>
  </si>
  <si>
    <r>
      <rPr>
        <b/>
        <sz val="10"/>
        <color theme="1"/>
        <rFont val="맑은 고딕"/>
        <family val="3"/>
        <charset val="129"/>
        <scheme val="minor"/>
      </rPr>
      <t>1. 개발/평가 일정</t>
    </r>
    <r>
      <rPr>
        <sz val="10"/>
        <color theme="1"/>
        <rFont val="맑은 고딕"/>
        <family val="3"/>
        <charset val="129"/>
        <scheme val="minor"/>
      </rPr>
      <t xml:space="preserve">
   1) '25.12.21 기준 최신 개발/평가 일정을 반영(</t>
    </r>
    <r>
      <rPr>
        <sz val="10"/>
        <color rgb="FF0000FF"/>
        <rFont val="맑은 고딕"/>
        <family val="3"/>
        <charset val="129"/>
        <scheme val="minor"/>
      </rPr>
      <t>+20.5일</t>
    </r>
    <r>
      <rPr>
        <sz val="10"/>
        <color theme="1"/>
        <rFont val="맑은 고딕"/>
        <family val="3"/>
        <charset val="129"/>
        <scheme val="minor"/>
      </rPr>
      <t xml:space="preserve">). </t>
    </r>
    <r>
      <rPr>
        <b/>
        <u/>
        <sz val="10"/>
        <color theme="6"/>
        <rFont val="맑은 고딕"/>
        <family val="3"/>
        <charset val="129"/>
        <scheme val="minor"/>
      </rPr>
      <t>CT-P42 관련 일정 반영</t>
    </r>
    <r>
      <rPr>
        <b/>
        <u/>
        <sz val="10"/>
        <color rgb="FFFF0000"/>
        <rFont val="맑은 고딕"/>
        <family val="3"/>
        <charset val="129"/>
        <scheme val="minor"/>
      </rPr>
      <t xml:space="preserve">
</t>
    </r>
    <r>
      <rPr>
        <sz val="10"/>
        <rFont val="맑은 고딕"/>
        <family val="3"/>
        <charset val="129"/>
        <scheme val="minor"/>
      </rPr>
      <t xml:space="preserve">     ① 충전기/아이솔레이터 Overall 일정 단축(</t>
    </r>
    <r>
      <rPr>
        <sz val="10"/>
        <color rgb="FFFF0000"/>
        <rFont val="맑은 고딕"/>
        <family val="3"/>
        <charset val="129"/>
        <scheme val="minor"/>
      </rPr>
      <t>-2일</t>
    </r>
    <r>
      <rPr>
        <sz val="10"/>
        <rFont val="맑은 고딕"/>
        <family val="3"/>
        <charset val="129"/>
        <scheme val="minor"/>
      </rPr>
      <t>, 12→10일)
     ② CT-P52 80mg SV 샘플 제작 일정 삭제(</t>
    </r>
    <r>
      <rPr>
        <sz val="10"/>
        <color rgb="FFFF0000"/>
        <rFont val="맑은 고딕"/>
        <family val="3"/>
        <charset val="129"/>
        <scheme val="minor"/>
      </rPr>
      <t>-0.5일</t>
    </r>
    <r>
      <rPr>
        <sz val="10"/>
        <rFont val="맑은 고딕"/>
        <family val="3"/>
        <charset val="129"/>
        <scheme val="minor"/>
      </rPr>
      <t>) :12월말 셧다운기간 수행 예정
     ③</t>
    </r>
    <r>
      <rPr>
        <sz val="10"/>
        <rFont val="맑은 고딕"/>
        <family val="3"/>
        <charset val="129"/>
      </rPr>
      <t xml:space="preserve"> NO2 멸균기 정기 PQ 삭제(</t>
    </r>
    <r>
      <rPr>
        <sz val="10"/>
        <color rgb="FFFF0000"/>
        <rFont val="맑은 고딕"/>
        <family val="3"/>
        <charset val="129"/>
      </rPr>
      <t>-1일</t>
    </r>
    <r>
      <rPr>
        <sz val="10"/>
        <rFont val="맑은 고딕"/>
        <family val="3"/>
        <charset val="129"/>
      </rPr>
      <t xml:space="preserve">)
 </t>
    </r>
    <r>
      <rPr>
        <sz val="10"/>
        <color theme="9"/>
        <rFont val="맑은 고딕"/>
        <family val="3"/>
        <charset val="129"/>
      </rPr>
      <t xml:space="preserve">    ④</t>
    </r>
    <r>
      <rPr>
        <sz val="10"/>
        <color theme="6"/>
        <rFont val="맑은 고딕"/>
        <family val="3"/>
        <charset val="129"/>
      </rPr>
      <t xml:space="preserve"> CT-P42 관련 일정 반영(</t>
    </r>
    <r>
      <rPr>
        <sz val="10"/>
        <color rgb="FF0000FF"/>
        <rFont val="맑은 고딕"/>
        <family val="3"/>
        <charset val="129"/>
      </rPr>
      <t>+24일</t>
    </r>
    <r>
      <rPr>
        <sz val="10"/>
        <color theme="6"/>
        <rFont val="맑은 고딕"/>
        <family val="3"/>
        <charset val="129"/>
      </rPr>
      <t xml:space="preserve">)
        CT-P42 2mg 셋업(feasability &amp; OPQ): +4일
        PV(10.5일) + 포멧 파츠 교체(1.5일): +12일
        Media fill 상/하반기: +8일(10→18일)
</t>
    </r>
    <r>
      <rPr>
        <sz val="1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2. 상업물량(상업)</t>
    </r>
    <r>
      <rPr>
        <sz val="10"/>
        <color theme="1"/>
        <rFont val="맑은 고딕"/>
        <family val="3"/>
        <charset val="129"/>
        <scheme val="minor"/>
      </rPr>
      <t xml:space="preserve">
   1) 26년: 11월 Fcst 기준(최신)
</t>
    </r>
    <r>
      <rPr>
        <sz val="10"/>
        <color theme="6"/>
        <rFont val="맑은 고딕"/>
        <family val="3"/>
        <charset val="129"/>
        <scheme val="minor"/>
      </rPr>
      <t xml:space="preserve">   2) CT-P42 2mg 상업(S/F 정보 없음)
     </t>
    </r>
    <r>
      <rPr>
        <sz val="10"/>
        <color theme="6"/>
        <rFont val="맑은 고딕"/>
        <family val="3"/>
        <charset val="129"/>
      </rPr>
      <t>① 배치사이즈 5만 시린지 가정
     ② 26년 총 60만 시린지(12배치) 3월부터 및 생산/공급 가정
     ③ 표준공수는 준비/정리 시간은 고정, 충전속도는 시간당 7천개로 반영</t>
    </r>
    <r>
      <rPr>
        <sz val="10"/>
        <color theme="6"/>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3. 생산계획</t>
    </r>
    <r>
      <rPr>
        <sz val="10"/>
        <color theme="1"/>
        <rFont val="맑은 고딕"/>
        <family val="3"/>
        <charset val="129"/>
        <scheme val="minor"/>
      </rPr>
      <t xml:space="preserve">
   1) 26년: 일별계획 수립 → 25년 생산/공급 현황 및 별도요청 사항 등 상세내용 반영
</t>
    </r>
    <r>
      <rPr>
        <b/>
        <sz val="10"/>
        <color theme="1"/>
        <rFont val="맑은 고딕"/>
        <family val="3"/>
        <charset val="129"/>
        <scheme val="minor"/>
      </rPr>
      <t>4. 단가</t>
    </r>
    <r>
      <rPr>
        <sz val="10"/>
        <color theme="1"/>
        <rFont val="맑은 고딕"/>
        <family val="3"/>
        <charset val="129"/>
        <scheme val="minor"/>
      </rPr>
      <t xml:space="preserve">
   1) 26년: 현재 상업단가와 동일 적용
   </t>
    </r>
    <r>
      <rPr>
        <sz val="10"/>
        <color theme="6"/>
        <rFont val="맑은 고딕"/>
        <family val="3"/>
        <charset val="129"/>
        <scheme val="minor"/>
      </rPr>
      <t>2) CT-P42 2mg도 현재 상업단가 기준 동일 단가 적용(5,400원/syr)</t>
    </r>
    <phoneticPr fontId="4" type="noConversion"/>
  </si>
  <si>
    <t>- PFS 포장 및 L&amp;P 기존과 동일
- 충전 (-72억) : 11월 Fcst 기준, 현재 상업단가와 동일하게 적용
                    최신 개발/평가 일정을 반영(+20.5일) → CT-P42 관련 일정(+24일) 포함
- 조립 (-127억) : 11월 Fcst 기준, 현재 상업단가와 동일하게 적용
                    최신 개발/평가 일정을 반영 → Molly SE 셋업 일정 포함(+11일), CT-P42 관련 일정 미반영</t>
    <phoneticPr fontId="4" type="noConversion"/>
  </si>
  <si>
    <t>2026.10</t>
  </si>
  <si>
    <t>2027.1Q</t>
  </si>
  <si>
    <t>2027.2Q</t>
  </si>
  <si>
    <t>2027.3Q</t>
  </si>
  <si>
    <t>2027.4Q</t>
  </si>
  <si>
    <t>2028년 합계</t>
  </si>
  <si>
    <t>2029년 합계</t>
  </si>
  <si>
    <t>2030년 합계</t>
  </si>
  <si>
    <t>네시나</t>
  </si>
  <si>
    <t>이달비</t>
  </si>
  <si>
    <t>1. 매출 업데이트</t>
    <phoneticPr fontId="4" type="noConversion"/>
  </si>
  <si>
    <t>CMO상업_위임형</t>
    <phoneticPr fontId="4" type="noConversion"/>
  </si>
  <si>
    <t>환율상승(1,300원-&gt;1,420원), 로제핀정(암로젯 위임형 제네릭) 반영</t>
    <phoneticPr fontId="4" type="noConversion"/>
  </si>
  <si>
    <t>프랑스제네릭 제외, 환율상승(1,300-&gt;1,420원), 로제핀정(암로젯 위임형 제네릭) 반영</t>
    <phoneticPr fontId="4" type="noConversion"/>
  </si>
  <si>
    <t>CMO상업_위임형</t>
  </si>
  <si>
    <t>(2026.01.06</t>
    <phoneticPr fontId="4" type="noConversion"/>
  </si>
  <si>
    <t>◈ 제조부문 매출 변경사항 요약(P42 포함)</t>
    <phoneticPr fontId="4" type="noConversion"/>
  </si>
  <si>
    <t>Update: 2026-01-06</t>
    <phoneticPr fontId="4" type="noConversion"/>
  </si>
  <si>
    <t>◈ 26년 매출 신규 Rolling 전제사항</t>
    <phoneticPr fontId="4" type="noConversion"/>
  </si>
  <si>
    <t>1. 기존 사업계획과 동일
2. 환율 변경 (1,300원 → 1,420원)
3. 로제핀정(암로젯 녹십자 위임형제네릭) 반영</t>
    <phoneticPr fontId="4" type="noConversion"/>
  </si>
  <si>
    <t>※ 25년 분기별 매출 :</t>
    <phoneticPr fontId="4" type="noConversion"/>
  </si>
  <si>
    <t>1분기:</t>
    <phoneticPr fontId="4" type="noConversion"/>
  </si>
  <si>
    <t>2분기:</t>
    <phoneticPr fontId="4" type="noConversion"/>
  </si>
  <si>
    <t>3분기:</t>
    <phoneticPr fontId="4" type="noConversion"/>
  </si>
  <si>
    <t>4분기:</t>
    <phoneticPr fontId="4" type="noConversion"/>
  </si>
  <si>
    <t>기타</t>
    <phoneticPr fontId="4" type="noConversion"/>
  </si>
  <si>
    <t xml:space="preserve">※ 기타 : QA위임, 선급금 매출인식(PFS, 케미컬) </t>
    <phoneticPr fontId="4" type="noConversion"/>
  </si>
  <si>
    <r>
      <t xml:space="preserve">1. 개발/상업 물량 및 단가
    1) 개발 : </t>
    </r>
    <r>
      <rPr>
        <sz val="11"/>
        <color theme="1"/>
        <rFont val="맑은 고딕"/>
        <family val="3"/>
        <charset val="129"/>
        <scheme val="minor"/>
      </rPr>
      <t>P52, P41, P68, P42 PFS-S PKV 일정 반영</t>
    </r>
    <r>
      <rPr>
        <b/>
        <sz val="11"/>
        <color theme="1"/>
        <rFont val="맑은 고딕"/>
        <family val="3"/>
        <charset val="129"/>
        <scheme val="minor"/>
      </rPr>
      <t xml:space="preserve">
    2) 상업 
</t>
    </r>
    <r>
      <rPr>
        <sz val="11"/>
        <color theme="1"/>
        <rFont val="맑은 고딕"/>
        <family val="3"/>
        <charset val="129"/>
        <scheme val="minor"/>
      </rPr>
      <t xml:space="preserve">        </t>
    </r>
    <r>
      <rPr>
        <sz val="11"/>
        <color theme="1"/>
        <rFont val="맑은 고딕"/>
        <family val="3"/>
        <charset val="129"/>
      </rPr>
      <t>①</t>
    </r>
    <r>
      <rPr>
        <sz val="9.9"/>
        <color theme="1"/>
        <rFont val="맑은 고딕"/>
        <family val="3"/>
        <charset val="129"/>
      </rPr>
      <t xml:space="preserve"> </t>
    </r>
    <r>
      <rPr>
        <sz val="11"/>
        <color theme="1"/>
        <rFont val="맑은 고딕"/>
        <family val="3"/>
        <charset val="129"/>
        <scheme val="minor"/>
      </rPr>
      <t xml:space="preserve">'25.8월에 수령한 26년 FCST 물량 반영 (from. 패키징 운영)
        </t>
    </r>
    <r>
      <rPr>
        <sz val="11"/>
        <color theme="1"/>
        <rFont val="맑은 고딕"/>
        <family val="3"/>
        <charset val="129"/>
      </rPr>
      <t>②</t>
    </r>
    <r>
      <rPr>
        <sz val="9.9"/>
        <color theme="1"/>
        <rFont val="맑은 고딕"/>
        <family val="3"/>
        <charset val="129"/>
      </rPr>
      <t xml:space="preserve"> 연간 최대 CAPA 720만 시린지의 85% 수준 물량 반영 (약 620만 시린지)</t>
    </r>
    <r>
      <rPr>
        <b/>
        <sz val="11"/>
        <color theme="1"/>
        <rFont val="맑은 고딕"/>
        <family val="3"/>
        <charset val="129"/>
        <scheme val="minor"/>
      </rPr>
      <t xml:space="preserve">
</t>
    </r>
    <r>
      <rPr>
        <sz val="11"/>
        <color theme="1"/>
        <rFont val="맑은 고딕"/>
        <family val="3"/>
        <charset val="129"/>
        <scheme val="minor"/>
      </rPr>
      <t xml:space="preserve">    3) 단가 : 기존과 동일하게 반영</t>
    </r>
    <phoneticPr fontId="4" type="noConversion"/>
  </si>
  <si>
    <r>
      <t xml:space="preserve">1. 개발/상업 물량 및 단가
    1) 개발 : </t>
    </r>
    <r>
      <rPr>
        <sz val="11"/>
        <color theme="1"/>
        <rFont val="맑은 고딕"/>
        <family val="3"/>
        <charset val="129"/>
        <scheme val="minor"/>
      </rPr>
      <t>반영 無</t>
    </r>
    <r>
      <rPr>
        <b/>
        <sz val="11"/>
        <color theme="1"/>
        <rFont val="맑은 고딕"/>
        <family val="3"/>
        <charset val="129"/>
        <scheme val="minor"/>
      </rPr>
      <t xml:space="preserve">
    2) 상업 
</t>
    </r>
    <r>
      <rPr>
        <sz val="11"/>
        <color theme="1"/>
        <rFont val="맑은 고딕"/>
        <family val="3"/>
        <charset val="129"/>
        <scheme val="minor"/>
      </rPr>
      <t xml:space="preserve">        </t>
    </r>
    <r>
      <rPr>
        <sz val="11"/>
        <color theme="1"/>
        <rFont val="맑은 고딕"/>
        <family val="3"/>
        <charset val="129"/>
      </rPr>
      <t>①</t>
    </r>
    <r>
      <rPr>
        <sz val="9.9"/>
        <color theme="1"/>
        <rFont val="맑은 고딕"/>
        <family val="3"/>
        <charset val="129"/>
      </rPr>
      <t xml:space="preserve"> </t>
    </r>
    <r>
      <rPr>
        <sz val="11"/>
        <color theme="1"/>
        <rFont val="맑은 고딕"/>
        <family val="3"/>
        <charset val="129"/>
        <scheme val="minor"/>
      </rPr>
      <t xml:space="preserve">'25.8월에 수령한 26년 FCST 물량 반영 (from. 패키징 운영)
    </t>
    </r>
    <r>
      <rPr>
        <b/>
        <sz val="11"/>
        <color theme="1"/>
        <rFont val="맑은 고딕"/>
        <family val="3"/>
        <charset val="129"/>
        <scheme val="minor"/>
      </rPr>
      <t>3) 단가</t>
    </r>
    <r>
      <rPr>
        <sz val="11"/>
        <color theme="1"/>
        <rFont val="맑은 고딕"/>
        <family val="3"/>
        <charset val="129"/>
        <scheme val="minor"/>
      </rPr>
      <t xml:space="preserve"> : 기존과 동일하게 반영</t>
    </r>
    <phoneticPr fontId="4" type="noConversion"/>
  </si>
  <si>
    <r>
      <rPr>
        <b/>
        <sz val="11"/>
        <color theme="1"/>
        <rFont val="맑은 고딕"/>
        <family val="3"/>
        <charset val="129"/>
        <scheme val="minor"/>
      </rPr>
      <t>1. 상업 물량</t>
    </r>
    <r>
      <rPr>
        <sz val="11"/>
        <color theme="1"/>
        <rFont val="맑은 고딕"/>
        <family val="3"/>
        <charset val="129"/>
        <scheme val="minor"/>
      </rPr>
      <t xml:space="preserve">
   1) 25년 8월 Hasten으로부터 수령한 FCST 반영
</t>
    </r>
    <r>
      <rPr>
        <b/>
        <sz val="11"/>
        <color theme="1"/>
        <rFont val="맑은 고딕"/>
        <family val="3"/>
        <charset val="129"/>
        <scheme val="minor"/>
      </rPr>
      <t>2. 상업 단가</t>
    </r>
    <r>
      <rPr>
        <sz val="11"/>
        <color theme="1"/>
        <rFont val="맑은 고딕"/>
        <family val="3"/>
        <charset val="129"/>
        <scheme val="minor"/>
      </rPr>
      <t xml:space="preserve">
   1) 현재 계약 단가 + 환율 1,420원 반영
</t>
    </r>
    <r>
      <rPr>
        <b/>
        <sz val="11"/>
        <color theme="1"/>
        <rFont val="맑은 고딕"/>
        <family val="3"/>
        <charset val="129"/>
        <scheme val="minor"/>
      </rPr>
      <t>3. 기타</t>
    </r>
    <r>
      <rPr>
        <sz val="11"/>
        <color theme="1"/>
        <rFont val="맑은 고딕"/>
        <family val="3"/>
        <charset val="129"/>
        <scheme val="minor"/>
      </rPr>
      <t xml:space="preserve">
    1) 로제핀정 (암로젯 녹십자 위임형 제네릭) 반영</t>
    </r>
    <phoneticPr fontId="4" type="noConversion"/>
  </si>
  <si>
    <r>
      <rPr>
        <b/>
        <sz val="11"/>
        <color theme="1"/>
        <rFont val="맑은 고딕"/>
        <family val="3"/>
        <charset val="129"/>
        <scheme val="minor"/>
      </rPr>
      <t>1. 케미컬(17억)
   - 추가되는 개발용역 없음. (내재화_안정성, LCM_L02, L03, 안정성)</t>
    </r>
    <r>
      <rPr>
        <sz val="11"/>
        <color theme="1"/>
        <rFont val="맑은 고딕"/>
        <family val="3"/>
        <charset val="129"/>
        <scheme val="minor"/>
      </rPr>
      <t xml:space="preserve">
</t>
    </r>
    <r>
      <rPr>
        <b/>
        <sz val="11"/>
        <color theme="1" tint="0.249977111117893"/>
        <rFont val="맑은 고딕"/>
        <family val="3"/>
        <charset val="129"/>
        <scheme val="minor"/>
      </rPr>
      <t xml:space="preserve">2. PFS(169억)
   - '26년 개발제품 : 충전 기준 P17 </t>
    </r>
    <r>
      <rPr>
        <sz val="11"/>
        <color theme="1" tint="0.249977111117893"/>
        <rFont val="맑은 고딕"/>
        <family val="3"/>
        <charset val="129"/>
        <scheme val="minor"/>
      </rPr>
      <t>40mg S/up,</t>
    </r>
    <r>
      <rPr>
        <b/>
        <sz val="11"/>
        <color theme="1" tint="0.249977111117893"/>
        <rFont val="맑은 고딕"/>
        <family val="3"/>
        <charset val="129"/>
        <scheme val="minor"/>
      </rPr>
      <t xml:space="preserve"> P39</t>
    </r>
    <r>
      <rPr>
        <sz val="11"/>
        <color theme="1" tint="0.249977111117893"/>
        <rFont val="맑은 고딕"/>
        <family val="3"/>
        <charset val="129"/>
        <scheme val="minor"/>
      </rPr>
      <t xml:space="preserve"> 300mg, </t>
    </r>
    <r>
      <rPr>
        <b/>
        <sz val="11"/>
        <color theme="1" tint="0.249977111117893"/>
        <rFont val="맑은 고딕"/>
        <family val="3"/>
        <charset val="129"/>
        <scheme val="minor"/>
      </rPr>
      <t>P41</t>
    </r>
    <r>
      <rPr>
        <sz val="11"/>
        <color theme="1" tint="0.249977111117893"/>
        <rFont val="맑은 고딕"/>
        <family val="3"/>
        <charset val="129"/>
        <scheme val="minor"/>
      </rPr>
      <t xml:space="preserve"> 120mg, </t>
    </r>
    <r>
      <rPr>
        <b/>
        <sz val="11"/>
        <color theme="1" tint="0.249977111117893"/>
        <rFont val="맑은 고딕"/>
        <family val="3"/>
        <charset val="129"/>
        <scheme val="minor"/>
      </rPr>
      <t>P42</t>
    </r>
    <r>
      <rPr>
        <sz val="11"/>
        <color theme="1" tint="0.249977111117893"/>
        <rFont val="맑은 고딕"/>
        <family val="3"/>
        <charset val="129"/>
        <scheme val="minor"/>
      </rPr>
      <t xml:space="preserve"> 2mg, </t>
    </r>
    <r>
      <rPr>
        <b/>
        <sz val="11"/>
        <color theme="1" tint="0.249977111117893"/>
        <rFont val="맑은 고딕"/>
        <family val="3"/>
        <charset val="129"/>
        <scheme val="minor"/>
      </rPr>
      <t>P45</t>
    </r>
    <r>
      <rPr>
        <sz val="11"/>
        <color theme="1" tint="0.249977111117893"/>
        <rFont val="맑은 고딕"/>
        <family val="3"/>
        <charset val="129"/>
        <scheme val="minor"/>
      </rPr>
      <t xml:space="preserve"> 108mg, </t>
    </r>
    <r>
      <rPr>
        <b/>
        <sz val="11"/>
        <color theme="1" tint="0.249977111117893"/>
        <rFont val="맑은 고딕"/>
        <family val="3"/>
        <charset val="129"/>
        <scheme val="minor"/>
      </rPr>
      <t>P52</t>
    </r>
    <r>
      <rPr>
        <sz val="11"/>
        <color theme="1" tint="0.249977111117893"/>
        <rFont val="맑은 고딕"/>
        <family val="3"/>
        <charset val="129"/>
        <scheme val="minor"/>
      </rPr>
      <t xml:space="preserve"> 80mg, 
                                      </t>
    </r>
    <r>
      <rPr>
        <b/>
        <sz val="11"/>
        <color theme="1" tint="0.249977111117893"/>
        <rFont val="맑은 고딕"/>
        <family val="3"/>
        <charset val="129"/>
        <scheme val="minor"/>
      </rPr>
      <t>P55</t>
    </r>
    <r>
      <rPr>
        <sz val="11"/>
        <color theme="1" tint="0.249977111117893"/>
        <rFont val="맑은 고딕"/>
        <family val="3"/>
        <charset val="129"/>
        <scheme val="minor"/>
      </rPr>
      <t xml:space="preserve"> 75mg/150mg/300mg, </t>
    </r>
    <r>
      <rPr>
        <b/>
        <sz val="11"/>
        <color theme="1" tint="0.249977111117893"/>
        <rFont val="맑은 고딕"/>
        <family val="3"/>
        <charset val="129"/>
        <scheme val="minor"/>
      </rPr>
      <t>P68</t>
    </r>
    <r>
      <rPr>
        <sz val="11"/>
        <color theme="1" tint="0.249977111117893"/>
        <rFont val="맑은 고딕"/>
        <family val="3"/>
        <charset val="129"/>
        <scheme val="minor"/>
      </rPr>
      <t xml:space="preserve"> 100mg/200mg
</t>
    </r>
    <r>
      <rPr>
        <b/>
        <sz val="11"/>
        <color theme="1" tint="0.249977111117893"/>
        <rFont val="맑은 고딕"/>
        <family val="3"/>
        <charset val="129"/>
        <scheme val="minor"/>
      </rPr>
      <t xml:space="preserve">   - 이연한 마일스톤은 미반영(총 10.6억) : 충전PV 6.5억</t>
    </r>
    <r>
      <rPr>
        <sz val="11"/>
        <color theme="1" tint="0.249977111117893"/>
        <rFont val="맑은 고딕"/>
        <family val="3"/>
        <charset val="129"/>
        <scheme val="minor"/>
      </rPr>
      <t xml:space="preserve"> (P55 75mg(3.3억), P55 150mg(3.3억)), 
                                                     </t>
    </r>
    <r>
      <rPr>
        <b/>
        <sz val="11"/>
        <color theme="1" tint="0.249977111117893"/>
        <rFont val="맑은 고딕"/>
        <family val="3"/>
        <charset val="129"/>
        <scheme val="minor"/>
      </rPr>
      <t>안정성 2.3억</t>
    </r>
    <r>
      <rPr>
        <sz val="11"/>
        <color theme="1" tint="0.249977111117893"/>
        <rFont val="맑은 고딕"/>
        <family val="3"/>
        <charset val="129"/>
        <scheme val="minor"/>
      </rPr>
      <t xml:space="preserve"> (P43 45mg/90mg), </t>
    </r>
    <r>
      <rPr>
        <b/>
        <sz val="11"/>
        <color theme="1" tint="0.249977111117893"/>
        <rFont val="맑은 고딕"/>
        <family val="3"/>
        <charset val="129"/>
        <scheme val="minor"/>
      </rPr>
      <t>AI PKV 수동라벨링 등 1.8억</t>
    </r>
    <r>
      <rPr>
        <sz val="11"/>
        <color theme="1" tint="0.249977111117893"/>
        <rFont val="맑은 고딕"/>
        <family val="3"/>
        <charset val="129"/>
        <scheme val="minor"/>
      </rPr>
      <t xml:space="preserve"> (P39 75mg/150mg, P13SC 27G)
                                            </t>
    </r>
    <r>
      <rPr>
        <sz val="11"/>
        <color rgb="FF0000FF"/>
        <rFont val="맑은 고딕"/>
        <family val="3"/>
        <charset val="129"/>
        <scheme val="minor"/>
      </rPr>
      <t xml:space="preserve">   </t>
    </r>
    <r>
      <rPr>
        <sz val="11"/>
        <color theme="1" tint="0.34998626667073579"/>
        <rFont val="맑은 고딕"/>
        <family val="3"/>
        <charset val="129"/>
        <scheme val="minor"/>
      </rPr>
      <t xml:space="preserve">    ※ 매출 적정수준 조정을 위해 이연 마일스톤 중 </t>
    </r>
    <r>
      <rPr>
        <b/>
        <sz val="11"/>
        <color theme="1" tint="0.34998626667073579"/>
        <rFont val="맑은 고딕"/>
        <family val="3"/>
        <charset val="129"/>
        <scheme val="minor"/>
      </rPr>
      <t>P41 60mg 충전 PV(16.1억)</t>
    </r>
    <r>
      <rPr>
        <sz val="11"/>
        <color theme="1" tint="0.34998626667073579"/>
        <rFont val="맑은 고딕"/>
        <family val="3"/>
        <charset val="129"/>
        <scheme val="minor"/>
      </rPr>
      <t xml:space="preserve">는 사업계획에 포함함. </t>
    </r>
    <r>
      <rPr>
        <b/>
        <sz val="11"/>
        <color theme="1" tint="0.249977111117893"/>
        <rFont val="맑은 고딕"/>
        <family val="3"/>
        <charset val="129"/>
        <scheme val="minor"/>
      </rPr>
      <t xml:space="preserve">
   - 충전 기준 28년 6품목, 29년 4품목, 30년 3품목 반영 (평균적으로 도입되는 제품 수 및 연도별 감소 고려)</t>
    </r>
    <phoneticPr fontId="4" type="noConversion"/>
  </si>
  <si>
    <r>
      <rPr>
        <b/>
        <sz val="11"/>
        <color theme="1"/>
        <rFont val="맑은 고딕"/>
        <family val="3"/>
        <charset val="129"/>
        <scheme val="minor"/>
      </rPr>
      <t>1. 개발/평가 일정</t>
    </r>
    <r>
      <rPr>
        <sz val="11"/>
        <color theme="1"/>
        <rFont val="맑은 고딕"/>
        <family val="3"/>
        <charset val="129"/>
        <scheme val="minor"/>
      </rPr>
      <t xml:space="preserve">
   1) 최신 개발/평가 일정을 반영(</t>
    </r>
    <r>
      <rPr>
        <sz val="11"/>
        <color rgb="FF0000FF"/>
        <rFont val="맑은 고딕"/>
        <family val="3"/>
        <charset val="129"/>
        <scheme val="minor"/>
      </rPr>
      <t xml:space="preserve">총 207.5일 </t>
    </r>
    <r>
      <rPr>
        <sz val="11"/>
        <color rgb="FF0000FF"/>
        <rFont val="맑은 고딕"/>
        <family val="3"/>
        <charset val="129"/>
      </rPr>
      <t>→개발 154.5일, 평가 53일)</t>
    </r>
    <r>
      <rPr>
        <b/>
        <u/>
        <sz val="11"/>
        <color rgb="FFFF0000"/>
        <rFont val="맑은 고딕"/>
        <family val="3"/>
        <charset val="129"/>
        <scheme val="minor"/>
      </rPr>
      <t xml:space="preserve">
</t>
    </r>
    <r>
      <rPr>
        <sz val="11"/>
        <rFont val="맑은 고딕"/>
        <family val="3"/>
        <charset val="129"/>
        <scheme val="minor"/>
      </rPr>
      <t xml:space="preserve">     ① CT-P42 개발 일정 반영 (16일)
     ② P17, P13 30만 S/up 개발 일정 반영 (40일)
     ③ P45 임상, P52 PV, P68 PV, P55 300mg 임상, P41 120mg PV, P39 300mg PV 등 (98.5일)
     </t>
    </r>
    <r>
      <rPr>
        <sz val="11"/>
        <rFont val="맑은 고딕"/>
        <family val="3"/>
        <charset val="129"/>
      </rPr>
      <t xml:space="preserve">④ </t>
    </r>
    <r>
      <rPr>
        <sz val="11"/>
        <rFont val="맑은 고딕"/>
        <family val="3"/>
        <charset val="129"/>
        <scheme val="minor"/>
      </rPr>
      <t xml:space="preserve">충전기/아이솔레이터 Overall (10일)
     </t>
    </r>
    <r>
      <rPr>
        <sz val="11"/>
        <rFont val="맑은 고딕"/>
        <family val="3"/>
        <charset val="129"/>
      </rPr>
      <t>⑤ 정기 Mediafill (상반기/하반기, 0.5ml 파츠 포함), VHP 정기 PQ 등 (43일)</t>
    </r>
    <r>
      <rPr>
        <sz val="11"/>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2. 상업물량(상업)</t>
    </r>
    <r>
      <rPr>
        <sz val="11"/>
        <color theme="1"/>
        <rFont val="맑은 고딕"/>
        <family val="3"/>
        <charset val="129"/>
        <scheme val="minor"/>
      </rPr>
      <t xml:space="preserve">
   1) 26년: 25년 11월 Fcst 기준
   2) CT-P42 2mg 상업 반영
     </t>
    </r>
    <r>
      <rPr>
        <sz val="11"/>
        <color theme="1"/>
        <rFont val="맑은 고딕"/>
        <family val="3"/>
        <charset val="129"/>
      </rPr>
      <t>① 배치사이즈 5만 시린지 가정
     ② 26년 총 60만 시린지(12배치) 3월부터 및 생산/공급 가정
     ③ 표준공수는 준비/정리 시간은 고정, 충전속도는 시간당 7천개로 반영</t>
    </r>
    <r>
      <rPr>
        <sz val="11"/>
        <color theme="1"/>
        <rFont val="맑은 고딕"/>
        <family val="3"/>
        <charset val="129"/>
        <scheme val="minor"/>
      </rPr>
      <t xml:space="preserve"> 
</t>
    </r>
    <r>
      <rPr>
        <b/>
        <sz val="11"/>
        <color theme="1"/>
        <rFont val="맑은 고딕"/>
        <family val="3"/>
        <charset val="129"/>
        <scheme val="minor"/>
      </rPr>
      <t>3. 생산계획</t>
    </r>
    <r>
      <rPr>
        <sz val="11"/>
        <color theme="1"/>
        <rFont val="맑은 고딕"/>
        <family val="3"/>
        <charset val="129"/>
        <scheme val="minor"/>
      </rPr>
      <t xml:space="preserve">
   1) 26년: 일별계획 수립 → 25년 생산/공급 현황 및 별도요청 사항 등 상세내용 반영
</t>
    </r>
    <r>
      <rPr>
        <b/>
        <sz val="11"/>
        <color theme="1"/>
        <rFont val="맑은 고딕"/>
        <family val="3"/>
        <charset val="129"/>
        <scheme val="minor"/>
      </rPr>
      <t>4. 단가</t>
    </r>
    <r>
      <rPr>
        <sz val="11"/>
        <color theme="1"/>
        <rFont val="맑은 고딕"/>
        <family val="3"/>
        <charset val="129"/>
        <scheme val="minor"/>
      </rPr>
      <t xml:space="preserve">
   1) 26년: 현재 상업단가와 동일 적용 (P42도 현재 상업 단가 기준 동일 적용)
   </t>
    </r>
    <r>
      <rPr>
        <b/>
        <i/>
        <sz val="11"/>
        <color theme="1"/>
        <rFont val="맑은 고딕"/>
        <family val="3"/>
        <charset val="129"/>
        <scheme val="minor"/>
      </rPr>
      <t xml:space="preserve">
</t>
    </r>
    <r>
      <rPr>
        <i/>
        <sz val="10"/>
        <color rgb="FF0000FF"/>
        <rFont val="맑은 고딕"/>
        <family val="3"/>
        <charset val="129"/>
      </rPr>
      <t>※ 셀트리온으로부터 수령한 26년 충전 물량은 협의 되지 않은 개발 제품 및 P42 물량이 반영 되어 있으며,  
    30만 스케일업에 대한 물량 정보도 없어 실질 계획과의 GAP으로 미 반영 함</t>
    </r>
    <phoneticPr fontId="4" type="noConversion"/>
  </si>
  <si>
    <r>
      <rPr>
        <b/>
        <sz val="11"/>
        <color theme="1"/>
        <rFont val="맑은 고딕"/>
        <family val="3"/>
        <charset val="129"/>
        <scheme val="minor"/>
      </rPr>
      <t>1. 개발/평가 일정</t>
    </r>
    <r>
      <rPr>
        <sz val="11"/>
        <color theme="1"/>
        <rFont val="맑은 고딕"/>
        <family val="3"/>
        <charset val="129"/>
        <scheme val="minor"/>
      </rPr>
      <t xml:space="preserve">
   1) 최신 개발/평가 일정을 반영(총 47.5일 →개발 27일, 평가 20.5일)
      ① P55 150mg, 300mg, P52 80mg PKV, TBD 5개 제품 PKV 일정 반영 (27일)
      </t>
    </r>
    <r>
      <rPr>
        <sz val="11"/>
        <color theme="1"/>
        <rFont val="맑은 고딕"/>
        <family val="3"/>
        <charset val="129"/>
      </rPr>
      <t>②</t>
    </r>
    <r>
      <rPr>
        <sz val="9.9"/>
        <color theme="1"/>
        <rFont val="맑은 고딕"/>
        <family val="3"/>
        <charset val="129"/>
      </rPr>
      <t xml:space="preserve"> 재적격성 평가, TBD 5개 제품 OPQ, 자재적합성 TEST 평가 일정 반영 (9.5일)
</t>
    </r>
    <r>
      <rPr>
        <sz val="11"/>
        <color theme="1"/>
        <rFont val="맑은 고딕"/>
        <family val="3"/>
        <charset val="129"/>
        <scheme val="minor"/>
      </rPr>
      <t xml:space="preserve">      </t>
    </r>
    <r>
      <rPr>
        <sz val="11"/>
        <color theme="1"/>
        <rFont val="맑은 고딕"/>
        <family val="3"/>
        <charset val="129"/>
      </rPr>
      <t>③</t>
    </r>
    <r>
      <rPr>
        <sz val="9.9"/>
        <color theme="1"/>
        <rFont val="맑은 고딕"/>
        <family val="3"/>
        <charset val="129"/>
      </rPr>
      <t xml:space="preserve"> Molly SE Set Up, OPQ 평가 일정 반영 (11일)
       ④ CT-P42 일정 미 반영 (조립/포장 컨셉 미정임에 따라 미반영)</t>
    </r>
    <r>
      <rPr>
        <sz val="11"/>
        <color theme="1"/>
        <rFont val="맑은 고딕"/>
        <family val="3"/>
        <charset val="129"/>
        <scheme val="minor"/>
      </rPr>
      <t xml:space="preserve">
</t>
    </r>
    <r>
      <rPr>
        <b/>
        <sz val="11"/>
        <color theme="1"/>
        <rFont val="맑은 고딕"/>
        <family val="3"/>
        <charset val="129"/>
        <scheme val="minor"/>
      </rPr>
      <t>2. 상업물량(상업)</t>
    </r>
    <r>
      <rPr>
        <sz val="11"/>
        <color theme="1"/>
        <rFont val="맑은 고딕"/>
        <family val="3"/>
        <charset val="129"/>
        <scheme val="minor"/>
      </rPr>
      <t xml:space="preserve">
   1) 26년: 11월 Fcst 기준 (CT-P42 물량 미 반영, AI 수동 조립 물량 포함)
</t>
    </r>
    <r>
      <rPr>
        <b/>
        <sz val="11"/>
        <color theme="1"/>
        <rFont val="맑은 고딕"/>
        <family val="3"/>
        <charset val="129"/>
        <scheme val="minor"/>
      </rPr>
      <t>3. 생산계획</t>
    </r>
    <r>
      <rPr>
        <sz val="11"/>
        <color theme="1"/>
        <rFont val="맑은 고딕"/>
        <family val="3"/>
        <charset val="129"/>
        <scheme val="minor"/>
      </rPr>
      <t xml:space="preserve">
   1) 26년: 일별계획 수립 → 충전계획과 align
</t>
    </r>
    <r>
      <rPr>
        <b/>
        <sz val="11"/>
        <color theme="1"/>
        <rFont val="맑은 고딕"/>
        <family val="3"/>
        <charset val="129"/>
        <scheme val="minor"/>
      </rPr>
      <t>4. 단가</t>
    </r>
    <r>
      <rPr>
        <sz val="11"/>
        <color theme="1"/>
        <rFont val="맑은 고딕"/>
        <family val="3"/>
        <charset val="129"/>
        <scheme val="minor"/>
      </rPr>
      <t xml:space="preserve">
   1) 26년: 현재 상업단가와 동일 적용</t>
    </r>
    <phoneticPr fontId="4" type="noConversion"/>
  </si>
  <si>
    <t>(2026.01.09)</t>
    <phoneticPr fontId="4" type="noConversion"/>
  </si>
  <si>
    <t>25년 분기별 매출</t>
    <phoneticPr fontId="4" type="noConversion"/>
  </si>
  <si>
    <t>2025년
(12/29)</t>
    <phoneticPr fontId="4" type="noConversion"/>
  </si>
  <si>
    <t>2. Gap</t>
    <phoneticPr fontId="4" type="noConversion"/>
  </si>
  <si>
    <t>3. 기존 보고_v6</t>
    <phoneticPr fontId="4" type="noConversion"/>
  </si>
  <si>
    <t>◈ 제조부문 매출 변경사항 요약_1분기 재롤링+포장30억 증가(26.01.21, P42 포함)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</si>
</sst>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76" formatCode="#,##0,,;[Red]\(#,##0,,\)"/>
    <numFmt numFmtId="177" formatCode="0_);[Red]\(0\)"/>
    <numFmt numFmtId="178" formatCode="#,##0_);[Red]\(#,##0\)"/>
    <numFmt numFmtId="179" formatCode="#,##0.0_);[Red]\(#,##0.0\)"/>
    <numFmt numFmtId="180" formatCode="#,##0.00,,"/>
    <numFmt numFmtId="181" formatCode="#,##0.0,,"/>
    <numFmt numFmtId="182" formatCode="#,##0_ "/>
    <numFmt numFmtId="183" formatCode="#,##0.0"/>
    <numFmt numFmtId="184" formatCode="#,##0,,"/>
    <numFmt numFmtId="185" formatCode="_-* #,##0_-;[Red]\ \-#,##0_-;_-* &quot;-&quot;_-;_-@_-"/>
    <numFmt numFmtId="186" formatCode="0.0"/>
    <numFmt numFmtId="187" formatCode="#,##0_ ;[Red]\-#,##0\ "/>
    <numFmt numFmtId="188" formatCode="_-* #,##0.0_-;\-* #,##0.0_-;_-* &quot;-&quot;_-;_-@_-"/>
    <numFmt numFmtId="189" formatCode="#,##0.00_ "/>
  </numFmts>
  <fonts count="114" x14ac:knownFonts="1">
    <font>
      <sz val="11"/>
      <color theme="1"/>
      <name val="맑은 고딕"/>
      <family val="2"/>
      <charset val="129"/>
      <scheme val="minor"/>
    </font>
    <font>
      <sz val="11"/>
      <color theme="1"/>
      <name val="맑은 고딕"/>
      <family val="2"/>
      <charset val="129"/>
      <scheme val="minor"/>
    </font>
    <font>
      <sz val="11"/>
      <color rgb="FFFF0000"/>
      <name val="맑은 고딕"/>
      <family val="2"/>
      <charset val="129"/>
      <scheme val="minor"/>
    </font>
    <font>
      <b/>
      <sz val="18"/>
      <color theme="1"/>
      <name val="맑은 고딕"/>
      <family val="3"/>
      <charset val="129"/>
      <scheme val="minor"/>
    </font>
    <font>
      <sz val="8"/>
      <name val="맑은 고딕"/>
      <family val="2"/>
      <charset val="129"/>
      <scheme val="minor"/>
    </font>
    <font>
      <b/>
      <sz val="16"/>
      <color theme="1"/>
      <name val="맑은 고딕"/>
      <family val="3"/>
      <charset val="129"/>
      <scheme val="minor"/>
    </font>
    <font>
      <sz val="9"/>
      <color theme="1"/>
      <name val="맑은 고딕"/>
      <family val="2"/>
      <charset val="129"/>
      <scheme val="minor"/>
    </font>
    <font>
      <b/>
      <sz val="11"/>
      <color theme="0"/>
      <name val="맑은 고딕"/>
      <family val="3"/>
      <charset val="129"/>
      <scheme val="minor"/>
    </font>
    <font>
      <b/>
      <sz val="11"/>
      <color theme="1"/>
      <name val="맑은 고딕"/>
      <family val="3"/>
      <charset val="129"/>
      <scheme val="minor"/>
    </font>
    <font>
      <sz val="11"/>
      <name val="맑은 고딕"/>
      <family val="3"/>
      <charset val="129"/>
      <scheme val="minor"/>
    </font>
    <font>
      <i/>
      <sz val="11"/>
      <color theme="1"/>
      <name val="맑은 고딕"/>
      <family val="3"/>
      <charset val="129"/>
      <scheme val="minor"/>
    </font>
    <font>
      <b/>
      <sz val="12"/>
      <color indexed="81"/>
      <name val="돋움"/>
      <family val="3"/>
      <charset val="129"/>
    </font>
    <font>
      <b/>
      <sz val="11"/>
      <color rgb="FFFF0000"/>
      <name val="맑은 고딕"/>
      <family val="3"/>
      <charset val="129"/>
      <scheme val="minor"/>
    </font>
    <font>
      <sz val="12"/>
      <color theme="0"/>
      <name val="맑은 고딕"/>
      <family val="3"/>
      <charset val="129"/>
      <scheme val="minor"/>
    </font>
    <font>
      <b/>
      <sz val="12"/>
      <color theme="0"/>
      <name val="맑은 고딕"/>
      <family val="3"/>
      <charset val="129"/>
      <scheme val="minor"/>
    </font>
    <font>
      <sz val="12"/>
      <color theme="1"/>
      <name val="맑은 고딕"/>
      <family val="3"/>
      <charset val="129"/>
      <scheme val="minor"/>
    </font>
    <font>
      <b/>
      <sz val="12"/>
      <color theme="1"/>
      <name val="맑은 고딕"/>
      <family val="3"/>
      <charset val="129"/>
      <scheme val="minor"/>
    </font>
    <font>
      <b/>
      <sz val="12"/>
      <color rgb="FFFF0000"/>
      <name val="맑은 고딕"/>
      <family val="3"/>
      <charset val="129"/>
      <scheme val="minor"/>
    </font>
    <font>
      <b/>
      <sz val="14"/>
      <color theme="1"/>
      <name val="맑은 고딕"/>
      <family val="3"/>
      <charset val="129"/>
      <scheme val="minor"/>
    </font>
    <font>
      <u/>
      <sz val="11"/>
      <color theme="10"/>
      <name val="맑은 고딕"/>
      <family val="2"/>
      <charset val="129"/>
      <scheme val="minor"/>
    </font>
    <font>
      <sz val="11"/>
      <name val="맑은 고딕"/>
      <family val="2"/>
      <charset val="129"/>
      <scheme val="minor"/>
    </font>
    <font>
      <b/>
      <sz val="18"/>
      <color rgb="FF0000FF"/>
      <name val="맑은 고딕"/>
      <family val="3"/>
      <charset val="129"/>
      <scheme val="minor"/>
    </font>
    <font>
      <b/>
      <sz val="14"/>
      <color rgb="FFFF0000"/>
      <name val="맑은 고딕"/>
      <family val="3"/>
      <charset val="129"/>
      <scheme val="minor"/>
    </font>
    <font>
      <sz val="14"/>
      <color rgb="FFFF0000"/>
      <name val="맑은 고딕"/>
      <family val="3"/>
      <charset val="129"/>
      <scheme val="minor"/>
    </font>
    <font>
      <b/>
      <sz val="22"/>
      <color theme="1"/>
      <name val="맑은 고딕"/>
      <family val="3"/>
      <charset val="129"/>
      <scheme val="minor"/>
    </font>
    <font>
      <b/>
      <sz val="14"/>
      <color rgb="FF0000CC"/>
      <name val="맑은 고딕"/>
      <family val="3"/>
      <charset val="129"/>
      <scheme val="minor"/>
    </font>
    <font>
      <b/>
      <sz val="10"/>
      <color theme="1"/>
      <name val="맑은 고딕"/>
      <family val="3"/>
      <charset val="129"/>
      <scheme val="minor"/>
    </font>
    <font>
      <b/>
      <sz val="20"/>
      <color rgb="FFFF0000"/>
      <name val="맑은 고딕"/>
      <family val="3"/>
      <charset val="129"/>
      <scheme val="minor"/>
    </font>
    <font>
      <b/>
      <sz val="12"/>
      <name val="맑은 고딕"/>
      <family val="3"/>
      <charset val="129"/>
      <scheme val="minor"/>
    </font>
    <font>
      <b/>
      <sz val="20"/>
      <name val="맑은 고딕"/>
      <family val="3"/>
      <charset val="129"/>
      <scheme val="minor"/>
    </font>
    <font>
      <b/>
      <sz val="12"/>
      <color rgb="FF0000CC"/>
      <name val="맑은 고딕"/>
      <family val="3"/>
      <charset val="129"/>
      <scheme val="minor"/>
    </font>
    <font>
      <b/>
      <sz val="20"/>
      <color theme="1"/>
      <name val="맑은 고딕"/>
      <family val="3"/>
      <charset val="129"/>
      <scheme val="minor"/>
    </font>
    <font>
      <b/>
      <sz val="18"/>
      <color rgb="FFFF0000"/>
      <name val="맑은 고딕"/>
      <family val="3"/>
      <charset val="129"/>
      <scheme val="minor"/>
    </font>
    <font>
      <sz val="18"/>
      <color rgb="FFFF0000"/>
      <name val="맑은 고딕"/>
      <family val="3"/>
      <charset val="129"/>
      <scheme val="minor"/>
    </font>
    <font>
      <b/>
      <sz val="22"/>
      <color rgb="FF0000FF"/>
      <name val="맑은 고딕"/>
      <family val="3"/>
      <charset val="129"/>
      <scheme val="minor"/>
    </font>
    <font>
      <b/>
      <sz val="14"/>
      <name val="맑은 고딕"/>
      <family val="3"/>
      <charset val="129"/>
      <scheme val="minor"/>
    </font>
    <font>
      <b/>
      <sz val="24"/>
      <color rgb="FF0000FF"/>
      <name val="맑은 고딕"/>
      <family val="3"/>
      <charset val="129"/>
      <scheme val="minor"/>
    </font>
    <font>
      <b/>
      <sz val="14"/>
      <color rgb="FF0000FF"/>
      <name val="맑은 고딕"/>
      <family val="3"/>
      <charset val="129"/>
      <scheme val="minor"/>
    </font>
    <font>
      <sz val="13"/>
      <name val="맑은 고딕"/>
      <family val="3"/>
      <charset val="129"/>
      <scheme val="minor"/>
    </font>
    <font>
      <b/>
      <sz val="13"/>
      <name val="맑은 고딕"/>
      <family val="3"/>
      <charset val="129"/>
      <scheme val="minor"/>
    </font>
    <font>
      <sz val="13"/>
      <color theme="1"/>
      <name val="맑은 고딕"/>
      <family val="3"/>
      <charset val="129"/>
      <scheme val="minor"/>
    </font>
    <font>
      <b/>
      <sz val="13"/>
      <color theme="1"/>
      <name val="맑은 고딕"/>
      <family val="3"/>
      <charset val="129"/>
      <scheme val="minor"/>
    </font>
    <font>
      <b/>
      <sz val="14"/>
      <color indexed="81"/>
      <name val="돋움"/>
      <family val="3"/>
      <charset val="129"/>
    </font>
    <font>
      <sz val="10"/>
      <color theme="1"/>
      <name val="맑은 고딕"/>
      <family val="2"/>
      <charset val="129"/>
      <scheme val="minor"/>
    </font>
    <font>
      <sz val="10"/>
      <color theme="1"/>
      <name val="맑은 고딕"/>
      <family val="3"/>
      <charset val="129"/>
      <scheme val="minor"/>
    </font>
    <font>
      <sz val="8"/>
      <name val="돋움"/>
      <family val="3"/>
      <charset val="129"/>
    </font>
    <font>
      <sz val="11"/>
      <color theme="1"/>
      <name val="맑은 고딕"/>
      <family val="3"/>
      <charset val="129"/>
      <scheme val="minor"/>
    </font>
    <font>
      <sz val="11"/>
      <color theme="1"/>
      <name val="맑은 고딕"/>
      <family val="2"/>
      <scheme val="minor"/>
    </font>
    <font>
      <b/>
      <sz val="14"/>
      <name val="맑은 고딕"/>
      <family val="3"/>
      <charset val="129"/>
    </font>
    <font>
      <sz val="8"/>
      <name val="맑은 고딕"/>
      <family val="3"/>
      <charset val="129"/>
      <scheme val="minor"/>
    </font>
    <font>
      <sz val="8"/>
      <name val="맑은 고딕"/>
      <family val="3"/>
      <charset val="129"/>
    </font>
    <font>
      <sz val="8"/>
      <color theme="1"/>
      <name val="맑은 고딕"/>
      <family val="3"/>
      <charset val="129"/>
    </font>
    <font>
      <b/>
      <sz val="9"/>
      <color theme="1"/>
      <name val="맑은 고딕"/>
      <family val="3"/>
      <charset val="129"/>
    </font>
    <font>
      <b/>
      <sz val="9"/>
      <color theme="0"/>
      <name val="맑은 고딕"/>
      <family val="3"/>
      <charset val="129"/>
    </font>
    <font>
      <b/>
      <sz val="9"/>
      <name val="맑은 고딕"/>
      <family val="3"/>
      <charset val="129"/>
    </font>
    <font>
      <b/>
      <sz val="9"/>
      <color rgb="FF0000FF"/>
      <name val="맑은 고딕"/>
      <family val="3"/>
      <charset val="129"/>
    </font>
    <font>
      <sz val="9"/>
      <color theme="1"/>
      <name val="맑은 고딕"/>
      <family val="3"/>
      <charset val="129"/>
      <scheme val="minor"/>
    </font>
    <font>
      <b/>
      <sz val="18"/>
      <name val="맑은 고딕"/>
      <family val="3"/>
      <charset val="129"/>
      <scheme val="minor"/>
    </font>
    <font>
      <b/>
      <sz val="12"/>
      <color rgb="FF0000FF"/>
      <name val="맑은 고딕"/>
      <family val="3"/>
      <charset val="129"/>
      <scheme val="minor"/>
    </font>
    <font>
      <b/>
      <sz val="10"/>
      <color rgb="FFFF0000"/>
      <name val="맑은 고딕"/>
      <family val="3"/>
      <charset val="129"/>
      <scheme val="minor"/>
    </font>
    <font>
      <b/>
      <sz val="10"/>
      <color theme="0"/>
      <name val="맑은 고딕"/>
      <family val="3"/>
      <charset val="129"/>
      <scheme val="minor"/>
    </font>
    <font>
      <sz val="8"/>
      <color theme="1"/>
      <name val="맑은 고딕"/>
      <family val="3"/>
      <charset val="129"/>
      <scheme val="minor"/>
    </font>
    <font>
      <b/>
      <sz val="10"/>
      <name val="맑은 고딕"/>
      <family val="3"/>
      <charset val="129"/>
      <scheme val="minor"/>
    </font>
    <font>
      <b/>
      <sz val="9"/>
      <name val="맑은 고딕"/>
      <family val="3"/>
      <charset val="129"/>
      <scheme val="minor"/>
    </font>
    <font>
      <b/>
      <sz val="10"/>
      <color rgb="FFFF0000"/>
      <name val="맑은 고딕"/>
      <family val="3"/>
      <charset val="129"/>
    </font>
    <font>
      <b/>
      <sz val="10"/>
      <color theme="1"/>
      <name val="맑은 고딕"/>
      <family val="3"/>
      <charset val="129"/>
    </font>
    <font>
      <sz val="10"/>
      <color theme="1"/>
      <name val="맑은 고딕"/>
      <family val="3"/>
      <charset val="129"/>
    </font>
    <font>
      <sz val="10"/>
      <name val="맑은 고딕"/>
      <family val="3"/>
      <charset val="129"/>
      <scheme val="minor"/>
    </font>
    <font>
      <sz val="10"/>
      <color rgb="FF0000FF"/>
      <name val="맑은 고딕"/>
      <family val="3"/>
      <charset val="129"/>
      <scheme val="minor"/>
    </font>
    <font>
      <sz val="9"/>
      <color rgb="FFFF0000"/>
      <name val="맑은 고딕"/>
      <family val="3"/>
      <charset val="129"/>
      <scheme val="minor"/>
    </font>
    <font>
      <sz val="9"/>
      <name val="맑은 고딕"/>
      <family val="3"/>
      <charset val="129"/>
      <scheme val="minor"/>
    </font>
    <font>
      <sz val="10"/>
      <color theme="0" tint="-0.34998626667073579"/>
      <name val="맑은 고딕"/>
      <family val="3"/>
      <charset val="129"/>
      <scheme val="minor"/>
    </font>
    <font>
      <sz val="8"/>
      <color theme="0" tint="-0.34998626667073579"/>
      <name val="맑은 고딕"/>
      <family val="3"/>
      <charset val="129"/>
      <scheme val="minor"/>
    </font>
    <font>
      <i/>
      <sz val="10"/>
      <color theme="0" tint="-0.499984740745262"/>
      <name val="맑은 고딕"/>
      <family val="3"/>
      <charset val="129"/>
      <scheme val="minor"/>
    </font>
    <font>
      <sz val="12"/>
      <color theme="1"/>
      <name val="맑은 고딕"/>
      <family val="2"/>
      <charset val="129"/>
      <scheme val="minor"/>
    </font>
    <font>
      <b/>
      <sz val="12"/>
      <color theme="0" tint="-0.249977111117893"/>
      <name val="맑은 고딕"/>
      <family val="3"/>
      <charset val="129"/>
      <scheme val="minor"/>
    </font>
    <font>
      <sz val="11"/>
      <color theme="0" tint="-0.249977111117893"/>
      <name val="맑은 고딕"/>
      <family val="3"/>
      <charset val="129"/>
      <scheme val="minor"/>
    </font>
    <font>
      <b/>
      <sz val="12"/>
      <color theme="1" tint="0.499984740745262"/>
      <name val="맑은 고딕"/>
      <family val="3"/>
      <charset val="129"/>
      <scheme val="minor"/>
    </font>
    <font>
      <sz val="12"/>
      <color theme="1" tint="0.499984740745262"/>
      <name val="맑은 고딕"/>
      <family val="3"/>
      <charset val="129"/>
      <scheme val="minor"/>
    </font>
    <font>
      <b/>
      <sz val="13"/>
      <color theme="1" tint="0.499984740745262"/>
      <name val="맑은 고딕"/>
      <family val="3"/>
      <charset val="129"/>
      <scheme val="minor"/>
    </font>
    <font>
      <sz val="11"/>
      <color theme="1" tint="0.499984740745262"/>
      <name val="맑은 고딕"/>
      <family val="3"/>
      <charset val="129"/>
      <scheme val="minor"/>
    </font>
    <font>
      <b/>
      <sz val="11"/>
      <color theme="0" tint="-0.249977111117893"/>
      <name val="맑은 고딕"/>
      <family val="3"/>
      <charset val="129"/>
      <scheme val="minor"/>
    </font>
    <font>
      <b/>
      <sz val="24"/>
      <color theme="1"/>
      <name val="맑은 고딕"/>
      <family val="3"/>
      <charset val="129"/>
      <scheme val="minor"/>
    </font>
    <font>
      <sz val="11"/>
      <color theme="0" tint="-0.499984740745262"/>
      <name val="맑은 고딕"/>
      <family val="3"/>
      <charset val="129"/>
      <scheme val="minor"/>
    </font>
    <font>
      <b/>
      <sz val="9"/>
      <color theme="1" tint="0.249977111117893"/>
      <name val="맑은 고딕"/>
      <family val="3"/>
      <charset val="129"/>
      <scheme val="minor"/>
    </font>
    <font>
      <b/>
      <u/>
      <sz val="10"/>
      <color theme="6"/>
      <name val="맑은 고딕"/>
      <family val="3"/>
      <charset val="129"/>
      <scheme val="minor"/>
    </font>
    <font>
      <b/>
      <u/>
      <sz val="10"/>
      <color rgb="FFFF0000"/>
      <name val="맑은 고딕"/>
      <family val="3"/>
      <charset val="129"/>
      <scheme val="minor"/>
    </font>
    <font>
      <sz val="10"/>
      <color rgb="FFFF0000"/>
      <name val="맑은 고딕"/>
      <family val="3"/>
      <charset val="129"/>
      <scheme val="minor"/>
    </font>
    <font>
      <sz val="10"/>
      <name val="맑은 고딕"/>
      <family val="3"/>
      <charset val="129"/>
    </font>
    <font>
      <sz val="10"/>
      <color rgb="FF0000FF"/>
      <name val="맑은 고딕"/>
      <family val="3"/>
      <charset val="129"/>
    </font>
    <font>
      <sz val="10"/>
      <color rgb="FFFF0000"/>
      <name val="맑은 고딕"/>
      <family val="3"/>
      <charset val="129"/>
    </font>
    <font>
      <sz val="10"/>
      <color theme="9"/>
      <name val="맑은 고딕"/>
      <family val="3"/>
      <charset val="129"/>
    </font>
    <font>
      <sz val="10"/>
      <color theme="6"/>
      <name val="맑은 고딕"/>
      <family val="3"/>
      <charset val="129"/>
    </font>
    <font>
      <sz val="10"/>
      <color theme="6"/>
      <name val="맑은 고딕"/>
      <family val="3"/>
      <charset val="129"/>
      <scheme val="minor"/>
    </font>
    <font>
      <b/>
      <sz val="10"/>
      <color theme="6"/>
      <name val="맑은 고딕"/>
      <family val="3"/>
      <charset val="129"/>
      <scheme val="minor"/>
    </font>
    <font>
      <b/>
      <sz val="10"/>
      <color theme="6"/>
      <name val="맑은 고딕"/>
      <family val="3"/>
      <charset val="129"/>
    </font>
    <font>
      <b/>
      <sz val="10"/>
      <color theme="1" tint="0.249977111117893"/>
      <name val="맑은 고딕"/>
      <family val="3"/>
      <charset val="129"/>
      <scheme val="minor"/>
    </font>
    <font>
      <sz val="10"/>
      <color theme="1" tint="0.249977111117893"/>
      <name val="맑은 고딕"/>
      <family val="3"/>
      <charset val="129"/>
      <scheme val="minor"/>
    </font>
    <font>
      <b/>
      <sz val="10"/>
      <color rgb="FF0000FF"/>
      <name val="맑은 고딕"/>
      <family val="3"/>
      <charset val="129"/>
      <scheme val="minor"/>
    </font>
    <font>
      <sz val="11"/>
      <color rgb="FF0000FF"/>
      <name val="맑은 고딕"/>
      <family val="2"/>
      <charset val="129"/>
      <scheme val="minor"/>
    </font>
    <font>
      <b/>
      <sz val="11"/>
      <color theme="0" tint="-0.499984740745262"/>
      <name val="맑은 고딕"/>
      <family val="3"/>
      <charset val="129"/>
      <scheme val="minor"/>
    </font>
    <font>
      <sz val="11"/>
      <color rgb="FF0000FF"/>
      <name val="맑은 고딕"/>
      <family val="3"/>
      <charset val="129"/>
      <scheme val="minor"/>
    </font>
    <font>
      <b/>
      <u/>
      <sz val="11"/>
      <color rgb="FFFF0000"/>
      <name val="맑은 고딕"/>
      <family val="3"/>
      <charset val="129"/>
      <scheme val="minor"/>
    </font>
    <font>
      <sz val="11"/>
      <name val="맑은 고딕"/>
      <family val="3"/>
      <charset val="129"/>
    </font>
    <font>
      <sz val="11"/>
      <color theme="1" tint="0.249977111117893"/>
      <name val="맑은 고딕"/>
      <family val="3"/>
      <charset val="129"/>
      <scheme val="minor"/>
    </font>
    <font>
      <b/>
      <sz val="11"/>
      <color theme="1" tint="0.249977111117893"/>
      <name val="맑은 고딕"/>
      <family val="3"/>
      <charset val="129"/>
      <scheme val="minor"/>
    </font>
    <font>
      <b/>
      <sz val="14"/>
      <color theme="1" tint="0.249977111117893"/>
      <name val="맑은 고딕"/>
      <family val="3"/>
      <charset val="129"/>
      <scheme val="minor"/>
    </font>
    <font>
      <sz val="11"/>
      <color theme="1"/>
      <name val="맑은 고딕"/>
      <family val="3"/>
      <charset val="129"/>
    </font>
    <font>
      <sz val="9.9"/>
      <color theme="1"/>
      <name val="맑은 고딕"/>
      <family val="3"/>
      <charset val="129"/>
    </font>
    <font>
      <sz val="11"/>
      <color theme="1" tint="0.34998626667073579"/>
      <name val="맑은 고딕"/>
      <family val="3"/>
      <charset val="129"/>
      <scheme val="minor"/>
    </font>
    <font>
      <b/>
      <sz val="11"/>
      <color theme="1" tint="0.34998626667073579"/>
      <name val="맑은 고딕"/>
      <family val="3"/>
      <charset val="129"/>
      <scheme val="minor"/>
    </font>
    <font>
      <sz val="11"/>
      <color rgb="FF0000FF"/>
      <name val="맑은 고딕"/>
      <family val="3"/>
      <charset val="129"/>
    </font>
    <font>
      <b/>
      <i/>
      <sz val="11"/>
      <color theme="1"/>
      <name val="맑은 고딕"/>
      <family val="3"/>
      <charset val="129"/>
      <scheme val="minor"/>
    </font>
    <font>
      <i/>
      <sz val="10"/>
      <color rgb="FF0000FF"/>
      <name val="맑은 고딕"/>
      <family val="3"/>
      <charset val="129"/>
    </font>
  </fonts>
  <fills count="36">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rgb="FF7030A0"/>
        <bgColor indexed="64"/>
      </patternFill>
    </fill>
    <fill>
      <patternFill patternType="solid">
        <fgColor theme="1"/>
        <bgColor indexed="64"/>
      </patternFill>
    </fill>
    <fill>
      <patternFill patternType="solid">
        <fgColor rgb="FFFFC000"/>
        <bgColor indexed="64"/>
      </patternFill>
    </fill>
    <fill>
      <patternFill patternType="solid">
        <fgColor theme="4"/>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0" tint="-0.34998626667073579"/>
        <bgColor indexed="64"/>
      </patternFill>
    </fill>
  </fills>
  <borders count="33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dotted">
        <color indexed="64"/>
      </left>
      <right style="thin">
        <color auto="1"/>
      </right>
      <top/>
      <bottom/>
      <diagonal/>
    </border>
    <border>
      <left style="thin">
        <color indexed="64"/>
      </left>
      <right/>
      <top/>
      <bottom/>
      <diagonal/>
    </border>
    <border>
      <left/>
      <right/>
      <top style="medium">
        <color auto="1"/>
      </top>
      <bottom/>
      <diagonal/>
    </border>
    <border>
      <left/>
      <right style="thin">
        <color auto="1"/>
      </right>
      <top style="medium">
        <color auto="1"/>
      </top>
      <bottom/>
      <diagonal/>
    </border>
    <border>
      <left style="dotted">
        <color indexed="64"/>
      </left>
      <right style="thin">
        <color auto="1"/>
      </right>
      <top style="medium">
        <color auto="1"/>
      </top>
      <bottom/>
      <diagonal/>
    </border>
    <border>
      <left style="thin">
        <color indexed="64"/>
      </left>
      <right/>
      <top style="medium">
        <color auto="1"/>
      </top>
      <bottom/>
      <diagonal/>
    </border>
    <border>
      <left/>
      <right/>
      <top style="medium">
        <color theme="5"/>
      </top>
      <bottom/>
      <diagonal/>
    </border>
    <border>
      <left/>
      <right style="thin">
        <color auto="1"/>
      </right>
      <top style="medium">
        <color theme="5"/>
      </top>
      <bottom/>
      <diagonal/>
    </border>
    <border>
      <left style="dotted">
        <color indexed="64"/>
      </left>
      <right style="thin">
        <color auto="1"/>
      </right>
      <top style="medium">
        <color theme="5"/>
      </top>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auto="1"/>
      </left>
      <right style="thin">
        <color indexed="64"/>
      </right>
      <top/>
      <bottom/>
      <diagonal/>
    </border>
    <border>
      <left style="medium">
        <color auto="1"/>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style="medium">
        <color auto="1"/>
      </right>
      <top/>
      <bottom/>
      <diagonal/>
    </border>
    <border>
      <left style="medium">
        <color auto="1"/>
      </left>
      <right/>
      <top/>
      <bottom style="medium">
        <color auto="1"/>
      </bottom>
      <diagonal/>
    </border>
    <border>
      <left/>
      <right/>
      <top/>
      <bottom style="medium">
        <color indexed="64"/>
      </bottom>
      <diagonal/>
    </border>
    <border>
      <left/>
      <right style="thin">
        <color auto="1"/>
      </right>
      <top/>
      <bottom style="medium">
        <color indexed="64"/>
      </bottom>
      <diagonal/>
    </border>
    <border>
      <left style="dotted">
        <color indexed="64"/>
      </left>
      <right style="thin">
        <color auto="1"/>
      </right>
      <top/>
      <bottom style="medium">
        <color indexed="64"/>
      </bottom>
      <diagonal/>
    </border>
    <border>
      <left style="thin">
        <color auto="1"/>
      </left>
      <right style="medium">
        <color indexed="64"/>
      </right>
      <top/>
      <bottom style="medium">
        <color indexed="64"/>
      </bottom>
      <diagonal/>
    </border>
    <border>
      <left/>
      <right style="thin">
        <color auto="1"/>
      </right>
      <top style="medium">
        <color rgb="FFFF0000"/>
      </top>
      <bottom/>
      <diagonal/>
    </border>
    <border>
      <left/>
      <right/>
      <top style="medium">
        <color rgb="FFFF0000"/>
      </top>
      <bottom/>
      <diagonal/>
    </border>
    <border>
      <left style="dotted">
        <color indexed="64"/>
      </left>
      <right style="thin">
        <color auto="1"/>
      </right>
      <top style="medium">
        <color rgb="FFFF0000"/>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style="thin">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hair">
        <color auto="1"/>
      </right>
      <top style="thin">
        <color auto="1"/>
      </top>
      <bottom style="medium">
        <color auto="1"/>
      </bottom>
      <diagonal/>
    </border>
    <border>
      <left style="hair">
        <color auto="1"/>
      </left>
      <right style="thin">
        <color auto="1"/>
      </right>
      <top style="thin">
        <color auto="1"/>
      </top>
      <bottom style="medium">
        <color auto="1"/>
      </bottom>
      <diagonal/>
    </border>
    <border>
      <left/>
      <right/>
      <top style="medium">
        <color auto="1"/>
      </top>
      <bottom style="thin">
        <color auto="1"/>
      </bottom>
      <diagonal/>
    </border>
    <border>
      <left/>
      <right/>
      <top/>
      <bottom style="thin">
        <color auto="1"/>
      </bottom>
      <diagonal/>
    </border>
    <border>
      <left style="medium">
        <color rgb="FFFF0000"/>
      </left>
      <right/>
      <top style="medium">
        <color rgb="FFFF0000"/>
      </top>
      <bottom style="thin">
        <color auto="1"/>
      </bottom>
      <diagonal/>
    </border>
    <border>
      <left/>
      <right style="medium">
        <color rgb="FFFF0000"/>
      </right>
      <top style="medium">
        <color rgb="FFFF0000"/>
      </top>
      <bottom style="thin">
        <color auto="1"/>
      </bottom>
      <diagonal/>
    </border>
    <border>
      <left style="medium">
        <color rgb="FFFF0000"/>
      </left>
      <right style="thin">
        <color auto="1"/>
      </right>
      <top style="thin">
        <color auto="1"/>
      </top>
      <bottom style="thin">
        <color auto="1"/>
      </bottom>
      <diagonal/>
    </border>
    <border>
      <left style="thin">
        <color auto="1"/>
      </left>
      <right style="medium">
        <color rgb="FFFF0000"/>
      </right>
      <top style="thin">
        <color auto="1"/>
      </top>
      <bottom style="thin">
        <color auto="1"/>
      </bottom>
      <diagonal/>
    </border>
    <border>
      <left style="medium">
        <color rgb="FFFF0000"/>
      </left>
      <right/>
      <top/>
      <bottom/>
      <diagonal/>
    </border>
    <border>
      <left/>
      <right style="medium">
        <color rgb="FFFF0000"/>
      </right>
      <top/>
      <bottom/>
      <diagonal/>
    </border>
    <border>
      <left style="medium">
        <color rgb="FFFF0000"/>
      </left>
      <right/>
      <top style="medium">
        <color theme="5"/>
      </top>
      <bottom/>
      <diagonal/>
    </border>
    <border>
      <left/>
      <right style="medium">
        <color rgb="FFFF0000"/>
      </right>
      <top style="medium">
        <color theme="5"/>
      </top>
      <bottom/>
      <diagonal/>
    </border>
    <border>
      <left style="medium">
        <color rgb="FFFF0000"/>
      </left>
      <right/>
      <top/>
      <bottom style="medium">
        <color rgb="FFFF0000"/>
      </bottom>
      <diagonal/>
    </border>
    <border>
      <left/>
      <right style="medium">
        <color rgb="FFFF0000"/>
      </right>
      <top/>
      <bottom style="medium">
        <color rgb="FFFF0000"/>
      </bottom>
      <diagonal/>
    </border>
    <border>
      <left/>
      <right style="hair">
        <color auto="1"/>
      </right>
      <top style="hair">
        <color auto="1"/>
      </top>
      <bottom style="hair">
        <color auto="1"/>
      </bottom>
      <diagonal/>
    </border>
    <border>
      <left/>
      <right style="hair">
        <color auto="1"/>
      </right>
      <top style="thin">
        <color auto="1"/>
      </top>
      <bottom style="thin">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right style="hair">
        <color auto="1"/>
      </right>
      <top style="thin">
        <color auto="1"/>
      </top>
      <bottom style="hair">
        <color auto="1"/>
      </bottom>
      <diagonal/>
    </border>
    <border>
      <left style="thin">
        <color auto="1"/>
      </left>
      <right style="hair">
        <color auto="1"/>
      </right>
      <top style="hair">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right style="hair">
        <color auto="1"/>
      </right>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thin">
        <color auto="1"/>
      </right>
      <top/>
      <bottom style="hair">
        <color auto="1"/>
      </bottom>
      <diagonal/>
    </border>
    <border>
      <left/>
      <right style="hair">
        <color auto="1"/>
      </right>
      <top/>
      <bottom style="hair">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thin">
        <color auto="1"/>
      </left>
      <right/>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hair">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style="medium">
        <color indexed="64"/>
      </right>
      <top/>
      <bottom style="hair">
        <color auto="1"/>
      </bottom>
      <diagonal/>
    </border>
    <border>
      <left style="medium">
        <color indexed="64"/>
      </left>
      <right style="medium">
        <color indexed="64"/>
      </right>
      <top style="thin">
        <color auto="1"/>
      </top>
      <bottom style="medium">
        <color indexed="64"/>
      </bottom>
      <diagonal/>
    </border>
    <border>
      <left/>
      <right/>
      <top/>
      <bottom style="medium">
        <color rgb="FFFF0000"/>
      </bottom>
      <diagonal/>
    </border>
    <border>
      <left style="hair">
        <color theme="0" tint="-0.499984740745262"/>
      </left>
      <right/>
      <top/>
      <bottom/>
      <diagonal/>
    </border>
    <border>
      <left style="hair">
        <color theme="0" tint="-0.499984740745262"/>
      </left>
      <right/>
      <top style="medium">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right style="hair">
        <color auto="1"/>
      </right>
      <top style="thin">
        <color auto="1"/>
      </top>
      <bottom/>
      <diagonal/>
    </border>
    <border>
      <left style="medium">
        <color indexed="64"/>
      </left>
      <right style="medium">
        <color indexed="64"/>
      </right>
      <top style="thin">
        <color auto="1"/>
      </top>
      <bottom/>
      <diagonal/>
    </border>
    <border>
      <left style="thin">
        <color indexed="64"/>
      </left>
      <right style="thin">
        <color indexed="64"/>
      </right>
      <top style="medium">
        <color rgb="FF0000FF"/>
      </top>
      <bottom/>
      <diagonal/>
    </border>
    <border>
      <left style="thin">
        <color auto="1"/>
      </left>
      <right style="thin">
        <color auto="1"/>
      </right>
      <top style="medium">
        <color rgb="FF0000FF"/>
      </top>
      <bottom style="hair">
        <color auto="1"/>
      </bottom>
      <diagonal/>
    </border>
    <border>
      <left style="thin">
        <color auto="1"/>
      </left>
      <right style="hair">
        <color auto="1"/>
      </right>
      <top style="medium">
        <color rgb="FF0000FF"/>
      </top>
      <bottom style="hair">
        <color auto="1"/>
      </bottom>
      <diagonal/>
    </border>
    <border>
      <left style="hair">
        <color auto="1"/>
      </left>
      <right style="hair">
        <color auto="1"/>
      </right>
      <top style="medium">
        <color rgb="FF0000FF"/>
      </top>
      <bottom style="hair">
        <color auto="1"/>
      </bottom>
      <diagonal/>
    </border>
    <border>
      <left/>
      <right style="hair">
        <color auto="1"/>
      </right>
      <top style="medium">
        <color rgb="FF0000FF"/>
      </top>
      <bottom style="hair">
        <color auto="1"/>
      </bottom>
      <diagonal/>
    </border>
    <border>
      <left/>
      <right/>
      <top style="thin">
        <color auto="1"/>
      </top>
      <bottom style="medium">
        <color rgb="FF0000FF"/>
      </bottom>
      <diagonal/>
    </border>
    <border>
      <left/>
      <right style="hair">
        <color auto="1"/>
      </right>
      <top style="thin">
        <color auto="1"/>
      </top>
      <bottom style="medium">
        <color rgb="FF0000FF"/>
      </bottom>
      <diagonal/>
    </border>
    <border>
      <left style="hair">
        <color auto="1"/>
      </left>
      <right style="hair">
        <color auto="1"/>
      </right>
      <top style="thin">
        <color auto="1"/>
      </top>
      <bottom style="medium">
        <color rgb="FF0000FF"/>
      </bottom>
      <diagonal/>
    </border>
    <border>
      <left/>
      <right style="hair">
        <color auto="1"/>
      </right>
      <top style="medium">
        <color auto="1"/>
      </top>
      <bottom style="thin">
        <color auto="1"/>
      </bottom>
      <diagonal/>
    </border>
    <border>
      <left style="medium">
        <color indexed="64"/>
      </left>
      <right style="medium">
        <color auto="1"/>
      </right>
      <top style="medium">
        <color auto="1"/>
      </top>
      <bottom style="thin">
        <color auto="1"/>
      </bottom>
      <diagonal/>
    </border>
    <border>
      <left style="medium">
        <color indexed="64"/>
      </left>
      <right style="medium">
        <color auto="1"/>
      </right>
      <top style="thin">
        <color auto="1"/>
      </top>
      <bottom style="hair">
        <color auto="1"/>
      </bottom>
      <diagonal/>
    </border>
    <border>
      <left style="thin">
        <color auto="1"/>
      </left>
      <right style="thin">
        <color auto="1"/>
      </right>
      <top/>
      <bottom style="medium">
        <color auto="1"/>
      </bottom>
      <diagonal/>
    </border>
    <border>
      <left/>
      <right style="hair">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hair">
        <color theme="0" tint="-0.499984740745262"/>
      </left>
      <right/>
      <top style="medium">
        <color theme="5"/>
      </top>
      <bottom/>
      <diagonal/>
    </border>
    <border>
      <left style="medium">
        <color indexed="64"/>
      </left>
      <right style="medium">
        <color auto="1"/>
      </right>
      <top style="medium">
        <color rgb="FF0000FF"/>
      </top>
      <bottom style="hair">
        <color auto="1"/>
      </bottom>
      <diagonal/>
    </border>
    <border>
      <left style="medium">
        <color indexed="64"/>
      </left>
      <right style="medium">
        <color auto="1"/>
      </right>
      <top style="thin">
        <color auto="1"/>
      </top>
      <bottom style="medium">
        <color rgb="FF0000FF"/>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medium">
        <color auto="1"/>
      </top>
      <bottom/>
      <diagonal/>
    </border>
    <border>
      <left style="hair">
        <color theme="0" tint="-0.499984740745262"/>
      </left>
      <right style="hair">
        <color theme="0" tint="-0.499984740745262"/>
      </right>
      <top style="medium">
        <color theme="5"/>
      </top>
      <bottom/>
      <diagonal/>
    </border>
    <border>
      <left style="hair">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auto="1"/>
      </right>
      <top style="thin">
        <color auto="1"/>
      </top>
      <bottom style="thin">
        <color theme="0" tint="-0.499984740745262"/>
      </bottom>
      <diagonal/>
    </border>
    <border>
      <left style="thin">
        <color auto="1"/>
      </left>
      <right/>
      <top style="hair">
        <color auto="1"/>
      </top>
      <bottom style="thin">
        <color auto="1"/>
      </bottom>
      <diagonal/>
    </border>
    <border>
      <left style="medium">
        <color rgb="FFFF0000"/>
      </left>
      <right/>
      <top style="medium">
        <color rgb="FFFF0000"/>
      </top>
      <bottom/>
      <diagonal/>
    </border>
    <border>
      <left/>
      <right style="medium">
        <color rgb="FFFF0000"/>
      </right>
      <top style="medium">
        <color rgb="FFFF0000"/>
      </top>
      <bottom/>
      <diagonal/>
    </border>
    <border>
      <left/>
      <right style="medium">
        <color indexed="64"/>
      </right>
      <top style="medium">
        <color indexed="64"/>
      </top>
      <bottom/>
      <diagonal/>
    </border>
    <border>
      <left style="medium">
        <color indexed="64"/>
      </left>
      <right style="hair">
        <color auto="1"/>
      </right>
      <top style="thin">
        <color auto="1"/>
      </top>
      <bottom/>
      <diagonal/>
    </border>
    <border>
      <left style="hair">
        <color auto="1"/>
      </left>
      <right style="medium">
        <color indexed="64"/>
      </right>
      <top style="thin">
        <color auto="1"/>
      </top>
      <bottom/>
      <diagonal/>
    </border>
    <border>
      <left style="medium">
        <color indexed="64"/>
      </left>
      <right style="hair">
        <color auto="1"/>
      </right>
      <top style="thin">
        <color auto="1"/>
      </top>
      <bottom style="hair">
        <color auto="1"/>
      </bottom>
      <diagonal/>
    </border>
    <border>
      <left style="hair">
        <color auto="1"/>
      </left>
      <right style="medium">
        <color indexed="64"/>
      </right>
      <top style="thin">
        <color auto="1"/>
      </top>
      <bottom style="hair">
        <color auto="1"/>
      </bottom>
      <diagonal/>
    </border>
    <border>
      <left style="medium">
        <color indexed="64"/>
      </left>
      <right style="hair">
        <color auto="1"/>
      </right>
      <top/>
      <bottom style="hair">
        <color auto="1"/>
      </bottom>
      <diagonal/>
    </border>
    <border>
      <left style="hair">
        <color auto="1"/>
      </left>
      <right style="medium">
        <color indexed="64"/>
      </right>
      <top/>
      <bottom style="hair">
        <color auto="1"/>
      </bottom>
      <diagonal/>
    </border>
    <border>
      <left style="medium">
        <color indexed="64"/>
      </left>
      <right style="hair">
        <color auto="1"/>
      </right>
      <top/>
      <bottom/>
      <diagonal/>
    </border>
    <border>
      <left style="hair">
        <color auto="1"/>
      </left>
      <right style="medium">
        <color indexed="64"/>
      </right>
      <top/>
      <bottom/>
      <diagonal/>
    </border>
    <border>
      <left style="medium">
        <color indexed="64"/>
      </left>
      <right style="hair">
        <color auto="1"/>
      </right>
      <top style="hair">
        <color indexed="64"/>
      </top>
      <bottom style="hair">
        <color auto="1"/>
      </bottom>
      <diagonal/>
    </border>
    <border>
      <left style="hair">
        <color auto="1"/>
      </left>
      <right style="medium">
        <color indexed="64"/>
      </right>
      <top style="hair">
        <color indexed="64"/>
      </top>
      <bottom style="hair">
        <color auto="1"/>
      </bottom>
      <diagonal/>
    </border>
    <border>
      <left style="medium">
        <color indexed="64"/>
      </left>
      <right style="hair">
        <color auto="1"/>
      </right>
      <top style="thin">
        <color auto="1"/>
      </top>
      <bottom style="medium">
        <color indexed="64"/>
      </bottom>
      <diagonal/>
    </border>
    <border>
      <left style="hair">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hair">
        <color auto="1"/>
      </right>
      <top style="hair">
        <color auto="1"/>
      </top>
      <bottom style="thin">
        <color auto="1"/>
      </bottom>
      <diagonal/>
    </border>
    <border>
      <left style="hair">
        <color auto="1"/>
      </left>
      <right style="medium">
        <color indexed="64"/>
      </right>
      <top style="hair">
        <color auto="1"/>
      </top>
      <bottom style="thin">
        <color auto="1"/>
      </bottom>
      <diagonal/>
    </border>
    <border>
      <left style="medium">
        <color indexed="64"/>
      </left>
      <right style="hair">
        <color auto="1"/>
      </right>
      <top style="hair">
        <color auto="1"/>
      </top>
      <bottom/>
      <diagonal/>
    </border>
    <border>
      <left style="hair">
        <color auto="1"/>
      </left>
      <right style="medium">
        <color indexed="64"/>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theme="0"/>
      </bottom>
      <diagonal/>
    </border>
    <border>
      <left style="thin">
        <color indexed="64"/>
      </left>
      <right style="thin">
        <color indexed="64"/>
      </right>
      <top style="thin">
        <color indexed="64"/>
      </top>
      <bottom style="thin">
        <color theme="0"/>
      </bottom>
      <diagonal/>
    </border>
    <border>
      <left/>
      <right style="thin">
        <color indexed="64"/>
      </right>
      <top style="thin">
        <color indexed="64"/>
      </top>
      <bottom style="thin">
        <color theme="0"/>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bottom style="thin">
        <color theme="0"/>
      </bottom>
      <diagonal/>
    </border>
    <border>
      <left/>
      <right style="thin">
        <color indexed="64"/>
      </right>
      <top/>
      <bottom style="thin">
        <color theme="0"/>
      </bottom>
      <diagonal/>
    </border>
    <border>
      <left style="medium">
        <color indexed="64"/>
      </left>
      <right/>
      <top style="medium">
        <color indexed="64"/>
      </top>
      <bottom style="thin">
        <color theme="0"/>
      </bottom>
      <diagonal/>
    </border>
    <border>
      <left style="thin">
        <color indexed="64"/>
      </left>
      <right style="thin">
        <color indexed="64"/>
      </right>
      <top style="medium">
        <color indexed="64"/>
      </top>
      <bottom style="thin">
        <color theme="0"/>
      </bottom>
      <diagonal/>
    </border>
    <border>
      <left/>
      <right style="thin">
        <color indexed="64"/>
      </right>
      <top style="medium">
        <color indexed="64"/>
      </top>
      <bottom style="thin">
        <color theme="0"/>
      </bottom>
      <diagonal/>
    </border>
    <border>
      <left style="thin">
        <color indexed="64"/>
      </left>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bottom style="hair">
        <color auto="1"/>
      </bottom>
      <diagonal/>
    </border>
    <border>
      <left/>
      <right style="thin">
        <color auto="1"/>
      </right>
      <top style="hair">
        <color auto="1"/>
      </top>
      <bottom style="thin">
        <color auto="1"/>
      </bottom>
      <diagonal/>
    </border>
    <border>
      <left/>
      <right style="thin">
        <color auto="1"/>
      </right>
      <top style="hair">
        <color auto="1"/>
      </top>
      <bottom/>
      <diagonal/>
    </border>
    <border>
      <left style="hair">
        <color theme="0" tint="-0.499984740745262"/>
      </left>
      <right/>
      <top style="medium">
        <color rgb="FFFF0000"/>
      </top>
      <bottom/>
      <diagonal/>
    </border>
    <border>
      <left style="hair">
        <color theme="0" tint="-0.499984740745262"/>
      </left>
      <right style="hair">
        <color theme="0" tint="-0.499984740745262"/>
      </right>
      <top style="medium">
        <color rgb="FFFF0000"/>
      </top>
      <bottom/>
      <diagonal/>
    </border>
    <border>
      <left style="medium">
        <color rgb="FF0000FF"/>
      </left>
      <right style="thin">
        <color auto="1"/>
      </right>
      <top style="medium">
        <color rgb="FF0000FF"/>
      </top>
      <bottom/>
      <diagonal/>
    </border>
    <border>
      <left style="medium">
        <color rgb="FF0000FF"/>
      </left>
      <right style="thin">
        <color auto="1"/>
      </right>
      <top/>
      <bottom/>
      <diagonal/>
    </border>
    <border>
      <left style="medium">
        <color rgb="FF0000FF"/>
      </left>
      <right/>
      <top/>
      <bottom style="medium">
        <color rgb="FF0000FF"/>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style="hair">
        <color auto="1"/>
      </left>
      <right/>
      <top style="thin">
        <color auto="1"/>
      </top>
      <bottom/>
      <diagonal/>
    </border>
    <border>
      <left style="hair">
        <color auto="1"/>
      </left>
      <right/>
      <top style="thin">
        <color auto="1"/>
      </top>
      <bottom style="hair">
        <color auto="1"/>
      </bottom>
      <diagonal/>
    </border>
    <border>
      <left style="hair">
        <color auto="1"/>
      </left>
      <right/>
      <top style="medium">
        <color rgb="FF0000FF"/>
      </top>
      <bottom style="hair">
        <color auto="1"/>
      </bottom>
      <diagonal/>
    </border>
    <border>
      <left style="hair">
        <color auto="1"/>
      </left>
      <right/>
      <top style="thin">
        <color auto="1"/>
      </top>
      <bottom style="medium">
        <color rgb="FF0000FF"/>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diagonal/>
    </border>
    <border>
      <left/>
      <right style="medium">
        <color indexed="64"/>
      </right>
      <top style="thin">
        <color auto="1"/>
      </top>
      <bottom/>
      <diagonal/>
    </border>
    <border>
      <left/>
      <right style="medium">
        <color auto="1"/>
      </right>
      <top style="thin">
        <color auto="1"/>
      </top>
      <bottom style="hair">
        <color auto="1"/>
      </bottom>
      <diagonal/>
    </border>
    <border>
      <left/>
      <right style="medium">
        <color rgb="FF0000FF"/>
      </right>
      <top style="medium">
        <color rgb="FF0000FF"/>
      </top>
      <bottom style="hair">
        <color auto="1"/>
      </bottom>
      <diagonal/>
    </border>
    <border>
      <left/>
      <right style="medium">
        <color rgb="FF0000FF"/>
      </right>
      <top style="hair">
        <color auto="1"/>
      </top>
      <bottom style="hair">
        <color auto="1"/>
      </bottom>
      <diagonal/>
    </border>
    <border>
      <left/>
      <right style="medium">
        <color rgb="FF0000FF"/>
      </right>
      <top style="hair">
        <color auto="1"/>
      </top>
      <bottom/>
      <diagonal/>
    </border>
    <border>
      <left/>
      <right style="medium">
        <color rgb="FF0000FF"/>
      </right>
      <top style="thin">
        <color auto="1"/>
      </top>
      <bottom style="medium">
        <color rgb="FF0000FF"/>
      </bottom>
      <diagonal/>
    </border>
    <border>
      <left style="hair">
        <color auto="1"/>
      </left>
      <right/>
      <top style="thin">
        <color auto="1"/>
      </top>
      <bottom style="thin">
        <color auto="1"/>
      </bottom>
      <diagonal/>
    </border>
    <border>
      <left/>
      <right style="medium">
        <color indexed="64"/>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thin">
        <color auto="1"/>
      </left>
      <right style="thin">
        <color auto="1"/>
      </right>
      <top style="hair">
        <color auto="1"/>
      </top>
      <bottom/>
      <diagonal/>
    </border>
    <border>
      <left/>
      <right/>
      <top style="thin">
        <color auto="1"/>
      </top>
      <bottom style="thin">
        <color auto="1"/>
      </bottom>
      <diagonal/>
    </border>
    <border>
      <left style="hair">
        <color auto="1"/>
      </left>
      <right/>
      <top style="hair">
        <color auto="1"/>
      </top>
      <bottom style="thin">
        <color auto="1"/>
      </bottom>
      <diagonal/>
    </border>
    <border>
      <left style="hair">
        <color auto="1"/>
      </left>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thin">
        <color indexed="64"/>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hair">
        <color theme="0" tint="-0.249977111117893"/>
      </right>
      <top style="thin">
        <color theme="0" tint="-0.249977111117893"/>
      </top>
      <bottom/>
      <diagonal/>
    </border>
    <border>
      <left style="hair">
        <color theme="0" tint="-0.249977111117893"/>
      </left>
      <right style="hair">
        <color theme="0" tint="-0.249977111117893"/>
      </right>
      <top style="thin">
        <color theme="0" tint="-0.249977111117893"/>
      </top>
      <bottom/>
      <diagonal/>
    </border>
    <border>
      <left/>
      <right/>
      <top style="thin">
        <color theme="0" tint="-0.249977111117893"/>
      </top>
      <bottom/>
      <diagonal/>
    </border>
    <border>
      <left style="hair">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right style="thin">
        <color indexed="64"/>
      </right>
      <top style="thin">
        <color theme="0" tint="-0.249977111117893"/>
      </top>
      <bottom/>
      <diagonal/>
    </border>
    <border>
      <left style="thin">
        <color indexed="64"/>
      </left>
      <right style="hair">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thin">
        <color theme="0" tint="-0.249977111117893"/>
      </top>
      <bottom style="thin">
        <color theme="0" tint="-0.249977111117893"/>
      </bottom>
      <diagonal/>
    </border>
    <border>
      <left/>
      <right style="hair">
        <color theme="0" tint="-0.249977111117893"/>
      </right>
      <top style="thin">
        <color theme="0" tint="-0.249977111117893"/>
      </top>
      <bottom style="thin">
        <color theme="0" tint="-0.249977111117893"/>
      </bottom>
      <diagonal/>
    </border>
    <border>
      <left style="thin">
        <color indexed="64"/>
      </left>
      <right style="thin">
        <color theme="0" tint="-0.249977111117893"/>
      </right>
      <top/>
      <bottom/>
      <diagonal/>
    </border>
    <border>
      <left style="thin">
        <color theme="0" tint="-0.249977111117893"/>
      </left>
      <right style="thin">
        <color theme="0" tint="-0.249977111117893"/>
      </right>
      <top/>
      <bottom/>
      <diagonal/>
    </border>
    <border>
      <left/>
      <right style="thin">
        <color theme="1"/>
      </right>
      <top/>
      <bottom/>
      <diagonal/>
    </border>
    <border>
      <left/>
      <right style="hair">
        <color theme="0" tint="-0.249977111117893"/>
      </right>
      <top/>
      <bottom/>
      <diagonal/>
    </border>
    <border>
      <left style="hair">
        <color theme="0" tint="-0.249977111117893"/>
      </left>
      <right style="hair">
        <color theme="0" tint="-0.249977111117893"/>
      </right>
      <top/>
      <bottom/>
      <diagonal/>
    </border>
    <border>
      <left style="hair">
        <color theme="0" tint="-0.249977111117893"/>
      </left>
      <right style="thin">
        <color theme="0" tint="-0.249977111117893"/>
      </right>
      <top/>
      <bottom/>
      <diagonal/>
    </border>
    <border>
      <left/>
      <right style="thin">
        <color theme="0" tint="-0.249977111117893"/>
      </right>
      <top/>
      <bottom/>
      <diagonal/>
    </border>
    <border>
      <left style="thin">
        <color indexed="64"/>
      </left>
      <right style="hair">
        <color theme="0" tint="-0.249977111117893"/>
      </right>
      <top style="thin">
        <color theme="0" tint="-0.249977111117893"/>
      </top>
      <bottom/>
      <diagonal/>
    </border>
    <border>
      <left style="thin">
        <color indexed="64"/>
      </left>
      <right style="hair">
        <color theme="0" tint="-0.249977111117893"/>
      </right>
      <top/>
      <bottom/>
      <diagonal/>
    </border>
    <border>
      <left style="thin">
        <color indexed="64"/>
      </left>
      <right style="thin">
        <color theme="0" tint="-0.249977111117893"/>
      </right>
      <top/>
      <bottom style="thin">
        <color indexed="64"/>
      </bottom>
      <diagonal/>
    </border>
    <border>
      <left style="thin">
        <color theme="0" tint="-0.249977111117893"/>
      </left>
      <right style="thin">
        <color theme="0" tint="-0.249977111117893"/>
      </right>
      <top/>
      <bottom style="thin">
        <color indexed="64"/>
      </bottom>
      <diagonal/>
    </border>
    <border>
      <left/>
      <right style="thin">
        <color theme="1"/>
      </right>
      <top/>
      <bottom style="thin">
        <color indexed="64"/>
      </bottom>
      <diagonal/>
    </border>
    <border>
      <left/>
      <right style="hair">
        <color theme="0" tint="-0.249977111117893"/>
      </right>
      <top/>
      <bottom style="thin">
        <color indexed="64"/>
      </bottom>
      <diagonal/>
    </border>
    <border>
      <left style="hair">
        <color theme="0" tint="-0.249977111117893"/>
      </left>
      <right style="hair">
        <color theme="0" tint="-0.249977111117893"/>
      </right>
      <top/>
      <bottom style="thin">
        <color indexed="64"/>
      </bottom>
      <diagonal/>
    </border>
    <border>
      <left style="hair">
        <color theme="0" tint="-0.249977111117893"/>
      </left>
      <right style="thin">
        <color theme="0" tint="-0.249977111117893"/>
      </right>
      <top/>
      <bottom style="thin">
        <color indexed="64"/>
      </bottom>
      <diagonal/>
    </border>
    <border>
      <left/>
      <right style="thin">
        <color theme="0" tint="-0.249977111117893"/>
      </right>
      <top/>
      <bottom style="thin">
        <color indexed="64"/>
      </bottom>
      <diagonal/>
    </border>
    <border>
      <left style="thin">
        <color indexed="64"/>
      </left>
      <right style="hair">
        <color theme="0" tint="-0.249977111117893"/>
      </right>
      <top/>
      <bottom style="thin">
        <color indexed="64"/>
      </bottom>
      <diagonal/>
    </border>
    <border>
      <left style="medium">
        <color indexed="64"/>
      </left>
      <right style="medium">
        <color indexed="64"/>
      </right>
      <top style="hair">
        <color indexed="64"/>
      </top>
      <bottom style="thin">
        <color auto="1"/>
      </bottom>
      <diagonal/>
    </border>
    <border>
      <left style="medium">
        <color indexed="64"/>
      </left>
      <right style="medium">
        <color indexed="64"/>
      </right>
      <top style="medium">
        <color indexed="64"/>
      </top>
      <bottom/>
      <diagonal/>
    </border>
    <border>
      <left/>
      <right/>
      <top style="thin">
        <color auto="1"/>
      </top>
      <bottom style="hair">
        <color indexed="64"/>
      </bottom>
      <diagonal/>
    </border>
    <border>
      <left/>
      <right/>
      <top style="hair">
        <color indexed="64"/>
      </top>
      <bottom style="hair">
        <color indexed="64"/>
      </bottom>
      <diagonal/>
    </border>
    <border>
      <left/>
      <right/>
      <top style="hair">
        <color indexed="64"/>
      </top>
      <bottom style="thin">
        <color auto="1"/>
      </bottom>
      <diagonal/>
    </border>
    <border>
      <left style="medium">
        <color indexed="64"/>
      </left>
      <right style="medium">
        <color indexed="64"/>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right style="hair">
        <color auto="1"/>
      </right>
      <top/>
      <bottom style="thin">
        <color auto="1"/>
      </bottom>
      <diagonal/>
    </border>
    <border>
      <left style="hair">
        <color indexed="64"/>
      </left>
      <right style="medium">
        <color indexed="64"/>
      </right>
      <top/>
      <bottom style="thin">
        <color auto="1"/>
      </bottom>
      <diagonal/>
    </border>
    <border>
      <left style="hair">
        <color indexed="64"/>
      </left>
      <right style="medium">
        <color indexed="64"/>
      </right>
      <top style="thin">
        <color auto="1"/>
      </top>
      <bottom style="thin">
        <color auto="1"/>
      </bottom>
      <diagonal/>
    </border>
    <border>
      <left style="thin">
        <color indexed="64"/>
      </left>
      <right style="medium">
        <color indexed="64"/>
      </right>
      <top style="hair">
        <color auto="1"/>
      </top>
      <bottom style="hair">
        <color auto="1"/>
      </bottom>
      <diagonal/>
    </border>
    <border>
      <left style="thin">
        <color indexed="64"/>
      </left>
      <right style="medium">
        <color indexed="64"/>
      </right>
      <top style="hair">
        <color auto="1"/>
      </top>
      <bottom style="thin">
        <color auto="1"/>
      </bottom>
      <diagonal/>
    </border>
    <border>
      <left/>
      <right style="hair">
        <color auto="1"/>
      </right>
      <top style="hair">
        <color auto="1"/>
      </top>
      <bottom style="thin">
        <color indexed="64"/>
      </bottom>
      <diagonal/>
    </border>
    <border>
      <left style="medium">
        <color indexed="64"/>
      </left>
      <right style="hair">
        <color auto="1"/>
      </right>
      <top/>
      <bottom style="thin">
        <color auto="1"/>
      </bottom>
      <diagonal/>
    </border>
    <border>
      <left style="medium">
        <color indexed="64"/>
      </left>
      <right style="hair">
        <color auto="1"/>
      </right>
      <top style="thin">
        <color indexed="64"/>
      </top>
      <bottom style="thin">
        <color indexed="64"/>
      </bottom>
      <diagonal/>
    </border>
    <border>
      <left style="medium">
        <color indexed="64"/>
      </left>
      <right/>
      <top style="thin">
        <color auto="1"/>
      </top>
      <bottom/>
      <diagonal/>
    </border>
    <border>
      <left style="thin">
        <color auto="1"/>
      </left>
      <right style="medium">
        <color indexed="64"/>
      </right>
      <top/>
      <bottom style="hair">
        <color auto="1"/>
      </bottom>
      <diagonal/>
    </border>
    <border>
      <left/>
      <right style="medium">
        <color indexed="64"/>
      </right>
      <top/>
      <bottom style="thin">
        <color indexed="64"/>
      </bottom>
      <diagonal/>
    </border>
    <border>
      <left/>
      <right style="medium">
        <color indexed="64"/>
      </right>
      <top style="hair">
        <color auto="1"/>
      </top>
      <bottom style="thin">
        <color indexed="64"/>
      </bottom>
      <diagonal/>
    </border>
    <border>
      <left style="medium">
        <color auto="1"/>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thin">
        <color theme="0" tint="-0.14999847407452621"/>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thin">
        <color theme="0" tint="-0.34998626667073579"/>
      </bottom>
      <diagonal/>
    </border>
    <border>
      <left style="medium">
        <color indexed="64"/>
      </left>
      <right style="thin">
        <color auto="1"/>
      </right>
      <top style="hair">
        <color auto="1"/>
      </top>
      <bottom style="hair">
        <color auto="1"/>
      </bottom>
      <diagonal/>
    </border>
    <border>
      <left style="medium">
        <color indexed="64"/>
      </left>
      <right style="thin">
        <color auto="1"/>
      </right>
      <top style="hair">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hair">
        <color auto="1"/>
      </bottom>
      <diagonal/>
    </border>
    <border>
      <left style="medium">
        <color indexed="64"/>
      </left>
      <right/>
      <top style="hair">
        <color auto="1"/>
      </top>
      <bottom style="hair">
        <color auto="1"/>
      </bottom>
      <diagonal/>
    </border>
    <border>
      <left style="medium">
        <color indexed="64"/>
      </left>
      <right/>
      <top style="hair">
        <color auto="1"/>
      </top>
      <bottom style="thin">
        <color auto="1"/>
      </bottom>
      <diagonal/>
    </border>
    <border>
      <left style="thin">
        <color auto="1"/>
      </left>
      <right style="medium">
        <color auto="1"/>
      </right>
      <top style="thin">
        <color auto="1"/>
      </top>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auto="1"/>
      </right>
      <top style="medium">
        <color indexed="64"/>
      </top>
      <bottom style="medium">
        <color indexed="64"/>
      </bottom>
      <diagonal/>
    </border>
    <border>
      <left/>
      <right style="thin">
        <color auto="1"/>
      </right>
      <top style="medium">
        <color indexed="64"/>
      </top>
      <bottom style="medium">
        <color indexed="64"/>
      </bottom>
      <diagonal/>
    </border>
    <border>
      <left/>
      <right/>
      <top/>
      <bottom style="hair">
        <color indexed="64"/>
      </bottom>
      <diagonal/>
    </border>
    <border>
      <left/>
      <right/>
      <top style="medium">
        <color indexed="64"/>
      </top>
      <bottom style="hair">
        <color indexed="64"/>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right style="medium">
        <color auto="1"/>
      </right>
      <top style="thin">
        <color auto="1"/>
      </top>
      <bottom style="medium">
        <color indexed="64"/>
      </bottom>
      <diagonal/>
    </border>
    <border>
      <left style="medium">
        <color indexed="64"/>
      </left>
      <right/>
      <top style="thin">
        <color auto="1"/>
      </top>
      <bottom style="medium">
        <color indexed="64"/>
      </bottom>
      <diagonal/>
    </border>
    <border>
      <left style="thin">
        <color theme="0"/>
      </left>
      <right style="thin">
        <color theme="0"/>
      </right>
      <top style="thin">
        <color theme="0"/>
      </top>
      <bottom/>
      <diagonal/>
    </border>
    <border>
      <left style="thin">
        <color theme="0"/>
      </left>
      <right/>
      <top/>
      <bottom/>
      <diagonal/>
    </border>
    <border>
      <left/>
      <right/>
      <top style="thin">
        <color theme="0"/>
      </top>
      <bottom/>
      <diagonal/>
    </border>
    <border>
      <left style="thin">
        <color theme="1"/>
      </left>
      <right style="thin">
        <color theme="0"/>
      </right>
      <top/>
      <bottom/>
      <diagonal/>
    </border>
    <border>
      <left style="thin">
        <color theme="0"/>
      </left>
      <right/>
      <top/>
      <bottom style="thin">
        <color indexed="64"/>
      </bottom>
      <diagonal/>
    </border>
    <border>
      <left style="thin">
        <color theme="1"/>
      </left>
      <right/>
      <top/>
      <bottom style="thin">
        <color indexed="64"/>
      </bottom>
      <diagonal/>
    </border>
    <border>
      <left style="thin">
        <color theme="1"/>
      </left>
      <right style="thin">
        <color theme="1"/>
      </right>
      <top/>
      <bottom style="thin">
        <color indexed="64"/>
      </bottom>
      <diagonal/>
    </border>
    <border>
      <left/>
      <right style="thin">
        <color theme="0"/>
      </right>
      <top/>
      <bottom style="thin">
        <color indexed="64"/>
      </bottom>
      <diagonal/>
    </border>
    <border>
      <left/>
      <right style="thin">
        <color theme="0"/>
      </right>
      <top style="thin">
        <color indexed="64"/>
      </top>
      <bottom/>
      <diagonal/>
    </border>
    <border>
      <left style="thin">
        <color theme="0"/>
      </left>
      <right style="thin">
        <color theme="0"/>
      </right>
      <top/>
      <bottom/>
      <diagonal/>
    </border>
    <border>
      <left style="thin">
        <color theme="0"/>
      </left>
      <right/>
      <top style="thin">
        <color indexed="64"/>
      </top>
      <bottom style="thin">
        <color theme="9" tint="0.79998168889431442"/>
      </bottom>
      <diagonal/>
    </border>
    <border>
      <left/>
      <right/>
      <top style="thin">
        <color indexed="64"/>
      </top>
      <bottom style="hair">
        <color theme="0" tint="-0.34998626667073579"/>
      </bottom>
      <diagonal/>
    </border>
    <border>
      <left style="thin">
        <color theme="0"/>
      </left>
      <right/>
      <top style="thin">
        <color indexed="64"/>
      </top>
      <bottom/>
      <diagonal/>
    </border>
    <border>
      <left style="thin">
        <color theme="0"/>
      </left>
      <right/>
      <top style="thin">
        <color indexed="64"/>
      </top>
      <bottom style="hair">
        <color theme="0" tint="-0.24994659260841701"/>
      </bottom>
      <diagonal/>
    </border>
    <border>
      <left/>
      <right/>
      <top style="thin">
        <color indexed="64"/>
      </top>
      <bottom style="hair">
        <color theme="0" tint="-0.24994659260841701"/>
      </bottom>
      <diagonal/>
    </border>
    <border>
      <left/>
      <right style="thin">
        <color theme="0"/>
      </right>
      <top style="thin">
        <color indexed="64"/>
      </top>
      <bottom style="hair">
        <color theme="0" tint="-0.24994659260841701"/>
      </bottom>
      <diagonal/>
    </border>
    <border>
      <left style="thin">
        <color theme="0"/>
      </left>
      <right/>
      <top style="thin">
        <color indexed="64"/>
      </top>
      <bottom style="thin">
        <color indexed="64"/>
      </bottom>
      <diagonal/>
    </border>
    <border>
      <left style="medium">
        <color auto="1"/>
      </left>
      <right style="thin">
        <color theme="0"/>
      </right>
      <top style="medium">
        <color auto="1"/>
      </top>
      <bottom/>
      <diagonal/>
    </border>
    <border>
      <left style="thin">
        <color theme="0"/>
      </left>
      <right style="thin">
        <color theme="0"/>
      </right>
      <top style="medium">
        <color auto="1"/>
      </top>
      <bottom/>
      <diagonal/>
    </border>
    <border>
      <left style="medium">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hair">
        <color theme="0"/>
      </right>
      <top style="medium">
        <color theme="0"/>
      </top>
      <bottom style="thin">
        <color auto="1"/>
      </bottom>
      <diagonal/>
    </border>
    <border>
      <left style="hair">
        <color theme="0"/>
      </left>
      <right style="hair">
        <color theme="0"/>
      </right>
      <top style="medium">
        <color theme="0"/>
      </top>
      <bottom style="thin">
        <color auto="1"/>
      </bottom>
      <diagonal/>
    </border>
    <border>
      <left style="hair">
        <color theme="0"/>
      </left>
      <right/>
      <top style="medium">
        <color theme="0"/>
      </top>
      <bottom style="thin">
        <color auto="1"/>
      </bottom>
      <diagonal/>
    </border>
    <border>
      <left/>
      <right style="medium">
        <color auto="1"/>
      </right>
      <top style="medium">
        <color theme="0"/>
      </top>
      <bottom style="thin">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style="medium">
        <color auto="1"/>
      </left>
      <right style="thin">
        <color auto="1"/>
      </right>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hair">
        <color auto="1"/>
      </left>
      <right/>
      <top/>
      <bottom style="medium">
        <color auto="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s>
  <cellStyleXfs count="8">
    <xf numFmtId="0" fontId="0" fillId="0" borderId="0">
      <alignment vertical="center"/>
    </xf>
    <xf numFmtId="41" fontId="1" fillId="0" borderId="0" applyFont="0" applyFill="0" applyBorder="0" applyAlignment="0" applyProtection="0">
      <alignment vertical="center"/>
    </xf>
    <xf numFmtId="0" fontId="19" fillId="0" borderId="0" applyNumberForma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7" fillId="0" borderId="0" applyFont="0" applyFill="0" applyBorder="0" applyAlignment="0" applyProtection="0"/>
    <xf numFmtId="9" fontId="47" fillId="0" borderId="0" applyFont="0" applyFill="0" applyBorder="0" applyAlignment="0" applyProtection="0">
      <alignment vertical="center"/>
    </xf>
  </cellStyleXfs>
  <cellXfs count="1930">
    <xf numFmtId="0" fontId="0" fillId="0" borderId="0" xfId="0">
      <alignment vertical="center"/>
    </xf>
    <xf numFmtId="0" fontId="3"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horizontal="left" vertical="center"/>
    </xf>
    <xf numFmtId="41" fontId="5" fillId="0" borderId="0" xfId="1" applyFont="1">
      <alignment vertical="center"/>
    </xf>
    <xf numFmtId="41" fontId="0" fillId="0" borderId="0" xfId="1" applyFont="1">
      <alignment vertical="center"/>
    </xf>
    <xf numFmtId="0" fontId="6" fillId="0" borderId="0" xfId="0" applyFont="1" applyAlignment="1">
      <alignment horizontal="center" vertical="center"/>
    </xf>
    <xf numFmtId="0" fontId="7" fillId="2" borderId="1" xfId="0" applyFont="1" applyFill="1" applyBorder="1" applyAlignment="1">
      <alignment horizontal="centerContinuous" vertical="center"/>
    </xf>
    <xf numFmtId="0" fontId="7" fillId="2" borderId="2" xfId="0" applyFont="1" applyFill="1" applyBorder="1" applyAlignment="1">
      <alignment horizontal="centerContinuous" vertical="center"/>
    </xf>
    <xf numFmtId="41" fontId="8" fillId="3" borderId="2" xfId="1" applyFont="1" applyFill="1" applyBorder="1" applyAlignment="1">
      <alignment horizontal="centerContinuous" vertical="center"/>
    </xf>
    <xf numFmtId="41" fontId="8" fillId="3" borderId="1" xfId="1" applyFont="1" applyFill="1" applyBorder="1" applyAlignment="1">
      <alignment horizontal="centerContinuous"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8" fillId="5" borderId="2" xfId="1" applyNumberFormat="1" applyFont="1" applyFill="1" applyBorder="1" applyAlignment="1">
      <alignment horizontal="center" vertical="center"/>
    </xf>
    <xf numFmtId="0" fontId="8" fillId="5" borderId="1" xfId="1" applyNumberFormat="1" applyFont="1" applyFill="1" applyBorder="1" applyAlignment="1">
      <alignment horizontal="center" vertical="center"/>
    </xf>
    <xf numFmtId="0" fontId="7" fillId="6" borderId="1" xfId="1" applyNumberFormat="1" applyFont="1" applyFill="1" applyBorder="1" applyAlignment="1">
      <alignment horizontal="center" vertical="center"/>
    </xf>
    <xf numFmtId="0" fontId="9" fillId="0" borderId="0" xfId="0" applyFont="1">
      <alignment vertical="center"/>
    </xf>
    <xf numFmtId="0" fontId="9" fillId="9" borderId="0" xfId="0" applyFont="1" applyFill="1" applyAlignment="1">
      <alignment horizontal="center" vertical="center"/>
    </xf>
    <xf numFmtId="0" fontId="9" fillId="0" borderId="0" xfId="0" applyFont="1" applyAlignment="1" applyProtection="1">
      <alignment horizontal="center" vertical="center"/>
      <protection locked="0"/>
    </xf>
    <xf numFmtId="0" fontId="9" fillId="9" borderId="0" xfId="0" applyFont="1" applyFill="1" applyAlignment="1">
      <alignment horizontal="center" vertical="center" shrinkToFit="1"/>
    </xf>
    <xf numFmtId="0" fontId="9" fillId="9" borderId="5" xfId="0" applyFont="1" applyFill="1" applyBorder="1" applyAlignment="1">
      <alignment horizontal="center" vertical="center"/>
    </xf>
    <xf numFmtId="0" fontId="9" fillId="0" borderId="5" xfId="0" applyFont="1" applyBorder="1" applyAlignment="1" applyProtection="1">
      <alignment horizontal="center" vertical="center"/>
      <protection locked="0"/>
    </xf>
    <xf numFmtId="41" fontId="9" fillId="0" borderId="0" xfId="1" applyFont="1" applyProtection="1">
      <alignment vertical="center"/>
      <protection locked="0"/>
    </xf>
    <xf numFmtId="41" fontId="9" fillId="9" borderId="6" xfId="1" applyFont="1" applyFill="1" applyBorder="1">
      <alignment vertical="center"/>
    </xf>
    <xf numFmtId="0" fontId="0" fillId="9" borderId="0" xfId="0" applyFill="1" applyAlignment="1">
      <alignment horizontal="center" vertical="center"/>
    </xf>
    <xf numFmtId="0" fontId="0" fillId="0" borderId="0" xfId="0" applyAlignment="1" applyProtection="1">
      <alignment horizontal="center" vertical="center"/>
      <protection locked="0"/>
    </xf>
    <xf numFmtId="0" fontId="0" fillId="9" borderId="0" xfId="0" applyFill="1" applyAlignment="1">
      <alignment horizontal="center" vertical="center" shrinkToFit="1"/>
    </xf>
    <xf numFmtId="0" fontId="10" fillId="9" borderId="5" xfId="0" applyFont="1" applyFill="1" applyBorder="1" applyAlignment="1">
      <alignment horizontal="center" vertical="center"/>
    </xf>
    <xf numFmtId="0" fontId="0" fillId="0" borderId="5" xfId="0" applyBorder="1" applyAlignment="1" applyProtection="1">
      <alignment horizontal="center" vertical="center"/>
      <protection locked="0"/>
    </xf>
    <xf numFmtId="41" fontId="0" fillId="0" borderId="0" xfId="1" applyFont="1" applyProtection="1">
      <alignment vertical="center"/>
      <protection locked="0"/>
    </xf>
    <xf numFmtId="41" fontId="0" fillId="9" borderId="6" xfId="1" applyFont="1" applyFill="1" applyBorder="1">
      <alignment vertical="center"/>
    </xf>
    <xf numFmtId="41" fontId="0" fillId="0" borderId="5" xfId="1" applyFont="1" applyBorder="1" applyProtection="1">
      <alignment vertical="center"/>
      <protection locked="0"/>
    </xf>
    <xf numFmtId="12" fontId="0" fillId="0" borderId="0" xfId="1" applyNumberFormat="1" applyFont="1" applyProtection="1">
      <alignment vertical="center"/>
      <protection locked="0"/>
    </xf>
    <xf numFmtId="0" fontId="0" fillId="0" borderId="5" xfId="0" applyBorder="1" applyAlignment="1">
      <alignment horizontal="center" vertical="center"/>
    </xf>
    <xf numFmtId="0" fontId="9" fillId="0" borderId="8" xfId="0" applyFont="1" applyBorder="1">
      <alignment vertical="center"/>
    </xf>
    <xf numFmtId="176" fontId="0" fillId="0" borderId="0" xfId="0" applyNumberFormat="1">
      <alignment vertical="center"/>
    </xf>
    <xf numFmtId="0" fontId="0" fillId="0" borderId="0" xfId="0" applyAlignment="1">
      <alignment horizontal="right" vertical="center"/>
    </xf>
    <xf numFmtId="0" fontId="5" fillId="0" borderId="0" xfId="0" applyFont="1">
      <alignment vertical="center"/>
    </xf>
    <xf numFmtId="3" fontId="0" fillId="0" borderId="0" xfId="0" applyNumberFormat="1">
      <alignment vertical="center"/>
    </xf>
    <xf numFmtId="0" fontId="0" fillId="0" borderId="0" xfId="0" pivotButton="1">
      <alignment vertical="center"/>
    </xf>
    <xf numFmtId="0" fontId="9" fillId="9" borderId="8" xfId="0" applyFont="1" applyFill="1" applyBorder="1" applyAlignment="1">
      <alignment horizontal="center" vertical="center"/>
    </xf>
    <xf numFmtId="0" fontId="9" fillId="0" borderId="8" xfId="0" applyFont="1" applyBorder="1" applyAlignment="1" applyProtection="1">
      <alignment horizontal="center" vertical="center"/>
      <protection locked="0"/>
    </xf>
    <xf numFmtId="0" fontId="9" fillId="9" borderId="8" xfId="0" applyFont="1" applyFill="1" applyBorder="1" applyAlignment="1">
      <alignment horizontal="center" vertical="center" shrinkToFit="1"/>
    </xf>
    <xf numFmtId="0" fontId="9" fillId="9" borderId="9" xfId="0" applyFont="1" applyFill="1" applyBorder="1" applyAlignment="1">
      <alignment horizontal="center" vertical="center"/>
    </xf>
    <xf numFmtId="0" fontId="9" fillId="0" borderId="9" xfId="0" applyFont="1" applyBorder="1" applyAlignment="1" applyProtection="1">
      <alignment horizontal="center" vertical="center"/>
      <protection locked="0"/>
    </xf>
    <xf numFmtId="41" fontId="9" fillId="0" borderId="8" xfId="1" applyFont="1" applyBorder="1" applyProtection="1">
      <alignment vertical="center"/>
      <protection locked="0"/>
    </xf>
    <xf numFmtId="41" fontId="9" fillId="9" borderId="10" xfId="1" applyFont="1" applyFill="1" applyBorder="1">
      <alignment vertical="center"/>
    </xf>
    <xf numFmtId="0" fontId="9" fillId="0" borderId="12" xfId="0" applyFont="1" applyBorder="1">
      <alignment vertical="center"/>
    </xf>
    <xf numFmtId="0" fontId="0" fillId="9" borderId="12" xfId="0" applyFill="1" applyBorder="1" applyAlignment="1">
      <alignment horizontal="center" vertical="center"/>
    </xf>
    <xf numFmtId="0" fontId="0" fillId="0" borderId="12" xfId="0" applyBorder="1" applyAlignment="1" applyProtection="1">
      <alignment horizontal="center" vertical="center"/>
      <protection locked="0"/>
    </xf>
    <xf numFmtId="0" fontId="0" fillId="9" borderId="12" xfId="0" applyFill="1" applyBorder="1" applyAlignment="1">
      <alignment horizontal="center" vertical="center" shrinkToFit="1"/>
    </xf>
    <xf numFmtId="0" fontId="10" fillId="9" borderId="13" xfId="0" applyFont="1" applyFill="1" applyBorder="1" applyAlignment="1">
      <alignment horizontal="center" vertical="center"/>
    </xf>
    <xf numFmtId="0" fontId="0" fillId="0" borderId="13" xfId="0" applyBorder="1" applyAlignment="1" applyProtection="1">
      <alignment horizontal="center" vertical="center"/>
      <protection locked="0"/>
    </xf>
    <xf numFmtId="41" fontId="9" fillId="0" borderId="12" xfId="1" applyFont="1" applyBorder="1" applyProtection="1">
      <alignment vertical="center"/>
      <protection locked="0"/>
    </xf>
    <xf numFmtId="41" fontId="0" fillId="9" borderId="14" xfId="1" applyFont="1" applyFill="1" applyBorder="1">
      <alignment vertical="center"/>
    </xf>
    <xf numFmtId="0" fontId="0" fillId="0" borderId="12" xfId="0" applyBorder="1">
      <alignment vertical="center"/>
    </xf>
    <xf numFmtId="0" fontId="12" fillId="10" borderId="0" xfId="0" applyFont="1" applyFill="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16" xfId="0" applyFont="1" applyFill="1" applyBorder="1" applyAlignment="1">
      <alignment horizontal="centerContinuous" vertical="center"/>
    </xf>
    <xf numFmtId="0" fontId="8" fillId="5" borderId="15" xfId="1" applyNumberFormat="1" applyFont="1" applyFill="1" applyBorder="1" applyAlignment="1">
      <alignment horizontal="center" vertical="center"/>
    </xf>
    <xf numFmtId="0" fontId="8" fillId="5" borderId="16" xfId="1" applyNumberFormat="1" applyFont="1" applyFill="1" applyBorder="1" applyAlignment="1">
      <alignment horizontal="center" vertical="center"/>
    </xf>
    <xf numFmtId="0" fontId="8" fillId="5" borderId="16" xfId="1" quotePrefix="1" applyNumberFormat="1" applyFont="1" applyFill="1" applyBorder="1" applyAlignment="1">
      <alignment horizontal="center" vertical="center"/>
    </xf>
    <xf numFmtId="0" fontId="7" fillId="6" borderId="16" xfId="1" applyNumberFormat="1" applyFont="1" applyFill="1" applyBorder="1" applyAlignment="1">
      <alignment horizontal="center" vertical="center"/>
    </xf>
    <xf numFmtId="0" fontId="8" fillId="11" borderId="16" xfId="1" applyNumberFormat="1" applyFont="1" applyFill="1" applyBorder="1" applyAlignment="1">
      <alignment horizontal="center" vertical="center"/>
    </xf>
    <xf numFmtId="0" fontId="8" fillId="11" borderId="17" xfId="1" applyNumberFormat="1" applyFont="1" applyFill="1" applyBorder="1" applyAlignment="1">
      <alignment horizontal="center" vertical="center"/>
    </xf>
    <xf numFmtId="0" fontId="9" fillId="0" borderId="18" xfId="0" applyFont="1" applyBorder="1" applyAlignment="1" applyProtection="1">
      <alignment horizontal="center" vertical="center"/>
      <protection locked="0"/>
    </xf>
    <xf numFmtId="41" fontId="9" fillId="0" borderId="19" xfId="1" applyFont="1" applyBorder="1" applyProtection="1">
      <alignment vertical="center"/>
      <protection locked="0"/>
    </xf>
    <xf numFmtId="41" fontId="0" fillId="0" borderId="0" xfId="0" applyNumberFormat="1">
      <alignment vertical="center"/>
    </xf>
    <xf numFmtId="0" fontId="9" fillId="0" borderId="20" xfId="0" applyFont="1" applyBorder="1" applyAlignment="1" applyProtection="1">
      <alignment horizontal="center" vertical="center"/>
      <protection locked="0"/>
    </xf>
    <xf numFmtId="41" fontId="9" fillId="0" borderId="0" xfId="1" applyFont="1" applyBorder="1" applyProtection="1">
      <alignment vertical="center"/>
      <protection locked="0"/>
    </xf>
    <xf numFmtId="41" fontId="9" fillId="0" borderId="21" xfId="1" applyFont="1" applyBorder="1" applyProtection="1">
      <alignment vertical="center"/>
      <protection locked="0"/>
    </xf>
    <xf numFmtId="0" fontId="0" fillId="0" borderId="20" xfId="0" applyBorder="1" applyAlignment="1" applyProtection="1">
      <alignment horizontal="center" vertical="center"/>
      <protection locked="0"/>
    </xf>
    <xf numFmtId="41" fontId="0" fillId="0" borderId="0" xfId="1" applyFont="1" applyBorder="1" applyProtection="1">
      <alignment vertical="center"/>
      <protection locked="0"/>
    </xf>
    <xf numFmtId="41" fontId="0" fillId="0" borderId="21" xfId="1" applyFont="1" applyBorder="1" applyProtection="1">
      <alignment vertical="center"/>
      <protection locked="0"/>
    </xf>
    <xf numFmtId="0" fontId="0" fillId="12" borderId="0" xfId="0" applyFill="1" applyAlignment="1">
      <alignment horizontal="center" vertical="center"/>
    </xf>
    <xf numFmtId="0" fontId="0" fillId="12" borderId="20" xfId="0" applyFill="1" applyBorder="1" applyAlignment="1" applyProtection="1">
      <alignment horizontal="center" vertical="center"/>
      <protection locked="0"/>
    </xf>
    <xf numFmtId="0" fontId="0" fillId="12" borderId="0" xfId="0" applyFill="1" applyAlignment="1">
      <alignment horizontal="center" vertical="center" shrinkToFit="1"/>
    </xf>
    <xf numFmtId="0" fontId="10" fillId="12" borderId="5" xfId="0" applyFont="1" applyFill="1" applyBorder="1" applyAlignment="1">
      <alignment horizontal="center" vertical="center"/>
    </xf>
    <xf numFmtId="0" fontId="0" fillId="12" borderId="0" xfId="0" applyFill="1" applyAlignment="1" applyProtection="1">
      <alignment horizontal="center" vertical="center"/>
      <protection locked="0"/>
    </xf>
    <xf numFmtId="0" fontId="0" fillId="12" borderId="5" xfId="0" applyFill="1" applyBorder="1" applyAlignment="1" applyProtection="1">
      <alignment horizontal="center" vertical="center"/>
      <protection locked="0"/>
    </xf>
    <xf numFmtId="41" fontId="0" fillId="12" borderId="0" xfId="1" applyFont="1" applyFill="1" applyBorder="1" applyProtection="1">
      <alignment vertical="center"/>
      <protection locked="0"/>
    </xf>
    <xf numFmtId="41" fontId="0" fillId="12" borderId="6" xfId="1" applyFont="1" applyFill="1" applyBorder="1">
      <alignment vertical="center"/>
    </xf>
    <xf numFmtId="41" fontId="0" fillId="12" borderId="21" xfId="1" applyFont="1" applyFill="1" applyBorder="1" applyProtection="1">
      <alignment vertical="center"/>
      <protection locked="0"/>
    </xf>
    <xf numFmtId="41" fontId="0" fillId="12" borderId="0" xfId="0" applyNumberFormat="1" applyFill="1">
      <alignment vertical="center"/>
    </xf>
    <xf numFmtId="0" fontId="0" fillId="12" borderId="0" xfId="0" applyFill="1">
      <alignment vertical="center"/>
    </xf>
    <xf numFmtId="41" fontId="0" fillId="12" borderId="0" xfId="1" applyFont="1" applyFill="1">
      <alignment vertical="center"/>
    </xf>
    <xf numFmtId="0" fontId="0" fillId="0" borderId="22" xfId="0" applyBorder="1" applyAlignment="1" applyProtection="1">
      <alignment horizontal="center" vertical="center"/>
      <protection locked="0"/>
    </xf>
    <xf numFmtId="0" fontId="0" fillId="9" borderId="23" xfId="0" applyFill="1" applyBorder="1" applyAlignment="1">
      <alignment horizontal="center" vertical="center" shrinkToFit="1"/>
    </xf>
    <xf numFmtId="0" fontId="0" fillId="9" borderId="23" xfId="0" applyFill="1" applyBorder="1" applyAlignment="1">
      <alignment horizontal="center" vertical="center"/>
    </xf>
    <xf numFmtId="0" fontId="10" fillId="9" borderId="24" xfId="0" applyFont="1" applyFill="1" applyBorder="1" applyAlignment="1">
      <alignment horizontal="center" vertical="center"/>
    </xf>
    <xf numFmtId="0" fontId="0" fillId="0" borderId="23"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41" fontId="0" fillId="0" borderId="23" xfId="1" applyFont="1" applyBorder="1" applyProtection="1">
      <alignment vertical="center"/>
      <protection locked="0"/>
    </xf>
    <xf numFmtId="41" fontId="0" fillId="9" borderId="25" xfId="1" applyFont="1" applyFill="1" applyBorder="1">
      <alignment vertical="center"/>
    </xf>
    <xf numFmtId="41" fontId="0" fillId="0" borderId="26" xfId="1" applyFont="1" applyBorder="1" applyProtection="1">
      <alignment vertical="center"/>
      <protection locked="0"/>
    </xf>
    <xf numFmtId="41" fontId="0" fillId="0" borderId="17" xfId="1" applyFont="1" applyBorder="1" applyProtection="1">
      <alignment vertical="center"/>
      <protection locked="0"/>
    </xf>
    <xf numFmtId="178" fontId="0" fillId="0" borderId="0" xfId="0" applyNumberFormat="1">
      <alignment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8" fillId="4" borderId="1" xfId="0" applyFont="1" applyFill="1" applyBorder="1" applyAlignment="1">
      <alignment horizontal="center" vertical="center"/>
    </xf>
    <xf numFmtId="178" fontId="0" fillId="0" borderId="1" xfId="0" applyNumberFormat="1" applyBorder="1" applyAlignment="1">
      <alignment horizontal="center" vertical="center"/>
    </xf>
    <xf numFmtId="177" fontId="0" fillId="0" borderId="1" xfId="0" applyNumberFormat="1" applyBorder="1" applyAlignment="1">
      <alignment horizontal="center" vertical="center"/>
    </xf>
    <xf numFmtId="0" fontId="8" fillId="0" borderId="0" xfId="0" applyFont="1">
      <alignment vertical="center"/>
    </xf>
    <xf numFmtId="178" fontId="0" fillId="0" borderId="17" xfId="0" applyNumberFormat="1" applyBorder="1" applyAlignment="1">
      <alignment horizontal="center" vertical="center"/>
    </xf>
    <xf numFmtId="0" fontId="13" fillId="13" borderId="30" xfId="0" applyFont="1" applyFill="1" applyBorder="1" applyAlignment="1">
      <alignment horizontal="center" vertical="center"/>
    </xf>
    <xf numFmtId="0" fontId="13" fillId="13" borderId="31" xfId="0" applyFont="1" applyFill="1" applyBorder="1" applyAlignment="1">
      <alignment horizontal="center" vertical="center"/>
    </xf>
    <xf numFmtId="179" fontId="13" fillId="13" borderId="44" xfId="0" applyNumberFormat="1" applyFont="1" applyFill="1" applyBorder="1" applyAlignment="1">
      <alignment horizontal="center" vertical="center"/>
    </xf>
    <xf numFmtId="179" fontId="13" fillId="13" borderId="45" xfId="0" applyNumberFormat="1" applyFont="1" applyFill="1" applyBorder="1" applyAlignment="1">
      <alignment horizontal="center" vertical="center"/>
    </xf>
    <xf numFmtId="179" fontId="13" fillId="13" borderId="46" xfId="0" applyNumberFormat="1" applyFont="1" applyFill="1" applyBorder="1" applyAlignment="1">
      <alignment horizontal="center" vertical="center"/>
    </xf>
    <xf numFmtId="0" fontId="15" fillId="0" borderId="0" xfId="0" applyFont="1">
      <alignment vertical="center"/>
    </xf>
    <xf numFmtId="0" fontId="15" fillId="0" borderId="3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17" xfId="0" applyFont="1" applyBorder="1" applyAlignment="1">
      <alignment horizontal="center" vertical="center"/>
    </xf>
    <xf numFmtId="0" fontId="15" fillId="0" borderId="38" xfId="0" applyFont="1" applyBorder="1" applyAlignment="1">
      <alignment horizontal="center" vertical="center"/>
    </xf>
    <xf numFmtId="179" fontId="15" fillId="0" borderId="51" xfId="0" applyNumberFormat="1" applyFont="1" applyBorder="1">
      <alignment vertical="center"/>
    </xf>
    <xf numFmtId="0" fontId="15" fillId="0" borderId="39" xfId="0" applyFont="1" applyBorder="1" applyAlignment="1">
      <alignment horizontal="center" vertical="center"/>
    </xf>
    <xf numFmtId="0" fontId="16" fillId="0" borderId="0" xfId="0" applyFont="1">
      <alignment vertical="center"/>
    </xf>
    <xf numFmtId="0" fontId="16" fillId="0" borderId="22" xfId="0" applyFont="1" applyBorder="1" applyAlignment="1">
      <alignment horizontal="center" vertical="center"/>
    </xf>
    <xf numFmtId="0" fontId="3" fillId="0" borderId="0" xfId="0" applyFont="1">
      <alignment vertical="center"/>
    </xf>
    <xf numFmtId="41" fontId="0" fillId="12" borderId="0" xfId="1" applyFont="1" applyFill="1" applyProtection="1">
      <alignment vertical="center"/>
      <protection locked="0"/>
    </xf>
    <xf numFmtId="0" fontId="9" fillId="14" borderId="0" xfId="0" applyFont="1" applyFill="1">
      <alignment vertical="center"/>
    </xf>
    <xf numFmtId="0" fontId="0" fillId="14" borderId="28" xfId="0" applyFill="1" applyBorder="1" applyAlignment="1">
      <alignment horizontal="center" vertical="center"/>
    </xf>
    <xf numFmtId="0" fontId="0" fillId="14" borderId="28" xfId="0" applyFill="1" applyBorder="1" applyAlignment="1" applyProtection="1">
      <alignment horizontal="center" vertical="center"/>
      <protection locked="0"/>
    </xf>
    <xf numFmtId="0" fontId="0" fillId="14" borderId="28" xfId="0" applyFill="1" applyBorder="1" applyAlignment="1">
      <alignment horizontal="center" vertical="center" shrinkToFit="1"/>
    </xf>
    <xf numFmtId="0" fontId="10" fillId="14" borderId="27" xfId="0" applyFont="1" applyFill="1" applyBorder="1" applyAlignment="1">
      <alignment horizontal="center" vertical="center"/>
    </xf>
    <xf numFmtId="0" fontId="0" fillId="14" borderId="27" xfId="0" applyFill="1" applyBorder="1" applyAlignment="1" applyProtection="1">
      <alignment horizontal="center" vertical="center"/>
      <protection locked="0"/>
    </xf>
    <xf numFmtId="41" fontId="0" fillId="14" borderId="28" xfId="1" applyFont="1" applyFill="1" applyBorder="1" applyProtection="1">
      <alignment vertical="center"/>
      <protection locked="0"/>
    </xf>
    <xf numFmtId="41" fontId="0" fillId="14" borderId="29" xfId="1" applyFont="1" applyFill="1" applyBorder="1">
      <alignment vertical="center"/>
    </xf>
    <xf numFmtId="0" fontId="0" fillId="14" borderId="0" xfId="0" applyFill="1" applyAlignment="1">
      <alignment horizontal="center" vertical="center"/>
    </xf>
    <xf numFmtId="0" fontId="0" fillId="14" borderId="0" xfId="0" applyFill="1" applyAlignment="1" applyProtection="1">
      <alignment horizontal="center" vertical="center"/>
      <protection locked="0"/>
    </xf>
    <xf numFmtId="0" fontId="0" fillId="14" borderId="0" xfId="0" applyFill="1" applyAlignment="1">
      <alignment horizontal="center" vertical="center" shrinkToFit="1"/>
    </xf>
    <xf numFmtId="0" fontId="10" fillId="14" borderId="5" xfId="0" applyFont="1" applyFill="1" applyBorder="1" applyAlignment="1">
      <alignment horizontal="center" vertical="center"/>
    </xf>
    <xf numFmtId="0" fontId="0" fillId="14" borderId="5" xfId="0" applyFill="1" applyBorder="1" applyAlignment="1" applyProtection="1">
      <alignment horizontal="center" vertical="center"/>
      <protection locked="0"/>
    </xf>
    <xf numFmtId="41" fontId="0" fillId="14" borderId="0" xfId="1" applyFont="1" applyFill="1" applyProtection="1">
      <alignment vertical="center"/>
      <protection locked="0"/>
    </xf>
    <xf numFmtId="41" fontId="0" fillId="14" borderId="6" xfId="1" applyFont="1" applyFill="1" applyBorder="1">
      <alignment vertical="center"/>
    </xf>
    <xf numFmtId="0" fontId="9" fillId="14" borderId="12" xfId="0" applyFont="1" applyFill="1" applyBorder="1">
      <alignment vertical="center"/>
    </xf>
    <xf numFmtId="0" fontId="0" fillId="14" borderId="12" xfId="0" applyFill="1" applyBorder="1" applyAlignment="1">
      <alignment horizontal="center" vertical="center"/>
    </xf>
    <xf numFmtId="0" fontId="0" fillId="14" borderId="12" xfId="0" applyFill="1" applyBorder="1" applyAlignment="1" applyProtection="1">
      <alignment horizontal="center" vertical="center"/>
      <protection locked="0"/>
    </xf>
    <xf numFmtId="0" fontId="0" fillId="14" borderId="12" xfId="0" applyFill="1" applyBorder="1" applyAlignment="1">
      <alignment horizontal="center" vertical="center" shrinkToFit="1"/>
    </xf>
    <xf numFmtId="0" fontId="10" fillId="14" borderId="13" xfId="0" applyFont="1" applyFill="1" applyBorder="1" applyAlignment="1">
      <alignment horizontal="center" vertical="center"/>
    </xf>
    <xf numFmtId="0" fontId="0" fillId="14" borderId="13" xfId="0" applyFill="1" applyBorder="1" applyAlignment="1" applyProtection="1">
      <alignment horizontal="center" vertical="center"/>
      <protection locked="0"/>
    </xf>
    <xf numFmtId="41" fontId="0" fillId="14" borderId="12" xfId="1" applyFont="1" applyFill="1" applyBorder="1" applyProtection="1">
      <alignment vertical="center"/>
      <protection locked="0"/>
    </xf>
    <xf numFmtId="41" fontId="0" fillId="14" borderId="14" xfId="1" applyFont="1" applyFill="1" applyBorder="1">
      <alignment vertical="center"/>
    </xf>
    <xf numFmtId="41" fontId="0" fillId="14" borderId="0" xfId="1" applyFont="1" applyFill="1" applyBorder="1" applyProtection="1">
      <alignment vertical="center"/>
      <protection locked="0"/>
    </xf>
    <xf numFmtId="41" fontId="0" fillId="12" borderId="28" xfId="1" applyFont="1" applyFill="1" applyBorder="1" applyProtection="1">
      <alignment vertical="center"/>
      <protection locked="0"/>
    </xf>
    <xf numFmtId="41" fontId="0" fillId="7" borderId="12" xfId="1" applyFont="1" applyFill="1" applyBorder="1" applyProtection="1">
      <alignment vertical="center"/>
      <protection locked="0"/>
    </xf>
    <xf numFmtId="41" fontId="0" fillId="7" borderId="0" xfId="1" applyFont="1" applyFill="1" applyBorder="1" applyProtection="1">
      <alignment vertical="center"/>
      <protection locked="0"/>
    </xf>
    <xf numFmtId="41" fontId="9" fillId="12" borderId="0" xfId="1" applyFont="1" applyFill="1" applyProtection="1">
      <alignment vertical="center"/>
      <protection locked="0"/>
    </xf>
    <xf numFmtId="41" fontId="9" fillId="0" borderId="0" xfId="1" applyFont="1" applyFill="1" applyProtection="1">
      <alignment vertical="center"/>
      <protection locked="0"/>
    </xf>
    <xf numFmtId="41" fontId="9" fillId="15" borderId="8" xfId="1" applyFont="1" applyFill="1" applyBorder="1" applyProtection="1">
      <alignment vertical="center"/>
      <protection locked="0"/>
    </xf>
    <xf numFmtId="41" fontId="9" fillId="15" borderId="0" xfId="1" applyFont="1" applyFill="1" applyProtection="1">
      <alignment vertical="center"/>
      <protection locked="0"/>
    </xf>
    <xf numFmtId="41" fontId="9" fillId="7" borderId="12" xfId="1" applyFont="1" applyFill="1" applyBorder="1" applyProtection="1">
      <alignment vertical="center"/>
      <protection locked="0"/>
    </xf>
    <xf numFmtId="41" fontId="9" fillId="7" borderId="0" xfId="1" applyFont="1" applyFill="1" applyProtection="1">
      <alignment vertical="center"/>
      <protection locked="0"/>
    </xf>
    <xf numFmtId="41" fontId="15" fillId="0" borderId="0" xfId="1" applyFont="1">
      <alignment vertical="center"/>
    </xf>
    <xf numFmtId="41" fontId="9" fillId="0" borderId="12" xfId="1" applyFont="1" applyFill="1" applyBorder="1" applyProtection="1">
      <alignment vertical="center"/>
      <protection locked="0"/>
    </xf>
    <xf numFmtId="41" fontId="9" fillId="0" borderId="8" xfId="1" applyFont="1" applyFill="1" applyBorder="1" applyProtection="1">
      <alignment vertical="center"/>
      <protection locked="0"/>
    </xf>
    <xf numFmtId="0" fontId="0" fillId="8" borderId="0" xfId="0" applyFill="1" applyAlignment="1">
      <alignment horizontal="center" vertical="center" shrinkToFit="1"/>
    </xf>
    <xf numFmtId="0" fontId="0" fillId="8" borderId="0" xfId="0" applyFill="1" applyAlignment="1">
      <alignment horizontal="center" vertical="center"/>
    </xf>
    <xf numFmtId="41" fontId="9" fillId="0" borderId="0" xfId="1" applyFont="1">
      <alignment vertical="center"/>
    </xf>
    <xf numFmtId="41" fontId="0" fillId="0" borderId="12" xfId="1" applyFont="1" applyBorder="1">
      <alignment vertical="center"/>
    </xf>
    <xf numFmtId="0" fontId="7" fillId="6" borderId="3" xfId="1" applyNumberFormat="1" applyFont="1" applyFill="1" applyBorder="1" applyAlignment="1">
      <alignment horizontal="center" vertical="center"/>
    </xf>
    <xf numFmtId="0" fontId="7" fillId="6" borderId="65" xfId="1" applyNumberFormat="1" applyFont="1" applyFill="1" applyBorder="1" applyAlignment="1">
      <alignment horizontal="center" vertical="center"/>
    </xf>
    <xf numFmtId="0" fontId="7" fillId="6" borderId="66" xfId="1" applyNumberFormat="1" applyFont="1" applyFill="1" applyBorder="1" applyAlignment="1">
      <alignment horizontal="center" vertical="center"/>
    </xf>
    <xf numFmtId="0" fontId="9" fillId="0" borderId="67" xfId="0" applyFont="1" applyBorder="1">
      <alignment vertical="center"/>
    </xf>
    <xf numFmtId="0" fontId="9" fillId="0" borderId="68" xfId="0" applyFont="1" applyBorder="1">
      <alignment vertical="center"/>
    </xf>
    <xf numFmtId="0" fontId="0" fillId="0" borderId="67" xfId="0" applyBorder="1">
      <alignment vertical="center"/>
    </xf>
    <xf numFmtId="0" fontId="0" fillId="0" borderId="68" xfId="0" applyBorder="1">
      <alignment vertical="center"/>
    </xf>
    <xf numFmtId="178" fontId="9" fillId="0" borderId="67" xfId="1" applyNumberFormat="1" applyFont="1" applyBorder="1">
      <alignment vertical="center"/>
    </xf>
    <xf numFmtId="178" fontId="9" fillId="0" borderId="68" xfId="1" applyNumberFormat="1" applyFont="1" applyBorder="1">
      <alignment vertical="center"/>
    </xf>
    <xf numFmtId="178" fontId="0" fillId="0" borderId="67" xfId="1" applyNumberFormat="1" applyFont="1" applyBorder="1">
      <alignment vertical="center"/>
    </xf>
    <xf numFmtId="178" fontId="0" fillId="0" borderId="68" xfId="1" applyNumberFormat="1" applyFont="1" applyBorder="1">
      <alignment vertical="center"/>
    </xf>
    <xf numFmtId="178" fontId="0" fillId="0" borderId="69" xfId="1" applyNumberFormat="1" applyFont="1" applyBorder="1">
      <alignment vertical="center"/>
    </xf>
    <xf numFmtId="178" fontId="0" fillId="0" borderId="70" xfId="1" applyNumberFormat="1" applyFont="1" applyBorder="1">
      <alignment vertical="center"/>
    </xf>
    <xf numFmtId="0" fontId="0" fillId="0" borderId="69" xfId="0" applyBorder="1">
      <alignment vertical="center"/>
    </xf>
    <xf numFmtId="0" fontId="0" fillId="0" borderId="70" xfId="0" applyBorder="1">
      <alignment vertical="center"/>
    </xf>
    <xf numFmtId="179" fontId="15" fillId="0" borderId="73" xfId="0" applyNumberFormat="1" applyFont="1" applyBorder="1">
      <alignment vertical="center"/>
    </xf>
    <xf numFmtId="179" fontId="15" fillId="0" borderId="76" xfId="0" applyNumberFormat="1" applyFont="1" applyBorder="1">
      <alignment vertical="center"/>
    </xf>
    <xf numFmtId="179" fontId="15" fillId="0" borderId="75" xfId="0" applyNumberFormat="1" applyFont="1" applyBorder="1">
      <alignment vertical="center"/>
    </xf>
    <xf numFmtId="179" fontId="15" fillId="0" borderId="85" xfId="0" applyNumberFormat="1" applyFont="1" applyBorder="1">
      <alignment vertical="center"/>
    </xf>
    <xf numFmtId="179" fontId="15" fillId="0" borderId="88" xfId="0" applyNumberFormat="1" applyFont="1" applyBorder="1">
      <alignment vertical="center"/>
    </xf>
    <xf numFmtId="179" fontId="16" fillId="0" borderId="93" xfId="0" applyNumberFormat="1" applyFont="1" applyBorder="1">
      <alignment vertical="center"/>
    </xf>
    <xf numFmtId="179" fontId="16" fillId="0" borderId="94" xfId="0" applyNumberFormat="1" applyFont="1" applyBorder="1">
      <alignment vertical="center"/>
    </xf>
    <xf numFmtId="179" fontId="16" fillId="0" borderId="97" xfId="0" applyNumberFormat="1" applyFont="1" applyBorder="1">
      <alignment vertical="center"/>
    </xf>
    <xf numFmtId="0" fontId="9" fillId="16" borderId="0" xfId="0" applyFont="1" applyFill="1">
      <alignment vertical="center"/>
    </xf>
    <xf numFmtId="0" fontId="0" fillId="16" borderId="0" xfId="0" applyFill="1" applyAlignment="1">
      <alignment horizontal="center" vertical="center"/>
    </xf>
    <xf numFmtId="0" fontId="0" fillId="16" borderId="0" xfId="0" applyFill="1" applyAlignment="1" applyProtection="1">
      <alignment horizontal="center" vertical="center"/>
      <protection locked="0"/>
    </xf>
    <xf numFmtId="0" fontId="10" fillId="16" borderId="5" xfId="0" applyFont="1" applyFill="1" applyBorder="1" applyAlignment="1">
      <alignment horizontal="center" vertical="center"/>
    </xf>
    <xf numFmtId="0" fontId="9" fillId="16" borderId="0" xfId="0" applyFont="1" applyFill="1" applyAlignment="1" applyProtection="1">
      <alignment horizontal="center" vertical="center"/>
      <protection locked="0"/>
    </xf>
    <xf numFmtId="0" fontId="9" fillId="16" borderId="5" xfId="0" applyFont="1" applyFill="1" applyBorder="1" applyAlignment="1" applyProtection="1">
      <alignment horizontal="center" vertical="center"/>
      <protection locked="0"/>
    </xf>
    <xf numFmtId="41" fontId="9" fillId="16" borderId="0" xfId="1" applyFont="1" applyFill="1" applyProtection="1">
      <alignment vertical="center"/>
      <protection locked="0"/>
    </xf>
    <xf numFmtId="41" fontId="0" fillId="16" borderId="6" xfId="1" applyFont="1" applyFill="1" applyBorder="1">
      <alignment vertical="center"/>
    </xf>
    <xf numFmtId="0" fontId="0" fillId="16" borderId="0" xfId="0" applyFill="1">
      <alignment vertical="center"/>
    </xf>
    <xf numFmtId="41" fontId="0" fillId="16" borderId="0" xfId="1" applyFont="1" applyFill="1">
      <alignment vertical="center"/>
    </xf>
    <xf numFmtId="178" fontId="0" fillId="16" borderId="67" xfId="1" applyNumberFormat="1" applyFont="1" applyFill="1" applyBorder="1">
      <alignment vertical="center"/>
    </xf>
    <xf numFmtId="178" fontId="0" fillId="16" borderId="68" xfId="1" applyNumberFormat="1" applyFont="1" applyFill="1" applyBorder="1">
      <alignment vertical="center"/>
    </xf>
    <xf numFmtId="0" fontId="0" fillId="16" borderId="5" xfId="0" applyFill="1" applyBorder="1" applyAlignment="1" applyProtection="1">
      <alignment horizontal="center" vertical="center"/>
      <protection locked="0"/>
    </xf>
    <xf numFmtId="41" fontId="0" fillId="16" borderId="0" xfId="1" applyFont="1" applyFill="1" applyProtection="1">
      <alignment vertical="center"/>
      <protection locked="0"/>
    </xf>
    <xf numFmtId="178" fontId="0" fillId="16" borderId="71" xfId="0" applyNumberFormat="1" applyFill="1" applyBorder="1">
      <alignment vertical="center"/>
    </xf>
    <xf numFmtId="178" fontId="0" fillId="16" borderId="72" xfId="0" applyNumberFormat="1" applyFill="1" applyBorder="1">
      <alignment vertical="center"/>
    </xf>
    <xf numFmtId="0" fontId="18" fillId="16" borderId="0" xfId="0" applyFont="1" applyFill="1" applyAlignment="1">
      <alignment horizontal="center" vertical="center" shrinkToFit="1"/>
    </xf>
    <xf numFmtId="0" fontId="0" fillId="0" borderId="0" xfId="0" applyAlignment="1">
      <alignment horizontal="center" vertical="center" shrinkToFit="1"/>
    </xf>
    <xf numFmtId="0" fontId="7" fillId="2" borderId="3" xfId="0" applyFont="1" applyFill="1" applyBorder="1" applyAlignment="1">
      <alignment horizontal="centerContinuous" vertical="center"/>
    </xf>
    <xf numFmtId="41" fontId="8" fillId="3" borderId="16" xfId="1" applyFont="1" applyFill="1" applyBorder="1" applyAlignment="1">
      <alignment horizontal="centerContinuous" vertical="center"/>
    </xf>
    <xf numFmtId="41" fontId="9" fillId="0" borderId="0" xfId="1" applyFont="1" applyFill="1" applyBorder="1" applyProtection="1">
      <alignment vertical="center"/>
      <protection locked="0"/>
    </xf>
    <xf numFmtId="0" fontId="12" fillId="0" borderId="0" xfId="0" applyFont="1" applyAlignment="1">
      <alignment horizontal="center" vertical="center"/>
    </xf>
    <xf numFmtId="0" fontId="15" fillId="0" borderId="87" xfId="0" applyFont="1" applyBorder="1" applyAlignment="1">
      <alignment horizontal="center" vertical="center"/>
    </xf>
    <xf numFmtId="0" fontId="16" fillId="0" borderId="20" xfId="0" applyFont="1" applyBorder="1" applyAlignment="1">
      <alignment horizontal="center" vertical="center"/>
    </xf>
    <xf numFmtId="0" fontId="16" fillId="0" borderId="103" xfId="0" applyFont="1" applyBorder="1" applyAlignment="1">
      <alignment horizontal="center" vertical="center"/>
    </xf>
    <xf numFmtId="0" fontId="16" fillId="0" borderId="15" xfId="0" applyFont="1" applyBorder="1" applyAlignment="1">
      <alignment horizontal="center" vertical="center"/>
    </xf>
    <xf numFmtId="178" fontId="15" fillId="0" borderId="47" xfId="0" applyNumberFormat="1" applyFont="1" applyBorder="1">
      <alignment vertical="center"/>
    </xf>
    <xf numFmtId="178" fontId="15" fillId="0" borderId="48" xfId="0" applyNumberFormat="1" applyFont="1" applyBorder="1">
      <alignment vertical="center"/>
    </xf>
    <xf numFmtId="178" fontId="15" fillId="0" borderId="49" xfId="0" applyNumberFormat="1" applyFont="1" applyBorder="1">
      <alignment vertical="center"/>
    </xf>
    <xf numFmtId="178" fontId="15" fillId="0" borderId="36" xfId="0" applyNumberFormat="1" applyFont="1" applyBorder="1">
      <alignment vertical="center"/>
    </xf>
    <xf numFmtId="178" fontId="15" fillId="0" borderId="78" xfId="0" applyNumberFormat="1" applyFont="1" applyBorder="1">
      <alignment vertical="center"/>
    </xf>
    <xf numFmtId="178" fontId="15" fillId="0" borderId="89" xfId="0" applyNumberFormat="1" applyFont="1" applyBorder="1">
      <alignment vertical="center"/>
    </xf>
    <xf numFmtId="178" fontId="15" fillId="0" borderId="51" xfId="0" applyNumberFormat="1" applyFont="1" applyBorder="1">
      <alignment vertical="center"/>
    </xf>
    <xf numFmtId="178" fontId="15" fillId="0" borderId="52" xfId="0" applyNumberFormat="1" applyFont="1" applyBorder="1">
      <alignment vertical="center"/>
    </xf>
    <xf numFmtId="178" fontId="15" fillId="0" borderId="38" xfId="0" applyNumberFormat="1" applyFont="1" applyBorder="1">
      <alignment vertical="center"/>
    </xf>
    <xf numFmtId="178" fontId="15" fillId="0" borderId="73" xfId="0" applyNumberFormat="1" applyFont="1" applyBorder="1">
      <alignment vertical="center"/>
    </xf>
    <xf numFmtId="178" fontId="15" fillId="0" borderId="90" xfId="0" applyNumberFormat="1" applyFont="1" applyBorder="1">
      <alignment vertical="center"/>
    </xf>
    <xf numFmtId="178" fontId="15" fillId="0" borderId="81" xfId="0" applyNumberFormat="1" applyFont="1" applyBorder="1">
      <alignment vertical="center"/>
    </xf>
    <xf numFmtId="178" fontId="15" fillId="0" borderId="82" xfId="0" applyNumberFormat="1" applyFont="1" applyBorder="1">
      <alignment vertical="center"/>
    </xf>
    <xf numFmtId="178" fontId="15" fillId="0" borderId="17" xfId="0" applyNumberFormat="1" applyFont="1" applyBorder="1">
      <alignment vertical="center"/>
    </xf>
    <xf numFmtId="178" fontId="15" fillId="0" borderId="83" xfId="0" applyNumberFormat="1" applyFont="1" applyBorder="1">
      <alignment vertical="center"/>
    </xf>
    <xf numFmtId="178" fontId="15" fillId="0" borderId="7" xfId="0" applyNumberFormat="1" applyFont="1" applyBorder="1">
      <alignment vertical="center"/>
    </xf>
    <xf numFmtId="179" fontId="13" fillId="13" borderId="31" xfId="0" applyNumberFormat="1" applyFont="1" applyFill="1" applyBorder="1" applyAlignment="1">
      <alignment horizontal="center" vertical="center"/>
    </xf>
    <xf numFmtId="179" fontId="13" fillId="13" borderId="117" xfId="0" applyNumberFormat="1" applyFont="1" applyFill="1" applyBorder="1" applyAlignment="1">
      <alignment horizontal="center" vertical="center"/>
    </xf>
    <xf numFmtId="179" fontId="13" fillId="13" borderId="32" xfId="0" applyNumberFormat="1" applyFont="1" applyFill="1" applyBorder="1" applyAlignment="1">
      <alignment horizontal="center" vertical="center"/>
    </xf>
    <xf numFmtId="179" fontId="14" fillId="13" borderId="118" xfId="0" applyNumberFormat="1" applyFont="1" applyFill="1" applyBorder="1" applyAlignment="1">
      <alignment horizontal="center" vertical="center"/>
    </xf>
    <xf numFmtId="178" fontId="16" fillId="0" borderId="119" xfId="0" applyNumberFormat="1" applyFont="1" applyBorder="1">
      <alignment vertical="center"/>
    </xf>
    <xf numFmtId="178" fontId="16" fillId="0" borderId="93" xfId="0" applyNumberFormat="1" applyFont="1" applyBorder="1">
      <alignment vertical="center"/>
    </xf>
    <xf numFmtId="178" fontId="16" fillId="0" borderId="96" xfId="0" applyNumberFormat="1" applyFont="1" applyBorder="1">
      <alignment vertical="center"/>
    </xf>
    <xf numFmtId="0" fontId="15" fillId="0" borderId="120" xfId="0" applyFont="1" applyBorder="1" applyAlignment="1">
      <alignment horizontal="center" vertical="center"/>
    </xf>
    <xf numFmtId="178" fontId="16" fillId="0" borderId="121" xfId="0" applyNumberFormat="1" applyFont="1" applyBorder="1">
      <alignment vertical="center"/>
    </xf>
    <xf numFmtId="178" fontId="16" fillId="0" borderId="59" xfId="0" applyNumberFormat="1" applyFont="1" applyBorder="1">
      <alignment vertical="center"/>
    </xf>
    <xf numFmtId="178" fontId="16" fillId="0" borderId="60" xfId="0" applyNumberFormat="1" applyFont="1" applyBorder="1">
      <alignment vertical="center"/>
    </xf>
    <xf numFmtId="178" fontId="16" fillId="0" borderId="122" xfId="0" applyNumberFormat="1" applyFont="1" applyBorder="1">
      <alignment vertical="center"/>
    </xf>
    <xf numFmtId="178" fontId="16" fillId="0" borderId="123" xfId="0" applyNumberFormat="1" applyFont="1" applyBorder="1">
      <alignment vertical="center"/>
    </xf>
    <xf numFmtId="178" fontId="16" fillId="0" borderId="98" xfId="0" applyNumberFormat="1" applyFont="1" applyBorder="1">
      <alignment vertical="center"/>
    </xf>
    <xf numFmtId="178" fontId="15" fillId="0" borderId="104" xfId="0" applyNumberFormat="1" applyFont="1" applyBorder="1">
      <alignment vertical="center"/>
    </xf>
    <xf numFmtId="178" fontId="15" fillId="0" borderId="105" xfId="0" applyNumberFormat="1" applyFont="1" applyBorder="1">
      <alignment vertical="center"/>
    </xf>
    <xf numFmtId="178" fontId="15" fillId="0" borderId="106" xfId="0" applyNumberFormat="1" applyFont="1" applyBorder="1">
      <alignment vertical="center"/>
    </xf>
    <xf numFmtId="178" fontId="15" fillId="0" borderId="16" xfId="0" applyNumberFormat="1" applyFont="1" applyBorder="1">
      <alignment vertical="center"/>
    </xf>
    <xf numFmtId="178" fontId="15" fillId="0" borderId="107" xfId="0" applyNumberFormat="1" applyFont="1" applyBorder="1">
      <alignment vertical="center"/>
    </xf>
    <xf numFmtId="178" fontId="15" fillId="0" borderId="4" xfId="0" applyNumberFormat="1" applyFont="1" applyBorder="1">
      <alignment vertical="center"/>
    </xf>
    <xf numFmtId="178" fontId="16" fillId="0" borderId="108" xfId="0" applyNumberFormat="1" applyFont="1" applyBorder="1">
      <alignment vertical="center"/>
    </xf>
    <xf numFmtId="179" fontId="13" fillId="13" borderId="0" xfId="0" applyNumberFormat="1" applyFont="1" applyFill="1" applyAlignment="1">
      <alignment horizontal="center" vertical="center"/>
    </xf>
    <xf numFmtId="178" fontId="15" fillId="0" borderId="53" xfId="0" applyNumberFormat="1" applyFont="1" applyBorder="1">
      <alignment vertical="center"/>
    </xf>
    <xf numFmtId="178" fontId="15" fillId="0" borderId="54" xfId="0" applyNumberFormat="1" applyFont="1" applyBorder="1">
      <alignment vertical="center"/>
    </xf>
    <xf numFmtId="178" fontId="15" fillId="0" borderId="39" xfId="0" applyNumberFormat="1" applyFont="1" applyBorder="1">
      <alignment vertical="center"/>
    </xf>
    <xf numFmtId="41" fontId="9" fillId="0" borderId="28" xfId="1" applyFont="1" applyFill="1" applyBorder="1" applyProtection="1">
      <alignment vertical="center"/>
      <protection locked="0"/>
    </xf>
    <xf numFmtId="0" fontId="21" fillId="0" borderId="0" xfId="0" applyFont="1">
      <alignment vertical="center"/>
    </xf>
    <xf numFmtId="0" fontId="13" fillId="13" borderId="102" xfId="0" applyFont="1" applyFill="1" applyBorder="1" applyAlignment="1">
      <alignment horizontal="center" vertical="center"/>
    </xf>
    <xf numFmtId="0" fontId="13" fillId="13" borderId="127" xfId="0" applyFont="1" applyFill="1" applyBorder="1" applyAlignment="1">
      <alignment horizontal="center" vertical="center"/>
    </xf>
    <xf numFmtId="0" fontId="13" fillId="13" borderId="18" xfId="0" applyFont="1" applyFill="1" applyBorder="1" applyAlignment="1">
      <alignment horizontal="center" vertical="center"/>
    </xf>
    <xf numFmtId="0" fontId="13" fillId="13" borderId="128" xfId="0" applyFont="1" applyFill="1" applyBorder="1" applyAlignment="1">
      <alignment horizontal="center" vertical="center"/>
    </xf>
    <xf numFmtId="41" fontId="9" fillId="0" borderId="100" xfId="1" applyFont="1" applyFill="1" applyBorder="1" applyProtection="1">
      <alignment vertical="center"/>
      <protection locked="0"/>
    </xf>
    <xf numFmtId="41" fontId="9" fillId="0" borderId="124" xfId="1" applyFont="1" applyFill="1" applyBorder="1" applyProtection="1">
      <alignment vertical="center"/>
      <protection locked="0"/>
    </xf>
    <xf numFmtId="41" fontId="9" fillId="0" borderId="129" xfId="1" applyFont="1" applyFill="1" applyBorder="1" applyProtection="1">
      <alignment vertical="center"/>
      <protection locked="0"/>
    </xf>
    <xf numFmtId="41" fontId="9" fillId="0" borderId="131" xfId="1" applyFont="1" applyFill="1" applyBorder="1" applyProtection="1">
      <alignment vertical="center"/>
      <protection locked="0"/>
    </xf>
    <xf numFmtId="0" fontId="8" fillId="5" borderId="132" xfId="1" applyNumberFormat="1" applyFont="1" applyFill="1" applyBorder="1" applyAlignment="1">
      <alignment horizontal="center" vertical="center"/>
    </xf>
    <xf numFmtId="0" fontId="8" fillId="5" borderId="133" xfId="1" applyNumberFormat="1" applyFont="1" applyFill="1" applyBorder="1" applyAlignment="1">
      <alignment horizontal="center" vertical="center"/>
    </xf>
    <xf numFmtId="41" fontId="8" fillId="3" borderId="134" xfId="1" applyFont="1" applyFill="1" applyBorder="1" applyAlignment="1">
      <alignment horizontal="centerContinuous" vertical="center"/>
    </xf>
    <xf numFmtId="3" fontId="24" fillId="0" borderId="0" xfId="0" applyNumberFormat="1" applyFont="1">
      <alignment vertical="center"/>
    </xf>
    <xf numFmtId="3" fontId="0" fillId="0" borderId="0" xfId="0" applyNumberFormat="1" applyAlignment="1">
      <alignment horizontal="center" vertical="center"/>
    </xf>
    <xf numFmtId="3" fontId="8" fillId="0" borderId="0" xfId="0" applyNumberFormat="1" applyFont="1">
      <alignment vertical="center"/>
    </xf>
    <xf numFmtId="0" fontId="25" fillId="0" borderId="0" xfId="0" applyFont="1">
      <alignment vertical="center"/>
    </xf>
    <xf numFmtId="3" fontId="8" fillId="0" borderId="0" xfId="0" applyNumberFormat="1" applyFont="1" applyAlignment="1">
      <alignment horizontal="right"/>
    </xf>
    <xf numFmtId="3" fontId="7" fillId="13" borderId="4" xfId="0" applyNumberFormat="1" applyFont="1" applyFill="1" applyBorder="1" applyAlignment="1">
      <alignment horizontal="center" vertical="center"/>
    </xf>
    <xf numFmtId="3" fontId="7" fillId="13" borderId="15" xfId="0" applyNumberFormat="1" applyFont="1" applyFill="1" applyBorder="1" applyAlignment="1">
      <alignment horizontal="center" vertical="center"/>
    </xf>
    <xf numFmtId="3" fontId="7" fillId="13" borderId="103" xfId="0" applyNumberFormat="1" applyFont="1" applyFill="1" applyBorder="1" applyAlignment="1">
      <alignment horizontal="center" vertical="center"/>
    </xf>
    <xf numFmtId="41" fontId="7" fillId="13" borderId="3" xfId="1" applyFont="1" applyFill="1" applyBorder="1" applyAlignment="1">
      <alignment horizontal="center" vertical="center"/>
    </xf>
    <xf numFmtId="3" fontId="8" fillId="18" borderId="0" xfId="0" applyNumberFormat="1" applyFont="1" applyFill="1" applyAlignment="1">
      <alignment horizontal="center" vertical="center"/>
    </xf>
    <xf numFmtId="3" fontId="7" fillId="13" borderId="41" xfId="0" applyNumberFormat="1" applyFont="1" applyFill="1" applyBorder="1" applyAlignment="1">
      <alignment horizontal="center" vertical="center"/>
    </xf>
    <xf numFmtId="3" fontId="7" fillId="13" borderId="62" xfId="0" applyNumberFormat="1" applyFont="1" applyFill="1" applyBorder="1" applyAlignment="1">
      <alignment horizontal="center" vertical="center"/>
    </xf>
    <xf numFmtId="3" fontId="7" fillId="13" borderId="7" xfId="0" quotePrefix="1" applyNumberFormat="1" applyFont="1" applyFill="1" applyBorder="1" applyAlignment="1">
      <alignment horizontal="center" vertical="center"/>
    </xf>
    <xf numFmtId="41" fontId="7" fillId="13" borderId="104" xfId="1" quotePrefix="1" applyFont="1" applyFill="1" applyBorder="1" applyAlignment="1">
      <alignment horizontal="center" vertical="center"/>
    </xf>
    <xf numFmtId="3" fontId="7" fillId="13" borderId="104" xfId="0" applyNumberFormat="1" applyFont="1" applyFill="1" applyBorder="1" applyAlignment="1">
      <alignment horizontal="center" vertical="center"/>
    </xf>
    <xf numFmtId="3" fontId="7" fillId="13" borderId="105" xfId="0" applyNumberFormat="1" applyFont="1" applyFill="1" applyBorder="1" applyAlignment="1">
      <alignment horizontal="center" vertical="center"/>
    </xf>
    <xf numFmtId="3" fontId="7" fillId="13" borderId="106" xfId="0" applyNumberFormat="1" applyFont="1" applyFill="1" applyBorder="1" applyAlignment="1">
      <alignment horizontal="center" vertical="center"/>
    </xf>
    <xf numFmtId="3" fontId="7" fillId="13" borderId="102" xfId="0" applyNumberFormat="1" applyFont="1" applyFill="1" applyBorder="1" applyAlignment="1">
      <alignment horizontal="center" vertical="center"/>
    </xf>
    <xf numFmtId="3" fontId="0" fillId="0" borderId="4" xfId="0" applyNumberFormat="1" applyBorder="1" applyAlignment="1">
      <alignment horizontal="center" vertical="center"/>
    </xf>
    <xf numFmtId="3" fontId="0" fillId="0" borderId="16" xfId="0" applyNumberFormat="1" applyBorder="1">
      <alignment vertical="center"/>
    </xf>
    <xf numFmtId="3" fontId="0" fillId="0" borderId="89" xfId="0" applyNumberFormat="1" applyBorder="1" applyAlignment="1">
      <alignment horizontal="center" vertical="center"/>
    </xf>
    <xf numFmtId="41" fontId="0" fillId="0" borderId="104" xfId="1" applyFont="1" applyBorder="1">
      <alignment vertical="center"/>
    </xf>
    <xf numFmtId="3" fontId="0" fillId="0" borderId="47" xfId="0" applyNumberFormat="1" applyBorder="1" applyAlignment="1">
      <alignment horizontal="center" vertical="center"/>
    </xf>
    <xf numFmtId="3" fontId="0" fillId="0" borderId="47" xfId="0" applyNumberFormat="1" applyBorder="1">
      <alignment vertical="center"/>
    </xf>
    <xf numFmtId="3" fontId="0" fillId="0" borderId="48" xfId="0" applyNumberFormat="1" applyBorder="1">
      <alignment vertical="center"/>
    </xf>
    <xf numFmtId="3" fontId="0" fillId="0" borderId="49" xfId="0" applyNumberFormat="1" applyBorder="1">
      <alignment vertical="center"/>
    </xf>
    <xf numFmtId="3" fontId="8" fillId="0" borderId="36" xfId="0" applyNumberFormat="1" applyFont="1" applyBorder="1">
      <alignment vertical="center"/>
    </xf>
    <xf numFmtId="3" fontId="8" fillId="16" borderId="0" xfId="0" applyNumberFormat="1" applyFont="1" applyFill="1">
      <alignment vertical="center"/>
    </xf>
    <xf numFmtId="3" fontId="0" fillId="0" borderId="7" xfId="0" applyNumberFormat="1" applyBorder="1" applyAlignment="1">
      <alignment horizontal="center" vertical="center"/>
    </xf>
    <xf numFmtId="3" fontId="0" fillId="0" borderId="102" xfId="0" applyNumberFormat="1" applyBorder="1">
      <alignment vertical="center"/>
    </xf>
    <xf numFmtId="3" fontId="0" fillId="0" borderId="92" xfId="0" applyNumberFormat="1" applyBorder="1" applyAlignment="1">
      <alignment horizontal="center" vertical="center"/>
    </xf>
    <xf numFmtId="41" fontId="0" fillId="0" borderId="102" xfId="1" applyFont="1" applyBorder="1">
      <alignment vertical="center"/>
    </xf>
    <xf numFmtId="3" fontId="0" fillId="0" borderId="53" xfId="0" applyNumberFormat="1" applyBorder="1" applyAlignment="1">
      <alignment horizontal="center" vertical="center"/>
    </xf>
    <xf numFmtId="3" fontId="0" fillId="0" borderId="53" xfId="0" applyNumberFormat="1" applyBorder="1">
      <alignment vertical="center"/>
    </xf>
    <xf numFmtId="3" fontId="0" fillId="0" borderId="54" xfId="0" applyNumberFormat="1" applyBorder="1">
      <alignment vertical="center"/>
    </xf>
    <xf numFmtId="3" fontId="0" fillId="16" borderId="54" xfId="0" applyNumberFormat="1" applyFill="1" applyBorder="1">
      <alignment vertical="center"/>
    </xf>
    <xf numFmtId="3" fontId="0" fillId="0" borderId="55" xfId="0" applyNumberFormat="1" applyBorder="1">
      <alignment vertical="center"/>
    </xf>
    <xf numFmtId="3" fontId="8" fillId="0" borderId="39" xfId="0" applyNumberFormat="1" applyFont="1" applyBorder="1">
      <alignment vertical="center"/>
    </xf>
    <xf numFmtId="3" fontId="0" fillId="4" borderId="7" xfId="0" applyNumberFormat="1" applyFill="1" applyBorder="1" applyAlignment="1">
      <alignment horizontal="center" vertical="center"/>
    </xf>
    <xf numFmtId="3" fontId="0" fillId="0" borderId="17" xfId="0" applyNumberFormat="1" applyBorder="1">
      <alignment vertical="center"/>
    </xf>
    <xf numFmtId="3" fontId="0" fillId="0" borderId="90" xfId="0" applyNumberFormat="1" applyBorder="1" applyAlignment="1">
      <alignment horizontal="center" vertical="center"/>
    </xf>
    <xf numFmtId="41" fontId="0" fillId="0" borderId="80" xfId="1" applyFont="1" applyBorder="1">
      <alignment vertical="center"/>
    </xf>
    <xf numFmtId="3" fontId="0" fillId="0" borderId="84" xfId="0" applyNumberFormat="1" applyBorder="1" applyAlignment="1">
      <alignment horizontal="center" vertical="center"/>
    </xf>
    <xf numFmtId="3" fontId="0" fillId="0" borderId="84" xfId="0" applyNumberFormat="1" applyBorder="1">
      <alignment vertical="center"/>
    </xf>
    <xf numFmtId="3" fontId="0" fillId="0" borderId="85" xfId="0" applyNumberFormat="1" applyBorder="1">
      <alignment vertical="center"/>
    </xf>
    <xf numFmtId="3" fontId="0" fillId="0" borderId="86" xfId="0" applyNumberFormat="1" applyBorder="1">
      <alignment vertical="center"/>
    </xf>
    <xf numFmtId="3" fontId="8" fillId="0" borderId="87" xfId="0" applyNumberFormat="1" applyFont="1" applyBorder="1">
      <alignment vertical="center"/>
    </xf>
    <xf numFmtId="3" fontId="0" fillId="16" borderId="85" xfId="0" applyNumberFormat="1" applyFill="1" applyBorder="1">
      <alignment vertical="center"/>
    </xf>
    <xf numFmtId="3" fontId="0" fillId="0" borderId="91" xfId="0" applyNumberFormat="1" applyBorder="1" applyAlignment="1">
      <alignment horizontal="center" vertical="center"/>
    </xf>
    <xf numFmtId="3" fontId="0" fillId="0" borderId="80" xfId="0" applyNumberFormat="1" applyBorder="1">
      <alignment vertical="center"/>
    </xf>
    <xf numFmtId="3" fontId="0" fillId="0" borderId="81" xfId="0" applyNumberFormat="1" applyBorder="1">
      <alignment vertical="center"/>
    </xf>
    <xf numFmtId="3" fontId="0" fillId="16" borderId="81" xfId="0" applyNumberFormat="1" applyFill="1" applyBorder="1">
      <alignment vertical="center"/>
    </xf>
    <xf numFmtId="3" fontId="0" fillId="0" borderId="82" xfId="0" applyNumberFormat="1" applyBorder="1">
      <alignment vertical="center"/>
    </xf>
    <xf numFmtId="3" fontId="8" fillId="0" borderId="17" xfId="0" applyNumberFormat="1" applyFont="1" applyBorder="1">
      <alignment vertical="center"/>
    </xf>
    <xf numFmtId="3" fontId="0" fillId="19" borderId="17" xfId="0" applyNumberFormat="1" applyFill="1" applyBorder="1">
      <alignment vertical="center"/>
    </xf>
    <xf numFmtId="3" fontId="0" fillId="19" borderId="90" xfId="0" applyNumberFormat="1" applyFill="1" applyBorder="1" applyAlignment="1">
      <alignment horizontal="center" vertical="center"/>
    </xf>
    <xf numFmtId="3" fontId="0" fillId="19" borderId="91" xfId="0" applyNumberFormat="1" applyFill="1" applyBorder="1" applyAlignment="1">
      <alignment horizontal="center" vertical="center"/>
    </xf>
    <xf numFmtId="3" fontId="0" fillId="19" borderId="102" xfId="0" applyNumberFormat="1" applyFill="1" applyBorder="1">
      <alignment vertical="center"/>
    </xf>
    <xf numFmtId="3" fontId="0" fillId="12" borderId="54" xfId="0" applyNumberFormat="1" applyFill="1" applyBorder="1">
      <alignment vertical="center"/>
    </xf>
    <xf numFmtId="3" fontId="20" fillId="12" borderId="54" xfId="0" applyNumberFormat="1" applyFont="1" applyFill="1" applyBorder="1">
      <alignment vertical="center"/>
    </xf>
    <xf numFmtId="3" fontId="8" fillId="12" borderId="0" xfId="0" applyNumberFormat="1" applyFont="1" applyFill="1">
      <alignment vertical="center"/>
    </xf>
    <xf numFmtId="3" fontId="0" fillId="18" borderId="85" xfId="0" applyNumberFormat="1" applyFill="1" applyBorder="1">
      <alignment vertical="center"/>
    </xf>
    <xf numFmtId="3" fontId="8" fillId="18" borderId="0" xfId="0" applyNumberFormat="1" applyFont="1" applyFill="1">
      <alignment vertical="center"/>
    </xf>
    <xf numFmtId="3" fontId="0" fillId="18" borderId="54" xfId="0" applyNumberFormat="1" applyFill="1" applyBorder="1">
      <alignment vertical="center"/>
    </xf>
    <xf numFmtId="3" fontId="0" fillId="12" borderId="55" xfId="0" applyNumberFormat="1" applyFill="1" applyBorder="1">
      <alignment vertical="center"/>
    </xf>
    <xf numFmtId="3" fontId="0" fillId="19" borderId="92" xfId="0" applyNumberFormat="1" applyFill="1" applyBorder="1" applyAlignment="1">
      <alignment horizontal="center" vertical="center"/>
    </xf>
    <xf numFmtId="3" fontId="0" fillId="19" borderId="7" xfId="0" applyNumberFormat="1" applyFill="1" applyBorder="1" applyAlignment="1">
      <alignment horizontal="center" vertical="center"/>
    </xf>
    <xf numFmtId="3" fontId="0" fillId="0" borderId="17" xfId="0" applyNumberFormat="1" applyBorder="1" applyAlignment="1">
      <alignment horizontal="center" vertical="center"/>
    </xf>
    <xf numFmtId="3" fontId="0" fillId="0" borderId="135" xfId="0" applyNumberFormat="1" applyBorder="1" applyAlignment="1">
      <alignment horizontal="center" vertical="center"/>
    </xf>
    <xf numFmtId="3" fontId="16" fillId="0" borderId="7" xfId="0" applyNumberFormat="1" applyFont="1" applyBorder="1" applyAlignment="1">
      <alignment horizontal="center" vertical="center"/>
    </xf>
    <xf numFmtId="3" fontId="8" fillId="0" borderId="41" xfId="0" applyNumberFormat="1" applyFont="1" applyBorder="1" applyAlignment="1">
      <alignment horizontal="center" vertical="center"/>
    </xf>
    <xf numFmtId="41" fontId="8" fillId="0" borderId="80" xfId="1" applyFont="1" applyBorder="1" applyAlignment="1">
      <alignment horizontal="center" vertical="center"/>
    </xf>
    <xf numFmtId="3" fontId="8" fillId="0" borderId="80" xfId="0" applyNumberFormat="1" applyFont="1" applyBorder="1" applyAlignment="1">
      <alignment horizontal="center" vertical="center"/>
    </xf>
    <xf numFmtId="3" fontId="8" fillId="0" borderId="80" xfId="0" applyNumberFormat="1" applyFont="1" applyBorder="1">
      <alignment vertical="center"/>
    </xf>
    <xf numFmtId="3" fontId="8" fillId="0" borderId="81" xfId="0" applyNumberFormat="1" applyFont="1" applyBorder="1">
      <alignment vertical="center"/>
    </xf>
    <xf numFmtId="3" fontId="8" fillId="0" borderId="82" xfId="0" applyNumberFormat="1" applyFont="1" applyBorder="1">
      <alignment vertical="center"/>
    </xf>
    <xf numFmtId="41" fontId="8" fillId="0" borderId="102" xfId="1" applyFont="1" applyBorder="1" applyAlignment="1">
      <alignment horizontal="center" vertical="center"/>
    </xf>
    <xf numFmtId="3" fontId="8" fillId="0" borderId="53" xfId="0" applyNumberFormat="1" applyFont="1" applyBorder="1" applyAlignment="1">
      <alignment horizontal="center" vertical="center"/>
    </xf>
    <xf numFmtId="3" fontId="8" fillId="0" borderId="53" xfId="0" applyNumberFormat="1" applyFont="1" applyBorder="1">
      <alignment vertical="center"/>
    </xf>
    <xf numFmtId="3" fontId="8" fillId="0" borderId="54" xfId="0" applyNumberFormat="1" applyFont="1" applyBorder="1">
      <alignment vertical="center"/>
    </xf>
    <xf numFmtId="3" fontId="8" fillId="0" borderId="55" xfId="0" applyNumberFormat="1" applyFont="1" applyBorder="1">
      <alignment vertical="center"/>
    </xf>
    <xf numFmtId="3" fontId="0" fillId="0" borderId="102" xfId="0" applyNumberFormat="1" applyBorder="1" applyAlignment="1">
      <alignment horizontal="center" vertical="center"/>
    </xf>
    <xf numFmtId="3" fontId="0" fillId="0" borderId="41" xfId="0" applyNumberFormat="1" applyBorder="1" applyAlignment="1">
      <alignment horizontal="center" vertical="center"/>
    </xf>
    <xf numFmtId="3" fontId="0" fillId="0" borderId="42" xfId="0" applyNumberFormat="1" applyBorder="1">
      <alignment vertical="center"/>
    </xf>
    <xf numFmtId="3" fontId="8" fillId="20" borderId="3" xfId="0" applyNumberFormat="1" applyFont="1" applyFill="1" applyBorder="1" applyAlignment="1">
      <alignment horizontal="center" vertical="center"/>
    </xf>
    <xf numFmtId="41" fontId="8" fillId="20" borderId="104" xfId="1" applyFont="1" applyFill="1" applyBorder="1" applyAlignment="1">
      <alignment horizontal="center" vertical="center"/>
    </xf>
    <xf numFmtId="180" fontId="8" fillId="20" borderId="104" xfId="0" applyNumberFormat="1" applyFont="1" applyFill="1" applyBorder="1" applyAlignment="1">
      <alignment horizontal="center" vertical="center"/>
    </xf>
    <xf numFmtId="180" fontId="8" fillId="20" borderId="104" xfId="0" applyNumberFormat="1" applyFont="1" applyFill="1" applyBorder="1">
      <alignment vertical="center"/>
    </xf>
    <xf numFmtId="180" fontId="8" fillId="20" borderId="105" xfId="0" applyNumberFormat="1" applyFont="1" applyFill="1" applyBorder="1">
      <alignment vertical="center"/>
    </xf>
    <xf numFmtId="180" fontId="8" fillId="20" borderId="106" xfId="0" applyNumberFormat="1" applyFont="1" applyFill="1" applyBorder="1">
      <alignment vertical="center"/>
    </xf>
    <xf numFmtId="180" fontId="8" fillId="20" borderId="16" xfId="0" applyNumberFormat="1" applyFont="1" applyFill="1" applyBorder="1">
      <alignment vertical="center"/>
    </xf>
    <xf numFmtId="41" fontId="8" fillId="20" borderId="102" xfId="1" applyFont="1" applyFill="1" applyBorder="1" applyAlignment="1">
      <alignment horizontal="center" vertical="center"/>
    </xf>
    <xf numFmtId="180" fontId="8" fillId="20" borderId="53" xfId="0" applyNumberFormat="1" applyFont="1" applyFill="1" applyBorder="1" applyAlignment="1">
      <alignment horizontal="center" vertical="center"/>
    </xf>
    <xf numFmtId="180" fontId="8" fillId="20" borderId="53" xfId="0" applyNumberFormat="1" applyFont="1" applyFill="1" applyBorder="1">
      <alignment vertical="center"/>
    </xf>
    <xf numFmtId="180" fontId="8" fillId="20" borderId="54" xfId="0" applyNumberFormat="1" applyFont="1" applyFill="1" applyBorder="1">
      <alignment vertical="center"/>
    </xf>
    <xf numFmtId="180" fontId="8" fillId="20" borderId="55" xfId="0" applyNumberFormat="1" applyFont="1" applyFill="1" applyBorder="1">
      <alignment vertical="center"/>
    </xf>
    <xf numFmtId="180" fontId="8" fillId="20" borderId="39" xfId="0" applyNumberFormat="1" applyFont="1" applyFill="1" applyBorder="1">
      <alignment vertical="center"/>
    </xf>
    <xf numFmtId="3" fontId="26" fillId="0" borderId="0" xfId="0" applyNumberFormat="1" applyFont="1" applyAlignment="1">
      <alignment horizontal="center" vertical="center"/>
    </xf>
    <xf numFmtId="41" fontId="8" fillId="0" borderId="0" xfId="1" applyFont="1" applyAlignment="1">
      <alignment horizontal="center" vertical="center"/>
    </xf>
    <xf numFmtId="181" fontId="8" fillId="0" borderId="0" xfId="0" applyNumberFormat="1" applyFont="1" applyAlignment="1">
      <alignment horizontal="center" vertical="center"/>
    </xf>
    <xf numFmtId="181" fontId="8" fillId="0" borderId="0" xfId="0" applyNumberFormat="1" applyFont="1">
      <alignment vertical="center"/>
    </xf>
    <xf numFmtId="180" fontId="8" fillId="0" borderId="0" xfId="0" applyNumberFormat="1" applyFont="1">
      <alignment vertical="center"/>
    </xf>
    <xf numFmtId="41" fontId="8" fillId="0" borderId="136" xfId="1" applyFont="1" applyBorder="1" applyAlignment="1">
      <alignment horizontal="center" vertical="center"/>
    </xf>
    <xf numFmtId="3" fontId="8" fillId="0" borderId="28" xfId="0" applyNumberFormat="1" applyFont="1" applyBorder="1" applyAlignment="1">
      <alignment horizontal="center" vertical="center"/>
    </xf>
    <xf numFmtId="3" fontId="8" fillId="0" borderId="137" xfId="0" applyNumberFormat="1" applyFont="1" applyBorder="1" applyAlignment="1">
      <alignment horizontal="center" vertical="center"/>
    </xf>
    <xf numFmtId="41" fontId="8" fillId="0" borderId="67" xfId="1" applyFont="1" applyBorder="1" applyAlignment="1">
      <alignment horizontal="center" vertical="center"/>
    </xf>
    <xf numFmtId="3" fontId="8" fillId="0" borderId="0" xfId="0" applyNumberFormat="1" applyFont="1" applyAlignment="1">
      <alignment horizontal="center" vertical="center"/>
    </xf>
    <xf numFmtId="3" fontId="8" fillId="0" borderId="68" xfId="0" applyNumberFormat="1" applyFont="1" applyBorder="1" applyAlignment="1">
      <alignment horizontal="center" vertical="center"/>
    </xf>
    <xf numFmtId="41" fontId="0" fillId="0" borderId="71" xfId="1" applyFont="1" applyBorder="1">
      <alignment vertical="center"/>
    </xf>
    <xf numFmtId="3" fontId="8" fillId="0" borderId="99" xfId="0" applyNumberFormat="1" applyFont="1" applyBorder="1" applyAlignment="1">
      <alignment horizontal="center" vertical="center"/>
    </xf>
    <xf numFmtId="3" fontId="8" fillId="0" borderId="72" xfId="0" applyNumberFormat="1" applyFont="1" applyBorder="1" applyAlignment="1">
      <alignment horizontal="center" vertical="center"/>
    </xf>
    <xf numFmtId="0" fontId="18" fillId="0" borderId="0" xfId="0" applyFont="1">
      <alignment vertical="center"/>
    </xf>
    <xf numFmtId="0" fontId="18" fillId="0" borderId="136" xfId="0" applyFont="1" applyBorder="1">
      <alignment vertical="center"/>
    </xf>
    <xf numFmtId="0" fontId="0" fillId="0" borderId="28" xfId="0" applyBorder="1">
      <alignment vertical="center"/>
    </xf>
    <xf numFmtId="0" fontId="19" fillId="0" borderId="28" xfId="2" applyBorder="1">
      <alignment vertical="center"/>
    </xf>
    <xf numFmtId="0" fontId="0" fillId="0" borderId="137" xfId="0" applyBorder="1">
      <alignment vertical="center"/>
    </xf>
    <xf numFmtId="0" fontId="16" fillId="0" borderId="67" xfId="0" applyFont="1" applyBorder="1">
      <alignment vertical="center"/>
    </xf>
    <xf numFmtId="3" fontId="7" fillId="13" borderId="16" xfId="0" applyNumberFormat="1" applyFont="1" applyFill="1" applyBorder="1" applyAlignment="1">
      <alignment horizontal="center" vertical="center"/>
    </xf>
    <xf numFmtId="41" fontId="7" fillId="13" borderId="16" xfId="1" applyFont="1" applyFill="1" applyBorder="1" applyAlignment="1">
      <alignment horizontal="center" vertical="center"/>
    </xf>
    <xf numFmtId="41" fontId="7" fillId="13" borderId="80" xfId="1" quotePrefix="1" applyFont="1" applyFill="1" applyBorder="1" applyAlignment="1">
      <alignment horizontal="center" vertical="center"/>
    </xf>
    <xf numFmtId="3" fontId="7" fillId="13" borderId="40" xfId="0" applyNumberFormat="1" applyFont="1" applyFill="1" applyBorder="1" applyAlignment="1">
      <alignment horizontal="center" vertical="center"/>
    </xf>
    <xf numFmtId="3" fontId="7" fillId="13" borderId="139" xfId="0" applyNumberFormat="1" applyFont="1" applyFill="1" applyBorder="1" applyAlignment="1">
      <alignment horizontal="center" vertical="center"/>
    </xf>
    <xf numFmtId="3" fontId="7" fillId="13" borderId="140" xfId="0" applyNumberFormat="1" applyFont="1" applyFill="1" applyBorder="1" applyAlignment="1">
      <alignment horizontal="center" vertical="center"/>
    </xf>
    <xf numFmtId="3" fontId="0" fillId="21" borderId="16" xfId="0" applyNumberFormat="1" applyFill="1" applyBorder="1">
      <alignment vertical="center"/>
    </xf>
    <xf numFmtId="41" fontId="0" fillId="0" borderId="36" xfId="1" applyFont="1" applyBorder="1">
      <alignment vertical="center"/>
    </xf>
    <xf numFmtId="180" fontId="0" fillId="0" borderId="141" xfId="0" applyNumberFormat="1" applyBorder="1">
      <alignment vertical="center"/>
    </xf>
    <xf numFmtId="180" fontId="0" fillId="0" borderId="48" xfId="0" applyNumberFormat="1" applyBorder="1">
      <alignment vertical="center"/>
    </xf>
    <xf numFmtId="180" fontId="0" fillId="0" borderId="142" xfId="0" applyNumberFormat="1" applyBorder="1">
      <alignment vertical="center"/>
    </xf>
    <xf numFmtId="3" fontId="0" fillId="8" borderId="17" xfId="0" applyNumberFormat="1" applyFill="1" applyBorder="1">
      <alignment vertical="center"/>
    </xf>
    <xf numFmtId="41" fontId="0" fillId="0" borderId="38" xfId="1" applyFont="1" applyBorder="1">
      <alignment vertical="center"/>
    </xf>
    <xf numFmtId="180" fontId="0" fillId="0" borderId="143" xfId="0" applyNumberFormat="1" applyBorder="1">
      <alignment vertical="center"/>
    </xf>
    <xf numFmtId="180" fontId="0" fillId="0" borderId="85" xfId="0" applyNumberFormat="1" applyBorder="1">
      <alignment vertical="center"/>
    </xf>
    <xf numFmtId="180" fontId="0" fillId="0" borderId="144" xfId="0" applyNumberFormat="1" applyBorder="1">
      <alignment vertical="center"/>
    </xf>
    <xf numFmtId="3" fontId="0" fillId="22" borderId="17" xfId="0" applyNumberFormat="1" applyFill="1" applyBorder="1">
      <alignment vertical="center"/>
    </xf>
    <xf numFmtId="180" fontId="0" fillId="0" borderId="145" xfId="0" applyNumberFormat="1" applyBorder="1">
      <alignment vertical="center"/>
    </xf>
    <xf numFmtId="180" fontId="0" fillId="0" borderId="81" xfId="0" applyNumberFormat="1" applyBorder="1">
      <alignment vertical="center"/>
    </xf>
    <xf numFmtId="180" fontId="0" fillId="0" borderId="146" xfId="0" applyNumberFormat="1" applyBorder="1">
      <alignment vertical="center"/>
    </xf>
    <xf numFmtId="180" fontId="0" fillId="0" borderId="147" xfId="0" applyNumberFormat="1" applyBorder="1">
      <alignment vertical="center"/>
    </xf>
    <xf numFmtId="180" fontId="0" fillId="0" borderId="51" xfId="0" applyNumberFormat="1" applyBorder="1">
      <alignment vertical="center"/>
    </xf>
    <xf numFmtId="180" fontId="0" fillId="0" borderId="148" xfId="0" applyNumberFormat="1" applyBorder="1">
      <alignment vertical="center"/>
    </xf>
    <xf numFmtId="3" fontId="0" fillId="18" borderId="17" xfId="0" applyNumberFormat="1" applyFill="1" applyBorder="1">
      <alignment vertical="center"/>
    </xf>
    <xf numFmtId="3" fontId="0" fillId="15" borderId="17" xfId="0" applyNumberFormat="1" applyFill="1" applyBorder="1">
      <alignment vertical="center"/>
    </xf>
    <xf numFmtId="3" fontId="0" fillId="4" borderId="17" xfId="0" applyNumberFormat="1" applyFill="1" applyBorder="1">
      <alignment vertical="center"/>
    </xf>
    <xf numFmtId="3" fontId="0" fillId="0" borderId="15" xfId="0" applyNumberFormat="1" applyBorder="1" applyAlignment="1">
      <alignment horizontal="center" vertical="center"/>
    </xf>
    <xf numFmtId="3" fontId="8" fillId="0" borderId="3" xfId="0" applyNumberFormat="1" applyFont="1" applyBorder="1" applyAlignment="1">
      <alignment horizontal="center" vertical="center"/>
    </xf>
    <xf numFmtId="41" fontId="8" fillId="0" borderId="104" xfId="1" applyFont="1" applyBorder="1" applyAlignment="1">
      <alignment horizontal="center" vertical="center"/>
    </xf>
    <xf numFmtId="3" fontId="8" fillId="0" borderId="4" xfId="0" applyNumberFormat="1" applyFont="1" applyBorder="1" applyAlignment="1">
      <alignment horizontal="center" vertical="center"/>
    </xf>
    <xf numFmtId="3" fontId="8" fillId="17" borderId="139" xfId="0" applyNumberFormat="1" applyFont="1" applyFill="1" applyBorder="1" applyAlignment="1">
      <alignment horizontal="center" vertical="center"/>
    </xf>
    <xf numFmtId="3" fontId="8" fillId="17" borderId="105" xfId="0" applyNumberFormat="1" applyFont="1" applyFill="1" applyBorder="1" applyAlignment="1">
      <alignment horizontal="center" vertical="center"/>
    </xf>
    <xf numFmtId="3" fontId="8" fillId="17" borderId="140" xfId="0" applyNumberFormat="1" applyFont="1" applyFill="1" applyBorder="1" applyAlignment="1">
      <alignment horizontal="center" vertical="center"/>
    </xf>
    <xf numFmtId="41" fontId="8" fillId="20" borderId="56" xfId="1" applyFont="1" applyFill="1" applyBorder="1" applyAlignment="1">
      <alignment horizontal="center" vertical="center"/>
    </xf>
    <xf numFmtId="180" fontId="8" fillId="20" borderId="33" xfId="0" applyNumberFormat="1" applyFont="1" applyFill="1" applyBorder="1" applyAlignment="1">
      <alignment horizontal="center" vertical="center"/>
    </xf>
    <xf numFmtId="180" fontId="8" fillId="20" borderId="149" xfId="0" applyNumberFormat="1" applyFont="1" applyFill="1" applyBorder="1">
      <alignment vertical="center"/>
    </xf>
    <xf numFmtId="180" fontId="8" fillId="20" borderId="59" xfId="0" applyNumberFormat="1" applyFont="1" applyFill="1" applyBorder="1">
      <alignment vertical="center"/>
    </xf>
    <xf numFmtId="180" fontId="8" fillId="20" borderId="150" xfId="0" applyNumberFormat="1" applyFont="1" applyFill="1" applyBorder="1">
      <alignment vertical="center"/>
    </xf>
    <xf numFmtId="0" fontId="27" fillId="12" borderId="0" xfId="0" applyFont="1" applyFill="1">
      <alignment vertical="center"/>
    </xf>
    <xf numFmtId="0" fontId="12" fillId="12" borderId="0" xfId="0" applyFont="1" applyFill="1">
      <alignment vertical="center"/>
    </xf>
    <xf numFmtId="3" fontId="0" fillId="0" borderId="141" xfId="0" applyNumberFormat="1" applyBorder="1">
      <alignment vertical="center"/>
    </xf>
    <xf numFmtId="3" fontId="0" fillId="0" borderId="142" xfId="0" applyNumberFormat="1" applyBorder="1">
      <alignment vertical="center"/>
    </xf>
    <xf numFmtId="3" fontId="0" fillId="0" borderId="143" xfId="3" applyNumberFormat="1" applyFont="1" applyFill="1" applyBorder="1">
      <alignment vertical="center"/>
    </xf>
    <xf numFmtId="3" fontId="0" fillId="0" borderId="85" xfId="3" applyNumberFormat="1" applyFont="1" applyFill="1" applyBorder="1">
      <alignment vertical="center"/>
    </xf>
    <xf numFmtId="3" fontId="0" fillId="0" borderId="144" xfId="3" applyNumberFormat="1" applyFont="1" applyFill="1" applyBorder="1">
      <alignment vertical="center"/>
    </xf>
    <xf numFmtId="3" fontId="0" fillId="0" borderId="143" xfId="0" applyNumberFormat="1" applyBorder="1">
      <alignment vertical="center"/>
    </xf>
    <xf numFmtId="3" fontId="0" fillId="0" borderId="144" xfId="0" applyNumberFormat="1" applyBorder="1">
      <alignment vertical="center"/>
    </xf>
    <xf numFmtId="3" fontId="0" fillId="0" borderId="145" xfId="0" applyNumberFormat="1" applyBorder="1">
      <alignment vertical="center"/>
    </xf>
    <xf numFmtId="3" fontId="0" fillId="0" borderId="146" xfId="0" applyNumberFormat="1" applyBorder="1">
      <alignment vertical="center"/>
    </xf>
    <xf numFmtId="3" fontId="0" fillId="0" borderId="147" xfId="0" applyNumberFormat="1" applyBorder="1">
      <alignment vertical="center"/>
    </xf>
    <xf numFmtId="3" fontId="0" fillId="0" borderId="51" xfId="0" applyNumberFormat="1" applyBorder="1">
      <alignment vertical="center"/>
    </xf>
    <xf numFmtId="3" fontId="0" fillId="0" borderId="148" xfId="0" applyNumberFormat="1" applyBorder="1">
      <alignment vertical="center"/>
    </xf>
    <xf numFmtId="3" fontId="0" fillId="23" borderId="17" xfId="0" applyNumberFormat="1" applyFill="1" applyBorder="1">
      <alignment vertical="center"/>
    </xf>
    <xf numFmtId="3" fontId="0" fillId="0" borderId="147" xfId="3" applyNumberFormat="1" applyFont="1" applyFill="1" applyBorder="1">
      <alignment vertical="center"/>
    </xf>
    <xf numFmtId="3" fontId="0" fillId="0" borderId="51" xfId="3" applyNumberFormat="1" applyFont="1" applyFill="1" applyBorder="1">
      <alignment vertical="center"/>
    </xf>
    <xf numFmtId="3" fontId="0" fillId="0" borderId="148" xfId="3" applyNumberFormat="1" applyFont="1" applyFill="1" applyBorder="1">
      <alignment vertical="center"/>
    </xf>
    <xf numFmtId="41" fontId="0" fillId="0" borderId="39" xfId="1" applyFont="1" applyBorder="1">
      <alignment vertical="center"/>
    </xf>
    <xf numFmtId="3" fontId="8" fillId="17" borderId="139" xfId="0" applyNumberFormat="1" applyFont="1" applyFill="1" applyBorder="1">
      <alignment vertical="center"/>
    </xf>
    <xf numFmtId="3" fontId="8" fillId="17" borderId="105" xfId="0" applyNumberFormat="1" applyFont="1" applyFill="1" applyBorder="1">
      <alignment vertical="center"/>
    </xf>
    <xf numFmtId="3" fontId="8" fillId="17" borderId="140" xfId="0" applyNumberFormat="1" applyFont="1" applyFill="1" applyBorder="1">
      <alignment vertical="center"/>
    </xf>
    <xf numFmtId="3" fontId="8" fillId="0" borderId="139" xfId="0" applyNumberFormat="1" applyFont="1" applyBorder="1">
      <alignment vertical="center"/>
    </xf>
    <xf numFmtId="3" fontId="8" fillId="0" borderId="105" xfId="0" applyNumberFormat="1" applyFont="1" applyBorder="1">
      <alignment vertical="center"/>
    </xf>
    <xf numFmtId="3" fontId="8" fillId="0" borderId="140" xfId="0" applyNumberFormat="1" applyFont="1" applyBorder="1">
      <alignment vertical="center"/>
    </xf>
    <xf numFmtId="0" fontId="0" fillId="0" borderId="71" xfId="0" applyBorder="1">
      <alignment vertical="center"/>
    </xf>
    <xf numFmtId="0" fontId="0" fillId="0" borderId="99" xfId="0" applyBorder="1">
      <alignment vertical="center"/>
    </xf>
    <xf numFmtId="0" fontId="0" fillId="0" borderId="72" xfId="0" applyBorder="1">
      <alignment vertical="center"/>
    </xf>
    <xf numFmtId="0" fontId="19" fillId="0" borderId="0" xfId="2">
      <alignment vertical="center"/>
    </xf>
    <xf numFmtId="0" fontId="8" fillId="18" borderId="0" xfId="0" applyFont="1" applyFill="1">
      <alignment vertical="center"/>
    </xf>
    <xf numFmtId="0" fontId="0" fillId="18" borderId="0" xfId="0" applyFill="1">
      <alignment vertical="center"/>
    </xf>
    <xf numFmtId="9" fontId="0" fillId="0" borderId="141" xfId="3" applyFont="1" applyFill="1" applyBorder="1">
      <alignment vertical="center"/>
    </xf>
    <xf numFmtId="9" fontId="0" fillId="0" borderId="48" xfId="3" applyFont="1" applyFill="1" applyBorder="1">
      <alignment vertical="center"/>
    </xf>
    <xf numFmtId="9" fontId="0" fillId="0" borderId="142" xfId="3" applyFont="1" applyFill="1" applyBorder="1">
      <alignment vertical="center"/>
    </xf>
    <xf numFmtId="9" fontId="0" fillId="0" borderId="143" xfId="3" applyFont="1" applyFill="1" applyBorder="1">
      <alignment vertical="center"/>
    </xf>
    <xf numFmtId="9" fontId="0" fillId="0" borderId="85" xfId="3" applyFont="1" applyFill="1" applyBorder="1">
      <alignment vertical="center"/>
    </xf>
    <xf numFmtId="9" fontId="0" fillId="0" borderId="144" xfId="3" applyFont="1" applyFill="1" applyBorder="1">
      <alignment vertical="center"/>
    </xf>
    <xf numFmtId="9" fontId="0" fillId="0" borderId="145" xfId="3" applyFont="1" applyFill="1" applyBorder="1">
      <alignment vertical="center"/>
    </xf>
    <xf numFmtId="9" fontId="0" fillId="0" borderId="81" xfId="3" applyFont="1" applyFill="1" applyBorder="1">
      <alignment vertical="center"/>
    </xf>
    <xf numFmtId="9" fontId="0" fillId="0" borderId="146" xfId="3" applyFont="1" applyFill="1" applyBorder="1">
      <alignment vertical="center"/>
    </xf>
    <xf numFmtId="9" fontId="0" fillId="0" borderId="51" xfId="3" applyFont="1" applyFill="1" applyBorder="1">
      <alignment vertical="center"/>
    </xf>
    <xf numFmtId="9" fontId="0" fillId="0" borderId="148" xfId="3" applyFont="1" applyFill="1" applyBorder="1">
      <alignment vertical="center"/>
    </xf>
    <xf numFmtId="9" fontId="0" fillId="0" borderId="147" xfId="3" applyFont="1" applyFill="1" applyBorder="1">
      <alignment vertical="center"/>
    </xf>
    <xf numFmtId="0" fontId="8" fillId="16" borderId="0" xfId="0" applyFont="1" applyFill="1">
      <alignment vertical="center"/>
    </xf>
    <xf numFmtId="3" fontId="28" fillId="0" borderId="0" xfId="0" applyNumberFormat="1" applyFont="1">
      <alignment vertical="center"/>
    </xf>
    <xf numFmtId="3" fontId="30" fillId="0" borderId="0" xfId="0" applyNumberFormat="1" applyFont="1">
      <alignment vertical="center"/>
    </xf>
    <xf numFmtId="180" fontId="0" fillId="0" borderId="153" xfId="0" applyNumberFormat="1" applyBorder="1">
      <alignment vertical="center"/>
    </xf>
    <xf numFmtId="180" fontId="0" fillId="0" borderId="54" xfId="0" applyNumberFormat="1" applyBorder="1">
      <alignment vertical="center"/>
    </xf>
    <xf numFmtId="180" fontId="0" fillId="0" borderId="154" xfId="0" applyNumberFormat="1" applyBorder="1">
      <alignment vertical="center"/>
    </xf>
    <xf numFmtId="3" fontId="0" fillId="0" borderId="153" xfId="0" applyNumberFormat="1" applyBorder="1">
      <alignment vertical="center"/>
    </xf>
    <xf numFmtId="3" fontId="0" fillId="0" borderId="154" xfId="0" applyNumberFormat="1" applyBorder="1">
      <alignment vertical="center"/>
    </xf>
    <xf numFmtId="180" fontId="20" fillId="0" borderId="54" xfId="0" applyNumberFormat="1" applyFont="1" applyBorder="1">
      <alignment vertical="center"/>
    </xf>
    <xf numFmtId="180" fontId="20" fillId="0" borderId="154" xfId="0" applyNumberFormat="1" applyFont="1" applyBorder="1">
      <alignment vertical="center"/>
    </xf>
    <xf numFmtId="3" fontId="20" fillId="0" borderId="153" xfId="0" applyNumberFormat="1" applyFont="1" applyBorder="1">
      <alignment vertical="center"/>
    </xf>
    <xf numFmtId="41" fontId="0" fillId="0" borderId="17" xfId="1" applyFont="1" applyBorder="1">
      <alignment vertical="center"/>
    </xf>
    <xf numFmtId="180" fontId="0" fillId="0" borderId="155" xfId="0" applyNumberFormat="1" applyBorder="1">
      <alignment vertical="center"/>
    </xf>
    <xf numFmtId="180" fontId="0" fillId="0" borderId="76" xfId="0" applyNumberFormat="1" applyBorder="1">
      <alignment vertical="center"/>
    </xf>
    <xf numFmtId="180" fontId="0" fillId="0" borderId="156" xfId="0" applyNumberFormat="1" applyBorder="1">
      <alignment vertical="center"/>
    </xf>
    <xf numFmtId="3" fontId="0" fillId="0" borderId="155" xfId="0" applyNumberFormat="1" applyBorder="1">
      <alignment vertical="center"/>
    </xf>
    <xf numFmtId="3" fontId="0" fillId="0" borderId="76" xfId="0" applyNumberFormat="1" applyBorder="1">
      <alignment vertical="center"/>
    </xf>
    <xf numFmtId="3" fontId="0" fillId="0" borderId="156" xfId="0" applyNumberFormat="1" applyBorder="1">
      <alignment vertical="center"/>
    </xf>
    <xf numFmtId="180" fontId="8" fillId="17" borderId="139" xfId="0" applyNumberFormat="1" applyFont="1" applyFill="1" applyBorder="1">
      <alignment vertical="center"/>
    </xf>
    <xf numFmtId="180" fontId="8" fillId="17" borderId="105" xfId="0" applyNumberFormat="1" applyFont="1" applyFill="1" applyBorder="1">
      <alignment vertical="center"/>
    </xf>
    <xf numFmtId="180" fontId="8" fillId="17" borderId="140" xfId="0" applyNumberFormat="1" applyFont="1" applyFill="1" applyBorder="1">
      <alignment vertical="center"/>
    </xf>
    <xf numFmtId="3" fontId="8" fillId="0" borderId="135" xfId="0" applyNumberFormat="1" applyFont="1" applyBorder="1" applyAlignment="1">
      <alignment horizontal="center" vertical="center"/>
    </xf>
    <xf numFmtId="3" fontId="8" fillId="17" borderId="153" xfId="0" applyNumberFormat="1" applyFont="1" applyFill="1" applyBorder="1">
      <alignment vertical="center"/>
    </xf>
    <xf numFmtId="3" fontId="8" fillId="17" borderId="54" xfId="0" applyNumberFormat="1" applyFont="1" applyFill="1" applyBorder="1">
      <alignment vertical="center"/>
    </xf>
    <xf numFmtId="3" fontId="8" fillId="17" borderId="154" xfId="0" applyNumberFormat="1" applyFont="1" applyFill="1" applyBorder="1">
      <alignment vertical="center"/>
    </xf>
    <xf numFmtId="3" fontId="8" fillId="0" borderId="153" xfId="0" applyNumberFormat="1" applyFont="1" applyBorder="1">
      <alignment vertical="center"/>
    </xf>
    <xf numFmtId="3" fontId="8" fillId="0" borderId="154" xfId="0" applyNumberFormat="1" applyFont="1" applyBorder="1">
      <alignment vertical="center"/>
    </xf>
    <xf numFmtId="180" fontId="8" fillId="20" borderId="4" xfId="0" applyNumberFormat="1" applyFont="1" applyFill="1" applyBorder="1" applyAlignment="1">
      <alignment horizontal="center" vertical="center"/>
    </xf>
    <xf numFmtId="180" fontId="8" fillId="20" borderId="139" xfId="0" applyNumberFormat="1" applyFont="1" applyFill="1" applyBorder="1">
      <alignment vertical="center"/>
    </xf>
    <xf numFmtId="180" fontId="8" fillId="20" borderId="140" xfId="0" applyNumberFormat="1" applyFont="1" applyFill="1" applyBorder="1">
      <alignment vertical="center"/>
    </xf>
    <xf numFmtId="180" fontId="8" fillId="20" borderId="135" xfId="0" applyNumberFormat="1" applyFont="1" applyFill="1" applyBorder="1" applyAlignment="1">
      <alignment horizontal="center" vertical="center"/>
    </xf>
    <xf numFmtId="180" fontId="8" fillId="20" borderId="157" xfId="0" applyNumberFormat="1" applyFont="1" applyFill="1" applyBorder="1">
      <alignment vertical="center"/>
    </xf>
    <xf numFmtId="180" fontId="8" fillId="20" borderId="158" xfId="0" applyNumberFormat="1" applyFont="1" applyFill="1" applyBorder="1">
      <alignment vertical="center"/>
    </xf>
    <xf numFmtId="180" fontId="8" fillId="20" borderId="159" xfId="0" applyNumberFormat="1" applyFont="1" applyFill="1" applyBorder="1">
      <alignment vertical="center"/>
    </xf>
    <xf numFmtId="180" fontId="8" fillId="17" borderId="157" xfId="0" applyNumberFormat="1" applyFont="1" applyFill="1" applyBorder="1">
      <alignment vertical="center"/>
    </xf>
    <xf numFmtId="180" fontId="8" fillId="17" borderId="158" xfId="0" applyNumberFormat="1" applyFont="1" applyFill="1" applyBorder="1">
      <alignment vertical="center"/>
    </xf>
    <xf numFmtId="180" fontId="8" fillId="17" borderId="159" xfId="0" applyNumberFormat="1" applyFont="1" applyFill="1" applyBorder="1">
      <alignment vertical="center"/>
    </xf>
    <xf numFmtId="181" fontId="8" fillId="0" borderId="28" xfId="0" applyNumberFormat="1" applyFont="1" applyBorder="1" applyAlignment="1">
      <alignment horizontal="center" vertical="center"/>
    </xf>
    <xf numFmtId="181" fontId="8" fillId="0" borderId="99" xfId="0" applyNumberFormat="1" applyFont="1" applyBorder="1" applyAlignment="1">
      <alignment horizontal="center" vertical="center"/>
    </xf>
    <xf numFmtId="41" fontId="8" fillId="21" borderId="0" xfId="1" applyFont="1" applyFill="1" applyAlignment="1">
      <alignment horizontal="center" vertical="center"/>
    </xf>
    <xf numFmtId="3" fontId="0" fillId="21" borderId="0" xfId="0" applyNumberFormat="1" applyFill="1" applyAlignment="1">
      <alignment horizontal="center" vertical="center"/>
    </xf>
    <xf numFmtId="3" fontId="8" fillId="21" borderId="0" xfId="0" applyNumberFormat="1" applyFont="1" applyFill="1" applyAlignment="1">
      <alignment horizontal="center" vertical="center"/>
    </xf>
    <xf numFmtId="41" fontId="0" fillId="0" borderId="38" xfId="1" applyFont="1" applyFill="1" applyBorder="1">
      <alignment vertical="center"/>
    </xf>
    <xf numFmtId="0" fontId="12" fillId="0" borderId="0" xfId="0" applyFont="1" applyAlignment="1">
      <alignment horizontal="left" vertical="center"/>
    </xf>
    <xf numFmtId="182" fontId="0" fillId="0" borderId="0" xfId="0" applyNumberFormat="1" applyAlignment="1">
      <alignment horizontal="center" vertical="center"/>
    </xf>
    <xf numFmtId="0" fontId="8" fillId="12" borderId="0" xfId="0" applyFont="1" applyFill="1" applyAlignment="1">
      <alignment horizontal="center" vertical="center"/>
    </xf>
    <xf numFmtId="0" fontId="8" fillId="5" borderId="18" xfId="0" applyFont="1" applyFill="1" applyBorder="1" applyAlignment="1">
      <alignment horizontal="center" vertical="center"/>
    </xf>
    <xf numFmtId="0" fontId="8" fillId="5" borderId="128"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182" fontId="8" fillId="5" borderId="128" xfId="0" applyNumberFormat="1" applyFont="1" applyFill="1" applyBorder="1" applyAlignment="1">
      <alignment horizontal="center" vertical="center"/>
    </xf>
    <xf numFmtId="0" fontId="8" fillId="5" borderId="11" xfId="0" applyFont="1" applyFill="1" applyBorder="1" applyAlignment="1">
      <alignment horizontal="center" vertical="center"/>
    </xf>
    <xf numFmtId="0" fontId="8" fillId="5" borderId="43" xfId="0" applyFont="1" applyFill="1" applyBorder="1" applyAlignment="1">
      <alignment horizontal="center" vertical="center"/>
    </xf>
    <xf numFmtId="0" fontId="0" fillId="5" borderId="62" xfId="0" applyFill="1" applyBorder="1">
      <alignment vertical="center"/>
    </xf>
    <xf numFmtId="0" fontId="8" fillId="5" borderId="62" xfId="0" applyFont="1" applyFill="1" applyBorder="1" applyAlignment="1">
      <alignment horizontal="center" vertical="center"/>
    </xf>
    <xf numFmtId="0" fontId="0" fillId="5" borderId="138" xfId="0" applyFill="1" applyBorder="1" applyAlignment="1">
      <alignment horizontal="center" vertical="center"/>
    </xf>
    <xf numFmtId="0" fontId="0" fillId="5" borderId="8" xfId="0" applyFill="1" applyBorder="1">
      <alignment vertical="center"/>
    </xf>
    <xf numFmtId="0" fontId="8" fillId="5" borderId="102" xfId="0" applyFont="1" applyFill="1" applyBorder="1" applyAlignment="1">
      <alignment horizontal="center" vertical="center"/>
    </xf>
    <xf numFmtId="0" fontId="8" fillId="5" borderId="42" xfId="0" applyFont="1" applyFill="1" applyBorder="1" applyAlignment="1">
      <alignment horizontal="center" vertical="center"/>
    </xf>
    <xf numFmtId="182" fontId="8" fillId="5" borderId="42" xfId="0" applyNumberFormat="1" applyFont="1" applyFill="1" applyBorder="1" applyAlignment="1">
      <alignment horizontal="center" vertical="center"/>
    </xf>
    <xf numFmtId="0" fontId="8" fillId="5" borderId="41" xfId="0" applyFont="1" applyFill="1" applyBorder="1" applyAlignment="1">
      <alignment horizontal="center" vertical="center"/>
    </xf>
    <xf numFmtId="0" fontId="8" fillId="5" borderId="160"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40" xfId="0" applyFont="1" applyFill="1" applyBorder="1" applyAlignment="1">
      <alignment horizontal="center" vertical="center"/>
    </xf>
    <xf numFmtId="14" fontId="0" fillId="17" borderId="161" xfId="0" applyNumberFormat="1" applyFill="1" applyBorder="1" applyAlignment="1">
      <alignment horizontal="center" vertical="center"/>
    </xf>
    <xf numFmtId="0" fontId="0" fillId="17" borderId="162" xfId="0" applyFill="1" applyBorder="1" applyAlignment="1">
      <alignment horizontal="center" vertical="center"/>
    </xf>
    <xf numFmtId="0" fontId="0" fillId="17" borderId="163" xfId="0" applyFill="1" applyBorder="1" applyAlignment="1">
      <alignment horizontal="center" vertical="center"/>
    </xf>
    <xf numFmtId="182" fontId="0" fillId="17" borderId="163" xfId="0" applyNumberFormat="1" applyFill="1" applyBorder="1" applyAlignment="1">
      <alignment horizontal="center" vertical="center"/>
    </xf>
    <xf numFmtId="0" fontId="0" fillId="17" borderId="89" xfId="0" applyFill="1" applyBorder="1" applyAlignment="1">
      <alignment horizontal="center" vertical="center"/>
    </xf>
    <xf numFmtId="41" fontId="0" fillId="17" borderId="164" xfId="0" applyNumberFormat="1" applyFill="1" applyBorder="1">
      <alignment vertical="center"/>
    </xf>
    <xf numFmtId="41" fontId="0" fillId="17" borderId="36" xfId="0" applyNumberFormat="1" applyFill="1" applyBorder="1">
      <alignment vertical="center"/>
    </xf>
    <xf numFmtId="41" fontId="0" fillId="17" borderId="37" xfId="0" applyNumberFormat="1" applyFill="1" applyBorder="1">
      <alignment vertical="center"/>
    </xf>
    <xf numFmtId="41" fontId="0" fillId="17" borderId="36" xfId="1" applyFont="1" applyFill="1" applyBorder="1">
      <alignment vertical="center"/>
    </xf>
    <xf numFmtId="0" fontId="0" fillId="17" borderId="165" xfId="0" applyFill="1" applyBorder="1" applyAlignment="1">
      <alignment horizontal="center" vertical="center"/>
    </xf>
    <xf numFmtId="0" fontId="0" fillId="17" borderId="166" xfId="0" applyFill="1" applyBorder="1" applyAlignment="1">
      <alignment horizontal="center" vertical="center"/>
    </xf>
    <xf numFmtId="177" fontId="0" fillId="17" borderId="164" xfId="0" applyNumberFormat="1" applyFill="1" applyBorder="1">
      <alignment vertical="center"/>
    </xf>
    <xf numFmtId="177" fontId="0" fillId="17" borderId="36" xfId="0" applyNumberFormat="1" applyFill="1" applyBorder="1">
      <alignment vertical="center"/>
    </xf>
    <xf numFmtId="177" fontId="0" fillId="17" borderId="37" xfId="0" applyNumberFormat="1" applyFill="1" applyBorder="1">
      <alignment vertical="center"/>
    </xf>
    <xf numFmtId="14" fontId="0" fillId="8" borderId="161" xfId="0" applyNumberFormat="1" applyFill="1" applyBorder="1" applyAlignment="1">
      <alignment horizontal="center" vertical="center"/>
    </xf>
    <xf numFmtId="0" fontId="0" fillId="0" borderId="165" xfId="0" applyBorder="1" applyAlignment="1">
      <alignment horizontal="center" vertical="center"/>
    </xf>
    <xf numFmtId="0" fontId="0" fillId="0" borderId="166" xfId="0" applyBorder="1" applyAlignment="1">
      <alignment horizontal="center" vertical="center"/>
    </xf>
    <xf numFmtId="0" fontId="0" fillId="0" borderId="162" xfId="0" applyBorder="1" applyAlignment="1">
      <alignment horizontal="center" vertical="center"/>
    </xf>
    <xf numFmtId="182" fontId="0" fillId="0" borderId="163" xfId="0" applyNumberFormat="1" applyBorder="1" applyAlignment="1">
      <alignment horizontal="center" vertical="center"/>
    </xf>
    <xf numFmtId="0" fontId="0" fillId="0" borderId="89" xfId="0" applyBorder="1" applyAlignment="1">
      <alignment horizontal="center" vertical="center"/>
    </xf>
    <xf numFmtId="177" fontId="0" fillId="0" borderId="36" xfId="0" applyNumberFormat="1" applyBorder="1">
      <alignment vertical="center"/>
    </xf>
    <xf numFmtId="177" fontId="0" fillId="0" borderId="37" xfId="0" applyNumberFormat="1" applyBorder="1">
      <alignment vertical="center"/>
    </xf>
    <xf numFmtId="177" fontId="0" fillId="0" borderId="164" xfId="0" applyNumberFormat="1" applyBorder="1">
      <alignment vertical="center"/>
    </xf>
    <xf numFmtId="177" fontId="0" fillId="21" borderId="36" xfId="0" applyNumberFormat="1" applyFill="1" applyBorder="1">
      <alignment vertical="center"/>
    </xf>
    <xf numFmtId="14" fontId="0" fillId="24" borderId="167" xfId="0" applyNumberFormat="1" applyFill="1" applyBorder="1" applyAlignment="1">
      <alignment horizontal="center" vertical="center"/>
    </xf>
    <xf numFmtId="0" fontId="0" fillId="24" borderId="168" xfId="0" applyFill="1" applyBorder="1" applyAlignment="1">
      <alignment horizontal="center" vertical="center"/>
    </xf>
    <xf numFmtId="0" fontId="0" fillId="24" borderId="169" xfId="0" applyFill="1" applyBorder="1" applyAlignment="1">
      <alignment horizontal="center" vertical="center"/>
    </xf>
    <xf numFmtId="182" fontId="0" fillId="24" borderId="169" xfId="0" applyNumberFormat="1" applyFill="1" applyBorder="1" applyAlignment="1">
      <alignment horizontal="center" vertical="center"/>
    </xf>
    <xf numFmtId="0" fontId="0" fillId="24" borderId="170" xfId="0" applyFill="1" applyBorder="1" applyAlignment="1">
      <alignment horizontal="center" vertical="center"/>
    </xf>
    <xf numFmtId="177" fontId="0" fillId="24" borderId="171" xfId="0" applyNumberFormat="1" applyFill="1" applyBorder="1">
      <alignment vertical="center"/>
    </xf>
    <xf numFmtId="177" fontId="0" fillId="24" borderId="172" xfId="0" applyNumberFormat="1" applyFill="1" applyBorder="1">
      <alignment vertical="center"/>
    </xf>
    <xf numFmtId="177" fontId="0" fillId="24" borderId="173" xfId="0" applyNumberFormat="1" applyFill="1" applyBorder="1">
      <alignment vertical="center"/>
    </xf>
    <xf numFmtId="41" fontId="0" fillId="24" borderId="171" xfId="1" applyFont="1" applyFill="1" applyBorder="1">
      <alignment vertical="center"/>
    </xf>
    <xf numFmtId="41" fontId="0" fillId="24" borderId="172" xfId="1" applyFont="1" applyFill="1" applyBorder="1">
      <alignment vertical="center"/>
    </xf>
    <xf numFmtId="41" fontId="0" fillId="24" borderId="173" xfId="1" applyFont="1" applyFill="1" applyBorder="1">
      <alignment vertical="center"/>
    </xf>
    <xf numFmtId="177" fontId="0" fillId="0" borderId="0" xfId="0" applyNumberFormat="1">
      <alignment vertical="center"/>
    </xf>
    <xf numFmtId="3" fontId="31" fillId="0" borderId="0" xfId="0" applyNumberFormat="1" applyFont="1">
      <alignment vertical="center"/>
    </xf>
    <xf numFmtId="3" fontId="0" fillId="0" borderId="79" xfId="0" applyNumberFormat="1" applyBorder="1" applyAlignment="1">
      <alignment horizontal="center" vertical="center"/>
    </xf>
    <xf numFmtId="3" fontId="0" fillId="0" borderId="79" xfId="0" applyNumberFormat="1" applyBorder="1">
      <alignment vertical="center"/>
    </xf>
    <xf numFmtId="3" fontId="0" fillId="0" borderId="77" xfId="0" applyNumberFormat="1" applyBorder="1">
      <alignment vertical="center"/>
    </xf>
    <xf numFmtId="3" fontId="0" fillId="0" borderId="103" xfId="0" applyNumberFormat="1" applyBorder="1">
      <alignment vertical="center"/>
    </xf>
    <xf numFmtId="3" fontId="8" fillId="0" borderId="104" xfId="0" applyNumberFormat="1" applyFont="1" applyBorder="1" applyAlignment="1">
      <alignment horizontal="center" vertical="center"/>
    </xf>
    <xf numFmtId="3" fontId="8" fillId="0" borderId="104" xfId="0" applyNumberFormat="1" applyFont="1" applyBorder="1">
      <alignment vertical="center"/>
    </xf>
    <xf numFmtId="3" fontId="8" fillId="0" borderId="49" xfId="0" applyNumberFormat="1" applyFont="1" applyBorder="1">
      <alignment vertical="center"/>
    </xf>
    <xf numFmtId="3" fontId="0" fillId="0" borderId="50" xfId="0" applyNumberFormat="1" applyBorder="1">
      <alignment vertical="center"/>
    </xf>
    <xf numFmtId="3" fontId="8" fillId="0" borderId="174" xfId="0" applyNumberFormat="1" applyFont="1" applyBorder="1">
      <alignment vertical="center"/>
    </xf>
    <xf numFmtId="3" fontId="8" fillId="0" borderId="175" xfId="0" applyNumberFormat="1" applyFont="1" applyBorder="1">
      <alignment vertical="center"/>
    </xf>
    <xf numFmtId="3" fontId="8" fillId="0" borderId="176" xfId="0" applyNumberFormat="1" applyFont="1" applyBorder="1">
      <alignment vertical="center"/>
    </xf>
    <xf numFmtId="3" fontId="8" fillId="0" borderId="177" xfId="0" applyNumberFormat="1" applyFont="1" applyBorder="1">
      <alignment vertical="center"/>
    </xf>
    <xf numFmtId="3" fontId="8" fillId="0" borderId="178" xfId="0" applyNumberFormat="1" applyFont="1" applyBorder="1">
      <alignment vertical="center"/>
    </xf>
    <xf numFmtId="3" fontId="8" fillId="0" borderId="15" xfId="0" applyNumberFormat="1" applyFont="1" applyBorder="1">
      <alignment vertical="center"/>
    </xf>
    <xf numFmtId="3" fontId="0" fillId="0" borderId="52" xfId="0" applyNumberFormat="1" applyBorder="1">
      <alignment vertical="center"/>
    </xf>
    <xf numFmtId="180" fontId="8" fillId="20" borderId="56" xfId="0" applyNumberFormat="1" applyFont="1" applyFill="1" applyBorder="1" applyAlignment="1">
      <alignment horizontal="center" vertical="center"/>
    </xf>
    <xf numFmtId="180" fontId="8" fillId="20" borderId="56" xfId="0" applyNumberFormat="1" applyFont="1" applyFill="1" applyBorder="1">
      <alignment vertical="center"/>
    </xf>
    <xf numFmtId="180" fontId="8" fillId="20" borderId="57" xfId="0" applyNumberFormat="1" applyFont="1" applyFill="1" applyBorder="1">
      <alignment vertical="center"/>
    </xf>
    <xf numFmtId="180" fontId="8" fillId="20" borderId="58" xfId="0" applyNumberFormat="1" applyFont="1" applyFill="1" applyBorder="1">
      <alignment vertical="center"/>
    </xf>
    <xf numFmtId="180" fontId="8" fillId="20" borderId="1" xfId="0" applyNumberFormat="1" applyFont="1" applyFill="1" applyBorder="1">
      <alignment vertical="center"/>
    </xf>
    <xf numFmtId="9" fontId="0" fillId="0" borderId="47" xfId="3" applyFont="1" applyFill="1" applyBorder="1">
      <alignment vertical="center"/>
    </xf>
    <xf numFmtId="9" fontId="0" fillId="0" borderId="49" xfId="3" applyFont="1" applyFill="1" applyBorder="1">
      <alignment vertical="center"/>
    </xf>
    <xf numFmtId="9" fontId="0" fillId="0" borderId="50" xfId="3" applyFont="1" applyFill="1" applyBorder="1">
      <alignment vertical="center"/>
    </xf>
    <xf numFmtId="9" fontId="0" fillId="0" borderId="52" xfId="3" applyFont="1" applyFill="1" applyBorder="1">
      <alignment vertical="center"/>
    </xf>
    <xf numFmtId="9" fontId="8" fillId="0" borderId="174" xfId="3" applyFont="1" applyBorder="1">
      <alignment vertical="center"/>
    </xf>
    <xf numFmtId="9" fontId="8" fillId="0" borderId="175" xfId="3" applyFont="1" applyBorder="1">
      <alignment vertical="center"/>
    </xf>
    <xf numFmtId="0" fontId="25" fillId="12" borderId="0" xfId="0" applyFont="1" applyFill="1">
      <alignment vertical="center"/>
    </xf>
    <xf numFmtId="3" fontId="0" fillId="12" borderId="0" xfId="0" applyNumberFormat="1" applyFill="1">
      <alignment vertical="center"/>
    </xf>
    <xf numFmtId="3" fontId="0" fillId="12" borderId="0" xfId="0" applyNumberFormat="1" applyFill="1" applyAlignment="1">
      <alignment horizontal="center" vertical="center"/>
    </xf>
    <xf numFmtId="3" fontId="8" fillId="12" borderId="0" xfId="0" applyNumberFormat="1" applyFont="1" applyFill="1" applyAlignment="1">
      <alignment horizontal="right"/>
    </xf>
    <xf numFmtId="0" fontId="29" fillId="0" borderId="0" xfId="0" applyFont="1">
      <alignment vertical="center"/>
    </xf>
    <xf numFmtId="3" fontId="32" fillId="12" borderId="0" xfId="0" applyNumberFormat="1" applyFont="1" applyFill="1" applyAlignment="1">
      <alignment horizontal="center" vertical="center"/>
    </xf>
    <xf numFmtId="3" fontId="33" fillId="12" borderId="0" xfId="0" applyNumberFormat="1" applyFont="1" applyFill="1" applyAlignment="1">
      <alignment horizontal="center" vertical="center"/>
    </xf>
    <xf numFmtId="41" fontId="0" fillId="0" borderId="47" xfId="1" applyFont="1" applyFill="1" applyBorder="1">
      <alignment vertical="center"/>
    </xf>
    <xf numFmtId="41" fontId="0" fillId="0" borderId="50" xfId="1" applyFont="1" applyFill="1" applyBorder="1">
      <alignment vertical="center"/>
    </xf>
    <xf numFmtId="41" fontId="0" fillId="0" borderId="80" xfId="1" applyFont="1" applyFill="1" applyBorder="1">
      <alignment vertical="center"/>
    </xf>
    <xf numFmtId="3" fontId="0" fillId="12" borderId="49" xfId="0" applyNumberFormat="1" applyFill="1" applyBorder="1">
      <alignment vertical="center"/>
    </xf>
    <xf numFmtId="3" fontId="0" fillId="12" borderId="51" xfId="0" applyNumberFormat="1" applyFill="1" applyBorder="1">
      <alignment vertical="center"/>
    </xf>
    <xf numFmtId="3" fontId="0" fillId="12" borderId="52" xfId="0" applyNumberFormat="1" applyFill="1" applyBorder="1">
      <alignment vertical="center"/>
    </xf>
    <xf numFmtId="3" fontId="8" fillId="12" borderId="0" xfId="0" applyNumberFormat="1" applyFont="1" applyFill="1" applyAlignment="1">
      <alignment horizontal="center" vertical="center"/>
    </xf>
    <xf numFmtId="3" fontId="0" fillId="12" borderId="48" xfId="0" applyNumberFormat="1" applyFill="1" applyBorder="1">
      <alignment vertical="center"/>
    </xf>
    <xf numFmtId="3" fontId="20" fillId="0" borderId="54" xfId="0" applyNumberFormat="1" applyFont="1" applyBorder="1">
      <alignment vertical="center"/>
    </xf>
    <xf numFmtId="41" fontId="0" fillId="12" borderId="36" xfId="1" applyFont="1" applyFill="1" applyBorder="1">
      <alignment vertical="center"/>
    </xf>
    <xf numFmtId="177" fontId="0" fillId="12" borderId="36" xfId="0" applyNumberFormat="1" applyFill="1" applyBorder="1">
      <alignment vertical="center"/>
    </xf>
    <xf numFmtId="177" fontId="0" fillId="12" borderId="172" xfId="0" applyNumberFormat="1" applyFill="1" applyBorder="1">
      <alignment vertical="center"/>
    </xf>
    <xf numFmtId="41" fontId="0" fillId="12" borderId="172" xfId="1" applyFont="1" applyFill="1" applyBorder="1">
      <alignment vertical="center"/>
    </xf>
    <xf numFmtId="41" fontId="0" fillId="0" borderId="0" xfId="1" applyFont="1" applyBorder="1">
      <alignment vertical="center"/>
    </xf>
    <xf numFmtId="0" fontId="22" fillId="0" borderId="0" xfId="0" applyFont="1" applyAlignment="1">
      <alignment horizontal="left" vertical="center" wrapText="1"/>
    </xf>
    <xf numFmtId="0" fontId="23" fillId="0" borderId="0" xfId="0" applyFont="1" applyAlignment="1">
      <alignment horizontal="left" vertical="center" wrapText="1"/>
    </xf>
    <xf numFmtId="3" fontId="0" fillId="0" borderId="28" xfId="0" applyNumberFormat="1" applyBorder="1">
      <alignment vertical="center"/>
    </xf>
    <xf numFmtId="3" fontId="0" fillId="0" borderId="28" xfId="0" applyNumberFormat="1" applyBorder="1" applyAlignment="1">
      <alignment horizontal="center" vertical="center"/>
    </xf>
    <xf numFmtId="3" fontId="34" fillId="0" borderId="28" xfId="0" applyNumberFormat="1" applyFont="1" applyBorder="1">
      <alignment vertical="center"/>
    </xf>
    <xf numFmtId="183" fontId="0" fillId="0" borderId="47" xfId="0" applyNumberFormat="1" applyBorder="1">
      <alignment vertical="center"/>
    </xf>
    <xf numFmtId="183" fontId="0" fillId="0" borderId="48" xfId="0" applyNumberFormat="1" applyBorder="1">
      <alignment vertical="center"/>
    </xf>
    <xf numFmtId="183" fontId="0" fillId="0" borderId="49" xfId="0" applyNumberFormat="1" applyBorder="1">
      <alignment vertical="center"/>
    </xf>
    <xf numFmtId="183" fontId="0" fillId="0" borderId="53" xfId="0" applyNumberFormat="1" applyBorder="1">
      <alignment vertical="center"/>
    </xf>
    <xf numFmtId="183" fontId="0" fillId="0" borderId="54" xfId="0" applyNumberFormat="1" applyBorder="1">
      <alignment vertical="center"/>
    </xf>
    <xf numFmtId="183" fontId="0" fillId="0" borderId="55" xfId="0" applyNumberFormat="1" applyBorder="1">
      <alignment vertical="center"/>
    </xf>
    <xf numFmtId="183" fontId="0" fillId="0" borderId="84" xfId="0" applyNumberFormat="1" applyBorder="1">
      <alignment vertical="center"/>
    </xf>
    <xf numFmtId="183" fontId="0" fillId="0" borderId="85" xfId="0" applyNumberFormat="1" applyBorder="1">
      <alignment vertical="center"/>
    </xf>
    <xf numFmtId="183" fontId="0" fillId="0" borderId="86" xfId="0" applyNumberFormat="1" applyBorder="1">
      <alignment vertical="center"/>
    </xf>
    <xf numFmtId="183" fontId="0" fillId="0" borderId="80" xfId="0" applyNumberFormat="1" applyBorder="1">
      <alignment vertical="center"/>
    </xf>
    <xf numFmtId="183" fontId="0" fillId="0" borderId="81" xfId="0" applyNumberFormat="1" applyBorder="1">
      <alignment vertical="center"/>
    </xf>
    <xf numFmtId="183" fontId="0" fillId="0" borderId="82" xfId="0" applyNumberFormat="1" applyBorder="1">
      <alignment vertical="center"/>
    </xf>
    <xf numFmtId="183" fontId="20" fillId="0" borderId="54" xfId="0" applyNumberFormat="1" applyFont="1" applyBorder="1">
      <alignment vertical="center"/>
    </xf>
    <xf numFmtId="3" fontId="8" fillId="16" borderId="0" xfId="0" applyNumberFormat="1" applyFont="1" applyFill="1" applyAlignment="1">
      <alignment horizontal="center" vertical="center"/>
    </xf>
    <xf numFmtId="180" fontId="8" fillId="16" borderId="104" xfId="0" applyNumberFormat="1" applyFont="1" applyFill="1" applyBorder="1">
      <alignment vertical="center"/>
    </xf>
    <xf numFmtId="41" fontId="8" fillId="16" borderId="105" xfId="1" applyFont="1" applyFill="1" applyBorder="1">
      <alignment vertical="center"/>
    </xf>
    <xf numFmtId="41" fontId="8" fillId="20" borderId="54" xfId="1" applyFont="1" applyFill="1" applyBorder="1">
      <alignment vertical="center"/>
    </xf>
    <xf numFmtId="41" fontId="8" fillId="20" borderId="55" xfId="1" applyFont="1" applyFill="1" applyBorder="1">
      <alignment vertical="center"/>
    </xf>
    <xf numFmtId="3" fontId="0" fillId="16" borderId="55" xfId="0" applyNumberFormat="1" applyFill="1" applyBorder="1">
      <alignment vertical="center"/>
    </xf>
    <xf numFmtId="3" fontId="20" fillId="16" borderId="54" xfId="0" applyNumberFormat="1" applyFont="1" applyFill="1" applyBorder="1">
      <alignment vertical="center"/>
    </xf>
    <xf numFmtId="41" fontId="8" fillId="20" borderId="53" xfId="1" applyFont="1" applyFill="1" applyBorder="1">
      <alignment vertical="center"/>
    </xf>
    <xf numFmtId="3" fontId="0" fillId="16" borderId="53" xfId="0" applyNumberFormat="1" applyFill="1" applyBorder="1">
      <alignment vertical="center"/>
    </xf>
    <xf numFmtId="3" fontId="0" fillId="25" borderId="54" xfId="0" applyNumberFormat="1" applyFill="1" applyBorder="1">
      <alignment vertical="center"/>
    </xf>
    <xf numFmtId="3" fontId="8" fillId="25" borderId="0" xfId="0" applyNumberFormat="1" applyFont="1" applyFill="1">
      <alignment vertical="center"/>
    </xf>
    <xf numFmtId="3" fontId="0" fillId="25" borderId="85" xfId="0" applyNumberFormat="1" applyFill="1" applyBorder="1">
      <alignment vertical="center"/>
    </xf>
    <xf numFmtId="41" fontId="16" fillId="12" borderId="0" xfId="1" applyFont="1" applyFill="1" applyAlignment="1">
      <alignment horizontal="center" vertical="center"/>
    </xf>
    <xf numFmtId="0" fontId="9" fillId="16" borderId="8" xfId="0" applyFont="1" applyFill="1" applyBorder="1">
      <alignment vertical="center"/>
    </xf>
    <xf numFmtId="0" fontId="9" fillId="16" borderId="12" xfId="0" applyFont="1" applyFill="1" applyBorder="1">
      <alignment vertical="center"/>
    </xf>
    <xf numFmtId="0" fontId="9" fillId="18" borderId="0" xfId="0" applyFont="1" applyFill="1">
      <alignment vertical="center"/>
    </xf>
    <xf numFmtId="0" fontId="9" fillId="18" borderId="12" xfId="0" applyFont="1" applyFill="1" applyBorder="1">
      <alignment vertical="center"/>
    </xf>
    <xf numFmtId="0" fontId="9" fillId="18" borderId="28" xfId="0" applyFont="1" applyFill="1" applyBorder="1">
      <alignment vertical="center"/>
    </xf>
    <xf numFmtId="0" fontId="9" fillId="9" borderId="28" xfId="0" applyFont="1" applyFill="1" applyBorder="1" applyAlignment="1">
      <alignment horizontal="center" vertical="center"/>
    </xf>
    <xf numFmtId="0" fontId="9" fillId="0" borderId="28" xfId="0" applyFont="1" applyBorder="1" applyAlignment="1" applyProtection="1">
      <alignment horizontal="center" vertical="center"/>
      <protection locked="0"/>
    </xf>
    <xf numFmtId="0" fontId="9" fillId="9" borderId="28" xfId="0" applyFont="1" applyFill="1" applyBorder="1" applyAlignment="1">
      <alignment horizontal="center" vertical="center" shrinkToFit="1"/>
    </xf>
    <xf numFmtId="0" fontId="9" fillId="9" borderId="27" xfId="0" applyFont="1" applyFill="1" applyBorder="1" applyAlignment="1">
      <alignment horizontal="center" vertical="center"/>
    </xf>
    <xf numFmtId="41" fontId="9" fillId="9" borderId="29" xfId="1" applyFont="1" applyFill="1" applyBorder="1">
      <alignment vertical="center"/>
    </xf>
    <xf numFmtId="41" fontId="9" fillId="0" borderId="28" xfId="1" applyFont="1" applyBorder="1" applyProtection="1">
      <alignment vertical="center"/>
      <protection locked="0"/>
    </xf>
    <xf numFmtId="0" fontId="9" fillId="0" borderId="28" xfId="0" applyFont="1" applyBorder="1">
      <alignment vertical="center"/>
    </xf>
    <xf numFmtId="41" fontId="9" fillId="17" borderId="179" xfId="1" applyFont="1" applyFill="1" applyBorder="1" applyProtection="1">
      <alignment vertical="center"/>
      <protection locked="0"/>
    </xf>
    <xf numFmtId="41" fontId="9" fillId="17" borderId="28" xfId="1" applyFont="1" applyFill="1" applyBorder="1" applyProtection="1">
      <alignment vertical="center"/>
      <protection locked="0"/>
    </xf>
    <xf numFmtId="41" fontId="9" fillId="17" borderId="180" xfId="1" applyFont="1" applyFill="1" applyBorder="1" applyProtection="1">
      <alignment vertical="center"/>
      <protection locked="0"/>
    </xf>
    <xf numFmtId="9" fontId="0" fillId="0" borderId="0" xfId="3" applyFont="1">
      <alignment vertical="center"/>
    </xf>
    <xf numFmtId="179" fontId="15" fillId="0" borderId="84" xfId="0" applyNumberFormat="1" applyFont="1" applyBorder="1">
      <alignment vertical="center"/>
    </xf>
    <xf numFmtId="179" fontId="15" fillId="0" borderId="50" xfId="0" applyNumberFormat="1" applyFont="1" applyBorder="1">
      <alignment vertical="center"/>
    </xf>
    <xf numFmtId="179" fontId="15" fillId="0" borderId="79" xfId="0" applyNumberFormat="1" applyFont="1" applyBorder="1">
      <alignment vertical="center"/>
    </xf>
    <xf numFmtId="178" fontId="15" fillId="0" borderId="84" xfId="0" applyNumberFormat="1" applyFont="1" applyBorder="1">
      <alignment vertical="center"/>
    </xf>
    <xf numFmtId="178" fontId="15" fillId="0" borderId="85" xfId="0" applyNumberFormat="1" applyFont="1" applyBorder="1">
      <alignment vertical="center"/>
    </xf>
    <xf numFmtId="178" fontId="15" fillId="0" borderId="88" xfId="0" applyNumberFormat="1" applyFont="1" applyBorder="1">
      <alignment vertical="center"/>
    </xf>
    <xf numFmtId="178" fontId="15" fillId="0" borderId="50" xfId="0" applyNumberFormat="1" applyFont="1" applyBorder="1">
      <alignment vertical="center"/>
    </xf>
    <xf numFmtId="178" fontId="15" fillId="0" borderId="79" xfId="0" applyNumberFormat="1" applyFont="1" applyBorder="1">
      <alignment vertical="center"/>
    </xf>
    <xf numFmtId="178" fontId="15" fillId="0" borderId="76" xfId="0" applyNumberFormat="1" applyFont="1" applyBorder="1">
      <alignment vertical="center"/>
    </xf>
    <xf numFmtId="178" fontId="15" fillId="0" borderId="75" xfId="0" applyNumberFormat="1" applyFont="1" applyBorder="1">
      <alignment vertical="center"/>
    </xf>
    <xf numFmtId="178" fontId="16" fillId="0" borderId="104" xfId="0" applyNumberFormat="1" applyFont="1" applyBorder="1">
      <alignment vertical="center"/>
    </xf>
    <xf numFmtId="178" fontId="16" fillId="0" borderId="105" xfId="0" applyNumberFormat="1" applyFont="1" applyBorder="1">
      <alignment vertical="center"/>
    </xf>
    <xf numFmtId="178" fontId="16" fillId="0" borderId="107" xfId="0" applyNumberFormat="1" applyFont="1" applyBorder="1">
      <alignment vertical="center"/>
    </xf>
    <xf numFmtId="178" fontId="15" fillId="0" borderId="111" xfId="0" applyNumberFormat="1" applyFont="1" applyBorder="1">
      <alignment vertical="center"/>
    </xf>
    <xf numFmtId="178" fontId="15" fillId="0" borderId="112" xfId="0" applyNumberFormat="1" applyFont="1" applyBorder="1">
      <alignment vertical="center"/>
    </xf>
    <xf numFmtId="178" fontId="15" fillId="0" borderId="113" xfId="0" applyNumberFormat="1" applyFont="1" applyBorder="1">
      <alignment vertical="center"/>
    </xf>
    <xf numFmtId="178" fontId="16" fillId="0" borderId="115" xfId="0" applyNumberFormat="1" applyFont="1" applyBorder="1">
      <alignment vertical="center"/>
    </xf>
    <xf numFmtId="178" fontId="16" fillId="0" borderId="116" xfId="0" applyNumberFormat="1" applyFont="1" applyBorder="1">
      <alignment vertical="center"/>
    </xf>
    <xf numFmtId="178" fontId="16" fillId="0" borderId="126" xfId="0" applyNumberFormat="1" applyFont="1" applyBorder="1">
      <alignment vertical="center"/>
    </xf>
    <xf numFmtId="0" fontId="16" fillId="0" borderId="0" xfId="0" applyFont="1" applyAlignment="1">
      <alignment horizontal="center" vertical="center"/>
    </xf>
    <xf numFmtId="178" fontId="16" fillId="0" borderId="0" xfId="0" applyNumberFormat="1" applyFont="1">
      <alignment vertical="center"/>
    </xf>
    <xf numFmtId="9" fontId="15" fillId="0" borderId="0" xfId="3" applyFont="1">
      <alignment vertical="center"/>
    </xf>
    <xf numFmtId="43" fontId="15" fillId="0" borderId="0" xfId="0" applyNumberFormat="1" applyFont="1">
      <alignment vertical="center"/>
    </xf>
    <xf numFmtId="0" fontId="15" fillId="0" borderId="16" xfId="0" applyFont="1" applyBorder="1" applyAlignment="1">
      <alignment horizontal="center" vertical="center"/>
    </xf>
    <xf numFmtId="0" fontId="15" fillId="0" borderId="181" xfId="0" applyFont="1" applyBorder="1" applyAlignment="1">
      <alignment horizontal="center" vertical="center"/>
    </xf>
    <xf numFmtId="0" fontId="15" fillId="0" borderId="109" xfId="0" applyFont="1" applyBorder="1" applyAlignment="1">
      <alignment horizontal="center" vertical="center"/>
    </xf>
    <xf numFmtId="0" fontId="15" fillId="0" borderId="110" xfId="0" applyFont="1" applyBorder="1" applyAlignment="1">
      <alignment horizontal="center" vertical="center"/>
    </xf>
    <xf numFmtId="0" fontId="15" fillId="0" borderId="182" xfId="0" applyFont="1" applyBorder="1" applyAlignment="1">
      <alignment horizontal="center" vertical="center"/>
    </xf>
    <xf numFmtId="0" fontId="16" fillId="0" borderId="183" xfId="0" applyFont="1" applyBorder="1" applyAlignment="1">
      <alignment horizontal="center" vertical="center"/>
    </xf>
    <xf numFmtId="0" fontId="16" fillId="0" borderId="114" xfId="0" applyFont="1" applyBorder="1" applyAlignment="1">
      <alignment horizontal="center" vertical="center"/>
    </xf>
    <xf numFmtId="178" fontId="15" fillId="0" borderId="184" xfId="0" applyNumberFormat="1" applyFont="1" applyBorder="1">
      <alignment vertical="center"/>
    </xf>
    <xf numFmtId="178" fontId="15" fillId="0" borderId="185" xfId="0" applyNumberFormat="1" applyFont="1" applyBorder="1">
      <alignment vertical="center"/>
    </xf>
    <xf numFmtId="178" fontId="15" fillId="0" borderId="186" xfId="0" applyNumberFormat="1" applyFont="1" applyBorder="1">
      <alignment vertical="center"/>
    </xf>
    <xf numFmtId="178" fontId="16" fillId="0" borderId="187" xfId="0" applyNumberFormat="1" applyFont="1" applyBorder="1">
      <alignment vertical="center"/>
    </xf>
    <xf numFmtId="178" fontId="15" fillId="0" borderId="188" xfId="0" applyNumberFormat="1" applyFont="1" applyBorder="1">
      <alignment vertical="center"/>
    </xf>
    <xf numFmtId="178" fontId="15" fillId="0" borderId="189" xfId="0" applyNumberFormat="1" applyFont="1" applyBorder="1">
      <alignment vertical="center"/>
    </xf>
    <xf numFmtId="178" fontId="16" fillId="0" borderId="190" xfId="0" applyNumberFormat="1" applyFont="1" applyBorder="1">
      <alignment vertical="center"/>
    </xf>
    <xf numFmtId="178" fontId="16" fillId="0" borderId="191" xfId="0" applyNumberFormat="1" applyFont="1" applyBorder="1">
      <alignment vertical="center"/>
    </xf>
    <xf numFmtId="178" fontId="16" fillId="0" borderId="192" xfId="0" applyNumberFormat="1" applyFont="1" applyBorder="1">
      <alignment vertical="center"/>
    </xf>
    <xf numFmtId="178" fontId="16" fillId="0" borderId="193" xfId="0" applyNumberFormat="1" applyFont="1" applyBorder="1">
      <alignment vertical="center"/>
    </xf>
    <xf numFmtId="178" fontId="16" fillId="0" borderId="194" xfId="0" applyNumberFormat="1" applyFont="1" applyBorder="1">
      <alignment vertical="center"/>
    </xf>
    <xf numFmtId="178" fontId="16" fillId="0" borderId="195" xfId="0" applyNumberFormat="1" applyFont="1" applyBorder="1">
      <alignment vertical="center"/>
    </xf>
    <xf numFmtId="178" fontId="16" fillId="0" borderId="196" xfId="0" applyNumberFormat="1" applyFont="1" applyBorder="1">
      <alignment vertical="center"/>
    </xf>
    <xf numFmtId="178" fontId="16" fillId="0" borderId="197" xfId="0" applyNumberFormat="1" applyFont="1" applyBorder="1">
      <alignment vertical="center"/>
    </xf>
    <xf numFmtId="178" fontId="16" fillId="0" borderId="198" xfId="0" applyNumberFormat="1" applyFont="1" applyBorder="1">
      <alignment vertical="center"/>
    </xf>
    <xf numFmtId="178" fontId="16" fillId="0" borderId="199" xfId="0" applyNumberFormat="1" applyFont="1" applyBorder="1">
      <alignment vertical="center"/>
    </xf>
    <xf numFmtId="179" fontId="13" fillId="13" borderId="118" xfId="0" applyNumberFormat="1" applyFont="1" applyFill="1" applyBorder="1" applyAlignment="1">
      <alignment horizontal="center" vertical="center"/>
    </xf>
    <xf numFmtId="178" fontId="15" fillId="0" borderId="97" xfId="0" applyNumberFormat="1" applyFont="1" applyBorder="1">
      <alignment vertical="center"/>
    </xf>
    <xf numFmtId="178" fontId="15" fillId="0" borderId="93" xfId="0" applyNumberFormat="1" applyFont="1" applyBorder="1">
      <alignment vertical="center"/>
    </xf>
    <xf numFmtId="178" fontId="15" fillId="0" borderId="94" xfId="0" applyNumberFormat="1" applyFont="1" applyBorder="1">
      <alignment vertical="center"/>
    </xf>
    <xf numFmtId="178" fontId="15" fillId="0" borderId="119" xfId="0" applyNumberFormat="1" applyFont="1" applyBorder="1">
      <alignment vertical="center"/>
    </xf>
    <xf numFmtId="178" fontId="15" fillId="0" borderId="125" xfId="0" applyNumberFormat="1" applyFont="1" applyBorder="1">
      <alignment vertical="center"/>
    </xf>
    <xf numFmtId="179" fontId="15" fillId="0" borderId="184" xfId="0" applyNumberFormat="1" applyFont="1" applyBorder="1">
      <alignment vertical="center"/>
    </xf>
    <xf numFmtId="179" fontId="15" fillId="0" borderId="185" xfId="0" applyNumberFormat="1" applyFont="1" applyBorder="1">
      <alignment vertical="center"/>
    </xf>
    <xf numFmtId="179" fontId="15" fillId="0" borderId="186" xfId="0" applyNumberFormat="1" applyFont="1" applyBorder="1">
      <alignment vertical="center"/>
    </xf>
    <xf numFmtId="179" fontId="15" fillId="0" borderId="97" xfId="0" applyNumberFormat="1" applyFont="1" applyBorder="1">
      <alignment vertical="center"/>
    </xf>
    <xf numFmtId="179" fontId="15" fillId="0" borderId="93" xfId="0" applyNumberFormat="1" applyFont="1" applyBorder="1">
      <alignment vertical="center"/>
    </xf>
    <xf numFmtId="179" fontId="15" fillId="0" borderId="94" xfId="0" applyNumberFormat="1" applyFont="1" applyBorder="1">
      <alignment vertical="center"/>
    </xf>
    <xf numFmtId="179" fontId="13" fillId="13" borderId="8" xfId="0" applyNumberFormat="1" applyFont="1" applyFill="1" applyBorder="1" applyAlignment="1">
      <alignment horizontal="center" vertical="center"/>
    </xf>
    <xf numFmtId="179" fontId="14" fillId="13" borderId="138" xfId="0" applyNumberFormat="1" applyFont="1" applyFill="1" applyBorder="1" applyAlignment="1">
      <alignment horizontal="center" vertical="center"/>
    </xf>
    <xf numFmtId="179" fontId="13" fillId="13" borderId="56" xfId="0" applyNumberFormat="1" applyFont="1" applyFill="1" applyBorder="1" applyAlignment="1">
      <alignment horizontal="center" vertical="center"/>
    </xf>
    <xf numFmtId="179" fontId="13" fillId="13" borderId="57" xfId="0" applyNumberFormat="1" applyFont="1" applyFill="1" applyBorder="1" applyAlignment="1">
      <alignment horizontal="center" vertical="center"/>
    </xf>
    <xf numFmtId="179" fontId="13" fillId="13" borderId="200" xfId="0" applyNumberFormat="1" applyFont="1" applyFill="1" applyBorder="1" applyAlignment="1">
      <alignment horizontal="center" vertical="center"/>
    </xf>
    <xf numFmtId="179" fontId="13" fillId="13" borderId="74" xfId="0" applyNumberFormat="1" applyFont="1" applyFill="1" applyBorder="1" applyAlignment="1">
      <alignment horizontal="center" vertical="center"/>
    </xf>
    <xf numFmtId="179" fontId="14" fillId="13" borderId="201" xfId="0" applyNumberFormat="1" applyFont="1" applyFill="1" applyBorder="1" applyAlignment="1">
      <alignment horizontal="center" vertical="center"/>
    </xf>
    <xf numFmtId="179" fontId="14" fillId="13" borderId="95" xfId="0" applyNumberFormat="1" applyFont="1" applyFill="1" applyBorder="1" applyAlignment="1">
      <alignment horizontal="center" vertical="center"/>
    </xf>
    <xf numFmtId="0" fontId="21" fillId="0" borderId="0" xfId="0" applyFont="1" applyAlignment="1">
      <alignment horizontal="left" vertical="center"/>
    </xf>
    <xf numFmtId="0" fontId="35" fillId="0" borderId="0" xfId="0" applyFont="1">
      <alignment vertical="center"/>
    </xf>
    <xf numFmtId="41" fontId="0" fillId="0" borderId="16" xfId="1" applyFont="1" applyBorder="1">
      <alignment vertical="center"/>
    </xf>
    <xf numFmtId="0" fontId="16" fillId="0" borderId="202" xfId="0" applyFont="1" applyBorder="1" applyAlignment="1">
      <alignment horizontal="center" vertical="center"/>
    </xf>
    <xf numFmtId="0" fontId="16" fillId="0" borderId="203" xfId="0" applyFont="1" applyBorder="1" applyAlignment="1">
      <alignment horizontal="center" vertical="center"/>
    </xf>
    <xf numFmtId="179" fontId="16" fillId="0" borderId="204" xfId="0" applyNumberFormat="1" applyFont="1" applyBorder="1">
      <alignment vertical="center"/>
    </xf>
    <xf numFmtId="179" fontId="16" fillId="0" borderId="59" xfId="0" applyNumberFormat="1" applyFont="1" applyBorder="1">
      <alignment vertical="center"/>
    </xf>
    <xf numFmtId="179" fontId="16" fillId="0" borderId="205" xfId="0" applyNumberFormat="1" applyFont="1" applyBorder="1">
      <alignment vertical="center"/>
    </xf>
    <xf numFmtId="179" fontId="16" fillId="0" borderId="98" xfId="0" applyNumberFormat="1" applyFont="1" applyBorder="1">
      <alignment vertical="center"/>
    </xf>
    <xf numFmtId="179" fontId="16" fillId="0" borderId="121" xfId="0" applyNumberFormat="1" applyFont="1" applyBorder="1">
      <alignment vertical="center"/>
    </xf>
    <xf numFmtId="0" fontId="36" fillId="0" borderId="0" xfId="0" applyFont="1">
      <alignment vertical="center"/>
    </xf>
    <xf numFmtId="3" fontId="8" fillId="0" borderId="206" xfId="0" applyNumberFormat="1" applyFont="1" applyBorder="1">
      <alignment vertical="center"/>
    </xf>
    <xf numFmtId="3" fontId="0" fillId="0" borderId="206" xfId="0" applyNumberFormat="1" applyBorder="1">
      <alignment vertical="center"/>
    </xf>
    <xf numFmtId="41" fontId="0" fillId="0" borderId="79" xfId="1" applyFont="1" applyBorder="1">
      <alignment vertical="center"/>
    </xf>
    <xf numFmtId="3" fontId="0" fillId="0" borderId="50" xfId="0" applyNumberFormat="1" applyBorder="1" applyAlignment="1">
      <alignment horizontal="center" vertical="center"/>
    </xf>
    <xf numFmtId="3" fontId="8" fillId="0" borderId="38" xfId="0" applyNumberFormat="1" applyFont="1" applyBorder="1">
      <alignment vertical="center"/>
    </xf>
    <xf numFmtId="41" fontId="9" fillId="0" borderId="101" xfId="1" applyFont="1" applyFill="1" applyBorder="1" applyProtection="1">
      <alignment vertical="center"/>
      <protection locked="0"/>
    </xf>
    <xf numFmtId="41" fontId="9" fillId="0" borderId="130" xfId="1" applyFont="1" applyFill="1" applyBorder="1" applyProtection="1">
      <alignment vertical="center"/>
      <protection locked="0"/>
    </xf>
    <xf numFmtId="184" fontId="8" fillId="20" borderId="53" xfId="0" applyNumberFormat="1" applyFont="1" applyFill="1" applyBorder="1">
      <alignment vertical="center"/>
    </xf>
    <xf numFmtId="184" fontId="8" fillId="20" borderId="54" xfId="0" applyNumberFormat="1" applyFont="1" applyFill="1" applyBorder="1">
      <alignment vertical="center"/>
    </xf>
    <xf numFmtId="184" fontId="8" fillId="20" borderId="55" xfId="0" applyNumberFormat="1" applyFont="1" applyFill="1" applyBorder="1">
      <alignment vertical="center"/>
    </xf>
    <xf numFmtId="184" fontId="8" fillId="20" borderId="39" xfId="0" applyNumberFormat="1" applyFont="1" applyFill="1" applyBorder="1">
      <alignment vertical="center"/>
    </xf>
    <xf numFmtId="3" fontId="0" fillId="0" borderId="36" xfId="0" applyNumberFormat="1" applyBorder="1">
      <alignment vertical="center"/>
    </xf>
    <xf numFmtId="3" fontId="0" fillId="0" borderId="38" xfId="0" applyNumberFormat="1" applyBorder="1">
      <alignment vertical="center"/>
    </xf>
    <xf numFmtId="3" fontId="0" fillId="0" borderId="39" xfId="0" applyNumberFormat="1" applyBorder="1">
      <alignment vertical="center"/>
    </xf>
    <xf numFmtId="3" fontId="0" fillId="0" borderId="87" xfId="0" applyNumberFormat="1" applyBorder="1">
      <alignment vertical="center"/>
    </xf>
    <xf numFmtId="3" fontId="7" fillId="13" borderId="187" xfId="0" applyNumberFormat="1" applyFont="1" applyFill="1" applyBorder="1" applyAlignment="1">
      <alignment horizontal="center" vertical="center"/>
    </xf>
    <xf numFmtId="3" fontId="0" fillId="0" borderId="188" xfId="0" applyNumberFormat="1" applyBorder="1">
      <alignment vertical="center"/>
    </xf>
    <xf numFmtId="3" fontId="0" fillId="0" borderId="186" xfId="0" applyNumberFormat="1" applyBorder="1">
      <alignment vertical="center"/>
    </xf>
    <xf numFmtId="3" fontId="0" fillId="0" borderId="185" xfId="0" applyNumberFormat="1" applyBorder="1">
      <alignment vertical="center"/>
    </xf>
    <xf numFmtId="3" fontId="0" fillId="0" borderId="208" xfId="0" applyNumberFormat="1" applyBorder="1">
      <alignment vertical="center"/>
    </xf>
    <xf numFmtId="3" fontId="0" fillId="0" borderId="184" xfId="0" applyNumberFormat="1" applyBorder="1">
      <alignment vertical="center"/>
    </xf>
    <xf numFmtId="3" fontId="0" fillId="0" borderId="209" xfId="0" applyNumberFormat="1" applyBorder="1">
      <alignment vertical="center"/>
    </xf>
    <xf numFmtId="3" fontId="8" fillId="0" borderId="209" xfId="0" applyNumberFormat="1" applyFont="1" applyBorder="1">
      <alignment vertical="center"/>
    </xf>
    <xf numFmtId="3" fontId="8" fillId="0" borderId="208" xfId="0" applyNumberFormat="1" applyFont="1" applyBorder="1">
      <alignment vertical="center"/>
    </xf>
    <xf numFmtId="180" fontId="8" fillId="20" borderId="187" xfId="0" applyNumberFormat="1" applyFont="1" applyFill="1" applyBorder="1">
      <alignment vertical="center"/>
    </xf>
    <xf numFmtId="180" fontId="8" fillId="20" borderId="208" xfId="0" applyNumberFormat="1" applyFont="1" applyFill="1" applyBorder="1">
      <alignment vertical="center"/>
    </xf>
    <xf numFmtId="0" fontId="37" fillId="0" borderId="0" xfId="0" applyFont="1">
      <alignment vertical="center"/>
    </xf>
    <xf numFmtId="41" fontId="16" fillId="12" borderId="0" xfId="1" applyFont="1" applyFill="1" applyAlignment="1">
      <alignment horizontal="left" vertical="center"/>
    </xf>
    <xf numFmtId="179" fontId="16" fillId="0" borderId="104" xfId="0" applyNumberFormat="1" applyFont="1" applyBorder="1">
      <alignment vertical="center"/>
    </xf>
    <xf numFmtId="179" fontId="16" fillId="0" borderId="105" xfId="0" applyNumberFormat="1" applyFont="1" applyBorder="1">
      <alignment vertical="center"/>
    </xf>
    <xf numFmtId="179" fontId="16" fillId="0" borderId="187" xfId="0" applyNumberFormat="1" applyFont="1" applyBorder="1">
      <alignment vertical="center"/>
    </xf>
    <xf numFmtId="179" fontId="16" fillId="0" borderId="108" xfId="0" applyNumberFormat="1" applyFont="1" applyBorder="1">
      <alignment vertical="center"/>
    </xf>
    <xf numFmtId="179" fontId="16" fillId="0" borderId="107" xfId="0" applyNumberFormat="1" applyFont="1" applyBorder="1">
      <alignment vertical="center"/>
    </xf>
    <xf numFmtId="179" fontId="15" fillId="0" borderId="104" xfId="0" applyNumberFormat="1" applyFont="1" applyBorder="1">
      <alignment vertical="center"/>
    </xf>
    <xf numFmtId="179" fontId="15" fillId="0" borderId="105" xfId="0" applyNumberFormat="1" applyFont="1" applyBorder="1">
      <alignment vertical="center"/>
    </xf>
    <xf numFmtId="179" fontId="15" fillId="0" borderId="187" xfId="0" applyNumberFormat="1" applyFont="1" applyBorder="1">
      <alignment vertical="center"/>
    </xf>
    <xf numFmtId="179" fontId="15" fillId="0" borderId="108" xfId="0" applyNumberFormat="1" applyFont="1" applyBorder="1">
      <alignment vertical="center"/>
    </xf>
    <xf numFmtId="179" fontId="15" fillId="0" borderId="107" xfId="0" applyNumberFormat="1" applyFont="1" applyBorder="1">
      <alignment vertical="center"/>
    </xf>
    <xf numFmtId="0" fontId="15" fillId="0" borderId="20" xfId="0" applyFont="1" applyBorder="1" applyAlignment="1">
      <alignment horizontal="center" vertical="center"/>
    </xf>
    <xf numFmtId="0" fontId="16" fillId="0" borderId="41" xfId="0" applyFont="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179" fontId="13" fillId="13" borderId="8" xfId="0" applyNumberFormat="1" applyFont="1" applyFill="1" applyBorder="1" applyAlignment="1">
      <alignment horizontal="left" vertical="center"/>
    </xf>
    <xf numFmtId="179" fontId="14" fillId="13" borderId="8" xfId="0" applyNumberFormat="1" applyFont="1" applyFill="1" applyBorder="1" applyAlignment="1">
      <alignment horizontal="center" vertical="center"/>
    </xf>
    <xf numFmtId="179" fontId="14" fillId="13" borderId="74" xfId="0" applyNumberFormat="1" applyFont="1" applyFill="1" applyBorder="1" applyAlignment="1">
      <alignment horizontal="center" vertical="center"/>
    </xf>
    <xf numFmtId="179" fontId="14" fillId="13" borderId="57" xfId="0" applyNumberFormat="1" applyFont="1" applyFill="1" applyBorder="1" applyAlignment="1">
      <alignment horizontal="center" vertical="center"/>
    </xf>
    <xf numFmtId="179" fontId="14" fillId="13" borderId="200" xfId="0" applyNumberFormat="1" applyFont="1" applyFill="1" applyBorder="1" applyAlignment="1">
      <alignment horizontal="center" vertical="center"/>
    </xf>
    <xf numFmtId="0" fontId="14" fillId="13" borderId="127" xfId="0" applyFont="1" applyFill="1" applyBorder="1" applyAlignment="1">
      <alignment horizontal="center" vertical="center"/>
    </xf>
    <xf numFmtId="0" fontId="14" fillId="13" borderId="102" xfId="0" applyFont="1" applyFill="1" applyBorder="1" applyAlignment="1">
      <alignment horizontal="center" vertical="center"/>
    </xf>
    <xf numFmtId="179" fontId="14" fillId="13" borderId="56" xfId="0" applyNumberFormat="1" applyFont="1" applyFill="1" applyBorder="1" applyAlignment="1">
      <alignment horizontal="center" vertical="center"/>
    </xf>
    <xf numFmtId="179" fontId="14" fillId="13" borderId="8" xfId="0" applyNumberFormat="1" applyFont="1" applyFill="1" applyBorder="1" applyAlignment="1">
      <alignment horizontal="left" vertical="center"/>
    </xf>
    <xf numFmtId="0" fontId="16" fillId="0" borderId="0" xfId="0" applyFont="1" applyAlignment="1">
      <alignment horizontal="right" vertical="center"/>
    </xf>
    <xf numFmtId="0" fontId="15" fillId="0" borderId="7" xfId="0" applyFont="1" applyBorder="1" applyAlignment="1">
      <alignment horizontal="center" vertical="center"/>
    </xf>
    <xf numFmtId="0" fontId="15" fillId="0" borderId="41" xfId="0" applyFont="1" applyBorder="1" applyAlignment="1">
      <alignment horizontal="center" vertical="center"/>
    </xf>
    <xf numFmtId="0" fontId="38" fillId="0" borderId="0" xfId="0" applyFont="1">
      <alignment vertical="center"/>
    </xf>
    <xf numFmtId="0" fontId="39" fillId="0" borderId="0" xfId="0" applyFont="1" applyAlignment="1">
      <alignment horizontal="left" vertical="center"/>
    </xf>
    <xf numFmtId="0" fontId="39" fillId="0" borderId="0" xfId="0" applyFont="1">
      <alignment vertical="center"/>
    </xf>
    <xf numFmtId="41" fontId="38" fillId="0" borderId="0" xfId="1" applyFont="1">
      <alignment vertical="center"/>
    </xf>
    <xf numFmtId="0" fontId="40" fillId="0" borderId="0" xfId="0" applyFont="1">
      <alignment vertical="center"/>
    </xf>
    <xf numFmtId="0" fontId="41" fillId="0" borderId="0" xfId="0" applyFont="1">
      <alignment vertical="center"/>
    </xf>
    <xf numFmtId="0" fontId="38" fillId="0" borderId="0" xfId="0" applyFont="1" applyAlignment="1">
      <alignment horizontal="left" vertical="center"/>
    </xf>
    <xf numFmtId="41" fontId="41" fillId="0" borderId="0" xfId="1" applyFont="1">
      <alignment vertical="center"/>
    </xf>
    <xf numFmtId="41" fontId="40" fillId="0" borderId="0" xfId="1" applyFont="1">
      <alignment vertical="center"/>
    </xf>
    <xf numFmtId="0" fontId="0" fillId="0" borderId="0" xfId="0" applyProtection="1">
      <alignment vertical="center"/>
      <protection locked="0"/>
    </xf>
    <xf numFmtId="185" fontId="0" fillId="0" borderId="0" xfId="0" applyNumberFormat="1" applyProtection="1">
      <alignment vertical="center"/>
      <protection locked="0"/>
    </xf>
    <xf numFmtId="0" fontId="3" fillId="0" borderId="0" xfId="0" applyFont="1" applyAlignment="1" applyProtection="1">
      <alignment horizontal="left" vertical="center"/>
      <protection locked="0"/>
    </xf>
    <xf numFmtId="41" fontId="8" fillId="0" borderId="0" xfId="1" applyFont="1" applyProtection="1">
      <alignment vertical="center"/>
      <protection locked="0"/>
    </xf>
    <xf numFmtId="0" fontId="14" fillId="27" borderId="4" xfId="0" applyFont="1" applyFill="1" applyBorder="1" applyAlignment="1" applyProtection="1">
      <alignment horizontal="centerContinuous" vertical="center"/>
      <protection locked="0"/>
    </xf>
    <xf numFmtId="0" fontId="14" fillId="27" borderId="103" xfId="0" applyFont="1" applyFill="1" applyBorder="1" applyAlignment="1" applyProtection="1">
      <alignment horizontal="centerContinuous" vertical="center"/>
      <protection locked="0"/>
    </xf>
    <xf numFmtId="0" fontId="14" fillId="27" borderId="15" xfId="0" applyFont="1" applyFill="1" applyBorder="1" applyAlignment="1" applyProtection="1">
      <alignment horizontal="centerContinuous" vertical="center"/>
      <protection locked="0"/>
    </xf>
    <xf numFmtId="0" fontId="16" fillId="3" borderId="103" xfId="0" applyFont="1" applyFill="1" applyBorder="1" applyAlignment="1" applyProtection="1">
      <alignment horizontal="centerContinuous" vertical="center"/>
      <protection locked="0"/>
    </xf>
    <xf numFmtId="0" fontId="16" fillId="3" borderId="213" xfId="0" applyFont="1" applyFill="1" applyBorder="1" applyAlignment="1" applyProtection="1">
      <alignment horizontal="centerContinuous" vertical="center"/>
      <protection locked="0"/>
    </xf>
    <xf numFmtId="0" fontId="16" fillId="28" borderId="103" xfId="0" applyFont="1" applyFill="1" applyBorder="1" applyAlignment="1" applyProtection="1">
      <alignment horizontal="centerContinuous" vertical="center"/>
      <protection locked="0"/>
    </xf>
    <xf numFmtId="0" fontId="16" fillId="28" borderId="15" xfId="0" applyFont="1" applyFill="1" applyBorder="1" applyAlignment="1" applyProtection="1">
      <alignment horizontal="centerContinuous" vertical="center"/>
      <protection locked="0"/>
    </xf>
    <xf numFmtId="0" fontId="14" fillId="13" borderId="4" xfId="0" applyFont="1" applyFill="1" applyBorder="1" applyAlignment="1" applyProtection="1">
      <alignment horizontal="centerContinuous" vertical="center"/>
      <protection locked="0"/>
    </xf>
    <xf numFmtId="0" fontId="14" fillId="13" borderId="103" xfId="0" applyFont="1" applyFill="1" applyBorder="1" applyAlignment="1" applyProtection="1">
      <alignment horizontal="centerContinuous" vertical="center"/>
      <protection locked="0"/>
    </xf>
    <xf numFmtId="0" fontId="14" fillId="13" borderId="15" xfId="0" applyFont="1" applyFill="1" applyBorder="1" applyAlignment="1" applyProtection="1">
      <alignment horizontal="centerContinuous" vertical="center"/>
      <protection locked="0"/>
    </xf>
    <xf numFmtId="0" fontId="14" fillId="27" borderId="214" xfId="0" applyFont="1" applyFill="1" applyBorder="1" applyAlignment="1" applyProtection="1">
      <alignment horizontal="center" vertical="center"/>
      <protection locked="0"/>
    </xf>
    <xf numFmtId="0" fontId="14" fillId="27" borderId="215" xfId="0" applyFont="1" applyFill="1" applyBorder="1" applyAlignment="1" applyProtection="1">
      <alignment horizontal="center" vertical="center"/>
      <protection locked="0"/>
    </xf>
    <xf numFmtId="0" fontId="14" fillId="27" borderId="216" xfId="0" applyFont="1" applyFill="1" applyBorder="1" applyAlignment="1" applyProtection="1">
      <alignment horizontal="center" vertical="center"/>
      <protection locked="0"/>
    </xf>
    <xf numFmtId="0" fontId="14" fillId="27" borderId="217" xfId="0" applyFont="1" applyFill="1" applyBorder="1" applyAlignment="1" applyProtection="1">
      <alignment horizontal="centerContinuous" vertical="center"/>
      <protection locked="0"/>
    </xf>
    <xf numFmtId="0" fontId="14" fillId="27" borderId="216" xfId="0" applyFont="1" applyFill="1" applyBorder="1" applyAlignment="1" applyProtection="1">
      <alignment horizontal="centerContinuous" vertical="center"/>
      <protection locked="0"/>
    </xf>
    <xf numFmtId="49" fontId="16" fillId="3" borderId="218" xfId="0" applyNumberFormat="1" applyFont="1" applyFill="1" applyBorder="1" applyAlignment="1" applyProtection="1">
      <alignment horizontal="center" vertical="center"/>
      <protection locked="0"/>
    </xf>
    <xf numFmtId="49" fontId="16" fillId="3" borderId="219" xfId="0" applyNumberFormat="1" applyFont="1" applyFill="1" applyBorder="1" applyAlignment="1" applyProtection="1">
      <alignment horizontal="center" vertical="center"/>
      <protection locked="0"/>
    </xf>
    <xf numFmtId="49" fontId="16" fillId="3" borderId="220" xfId="0" applyNumberFormat="1" applyFont="1" applyFill="1" applyBorder="1" applyAlignment="1" applyProtection="1">
      <alignment horizontal="center" vertical="center"/>
      <protection locked="0"/>
    </xf>
    <xf numFmtId="49" fontId="16" fillId="3" borderId="221" xfId="0" applyNumberFormat="1" applyFont="1" applyFill="1" applyBorder="1" applyAlignment="1" applyProtection="1">
      <alignment horizontal="center" vertical="center"/>
      <protection locked="0"/>
    </xf>
    <xf numFmtId="0" fontId="16" fillId="5" borderId="222" xfId="0" applyFont="1" applyFill="1" applyBorder="1" applyAlignment="1" applyProtection="1">
      <alignment horizontal="center" vertical="center"/>
      <protection locked="0"/>
    </xf>
    <xf numFmtId="0" fontId="16" fillId="3" borderId="220" xfId="0" applyFont="1" applyFill="1" applyBorder="1" applyAlignment="1" applyProtection="1">
      <alignment horizontal="center" vertical="center"/>
      <protection locked="0"/>
    </xf>
    <xf numFmtId="0" fontId="16" fillId="3" borderId="219" xfId="0" applyFont="1" applyFill="1" applyBorder="1" applyAlignment="1" applyProtection="1">
      <alignment horizontal="center" vertical="center"/>
      <protection locked="0"/>
    </xf>
    <xf numFmtId="0" fontId="16" fillId="3" borderId="221" xfId="0" applyFont="1" applyFill="1" applyBorder="1" applyAlignment="1" applyProtection="1">
      <alignment horizontal="center" vertical="center"/>
      <protection locked="0"/>
    </xf>
    <xf numFmtId="0" fontId="16" fillId="5" borderId="223" xfId="0" applyFont="1" applyFill="1" applyBorder="1" applyAlignment="1" applyProtection="1">
      <alignment horizontal="center" vertical="center"/>
      <protection locked="0"/>
    </xf>
    <xf numFmtId="0" fontId="16" fillId="5" borderId="224" xfId="0" applyFont="1" applyFill="1" applyBorder="1" applyAlignment="1" applyProtection="1">
      <alignment horizontal="center" vertical="center"/>
      <protection locked="0"/>
    </xf>
    <xf numFmtId="49" fontId="16" fillId="28" borderId="218" xfId="0" applyNumberFormat="1" applyFont="1" applyFill="1" applyBorder="1" applyAlignment="1" applyProtection="1">
      <alignment horizontal="center" vertical="center"/>
      <protection locked="0"/>
    </xf>
    <xf numFmtId="49" fontId="16" fillId="28" borderId="219" xfId="0" applyNumberFormat="1" applyFont="1" applyFill="1" applyBorder="1" applyAlignment="1" applyProtection="1">
      <alignment horizontal="center" vertical="center"/>
      <protection locked="0"/>
    </xf>
    <xf numFmtId="49" fontId="16" fillId="28" borderId="220" xfId="0" applyNumberFormat="1" applyFont="1" applyFill="1" applyBorder="1" applyAlignment="1" applyProtection="1">
      <alignment horizontal="center" vertical="center"/>
      <protection locked="0"/>
    </xf>
    <xf numFmtId="49" fontId="16" fillId="28" borderId="223" xfId="0" applyNumberFormat="1" applyFont="1" applyFill="1" applyBorder="1" applyAlignment="1" applyProtection="1">
      <alignment horizontal="center" vertical="center"/>
      <protection locked="0"/>
    </xf>
    <xf numFmtId="0" fontId="16" fillId="28" borderId="220" xfId="0" applyFont="1" applyFill="1" applyBorder="1" applyAlignment="1" applyProtection="1">
      <alignment horizontal="center" vertical="center"/>
      <protection locked="0"/>
    </xf>
    <xf numFmtId="0" fontId="16" fillId="28" borderId="219" xfId="0" applyFont="1" applyFill="1" applyBorder="1" applyAlignment="1" applyProtection="1">
      <alignment horizontal="center" vertical="center"/>
      <protection locked="0"/>
    </xf>
    <xf numFmtId="0" fontId="16" fillId="28" borderId="223" xfId="0" applyFont="1" applyFill="1" applyBorder="1" applyAlignment="1" applyProtection="1">
      <alignment horizontal="center" vertical="center"/>
      <protection locked="0"/>
    </xf>
    <xf numFmtId="0" fontId="16" fillId="28" borderId="225" xfId="0" applyFont="1" applyFill="1" applyBorder="1" applyAlignment="1" applyProtection="1">
      <alignment horizontal="center" vertical="center"/>
      <protection locked="0"/>
    </xf>
    <xf numFmtId="0" fontId="14" fillId="13" borderId="226" xfId="0" applyFont="1" applyFill="1" applyBorder="1" applyAlignment="1" applyProtection="1">
      <alignment horizontal="center" vertical="center"/>
      <protection locked="0"/>
    </xf>
    <xf numFmtId="0" fontId="14" fillId="13" borderId="227" xfId="0" applyFont="1" applyFill="1" applyBorder="1" applyAlignment="1" applyProtection="1">
      <alignment horizontal="center" vertical="center"/>
      <protection locked="0"/>
    </xf>
    <xf numFmtId="0" fontId="14" fillId="13" borderId="228" xfId="0" applyFont="1" applyFill="1" applyBorder="1" applyAlignment="1" applyProtection="1">
      <alignment horizontal="center" vertical="center"/>
      <protection locked="0"/>
    </xf>
    <xf numFmtId="0" fontId="14" fillId="13" borderId="217" xfId="0" applyFont="1" applyFill="1" applyBorder="1" applyAlignment="1" applyProtection="1">
      <alignment horizontal="center" vertical="center"/>
      <protection locked="0"/>
    </xf>
    <xf numFmtId="0" fontId="0" fillId="9" borderId="229" xfId="0" applyFill="1" applyBorder="1" applyAlignment="1">
      <alignment horizontal="center" vertical="center"/>
    </xf>
    <xf numFmtId="0" fontId="0" fillId="9" borderId="230" xfId="0" applyFill="1" applyBorder="1" applyAlignment="1">
      <alignment horizontal="center" vertical="center" shrinkToFit="1"/>
    </xf>
    <xf numFmtId="0" fontId="0" fillId="0" borderId="230" xfId="0" applyBorder="1" applyAlignment="1" applyProtection="1">
      <alignment horizontal="center" vertical="center" shrinkToFit="1"/>
      <protection locked="0"/>
    </xf>
    <xf numFmtId="0" fontId="0" fillId="0" borderId="231" xfId="0" applyBorder="1" applyAlignment="1" applyProtection="1">
      <alignment horizontal="center" vertical="center" shrinkToFit="1"/>
      <protection locked="0"/>
    </xf>
    <xf numFmtId="0" fontId="0" fillId="0" borderId="0" xfId="0" applyAlignment="1" applyProtection="1">
      <alignment horizontal="centerContinuous" vertical="center" shrinkToFit="1"/>
      <protection locked="0"/>
    </xf>
    <xf numFmtId="0" fontId="0" fillId="0" borderId="5" xfId="0" applyBorder="1" applyAlignment="1" applyProtection="1">
      <alignment horizontal="centerContinuous" vertical="center" shrinkToFit="1"/>
      <protection locked="0"/>
    </xf>
    <xf numFmtId="185" fontId="0" fillId="0" borderId="232" xfId="0" applyNumberFormat="1" applyBorder="1" applyAlignment="1" applyProtection="1">
      <alignment horizontal="right" vertical="center"/>
      <protection locked="0"/>
    </xf>
    <xf numFmtId="185" fontId="0" fillId="0" borderId="233" xfId="0" applyNumberFormat="1" applyBorder="1" applyAlignment="1" applyProtection="1">
      <alignment horizontal="right" vertical="center"/>
      <protection locked="0"/>
    </xf>
    <xf numFmtId="185" fontId="0" fillId="0" borderId="0" xfId="0" applyNumberFormat="1" applyAlignment="1" applyProtection="1">
      <alignment horizontal="right" vertical="center"/>
      <protection locked="0"/>
    </xf>
    <xf numFmtId="185" fontId="0" fillId="0" borderId="234" xfId="0" applyNumberFormat="1" applyBorder="1" applyAlignment="1" applyProtection="1">
      <alignment horizontal="right" vertical="center"/>
      <protection locked="0"/>
    </xf>
    <xf numFmtId="185" fontId="8" fillId="9" borderId="230" xfId="0" applyNumberFormat="1" applyFont="1" applyFill="1" applyBorder="1" applyAlignment="1" applyProtection="1">
      <alignment horizontal="right" vertical="center"/>
      <protection locked="0"/>
    </xf>
    <xf numFmtId="185" fontId="8" fillId="9" borderId="235" xfId="0" applyNumberFormat="1" applyFont="1" applyFill="1" applyBorder="1" applyAlignment="1" applyProtection="1">
      <alignment horizontal="right" vertical="center"/>
      <protection locked="0"/>
    </xf>
    <xf numFmtId="185" fontId="8" fillId="0" borderId="5" xfId="0" applyNumberFormat="1" applyFont="1" applyBorder="1" applyAlignment="1" applyProtection="1">
      <alignment horizontal="right" vertical="center"/>
      <protection locked="0"/>
    </xf>
    <xf numFmtId="185" fontId="0" fillId="0" borderId="235" xfId="0" applyNumberFormat="1" applyBorder="1" applyAlignment="1" applyProtection="1">
      <alignment horizontal="right" vertical="center"/>
      <protection locked="0"/>
    </xf>
    <xf numFmtId="185" fontId="0" fillId="0" borderId="5" xfId="0" applyNumberFormat="1" applyBorder="1" applyAlignment="1" applyProtection="1">
      <alignment horizontal="right" vertical="center"/>
      <protection locked="0"/>
    </xf>
    <xf numFmtId="185" fontId="0" fillId="0" borderId="236" xfId="0" applyNumberFormat="1" applyBorder="1" applyAlignment="1" applyProtection="1">
      <alignment horizontal="right" vertical="center"/>
      <protection locked="0"/>
    </xf>
    <xf numFmtId="185" fontId="8" fillId="9" borderId="230" xfId="0" applyNumberFormat="1" applyFont="1" applyFill="1" applyBorder="1" applyAlignment="1">
      <alignment horizontal="right" vertical="center"/>
    </xf>
    <xf numFmtId="185" fontId="0" fillId="0" borderId="237" xfId="0" applyNumberFormat="1" applyBorder="1" applyAlignment="1" applyProtection="1">
      <alignment horizontal="right" vertical="center"/>
      <protection locked="0"/>
    </xf>
    <xf numFmtId="0" fontId="0" fillId="9" borderId="238" xfId="0" applyFill="1" applyBorder="1" applyAlignment="1">
      <alignment horizontal="center" vertical="center"/>
    </xf>
    <xf numFmtId="0" fontId="0" fillId="9" borderId="239" xfId="0" applyFill="1" applyBorder="1" applyAlignment="1">
      <alignment horizontal="center" vertical="center" shrinkToFit="1"/>
    </xf>
    <xf numFmtId="0" fontId="0" fillId="0" borderId="239" xfId="0" applyBorder="1" applyAlignment="1" applyProtection="1">
      <alignment horizontal="center" vertical="center" shrinkToFit="1"/>
      <protection locked="0"/>
    </xf>
    <xf numFmtId="0" fontId="0" fillId="0" borderId="240" xfId="0" applyBorder="1" applyAlignment="1" applyProtection="1">
      <alignment horizontal="center" vertical="center" shrinkToFit="1"/>
      <protection locked="0"/>
    </xf>
    <xf numFmtId="185" fontId="0" fillId="0" borderId="241" xfId="0" applyNumberFormat="1" applyBorder="1" applyAlignment="1" applyProtection="1">
      <alignment horizontal="right" vertical="center"/>
      <protection locked="0"/>
    </xf>
    <xf numFmtId="185" fontId="0" fillId="0" borderId="242" xfId="0" applyNumberFormat="1" applyBorder="1" applyAlignment="1" applyProtection="1">
      <alignment horizontal="right" vertical="center"/>
      <protection locked="0"/>
    </xf>
    <xf numFmtId="185" fontId="0" fillId="0" borderId="62" xfId="0" applyNumberFormat="1" applyBorder="1" applyAlignment="1" applyProtection="1">
      <alignment horizontal="right" vertical="center"/>
      <protection locked="0"/>
    </xf>
    <xf numFmtId="185" fontId="0" fillId="0" borderId="243" xfId="0" applyNumberFormat="1" applyBorder="1" applyAlignment="1" applyProtection="1">
      <alignment horizontal="right" vertical="center"/>
      <protection locked="0"/>
    </xf>
    <xf numFmtId="185" fontId="8" fillId="9" borderId="239" xfId="0" applyNumberFormat="1" applyFont="1" applyFill="1" applyBorder="1" applyAlignment="1" applyProtection="1">
      <alignment horizontal="right" vertical="center"/>
      <protection locked="0"/>
    </xf>
    <xf numFmtId="185" fontId="8" fillId="9" borderId="244" xfId="0" applyNumberFormat="1" applyFont="1" applyFill="1" applyBorder="1" applyAlignment="1" applyProtection="1">
      <alignment horizontal="right" vertical="center"/>
      <protection locked="0"/>
    </xf>
    <xf numFmtId="185" fontId="8" fillId="0" borderId="42" xfId="0" applyNumberFormat="1" applyFont="1" applyBorder="1" applyAlignment="1" applyProtection="1">
      <alignment horizontal="right" vertical="center"/>
      <protection locked="0"/>
    </xf>
    <xf numFmtId="185" fontId="0" fillId="0" borderId="244" xfId="0" applyNumberFormat="1" applyBorder="1" applyAlignment="1" applyProtection="1">
      <alignment horizontal="right" vertical="center"/>
      <protection locked="0"/>
    </xf>
    <xf numFmtId="185" fontId="0" fillId="0" borderId="42" xfId="0" applyNumberFormat="1" applyBorder="1" applyAlignment="1" applyProtection="1">
      <alignment horizontal="right" vertical="center"/>
      <protection locked="0"/>
    </xf>
    <xf numFmtId="185" fontId="0" fillId="0" borderId="245" xfId="0" applyNumberFormat="1" applyBorder="1" applyAlignment="1" applyProtection="1">
      <alignment horizontal="right" vertical="center"/>
      <protection locked="0"/>
    </xf>
    <xf numFmtId="185" fontId="8" fillId="9" borderId="239" xfId="0" applyNumberFormat="1" applyFont="1" applyFill="1" applyBorder="1" applyAlignment="1">
      <alignment horizontal="right" vertical="center"/>
    </xf>
    <xf numFmtId="0" fontId="15" fillId="0" borderId="4" xfId="0" applyFont="1" applyBorder="1" applyAlignment="1">
      <alignment horizontal="center" vertical="center"/>
    </xf>
    <xf numFmtId="0" fontId="0" fillId="0" borderId="62" xfId="0" applyBorder="1" applyAlignment="1">
      <alignment horizontal="center" vertical="center"/>
    </xf>
    <xf numFmtId="0" fontId="0" fillId="0" borderId="207" xfId="0" applyBorder="1" applyAlignment="1">
      <alignment horizontal="center" vertical="center"/>
    </xf>
    <xf numFmtId="0" fontId="15" fillId="0" borderId="89" xfId="0" applyFont="1" applyBorder="1" applyAlignment="1">
      <alignment horizontal="center" vertical="center"/>
    </xf>
    <xf numFmtId="0" fontId="15" fillId="0" borderId="90" xfId="0" applyFont="1" applyBorder="1" applyAlignment="1">
      <alignment horizontal="center" vertical="center"/>
    </xf>
    <xf numFmtId="0" fontId="15" fillId="0" borderId="135" xfId="0" applyFont="1" applyBorder="1" applyAlignment="1">
      <alignment horizontal="center" vertical="center"/>
    </xf>
    <xf numFmtId="0" fontId="15" fillId="0" borderId="207" xfId="0" applyFont="1" applyBorder="1" applyAlignment="1">
      <alignment horizontal="center" vertical="center"/>
    </xf>
    <xf numFmtId="0" fontId="15" fillId="0" borderId="92" xfId="0" applyFont="1" applyBorder="1" applyAlignment="1">
      <alignment horizontal="center" vertical="center"/>
    </xf>
    <xf numFmtId="0" fontId="15" fillId="21" borderId="4" xfId="0" applyFont="1" applyFill="1" applyBorder="1" applyAlignment="1">
      <alignment horizontal="center" vertical="center"/>
    </xf>
    <xf numFmtId="0" fontId="15" fillId="21" borderId="7" xfId="0" applyFont="1" applyFill="1" applyBorder="1" applyAlignment="1">
      <alignment horizontal="center" vertical="center"/>
    </xf>
    <xf numFmtId="0" fontId="15" fillId="21" borderId="41" xfId="0" applyFont="1" applyFill="1" applyBorder="1">
      <alignment vertical="center"/>
    </xf>
    <xf numFmtId="0" fontId="15" fillId="21" borderId="207" xfId="0" applyFont="1" applyFill="1" applyBorder="1">
      <alignment vertical="center"/>
    </xf>
    <xf numFmtId="0" fontId="15" fillId="3" borderId="16" xfId="0" applyFont="1" applyFill="1" applyBorder="1" applyAlignment="1">
      <alignment horizontal="center" vertical="center"/>
    </xf>
    <xf numFmtId="0" fontId="15" fillId="3" borderId="17" xfId="0" applyFont="1" applyFill="1" applyBorder="1" applyAlignment="1">
      <alignment horizontal="center" vertical="center"/>
    </xf>
    <xf numFmtId="0" fontId="16" fillId="3" borderId="7" xfId="0" applyFont="1" applyFill="1" applyBorder="1" applyAlignment="1">
      <alignment horizontal="center" vertical="center"/>
    </xf>
    <xf numFmtId="0" fontId="15" fillId="3" borderId="7" xfId="0" applyFont="1" applyFill="1" applyBorder="1" applyAlignment="1">
      <alignment horizontal="center" vertical="center"/>
    </xf>
    <xf numFmtId="0" fontId="15" fillId="3" borderId="41" xfId="0" applyFont="1" applyFill="1" applyBorder="1" applyAlignment="1">
      <alignment horizontal="center" vertical="center"/>
    </xf>
    <xf numFmtId="0" fontId="16" fillId="3" borderId="207" xfId="0" applyFont="1" applyFill="1" applyBorder="1" applyAlignment="1">
      <alignment horizontal="center" vertical="center"/>
    </xf>
    <xf numFmtId="0" fontId="15" fillId="4" borderId="16" xfId="0" applyFont="1" applyFill="1" applyBorder="1" applyAlignment="1">
      <alignment horizontal="center" vertical="center"/>
    </xf>
    <xf numFmtId="0" fontId="15" fillId="4" borderId="17" xfId="0" applyFont="1" applyFill="1" applyBorder="1" applyAlignment="1">
      <alignment horizontal="center" vertical="center"/>
    </xf>
    <xf numFmtId="0" fontId="15" fillId="4" borderId="41" xfId="0" applyFont="1" applyFill="1" applyBorder="1" applyAlignment="1">
      <alignment horizontal="center" vertical="center"/>
    </xf>
    <xf numFmtId="0" fontId="16" fillId="4" borderId="207" xfId="0" applyFont="1" applyFill="1" applyBorder="1" applyAlignment="1">
      <alignment horizontal="center" vertical="center"/>
    </xf>
    <xf numFmtId="0" fontId="16" fillId="20" borderId="22" xfId="0" applyFont="1" applyFill="1" applyBorder="1" applyAlignment="1">
      <alignment horizontal="center" vertical="center"/>
    </xf>
    <xf numFmtId="0" fontId="16" fillId="20" borderId="202" xfId="0" applyFont="1" applyFill="1" applyBorder="1" applyAlignment="1">
      <alignment horizontal="center" vertical="center"/>
    </xf>
    <xf numFmtId="178" fontId="15" fillId="0" borderId="142" xfId="1" applyNumberFormat="1" applyFont="1" applyBorder="1" applyAlignment="1">
      <alignment horizontal="right" vertical="center"/>
    </xf>
    <xf numFmtId="178" fontId="15" fillId="0" borderId="148" xfId="1" applyNumberFormat="1" applyFont="1" applyBorder="1" applyAlignment="1">
      <alignment horizontal="right" vertical="center"/>
    </xf>
    <xf numFmtId="178" fontId="15" fillId="0" borderId="154" xfId="1" applyNumberFormat="1" applyFont="1" applyBorder="1" applyAlignment="1">
      <alignment horizontal="right" vertical="center"/>
    </xf>
    <xf numFmtId="178" fontId="16" fillId="21" borderId="255" xfId="1" applyNumberFormat="1" applyFont="1" applyFill="1" applyBorder="1" applyAlignment="1">
      <alignment horizontal="right" vertical="center"/>
    </xf>
    <xf numFmtId="0" fontId="0" fillId="0" borderId="37" xfId="0" applyBorder="1" applyAlignment="1">
      <alignment horizontal="center" vertical="center"/>
    </xf>
    <xf numFmtId="0" fontId="0" fillId="0" borderId="257" xfId="0" applyBorder="1" applyAlignment="1">
      <alignment horizontal="center" vertical="center"/>
    </xf>
    <xf numFmtId="0" fontId="0" fillId="0" borderId="258" xfId="0" applyBorder="1" applyAlignment="1">
      <alignment horizontal="center" vertical="center"/>
    </xf>
    <xf numFmtId="0" fontId="15" fillId="0" borderId="201" xfId="0" applyFont="1" applyBorder="1" applyAlignment="1">
      <alignment horizontal="center" vertical="center"/>
    </xf>
    <xf numFmtId="0" fontId="8" fillId="0" borderId="0" xfId="0" applyFont="1" applyAlignment="1">
      <alignment horizontal="center" vertical="center"/>
    </xf>
    <xf numFmtId="0" fontId="15" fillId="0" borderId="0" xfId="0" applyFont="1" applyAlignment="1">
      <alignment horizontal="center" vertical="center"/>
    </xf>
    <xf numFmtId="41" fontId="15" fillId="0" borderId="51" xfId="1" applyFont="1" applyBorder="1" applyAlignment="1">
      <alignment horizontal="center" vertical="center"/>
    </xf>
    <xf numFmtId="41" fontId="15" fillId="0" borderId="148" xfId="1" applyFont="1" applyBorder="1" applyAlignment="1">
      <alignment horizontal="center" vertical="center"/>
    </xf>
    <xf numFmtId="0" fontId="15" fillId="0" borderId="185" xfId="0" applyFont="1" applyBorder="1" applyAlignment="1">
      <alignment horizontal="center" vertical="center"/>
    </xf>
    <xf numFmtId="41" fontId="15" fillId="0" borderId="147" xfId="1" applyFont="1" applyBorder="1" applyAlignment="1">
      <alignment horizontal="center" vertical="center"/>
    </xf>
    <xf numFmtId="0" fontId="15" fillId="0" borderId="85" xfId="0" applyFont="1" applyBorder="1" applyAlignment="1">
      <alignment horizontal="center" vertical="center"/>
    </xf>
    <xf numFmtId="41" fontId="15" fillId="0" borderId="143" xfId="1" applyFont="1" applyBorder="1" applyAlignment="1">
      <alignment horizontal="center" vertical="center"/>
    </xf>
    <xf numFmtId="41" fontId="15" fillId="0" borderId="85" xfId="1" applyFont="1" applyBorder="1" applyAlignment="1">
      <alignment horizontal="center" vertical="center"/>
    </xf>
    <xf numFmtId="41" fontId="15" fillId="0" borderId="144" xfId="1" applyFont="1" applyBorder="1" applyAlignment="1">
      <alignment horizontal="center" vertical="center"/>
    </xf>
    <xf numFmtId="41" fontId="15" fillId="0" borderId="141" xfId="1" applyFont="1" applyBorder="1" applyAlignment="1">
      <alignment horizontal="center" vertical="center"/>
    </xf>
    <xf numFmtId="41" fontId="15" fillId="0" borderId="48" xfId="1" applyFont="1" applyBorder="1" applyAlignment="1">
      <alignment horizontal="center" vertical="center"/>
    </xf>
    <xf numFmtId="41" fontId="15" fillId="0" borderId="142" xfId="1" applyFont="1" applyBorder="1" applyAlignment="1">
      <alignment horizontal="center" vertical="center"/>
    </xf>
    <xf numFmtId="0" fontId="15" fillId="0" borderId="76" xfId="0" applyFont="1" applyBorder="1" applyAlignment="1">
      <alignment horizontal="center" vertical="center"/>
    </xf>
    <xf numFmtId="0" fontId="15" fillId="3" borderId="145" xfId="0" applyFont="1" applyFill="1" applyBorder="1" applyAlignment="1">
      <alignment horizontal="center" vertical="center"/>
    </xf>
    <xf numFmtId="0" fontId="15" fillId="4" borderId="145" xfId="0" applyFont="1" applyFill="1" applyBorder="1" applyAlignment="1">
      <alignment horizontal="center" vertical="center"/>
    </xf>
    <xf numFmtId="0" fontId="15" fillId="0" borderId="188" xfId="0" applyFont="1" applyBorder="1" applyAlignment="1">
      <alignment horizontal="center" vertical="center"/>
    </xf>
    <xf numFmtId="0" fontId="15" fillId="0" borderId="192" xfId="0" applyFont="1" applyBorder="1" applyAlignment="1">
      <alignment horizontal="center" vertical="center"/>
    </xf>
    <xf numFmtId="0" fontId="15" fillId="21" borderId="20" xfId="0" applyFont="1" applyFill="1" applyBorder="1" applyAlignment="1">
      <alignment horizontal="center" vertical="center"/>
    </xf>
    <xf numFmtId="41" fontId="15" fillId="0" borderId="261" xfId="1" applyFont="1" applyBorder="1" applyAlignment="1">
      <alignment horizontal="center" vertical="center"/>
    </xf>
    <xf numFmtId="41" fontId="15" fillId="0" borderId="57" xfId="1" applyFont="1" applyBorder="1" applyAlignment="1">
      <alignment horizontal="center" vertical="center"/>
    </xf>
    <xf numFmtId="41" fontId="15" fillId="0" borderId="256" xfId="1" applyFont="1" applyBorder="1" applyAlignment="1">
      <alignment horizontal="center" vertical="center"/>
    </xf>
    <xf numFmtId="0" fontId="15" fillId="21" borderId="262" xfId="0" applyFont="1" applyFill="1" applyBorder="1" applyAlignment="1">
      <alignment horizontal="center" vertical="center"/>
    </xf>
    <xf numFmtId="0" fontId="15" fillId="0" borderId="210" xfId="0" applyFont="1" applyBorder="1" applyAlignment="1">
      <alignment horizontal="center" vertical="center"/>
    </xf>
    <xf numFmtId="0" fontId="15" fillId="0" borderId="263" xfId="0" applyFont="1" applyBorder="1" applyAlignment="1">
      <alignment horizontal="center" vertical="center"/>
    </xf>
    <xf numFmtId="0" fontId="15" fillId="0" borderId="257" xfId="0" applyFont="1" applyBorder="1" applyAlignment="1">
      <alignment horizontal="center" vertical="center"/>
    </xf>
    <xf numFmtId="0" fontId="15" fillId="0" borderId="258" xfId="0" applyFont="1" applyBorder="1" applyAlignment="1">
      <alignment horizontal="center" vertical="center"/>
    </xf>
    <xf numFmtId="41" fontId="15" fillId="0" borderId="145" xfId="1" applyFont="1" applyBorder="1" applyAlignment="1">
      <alignment horizontal="center" vertical="center"/>
    </xf>
    <xf numFmtId="41" fontId="15" fillId="0" borderId="81" xfId="1" applyFont="1" applyBorder="1" applyAlignment="1">
      <alignment horizontal="center" vertical="center"/>
    </xf>
    <xf numFmtId="41" fontId="15" fillId="0" borderId="146" xfId="1" applyFont="1" applyBorder="1" applyAlignment="1">
      <alignment horizontal="center" vertical="center"/>
    </xf>
    <xf numFmtId="41" fontId="15" fillId="0" borderId="153" xfId="1" applyFont="1" applyBorder="1" applyAlignment="1">
      <alignment horizontal="center" vertical="center"/>
    </xf>
    <xf numFmtId="41" fontId="15" fillId="0" borderId="54" xfId="1" applyFont="1" applyBorder="1" applyAlignment="1">
      <alignment horizontal="center" vertical="center"/>
    </xf>
    <xf numFmtId="41" fontId="15" fillId="0" borderId="154" xfId="1" applyFont="1" applyBorder="1" applyAlignment="1">
      <alignment horizontal="center" vertical="center"/>
    </xf>
    <xf numFmtId="0" fontId="15" fillId="0" borderId="195" xfId="0" applyFont="1" applyBorder="1" applyAlignment="1">
      <alignment horizontal="center" vertical="center"/>
    </xf>
    <xf numFmtId="0" fontId="16" fillId="0" borderId="151" xfId="0" applyFont="1" applyBorder="1">
      <alignment vertical="center"/>
    </xf>
    <xf numFmtId="0" fontId="16" fillId="0" borderId="61" xfId="0" applyFont="1" applyBorder="1">
      <alignment vertical="center"/>
    </xf>
    <xf numFmtId="0" fontId="16" fillId="0" borderId="152" xfId="0" applyFont="1" applyBorder="1">
      <alignment vertical="center"/>
    </xf>
    <xf numFmtId="0" fontId="16" fillId="0" borderId="260" xfId="0" applyFont="1" applyBorder="1" applyAlignment="1">
      <alignment horizontal="center" vertical="center"/>
    </xf>
    <xf numFmtId="0" fontId="16" fillId="0" borderId="252" xfId="0" applyFont="1" applyBorder="1" applyAlignment="1">
      <alignment horizontal="center" vertical="center"/>
    </xf>
    <xf numFmtId="0" fontId="16" fillId="0" borderId="255" xfId="0" applyFont="1" applyBorder="1" applyAlignment="1">
      <alignment horizontal="center" vertical="center"/>
    </xf>
    <xf numFmtId="0" fontId="16" fillId="0" borderId="43" xfId="0" applyFont="1" applyBorder="1" applyAlignment="1">
      <alignment horizontal="center" vertical="center"/>
    </xf>
    <xf numFmtId="0" fontId="16" fillId="0" borderId="40" xfId="0" applyFont="1" applyBorder="1" applyAlignment="1">
      <alignment horizontal="center" vertical="center"/>
    </xf>
    <xf numFmtId="0" fontId="15" fillId="0" borderId="156" xfId="0" applyFont="1" applyBorder="1" applyAlignment="1">
      <alignment horizontal="center" vertical="center"/>
    </xf>
    <xf numFmtId="0" fontId="15" fillId="0" borderId="144" xfId="0" applyFont="1" applyBorder="1" applyAlignment="1">
      <alignment horizontal="center" vertical="center"/>
    </xf>
    <xf numFmtId="178" fontId="15" fillId="0" borderId="141" xfId="1" applyNumberFormat="1" applyFont="1" applyBorder="1" applyAlignment="1">
      <alignment horizontal="right" vertical="center"/>
    </xf>
    <xf numFmtId="178" fontId="15" fillId="0" borderId="48" xfId="1" applyNumberFormat="1" applyFont="1" applyBorder="1" applyAlignment="1">
      <alignment horizontal="right" vertical="center"/>
    </xf>
    <xf numFmtId="178" fontId="15" fillId="0" borderId="147" xfId="1" applyNumberFormat="1" applyFont="1" applyBorder="1" applyAlignment="1">
      <alignment horizontal="right" vertical="center"/>
    </xf>
    <xf numFmtId="178" fontId="15" fillId="0" borderId="51" xfId="1" applyNumberFormat="1" applyFont="1" applyBorder="1" applyAlignment="1">
      <alignment horizontal="right" vertical="center"/>
    </xf>
    <xf numFmtId="178" fontId="15" fillId="0" borderId="153" xfId="1" applyNumberFormat="1" applyFont="1" applyBorder="1" applyAlignment="1">
      <alignment horizontal="right" vertical="center"/>
    </xf>
    <xf numFmtId="178" fontId="15" fillId="0" borderId="54" xfId="1" applyNumberFormat="1" applyFont="1" applyBorder="1" applyAlignment="1">
      <alignment horizontal="right" vertical="center"/>
    </xf>
    <xf numFmtId="178" fontId="15" fillId="0" borderId="145" xfId="1" applyNumberFormat="1" applyFont="1" applyBorder="1" applyAlignment="1">
      <alignment horizontal="right" vertical="center"/>
    </xf>
    <xf numFmtId="178" fontId="15" fillId="0" borderId="81" xfId="1" applyNumberFormat="1" applyFont="1" applyBorder="1" applyAlignment="1">
      <alignment horizontal="right" vertical="center"/>
    </xf>
    <xf numFmtId="178" fontId="15" fillId="0" borderId="146" xfId="1" applyNumberFormat="1" applyFont="1" applyBorder="1" applyAlignment="1">
      <alignment horizontal="right" vertical="center"/>
    </xf>
    <xf numFmtId="178" fontId="15" fillId="0" borderId="261" xfId="1" applyNumberFormat="1" applyFont="1" applyBorder="1" applyAlignment="1">
      <alignment horizontal="right" vertical="center"/>
    </xf>
    <xf numFmtId="178" fontId="15" fillId="0" borderId="57" xfId="1" applyNumberFormat="1" applyFont="1" applyBorder="1" applyAlignment="1">
      <alignment horizontal="right" vertical="center"/>
    </xf>
    <xf numFmtId="178" fontId="15" fillId="0" borderId="256" xfId="1" applyNumberFormat="1" applyFont="1" applyBorder="1" applyAlignment="1">
      <alignment horizontal="right" vertical="center"/>
    </xf>
    <xf numFmtId="178" fontId="15" fillId="0" borderId="143" xfId="1" applyNumberFormat="1" applyFont="1" applyBorder="1" applyAlignment="1">
      <alignment horizontal="right" vertical="center"/>
    </xf>
    <xf numFmtId="178" fontId="15" fillId="0" borderId="85" xfId="1" applyNumberFormat="1" applyFont="1" applyBorder="1" applyAlignment="1">
      <alignment horizontal="right" vertical="center"/>
    </xf>
    <xf numFmtId="178" fontId="15" fillId="0" borderId="144" xfId="1" applyNumberFormat="1" applyFont="1" applyBorder="1" applyAlignment="1">
      <alignment horizontal="right" vertical="center"/>
    </xf>
    <xf numFmtId="0" fontId="16" fillId="0" borderId="23" xfId="0" applyFont="1" applyBorder="1" applyAlignment="1">
      <alignment horizontal="center" vertical="center"/>
    </xf>
    <xf numFmtId="0" fontId="16" fillId="0" borderId="211" xfId="0" applyFont="1" applyBorder="1" applyAlignment="1">
      <alignment horizontal="center" vertical="center"/>
    </xf>
    <xf numFmtId="41" fontId="16" fillId="0" borderId="266" xfId="1" applyFont="1" applyBorder="1" applyAlignment="1">
      <alignment horizontal="center" vertical="center"/>
    </xf>
    <xf numFmtId="41" fontId="16" fillId="0" borderId="267" xfId="1" applyFont="1" applyBorder="1" applyAlignment="1">
      <alignment horizontal="center" vertical="center"/>
    </xf>
    <xf numFmtId="41" fontId="16" fillId="0" borderId="268" xfId="1" applyFont="1" applyBorder="1" applyAlignment="1">
      <alignment horizontal="center" vertical="center"/>
    </xf>
    <xf numFmtId="178" fontId="16" fillId="0" borderId="266" xfId="1" applyNumberFormat="1" applyFont="1" applyBorder="1" applyAlignment="1">
      <alignment horizontal="right" vertical="center"/>
    </xf>
    <xf numFmtId="178" fontId="16" fillId="0" borderId="267" xfId="1" applyNumberFormat="1" applyFont="1" applyBorder="1" applyAlignment="1">
      <alignment horizontal="right" vertical="center"/>
    </xf>
    <xf numFmtId="178" fontId="16" fillId="0" borderId="268" xfId="1" applyNumberFormat="1" applyFont="1" applyBorder="1" applyAlignment="1">
      <alignment horizontal="right" vertical="center"/>
    </xf>
    <xf numFmtId="0" fontId="16" fillId="4" borderId="43" xfId="0" applyFont="1" applyFill="1" applyBorder="1" applyAlignment="1">
      <alignment horizontal="center" vertical="center"/>
    </xf>
    <xf numFmtId="0" fontId="16" fillId="4" borderId="250" xfId="0" applyFont="1" applyFill="1" applyBorder="1" applyAlignment="1">
      <alignment horizontal="center" vertical="center"/>
    </xf>
    <xf numFmtId="0" fontId="16" fillId="4" borderId="265" xfId="0" applyFont="1" applyFill="1" applyBorder="1" applyAlignment="1">
      <alignment horizontal="center" vertical="center"/>
    </xf>
    <xf numFmtId="41" fontId="16" fillId="4" borderId="153" xfId="1" applyFont="1" applyFill="1" applyBorder="1" applyAlignment="1">
      <alignment horizontal="center" vertical="center"/>
    </xf>
    <xf numFmtId="41" fontId="16" fillId="4" borderId="54" xfId="1" applyFont="1" applyFill="1" applyBorder="1" applyAlignment="1">
      <alignment horizontal="center" vertical="center"/>
    </xf>
    <xf numFmtId="41" fontId="16" fillId="4" borderId="154" xfId="1" applyFont="1" applyFill="1" applyBorder="1" applyAlignment="1">
      <alignment horizontal="center" vertical="center"/>
    </xf>
    <xf numFmtId="178" fontId="16" fillId="4" borderId="153" xfId="1" applyNumberFormat="1" applyFont="1" applyFill="1" applyBorder="1" applyAlignment="1">
      <alignment horizontal="right" vertical="center"/>
    </xf>
    <xf numFmtId="178" fontId="16" fillId="4" borderId="54" xfId="1" applyNumberFormat="1" applyFont="1" applyFill="1" applyBorder="1" applyAlignment="1">
      <alignment horizontal="right" vertical="center"/>
    </xf>
    <xf numFmtId="178" fontId="16" fillId="4" borderId="154" xfId="1" applyNumberFormat="1" applyFont="1" applyFill="1" applyBorder="1" applyAlignment="1">
      <alignment horizontal="right" vertical="center"/>
    </xf>
    <xf numFmtId="0" fontId="16" fillId="3" borderId="43" xfId="0" applyFont="1" applyFill="1" applyBorder="1" applyAlignment="1">
      <alignment horizontal="center" vertical="center"/>
    </xf>
    <xf numFmtId="0" fontId="16" fillId="3" borderId="250" xfId="0" applyFont="1" applyFill="1" applyBorder="1" applyAlignment="1">
      <alignment horizontal="center" vertical="center"/>
    </xf>
    <xf numFmtId="0" fontId="16" fillId="3" borderId="265" xfId="0" applyFont="1" applyFill="1" applyBorder="1" applyAlignment="1">
      <alignment horizontal="center" vertical="center"/>
    </xf>
    <xf numFmtId="41" fontId="16" fillId="3" borderId="153" xfId="1" applyFont="1" applyFill="1" applyBorder="1" applyAlignment="1">
      <alignment horizontal="center" vertical="center"/>
    </xf>
    <xf numFmtId="41" fontId="16" fillId="3" borderId="54" xfId="1" applyFont="1" applyFill="1" applyBorder="1" applyAlignment="1">
      <alignment horizontal="center" vertical="center"/>
    </xf>
    <xf numFmtId="41" fontId="16" fillId="3" borderId="154" xfId="1" applyFont="1" applyFill="1" applyBorder="1" applyAlignment="1">
      <alignment horizontal="center" vertical="center"/>
    </xf>
    <xf numFmtId="178" fontId="16" fillId="3" borderId="153" xfId="1" applyNumberFormat="1" applyFont="1" applyFill="1" applyBorder="1" applyAlignment="1">
      <alignment horizontal="right" vertical="center"/>
    </xf>
    <xf numFmtId="178" fontId="16" fillId="3" borderId="54" xfId="1" applyNumberFormat="1" applyFont="1" applyFill="1" applyBorder="1" applyAlignment="1">
      <alignment horizontal="right" vertical="center"/>
    </xf>
    <xf numFmtId="178" fontId="16" fillId="3" borderId="154" xfId="1" applyNumberFormat="1" applyFont="1" applyFill="1" applyBorder="1" applyAlignment="1">
      <alignment horizontal="right" vertical="center"/>
    </xf>
    <xf numFmtId="0" fontId="16" fillId="21" borderId="43" xfId="0" applyFont="1" applyFill="1" applyBorder="1" applyAlignment="1">
      <alignment horizontal="center" vertical="center"/>
    </xf>
    <xf numFmtId="0" fontId="16" fillId="21" borderId="62" xfId="0" applyFont="1" applyFill="1" applyBorder="1" applyAlignment="1">
      <alignment horizontal="center" vertical="center"/>
    </xf>
    <xf numFmtId="0" fontId="16" fillId="21" borderId="264" xfId="0" applyFont="1" applyFill="1" applyBorder="1" applyAlignment="1">
      <alignment horizontal="center" vertical="center"/>
    </xf>
    <xf numFmtId="41" fontId="16" fillId="21" borderId="260" xfId="1" applyFont="1" applyFill="1" applyBorder="1" applyAlignment="1">
      <alignment horizontal="center" vertical="center"/>
    </xf>
    <xf numFmtId="41" fontId="16" fillId="21" borderId="252" xfId="1" applyFont="1" applyFill="1" applyBorder="1" applyAlignment="1">
      <alignment horizontal="center" vertical="center"/>
    </xf>
    <xf numFmtId="41" fontId="16" fillId="21" borderId="255" xfId="1" applyFont="1" applyFill="1" applyBorder="1" applyAlignment="1">
      <alignment horizontal="center" vertical="center"/>
    </xf>
    <xf numFmtId="178" fontId="16" fillId="21" borderId="260" xfId="1" applyNumberFormat="1" applyFont="1" applyFill="1" applyBorder="1" applyAlignment="1">
      <alignment horizontal="right" vertical="center"/>
    </xf>
    <xf numFmtId="178" fontId="16" fillId="21" borderId="252" xfId="1" applyNumberFormat="1" applyFont="1" applyFill="1" applyBorder="1" applyAlignment="1">
      <alignment horizontal="right" vertical="center"/>
    </xf>
    <xf numFmtId="186" fontId="0" fillId="0" borderId="0" xfId="0" applyNumberFormat="1">
      <alignment vertical="center"/>
    </xf>
    <xf numFmtId="0" fontId="8" fillId="3" borderId="1" xfId="0" applyFont="1" applyFill="1" applyBorder="1" applyAlignment="1">
      <alignment horizontal="center" vertical="center"/>
    </xf>
    <xf numFmtId="186" fontId="43" fillId="0" borderId="1" xfId="0" applyNumberFormat="1" applyFont="1" applyBorder="1" applyAlignment="1">
      <alignment horizontal="center" vertical="center"/>
    </xf>
    <xf numFmtId="14" fontId="44" fillId="0" borderId="1" xfId="0" applyNumberFormat="1" applyFont="1" applyBorder="1" applyAlignment="1">
      <alignment horizontal="center" vertical="center"/>
    </xf>
    <xf numFmtId="0" fontId="44" fillId="0" borderId="1" xfId="0" applyFont="1" applyBorder="1" applyAlignment="1">
      <alignment horizontal="center" vertical="center" wrapText="1"/>
    </xf>
    <xf numFmtId="186" fontId="44" fillId="0" borderId="1" xfId="0" applyNumberFormat="1" applyFont="1" applyBorder="1" applyAlignment="1">
      <alignment horizontal="center" vertical="center"/>
    </xf>
    <xf numFmtId="0" fontId="43" fillId="0" borderId="1" xfId="0" quotePrefix="1" applyFont="1" applyBorder="1" applyAlignment="1">
      <alignment horizontal="left" vertical="center" wrapText="1"/>
    </xf>
    <xf numFmtId="0" fontId="44" fillId="0" borderId="1" xfId="0" quotePrefix="1" applyFont="1" applyBorder="1" applyAlignment="1">
      <alignment horizontal="left" vertical="center"/>
    </xf>
    <xf numFmtId="185" fontId="0" fillId="20" borderId="0" xfId="0" applyNumberFormat="1" applyFill="1" applyAlignment="1" applyProtection="1">
      <alignment horizontal="right" vertical="center"/>
      <protection locked="0"/>
    </xf>
    <xf numFmtId="185" fontId="0" fillId="20" borderId="233" xfId="0" applyNumberFormat="1" applyFill="1" applyBorder="1" applyAlignment="1" applyProtection="1">
      <alignment horizontal="right" vertical="center"/>
      <protection locked="0"/>
    </xf>
    <xf numFmtId="185" fontId="0" fillId="29" borderId="0" xfId="0" applyNumberFormat="1" applyFill="1" applyAlignment="1" applyProtection="1">
      <alignment horizontal="right" vertical="center"/>
      <protection locked="0"/>
    </xf>
    <xf numFmtId="185" fontId="0" fillId="29" borderId="233" xfId="0" applyNumberFormat="1" applyFill="1" applyBorder="1" applyAlignment="1" applyProtection="1">
      <alignment horizontal="right" vertical="center"/>
      <protection locked="0"/>
    </xf>
    <xf numFmtId="0" fontId="7" fillId="2" borderId="269" xfId="0" applyFont="1" applyFill="1" applyBorder="1" applyAlignment="1" applyProtection="1">
      <alignment horizontal="center" vertical="center"/>
      <protection locked="0"/>
    </xf>
    <xf numFmtId="0" fontId="7" fillId="2" borderId="270" xfId="0" applyFont="1" applyFill="1" applyBorder="1" applyAlignment="1" applyProtection="1">
      <alignment horizontal="center" vertical="center"/>
      <protection locked="0"/>
    </xf>
    <xf numFmtId="0" fontId="7" fillId="2" borderId="271" xfId="0" applyFont="1" applyFill="1" applyBorder="1" applyAlignment="1" applyProtection="1">
      <alignment horizontal="center" vertical="center"/>
      <protection locked="0"/>
    </xf>
    <xf numFmtId="0" fontId="46" fillId="9" borderId="0" xfId="0" applyFont="1" applyFill="1" applyAlignment="1">
      <alignment horizontal="center" vertical="center"/>
    </xf>
    <xf numFmtId="0" fontId="46" fillId="0" borderId="272" xfId="0" applyFont="1" applyBorder="1" applyAlignment="1" applyProtection="1">
      <alignment horizontal="center" vertical="center"/>
      <protection locked="0"/>
    </xf>
    <xf numFmtId="0" fontId="46" fillId="0" borderId="0" xfId="0" applyFont="1" applyAlignment="1" applyProtection="1">
      <alignment horizontal="center" vertical="center"/>
      <protection locked="0"/>
    </xf>
    <xf numFmtId="0" fontId="46" fillId="0" borderId="272" xfId="0" applyFont="1" applyBorder="1" applyAlignment="1" applyProtection="1">
      <alignment horizontal="left" vertical="center" shrinkToFit="1"/>
      <protection locked="0"/>
    </xf>
    <xf numFmtId="0" fontId="46" fillId="0" borderId="0" xfId="0" applyFont="1" applyAlignment="1" applyProtection="1">
      <alignment horizontal="center" vertical="center" shrinkToFit="1"/>
      <protection locked="0"/>
    </xf>
    <xf numFmtId="0" fontId="46" fillId="0" borderId="273" xfId="0" applyFont="1" applyBorder="1" applyAlignment="1" applyProtection="1">
      <alignment horizontal="center" vertical="center"/>
      <protection locked="0"/>
    </xf>
    <xf numFmtId="0" fontId="46" fillId="0" borderId="273" xfId="0" applyFont="1" applyBorder="1" applyAlignment="1" applyProtection="1">
      <alignment horizontal="left" vertical="center" shrinkToFit="1"/>
      <protection locked="0"/>
    </xf>
    <xf numFmtId="0" fontId="46" fillId="9" borderId="274" xfId="0" applyFont="1" applyFill="1" applyBorder="1" applyAlignment="1">
      <alignment horizontal="center" vertical="center"/>
    </xf>
    <xf numFmtId="0" fontId="46" fillId="0" borderId="274" xfId="0" applyFont="1" applyBorder="1" applyAlignment="1" applyProtection="1">
      <alignment horizontal="center" vertical="center"/>
      <protection locked="0"/>
    </xf>
    <xf numFmtId="0" fontId="46" fillId="9" borderId="275" xfId="0" applyFont="1" applyFill="1" applyBorder="1" applyAlignment="1">
      <alignment horizontal="center" vertical="center"/>
    </xf>
    <xf numFmtId="0" fontId="46" fillId="0" borderId="276" xfId="0" applyFont="1" applyBorder="1" applyAlignment="1" applyProtection="1">
      <alignment horizontal="center" vertical="center"/>
      <protection locked="0"/>
    </xf>
    <xf numFmtId="0" fontId="46" fillId="0" borderId="277" xfId="0" applyFont="1" applyBorder="1" applyAlignment="1" applyProtection="1">
      <alignment horizontal="center" vertical="center"/>
      <protection locked="0"/>
    </xf>
    <xf numFmtId="41" fontId="15" fillId="0" borderId="0" xfId="1" applyFont="1" applyAlignment="1">
      <alignment horizontal="center" vertical="center"/>
    </xf>
    <xf numFmtId="0" fontId="15" fillId="0" borderId="281" xfId="0" applyFont="1" applyBorder="1" applyAlignment="1">
      <alignment horizontal="right" vertical="center"/>
    </xf>
    <xf numFmtId="0" fontId="15" fillId="0" borderId="282" xfId="0" applyFont="1" applyBorder="1" applyAlignment="1">
      <alignment horizontal="right" vertical="center"/>
    </xf>
    <xf numFmtId="0" fontId="0" fillId="0" borderId="283" xfId="0" applyBorder="1" applyAlignment="1">
      <alignment horizontal="right" vertical="center"/>
    </xf>
    <xf numFmtId="0" fontId="16" fillId="21" borderId="280" xfId="0" applyFont="1" applyFill="1" applyBorder="1" applyAlignment="1">
      <alignment horizontal="center" vertical="center"/>
    </xf>
    <xf numFmtId="41" fontId="16" fillId="21" borderId="160" xfId="1" applyFont="1" applyFill="1" applyBorder="1" applyAlignment="1">
      <alignment horizontal="center" vertical="center"/>
    </xf>
    <xf numFmtId="41" fontId="16" fillId="21" borderId="1" xfId="1" applyFont="1" applyFill="1" applyBorder="1" applyAlignment="1">
      <alignment horizontal="center" vertical="center"/>
    </xf>
    <xf numFmtId="41" fontId="16" fillId="21" borderId="33" xfId="1" applyFont="1" applyFill="1" applyBorder="1" applyAlignment="1">
      <alignment horizontal="center" vertical="center"/>
    </xf>
    <xf numFmtId="41" fontId="16" fillId="21" borderId="2" xfId="1" applyFont="1" applyFill="1" applyBorder="1" applyAlignment="1">
      <alignment horizontal="center" vertical="center"/>
    </xf>
    <xf numFmtId="41" fontId="15" fillId="0" borderId="164" xfId="1" applyFont="1" applyBorder="1" applyAlignment="1">
      <alignment horizontal="center" vertical="center"/>
    </xf>
    <xf numFmtId="41" fontId="15" fillId="0" borderId="36" xfId="1" applyFont="1" applyBorder="1" applyAlignment="1">
      <alignment horizontal="center" vertical="center"/>
    </xf>
    <xf numFmtId="41" fontId="15" fillId="0" borderId="37" xfId="1" applyFont="1" applyBorder="1" applyAlignment="1">
      <alignment horizontal="center" vertical="center"/>
    </xf>
    <xf numFmtId="41" fontId="15" fillId="0" borderId="174" xfId="1" applyFont="1" applyBorder="1" applyAlignment="1">
      <alignment horizontal="center" vertical="center"/>
    </xf>
    <xf numFmtId="41" fontId="15" fillId="0" borderId="278" xfId="1" applyFont="1" applyBorder="1" applyAlignment="1">
      <alignment horizontal="center" vertical="center"/>
    </xf>
    <xf numFmtId="41" fontId="15" fillId="0" borderId="38" xfId="1" applyFont="1" applyBorder="1" applyAlignment="1">
      <alignment horizontal="center" vertical="center"/>
    </xf>
    <xf numFmtId="41" fontId="15" fillId="0" borderId="257" xfId="1" applyFont="1" applyBorder="1" applyAlignment="1">
      <alignment horizontal="center" vertical="center"/>
    </xf>
    <xf numFmtId="41" fontId="15" fillId="0" borderId="175" xfId="1" applyFont="1" applyBorder="1" applyAlignment="1">
      <alignment horizontal="center" vertical="center"/>
    </xf>
    <xf numFmtId="41" fontId="15" fillId="0" borderId="279" xfId="1" applyFont="1" applyBorder="1" applyAlignment="1">
      <alignment horizontal="center" vertical="center"/>
    </xf>
    <xf numFmtId="41" fontId="0" fillId="0" borderId="39" xfId="1" applyFont="1" applyBorder="1" applyAlignment="1">
      <alignment horizontal="center" vertical="center"/>
    </xf>
    <xf numFmtId="41" fontId="0" fillId="0" borderId="258" xfId="1" applyFont="1" applyBorder="1" applyAlignment="1">
      <alignment horizontal="center" vertical="center"/>
    </xf>
    <xf numFmtId="41" fontId="0" fillId="0" borderId="279" xfId="1" applyFont="1" applyBorder="1" applyAlignment="1">
      <alignment horizontal="center" vertical="center"/>
    </xf>
    <xf numFmtId="41" fontId="15" fillId="0" borderId="177" xfId="1" applyFont="1" applyBorder="1" applyAlignment="1">
      <alignment horizontal="center" vertical="center"/>
    </xf>
    <xf numFmtId="41" fontId="15" fillId="0" borderId="39" xfId="1" applyFont="1" applyBorder="1" applyAlignment="1">
      <alignment horizontal="center" vertical="center"/>
    </xf>
    <xf numFmtId="41" fontId="15" fillId="0" borderId="258" xfId="1" applyFont="1" applyBorder="1" applyAlignment="1">
      <alignment horizontal="center" vertical="center"/>
    </xf>
    <xf numFmtId="187" fontId="15" fillId="0" borderId="39" xfId="1" applyNumberFormat="1" applyFont="1" applyBorder="1" applyAlignment="1">
      <alignment horizontal="right" vertical="center"/>
    </xf>
    <xf numFmtId="187" fontId="15" fillId="0" borderId="38" xfId="1" applyNumberFormat="1" applyFont="1" applyBorder="1" applyAlignment="1">
      <alignment horizontal="right" vertical="center"/>
    </xf>
    <xf numFmtId="187" fontId="15" fillId="0" borderId="257" xfId="1" applyNumberFormat="1" applyFont="1" applyBorder="1" applyAlignment="1">
      <alignment horizontal="right" vertical="center"/>
    </xf>
    <xf numFmtId="187" fontId="15" fillId="0" borderId="36" xfId="1" applyNumberFormat="1" applyFont="1" applyBorder="1" applyAlignment="1">
      <alignment horizontal="right" vertical="center"/>
    </xf>
    <xf numFmtId="0" fontId="16" fillId="9" borderId="262" xfId="0" applyFont="1" applyFill="1" applyBorder="1" applyAlignment="1">
      <alignment horizontal="center" vertical="center"/>
    </xf>
    <xf numFmtId="41" fontId="16" fillId="9" borderId="34" xfId="1" applyFont="1" applyFill="1" applyBorder="1" applyAlignment="1">
      <alignment horizontal="center" vertical="center"/>
    </xf>
    <xf numFmtId="41" fontId="16" fillId="9" borderId="16" xfId="1" applyFont="1" applyFill="1" applyBorder="1" applyAlignment="1">
      <alignment horizontal="center" vertical="center"/>
    </xf>
    <xf numFmtId="41" fontId="16" fillId="9" borderId="284" xfId="1" applyFont="1" applyFill="1" applyBorder="1" applyAlignment="1">
      <alignment horizontal="center" vertical="center"/>
    </xf>
    <xf numFmtId="41" fontId="16" fillId="9" borderId="15" xfId="1" applyFont="1" applyFill="1" applyBorder="1" applyAlignment="1">
      <alignment horizontal="center" vertical="center"/>
    </xf>
    <xf numFmtId="187" fontId="16" fillId="9" borderId="16" xfId="1" applyNumberFormat="1" applyFont="1" applyFill="1" applyBorder="1" applyAlignment="1">
      <alignment horizontal="right" vertical="center"/>
    </xf>
    <xf numFmtId="0" fontId="16" fillId="3" borderId="212" xfId="0" applyFont="1" applyFill="1" applyBorder="1" applyAlignment="1">
      <alignment horizontal="center" vertical="center"/>
    </xf>
    <xf numFmtId="41" fontId="16" fillId="3" borderId="285" xfId="1" applyFont="1" applyFill="1" applyBorder="1" applyAlignment="1">
      <alignment horizontal="center" vertical="center"/>
    </xf>
    <xf numFmtId="41" fontId="16" fillId="3" borderId="286" xfId="1" applyFont="1" applyFill="1" applyBorder="1" applyAlignment="1">
      <alignment horizontal="center" vertical="center"/>
    </xf>
    <xf numFmtId="41" fontId="16" fillId="3" borderId="287" xfId="1" applyFont="1" applyFill="1" applyBorder="1" applyAlignment="1">
      <alignment horizontal="center" vertical="center"/>
    </xf>
    <xf numFmtId="41" fontId="16" fillId="3" borderId="288" xfId="1" applyFont="1" applyFill="1" applyBorder="1" applyAlignment="1">
      <alignment horizontal="center" vertical="center"/>
    </xf>
    <xf numFmtId="41" fontId="15" fillId="0" borderId="35" xfId="1" applyFont="1" applyBorder="1" applyAlignment="1">
      <alignment horizontal="center" vertical="center"/>
    </xf>
    <xf numFmtId="41" fontId="15" fillId="0" borderId="17" xfId="1" applyFont="1" applyBorder="1" applyAlignment="1">
      <alignment horizontal="center" vertical="center"/>
    </xf>
    <xf numFmtId="41" fontId="15" fillId="0" borderId="21" xfId="1" applyFont="1" applyBorder="1" applyAlignment="1">
      <alignment horizontal="center" vertical="center"/>
    </xf>
    <xf numFmtId="41" fontId="15" fillId="0" borderId="5" xfId="1" applyFont="1" applyBorder="1" applyAlignment="1">
      <alignment horizontal="center" vertical="center"/>
    </xf>
    <xf numFmtId="0" fontId="16" fillId="4" borderId="212" xfId="0" applyFont="1" applyFill="1" applyBorder="1" applyAlignment="1">
      <alignment horizontal="center" vertical="center"/>
    </xf>
    <xf numFmtId="41" fontId="16" fillId="4" borderId="285" xfId="1" applyFont="1" applyFill="1" applyBorder="1" applyAlignment="1">
      <alignment horizontal="center" vertical="center"/>
    </xf>
    <xf numFmtId="41" fontId="16" fillId="4" borderId="286" xfId="1" applyFont="1" applyFill="1" applyBorder="1" applyAlignment="1">
      <alignment horizontal="center" vertical="center"/>
    </xf>
    <xf numFmtId="41" fontId="16" fillId="4" borderId="287" xfId="1" applyFont="1" applyFill="1" applyBorder="1" applyAlignment="1">
      <alignment horizontal="center" vertical="center"/>
    </xf>
    <xf numFmtId="187" fontId="16" fillId="4" borderId="285" xfId="1" applyNumberFormat="1" applyFont="1" applyFill="1" applyBorder="1" applyAlignment="1">
      <alignment horizontal="right" vertical="center"/>
    </xf>
    <xf numFmtId="187" fontId="16" fillId="4" borderId="288" xfId="1" applyNumberFormat="1" applyFont="1" applyFill="1" applyBorder="1" applyAlignment="1">
      <alignment horizontal="right" vertical="center"/>
    </xf>
    <xf numFmtId="187" fontId="16" fillId="4" borderId="286" xfId="1" applyNumberFormat="1" applyFont="1" applyFill="1" applyBorder="1" applyAlignment="1">
      <alignment horizontal="right" vertical="center"/>
    </xf>
    <xf numFmtId="187" fontId="16" fillId="4" borderId="287" xfId="1" applyNumberFormat="1" applyFont="1" applyFill="1" applyBorder="1" applyAlignment="1">
      <alignment horizontal="right" vertical="center"/>
    </xf>
    <xf numFmtId="0" fontId="18" fillId="0" borderId="0" xfId="0" applyFont="1" applyAlignment="1">
      <alignment horizontal="left" vertical="center"/>
    </xf>
    <xf numFmtId="41" fontId="15" fillId="0" borderId="0" xfId="0" applyNumberFormat="1" applyFont="1" applyAlignment="1">
      <alignment horizontal="center" vertical="center"/>
    </xf>
    <xf numFmtId="0" fontId="16" fillId="9" borderId="151" xfId="0" applyFont="1" applyFill="1" applyBorder="1">
      <alignment vertical="center"/>
    </xf>
    <xf numFmtId="0" fontId="16" fillId="9" borderId="61" xfId="0" applyFont="1" applyFill="1" applyBorder="1">
      <alignment vertical="center"/>
    </xf>
    <xf numFmtId="0" fontId="16" fillId="9" borderId="152" xfId="0" applyFont="1" applyFill="1" applyBorder="1">
      <alignment vertical="center"/>
    </xf>
    <xf numFmtId="41" fontId="16" fillId="21" borderId="266" xfId="1" applyFont="1" applyFill="1" applyBorder="1" applyAlignment="1">
      <alignment horizontal="center" vertical="center"/>
    </xf>
    <xf numFmtId="41" fontId="16" fillId="21" borderId="267" xfId="1" applyFont="1" applyFill="1" applyBorder="1" applyAlignment="1">
      <alignment horizontal="center" vertical="center"/>
    </xf>
    <xf numFmtId="41" fontId="16" fillId="21" borderId="268" xfId="1" applyFont="1" applyFill="1" applyBorder="1" applyAlignment="1">
      <alignment horizontal="center" vertical="center"/>
    </xf>
    <xf numFmtId="178" fontId="16" fillId="21" borderId="266" xfId="1" applyNumberFormat="1" applyFont="1" applyFill="1" applyBorder="1" applyAlignment="1">
      <alignment horizontal="right" vertical="center"/>
    </xf>
    <xf numFmtId="178" fontId="16" fillId="21" borderId="267" xfId="1" applyNumberFormat="1" applyFont="1" applyFill="1" applyBorder="1" applyAlignment="1">
      <alignment horizontal="right" vertical="center"/>
    </xf>
    <xf numFmtId="178" fontId="16" fillId="21" borderId="268" xfId="1" applyNumberFormat="1" applyFont="1" applyFill="1" applyBorder="1" applyAlignment="1">
      <alignment horizontal="right" vertical="center"/>
    </xf>
    <xf numFmtId="41" fontId="15" fillId="0" borderId="147" xfId="1" applyFont="1" applyFill="1" applyBorder="1" applyAlignment="1">
      <alignment horizontal="center" vertical="center"/>
    </xf>
    <xf numFmtId="41" fontId="15" fillId="0" borderId="51" xfId="1" applyFont="1" applyFill="1" applyBorder="1" applyAlignment="1">
      <alignment horizontal="center" vertical="center"/>
    </xf>
    <xf numFmtId="41" fontId="15" fillId="0" borderId="148" xfId="1" applyFont="1" applyFill="1" applyBorder="1" applyAlignment="1">
      <alignment horizontal="center" vertical="center"/>
    </xf>
    <xf numFmtId="178" fontId="15" fillId="0" borderId="147" xfId="1" applyNumberFormat="1" applyFont="1" applyFill="1" applyBorder="1" applyAlignment="1">
      <alignment horizontal="right" vertical="center"/>
    </xf>
    <xf numFmtId="178" fontId="15" fillId="0" borderId="51" xfId="1" applyNumberFormat="1" applyFont="1" applyFill="1" applyBorder="1" applyAlignment="1">
      <alignment horizontal="right" vertical="center"/>
    </xf>
    <xf numFmtId="178" fontId="15" fillId="0" borderId="148" xfId="1" applyNumberFormat="1" applyFont="1" applyFill="1" applyBorder="1" applyAlignment="1">
      <alignment horizontal="right" vertical="center"/>
    </xf>
    <xf numFmtId="41" fontId="15" fillId="0" borderId="153" xfId="1" applyFont="1" applyFill="1" applyBorder="1" applyAlignment="1">
      <alignment horizontal="center" vertical="center"/>
    </xf>
    <xf numFmtId="41" fontId="15" fillId="0" borderId="54" xfId="1" applyFont="1" applyFill="1" applyBorder="1" applyAlignment="1">
      <alignment horizontal="center" vertical="center"/>
    </xf>
    <xf numFmtId="41" fontId="15" fillId="0" borderId="154" xfId="1" applyFont="1" applyFill="1" applyBorder="1" applyAlignment="1">
      <alignment horizontal="center" vertical="center"/>
    </xf>
    <xf numFmtId="178" fontId="15" fillId="0" borderId="153" xfId="1" applyNumberFormat="1" applyFont="1" applyFill="1" applyBorder="1" applyAlignment="1">
      <alignment horizontal="right" vertical="center"/>
    </xf>
    <xf numFmtId="178" fontId="15" fillId="0" borderId="54" xfId="1" applyNumberFormat="1" applyFont="1" applyFill="1" applyBorder="1" applyAlignment="1">
      <alignment horizontal="right" vertical="center"/>
    </xf>
    <xf numFmtId="178" fontId="15" fillId="0" borderId="154" xfId="1" applyNumberFormat="1" applyFont="1" applyFill="1" applyBorder="1" applyAlignment="1">
      <alignment horizontal="right" vertical="center"/>
    </xf>
    <xf numFmtId="41" fontId="15" fillId="12" borderId="147" xfId="1" applyFont="1" applyFill="1" applyBorder="1" applyAlignment="1">
      <alignment horizontal="center" vertical="center"/>
    </xf>
    <xf numFmtId="41" fontId="15" fillId="12" borderId="51" xfId="1" applyFont="1" applyFill="1" applyBorder="1" applyAlignment="1">
      <alignment horizontal="center" vertical="center"/>
    </xf>
    <xf numFmtId="41" fontId="15" fillId="12" borderId="148" xfId="1" applyFont="1" applyFill="1" applyBorder="1" applyAlignment="1">
      <alignment horizontal="center" vertical="center"/>
    </xf>
    <xf numFmtId="0" fontId="16" fillId="0" borderId="249" xfId="0" applyFont="1" applyBorder="1" applyAlignment="1">
      <alignment horizontal="center" vertical="center"/>
    </xf>
    <xf numFmtId="0" fontId="16" fillId="0" borderId="250" xfId="0" applyFont="1" applyBorder="1" applyAlignment="1">
      <alignment horizontal="center" vertical="center"/>
    </xf>
    <xf numFmtId="0" fontId="16" fillId="9" borderId="145" xfId="0" applyFont="1" applyFill="1" applyBorder="1" applyAlignment="1">
      <alignment horizontal="center" vertical="center"/>
    </xf>
    <xf numFmtId="0" fontId="16" fillId="9" borderId="81" xfId="0" applyFont="1" applyFill="1" applyBorder="1" applyAlignment="1">
      <alignment horizontal="center" vertical="center"/>
    </xf>
    <xf numFmtId="0" fontId="16" fillId="9" borderId="146" xfId="0" applyFont="1" applyFill="1" applyBorder="1" applyAlignment="1">
      <alignment horizontal="center" vertical="center"/>
    </xf>
    <xf numFmtId="0" fontId="16" fillId="0" borderId="289" xfId="0" applyFont="1" applyBorder="1" applyAlignment="1">
      <alignment horizontal="center" vertical="center"/>
    </xf>
    <xf numFmtId="41" fontId="15" fillId="0" borderId="143" xfId="1" applyFont="1" applyFill="1" applyBorder="1" applyAlignment="1">
      <alignment horizontal="center" vertical="center"/>
    </xf>
    <xf numFmtId="41" fontId="15" fillId="0" borderId="85" xfId="1" applyFont="1" applyFill="1" applyBorder="1" applyAlignment="1">
      <alignment horizontal="center" vertical="center"/>
    </xf>
    <xf numFmtId="41" fontId="15" fillId="0" borderId="144" xfId="1" applyFont="1" applyFill="1" applyBorder="1" applyAlignment="1">
      <alignment horizontal="center" vertical="center"/>
    </xf>
    <xf numFmtId="0" fontId="16" fillId="0" borderId="290" xfId="0" applyFont="1" applyBorder="1" applyAlignment="1">
      <alignment horizontal="center" vertical="center"/>
    </xf>
    <xf numFmtId="41" fontId="15" fillId="0" borderId="291" xfId="1" applyFont="1" applyFill="1" applyBorder="1" applyAlignment="1">
      <alignment horizontal="center" vertical="center"/>
    </xf>
    <xf numFmtId="41" fontId="15" fillId="0" borderId="292" xfId="1" applyFont="1" applyFill="1" applyBorder="1" applyAlignment="1">
      <alignment horizontal="center" vertical="center"/>
    </xf>
    <xf numFmtId="41" fontId="15" fillId="0" borderId="293" xfId="1" applyFont="1" applyFill="1" applyBorder="1" applyAlignment="1">
      <alignment horizontal="center" vertical="center"/>
    </xf>
    <xf numFmtId="178" fontId="15" fillId="0" borderId="291" xfId="1" applyNumberFormat="1" applyFont="1" applyFill="1" applyBorder="1" applyAlignment="1">
      <alignment horizontal="right" vertical="center"/>
    </xf>
    <xf numFmtId="178" fontId="15" fillId="0" borderId="292" xfId="1" applyNumberFormat="1" applyFont="1" applyFill="1" applyBorder="1" applyAlignment="1">
      <alignment horizontal="right" vertical="center"/>
    </xf>
    <xf numFmtId="178" fontId="15" fillId="0" borderId="293" xfId="1" applyNumberFormat="1" applyFont="1" applyFill="1" applyBorder="1" applyAlignment="1">
      <alignment horizontal="right" vertical="center"/>
    </xf>
    <xf numFmtId="0" fontId="16" fillId="21" borderId="294" xfId="0" applyFont="1" applyFill="1" applyBorder="1" applyAlignment="1">
      <alignment horizontal="center" vertical="center"/>
    </xf>
    <xf numFmtId="41" fontId="15" fillId="3" borderId="147" xfId="1" applyFont="1" applyFill="1" applyBorder="1" applyAlignment="1">
      <alignment horizontal="center" vertical="center"/>
    </xf>
    <xf numFmtId="41" fontId="15" fillId="3" borderId="51" xfId="1" applyFont="1" applyFill="1" applyBorder="1" applyAlignment="1">
      <alignment horizontal="center" vertical="center"/>
    </xf>
    <xf numFmtId="41" fontId="15" fillId="3" borderId="148" xfId="1" applyFont="1" applyFill="1" applyBorder="1" applyAlignment="1">
      <alignment horizontal="center" vertical="center"/>
    </xf>
    <xf numFmtId="0" fontId="0" fillId="0" borderId="170" xfId="0" applyBorder="1" applyAlignment="1">
      <alignment horizontal="center" vertical="center"/>
    </xf>
    <xf numFmtId="0" fontId="0" fillId="0" borderId="90" xfId="0" applyBorder="1" applyAlignment="1">
      <alignment horizontal="center" vertical="center"/>
    </xf>
    <xf numFmtId="0" fontId="0" fillId="0" borderId="135" xfId="0" applyBorder="1" applyAlignment="1">
      <alignment horizontal="center" vertical="center"/>
    </xf>
    <xf numFmtId="0" fontId="16" fillId="9" borderId="139" xfId="0" applyFont="1" applyFill="1" applyBorder="1" applyAlignment="1">
      <alignment horizontal="center" vertical="center"/>
    </xf>
    <xf numFmtId="0" fontId="16" fillId="9" borderId="105" xfId="0" applyFont="1" applyFill="1" applyBorder="1" applyAlignment="1">
      <alignment horizontal="center" vertical="center"/>
    </xf>
    <xf numFmtId="0" fontId="16" fillId="9" borderId="140" xfId="0" applyFont="1" applyFill="1" applyBorder="1" applyAlignment="1">
      <alignment horizontal="center" vertical="center"/>
    </xf>
    <xf numFmtId="0" fontId="8" fillId="21" borderId="294" xfId="0" applyFont="1" applyFill="1" applyBorder="1" applyAlignment="1">
      <alignment horizontal="center" vertical="center"/>
    </xf>
    <xf numFmtId="41" fontId="15" fillId="0" borderId="291" xfId="1" applyFont="1" applyBorder="1">
      <alignment vertical="center"/>
    </xf>
    <xf numFmtId="41" fontId="15" fillId="0" borderId="292" xfId="1" applyFont="1" applyBorder="1">
      <alignment vertical="center"/>
    </xf>
    <xf numFmtId="41" fontId="15" fillId="0" borderId="293" xfId="1" applyFont="1" applyBorder="1">
      <alignment vertical="center"/>
    </xf>
    <xf numFmtId="41" fontId="15" fillId="0" borderId="147" xfId="1" applyFont="1" applyBorder="1">
      <alignment vertical="center"/>
    </xf>
    <xf numFmtId="41" fontId="15" fillId="0" borderId="51" xfId="1" applyFont="1" applyBorder="1">
      <alignment vertical="center"/>
    </xf>
    <xf numFmtId="41" fontId="15" fillId="0" borderId="148" xfId="1" applyFont="1" applyBorder="1">
      <alignment vertical="center"/>
    </xf>
    <xf numFmtId="41" fontId="15" fillId="0" borderId="153" xfId="1" applyFont="1" applyBorder="1">
      <alignment vertical="center"/>
    </xf>
    <xf numFmtId="41" fontId="15" fillId="0" borderId="54" xfId="1" applyFont="1" applyBorder="1">
      <alignment vertical="center"/>
    </xf>
    <xf numFmtId="41" fontId="15" fillId="0" borderId="154" xfId="1" applyFont="1" applyBorder="1">
      <alignment vertical="center"/>
    </xf>
    <xf numFmtId="41" fontId="16" fillId="21" borderId="149" xfId="1" applyFont="1" applyFill="1" applyBorder="1">
      <alignment vertical="center"/>
    </xf>
    <xf numFmtId="41" fontId="16" fillId="21" borderId="59" xfId="1" applyFont="1" applyFill="1" applyBorder="1">
      <alignment vertical="center"/>
    </xf>
    <xf numFmtId="41" fontId="16" fillId="21" borderId="150" xfId="1" applyFont="1" applyFill="1" applyBorder="1">
      <alignment vertical="center"/>
    </xf>
    <xf numFmtId="178" fontId="15" fillId="0" borderId="292" xfId="1" applyNumberFormat="1" applyFont="1" applyBorder="1">
      <alignment vertical="center"/>
    </xf>
    <xf numFmtId="178" fontId="15" fillId="0" borderId="51" xfId="1" applyNumberFormat="1" applyFont="1" applyBorder="1">
      <alignment vertical="center"/>
    </xf>
    <xf numFmtId="178" fontId="15" fillId="0" borderId="54" xfId="1" applyNumberFormat="1" applyFont="1" applyBorder="1">
      <alignment vertical="center"/>
    </xf>
    <xf numFmtId="178" fontId="15" fillId="0" borderId="148" xfId="1" applyNumberFormat="1" applyFont="1" applyBorder="1">
      <alignment vertical="center"/>
    </xf>
    <xf numFmtId="41" fontId="15" fillId="12" borderId="153" xfId="1" applyFont="1" applyFill="1" applyBorder="1">
      <alignment vertical="center"/>
    </xf>
    <xf numFmtId="41" fontId="15" fillId="12" borderId="54" xfId="1" applyFont="1" applyFill="1" applyBorder="1">
      <alignment vertical="center"/>
    </xf>
    <xf numFmtId="41" fontId="15" fillId="12" borderId="154" xfId="1" applyFont="1" applyFill="1" applyBorder="1">
      <alignment vertical="center"/>
    </xf>
    <xf numFmtId="185" fontId="0" fillId="12" borderId="0" xfId="0" applyNumberFormat="1" applyFill="1" applyAlignment="1" applyProtection="1">
      <alignment horizontal="right" vertical="center"/>
      <protection locked="0"/>
    </xf>
    <xf numFmtId="185" fontId="0" fillId="12" borderId="233" xfId="0" applyNumberFormat="1" applyFill="1" applyBorder="1" applyAlignment="1" applyProtection="1">
      <alignment horizontal="right" vertical="center"/>
      <protection locked="0"/>
    </xf>
    <xf numFmtId="185" fontId="0" fillId="12" borderId="237" xfId="0" applyNumberFormat="1" applyFill="1" applyBorder="1" applyAlignment="1" applyProtection="1">
      <alignment horizontal="right" vertical="center"/>
      <protection locked="0"/>
    </xf>
    <xf numFmtId="185" fontId="0" fillId="12" borderId="232" xfId="0" applyNumberFormat="1" applyFill="1" applyBorder="1" applyAlignment="1" applyProtection="1">
      <alignment horizontal="right" vertical="center"/>
      <protection locked="0"/>
    </xf>
    <xf numFmtId="41" fontId="48" fillId="0" borderId="296" xfId="6" applyFont="1" applyFill="1" applyBorder="1" applyAlignment="1">
      <alignment vertical="center"/>
    </xf>
    <xf numFmtId="41" fontId="50" fillId="0" borderId="296" xfId="6" applyFont="1" applyFill="1" applyBorder="1" applyAlignment="1">
      <alignment vertical="center"/>
    </xf>
    <xf numFmtId="9" fontId="51" fillId="19" borderId="297" xfId="7" applyFont="1" applyFill="1" applyBorder="1" applyAlignment="1">
      <alignment vertical="center"/>
    </xf>
    <xf numFmtId="9" fontId="50" fillId="19" borderId="297" xfId="7" applyFont="1" applyFill="1" applyBorder="1" applyAlignment="1">
      <alignment vertical="center"/>
    </xf>
    <xf numFmtId="41" fontId="50" fillId="19" borderId="298" xfId="6" applyFont="1" applyFill="1" applyBorder="1" applyAlignment="1">
      <alignment vertical="center"/>
    </xf>
    <xf numFmtId="41" fontId="48" fillId="0" borderId="297" xfId="6" applyFont="1" applyFill="1" applyBorder="1" applyAlignment="1">
      <alignment vertical="center"/>
    </xf>
    <xf numFmtId="41" fontId="50" fillId="0" borderId="0" xfId="6" applyFont="1" applyFill="1" applyBorder="1" applyAlignment="1">
      <alignment vertical="center"/>
    </xf>
    <xf numFmtId="9" fontId="52" fillId="20" borderId="0" xfId="7" applyFont="1" applyFill="1" applyBorder="1" applyAlignment="1">
      <alignment horizontal="center" vertical="center"/>
    </xf>
    <xf numFmtId="41" fontId="50" fillId="19" borderId="0" xfId="6" applyFont="1" applyFill="1" applyBorder="1" applyAlignment="1">
      <alignment vertical="center"/>
    </xf>
    <xf numFmtId="41" fontId="53" fillId="30" borderId="0" xfId="6" applyFont="1" applyFill="1" applyBorder="1" applyAlignment="1">
      <alignment horizontal="center" vertical="center"/>
    </xf>
    <xf numFmtId="41" fontId="53" fillId="30" borderId="62" xfId="6" applyFont="1" applyFill="1" applyBorder="1" applyAlignment="1">
      <alignment horizontal="center" vertical="center"/>
    </xf>
    <xf numFmtId="41" fontId="53" fillId="30" borderId="240" xfId="6" applyFont="1" applyFill="1" applyBorder="1" applyAlignment="1">
      <alignment horizontal="center" vertical="center"/>
    </xf>
    <xf numFmtId="41" fontId="53" fillId="30" borderId="301" xfId="6" applyFont="1" applyFill="1" applyBorder="1" applyAlignment="1">
      <alignment horizontal="center" vertical="center"/>
    </xf>
    <xf numFmtId="41" fontId="53" fillId="30" borderId="302" xfId="6" applyFont="1" applyFill="1" applyBorder="1" applyAlignment="1">
      <alignment horizontal="center" vertical="center"/>
    </xf>
    <xf numFmtId="41" fontId="53" fillId="0" borderId="297" xfId="6" applyFont="1" applyFill="1" applyBorder="1" applyAlignment="1">
      <alignment horizontal="center" vertical="center"/>
    </xf>
    <xf numFmtId="41" fontId="53" fillId="0" borderId="103" xfId="6" applyFont="1" applyFill="1" applyBorder="1" applyAlignment="1">
      <alignment horizontal="center" vertical="center"/>
    </xf>
    <xf numFmtId="41" fontId="52" fillId="0" borderId="103" xfId="6" applyFont="1" applyFill="1" applyBorder="1" applyAlignment="1">
      <alignment horizontal="center" vertical="center"/>
    </xf>
    <xf numFmtId="41" fontId="53" fillId="0" borderId="304" xfId="6" quotePrefix="1" applyFont="1" applyFill="1" applyBorder="1" applyAlignment="1">
      <alignment horizontal="center" vertical="center"/>
    </xf>
    <xf numFmtId="41" fontId="54" fillId="12" borderId="297" xfId="6" applyFont="1" applyFill="1" applyBorder="1" applyAlignment="1">
      <alignment horizontal="center" vertical="center"/>
    </xf>
    <xf numFmtId="41" fontId="53" fillId="19" borderId="300" xfId="6" applyFont="1" applyFill="1" applyBorder="1" applyAlignment="1">
      <alignment horizontal="center" vertical="center"/>
    </xf>
    <xf numFmtId="41" fontId="52" fillId="19" borderId="303" xfId="6" applyFont="1" applyFill="1" applyBorder="1" applyAlignment="1">
      <alignment horizontal="center" vertical="center"/>
    </xf>
    <xf numFmtId="41" fontId="52" fillId="19" borderId="297" xfId="6" applyFont="1" applyFill="1" applyBorder="1" applyAlignment="1">
      <alignment horizontal="center" vertical="center"/>
    </xf>
    <xf numFmtId="41" fontId="52" fillId="19" borderId="0" xfId="6" applyFont="1" applyFill="1" applyBorder="1" applyAlignment="1">
      <alignment horizontal="center" vertical="center"/>
    </xf>
    <xf numFmtId="41" fontId="55" fillId="19" borderId="0" xfId="6" applyFont="1" applyFill="1" applyBorder="1" applyAlignment="1">
      <alignment horizontal="center" vertical="center"/>
    </xf>
    <xf numFmtId="41" fontId="52" fillId="19" borderId="305" xfId="6" applyFont="1" applyFill="1" applyBorder="1" applyAlignment="1">
      <alignment horizontal="center" vertical="center"/>
    </xf>
    <xf numFmtId="41" fontId="54" fillId="20" borderId="306" xfId="6" applyFont="1" applyFill="1" applyBorder="1" applyAlignment="1">
      <alignment vertical="center"/>
    </xf>
    <xf numFmtId="41" fontId="54" fillId="20" borderId="207" xfId="6" quotePrefix="1" applyFont="1" applyFill="1" applyBorder="1" applyAlignment="1">
      <alignment horizontal="center" vertical="center"/>
    </xf>
    <xf numFmtId="41" fontId="52" fillId="20" borderId="307" xfId="6" applyFont="1" applyFill="1" applyBorder="1" applyAlignment="1">
      <alignment vertical="center"/>
    </xf>
    <xf numFmtId="41" fontId="54" fillId="20" borderId="304" xfId="6" applyFont="1" applyFill="1" applyBorder="1" applyAlignment="1">
      <alignment vertical="center"/>
    </xf>
    <xf numFmtId="41" fontId="52" fillId="24" borderId="308" xfId="6" applyFont="1" applyFill="1" applyBorder="1" applyAlignment="1">
      <alignment horizontal="left" vertical="center"/>
    </xf>
    <xf numFmtId="41" fontId="52" fillId="24" borderId="103" xfId="6" quotePrefix="1" applyFont="1" applyFill="1" applyBorder="1" applyAlignment="1">
      <alignment horizontal="center" vertical="center"/>
    </xf>
    <xf numFmtId="41" fontId="52" fillId="24" borderId="103" xfId="6" applyFont="1" applyFill="1" applyBorder="1" applyAlignment="1">
      <alignment horizontal="center" vertical="center"/>
    </xf>
    <xf numFmtId="41" fontId="52" fillId="24" borderId="304" xfId="6" applyFont="1" applyFill="1" applyBorder="1" applyAlignment="1">
      <alignment horizontal="center" vertical="center"/>
    </xf>
    <xf numFmtId="41" fontId="54" fillId="4" borderId="309" xfId="6" applyFont="1" applyFill="1" applyBorder="1" applyAlignment="1">
      <alignment horizontal="left" vertical="center"/>
    </xf>
    <xf numFmtId="41" fontId="54" fillId="4" borderId="310" xfId="6" quotePrefix="1" applyFont="1" applyFill="1" applyBorder="1" applyAlignment="1">
      <alignment horizontal="center" vertical="center"/>
    </xf>
    <xf numFmtId="41" fontId="52" fillId="4" borderId="310" xfId="6" applyFont="1" applyFill="1" applyBorder="1" applyAlignment="1">
      <alignment horizontal="center" vertical="center"/>
    </xf>
    <xf numFmtId="41" fontId="54" fillId="4" borderId="311" xfId="6" applyFont="1" applyFill="1" applyBorder="1" applyAlignment="1">
      <alignment horizontal="center" vertical="center"/>
    </xf>
    <xf numFmtId="41" fontId="52" fillId="19" borderId="312" xfId="6" applyFont="1" applyFill="1" applyBorder="1" applyAlignment="1">
      <alignment horizontal="left" vertical="center"/>
    </xf>
    <xf numFmtId="41" fontId="54" fillId="0" borderId="103" xfId="6" quotePrefix="1" applyFont="1" applyFill="1" applyBorder="1" applyAlignment="1">
      <alignment horizontal="center" vertical="center"/>
    </xf>
    <xf numFmtId="41" fontId="52" fillId="21" borderId="312" xfId="6" applyFont="1" applyFill="1" applyBorder="1" applyAlignment="1">
      <alignment horizontal="left" vertical="center"/>
    </xf>
    <xf numFmtId="41" fontId="54" fillId="21" borderId="103" xfId="6" quotePrefix="1" applyFont="1" applyFill="1" applyBorder="1" applyAlignment="1">
      <alignment horizontal="center" vertical="center"/>
    </xf>
    <xf numFmtId="41" fontId="52" fillId="21" borderId="103" xfId="6" applyFont="1" applyFill="1" applyBorder="1" applyAlignment="1">
      <alignment horizontal="center" vertical="center"/>
    </xf>
    <xf numFmtId="41" fontId="54" fillId="21" borderId="304" xfId="6" applyFont="1" applyFill="1" applyBorder="1" applyAlignment="1">
      <alignment horizontal="center" vertical="center"/>
    </xf>
    <xf numFmtId="41" fontId="52" fillId="31" borderId="312" xfId="6" applyFont="1" applyFill="1" applyBorder="1" applyAlignment="1">
      <alignment horizontal="left" vertical="center"/>
    </xf>
    <xf numFmtId="41" fontId="54" fillId="31" borderId="103" xfId="6" quotePrefix="1" applyFont="1" applyFill="1" applyBorder="1" applyAlignment="1">
      <alignment horizontal="center" vertical="center"/>
    </xf>
    <xf numFmtId="41" fontId="52" fillId="31" borderId="103" xfId="6" applyFont="1" applyFill="1" applyBorder="1" applyAlignment="1">
      <alignment horizontal="center" vertical="center"/>
    </xf>
    <xf numFmtId="41" fontId="54" fillId="31" borderId="304" xfId="6" applyFont="1" applyFill="1" applyBorder="1" applyAlignment="1">
      <alignment horizontal="center" vertical="center"/>
    </xf>
    <xf numFmtId="41" fontId="52" fillId="9" borderId="312" xfId="6" applyFont="1" applyFill="1" applyBorder="1" applyAlignment="1">
      <alignment horizontal="left" vertical="center"/>
    </xf>
    <xf numFmtId="41" fontId="54" fillId="9" borderId="103" xfId="6" quotePrefix="1" applyFont="1" applyFill="1" applyBorder="1" applyAlignment="1">
      <alignment horizontal="center" vertical="center"/>
    </xf>
    <xf numFmtId="41" fontId="52" fillId="9" borderId="103" xfId="6" applyFont="1" applyFill="1" applyBorder="1" applyAlignment="1">
      <alignment horizontal="center" vertical="center"/>
    </xf>
    <xf numFmtId="41" fontId="54" fillId="9" borderId="304" xfId="6" applyFont="1" applyFill="1" applyBorder="1" applyAlignment="1">
      <alignment horizontal="center" vertical="center"/>
    </xf>
    <xf numFmtId="41" fontId="53" fillId="30" borderId="312" xfId="6" applyFont="1" applyFill="1" applyBorder="1" applyAlignment="1">
      <alignment horizontal="right" vertical="center"/>
    </xf>
    <xf numFmtId="41" fontId="53" fillId="30" borderId="207" xfId="6" quotePrefix="1" applyFont="1" applyFill="1" applyBorder="1" applyAlignment="1">
      <alignment horizontal="center" vertical="center"/>
    </xf>
    <xf numFmtId="41" fontId="53" fillId="30" borderId="207" xfId="6" applyFont="1" applyFill="1" applyBorder="1" applyAlignment="1">
      <alignment horizontal="center" vertical="center"/>
    </xf>
    <xf numFmtId="0" fontId="38" fillId="0" borderId="0" xfId="0" quotePrefix="1" applyFont="1" applyAlignment="1">
      <alignment horizontal="left" vertical="center"/>
    </xf>
    <xf numFmtId="0" fontId="39" fillId="0" borderId="0" xfId="0" quotePrefix="1" applyFont="1" applyAlignment="1">
      <alignment horizontal="left" vertical="center"/>
    </xf>
    <xf numFmtId="0" fontId="56" fillId="0" borderId="0" xfId="0" applyFont="1">
      <alignment vertical="center"/>
    </xf>
    <xf numFmtId="0" fontId="57" fillId="0" borderId="0" xfId="0" applyFont="1" applyAlignment="1">
      <alignment horizontal="left" vertical="center"/>
    </xf>
    <xf numFmtId="0" fontId="20" fillId="0" borderId="0" xfId="0" applyFont="1" applyAlignment="1">
      <alignment horizontal="center" vertical="center"/>
    </xf>
    <xf numFmtId="0" fontId="13" fillId="10" borderId="313" xfId="0" applyFont="1" applyFill="1" applyBorder="1" applyAlignment="1">
      <alignment horizontal="center" vertical="center"/>
    </xf>
    <xf numFmtId="0" fontId="13" fillId="10" borderId="314" xfId="0" applyFont="1" applyFill="1" applyBorder="1" applyAlignment="1">
      <alignment horizontal="center" vertical="center"/>
    </xf>
    <xf numFmtId="179" fontId="13" fillId="10" borderId="8" xfId="0" applyNumberFormat="1" applyFont="1" applyFill="1" applyBorder="1" applyAlignment="1">
      <alignment horizontal="center" vertical="center"/>
    </xf>
    <xf numFmtId="179" fontId="14" fillId="10" borderId="8" xfId="0" applyNumberFormat="1" applyFont="1" applyFill="1" applyBorder="1" applyAlignment="1">
      <alignment horizontal="center" vertical="center"/>
    </xf>
    <xf numFmtId="179" fontId="14" fillId="10" borderId="138" xfId="0" applyNumberFormat="1" applyFont="1" applyFill="1" applyBorder="1" applyAlignment="1">
      <alignment horizontal="center" vertical="center"/>
    </xf>
    <xf numFmtId="0" fontId="14" fillId="10" borderId="315" xfId="0" applyFont="1" applyFill="1" applyBorder="1" applyAlignment="1">
      <alignment horizontal="center" vertical="center"/>
    </xf>
    <xf numFmtId="0" fontId="14" fillId="10" borderId="316" xfId="0" applyFont="1" applyFill="1" applyBorder="1" applyAlignment="1">
      <alignment horizontal="center" vertical="center"/>
    </xf>
    <xf numFmtId="179" fontId="14" fillId="10" borderId="317" xfId="0" applyNumberFormat="1" applyFont="1" applyFill="1" applyBorder="1" applyAlignment="1">
      <alignment horizontal="center" vertical="center"/>
    </xf>
    <xf numFmtId="179" fontId="14" fillId="10" borderId="318" xfId="0" applyNumberFormat="1" applyFont="1" applyFill="1" applyBorder="1" applyAlignment="1">
      <alignment horizontal="center" vertical="center"/>
    </xf>
    <xf numFmtId="179" fontId="14" fillId="10" borderId="319" xfId="0" applyNumberFormat="1" applyFont="1" applyFill="1" applyBorder="1" applyAlignment="1">
      <alignment horizontal="center" vertical="center"/>
    </xf>
    <xf numFmtId="179" fontId="14" fillId="10" borderId="320" xfId="0" applyNumberFormat="1" applyFont="1" applyFill="1" applyBorder="1" applyAlignment="1">
      <alignment horizontal="center" vertical="center"/>
    </xf>
    <xf numFmtId="0" fontId="15" fillId="0" borderId="5" xfId="0" applyFont="1" applyBorder="1" applyAlignment="1">
      <alignment horizontal="center" vertical="center"/>
    </xf>
    <xf numFmtId="178" fontId="15" fillId="0" borderId="140" xfId="0" applyNumberFormat="1" applyFont="1" applyBorder="1">
      <alignment vertical="center"/>
    </xf>
    <xf numFmtId="178" fontId="58" fillId="0" borderId="96" xfId="0" applyNumberFormat="1" applyFont="1" applyBorder="1">
      <alignment vertical="center"/>
    </xf>
    <xf numFmtId="178" fontId="15" fillId="0" borderId="142" xfId="0" applyNumberFormat="1" applyFont="1" applyBorder="1">
      <alignment vertical="center"/>
    </xf>
    <xf numFmtId="178" fontId="58" fillId="0" borderId="119" xfId="0" applyNumberFormat="1" applyFont="1" applyBorder="1">
      <alignment vertical="center"/>
    </xf>
    <xf numFmtId="178" fontId="15" fillId="0" borderId="148" xfId="0" applyNumberFormat="1" applyFont="1" applyBorder="1">
      <alignment vertical="center"/>
    </xf>
    <xf numFmtId="178" fontId="58" fillId="0" borderId="93" xfId="0" applyNumberFormat="1" applyFont="1" applyBorder="1">
      <alignment vertical="center"/>
    </xf>
    <xf numFmtId="0" fontId="15" fillId="0" borderId="102" xfId="0" applyFont="1" applyBorder="1" applyAlignment="1">
      <alignment horizontal="center" vertical="center"/>
    </xf>
    <xf numFmtId="0" fontId="15" fillId="20" borderId="38" xfId="0" applyFont="1" applyFill="1" applyBorder="1" applyAlignment="1">
      <alignment horizontal="center" vertical="center"/>
    </xf>
    <xf numFmtId="178" fontId="15" fillId="20" borderId="79" xfId="0" applyNumberFormat="1" applyFont="1" applyFill="1" applyBorder="1">
      <alignment vertical="center"/>
    </xf>
    <xf numFmtId="178" fontId="15" fillId="20" borderId="76" xfId="0" applyNumberFormat="1" applyFont="1" applyFill="1" applyBorder="1">
      <alignment vertical="center"/>
    </xf>
    <xf numFmtId="178" fontId="15" fillId="20" borderId="156" xfId="0" applyNumberFormat="1" applyFont="1" applyFill="1" applyBorder="1">
      <alignment vertical="center"/>
    </xf>
    <xf numFmtId="178" fontId="58" fillId="20" borderId="94" xfId="0" applyNumberFormat="1" applyFont="1" applyFill="1" applyBorder="1">
      <alignment vertical="center"/>
    </xf>
    <xf numFmtId="0" fontId="16" fillId="0" borderId="321" xfId="0" applyFont="1" applyBorder="1" applyAlignment="1">
      <alignment horizontal="center" vertical="center"/>
    </xf>
    <xf numFmtId="0" fontId="16" fillId="0" borderId="322" xfId="0" applyFont="1" applyBorder="1" applyAlignment="1">
      <alignment horizontal="center" vertical="center"/>
    </xf>
    <xf numFmtId="178" fontId="16" fillId="18" borderId="204" xfId="0" applyNumberFormat="1" applyFont="1" applyFill="1" applyBorder="1">
      <alignment vertical="center"/>
    </xf>
    <xf numFmtId="178" fontId="16" fillId="18" borderId="59" xfId="0" applyNumberFormat="1" applyFont="1" applyFill="1" applyBorder="1">
      <alignment vertical="center"/>
    </xf>
    <xf numFmtId="178" fontId="16" fillId="18" borderId="150" xfId="0" applyNumberFormat="1" applyFont="1" applyFill="1" applyBorder="1">
      <alignment vertical="center"/>
    </xf>
    <xf numFmtId="178" fontId="58" fillId="18" borderId="98" xfId="0" applyNumberFormat="1" applyFont="1" applyFill="1" applyBorder="1">
      <alignment vertical="center"/>
    </xf>
    <xf numFmtId="0" fontId="0" fillId="0" borderId="0" xfId="0" applyAlignment="1">
      <alignment vertical="center" wrapText="1"/>
    </xf>
    <xf numFmtId="182" fontId="15" fillId="0" borderId="88" xfId="0" applyNumberFormat="1" applyFont="1" applyBorder="1" applyAlignment="1">
      <alignment horizontal="right" vertical="center"/>
    </xf>
    <xf numFmtId="182" fontId="15" fillId="0" borderId="85" xfId="0" applyNumberFormat="1" applyFont="1" applyBorder="1" applyAlignment="1">
      <alignment horizontal="right" vertical="center"/>
    </xf>
    <xf numFmtId="182" fontId="15" fillId="0" borderId="184" xfId="0" applyNumberFormat="1" applyFont="1" applyBorder="1" applyAlignment="1">
      <alignment horizontal="right" vertical="center"/>
    </xf>
    <xf numFmtId="182" fontId="15" fillId="0" borderId="107" xfId="0" applyNumberFormat="1" applyFont="1" applyBorder="1" applyAlignment="1">
      <alignment horizontal="right" vertical="center"/>
    </xf>
    <xf numFmtId="182" fontId="15" fillId="0" borderId="105" xfId="0" applyNumberFormat="1" applyFont="1" applyBorder="1" applyAlignment="1">
      <alignment horizontal="right" vertical="center"/>
    </xf>
    <xf numFmtId="182" fontId="15" fillId="0" borderId="187" xfId="0" applyNumberFormat="1" applyFont="1" applyBorder="1" applyAlignment="1">
      <alignment horizontal="right" vertical="center"/>
    </xf>
    <xf numFmtId="182" fontId="15" fillId="0" borderId="140" xfId="0" applyNumberFormat="1" applyFont="1" applyBorder="1" applyAlignment="1">
      <alignment horizontal="right" vertical="center"/>
    </xf>
    <xf numFmtId="0" fontId="9" fillId="20" borderId="1" xfId="0" applyFont="1" applyFill="1" applyBorder="1" applyAlignment="1">
      <alignment horizontal="center" vertical="center"/>
    </xf>
    <xf numFmtId="41" fontId="46" fillId="0" borderId="1" xfId="1" applyFont="1" applyBorder="1" applyAlignment="1">
      <alignment horizontal="center" vertical="center"/>
    </xf>
    <xf numFmtId="1" fontId="0" fillId="0" borderId="1" xfId="0" applyNumberFormat="1" applyBorder="1">
      <alignment vertical="center"/>
    </xf>
    <xf numFmtId="188" fontId="46" fillId="0" borderId="1" xfId="1" applyNumberFormat="1" applyFont="1" applyBorder="1" applyAlignment="1">
      <alignment horizontal="center" vertical="center"/>
    </xf>
    <xf numFmtId="188" fontId="0" fillId="0" borderId="1" xfId="0" applyNumberFormat="1" applyBorder="1">
      <alignment vertical="center"/>
    </xf>
    <xf numFmtId="0" fontId="44" fillId="0" borderId="0" xfId="0" applyFont="1">
      <alignment vertical="center"/>
    </xf>
    <xf numFmtId="0" fontId="59" fillId="0" borderId="0" xfId="0" applyFont="1" applyAlignment="1">
      <alignment horizontal="right"/>
    </xf>
    <xf numFmtId="0" fontId="60" fillId="32" borderId="1" xfId="0" applyFont="1" applyFill="1" applyBorder="1" applyAlignment="1">
      <alignment horizontal="center" vertical="center"/>
    </xf>
    <xf numFmtId="0" fontId="60" fillId="32" borderId="2" xfId="0" applyFont="1" applyFill="1" applyBorder="1" applyAlignment="1">
      <alignment horizontal="center" vertical="center"/>
    </xf>
    <xf numFmtId="0" fontId="44" fillId="0" borderId="16" xfId="0" applyFont="1" applyBorder="1" applyAlignment="1">
      <alignment horizontal="center" vertical="center"/>
    </xf>
    <xf numFmtId="0" fontId="44" fillId="0" borderId="4" xfId="0" applyFont="1" applyBorder="1">
      <alignment vertical="center"/>
    </xf>
    <xf numFmtId="0" fontId="44" fillId="0" borderId="103" xfId="0" applyFont="1" applyBorder="1">
      <alignment vertical="center"/>
    </xf>
    <xf numFmtId="0" fontId="44" fillId="0" borderId="15" xfId="0" applyFont="1" applyBorder="1">
      <alignment vertical="center"/>
    </xf>
    <xf numFmtId="0" fontId="44" fillId="0" borderId="17" xfId="0" applyFont="1" applyBorder="1" applyAlignment="1">
      <alignment horizontal="center" vertical="center"/>
    </xf>
    <xf numFmtId="0" fontId="44" fillId="0" borderId="7" xfId="0" applyFont="1" applyBorder="1">
      <alignment vertical="center"/>
    </xf>
    <xf numFmtId="0" fontId="44" fillId="0" borderId="5" xfId="0" applyFont="1" applyBorder="1">
      <alignment vertical="center"/>
    </xf>
    <xf numFmtId="0" fontId="44" fillId="0" borderId="102" xfId="0" applyFont="1" applyBorder="1" applyAlignment="1">
      <alignment horizontal="center" vertical="center"/>
    </xf>
    <xf numFmtId="0" fontId="44" fillId="0" borderId="41" xfId="0" applyFont="1" applyBorder="1">
      <alignment vertical="center"/>
    </xf>
    <xf numFmtId="0" fontId="44" fillId="0" borderId="62" xfId="0" applyFont="1" applyBorder="1">
      <alignment vertical="center"/>
    </xf>
    <xf numFmtId="0" fontId="44" fillId="0" borderId="42" xfId="0" applyFont="1" applyBorder="1">
      <alignment vertical="center"/>
    </xf>
    <xf numFmtId="0" fontId="44" fillId="0" borderId="1" xfId="0" applyFont="1" applyBorder="1" applyAlignment="1">
      <alignment horizontal="center" vertical="center"/>
    </xf>
    <xf numFmtId="0" fontId="62" fillId="0" borderId="3" xfId="0" applyFont="1" applyBorder="1">
      <alignment vertical="center"/>
    </xf>
    <xf numFmtId="0" fontId="44" fillId="0" borderId="207" xfId="0" applyFont="1" applyBorder="1">
      <alignment vertical="center"/>
    </xf>
    <xf numFmtId="0" fontId="44" fillId="0" borderId="2" xfId="0" applyFont="1" applyBorder="1">
      <alignment vertical="center"/>
    </xf>
    <xf numFmtId="0" fontId="44" fillId="0" borderId="17" xfId="0" applyFont="1" applyBorder="1">
      <alignment vertical="center"/>
    </xf>
    <xf numFmtId="0" fontId="44" fillId="0" borderId="102" xfId="0" applyFont="1" applyBorder="1">
      <alignment vertical="center"/>
    </xf>
    <xf numFmtId="0" fontId="59" fillId="0" borderId="41" xfId="0" applyFont="1" applyBorder="1">
      <alignment vertical="center"/>
    </xf>
    <xf numFmtId="0" fontId="59" fillId="0" borderId="62" xfId="0" applyFont="1" applyBorder="1">
      <alignment vertical="center"/>
    </xf>
    <xf numFmtId="0" fontId="59" fillId="0" borderId="42" xfId="0" applyFont="1" applyBorder="1">
      <alignment vertical="center"/>
    </xf>
    <xf numFmtId="0" fontId="26" fillId="0" borderId="3" xfId="0" applyFont="1" applyBorder="1">
      <alignment vertical="center"/>
    </xf>
    <xf numFmtId="0" fontId="67" fillId="0" borderId="5" xfId="0" applyFont="1" applyBorder="1">
      <alignment vertical="center"/>
    </xf>
    <xf numFmtId="0" fontId="67" fillId="0" borderId="16" xfId="0" applyFont="1" applyBorder="1" applyAlignment="1">
      <alignment horizontal="center" vertical="center"/>
    </xf>
    <xf numFmtId="0" fontId="67" fillId="0" borderId="1" xfId="0" applyFont="1" applyBorder="1" applyAlignment="1">
      <alignment horizontal="center" vertical="center"/>
    </xf>
    <xf numFmtId="0" fontId="67" fillId="0" borderId="3" xfId="0" applyFont="1" applyBorder="1">
      <alignment vertical="center"/>
    </xf>
    <xf numFmtId="0" fontId="67" fillId="0" borderId="207" xfId="0" applyFont="1" applyBorder="1">
      <alignment vertical="center"/>
    </xf>
    <xf numFmtId="0" fontId="67" fillId="0" borderId="2" xfId="0" applyFont="1" applyBorder="1">
      <alignment vertical="center"/>
    </xf>
    <xf numFmtId="0" fontId="68" fillId="0" borderId="1" xfId="0" applyFont="1" applyBorder="1" applyAlignment="1">
      <alignment horizontal="center" vertical="center"/>
    </xf>
    <xf numFmtId="0" fontId="68" fillId="0" borderId="2" xfId="0" applyFont="1" applyBorder="1">
      <alignment vertical="center"/>
    </xf>
    <xf numFmtId="0" fontId="67" fillId="0" borderId="17" xfId="0" applyFont="1" applyBorder="1" applyAlignment="1">
      <alignment horizontal="center" vertical="center"/>
    </xf>
    <xf numFmtId="0" fontId="67" fillId="0" borderId="7" xfId="0" applyFont="1" applyBorder="1">
      <alignment vertical="center"/>
    </xf>
    <xf numFmtId="0" fontId="67" fillId="0" borderId="0" xfId="0" applyFont="1">
      <alignment vertical="center"/>
    </xf>
    <xf numFmtId="0" fontId="68" fillId="0" borderId="17" xfId="0" applyFont="1" applyBorder="1" applyAlignment="1">
      <alignment horizontal="center" vertical="center"/>
    </xf>
    <xf numFmtId="0" fontId="68" fillId="0" borderId="5" xfId="0" applyFont="1" applyBorder="1">
      <alignment vertical="center"/>
    </xf>
    <xf numFmtId="0" fontId="67" fillId="0" borderId="120" xfId="0" applyFont="1" applyBorder="1">
      <alignment vertical="center"/>
    </xf>
    <xf numFmtId="0" fontId="67" fillId="0" borderId="120" xfId="0" applyFont="1" applyBorder="1" applyAlignment="1">
      <alignment horizontal="center" vertical="center"/>
    </xf>
    <xf numFmtId="0" fontId="67" fillId="0" borderId="322" xfId="0" applyFont="1" applyBorder="1">
      <alignment vertical="center"/>
    </xf>
    <xf numFmtId="0" fontId="67" fillId="0" borderId="23" xfId="0" applyFont="1" applyBorder="1">
      <alignment vertical="center"/>
    </xf>
    <xf numFmtId="0" fontId="67" fillId="0" borderId="24" xfId="0" applyFont="1" applyBorder="1">
      <alignment vertical="center"/>
    </xf>
    <xf numFmtId="0" fontId="26" fillId="0" borderId="41" xfId="0" applyFont="1" applyBorder="1">
      <alignment vertical="center"/>
    </xf>
    <xf numFmtId="0" fontId="26" fillId="0" borderId="62" xfId="0" applyFont="1" applyBorder="1">
      <alignment vertical="center"/>
    </xf>
    <xf numFmtId="0" fontId="26" fillId="0" borderId="42" xfId="0" applyFont="1" applyBorder="1">
      <alignment vertical="center"/>
    </xf>
    <xf numFmtId="0" fontId="59" fillId="0" borderId="5" xfId="0" applyFont="1" applyBorder="1">
      <alignment vertical="center"/>
    </xf>
    <xf numFmtId="0" fontId="26" fillId="0" borderId="4" xfId="0" applyFont="1" applyBorder="1">
      <alignment vertical="center"/>
    </xf>
    <xf numFmtId="0" fontId="69" fillId="0" borderId="5" xfId="0" applyFont="1" applyBorder="1">
      <alignment vertical="center"/>
    </xf>
    <xf numFmtId="0" fontId="26" fillId="0" borderId="7" xfId="0" applyFont="1" applyBorder="1">
      <alignment vertical="center"/>
    </xf>
    <xf numFmtId="0" fontId="70" fillId="0" borderId="5" xfId="0" applyFont="1" applyBorder="1">
      <alignment vertical="center"/>
    </xf>
    <xf numFmtId="0" fontId="68" fillId="0" borderId="120" xfId="0" applyFont="1" applyBorder="1">
      <alignment vertical="center"/>
    </xf>
    <xf numFmtId="0" fontId="68" fillId="0" borderId="24" xfId="0" applyFont="1" applyBorder="1">
      <alignment vertical="center"/>
    </xf>
    <xf numFmtId="0" fontId="71" fillId="0" borderId="17" xfId="0" applyFont="1" applyBorder="1" applyAlignment="1">
      <alignment horizontal="center" vertical="center"/>
    </xf>
    <xf numFmtId="0" fontId="71" fillId="0" borderId="7" xfId="0" applyFont="1" applyBorder="1">
      <alignment vertical="center"/>
    </xf>
    <xf numFmtId="0" fontId="71" fillId="0" borderId="0" xfId="0" applyFont="1">
      <alignment vertical="center"/>
    </xf>
    <xf numFmtId="0" fontId="71" fillId="0" borderId="5" xfId="0" applyFont="1" applyBorder="1">
      <alignment vertical="center"/>
    </xf>
    <xf numFmtId="0" fontId="71" fillId="0" borderId="102" xfId="0" applyFont="1" applyBorder="1" applyAlignment="1">
      <alignment horizontal="center" vertical="center"/>
    </xf>
    <xf numFmtId="0" fontId="71" fillId="0" borderId="41" xfId="0" applyFont="1" applyBorder="1">
      <alignment vertical="center"/>
    </xf>
    <xf numFmtId="0" fontId="71" fillId="0" borderId="62" xfId="0" applyFont="1" applyBorder="1">
      <alignment vertical="center"/>
    </xf>
    <xf numFmtId="0" fontId="71" fillId="0" borderId="42" xfId="0" applyFont="1" applyBorder="1">
      <alignment vertical="center"/>
    </xf>
    <xf numFmtId="0" fontId="44" fillId="0" borderId="122" xfId="0" applyFont="1" applyBorder="1" applyAlignment="1">
      <alignment horizontal="center" vertical="center"/>
    </xf>
    <xf numFmtId="0" fontId="26" fillId="0" borderId="123" xfId="0" applyFont="1" applyBorder="1">
      <alignment vertical="center"/>
    </xf>
    <xf numFmtId="0" fontId="26" fillId="0" borderId="202" xfId="0" applyFont="1" applyBorder="1">
      <alignment vertical="center"/>
    </xf>
    <xf numFmtId="0" fontId="44" fillId="0" borderId="202" xfId="0" applyFont="1" applyBorder="1">
      <alignment vertical="center"/>
    </xf>
    <xf numFmtId="0" fontId="44" fillId="0" borderId="203" xfId="0" applyFont="1" applyBorder="1">
      <alignment vertical="center"/>
    </xf>
    <xf numFmtId="0" fontId="71" fillId="0" borderId="128" xfId="0" applyFont="1" applyBorder="1" applyAlignment="1">
      <alignment horizontal="center" vertical="center"/>
    </xf>
    <xf numFmtId="0" fontId="71" fillId="0" borderId="31" xfId="0" applyFont="1" applyBorder="1" applyAlignment="1">
      <alignment horizontal="center" vertical="center"/>
    </xf>
    <xf numFmtId="0" fontId="71" fillId="0" borderId="323" xfId="0" applyFont="1" applyBorder="1">
      <alignment vertical="center"/>
    </xf>
    <xf numFmtId="0" fontId="71" fillId="0" borderId="61" xfId="0" applyFont="1" applyBorder="1">
      <alignment vertical="center"/>
    </xf>
    <xf numFmtId="0" fontId="71" fillId="0" borderId="324" xfId="0" applyFont="1" applyBorder="1">
      <alignment vertical="center"/>
    </xf>
    <xf numFmtId="0" fontId="44" fillId="0" borderId="0" xfId="0" applyFont="1" applyAlignment="1">
      <alignment horizontal="center" vertical="center"/>
    </xf>
    <xf numFmtId="0" fontId="26" fillId="0" borderId="0" xfId="0" applyFont="1">
      <alignment vertical="center"/>
    </xf>
    <xf numFmtId="0" fontId="44" fillId="0" borderId="3" xfId="0" applyFont="1" applyBorder="1">
      <alignment vertical="center"/>
    </xf>
    <xf numFmtId="0" fontId="44" fillId="0" borderId="123" xfId="0" applyFont="1" applyBorder="1">
      <alignment vertical="center"/>
    </xf>
    <xf numFmtId="0" fontId="44" fillId="0" borderId="128" xfId="0" applyFont="1" applyBorder="1" applyAlignment="1">
      <alignment horizontal="center" vertical="center"/>
    </xf>
    <xf numFmtId="0" fontId="44" fillId="0" borderId="11" xfId="0" applyFont="1" applyBorder="1">
      <alignment vertical="center"/>
    </xf>
    <xf numFmtId="0" fontId="44" fillId="0" borderId="8" xfId="0" applyFont="1" applyBorder="1">
      <alignment vertical="center"/>
    </xf>
    <xf numFmtId="0" fontId="44" fillId="0" borderId="9" xfId="0" applyFont="1" applyBorder="1">
      <alignment vertical="center"/>
    </xf>
    <xf numFmtId="0" fontId="56" fillId="0" borderId="0" xfId="0" applyFont="1" applyAlignment="1">
      <alignment horizontal="right" vertical="center"/>
    </xf>
    <xf numFmtId="3" fontId="60" fillId="26" borderId="2" xfId="0" applyNumberFormat="1" applyFont="1" applyFill="1" applyBorder="1" applyAlignment="1">
      <alignment horizontal="center" vertical="center"/>
    </xf>
    <xf numFmtId="3" fontId="60" fillId="26" borderId="1" xfId="0" applyNumberFormat="1" applyFont="1" applyFill="1" applyBorder="1" applyAlignment="1">
      <alignment horizontal="center" vertical="center"/>
    </xf>
    <xf numFmtId="3" fontId="26" fillId="0" borderId="36" xfId="0" applyNumberFormat="1" applyFont="1" applyBorder="1" applyAlignment="1">
      <alignment horizontal="center" vertical="center"/>
    </xf>
    <xf numFmtId="3" fontId="26" fillId="9" borderId="36" xfId="0" applyNumberFormat="1" applyFont="1" applyFill="1" applyBorder="1" applyAlignment="1">
      <alignment horizontal="right" vertical="center"/>
    </xf>
    <xf numFmtId="3" fontId="26" fillId="9" borderId="36" xfId="0" applyNumberFormat="1" applyFont="1" applyFill="1" applyBorder="1">
      <alignment vertical="center"/>
    </xf>
    <xf numFmtId="0" fontId="44" fillId="0" borderId="39" xfId="0" applyFont="1" applyBorder="1" applyAlignment="1">
      <alignment horizontal="center" vertical="center"/>
    </xf>
    <xf numFmtId="9" fontId="73" fillId="0" borderId="39" xfId="0" applyNumberFormat="1" applyFont="1" applyBorder="1">
      <alignment vertical="center"/>
    </xf>
    <xf numFmtId="0" fontId="44" fillId="0" borderId="206" xfId="0" applyFont="1" applyBorder="1" applyAlignment="1">
      <alignment horizontal="center" vertical="center"/>
    </xf>
    <xf numFmtId="9" fontId="73" fillId="0" borderId="206" xfId="0" applyNumberFormat="1" applyFont="1" applyBorder="1">
      <alignment vertical="center"/>
    </xf>
    <xf numFmtId="0" fontId="26" fillId="20" borderId="325" xfId="0" applyFont="1" applyFill="1" applyBorder="1" applyAlignment="1">
      <alignment horizontal="center" vertical="center"/>
    </xf>
    <xf numFmtId="3" fontId="26" fillId="20" borderId="172" xfId="0" applyNumberFormat="1" applyFont="1" applyFill="1" applyBorder="1" applyAlignment="1">
      <alignment horizontal="center" vertical="center"/>
    </xf>
    <xf numFmtId="3" fontId="26" fillId="20" borderId="172" xfId="0" applyNumberFormat="1" applyFont="1" applyFill="1" applyBorder="1">
      <alignment vertical="center"/>
    </xf>
    <xf numFmtId="3" fontId="26" fillId="20" borderId="173" xfId="0" applyNumberFormat="1" applyFont="1" applyFill="1" applyBorder="1">
      <alignment vertical="center"/>
    </xf>
    <xf numFmtId="0" fontId="26" fillId="20" borderId="321" xfId="0" applyFont="1" applyFill="1" applyBorder="1" applyAlignment="1">
      <alignment horizontal="center" vertical="center"/>
    </xf>
    <xf numFmtId="0" fontId="44" fillId="0" borderId="326" xfId="0" applyFont="1" applyBorder="1" applyAlignment="1">
      <alignment horizontal="center" vertical="center"/>
    </xf>
    <xf numFmtId="9" fontId="73" fillId="0" borderId="326" xfId="0" applyNumberFormat="1" applyFont="1" applyBorder="1">
      <alignment vertical="center"/>
    </xf>
    <xf numFmtId="9" fontId="73" fillId="0" borderId="327" xfId="0" applyNumberFormat="1" applyFont="1" applyBorder="1">
      <alignment vertical="center"/>
    </xf>
    <xf numFmtId="3" fontId="26" fillId="0" borderId="87" xfId="0" applyNumberFormat="1" applyFont="1" applyBorder="1" applyAlignment="1">
      <alignment horizontal="center" vertical="center"/>
    </xf>
    <xf numFmtId="3" fontId="26" fillId="9" borderId="87" xfId="0" applyNumberFormat="1" applyFont="1" applyFill="1" applyBorder="1" applyAlignment="1">
      <alignment horizontal="right" vertical="center"/>
    </xf>
    <xf numFmtId="3" fontId="26" fillId="9" borderId="87" xfId="0" applyNumberFormat="1" applyFont="1" applyFill="1" applyBorder="1">
      <alignment vertical="center"/>
    </xf>
    <xf numFmtId="3" fontId="26" fillId="9" borderId="36" xfId="0" applyNumberFormat="1" applyFont="1" applyFill="1" applyBorder="1" applyAlignment="1">
      <alignment horizontal="center" vertical="center"/>
    </xf>
    <xf numFmtId="0" fontId="26" fillId="12" borderId="325" xfId="0" applyFont="1" applyFill="1" applyBorder="1" applyAlignment="1">
      <alignment horizontal="center" vertical="center"/>
    </xf>
    <xf numFmtId="3" fontId="26" fillId="12" borderId="172" xfId="0" applyNumberFormat="1" applyFont="1" applyFill="1" applyBorder="1" applyAlignment="1">
      <alignment horizontal="center" vertical="center"/>
    </xf>
    <xf numFmtId="3" fontId="26" fillId="12" borderId="172" xfId="0" applyNumberFormat="1" applyFont="1" applyFill="1" applyBorder="1">
      <alignment vertical="center"/>
    </xf>
    <xf numFmtId="3" fontId="26" fillId="12" borderId="173" xfId="0" applyNumberFormat="1" applyFont="1" applyFill="1" applyBorder="1">
      <alignment vertical="center"/>
    </xf>
    <xf numFmtId="0" fontId="26" fillId="12" borderId="321" xfId="0" applyFont="1" applyFill="1" applyBorder="1" applyAlignment="1">
      <alignment horizontal="center" vertical="center"/>
    </xf>
    <xf numFmtId="3" fontId="60" fillId="32" borderId="2" xfId="0" applyNumberFormat="1" applyFont="1" applyFill="1" applyBorder="1" applyAlignment="1">
      <alignment horizontal="center" vertical="center"/>
    </xf>
    <xf numFmtId="3" fontId="60" fillId="32" borderId="1" xfId="0" applyNumberFormat="1" applyFont="1" applyFill="1" applyBorder="1" applyAlignment="1">
      <alignment horizontal="center" vertical="center"/>
    </xf>
    <xf numFmtId="3" fontId="59" fillId="9" borderId="36" xfId="0" applyNumberFormat="1" applyFont="1" applyFill="1" applyBorder="1">
      <alignment vertical="center"/>
    </xf>
    <xf numFmtId="3" fontId="67" fillId="9" borderId="36" xfId="0" applyNumberFormat="1" applyFont="1" applyFill="1" applyBorder="1">
      <alignment vertical="center"/>
    </xf>
    <xf numFmtId="0" fontId="26" fillId="24" borderId="325" xfId="0" applyFont="1" applyFill="1" applyBorder="1" applyAlignment="1">
      <alignment horizontal="center" vertical="center"/>
    </xf>
    <xf numFmtId="3" fontId="26" fillId="24" borderId="172" xfId="0" applyNumberFormat="1" applyFont="1" applyFill="1" applyBorder="1" applyAlignment="1">
      <alignment horizontal="center" vertical="center"/>
    </xf>
    <xf numFmtId="3" fontId="26" fillId="24" borderId="172" xfId="0" applyNumberFormat="1" applyFont="1" applyFill="1" applyBorder="1">
      <alignment vertical="center"/>
    </xf>
    <xf numFmtId="3" fontId="26" fillId="24" borderId="173" xfId="0" applyNumberFormat="1" applyFont="1" applyFill="1" applyBorder="1">
      <alignment vertical="center"/>
    </xf>
    <xf numFmtId="0" fontId="26" fillId="24" borderId="321" xfId="0" applyFont="1" applyFill="1" applyBorder="1" applyAlignment="1">
      <alignment horizontal="center" vertical="center"/>
    </xf>
    <xf numFmtId="182" fontId="0" fillId="0" borderId="0" xfId="0" applyNumberFormat="1">
      <alignment vertical="center"/>
    </xf>
    <xf numFmtId="182" fontId="40" fillId="0" borderId="248" xfId="1" applyNumberFormat="1" applyFont="1" applyBorder="1" applyAlignment="1">
      <alignment horizontal="right" vertical="center"/>
    </xf>
    <xf numFmtId="182" fontId="40" fillId="0" borderId="188" xfId="1" applyNumberFormat="1" applyFont="1" applyBorder="1" applyAlignment="1">
      <alignment horizontal="right" vertical="center"/>
    </xf>
    <xf numFmtId="182" fontId="40" fillId="0" borderId="48" xfId="1" applyNumberFormat="1" applyFont="1" applyBorder="1" applyAlignment="1">
      <alignment horizontal="right" vertical="center"/>
    </xf>
    <xf numFmtId="182" fontId="15" fillId="0" borderId="142" xfId="1" applyNumberFormat="1" applyFont="1" applyBorder="1" applyAlignment="1">
      <alignment horizontal="right" vertical="center"/>
    </xf>
    <xf numFmtId="182" fontId="16" fillId="9" borderId="119" xfId="1" applyNumberFormat="1" applyFont="1" applyFill="1" applyBorder="1" applyAlignment="1">
      <alignment horizontal="right" vertical="center"/>
    </xf>
    <xf numFmtId="182" fontId="40" fillId="0" borderId="142" xfId="1" applyNumberFormat="1" applyFont="1" applyBorder="1" applyAlignment="1">
      <alignment horizontal="right" vertical="center"/>
    </xf>
    <xf numFmtId="182" fontId="41" fillId="9" borderId="119" xfId="1" applyNumberFormat="1" applyFont="1" applyFill="1" applyBorder="1" applyAlignment="1">
      <alignment horizontal="right" vertical="center"/>
    </xf>
    <xf numFmtId="182" fontId="40" fillId="0" borderId="185" xfId="1" applyNumberFormat="1" applyFont="1" applyBorder="1" applyAlignment="1">
      <alignment horizontal="right" vertical="center"/>
    </xf>
    <xf numFmtId="182" fontId="40" fillId="0" borderId="51" xfId="1" applyNumberFormat="1" applyFont="1" applyBorder="1" applyAlignment="1">
      <alignment horizontal="right" vertical="center"/>
    </xf>
    <xf numFmtId="182" fontId="15" fillId="0" borderId="148" xfId="1" applyNumberFormat="1" applyFont="1" applyBorder="1" applyAlignment="1">
      <alignment horizontal="right" vertical="center"/>
    </xf>
    <xf numFmtId="182" fontId="40" fillId="0" borderId="249" xfId="1" applyNumberFormat="1" applyFont="1" applyBorder="1" applyAlignment="1">
      <alignment horizontal="right" vertical="center"/>
    </xf>
    <xf numFmtId="182" fontId="16" fillId="9" borderId="93" xfId="1" applyNumberFormat="1" applyFont="1" applyFill="1" applyBorder="1" applyAlignment="1">
      <alignment horizontal="right" vertical="center"/>
    </xf>
    <xf numFmtId="182" fontId="40" fillId="0" borderId="148" xfId="1" applyNumberFormat="1" applyFont="1" applyBorder="1" applyAlignment="1">
      <alignment horizontal="right" vertical="center"/>
    </xf>
    <xf numFmtId="182" fontId="41" fillId="9" borderId="93" xfId="1" applyNumberFormat="1" applyFont="1" applyFill="1" applyBorder="1" applyAlignment="1">
      <alignment horizontal="right" vertical="center"/>
    </xf>
    <xf numFmtId="182" fontId="40" fillId="0" borderId="208" xfId="1" applyNumberFormat="1" applyFont="1" applyBorder="1" applyAlignment="1">
      <alignment horizontal="right" vertical="center"/>
    </xf>
    <xf numFmtId="182" fontId="40" fillId="0" borderId="54" xfId="1" applyNumberFormat="1" applyFont="1" applyBorder="1" applyAlignment="1">
      <alignment horizontal="right" vertical="center"/>
    </xf>
    <xf numFmtId="182" fontId="15" fillId="0" borderId="154" xfId="1" applyNumberFormat="1" applyFont="1" applyBorder="1" applyAlignment="1">
      <alignment horizontal="right" vertical="center"/>
    </xf>
    <xf numFmtId="182" fontId="40" fillId="0" borderId="250" xfId="1" applyNumberFormat="1" applyFont="1" applyBorder="1" applyAlignment="1">
      <alignment horizontal="right" vertical="center"/>
    </xf>
    <xf numFmtId="182" fontId="16" fillId="9" borderId="246" xfId="1" applyNumberFormat="1" applyFont="1" applyFill="1" applyBorder="1" applyAlignment="1">
      <alignment horizontal="right" vertical="center"/>
    </xf>
    <xf numFmtId="182" fontId="40" fillId="0" borderId="154" xfId="1" applyNumberFormat="1" applyFont="1" applyBorder="1" applyAlignment="1">
      <alignment horizontal="right" vertical="center"/>
    </xf>
    <xf numFmtId="182" fontId="41" fillId="9" borderId="246" xfId="1" applyNumberFormat="1" applyFont="1" applyFill="1" applyBorder="1" applyAlignment="1">
      <alignment horizontal="right" vertical="center"/>
    </xf>
    <xf numFmtId="182" fontId="40" fillId="0" borderId="207" xfId="1" applyNumberFormat="1" applyFont="1" applyBorder="1" applyAlignment="1">
      <alignment horizontal="right" vertical="center"/>
    </xf>
    <xf numFmtId="182" fontId="40" fillId="0" borderId="253" xfId="1" applyNumberFormat="1" applyFont="1" applyBorder="1" applyAlignment="1">
      <alignment horizontal="right" vertical="center"/>
    </xf>
    <xf numFmtId="182" fontId="40" fillId="0" borderId="252" xfId="1" applyNumberFormat="1" applyFont="1" applyBorder="1" applyAlignment="1">
      <alignment horizontal="right" vertical="center"/>
    </xf>
    <xf numFmtId="182" fontId="15" fillId="0" borderId="255" xfId="1" applyNumberFormat="1" applyFont="1" applyBorder="1" applyAlignment="1">
      <alignment horizontal="right" vertical="center"/>
    </xf>
    <xf numFmtId="182" fontId="16" fillId="9" borderId="251" xfId="1" applyNumberFormat="1" applyFont="1" applyFill="1" applyBorder="1" applyAlignment="1">
      <alignment horizontal="right" vertical="center"/>
    </xf>
    <xf numFmtId="182" fontId="40" fillId="0" borderId="62" xfId="1" applyNumberFormat="1" applyFont="1" applyBorder="1" applyAlignment="1">
      <alignment horizontal="right" vertical="center"/>
    </xf>
    <xf numFmtId="182" fontId="40" fillId="0" borderId="255" xfId="1" applyNumberFormat="1" applyFont="1" applyBorder="1" applyAlignment="1">
      <alignment horizontal="right" vertical="center"/>
    </xf>
    <xf numFmtId="182" fontId="41" fillId="9" borderId="251" xfId="1" applyNumberFormat="1" applyFont="1" applyFill="1" applyBorder="1" applyAlignment="1">
      <alignment horizontal="right" vertical="center"/>
    </xf>
    <xf numFmtId="182" fontId="16" fillId="21" borderId="62" xfId="0" applyNumberFormat="1" applyFont="1" applyFill="1" applyBorder="1" applyAlignment="1">
      <alignment horizontal="right" vertical="center"/>
    </xf>
    <xf numFmtId="182" fontId="16" fillId="21" borderId="253" xfId="0" applyNumberFormat="1" applyFont="1" applyFill="1" applyBorder="1" applyAlignment="1">
      <alignment horizontal="right" vertical="center"/>
    </xf>
    <xf numFmtId="182" fontId="16" fillId="21" borderId="252" xfId="0" applyNumberFormat="1" applyFont="1" applyFill="1" applyBorder="1" applyAlignment="1">
      <alignment horizontal="right" vertical="center"/>
    </xf>
    <xf numFmtId="182" fontId="16" fillId="21" borderId="255" xfId="1" applyNumberFormat="1" applyFont="1" applyFill="1" applyBorder="1" applyAlignment="1">
      <alignment horizontal="right" vertical="center"/>
    </xf>
    <xf numFmtId="182" fontId="16" fillId="21" borderId="41" xfId="0" applyNumberFormat="1" applyFont="1" applyFill="1" applyBorder="1" applyAlignment="1">
      <alignment horizontal="right" vertical="center"/>
    </xf>
    <xf numFmtId="182" fontId="16" fillId="21" borderId="255" xfId="0" applyNumberFormat="1" applyFont="1" applyFill="1" applyBorder="1" applyAlignment="1">
      <alignment horizontal="right" vertical="center"/>
    </xf>
    <xf numFmtId="182" fontId="16" fillId="21" borderId="251" xfId="0" applyNumberFormat="1" applyFont="1" applyFill="1" applyBorder="1" applyAlignment="1">
      <alignment horizontal="right" vertical="center"/>
    </xf>
    <xf numFmtId="182" fontId="15" fillId="0" borderId="248" xfId="0" applyNumberFormat="1" applyFont="1" applyBorder="1" applyAlignment="1">
      <alignment horizontal="right" vertical="center"/>
    </xf>
    <xf numFmtId="182" fontId="15" fillId="0" borderId="188" xfId="0" applyNumberFormat="1" applyFont="1" applyBorder="1" applyAlignment="1">
      <alignment horizontal="right" vertical="center"/>
    </xf>
    <xf numFmtId="182" fontId="15" fillId="0" borderId="48" xfId="0" applyNumberFormat="1" applyFont="1" applyBorder="1" applyAlignment="1">
      <alignment horizontal="right" vertical="center"/>
    </xf>
    <xf numFmtId="182" fontId="15" fillId="0" borderId="142" xfId="0" applyNumberFormat="1" applyFont="1" applyBorder="1" applyAlignment="1">
      <alignment horizontal="right" vertical="center"/>
    </xf>
    <xf numFmtId="182" fontId="16" fillId="9" borderId="119" xfId="0" applyNumberFormat="1" applyFont="1" applyFill="1" applyBorder="1" applyAlignment="1">
      <alignment horizontal="right" vertical="center"/>
    </xf>
    <xf numFmtId="182" fontId="15" fillId="0" borderId="249" xfId="0" applyNumberFormat="1" applyFont="1" applyBorder="1" applyAlignment="1">
      <alignment horizontal="right" vertical="center"/>
    </xf>
    <xf numFmtId="182" fontId="15" fillId="0" borderId="185" xfId="0" applyNumberFormat="1" applyFont="1" applyBorder="1" applyAlignment="1">
      <alignment horizontal="right" vertical="center"/>
    </xf>
    <xf numFmtId="182" fontId="15" fillId="0" borderId="51" xfId="0" applyNumberFormat="1" applyFont="1" applyBorder="1" applyAlignment="1">
      <alignment horizontal="right" vertical="center"/>
    </xf>
    <xf numFmtId="182" fontId="15" fillId="0" borderId="148" xfId="0" applyNumberFormat="1" applyFont="1" applyBorder="1" applyAlignment="1">
      <alignment horizontal="right" vertical="center"/>
    </xf>
    <xf numFmtId="182" fontId="16" fillId="9" borderId="93" xfId="0" applyNumberFormat="1" applyFont="1" applyFill="1" applyBorder="1" applyAlignment="1">
      <alignment horizontal="right" vertical="center"/>
    </xf>
    <xf numFmtId="182" fontId="15" fillId="0" borderId="153" xfId="0" applyNumberFormat="1" applyFont="1" applyBorder="1" applyAlignment="1">
      <alignment horizontal="right" vertical="center"/>
    </xf>
    <xf numFmtId="182" fontId="15" fillId="0" borderId="208" xfId="0" applyNumberFormat="1" applyFont="1" applyBorder="1" applyAlignment="1">
      <alignment horizontal="right" vertical="center"/>
    </xf>
    <xf numFmtId="182" fontId="15" fillId="0" borderId="54" xfId="0" applyNumberFormat="1" applyFont="1" applyBorder="1" applyAlignment="1">
      <alignment horizontal="right" vertical="center"/>
    </xf>
    <xf numFmtId="182" fontId="15" fillId="0" borderId="154" xfId="0" applyNumberFormat="1" applyFont="1" applyBorder="1" applyAlignment="1">
      <alignment horizontal="right" vertical="center"/>
    </xf>
    <xf numFmtId="182" fontId="15" fillId="0" borderId="259" xfId="0" applyNumberFormat="1" applyFont="1" applyBorder="1" applyAlignment="1">
      <alignment horizontal="right" vertical="center"/>
    </xf>
    <xf numFmtId="182" fontId="15" fillId="0" borderId="250" xfId="0" applyNumberFormat="1" applyFont="1" applyBorder="1" applyAlignment="1">
      <alignment horizontal="right" vertical="center"/>
    </xf>
    <xf numFmtId="182" fontId="16" fillId="9" borderId="246" xfId="0" applyNumberFormat="1" applyFont="1" applyFill="1" applyBorder="1" applyAlignment="1">
      <alignment horizontal="right" vertical="center"/>
    </xf>
    <xf numFmtId="182" fontId="15" fillId="0" borderId="83" xfId="0" applyNumberFormat="1" applyFont="1" applyBorder="1" applyAlignment="1">
      <alignment horizontal="right" vertical="center"/>
    </xf>
    <xf numFmtId="182" fontId="15" fillId="0" borderId="81" xfId="0" applyNumberFormat="1" applyFont="1" applyBorder="1" applyAlignment="1">
      <alignment horizontal="right" vertical="center"/>
    </xf>
    <xf numFmtId="182" fontId="15" fillId="0" borderId="209" xfId="0" applyNumberFormat="1" applyFont="1" applyBorder="1" applyAlignment="1">
      <alignment horizontal="right" vertical="center"/>
    </xf>
    <xf numFmtId="182" fontId="15" fillId="0" borderId="146" xfId="0" applyNumberFormat="1" applyFont="1" applyBorder="1" applyAlignment="1">
      <alignment horizontal="right" vertical="center"/>
    </xf>
    <xf numFmtId="182" fontId="16" fillId="9" borderId="96" xfId="0" applyNumberFormat="1" applyFont="1" applyFill="1" applyBorder="1" applyAlignment="1">
      <alignment horizontal="right" vertical="center"/>
    </xf>
    <xf numFmtId="182" fontId="15" fillId="0" borderId="0" xfId="0" applyNumberFormat="1" applyFont="1" applyAlignment="1">
      <alignment horizontal="right" vertical="center"/>
    </xf>
    <xf numFmtId="182" fontId="15" fillId="0" borderId="57" xfId="0" applyNumberFormat="1" applyFont="1" applyBorder="1" applyAlignment="1">
      <alignment horizontal="right" vertical="center"/>
    </xf>
    <xf numFmtId="182" fontId="16" fillId="9" borderId="108" xfId="0" applyNumberFormat="1" applyFont="1" applyFill="1" applyBorder="1" applyAlignment="1">
      <alignment horizontal="right" vertical="center"/>
    </xf>
    <xf numFmtId="182" fontId="16" fillId="3" borderId="74" xfId="0" applyNumberFormat="1" applyFont="1" applyFill="1" applyBorder="1" applyAlignment="1">
      <alignment horizontal="right" vertical="center"/>
    </xf>
    <xf numFmtId="182" fontId="16" fillId="3" borderId="57" xfId="0" applyNumberFormat="1" applyFont="1" applyFill="1" applyBorder="1" applyAlignment="1">
      <alignment horizontal="right" vertical="center"/>
    </xf>
    <xf numFmtId="182" fontId="16" fillId="3" borderId="200" xfId="0" applyNumberFormat="1" applyFont="1" applyFill="1" applyBorder="1" applyAlignment="1">
      <alignment horizontal="right" vertical="center"/>
    </xf>
    <xf numFmtId="182" fontId="16" fillId="3" borderId="256" xfId="0" applyNumberFormat="1" applyFont="1" applyFill="1" applyBorder="1" applyAlignment="1">
      <alignment horizontal="right" vertical="center"/>
    </xf>
    <xf numFmtId="182" fontId="16" fillId="3" borderId="95" xfId="0" applyNumberFormat="1" applyFont="1" applyFill="1" applyBorder="1" applyAlignment="1">
      <alignment horizontal="right" vertical="center"/>
    </xf>
    <xf numFmtId="182" fontId="15" fillId="0" borderId="144" xfId="1" applyNumberFormat="1" applyFont="1" applyBorder="1" applyAlignment="1">
      <alignment horizontal="right" vertical="center"/>
    </xf>
    <xf numFmtId="182" fontId="15" fillId="0" borderId="88" xfId="1" applyNumberFormat="1" applyFont="1" applyBorder="1" applyAlignment="1">
      <alignment horizontal="right" vertical="center"/>
    </xf>
    <xf numFmtId="182" fontId="15" fillId="0" borderId="85" xfId="1" applyNumberFormat="1" applyFont="1" applyBorder="1" applyAlignment="1">
      <alignment horizontal="right" vertical="center"/>
    </xf>
    <xf numFmtId="182" fontId="15" fillId="0" borderId="184" xfId="1" applyNumberFormat="1" applyFont="1" applyBorder="1" applyAlignment="1">
      <alignment horizontal="right" vertical="center"/>
    </xf>
    <xf numFmtId="182" fontId="15" fillId="9" borderId="97" xfId="1" applyNumberFormat="1" applyFont="1" applyFill="1" applyBorder="1" applyAlignment="1">
      <alignment horizontal="right" vertical="center"/>
    </xf>
    <xf numFmtId="182" fontId="16" fillId="9" borderId="97" xfId="0" applyNumberFormat="1" applyFont="1" applyFill="1" applyBorder="1" applyAlignment="1">
      <alignment horizontal="right" vertical="center"/>
    </xf>
    <xf numFmtId="182" fontId="16" fillId="4" borderId="74" xfId="0" applyNumberFormat="1" applyFont="1" applyFill="1" applyBorder="1" applyAlignment="1">
      <alignment horizontal="right" vertical="center"/>
    </xf>
    <xf numFmtId="182" fontId="16" fillId="4" borderId="256" xfId="0" applyNumberFormat="1" applyFont="1" applyFill="1" applyBorder="1" applyAlignment="1">
      <alignment horizontal="right" vertical="center"/>
    </xf>
    <xf numFmtId="182" fontId="16" fillId="4" borderId="57" xfId="0" applyNumberFormat="1" applyFont="1" applyFill="1" applyBorder="1" applyAlignment="1">
      <alignment horizontal="right" vertical="center"/>
    </xf>
    <xf numFmtId="182" fontId="16" fillId="4" borderId="200" xfId="0" applyNumberFormat="1" applyFont="1" applyFill="1" applyBorder="1" applyAlignment="1">
      <alignment horizontal="right" vertical="center"/>
    </xf>
    <xf numFmtId="182" fontId="16" fillId="4" borderId="95" xfId="0" applyNumberFormat="1" applyFont="1" applyFill="1" applyBorder="1" applyAlignment="1">
      <alignment horizontal="right" vertical="center"/>
    </xf>
    <xf numFmtId="182" fontId="16" fillId="20" borderId="121" xfId="0" applyNumberFormat="1" applyFont="1" applyFill="1" applyBorder="1" applyAlignment="1">
      <alignment horizontal="right" vertical="center"/>
    </xf>
    <xf numFmtId="182" fontId="16" fillId="20" borderId="59" xfId="0" applyNumberFormat="1" applyFont="1" applyFill="1" applyBorder="1" applyAlignment="1">
      <alignment horizontal="right" vertical="center"/>
    </xf>
    <xf numFmtId="182" fontId="16" fillId="20" borderId="205" xfId="0" applyNumberFormat="1" applyFont="1" applyFill="1" applyBorder="1" applyAlignment="1">
      <alignment horizontal="right" vertical="center"/>
    </xf>
    <xf numFmtId="182" fontId="16" fillId="20" borderId="150" xfId="0" applyNumberFormat="1" applyFont="1" applyFill="1" applyBorder="1" applyAlignment="1">
      <alignment horizontal="right" vertical="center"/>
    </xf>
    <xf numFmtId="182" fontId="16" fillId="20" borderId="98" xfId="0" applyNumberFormat="1" applyFont="1" applyFill="1" applyBorder="1" applyAlignment="1">
      <alignment horizontal="right" vertical="center"/>
    </xf>
    <xf numFmtId="182" fontId="0" fillId="0" borderId="119" xfId="1" applyNumberFormat="1" applyFont="1" applyBorder="1" applyAlignment="1">
      <alignment horizontal="right" vertical="center"/>
    </xf>
    <xf numFmtId="182" fontId="0" fillId="0" borderId="93" xfId="1" applyNumberFormat="1" applyFont="1" applyBorder="1" applyAlignment="1">
      <alignment horizontal="right" vertical="center"/>
    </xf>
    <xf numFmtId="182" fontId="0" fillId="0" borderId="246" xfId="1" applyNumberFormat="1" applyFont="1" applyBorder="1" applyAlignment="1">
      <alignment horizontal="right" vertical="center"/>
    </xf>
    <xf numFmtId="182" fontId="0" fillId="0" borderId="251" xfId="1" applyNumberFormat="1" applyFont="1" applyBorder="1" applyAlignment="1">
      <alignment horizontal="right" vertical="center"/>
    </xf>
    <xf numFmtId="182" fontId="15" fillId="0" borderId="119" xfId="1" applyNumberFormat="1" applyFont="1" applyBorder="1" applyAlignment="1">
      <alignment horizontal="right" vertical="center"/>
    </xf>
    <xf numFmtId="182" fontId="15" fillId="0" borderId="93" xfId="1" applyNumberFormat="1" applyFont="1" applyBorder="1" applyAlignment="1">
      <alignment horizontal="right" vertical="center"/>
    </xf>
    <xf numFmtId="182" fontId="15" fillId="0" borderId="94" xfId="1" applyNumberFormat="1" applyFont="1" applyBorder="1" applyAlignment="1">
      <alignment horizontal="right" vertical="center"/>
    </xf>
    <xf numFmtId="182" fontId="15" fillId="0" borderId="108" xfId="1" applyNumberFormat="1" applyFont="1" applyBorder="1" applyAlignment="1">
      <alignment horizontal="right" vertical="center"/>
    </xf>
    <xf numFmtId="182" fontId="16" fillId="3" borderId="95" xfId="1" applyNumberFormat="1" applyFont="1" applyFill="1" applyBorder="1" applyAlignment="1">
      <alignment horizontal="right" vertical="center"/>
    </xf>
    <xf numFmtId="182" fontId="15" fillId="0" borderId="97" xfId="1" applyNumberFormat="1" applyFont="1" applyBorder="1" applyAlignment="1">
      <alignment horizontal="right" vertical="center"/>
    </xf>
    <xf numFmtId="182" fontId="16" fillId="4" borderId="95" xfId="1" applyNumberFormat="1" applyFont="1" applyFill="1" applyBorder="1" applyAlignment="1">
      <alignment horizontal="right" vertical="center"/>
    </xf>
    <xf numFmtId="0" fontId="15" fillId="4" borderId="7" xfId="0" applyFont="1" applyFill="1" applyBorder="1" applyAlignment="1">
      <alignment horizontal="center" vertical="center"/>
    </xf>
    <xf numFmtId="182" fontId="15" fillId="0" borderId="96" xfId="1" applyNumberFormat="1" applyFont="1" applyBorder="1" applyAlignment="1">
      <alignment horizontal="right" vertical="center"/>
    </xf>
    <xf numFmtId="182" fontId="15" fillId="0" borderId="146" xfId="1" applyNumberFormat="1" applyFont="1" applyBorder="1" applyAlignment="1">
      <alignment horizontal="right" vertical="center"/>
    </xf>
    <xf numFmtId="182" fontId="15" fillId="0" borderId="83" xfId="1" applyNumberFormat="1" applyFont="1" applyBorder="1" applyAlignment="1">
      <alignment horizontal="right" vertical="center"/>
    </xf>
    <xf numFmtId="182" fontId="15" fillId="0" borderId="81" xfId="1" applyNumberFormat="1" applyFont="1" applyBorder="1" applyAlignment="1">
      <alignment horizontal="right" vertical="center"/>
    </xf>
    <xf numFmtId="182" fontId="15" fillId="0" borderId="209" xfId="1" applyNumberFormat="1" applyFont="1" applyBorder="1" applyAlignment="1">
      <alignment horizontal="right" vertical="center"/>
    </xf>
    <xf numFmtId="182" fontId="15" fillId="9" borderId="96" xfId="1" applyNumberFormat="1" applyFont="1" applyFill="1" applyBorder="1" applyAlignment="1">
      <alignment horizontal="right" vertical="center"/>
    </xf>
    <xf numFmtId="0" fontId="15" fillId="0" borderId="264" xfId="0" applyFont="1" applyBorder="1" applyAlignment="1">
      <alignment horizontal="center" vertical="center"/>
    </xf>
    <xf numFmtId="182" fontId="15" fillId="0" borderId="246" xfId="1" applyNumberFormat="1" applyFont="1" applyBorder="1" applyAlignment="1">
      <alignment horizontal="right" vertical="center"/>
    </xf>
    <xf numFmtId="1" fontId="0" fillId="0" borderId="0" xfId="0" applyNumberFormat="1">
      <alignment vertical="center"/>
    </xf>
    <xf numFmtId="182" fontId="15" fillId="0" borderId="259" xfId="1" applyNumberFormat="1" applyFont="1" applyBorder="1" applyAlignment="1">
      <alignment horizontal="right" vertical="center"/>
    </xf>
    <xf numFmtId="182" fontId="15" fillId="0" borderId="54" xfId="1" applyNumberFormat="1" applyFont="1" applyBorder="1" applyAlignment="1">
      <alignment horizontal="right" vertical="center"/>
    </xf>
    <xf numFmtId="182" fontId="15" fillId="0" borderId="208" xfId="1" applyNumberFormat="1" applyFont="1" applyBorder="1" applyAlignment="1">
      <alignment horizontal="right" vertical="center"/>
    </xf>
    <xf numFmtId="182" fontId="15" fillId="9" borderId="246" xfId="1" applyNumberFormat="1" applyFont="1" applyFill="1" applyBorder="1" applyAlignment="1">
      <alignment horizontal="right" vertical="center"/>
    </xf>
    <xf numFmtId="182" fontId="15" fillId="0" borderId="251" xfId="1" applyNumberFormat="1" applyFont="1" applyBorder="1" applyAlignment="1">
      <alignment horizontal="right" vertical="center"/>
    </xf>
    <xf numFmtId="182" fontId="15" fillId="0" borderId="254" xfId="0" applyNumberFormat="1" applyFont="1" applyBorder="1" applyAlignment="1">
      <alignment horizontal="right" vertical="center"/>
    </xf>
    <xf numFmtId="182" fontId="15" fillId="0" borderId="62" xfId="0" applyNumberFormat="1" applyFont="1" applyBorder="1" applyAlignment="1">
      <alignment horizontal="right" vertical="center"/>
    </xf>
    <xf numFmtId="182" fontId="15" fillId="0" borderId="254" xfId="1" applyNumberFormat="1" applyFont="1" applyBorder="1" applyAlignment="1">
      <alignment horizontal="right" vertical="center"/>
    </xf>
    <xf numFmtId="182" fontId="15" fillId="0" borderId="252" xfId="1" applyNumberFormat="1" applyFont="1" applyBorder="1" applyAlignment="1">
      <alignment horizontal="right" vertical="center"/>
    </xf>
    <xf numFmtId="182" fontId="15" fillId="0" borderId="253" xfId="1" applyNumberFormat="1" applyFont="1" applyBorder="1" applyAlignment="1">
      <alignment horizontal="right" vertical="center"/>
    </xf>
    <xf numFmtId="182" fontId="15" fillId="9" borderId="251" xfId="1" applyNumberFormat="1" applyFont="1" applyFill="1" applyBorder="1" applyAlignment="1">
      <alignment horizontal="right" vertical="center"/>
    </xf>
    <xf numFmtId="182" fontId="15" fillId="0" borderId="252" xfId="0" applyNumberFormat="1" applyFont="1" applyBorder="1" applyAlignment="1">
      <alignment horizontal="right" vertical="center"/>
    </xf>
    <xf numFmtId="182" fontId="15" fillId="0" borderId="253" xfId="0" applyNumberFormat="1" applyFont="1" applyBorder="1" applyAlignment="1">
      <alignment horizontal="right" vertical="center"/>
    </xf>
    <xf numFmtId="182" fontId="16" fillId="9" borderId="251" xfId="0" applyNumberFormat="1" applyFont="1" applyFill="1" applyBorder="1" applyAlignment="1">
      <alignment horizontal="right" vertical="center"/>
    </xf>
    <xf numFmtId="0" fontId="6" fillId="0" borderId="0" xfId="0" applyFont="1" applyAlignment="1">
      <alignment horizontal="right" vertical="center"/>
    </xf>
    <xf numFmtId="0" fontId="0" fillId="0" borderId="1" xfId="0" applyBorder="1">
      <alignment vertical="center"/>
    </xf>
    <xf numFmtId="0" fontId="74" fillId="0" borderId="0" xfId="0" applyFont="1" applyAlignment="1">
      <alignment horizontal="right" vertical="center"/>
    </xf>
    <xf numFmtId="0" fontId="13" fillId="33" borderId="18" xfId="0" applyFont="1" applyFill="1" applyBorder="1" applyAlignment="1">
      <alignment horizontal="center" vertical="center"/>
    </xf>
    <xf numFmtId="0" fontId="13" fillId="33" borderId="8" xfId="0" applyFont="1" applyFill="1" applyBorder="1" applyAlignment="1">
      <alignment horizontal="center" vertical="center"/>
    </xf>
    <xf numFmtId="0" fontId="13" fillId="33" borderId="128" xfId="0" applyFont="1" applyFill="1" applyBorder="1" applyAlignment="1">
      <alignment horizontal="center" vertical="center"/>
    </xf>
    <xf numFmtId="0" fontId="13" fillId="33" borderId="11" xfId="0" applyFont="1" applyFill="1" applyBorder="1" applyAlignment="1">
      <alignment horizontal="center" vertical="center"/>
    </xf>
    <xf numFmtId="179" fontId="13" fillId="33" borderId="61" xfId="0" applyNumberFormat="1" applyFont="1" applyFill="1" applyBorder="1" applyAlignment="1">
      <alignment horizontal="center" vertical="center"/>
    </xf>
    <xf numFmtId="179" fontId="14" fillId="33" borderId="61" xfId="0" applyNumberFormat="1" applyFont="1" applyFill="1" applyBorder="1" applyAlignment="1">
      <alignment horizontal="center" vertical="center"/>
    </xf>
    <xf numFmtId="179" fontId="14" fillId="33" borderId="152" xfId="0" applyNumberFormat="1" applyFont="1" applyFill="1" applyBorder="1" applyAlignment="1">
      <alignment horizontal="center" vertical="center"/>
    </xf>
    <xf numFmtId="179" fontId="13" fillId="33" borderId="61" xfId="0" applyNumberFormat="1" applyFont="1" applyFill="1" applyBorder="1" applyAlignment="1">
      <alignment horizontal="left" vertical="center"/>
    </xf>
    <xf numFmtId="179" fontId="14" fillId="33" borderId="61" xfId="0" applyNumberFormat="1" applyFont="1" applyFill="1" applyBorder="1" applyAlignment="1">
      <alignment horizontal="left" vertical="center"/>
    </xf>
    <xf numFmtId="179" fontId="14" fillId="33" borderId="247" xfId="0" applyNumberFormat="1" applyFont="1" applyFill="1" applyBorder="1" applyAlignment="1">
      <alignment horizontal="center" vertical="center"/>
    </xf>
    <xf numFmtId="0" fontId="14" fillId="33" borderId="127" xfId="0" applyFont="1" applyFill="1" applyBorder="1" applyAlignment="1">
      <alignment horizontal="center" vertical="center"/>
    </xf>
    <xf numFmtId="0" fontId="14" fillId="33" borderId="42" xfId="0" applyFont="1" applyFill="1" applyBorder="1" applyAlignment="1">
      <alignment horizontal="center" vertical="center"/>
    </xf>
    <xf numFmtId="0" fontId="14" fillId="33" borderId="102" xfId="0" applyFont="1" applyFill="1" applyBorder="1" applyAlignment="1">
      <alignment horizontal="center" vertical="center"/>
    </xf>
    <xf numFmtId="0" fontId="14" fillId="33" borderId="41" xfId="0" applyFont="1" applyFill="1" applyBorder="1" applyAlignment="1">
      <alignment horizontal="center" vertical="center"/>
    </xf>
    <xf numFmtId="179" fontId="14" fillId="33" borderId="254" xfId="0" applyNumberFormat="1" applyFont="1" applyFill="1" applyBorder="1" applyAlignment="1">
      <alignment horizontal="center" vertical="center"/>
    </xf>
    <xf numFmtId="179" fontId="14" fillId="33" borderId="252" xfId="0" applyNumberFormat="1" applyFont="1" applyFill="1" applyBorder="1" applyAlignment="1">
      <alignment horizontal="center" vertical="center"/>
    </xf>
    <xf numFmtId="179" fontId="14" fillId="33" borderId="253" xfId="0" applyNumberFormat="1" applyFont="1" applyFill="1" applyBorder="1" applyAlignment="1">
      <alignment horizontal="center" vertical="center"/>
    </xf>
    <xf numFmtId="179" fontId="14" fillId="33" borderId="255" xfId="0" applyNumberFormat="1" applyFont="1" applyFill="1" applyBorder="1" applyAlignment="1">
      <alignment horizontal="center" vertical="center"/>
    </xf>
    <xf numFmtId="179" fontId="14" fillId="33" borderId="251" xfId="0" applyNumberFormat="1" applyFont="1" applyFill="1" applyBorder="1" applyAlignment="1">
      <alignment horizontal="center" vertical="center"/>
    </xf>
    <xf numFmtId="179" fontId="14" fillId="33" borderId="95" xfId="0" applyNumberFormat="1" applyFont="1" applyFill="1" applyBorder="1" applyAlignment="1">
      <alignment horizontal="center" vertical="center"/>
    </xf>
    <xf numFmtId="41" fontId="18" fillId="0" borderId="0" xfId="1" applyFont="1">
      <alignment vertical="center"/>
    </xf>
    <xf numFmtId="179" fontId="14" fillId="33" borderId="1" xfId="0" applyNumberFormat="1" applyFont="1" applyFill="1" applyBorder="1" applyAlignment="1">
      <alignment horizontal="center" vertical="center"/>
    </xf>
    <xf numFmtId="182" fontId="15" fillId="0" borderId="1" xfId="1" applyNumberFormat="1" applyFont="1" applyBorder="1" applyAlignment="1">
      <alignment horizontal="right" vertical="center"/>
    </xf>
    <xf numFmtId="0" fontId="16" fillId="0" borderId="1" xfId="0" applyFont="1" applyBorder="1" applyAlignment="1">
      <alignment horizontal="center" vertical="center"/>
    </xf>
    <xf numFmtId="182" fontId="0" fillId="0" borderId="1" xfId="1" applyNumberFormat="1" applyFont="1" applyBorder="1" applyAlignment="1">
      <alignment horizontal="right" vertical="center"/>
    </xf>
    <xf numFmtId="182" fontId="16" fillId="21" borderId="1" xfId="0" applyNumberFormat="1" applyFont="1" applyFill="1" applyBorder="1" applyAlignment="1">
      <alignment horizontal="right" vertical="center"/>
    </xf>
    <xf numFmtId="182" fontId="15" fillId="0" borderId="38" xfId="1" applyNumberFormat="1" applyFont="1" applyBorder="1" applyAlignment="1">
      <alignment horizontal="right" vertical="center"/>
    </xf>
    <xf numFmtId="182" fontId="0" fillId="0" borderId="38" xfId="1" applyNumberFormat="1" applyFont="1" applyBorder="1" applyAlignment="1">
      <alignment horizontal="right" vertical="center"/>
    </xf>
    <xf numFmtId="182" fontId="16" fillId="20" borderId="16" xfId="0" applyNumberFormat="1" applyFont="1" applyFill="1" applyBorder="1" applyAlignment="1">
      <alignment horizontal="right" vertical="center"/>
    </xf>
    <xf numFmtId="182" fontId="15" fillId="0" borderId="36" xfId="1" applyNumberFormat="1" applyFont="1" applyBorder="1" applyAlignment="1">
      <alignment horizontal="right" vertical="center"/>
    </xf>
    <xf numFmtId="182" fontId="15" fillId="0" borderId="39" xfId="1" applyNumberFormat="1" applyFont="1" applyBorder="1" applyAlignment="1">
      <alignment horizontal="right" vertical="center"/>
    </xf>
    <xf numFmtId="182" fontId="0" fillId="0" borderId="36" xfId="1" applyNumberFormat="1" applyFont="1" applyBorder="1" applyAlignment="1">
      <alignment horizontal="right" vertical="center"/>
    </xf>
    <xf numFmtId="182" fontId="0" fillId="0" borderId="39" xfId="1" applyNumberFormat="1" applyFont="1" applyBorder="1" applyAlignment="1">
      <alignment horizontal="right" vertical="center"/>
    </xf>
    <xf numFmtId="182" fontId="15" fillId="0" borderId="17" xfId="1" applyNumberFormat="1" applyFont="1" applyBorder="1" applyAlignment="1">
      <alignment horizontal="right" vertical="center"/>
    </xf>
    <xf numFmtId="182" fontId="16" fillId="3" borderId="17" xfId="1" applyNumberFormat="1" applyFont="1" applyFill="1" applyBorder="1" applyAlignment="1">
      <alignment horizontal="right" vertical="center"/>
    </xf>
    <xf numFmtId="182" fontId="16" fillId="3" borderId="17" xfId="0" applyNumberFormat="1" applyFont="1" applyFill="1" applyBorder="1" applyAlignment="1">
      <alignment horizontal="right" vertical="center"/>
    </xf>
    <xf numFmtId="182" fontId="16" fillId="4" borderId="17" xfId="1" applyNumberFormat="1" applyFont="1" applyFill="1" applyBorder="1" applyAlignment="1">
      <alignment horizontal="right" vertical="center"/>
    </xf>
    <xf numFmtId="182" fontId="16" fillId="4" borderId="17" xfId="0" applyNumberFormat="1" applyFont="1" applyFill="1" applyBorder="1" applyAlignment="1">
      <alignment horizontal="right" vertical="center"/>
    </xf>
    <xf numFmtId="182" fontId="0" fillId="0" borderId="17" xfId="1" applyNumberFormat="1" applyFont="1" applyBorder="1" applyAlignment="1">
      <alignment horizontal="right" vertical="center"/>
    </xf>
    <xf numFmtId="179" fontId="14" fillId="33" borderId="160" xfId="0" applyNumberFormat="1" applyFont="1" applyFill="1" applyBorder="1" applyAlignment="1">
      <alignment horizontal="center" vertical="center"/>
    </xf>
    <xf numFmtId="179" fontId="14" fillId="33" borderId="33" xfId="0" applyNumberFormat="1" applyFont="1" applyFill="1" applyBorder="1" applyAlignment="1">
      <alignment horizontal="center" vertical="center"/>
    </xf>
    <xf numFmtId="179" fontId="75" fillId="33" borderId="160" xfId="0" applyNumberFormat="1" applyFont="1" applyFill="1" applyBorder="1" applyAlignment="1">
      <alignment horizontal="center" vertical="center"/>
    </xf>
    <xf numFmtId="179" fontId="75" fillId="33" borderId="1" xfId="0" applyNumberFormat="1" applyFont="1" applyFill="1" applyBorder="1" applyAlignment="1">
      <alignment horizontal="center" vertical="center"/>
    </xf>
    <xf numFmtId="179" fontId="75" fillId="33" borderId="33" xfId="0" applyNumberFormat="1" applyFont="1" applyFill="1" applyBorder="1" applyAlignment="1">
      <alignment horizontal="center" vertical="center"/>
    </xf>
    <xf numFmtId="179" fontId="14" fillId="33" borderId="102" xfId="0" applyNumberFormat="1" applyFont="1" applyFill="1" applyBorder="1" applyAlignment="1">
      <alignment horizontal="center" vertical="center"/>
    </xf>
    <xf numFmtId="179" fontId="14" fillId="33" borderId="40" xfId="0" applyNumberFormat="1" applyFont="1" applyFill="1" applyBorder="1" applyAlignment="1">
      <alignment horizontal="center" vertical="center"/>
    </xf>
    <xf numFmtId="179" fontId="75" fillId="33" borderId="127" xfId="0" applyNumberFormat="1" applyFont="1" applyFill="1" applyBorder="1" applyAlignment="1">
      <alignment horizontal="center" vertical="center"/>
    </xf>
    <xf numFmtId="179" fontId="75" fillId="33" borderId="102" xfId="0" applyNumberFormat="1" applyFont="1" applyFill="1" applyBorder="1" applyAlignment="1">
      <alignment horizontal="center" vertical="center"/>
    </xf>
    <xf numFmtId="179" fontId="75" fillId="33" borderId="40" xfId="0" applyNumberFormat="1" applyFont="1" applyFill="1" applyBorder="1" applyAlignment="1">
      <alignment horizontal="center" vertical="center"/>
    </xf>
    <xf numFmtId="179" fontId="14" fillId="33" borderId="127" xfId="0" applyNumberFormat="1" applyFont="1" applyFill="1" applyBorder="1" applyAlignment="1">
      <alignment horizontal="center" vertical="center"/>
    </xf>
    <xf numFmtId="182" fontId="17" fillId="20" borderId="1" xfId="0" applyNumberFormat="1" applyFont="1" applyFill="1" applyBorder="1" applyAlignment="1">
      <alignment horizontal="right" vertical="center"/>
    </xf>
    <xf numFmtId="182" fontId="17" fillId="20" borderId="33" xfId="0" applyNumberFormat="1" applyFont="1" applyFill="1" applyBorder="1" applyAlignment="1">
      <alignment horizontal="right" vertical="center"/>
    </xf>
    <xf numFmtId="182" fontId="17" fillId="3" borderId="1" xfId="0" applyNumberFormat="1" applyFont="1" applyFill="1" applyBorder="1" applyAlignment="1">
      <alignment horizontal="right" vertical="center"/>
    </xf>
    <xf numFmtId="182" fontId="17" fillId="3" borderId="33" xfId="0" applyNumberFormat="1" applyFont="1" applyFill="1" applyBorder="1" applyAlignment="1">
      <alignment horizontal="right" vertical="center"/>
    </xf>
    <xf numFmtId="182" fontId="77" fillId="20" borderId="160" xfId="0" applyNumberFormat="1" applyFont="1" applyFill="1" applyBorder="1" applyAlignment="1">
      <alignment horizontal="right" vertical="center"/>
    </xf>
    <xf numFmtId="182" fontId="77" fillId="20" borderId="1" xfId="0" applyNumberFormat="1" applyFont="1" applyFill="1" applyBorder="1" applyAlignment="1">
      <alignment horizontal="right" vertical="center"/>
    </xf>
    <xf numFmtId="182" fontId="77" fillId="20" borderId="33" xfId="0" applyNumberFormat="1" applyFont="1" applyFill="1" applyBorder="1" applyAlignment="1">
      <alignment horizontal="right" vertical="center"/>
    </xf>
    <xf numFmtId="182" fontId="77" fillId="3" borderId="160" xfId="0" applyNumberFormat="1" applyFont="1" applyFill="1" applyBorder="1" applyAlignment="1">
      <alignment horizontal="right" vertical="center"/>
    </xf>
    <xf numFmtId="182" fontId="77" fillId="3" borderId="1" xfId="0" applyNumberFormat="1" applyFont="1" applyFill="1" applyBorder="1" applyAlignment="1">
      <alignment horizontal="right" vertical="center"/>
    </xf>
    <xf numFmtId="182" fontId="77" fillId="3" borderId="33" xfId="0" applyNumberFormat="1" applyFont="1" applyFill="1" applyBorder="1" applyAlignment="1">
      <alignment horizontal="right" vertical="center"/>
    </xf>
    <xf numFmtId="182" fontId="77" fillId="4" borderId="160" xfId="0" applyNumberFormat="1" applyFont="1" applyFill="1" applyBorder="1" applyAlignment="1">
      <alignment horizontal="right" vertical="center"/>
    </xf>
    <xf numFmtId="182" fontId="77" fillId="4" borderId="1" xfId="0" applyNumberFormat="1" applyFont="1" applyFill="1" applyBorder="1" applyAlignment="1">
      <alignment horizontal="right" vertical="center"/>
    </xf>
    <xf numFmtId="182" fontId="77" fillId="4" borderId="33" xfId="0" applyNumberFormat="1" applyFont="1" applyFill="1" applyBorder="1" applyAlignment="1">
      <alignment horizontal="right" vertical="center"/>
    </xf>
    <xf numFmtId="182" fontId="77" fillId="21" borderId="331" xfId="0" applyNumberFormat="1" applyFont="1" applyFill="1" applyBorder="1" applyAlignment="1">
      <alignment horizontal="right" vertical="center"/>
    </xf>
    <xf numFmtId="182" fontId="77" fillId="21" borderId="122" xfId="0" applyNumberFormat="1" applyFont="1" applyFill="1" applyBorder="1" applyAlignment="1">
      <alignment horizontal="right" vertical="center"/>
    </xf>
    <xf numFmtId="182" fontId="77" fillId="21" borderId="332" xfId="0" applyNumberFormat="1" applyFont="1" applyFill="1" applyBorder="1" applyAlignment="1">
      <alignment horizontal="right" vertical="center"/>
    </xf>
    <xf numFmtId="0" fontId="80" fillId="0" borderId="0" xfId="0" applyFont="1">
      <alignment vertical="center"/>
    </xf>
    <xf numFmtId="0" fontId="16" fillId="0" borderId="89" xfId="0" applyFont="1" applyBorder="1" applyAlignment="1">
      <alignment horizontal="center" vertical="center"/>
    </xf>
    <xf numFmtId="0" fontId="16" fillId="0" borderId="90" xfId="0" applyFont="1" applyBorder="1" applyAlignment="1">
      <alignment horizontal="center" vertical="center"/>
    </xf>
    <xf numFmtId="0" fontId="16" fillId="0" borderId="135" xfId="0" applyFont="1" applyBorder="1" applyAlignment="1">
      <alignment horizontal="center" vertical="center"/>
    </xf>
    <xf numFmtId="0" fontId="8" fillId="0" borderId="89" xfId="0" applyFont="1" applyBorder="1" applyAlignment="1">
      <alignment horizontal="center" vertical="center"/>
    </xf>
    <xf numFmtId="0" fontId="8" fillId="0" borderId="90" xfId="0" applyFont="1" applyBorder="1" applyAlignment="1">
      <alignment horizontal="center" vertical="center"/>
    </xf>
    <xf numFmtId="0" fontId="8" fillId="0" borderId="135" xfId="0" applyFont="1" applyBorder="1" applyAlignment="1">
      <alignment horizontal="center" vertical="center"/>
    </xf>
    <xf numFmtId="0" fontId="8" fillId="0" borderId="3" xfId="0" applyFont="1" applyBorder="1" applyAlignment="1">
      <alignment horizontal="center" vertical="center"/>
    </xf>
    <xf numFmtId="0" fontId="16" fillId="0" borderId="36" xfId="0" applyFont="1" applyBorder="1" applyAlignment="1">
      <alignment horizontal="center" vertical="center"/>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8" fillId="0" borderId="36" xfId="0"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1" xfId="0" applyFont="1" applyBorder="1" applyAlignment="1">
      <alignment horizontal="center" vertical="center"/>
    </xf>
    <xf numFmtId="182" fontId="77" fillId="0" borderId="328" xfId="0" applyNumberFormat="1" applyFont="1" applyBorder="1" applyAlignment="1">
      <alignment horizontal="right" vertical="center"/>
    </xf>
    <xf numFmtId="182" fontId="17" fillId="0" borderId="87" xfId="0" applyNumberFormat="1" applyFont="1" applyBorder="1" applyAlignment="1">
      <alignment horizontal="right" vertical="center"/>
    </xf>
    <xf numFmtId="182" fontId="17" fillId="0" borderId="263" xfId="0" applyNumberFormat="1" applyFont="1" applyBorder="1" applyAlignment="1">
      <alignment horizontal="right" vertical="center"/>
    </xf>
    <xf numFmtId="182" fontId="77" fillId="0" borderId="87" xfId="0" applyNumberFormat="1" applyFont="1" applyBorder="1" applyAlignment="1">
      <alignment horizontal="right" vertical="center"/>
    </xf>
    <xf numFmtId="182" fontId="77" fillId="0" borderId="263" xfId="0" applyNumberFormat="1" applyFont="1" applyBorder="1" applyAlignment="1">
      <alignment horizontal="right" vertical="center"/>
    </xf>
    <xf numFmtId="182" fontId="77" fillId="0" borderId="278" xfId="0" applyNumberFormat="1" applyFont="1" applyBorder="1" applyAlignment="1">
      <alignment horizontal="right" vertical="center"/>
    </xf>
    <xf numFmtId="182" fontId="17" fillId="0" borderId="38" xfId="0" applyNumberFormat="1" applyFont="1" applyBorder="1" applyAlignment="1">
      <alignment horizontal="right" vertical="center"/>
    </xf>
    <xf numFmtId="182" fontId="17" fillId="0" borderId="257" xfId="0" applyNumberFormat="1" applyFont="1" applyBorder="1" applyAlignment="1">
      <alignment horizontal="right" vertical="center"/>
    </xf>
    <xf numFmtId="182" fontId="77" fillId="0" borderId="38" xfId="0" applyNumberFormat="1" applyFont="1" applyBorder="1" applyAlignment="1">
      <alignment horizontal="right" vertical="center"/>
    </xf>
    <xf numFmtId="182" fontId="77" fillId="0" borderId="257" xfId="0" applyNumberFormat="1" applyFont="1" applyBorder="1" applyAlignment="1">
      <alignment horizontal="right" vertical="center"/>
    </xf>
    <xf numFmtId="182" fontId="77" fillId="0" borderId="329" xfId="0" applyNumberFormat="1" applyFont="1" applyBorder="1" applyAlignment="1">
      <alignment horizontal="right" vertical="center"/>
    </xf>
    <xf numFmtId="182" fontId="77" fillId="0" borderId="206" xfId="0" applyNumberFormat="1" applyFont="1" applyBorder="1" applyAlignment="1">
      <alignment horizontal="right" vertical="center"/>
    </xf>
    <xf numFmtId="182" fontId="77" fillId="0" borderId="330" xfId="0" applyNumberFormat="1" applyFont="1" applyBorder="1" applyAlignment="1">
      <alignment horizontal="right" vertical="center"/>
    </xf>
    <xf numFmtId="182" fontId="77" fillId="0" borderId="160" xfId="0" applyNumberFormat="1" applyFont="1" applyBorder="1" applyAlignment="1">
      <alignment horizontal="right" vertical="center"/>
    </xf>
    <xf numFmtId="182" fontId="17" fillId="0" borderId="1" xfId="0" applyNumberFormat="1" applyFont="1" applyBorder="1" applyAlignment="1">
      <alignment horizontal="right" vertical="center"/>
    </xf>
    <xf numFmtId="182" fontId="17" fillId="0" borderId="33" xfId="0" applyNumberFormat="1" applyFont="1" applyBorder="1" applyAlignment="1">
      <alignment horizontal="right" vertical="center"/>
    </xf>
    <xf numFmtId="182" fontId="77" fillId="0" borderId="1" xfId="0" applyNumberFormat="1" applyFont="1" applyBorder="1" applyAlignment="1">
      <alignment horizontal="right" vertical="center"/>
    </xf>
    <xf numFmtId="182" fontId="77" fillId="0" borderId="33" xfId="0" applyNumberFormat="1" applyFont="1" applyBorder="1" applyAlignment="1">
      <alignment horizontal="right" vertical="center"/>
    </xf>
    <xf numFmtId="182" fontId="77" fillId="0" borderId="35" xfId="0" applyNumberFormat="1" applyFont="1" applyBorder="1" applyAlignment="1">
      <alignment horizontal="right" vertical="center"/>
    </xf>
    <xf numFmtId="182" fontId="77" fillId="0" borderId="17" xfId="0" applyNumberFormat="1" applyFont="1" applyBorder="1" applyAlignment="1">
      <alignment horizontal="right" vertical="center"/>
    </xf>
    <xf numFmtId="182" fontId="77" fillId="0" borderId="21" xfId="0" applyNumberFormat="1" applyFont="1" applyBorder="1" applyAlignment="1">
      <alignment horizontal="right" vertical="center"/>
    </xf>
    <xf numFmtId="182" fontId="78" fillId="0" borderId="328" xfId="1" applyNumberFormat="1" applyFont="1" applyFill="1" applyBorder="1" applyAlignment="1">
      <alignment horizontal="right" vertical="center"/>
    </xf>
    <xf numFmtId="182" fontId="78" fillId="0" borderId="329" xfId="1" applyNumberFormat="1" applyFont="1" applyFill="1" applyBorder="1" applyAlignment="1">
      <alignment horizontal="right" vertical="center"/>
    </xf>
    <xf numFmtId="182" fontId="78" fillId="0" borderId="160" xfId="1" applyNumberFormat="1" applyFont="1" applyFill="1" applyBorder="1" applyAlignment="1">
      <alignment horizontal="right" vertical="center"/>
    </xf>
    <xf numFmtId="182" fontId="78" fillId="0" borderId="35" xfId="1" applyNumberFormat="1" applyFont="1" applyFill="1" applyBorder="1" applyAlignment="1">
      <alignment horizontal="right" vertical="center"/>
    </xf>
    <xf numFmtId="182" fontId="77" fillId="0" borderId="328" xfId="1" applyNumberFormat="1" applyFont="1" applyFill="1" applyBorder="1" applyAlignment="1">
      <alignment horizontal="right" vertical="center"/>
    </xf>
    <xf numFmtId="182" fontId="77" fillId="0" borderId="87" xfId="1" applyNumberFormat="1" applyFont="1" applyFill="1" applyBorder="1" applyAlignment="1">
      <alignment horizontal="right" vertical="center"/>
    </xf>
    <xf numFmtId="182" fontId="79" fillId="0" borderId="87" xfId="1" applyNumberFormat="1" applyFont="1" applyFill="1" applyBorder="1" applyAlignment="1">
      <alignment horizontal="right" vertical="center"/>
    </xf>
    <xf numFmtId="182" fontId="79" fillId="0" borderId="263" xfId="1" applyNumberFormat="1" applyFont="1" applyFill="1" applyBorder="1" applyAlignment="1">
      <alignment horizontal="right" vertical="center"/>
    </xf>
    <xf numFmtId="182" fontId="77" fillId="0" borderId="278" xfId="1" applyNumberFormat="1" applyFont="1" applyFill="1" applyBorder="1" applyAlignment="1">
      <alignment horizontal="right" vertical="center"/>
    </xf>
    <xf numFmtId="182" fontId="77" fillId="0" borderId="38" xfId="1" applyNumberFormat="1" applyFont="1" applyFill="1" applyBorder="1" applyAlignment="1">
      <alignment horizontal="right" vertical="center"/>
    </xf>
    <xf numFmtId="182" fontId="79" fillId="0" borderId="38" xfId="1" applyNumberFormat="1" applyFont="1" applyFill="1" applyBorder="1" applyAlignment="1">
      <alignment horizontal="right" vertical="center"/>
    </xf>
    <xf numFmtId="182" fontId="79" fillId="0" borderId="257" xfId="1" applyNumberFormat="1" applyFont="1" applyFill="1" applyBorder="1" applyAlignment="1">
      <alignment horizontal="right" vertical="center"/>
    </xf>
    <xf numFmtId="182" fontId="77" fillId="0" borderId="329" xfId="1" applyNumberFormat="1" applyFont="1" applyFill="1" applyBorder="1" applyAlignment="1">
      <alignment horizontal="right" vertical="center"/>
    </xf>
    <xf numFmtId="182" fontId="77" fillId="0" borderId="206" xfId="1" applyNumberFormat="1" applyFont="1" applyFill="1" applyBorder="1" applyAlignment="1">
      <alignment horizontal="right" vertical="center"/>
    </xf>
    <xf numFmtId="182" fontId="79" fillId="0" borderId="206" xfId="1" applyNumberFormat="1" applyFont="1" applyFill="1" applyBorder="1" applyAlignment="1">
      <alignment horizontal="right" vertical="center"/>
    </xf>
    <xf numFmtId="182" fontId="79" fillId="0" borderId="330" xfId="1" applyNumberFormat="1" applyFont="1" applyFill="1" applyBorder="1" applyAlignment="1">
      <alignment horizontal="right" vertical="center"/>
    </xf>
    <xf numFmtId="182" fontId="77" fillId="0" borderId="160" xfId="1" applyNumberFormat="1" applyFont="1" applyFill="1" applyBorder="1" applyAlignment="1">
      <alignment horizontal="right" vertical="center"/>
    </xf>
    <xf numFmtId="182" fontId="77" fillId="0" borderId="1" xfId="1" applyNumberFormat="1" applyFont="1" applyFill="1" applyBorder="1" applyAlignment="1">
      <alignment horizontal="right" vertical="center"/>
    </xf>
    <xf numFmtId="182" fontId="79" fillId="0" borderId="1" xfId="1" applyNumberFormat="1" applyFont="1" applyFill="1" applyBorder="1" applyAlignment="1">
      <alignment horizontal="right" vertical="center"/>
    </xf>
    <xf numFmtId="182" fontId="79" fillId="0" borderId="33" xfId="1" applyNumberFormat="1" applyFont="1" applyFill="1" applyBorder="1" applyAlignment="1">
      <alignment horizontal="right" vertical="center"/>
    </xf>
    <xf numFmtId="182" fontId="77" fillId="0" borderId="35" xfId="1" applyNumberFormat="1" applyFont="1" applyFill="1" applyBorder="1" applyAlignment="1">
      <alignment horizontal="right" vertical="center"/>
    </xf>
    <xf numFmtId="182" fontId="77" fillId="0" borderId="17" xfId="1" applyNumberFormat="1" applyFont="1" applyFill="1" applyBorder="1" applyAlignment="1">
      <alignment horizontal="right" vertical="center"/>
    </xf>
    <xf numFmtId="182" fontId="79" fillId="0" borderId="17" xfId="1" applyNumberFormat="1" applyFont="1" applyFill="1" applyBorder="1" applyAlignment="1">
      <alignment horizontal="right" vertical="center"/>
    </xf>
    <xf numFmtId="182" fontId="79" fillId="0" borderId="21" xfId="1" applyNumberFormat="1" applyFont="1" applyFill="1" applyBorder="1" applyAlignment="1">
      <alignment horizontal="right" vertical="center"/>
    </xf>
    <xf numFmtId="182" fontId="16" fillId="0" borderId="36" xfId="1" applyNumberFormat="1" applyFont="1" applyFill="1" applyBorder="1" applyAlignment="1">
      <alignment horizontal="right" vertical="center"/>
    </xf>
    <xf numFmtId="182" fontId="41" fillId="0" borderId="36" xfId="1" applyNumberFormat="1" applyFont="1" applyFill="1" applyBorder="1" applyAlignment="1">
      <alignment horizontal="right" vertical="center"/>
    </xf>
    <xf numFmtId="182" fontId="16" fillId="0" borderId="38" xfId="1" applyNumberFormat="1" applyFont="1" applyFill="1" applyBorder="1" applyAlignment="1">
      <alignment horizontal="right" vertical="center"/>
    </xf>
    <xf numFmtId="182" fontId="41" fillId="0" borderId="38" xfId="1" applyNumberFormat="1" applyFont="1" applyFill="1" applyBorder="1" applyAlignment="1">
      <alignment horizontal="right" vertical="center"/>
    </xf>
    <xf numFmtId="182" fontId="16" fillId="0" borderId="39" xfId="1" applyNumberFormat="1" applyFont="1" applyFill="1" applyBorder="1" applyAlignment="1">
      <alignment horizontal="right" vertical="center"/>
    </xf>
    <xf numFmtId="182" fontId="41" fillId="0" borderId="39" xfId="1" applyNumberFormat="1" applyFont="1" applyFill="1" applyBorder="1" applyAlignment="1">
      <alignment horizontal="right" vertical="center"/>
    </xf>
    <xf numFmtId="182" fontId="16" fillId="0" borderId="1" xfId="1" applyNumberFormat="1" applyFont="1" applyFill="1" applyBorder="1" applyAlignment="1">
      <alignment horizontal="right" vertical="center"/>
    </xf>
    <xf numFmtId="182" fontId="41" fillId="0" borderId="1" xfId="1" applyNumberFormat="1" applyFont="1" applyFill="1" applyBorder="1" applyAlignment="1">
      <alignment horizontal="right" vertical="center"/>
    </xf>
    <xf numFmtId="182" fontId="16" fillId="0" borderId="17" xfId="1" applyNumberFormat="1" applyFont="1" applyFill="1" applyBorder="1" applyAlignment="1">
      <alignment horizontal="right" vertical="center"/>
    </xf>
    <xf numFmtId="182" fontId="41" fillId="0" borderId="17" xfId="1" applyNumberFormat="1" applyFont="1" applyFill="1" applyBorder="1" applyAlignment="1">
      <alignment horizontal="right" vertical="center"/>
    </xf>
    <xf numFmtId="182" fontId="15" fillId="0" borderId="36" xfId="1" applyNumberFormat="1" applyFont="1" applyFill="1" applyBorder="1" applyAlignment="1">
      <alignment horizontal="right" vertical="center"/>
    </xf>
    <xf numFmtId="182" fontId="16" fillId="0" borderId="36" xfId="0" applyNumberFormat="1" applyFont="1" applyBorder="1" applyAlignment="1">
      <alignment horizontal="right" vertical="center"/>
    </xf>
    <xf numFmtId="182" fontId="15" fillId="0" borderId="39" xfId="1" applyNumberFormat="1" applyFont="1" applyFill="1" applyBorder="1" applyAlignment="1">
      <alignment horizontal="right" vertical="center"/>
    </xf>
    <xf numFmtId="182" fontId="16" fillId="0" borderId="39" xfId="0" applyNumberFormat="1" applyFont="1" applyBorder="1" applyAlignment="1">
      <alignment horizontal="right" vertical="center"/>
    </xf>
    <xf numFmtId="182" fontId="15" fillId="0" borderId="17" xfId="1" applyNumberFormat="1" applyFont="1" applyFill="1" applyBorder="1" applyAlignment="1">
      <alignment horizontal="right" vertical="center"/>
    </xf>
    <xf numFmtId="182" fontId="16" fillId="0" borderId="17" xfId="0" applyNumberFormat="1" applyFont="1" applyBorder="1" applyAlignment="1">
      <alignment horizontal="right" vertical="center"/>
    </xf>
    <xf numFmtId="182" fontId="15" fillId="0" borderId="1" xfId="1" applyNumberFormat="1" applyFont="1" applyFill="1" applyBorder="1" applyAlignment="1">
      <alignment horizontal="right" vertical="center"/>
    </xf>
    <xf numFmtId="182" fontId="16" fillId="0" borderId="1" xfId="0" applyNumberFormat="1" applyFont="1" applyBorder="1" applyAlignment="1">
      <alignment horizontal="right" vertical="center"/>
    </xf>
    <xf numFmtId="182" fontId="16" fillId="0" borderId="38" xfId="0" applyNumberFormat="1" applyFont="1" applyBorder="1" applyAlignment="1">
      <alignment horizontal="right" vertical="center"/>
    </xf>
    <xf numFmtId="179" fontId="14" fillId="33" borderId="256" xfId="0" applyNumberFormat="1" applyFont="1" applyFill="1" applyBorder="1" applyAlignment="1">
      <alignment horizontal="center" vertical="center"/>
    </xf>
    <xf numFmtId="182" fontId="15" fillId="0" borderId="281" xfId="0" applyNumberFormat="1" applyFont="1" applyBorder="1" applyAlignment="1">
      <alignment horizontal="right" vertical="center"/>
    </xf>
    <xf numFmtId="182" fontId="15" fillId="0" borderId="282" xfId="0" applyNumberFormat="1" applyFont="1" applyBorder="1" applyAlignment="1">
      <alignment horizontal="right" vertical="center"/>
    </xf>
    <xf numFmtId="182" fontId="15" fillId="0" borderId="145" xfId="0" applyNumberFormat="1" applyFont="1" applyBorder="1" applyAlignment="1">
      <alignment horizontal="right" vertical="center"/>
    </xf>
    <xf numFmtId="182" fontId="15" fillId="0" borderId="139" xfId="0" applyNumberFormat="1" applyFont="1" applyBorder="1" applyAlignment="1">
      <alignment horizontal="right" vertical="center"/>
    </xf>
    <xf numFmtId="182" fontId="16" fillId="20" borderId="294" xfId="0" applyNumberFormat="1" applyFont="1" applyFill="1" applyBorder="1" applyAlignment="1">
      <alignment horizontal="right" vertical="center"/>
    </xf>
    <xf numFmtId="182" fontId="16" fillId="12" borderId="150" xfId="0" applyNumberFormat="1" applyFont="1" applyFill="1" applyBorder="1" applyAlignment="1">
      <alignment horizontal="right" vertical="center"/>
    </xf>
    <xf numFmtId="182" fontId="16" fillId="0" borderId="256" xfId="0" applyNumberFormat="1" applyFont="1" applyBorder="1" applyAlignment="1">
      <alignment horizontal="right" vertical="center"/>
    </xf>
    <xf numFmtId="182" fontId="16" fillId="0" borderId="95" xfId="0" applyNumberFormat="1" applyFont="1" applyBorder="1" applyAlignment="1">
      <alignment horizontal="right" vertical="center"/>
    </xf>
    <xf numFmtId="0" fontId="15" fillId="0" borderId="62" xfId="0" applyFont="1" applyBorder="1" applyAlignment="1">
      <alignment horizontal="center" vertical="center"/>
    </xf>
    <xf numFmtId="182" fontId="15" fillId="0" borderId="260" xfId="0" applyNumberFormat="1" applyFont="1" applyBorder="1" applyAlignment="1">
      <alignment horizontal="right" vertical="center"/>
    </xf>
    <xf numFmtId="182" fontId="15" fillId="0" borderId="255" xfId="1" applyNumberFormat="1" applyFont="1" applyFill="1" applyBorder="1" applyAlignment="1">
      <alignment horizontal="right" vertical="center"/>
    </xf>
    <xf numFmtId="182" fontId="15" fillId="0" borderId="254" xfId="1" applyNumberFormat="1" applyFont="1" applyFill="1" applyBorder="1" applyAlignment="1">
      <alignment horizontal="right" vertical="center"/>
    </xf>
    <xf numFmtId="182" fontId="15" fillId="0" borderId="252" xfId="1" applyNumberFormat="1" applyFont="1" applyFill="1" applyBorder="1" applyAlignment="1">
      <alignment horizontal="right" vertical="center"/>
    </xf>
    <xf numFmtId="182" fontId="15" fillId="0" borderId="253" xfId="1" applyNumberFormat="1" applyFont="1" applyFill="1" applyBorder="1" applyAlignment="1">
      <alignment horizontal="right" vertical="center"/>
    </xf>
    <xf numFmtId="182" fontId="15" fillId="0" borderId="251" xfId="1" applyNumberFormat="1" applyFont="1" applyFill="1" applyBorder="1" applyAlignment="1">
      <alignment horizontal="right" vertical="center"/>
    </xf>
    <xf numFmtId="182" fontId="40" fillId="0" borderId="281" xfId="1" applyNumberFormat="1" applyFont="1" applyFill="1" applyBorder="1" applyAlignment="1">
      <alignment horizontal="right" vertical="center"/>
    </xf>
    <xf numFmtId="182" fontId="40" fillId="0" borderId="188" xfId="1" applyNumberFormat="1" applyFont="1" applyFill="1" applyBorder="1" applyAlignment="1">
      <alignment horizontal="right" vertical="center"/>
    </xf>
    <xf numFmtId="182" fontId="40" fillId="0" borderId="48" xfId="1" applyNumberFormat="1" applyFont="1" applyFill="1" applyBorder="1" applyAlignment="1">
      <alignment horizontal="right" vertical="center"/>
    </xf>
    <xf numFmtId="182" fontId="15" fillId="0" borderId="142" xfId="1" applyNumberFormat="1" applyFont="1" applyFill="1" applyBorder="1" applyAlignment="1">
      <alignment horizontal="right" vertical="center"/>
    </xf>
    <xf numFmtId="182" fontId="40" fillId="0" borderId="248" xfId="1" applyNumberFormat="1" applyFont="1" applyFill="1" applyBorder="1" applyAlignment="1">
      <alignment horizontal="right" vertical="center"/>
    </xf>
    <xf numFmtId="182" fontId="16" fillId="0" borderId="119" xfId="1" applyNumberFormat="1" applyFont="1" applyFill="1" applyBorder="1" applyAlignment="1">
      <alignment horizontal="right" vertical="center"/>
    </xf>
    <xf numFmtId="182" fontId="40" fillId="0" borderId="282" xfId="1" applyNumberFormat="1" applyFont="1" applyFill="1" applyBorder="1" applyAlignment="1">
      <alignment horizontal="right" vertical="center"/>
    </xf>
    <xf numFmtId="182" fontId="40" fillId="0" borderId="185" xfId="1" applyNumberFormat="1" applyFont="1" applyFill="1" applyBorder="1" applyAlignment="1">
      <alignment horizontal="right" vertical="center"/>
    </xf>
    <xf numFmtId="182" fontId="40" fillId="0" borderId="51" xfId="1" applyNumberFormat="1" applyFont="1" applyFill="1" applyBorder="1" applyAlignment="1">
      <alignment horizontal="right" vertical="center"/>
    </xf>
    <xf numFmtId="182" fontId="15" fillId="0" borderId="148" xfId="1" applyNumberFormat="1" applyFont="1" applyFill="1" applyBorder="1" applyAlignment="1">
      <alignment horizontal="right" vertical="center"/>
    </xf>
    <xf numFmtId="182" fontId="40" fillId="0" borderId="249" xfId="1" applyNumberFormat="1" applyFont="1" applyFill="1" applyBorder="1" applyAlignment="1">
      <alignment horizontal="right" vertical="center"/>
    </xf>
    <xf numFmtId="182" fontId="16" fillId="0" borderId="93" xfId="1" applyNumberFormat="1" applyFont="1" applyFill="1" applyBorder="1" applyAlignment="1">
      <alignment horizontal="right" vertical="center"/>
    </xf>
    <xf numFmtId="182" fontId="40" fillId="0" borderId="283" xfId="1" applyNumberFormat="1" applyFont="1" applyFill="1" applyBorder="1" applyAlignment="1">
      <alignment horizontal="right" vertical="center"/>
    </xf>
    <xf numFmtId="182" fontId="40" fillId="0" borderId="208" xfId="1" applyNumberFormat="1" applyFont="1" applyFill="1" applyBorder="1" applyAlignment="1">
      <alignment horizontal="right" vertical="center"/>
    </xf>
    <xf numFmtId="182" fontId="40" fillId="0" borderId="54" xfId="1" applyNumberFormat="1" applyFont="1" applyFill="1" applyBorder="1" applyAlignment="1">
      <alignment horizontal="right" vertical="center"/>
    </xf>
    <xf numFmtId="182" fontId="15" fillId="0" borderId="154" xfId="1" applyNumberFormat="1" applyFont="1" applyFill="1" applyBorder="1" applyAlignment="1">
      <alignment horizontal="right" vertical="center"/>
    </xf>
    <xf numFmtId="182" fontId="40" fillId="0" borderId="250" xfId="1" applyNumberFormat="1" applyFont="1" applyFill="1" applyBorder="1" applyAlignment="1">
      <alignment horizontal="right" vertical="center"/>
    </xf>
    <xf numFmtId="182" fontId="16" fillId="0" borderId="246" xfId="1" applyNumberFormat="1" applyFont="1" applyFill="1" applyBorder="1" applyAlignment="1">
      <alignment horizontal="right" vertical="center"/>
    </xf>
    <xf numFmtId="182" fontId="40" fillId="0" borderId="280" xfId="1" applyNumberFormat="1" applyFont="1" applyFill="1" applyBorder="1" applyAlignment="1">
      <alignment horizontal="right" vertical="center"/>
    </xf>
    <xf numFmtId="182" fontId="40" fillId="0" borderId="253" xfId="1" applyNumberFormat="1" applyFont="1" applyFill="1" applyBorder="1" applyAlignment="1">
      <alignment horizontal="right" vertical="center"/>
    </xf>
    <xf numFmtId="182" fontId="40" fillId="0" borderId="252" xfId="1" applyNumberFormat="1" applyFont="1" applyFill="1" applyBorder="1" applyAlignment="1">
      <alignment horizontal="right" vertical="center"/>
    </xf>
    <xf numFmtId="182" fontId="40" fillId="0" borderId="207" xfId="1" applyNumberFormat="1" applyFont="1" applyFill="1" applyBorder="1" applyAlignment="1">
      <alignment horizontal="right" vertical="center"/>
    </xf>
    <xf numFmtId="182" fontId="16" fillId="0" borderId="251" xfId="1" applyNumberFormat="1" applyFont="1" applyFill="1" applyBorder="1" applyAlignment="1">
      <alignment horizontal="right" vertical="center"/>
    </xf>
    <xf numFmtId="182" fontId="40" fillId="0" borderId="43" xfId="1" applyNumberFormat="1" applyFont="1" applyFill="1" applyBorder="1" applyAlignment="1">
      <alignment horizontal="right" vertical="center"/>
    </xf>
    <xf numFmtId="182" fontId="40" fillId="0" borderId="62" xfId="1" applyNumberFormat="1" applyFont="1" applyFill="1" applyBorder="1" applyAlignment="1">
      <alignment horizontal="right" vertical="center"/>
    </xf>
    <xf numFmtId="182" fontId="16" fillId="0" borderId="268" xfId="1" applyNumberFormat="1" applyFont="1" applyFill="1" applyBorder="1" applyAlignment="1">
      <alignment horizontal="right" vertical="center"/>
    </xf>
    <xf numFmtId="182" fontId="16" fillId="0" borderId="255" xfId="0" applyNumberFormat="1" applyFont="1" applyBorder="1" applyAlignment="1">
      <alignment horizontal="right" vertical="center"/>
    </xf>
    <xf numFmtId="182" fontId="16" fillId="0" borderId="251" xfId="0" applyNumberFormat="1" applyFont="1" applyBorder="1" applyAlignment="1">
      <alignment horizontal="right" vertical="center"/>
    </xf>
    <xf numFmtId="182" fontId="40" fillId="0" borderId="78" xfId="1" applyNumberFormat="1" applyFont="1" applyFill="1" applyBorder="1" applyAlignment="1">
      <alignment horizontal="right" vertical="center"/>
    </xf>
    <xf numFmtId="182" fontId="16" fillId="0" borderId="255" xfId="1" applyNumberFormat="1" applyFont="1" applyFill="1" applyBorder="1" applyAlignment="1">
      <alignment horizontal="right" vertical="center"/>
    </xf>
    <xf numFmtId="179" fontId="13" fillId="33" borderId="261" xfId="0" applyNumberFormat="1" applyFont="1" applyFill="1" applyBorder="1" applyAlignment="1">
      <alignment horizontal="center" vertical="center"/>
    </xf>
    <xf numFmtId="179" fontId="13" fillId="33" borderId="57" xfId="0" applyNumberFormat="1" applyFont="1" applyFill="1" applyBorder="1" applyAlignment="1">
      <alignment horizontal="center" vertical="center"/>
    </xf>
    <xf numFmtId="179" fontId="13" fillId="33" borderId="200" xfId="0" applyNumberFormat="1" applyFont="1" applyFill="1" applyBorder="1" applyAlignment="1">
      <alignment horizontal="center" vertical="center"/>
    </xf>
    <xf numFmtId="182" fontId="15" fillId="20" borderId="149" xfId="0" applyNumberFormat="1" applyFont="1" applyFill="1" applyBorder="1" applyAlignment="1">
      <alignment horizontal="right" vertical="center"/>
    </xf>
    <xf numFmtId="182" fontId="15" fillId="20" borderId="59" xfId="0" applyNumberFormat="1" applyFont="1" applyFill="1" applyBorder="1" applyAlignment="1">
      <alignment horizontal="right" vertical="center"/>
    </xf>
    <xf numFmtId="182" fontId="15" fillId="20" borderId="205" xfId="0" applyNumberFormat="1" applyFont="1" applyFill="1" applyBorder="1" applyAlignment="1">
      <alignment horizontal="right" vertical="center"/>
    </xf>
    <xf numFmtId="182" fontId="15" fillId="0" borderId="261" xfId="0" applyNumberFormat="1" applyFont="1" applyBorder="1" applyAlignment="1">
      <alignment horizontal="right" vertical="center"/>
    </xf>
    <xf numFmtId="182" fontId="15" fillId="0" borderId="200" xfId="0" applyNumberFormat="1" applyFont="1" applyBorder="1" applyAlignment="1">
      <alignment horizontal="right" vertical="center"/>
    </xf>
    <xf numFmtId="182" fontId="15" fillId="0" borderId="74" xfId="0" applyNumberFormat="1" applyFont="1" applyBorder="1" applyAlignment="1">
      <alignment horizontal="right" vertical="center"/>
    </xf>
    <xf numFmtId="182" fontId="15" fillId="0" borderId="22" xfId="0" applyNumberFormat="1" applyFont="1" applyBorder="1" applyAlignment="1">
      <alignment horizontal="right" vertical="center"/>
    </xf>
    <xf numFmtId="182" fontId="15" fillId="0" borderId="333" xfId="0" applyNumberFormat="1" applyFont="1" applyBorder="1" applyAlignment="1">
      <alignment horizontal="right" vertical="center"/>
    </xf>
    <xf numFmtId="182" fontId="15" fillId="0" borderId="267" xfId="0" applyNumberFormat="1" applyFont="1" applyBorder="1" applyAlignment="1">
      <alignment horizontal="right" vertical="center"/>
    </xf>
    <xf numFmtId="182" fontId="15" fillId="20" borderId="121" xfId="0" applyNumberFormat="1" applyFont="1" applyFill="1" applyBorder="1" applyAlignment="1">
      <alignment horizontal="right" vertical="center"/>
    </xf>
    <xf numFmtId="179" fontId="13" fillId="33" borderId="254" xfId="0" applyNumberFormat="1" applyFont="1" applyFill="1" applyBorder="1" applyAlignment="1">
      <alignment horizontal="center" vertical="center"/>
    </xf>
    <xf numFmtId="179" fontId="13" fillId="33" borderId="252" xfId="0" applyNumberFormat="1" applyFont="1" applyFill="1" applyBorder="1" applyAlignment="1">
      <alignment horizontal="center" vertical="center"/>
    </xf>
    <xf numFmtId="179" fontId="13" fillId="33" borderId="253" xfId="0" applyNumberFormat="1" applyFont="1" applyFill="1" applyBorder="1" applyAlignment="1">
      <alignment horizontal="center" vertical="center"/>
    </xf>
    <xf numFmtId="182" fontId="15" fillId="0" borderId="41" xfId="0" applyNumberFormat="1" applyFont="1" applyBorder="1" applyAlignment="1">
      <alignment horizontal="right" vertical="center"/>
    </xf>
    <xf numFmtId="182" fontId="16" fillId="12" borderId="16" xfId="0" applyNumberFormat="1" applyFont="1" applyFill="1" applyBorder="1" applyAlignment="1">
      <alignment horizontal="right" vertical="center"/>
    </xf>
    <xf numFmtId="0" fontId="15" fillId="0" borderId="0" xfId="0" quotePrefix="1" applyFont="1">
      <alignment vertical="center"/>
    </xf>
    <xf numFmtId="0" fontId="5" fillId="0" borderId="0" xfId="0" quotePrefix="1" applyFont="1">
      <alignment vertical="center"/>
    </xf>
    <xf numFmtId="0" fontId="82" fillId="0" borderId="0" xfId="0" applyFont="1">
      <alignment vertical="center"/>
    </xf>
    <xf numFmtId="182" fontId="46" fillId="0" borderId="119" xfId="1" applyNumberFormat="1" applyFont="1" applyBorder="1" applyAlignment="1">
      <alignment horizontal="right" vertical="center"/>
    </xf>
    <xf numFmtId="182" fontId="46" fillId="0" borderId="93" xfId="1" applyNumberFormat="1" applyFont="1" applyBorder="1" applyAlignment="1">
      <alignment horizontal="right" vertical="center"/>
    </xf>
    <xf numFmtId="182" fontId="46" fillId="0" borderId="246" xfId="1" applyNumberFormat="1" applyFont="1" applyBorder="1" applyAlignment="1">
      <alignment horizontal="right" vertical="center"/>
    </xf>
    <xf numFmtId="182" fontId="46" fillId="0" borderId="251" xfId="1" applyNumberFormat="1" applyFont="1" applyBorder="1" applyAlignment="1">
      <alignment horizontal="right" vertical="center"/>
    </xf>
    <xf numFmtId="41" fontId="56" fillId="12" borderId="51" xfId="1" applyFont="1" applyFill="1" applyBorder="1" applyAlignment="1">
      <alignment horizontal="center" vertical="center"/>
    </xf>
    <xf numFmtId="41" fontId="56" fillId="0" borderId="51" xfId="1" applyFont="1" applyBorder="1" applyAlignment="1">
      <alignment horizontal="center" vertical="center"/>
    </xf>
    <xf numFmtId="41" fontId="56" fillId="0" borderId="52" xfId="1" applyFont="1" applyBorder="1" applyAlignment="1">
      <alignment horizontal="center" vertical="center"/>
    </xf>
    <xf numFmtId="189" fontId="16" fillId="21" borderId="62" xfId="0" applyNumberFormat="1" applyFont="1" applyFill="1" applyBorder="1" applyAlignment="1">
      <alignment horizontal="right" vertical="center"/>
    </xf>
    <xf numFmtId="189" fontId="16" fillId="21" borderId="253" xfId="0" applyNumberFormat="1" applyFont="1" applyFill="1" applyBorder="1" applyAlignment="1">
      <alignment horizontal="right" vertical="center"/>
    </xf>
    <xf numFmtId="189" fontId="16" fillId="21" borderId="252" xfId="0" applyNumberFormat="1" applyFont="1" applyFill="1" applyBorder="1" applyAlignment="1">
      <alignment horizontal="right" vertical="center"/>
    </xf>
    <xf numFmtId="189" fontId="16" fillId="21" borderId="255" xfId="1" applyNumberFormat="1" applyFont="1" applyFill="1" applyBorder="1" applyAlignment="1">
      <alignment horizontal="right" vertical="center"/>
    </xf>
    <xf numFmtId="189" fontId="16" fillId="21" borderId="41" xfId="0" applyNumberFormat="1" applyFont="1" applyFill="1" applyBorder="1" applyAlignment="1">
      <alignment horizontal="right" vertical="center"/>
    </xf>
    <xf numFmtId="189" fontId="16" fillId="21" borderId="255" xfId="0" applyNumberFormat="1" applyFont="1" applyFill="1" applyBorder="1" applyAlignment="1">
      <alignment horizontal="right" vertical="center"/>
    </xf>
    <xf numFmtId="189" fontId="16" fillId="21" borderId="251" xfId="0" applyNumberFormat="1" applyFont="1" applyFill="1" applyBorder="1" applyAlignment="1">
      <alignment horizontal="right" vertical="center"/>
    </xf>
    <xf numFmtId="0" fontId="83" fillId="0" borderId="0" xfId="0" applyFont="1">
      <alignment vertical="center"/>
    </xf>
    <xf numFmtId="0" fontId="84" fillId="0" borderId="0" xfId="0" applyFont="1">
      <alignment vertical="center"/>
    </xf>
    <xf numFmtId="0" fontId="60" fillId="10" borderId="16" xfId="0" applyFont="1" applyFill="1" applyBorder="1" applyAlignment="1">
      <alignment horizontal="center" vertical="center"/>
    </xf>
    <xf numFmtId="0" fontId="60" fillId="10" borderId="102" xfId="0" applyFont="1" applyFill="1" applyBorder="1" applyAlignment="1">
      <alignment horizontal="center" vertical="center"/>
    </xf>
    <xf numFmtId="0" fontId="26" fillId="0" borderId="16" xfId="0" applyFont="1" applyBorder="1" applyAlignment="1">
      <alignment horizontal="center" vertical="center"/>
    </xf>
    <xf numFmtId="0" fontId="44" fillId="0" borderId="1" xfId="0" applyFont="1" applyBorder="1" applyAlignment="1">
      <alignment horizontal="left" vertical="center" wrapText="1"/>
    </xf>
    <xf numFmtId="0" fontId="44" fillId="0" borderId="17" xfId="0" applyFont="1" applyBorder="1" applyAlignment="1">
      <alignment horizontal="left" vertical="center"/>
    </xf>
    <xf numFmtId="0" fontId="96" fillId="0" borderId="102" xfId="0" applyFont="1" applyBorder="1" applyAlignment="1">
      <alignment horizontal="left" vertical="center" wrapText="1"/>
    </xf>
    <xf numFmtId="0" fontId="8" fillId="9" borderId="1" xfId="0" applyFont="1" applyFill="1" applyBorder="1">
      <alignment vertical="center"/>
    </xf>
    <xf numFmtId="0" fontId="31" fillId="0" borderId="0" xfId="0" applyFont="1">
      <alignment vertical="center"/>
    </xf>
    <xf numFmtId="0" fontId="0" fillId="0" borderId="36" xfId="0" quotePrefix="1" applyBorder="1">
      <alignment vertical="center"/>
    </xf>
    <xf numFmtId="0" fontId="0" fillId="0" borderId="36" xfId="0" applyBorder="1">
      <alignment vertical="center"/>
    </xf>
    <xf numFmtId="188" fontId="0" fillId="0" borderId="36" xfId="1" applyNumberFormat="1" applyFont="1" applyBorder="1">
      <alignment vertical="center"/>
    </xf>
    <xf numFmtId="0" fontId="0" fillId="0" borderId="38" xfId="0" quotePrefix="1" applyBorder="1">
      <alignment vertical="center"/>
    </xf>
    <xf numFmtId="0" fontId="0" fillId="0" borderId="38" xfId="0" applyBorder="1">
      <alignment vertical="center"/>
    </xf>
    <xf numFmtId="188" fontId="0" fillId="0" borderId="38" xfId="1" applyNumberFormat="1" applyFont="1" applyBorder="1">
      <alignment vertical="center"/>
    </xf>
    <xf numFmtId="0" fontId="0" fillId="0" borderId="39" xfId="0" quotePrefix="1" applyBorder="1">
      <alignment vertical="center"/>
    </xf>
    <xf numFmtId="0" fontId="0" fillId="0" borderId="39" xfId="0" applyBorder="1">
      <alignment vertical="center"/>
    </xf>
    <xf numFmtId="188" fontId="0" fillId="0" borderId="39" xfId="1" applyNumberFormat="1" applyFont="1" applyBorder="1">
      <alignment vertical="center"/>
    </xf>
    <xf numFmtId="0" fontId="0" fillId="0" borderId="36" xfId="0" quotePrefix="1" applyBorder="1" applyAlignment="1">
      <alignment vertical="center" wrapText="1"/>
    </xf>
    <xf numFmtId="188" fontId="2" fillId="0" borderId="36" xfId="1" applyNumberFormat="1" applyFont="1" applyBorder="1">
      <alignment vertical="center"/>
    </xf>
    <xf numFmtId="188" fontId="2" fillId="0" borderId="38" xfId="1" applyNumberFormat="1" applyFont="1" applyBorder="1">
      <alignment vertical="center"/>
    </xf>
    <xf numFmtId="188" fontId="2" fillId="0" borderId="39" xfId="1" applyNumberFormat="1" applyFont="1" applyBorder="1">
      <alignment vertical="center"/>
    </xf>
    <xf numFmtId="188" fontId="99" fillId="0" borderId="36" xfId="1" applyNumberFormat="1" applyFont="1" applyBorder="1">
      <alignment vertical="center"/>
    </xf>
    <xf numFmtId="186" fontId="0" fillId="12" borderId="0" xfId="0" applyNumberFormat="1" applyFill="1">
      <alignment vertical="center"/>
    </xf>
    <xf numFmtId="0" fontId="26" fillId="9" borderId="16" xfId="0" applyFont="1" applyFill="1" applyBorder="1" applyAlignment="1">
      <alignment horizontal="center" vertical="center"/>
    </xf>
    <xf numFmtId="0" fontId="44" fillId="0" borderId="102" xfId="0" applyFont="1" applyBorder="1" applyAlignment="1">
      <alignment horizontal="left" vertical="center" wrapText="1"/>
    </xf>
    <xf numFmtId="0" fontId="26" fillId="9" borderId="1" xfId="0" applyFont="1" applyFill="1" applyBorder="1" applyAlignment="1">
      <alignment horizontal="center" vertical="center"/>
    </xf>
    <xf numFmtId="0" fontId="26" fillId="9" borderId="17" xfId="0" applyFont="1" applyFill="1" applyBorder="1" applyAlignment="1">
      <alignment horizontal="center" vertical="center"/>
    </xf>
    <xf numFmtId="0" fontId="26" fillId="9" borderId="102" xfId="0" applyFont="1" applyFill="1" applyBorder="1" applyAlignment="1">
      <alignment horizontal="center" vertical="center"/>
    </xf>
    <xf numFmtId="0" fontId="100" fillId="0" borderId="0" xfId="0" applyFont="1">
      <alignment vertical="center"/>
    </xf>
    <xf numFmtId="1" fontId="100" fillId="0" borderId="0" xfId="0" applyNumberFormat="1" applyFont="1">
      <alignment vertical="center"/>
    </xf>
    <xf numFmtId="0" fontId="100" fillId="0" borderId="0" xfId="0" applyFont="1" applyAlignment="1">
      <alignment horizontal="right" vertical="center"/>
    </xf>
    <xf numFmtId="0" fontId="26" fillId="0" borderId="1" xfId="0" applyFont="1" applyBorder="1" applyAlignment="1">
      <alignment horizontal="center" vertical="center"/>
    </xf>
    <xf numFmtId="0" fontId="44" fillId="0" borderId="1" xfId="0" applyFont="1" applyBorder="1" applyAlignment="1">
      <alignment horizontal="left" vertical="center"/>
    </xf>
    <xf numFmtId="0" fontId="16" fillId="9" borderId="1" xfId="0" applyFont="1" applyFill="1" applyBorder="1" applyAlignment="1">
      <alignment horizontal="center" vertical="center"/>
    </xf>
    <xf numFmtId="0" fontId="0" fillId="0" borderId="3" xfId="0" applyBorder="1">
      <alignment vertical="center"/>
    </xf>
    <xf numFmtId="0" fontId="0" fillId="0" borderId="16" xfId="0" applyBorder="1">
      <alignment vertical="center"/>
    </xf>
    <xf numFmtId="0" fontId="0" fillId="0" borderId="102" xfId="0" applyBorder="1">
      <alignment vertical="center"/>
    </xf>
    <xf numFmtId="179" fontId="14" fillId="35" borderId="254" xfId="0" applyNumberFormat="1" applyFont="1" applyFill="1" applyBorder="1" applyAlignment="1">
      <alignment horizontal="center" vertical="center"/>
    </xf>
    <xf numFmtId="179" fontId="14" fillId="35" borderId="252" xfId="0" applyNumberFormat="1" applyFont="1" applyFill="1" applyBorder="1" applyAlignment="1">
      <alignment horizontal="center" vertical="center"/>
    </xf>
    <xf numFmtId="179" fontId="14" fillId="35" borderId="253" xfId="0" applyNumberFormat="1" applyFont="1" applyFill="1" applyBorder="1" applyAlignment="1">
      <alignment horizontal="center" vertical="center"/>
    </xf>
    <xf numFmtId="182" fontId="16" fillId="0" borderId="248" xfId="0" applyNumberFormat="1" applyFont="1" applyBorder="1" applyAlignment="1">
      <alignment horizontal="right" vertical="center"/>
    </xf>
    <xf numFmtId="182" fontId="16" fillId="0" borderId="188" xfId="0" applyNumberFormat="1" applyFont="1" applyBorder="1" applyAlignment="1">
      <alignment horizontal="right" vertical="center"/>
    </xf>
    <xf numFmtId="182" fontId="16" fillId="0" borderId="142" xfId="0" applyNumberFormat="1" applyFont="1" applyBorder="1" applyAlignment="1">
      <alignment horizontal="right" vertical="center"/>
    </xf>
    <xf numFmtId="182" fontId="16" fillId="0" borderId="249" xfId="0" applyNumberFormat="1" applyFont="1" applyBorder="1" applyAlignment="1">
      <alignment horizontal="right" vertical="center"/>
    </xf>
    <xf numFmtId="182" fontId="16" fillId="0" borderId="185" xfId="0" applyNumberFormat="1" applyFont="1" applyBorder="1" applyAlignment="1">
      <alignment horizontal="right" vertical="center"/>
    </xf>
    <xf numFmtId="182" fontId="16" fillId="0" borderId="148" xfId="0" applyNumberFormat="1" applyFont="1" applyBorder="1" applyAlignment="1">
      <alignment horizontal="right" vertical="center"/>
    </xf>
    <xf numFmtId="182" fontId="16" fillId="0" borderId="250" xfId="0" applyNumberFormat="1" applyFont="1" applyBorder="1" applyAlignment="1">
      <alignment horizontal="right" vertical="center"/>
    </xf>
    <xf numFmtId="182" fontId="16" fillId="0" borderId="208" xfId="0" applyNumberFormat="1" applyFont="1" applyBorder="1" applyAlignment="1">
      <alignment horizontal="right" vertical="center"/>
    </xf>
    <xf numFmtId="182" fontId="16" fillId="0" borderId="54" xfId="0" applyNumberFormat="1" applyFont="1" applyBorder="1" applyAlignment="1">
      <alignment horizontal="right" vertical="center"/>
    </xf>
    <xf numFmtId="182" fontId="16" fillId="0" borderId="0" xfId="0" applyNumberFormat="1" applyFont="1" applyAlignment="1">
      <alignment horizontal="right" vertical="center"/>
    </xf>
    <xf numFmtId="182" fontId="16" fillId="0" borderId="57" xfId="0" applyNumberFormat="1" applyFont="1" applyBorder="1" applyAlignment="1">
      <alignment horizontal="right" vertical="center"/>
    </xf>
    <xf numFmtId="182" fontId="16" fillId="0" borderId="209" xfId="0" applyNumberFormat="1" applyFont="1" applyBorder="1" applyAlignment="1">
      <alignment horizontal="right" vertical="center"/>
    </xf>
    <xf numFmtId="182" fontId="16" fillId="0" borderId="81" xfId="0" applyNumberFormat="1" applyFont="1" applyBorder="1" applyAlignment="1">
      <alignment horizontal="right" vertical="center"/>
    </xf>
    <xf numFmtId="178" fontId="44" fillId="19" borderId="334" xfId="1" applyNumberFormat="1" applyFont="1" applyFill="1" applyBorder="1" applyAlignment="1">
      <alignment horizontal="right" vertical="center"/>
    </xf>
    <xf numFmtId="178" fontId="44" fillId="19" borderId="335" xfId="1" applyNumberFormat="1" applyFont="1" applyFill="1" applyBorder="1" applyAlignment="1">
      <alignment horizontal="right" vertical="center"/>
    </xf>
    <xf numFmtId="178" fontId="44" fillId="19" borderId="336" xfId="1" applyNumberFormat="1" applyFont="1" applyFill="1" applyBorder="1" applyAlignment="1">
      <alignment horizontal="right" vertical="center"/>
    </xf>
    <xf numFmtId="188" fontId="46" fillId="12" borderId="1" xfId="1" applyNumberFormat="1" applyFont="1" applyFill="1" applyBorder="1" applyAlignment="1">
      <alignment horizontal="center" vertical="center"/>
    </xf>
    <xf numFmtId="41" fontId="46" fillId="12" borderId="1" xfId="1" applyFont="1" applyFill="1" applyBorder="1" applyAlignment="1">
      <alignment horizontal="center" vertical="center"/>
    </xf>
    <xf numFmtId="0" fontId="46" fillId="0" borderId="0" xfId="0" applyFont="1">
      <alignment vertical="center"/>
    </xf>
    <xf numFmtId="1" fontId="46" fillId="0" borderId="0" xfId="0" applyNumberFormat="1" applyFont="1">
      <alignment vertical="center"/>
    </xf>
    <xf numFmtId="179" fontId="16" fillId="12" borderId="1" xfId="0" applyNumberFormat="1" applyFont="1" applyFill="1" applyBorder="1" applyAlignment="1">
      <alignment horizontal="center" vertical="center"/>
    </xf>
    <xf numFmtId="0" fontId="14" fillId="33" borderId="1" xfId="0" applyFont="1" applyFill="1" applyBorder="1" applyAlignment="1">
      <alignment horizontal="center" vertical="center" wrapText="1"/>
    </xf>
    <xf numFmtId="0" fontId="14" fillId="33" borderId="1" xfId="0" applyFont="1" applyFill="1" applyBorder="1" applyAlignment="1">
      <alignment horizontal="center" vertical="center"/>
    </xf>
    <xf numFmtId="0" fontId="15" fillId="0" borderId="41" xfId="0" applyFont="1" applyBorder="1" applyAlignment="1">
      <alignment horizontal="center" vertical="center"/>
    </xf>
    <xf numFmtId="0" fontId="15" fillId="0" borderId="62" xfId="0" applyFont="1" applyBorder="1" applyAlignment="1">
      <alignment horizontal="center" vertical="center"/>
    </xf>
    <xf numFmtId="0" fontId="15" fillId="0" borderId="264" xfId="0" applyFont="1" applyBorder="1" applyAlignment="1">
      <alignment horizontal="center" vertical="center"/>
    </xf>
    <xf numFmtId="0" fontId="16" fillId="20" borderId="3" xfId="0" applyFont="1" applyFill="1" applyBorder="1" applyAlignment="1">
      <alignment horizontal="center" vertical="center"/>
    </xf>
    <xf numFmtId="0" fontId="16" fillId="20" borderId="207" xfId="0" applyFont="1" applyFill="1" applyBorder="1" applyAlignment="1">
      <alignment horizontal="center" vertical="center"/>
    </xf>
    <xf numFmtId="0" fontId="16" fillId="20" borderId="15" xfId="0" applyFont="1" applyFill="1" applyBorder="1" applyAlignment="1">
      <alignment horizontal="center" vertical="center"/>
    </xf>
    <xf numFmtId="0" fontId="16" fillId="20" borderId="1" xfId="0" applyFont="1" applyFill="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4" fillId="33" borderId="16" xfId="0" applyFont="1" applyFill="1" applyBorder="1" applyAlignment="1">
      <alignment horizontal="center" vertical="center"/>
    </xf>
    <xf numFmtId="0" fontId="14" fillId="33" borderId="102" xfId="0" applyFont="1" applyFill="1" applyBorder="1" applyAlignment="1">
      <alignment horizontal="center" vertical="center"/>
    </xf>
    <xf numFmtId="0" fontId="16" fillId="0" borderId="41" xfId="0" applyFont="1" applyBorder="1" applyAlignment="1">
      <alignment horizontal="center" vertical="center"/>
    </xf>
    <xf numFmtId="0" fontId="16" fillId="0" borderId="42"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16" fillId="21" borderId="41" xfId="0" applyFont="1" applyFill="1" applyBorder="1" applyAlignment="1">
      <alignment horizontal="center" vertical="center"/>
    </xf>
    <xf numFmtId="0" fontId="16" fillId="21" borderId="62" xfId="0" applyFont="1" applyFill="1" applyBorder="1" applyAlignment="1">
      <alignment horizontal="center" vertical="center"/>
    </xf>
    <xf numFmtId="0" fontId="16" fillId="21" borderId="42" xfId="0" applyFont="1" applyFill="1" applyBorder="1" applyAlignment="1">
      <alignment horizontal="center" vertical="center"/>
    </xf>
    <xf numFmtId="0" fontId="16" fillId="21" borderId="16" xfId="0" applyFont="1" applyFill="1" applyBorder="1" applyAlignment="1">
      <alignment horizontal="center" vertical="center"/>
    </xf>
    <xf numFmtId="0" fontId="16" fillId="21" borderId="17" xfId="0" applyFont="1" applyFill="1" applyBorder="1" applyAlignment="1">
      <alignment horizontal="center" vertical="center"/>
    </xf>
    <xf numFmtId="0" fontId="16" fillId="4" borderId="41" xfId="0" applyFont="1" applyFill="1" applyBorder="1" applyAlignment="1">
      <alignment horizontal="center" vertical="center"/>
    </xf>
    <xf numFmtId="0" fontId="16" fillId="4" borderId="62"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62"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17" xfId="0" applyFont="1" applyFill="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81" fillId="34" borderId="30" xfId="0" applyFont="1" applyFill="1" applyBorder="1" applyAlignment="1">
      <alignment horizontal="center" vertical="center"/>
    </xf>
    <xf numFmtId="0" fontId="81" fillId="34" borderId="31" xfId="0" applyFont="1" applyFill="1" applyBorder="1" applyAlignment="1">
      <alignment horizontal="center" vertical="center"/>
    </xf>
    <xf numFmtId="0" fontId="81" fillId="34" borderId="32" xfId="0" applyFont="1" applyFill="1" applyBorder="1" applyAlignment="1">
      <alignment horizontal="center" vertical="center"/>
    </xf>
    <xf numFmtId="0" fontId="81" fillId="34" borderId="30" xfId="0" applyFont="1" applyFill="1" applyBorder="1" applyAlignment="1">
      <alignment horizontal="center" vertical="center" wrapText="1"/>
    </xf>
    <xf numFmtId="0" fontId="7" fillId="34" borderId="30" xfId="0" applyFont="1" applyFill="1" applyBorder="1" applyAlignment="1">
      <alignment horizontal="center" vertical="center"/>
    </xf>
    <xf numFmtId="0" fontId="7" fillId="34" borderId="31" xfId="0" applyFont="1" applyFill="1" applyBorder="1" applyAlignment="1">
      <alignment horizontal="center" vertical="center"/>
    </xf>
    <xf numFmtId="0" fontId="7" fillId="34" borderId="32" xfId="0" applyFont="1" applyFill="1" applyBorder="1" applyAlignment="1">
      <alignment horizontal="center" vertical="center"/>
    </xf>
    <xf numFmtId="0" fontId="8" fillId="0" borderId="62" xfId="0" applyFont="1" applyBorder="1" applyAlignment="1">
      <alignment horizontal="center" vertical="center"/>
    </xf>
    <xf numFmtId="0" fontId="16" fillId="0" borderId="62" xfId="0" applyFont="1" applyBorder="1" applyAlignment="1">
      <alignment horizontal="center" vertical="center"/>
    </xf>
    <xf numFmtId="0" fontId="16" fillId="0" borderId="207" xfId="0" applyFont="1" applyBorder="1" applyAlignment="1">
      <alignment horizontal="center" vertical="center"/>
    </xf>
    <xf numFmtId="0" fontId="14" fillId="33" borderId="3" xfId="0" applyFont="1" applyFill="1" applyBorder="1" applyAlignment="1">
      <alignment horizontal="center" vertical="center"/>
    </xf>
    <xf numFmtId="0" fontId="14" fillId="33" borderId="18" xfId="0" applyFont="1" applyFill="1" applyBorder="1" applyAlignment="1">
      <alignment horizontal="center" vertical="center"/>
    </xf>
    <xf numFmtId="0" fontId="14" fillId="33" borderId="43" xfId="0" applyFont="1" applyFill="1" applyBorder="1" applyAlignment="1">
      <alignment horizontal="center" vertical="center"/>
    </xf>
    <xf numFmtId="0" fontId="16" fillId="12" borderId="325" xfId="0" applyFont="1" applyFill="1" applyBorder="1" applyAlignment="1">
      <alignment horizontal="center" vertical="center" wrapText="1"/>
    </xf>
    <xf numFmtId="0" fontId="16" fillId="12" borderId="35" xfId="0" applyFont="1" applyFill="1" applyBorder="1" applyAlignment="1">
      <alignment horizontal="center" vertical="center"/>
    </xf>
    <xf numFmtId="0" fontId="16" fillId="12" borderId="127" xfId="0" applyFont="1" applyFill="1" applyBorder="1" applyAlignment="1">
      <alignment horizontal="center" vertical="center"/>
    </xf>
    <xf numFmtId="0" fontId="15" fillId="3" borderId="128" xfId="0" applyFont="1" applyFill="1" applyBorder="1" applyAlignment="1">
      <alignment horizontal="center" vertical="center"/>
    </xf>
    <xf numFmtId="0" fontId="15" fillId="3" borderId="17" xfId="0" applyFont="1" applyFill="1" applyBorder="1" applyAlignment="1">
      <alignment horizontal="center" vertical="center"/>
    </xf>
    <xf numFmtId="0" fontId="16" fillId="20" borderId="325" xfId="0" applyFont="1" applyFill="1" applyBorder="1" applyAlignment="1">
      <alignment horizontal="center" vertical="center" wrapText="1"/>
    </xf>
    <xf numFmtId="0" fontId="16" fillId="20" borderId="35" xfId="0" applyFont="1" applyFill="1" applyBorder="1" applyAlignment="1">
      <alignment horizontal="center" vertical="center"/>
    </xf>
    <xf numFmtId="0" fontId="16" fillId="20" borderId="127" xfId="0" applyFont="1" applyFill="1" applyBorder="1" applyAlignment="1">
      <alignment horizontal="center" vertical="center"/>
    </xf>
    <xf numFmtId="0" fontId="14" fillId="33" borderId="9" xfId="0" applyFont="1" applyFill="1" applyBorder="1" applyAlignment="1">
      <alignment horizontal="center" vertical="center"/>
    </xf>
    <xf numFmtId="0" fontId="14" fillId="33" borderId="42" xfId="0" applyFont="1" applyFill="1" applyBorder="1" applyAlignment="1">
      <alignment horizontal="center" vertic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6" fillId="20" borderId="295" xfId="0" applyFont="1" applyFill="1" applyBorder="1" applyAlignment="1">
      <alignment horizontal="center" vertical="center"/>
    </xf>
    <xf numFmtId="0" fontId="16" fillId="20" borderId="202" xfId="0" applyFont="1" applyFill="1" applyBorder="1" applyAlignment="1">
      <alignment horizontal="center" vertical="center"/>
    </xf>
    <xf numFmtId="0" fontId="16" fillId="20" borderId="294" xfId="0" applyFont="1" applyFill="1" applyBorder="1" applyAlignment="1">
      <alignment horizontal="center" vertical="center"/>
    </xf>
    <xf numFmtId="0" fontId="15" fillId="0" borderId="322" xfId="0" applyFont="1" applyBorder="1" applyAlignment="1">
      <alignment horizontal="center" vertical="center"/>
    </xf>
    <xf numFmtId="0" fontId="15" fillId="0" borderId="23" xfId="0" applyFont="1" applyBorder="1" applyAlignment="1">
      <alignment horizontal="center" vertical="center"/>
    </xf>
    <xf numFmtId="0" fontId="15" fillId="0" borderId="211" xfId="0" applyFont="1" applyBorder="1" applyAlignment="1">
      <alignment horizontal="center" vertical="center"/>
    </xf>
    <xf numFmtId="0" fontId="14" fillId="33" borderId="128" xfId="0" applyFont="1" applyFill="1" applyBorder="1" applyAlignment="1">
      <alignment horizontal="center" vertical="center"/>
    </xf>
    <xf numFmtId="0" fontId="14" fillId="33" borderId="8" xfId="0" applyFont="1" applyFill="1" applyBorder="1" applyAlignment="1">
      <alignment horizontal="center" vertical="center"/>
    </xf>
    <xf numFmtId="0" fontId="14" fillId="33" borderId="138" xfId="0" applyFont="1" applyFill="1" applyBorder="1" applyAlignment="1">
      <alignment horizontal="center" vertical="center"/>
    </xf>
    <xf numFmtId="0" fontId="14" fillId="33" borderId="62" xfId="0" applyFont="1" applyFill="1" applyBorder="1" applyAlignment="1">
      <alignment horizontal="center" vertical="center"/>
    </xf>
    <xf numFmtId="0" fontId="14" fillId="33" borderId="264" xfId="0" applyFont="1" applyFill="1" applyBorder="1" applyAlignment="1">
      <alignment horizontal="center" vertical="center"/>
    </xf>
    <xf numFmtId="0" fontId="14" fillId="33" borderId="19" xfId="0" applyFont="1" applyFill="1" applyBorder="1" applyAlignment="1">
      <alignment horizontal="center" vertical="center"/>
    </xf>
    <xf numFmtId="0" fontId="14" fillId="33" borderId="41" xfId="0" applyFont="1" applyFill="1" applyBorder="1" applyAlignment="1">
      <alignment horizontal="center" vertical="center"/>
    </xf>
    <xf numFmtId="0" fontId="14" fillId="33" borderId="247" xfId="0" applyFont="1" applyFill="1" applyBorder="1" applyAlignment="1">
      <alignment horizontal="center" vertical="center" wrapText="1"/>
    </xf>
    <xf numFmtId="0" fontId="14" fillId="33" borderId="251" xfId="0" applyFont="1" applyFill="1" applyBorder="1" applyAlignment="1">
      <alignment horizontal="center" vertical="center"/>
    </xf>
    <xf numFmtId="0" fontId="16" fillId="20" borderId="325" xfId="0" applyFont="1" applyFill="1" applyBorder="1" applyAlignment="1">
      <alignment horizontal="center" vertical="center"/>
    </xf>
    <xf numFmtId="0" fontId="46" fillId="0" borderId="3" xfId="0" applyFont="1" applyBorder="1" applyAlignment="1">
      <alignment horizontal="left" vertical="center" wrapText="1"/>
    </xf>
    <xf numFmtId="0" fontId="46" fillId="0" borderId="207" xfId="0" applyFont="1" applyBorder="1" applyAlignment="1">
      <alignment horizontal="left" vertical="center" wrapText="1"/>
    </xf>
    <xf numFmtId="0" fontId="46" fillId="0" borderId="2" xfId="0" applyFont="1" applyBorder="1" applyAlignment="1">
      <alignment horizontal="left" vertical="center" wrapText="1"/>
    </xf>
    <xf numFmtId="0" fontId="8" fillId="0" borderId="3" xfId="0" applyFont="1" applyBorder="1" applyAlignment="1">
      <alignment horizontal="left" vertical="center" wrapText="1"/>
    </xf>
    <xf numFmtId="0" fontId="16" fillId="9" borderId="3" xfId="0" applyFont="1" applyFill="1" applyBorder="1" applyAlignment="1">
      <alignment horizontal="center" vertical="center"/>
    </xf>
    <xf numFmtId="0" fontId="16" fillId="9" borderId="207" xfId="0" applyFont="1" applyFill="1" applyBorder="1" applyAlignment="1">
      <alignment horizontal="center" vertical="center"/>
    </xf>
    <xf numFmtId="0" fontId="16" fillId="9" borderId="2" xfId="0" applyFont="1" applyFill="1" applyBorder="1" applyAlignment="1">
      <alignment horizontal="center" vertical="center"/>
    </xf>
    <xf numFmtId="0" fontId="14" fillId="33" borderId="40" xfId="0" applyFont="1" applyFill="1" applyBorder="1" applyAlignment="1">
      <alignment horizontal="center" vertical="center"/>
    </xf>
    <xf numFmtId="0" fontId="14" fillId="33" borderId="4" xfId="0" applyFont="1" applyFill="1" applyBorder="1" applyAlignment="1">
      <alignment horizontal="center" vertical="center"/>
    </xf>
    <xf numFmtId="0" fontId="14" fillId="33" borderId="103" xfId="0" applyFont="1" applyFill="1" applyBorder="1" applyAlignment="1">
      <alignment horizontal="center" vertical="center"/>
    </xf>
    <xf numFmtId="0" fontId="14" fillId="33" borderId="15" xfId="0" applyFont="1" applyFill="1" applyBorder="1" applyAlignment="1">
      <alignment horizontal="center" vertical="center"/>
    </xf>
    <xf numFmtId="0" fontId="18" fillId="9" borderId="4"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7"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41" xfId="0" applyFont="1" applyFill="1" applyBorder="1" applyAlignment="1">
      <alignment horizontal="center" vertical="center"/>
    </xf>
    <xf numFmtId="0" fontId="18" fillId="9" borderId="42" xfId="0" applyFont="1" applyFill="1" applyBorder="1" applyAlignment="1">
      <alignment horizontal="center" vertical="center"/>
    </xf>
    <xf numFmtId="0" fontId="106" fillId="9" borderId="1" xfId="0" applyFont="1" applyFill="1" applyBorder="1" applyAlignment="1">
      <alignment horizontal="center" vertical="center"/>
    </xf>
    <xf numFmtId="0" fontId="18" fillId="9" borderId="1" xfId="0" applyFont="1" applyFill="1" applyBorder="1" applyAlignment="1">
      <alignment horizontal="center" vertical="center"/>
    </xf>
    <xf numFmtId="0" fontId="46" fillId="0" borderId="1" xfId="0" applyFont="1" applyBorder="1" applyAlignment="1">
      <alignment horizontal="left" vertical="center" wrapText="1"/>
    </xf>
    <xf numFmtId="0" fontId="46" fillId="9" borderId="1" xfId="0" applyFont="1" applyFill="1" applyBorder="1" applyAlignment="1">
      <alignment horizontal="center" vertical="center"/>
    </xf>
    <xf numFmtId="0" fontId="8" fillId="9" borderId="1" xfId="0" applyFont="1" applyFill="1" applyBorder="1" applyAlignment="1">
      <alignment horizontal="center" vertical="center"/>
    </xf>
    <xf numFmtId="0" fontId="96" fillId="9" borderId="3" xfId="0" applyFont="1" applyFill="1" applyBorder="1" applyAlignment="1">
      <alignment horizontal="center" vertical="center"/>
    </xf>
    <xf numFmtId="0" fontId="96" fillId="9" borderId="207" xfId="0" applyFont="1" applyFill="1" applyBorder="1" applyAlignment="1">
      <alignment horizontal="center" vertical="center"/>
    </xf>
    <xf numFmtId="0" fontId="96" fillId="9" borderId="2" xfId="0" applyFont="1" applyFill="1" applyBorder="1" applyAlignment="1">
      <alignment horizontal="center" vertical="center"/>
    </xf>
    <xf numFmtId="0" fontId="26" fillId="9" borderId="3" xfId="0" applyFont="1" applyFill="1" applyBorder="1" applyAlignment="1">
      <alignment horizontal="center" vertical="center"/>
    </xf>
    <xf numFmtId="0" fontId="26" fillId="9" borderId="207" xfId="0" applyFont="1" applyFill="1" applyBorder="1" applyAlignment="1">
      <alignment horizontal="center" vertical="center"/>
    </xf>
    <xf numFmtId="0" fontId="26" fillId="9" borderId="2" xfId="0" applyFont="1" applyFill="1" applyBorder="1" applyAlignment="1">
      <alignment horizontal="center" vertical="center"/>
    </xf>
    <xf numFmtId="0" fontId="16" fillId="0" borderId="18" xfId="0" applyFont="1" applyBorder="1" applyAlignment="1">
      <alignment horizontal="center" vertical="center"/>
    </xf>
    <xf numFmtId="0" fontId="16" fillId="0" borderId="8" xfId="0" applyFont="1" applyBorder="1" applyAlignment="1">
      <alignment horizontal="center" vertical="center"/>
    </xf>
    <xf numFmtId="0" fontId="16" fillId="0" borderId="138" xfId="0" applyFont="1" applyBorder="1" applyAlignment="1">
      <alignment horizontal="center" vertical="center"/>
    </xf>
    <xf numFmtId="41" fontId="53" fillId="30" borderId="299" xfId="6" quotePrefix="1" applyFont="1" applyFill="1" applyBorder="1" applyAlignment="1">
      <alignment horizontal="center" vertical="center"/>
    </xf>
    <xf numFmtId="41" fontId="53" fillId="30" borderId="303" xfId="6" quotePrefix="1" applyFont="1" applyFill="1" applyBorder="1" applyAlignment="1">
      <alignment horizontal="center" vertical="center"/>
    </xf>
    <xf numFmtId="41" fontId="53" fillId="30" borderId="297" xfId="6" applyFont="1" applyFill="1" applyBorder="1" applyAlignment="1">
      <alignment horizontal="center" vertical="center"/>
    </xf>
    <xf numFmtId="41" fontId="53" fillId="30" borderId="0" xfId="6" applyFont="1" applyFill="1" applyBorder="1" applyAlignment="1">
      <alignment horizontal="center" vertical="center"/>
    </xf>
    <xf numFmtId="41" fontId="53" fillId="30" borderId="300" xfId="6" applyFont="1" applyFill="1" applyBorder="1" applyAlignment="1">
      <alignment horizontal="center" vertical="center"/>
    </xf>
    <xf numFmtId="41" fontId="53" fillId="30" borderId="62" xfId="6" applyFont="1" applyFill="1" applyBorder="1" applyAlignment="1">
      <alignment horizontal="center" vertical="center"/>
    </xf>
    <xf numFmtId="0" fontId="0" fillId="0" borderId="0" xfId="0" applyAlignment="1">
      <alignment horizontal="center" vertical="center"/>
    </xf>
    <xf numFmtId="0" fontId="60" fillId="32" borderId="3" xfId="0" applyFont="1" applyFill="1" applyBorder="1" applyAlignment="1">
      <alignment horizontal="center" vertical="center"/>
    </xf>
    <xf numFmtId="0" fontId="60" fillId="32" borderId="207" xfId="0" applyFont="1" applyFill="1" applyBorder="1" applyAlignment="1">
      <alignment horizontal="center" vertical="center"/>
    </xf>
    <xf numFmtId="0" fontId="60" fillId="32" borderId="2" xfId="0" applyFont="1" applyFill="1" applyBorder="1" applyAlignment="1">
      <alignment horizontal="center" vertical="center"/>
    </xf>
    <xf numFmtId="3" fontId="60" fillId="26" borderId="3" xfId="0" applyNumberFormat="1" applyFont="1" applyFill="1" applyBorder="1" applyAlignment="1">
      <alignment horizontal="center" vertical="center"/>
    </xf>
    <xf numFmtId="3" fontId="60" fillId="26" borderId="2" xfId="0" applyNumberFormat="1" applyFont="1" applyFill="1" applyBorder="1" applyAlignment="1">
      <alignment horizontal="center" vertical="center"/>
    </xf>
    <xf numFmtId="3" fontId="60" fillId="32" borderId="3" xfId="0" applyNumberFormat="1" applyFont="1" applyFill="1" applyBorder="1" applyAlignment="1">
      <alignment horizontal="center" vertical="center"/>
    </xf>
    <xf numFmtId="3" fontId="60" fillId="32" borderId="2" xfId="0" applyNumberFormat="1" applyFont="1" applyFill="1" applyBorder="1" applyAlignment="1">
      <alignment horizontal="center" vertical="center"/>
    </xf>
    <xf numFmtId="0" fontId="16" fillId="9" borderId="151" xfId="0" applyFont="1" applyFill="1" applyBorder="1" applyAlignment="1">
      <alignment horizontal="center" vertical="center"/>
    </xf>
    <xf numFmtId="0" fontId="16" fillId="9" borderId="61" xfId="0" applyFont="1" applyFill="1" applyBorder="1" applyAlignment="1">
      <alignment horizontal="center" vertical="center"/>
    </xf>
    <xf numFmtId="0" fontId="16" fillId="9" borderId="152"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34" xfId="0" applyFont="1" applyFill="1" applyBorder="1" applyAlignment="1">
      <alignment horizontal="center" vertical="center"/>
    </xf>
    <xf numFmtId="0" fontId="8" fillId="21" borderId="30" xfId="0" applyFont="1" applyFill="1" applyBorder="1" applyAlignment="1">
      <alignment horizontal="center" vertical="center" wrapText="1"/>
    </xf>
    <xf numFmtId="0" fontId="8" fillId="21" borderId="160" xfId="0" applyFont="1" applyFill="1" applyBorder="1" applyAlignment="1">
      <alignment horizontal="center" vertical="center"/>
    </xf>
    <xf numFmtId="0" fontId="8" fillId="21" borderId="295" xfId="0" applyFont="1" applyFill="1" applyBorder="1" applyAlignment="1">
      <alignment horizontal="center" vertical="center"/>
    </xf>
    <xf numFmtId="0" fontId="16" fillId="9" borderId="138" xfId="0" applyFont="1" applyFill="1" applyBorder="1" applyAlignment="1">
      <alignment horizontal="center" vertical="center"/>
    </xf>
    <xf numFmtId="0" fontId="16" fillId="9" borderId="210" xfId="0" applyFont="1" applyFill="1" applyBorder="1" applyAlignment="1">
      <alignment horizontal="center" vertical="center"/>
    </xf>
    <xf numFmtId="0" fontId="8" fillId="21" borderId="127" xfId="0" applyFont="1" applyFill="1" applyBorder="1" applyAlignment="1">
      <alignment horizontal="center" vertical="center"/>
    </xf>
    <xf numFmtId="0" fontId="16" fillId="9" borderId="8" xfId="0" applyFont="1" applyFill="1" applyBorder="1" applyAlignment="1">
      <alignment horizontal="center" vertical="center"/>
    </xf>
    <xf numFmtId="0" fontId="16" fillId="9" borderId="0" xfId="0" applyFont="1" applyFill="1" applyAlignment="1">
      <alignment horizontal="center" vertical="center"/>
    </xf>
    <xf numFmtId="0" fontId="22" fillId="0" borderId="0" xfId="0" applyFont="1" applyAlignment="1">
      <alignment horizontal="left" vertical="center" wrapText="1"/>
    </xf>
    <xf numFmtId="0" fontId="23" fillId="0" borderId="0" xfId="0" applyFont="1" applyAlignment="1">
      <alignment horizontal="left" vertical="center" wrapText="1"/>
    </xf>
    <xf numFmtId="3" fontId="7" fillId="13" borderId="3" xfId="0" applyNumberFormat="1" applyFont="1" applyFill="1" applyBorder="1" applyAlignment="1">
      <alignment horizontal="center" vertical="center"/>
    </xf>
    <xf numFmtId="3" fontId="7" fillId="13" borderId="207" xfId="0" applyNumberFormat="1" applyFont="1" applyFill="1" applyBorder="1" applyAlignment="1">
      <alignment horizontal="center" vertical="center"/>
    </xf>
    <xf numFmtId="3" fontId="7" fillId="13" borderId="15" xfId="0" applyNumberFormat="1" applyFont="1" applyFill="1" applyBorder="1" applyAlignment="1">
      <alignment horizontal="center" vertical="center"/>
    </xf>
    <xf numFmtId="3" fontId="7" fillId="13" borderId="4" xfId="0" applyNumberFormat="1" applyFont="1" applyFill="1" applyBorder="1" applyAlignment="1">
      <alignment horizontal="center" vertical="center"/>
    </xf>
    <xf numFmtId="3" fontId="7" fillId="13" borderId="103" xfId="0" applyNumberFormat="1" applyFont="1" applyFill="1" applyBorder="1" applyAlignment="1">
      <alignment horizontal="center" vertical="center"/>
    </xf>
    <xf numFmtId="3" fontId="7" fillId="13" borderId="18" xfId="0" applyNumberFormat="1" applyFont="1" applyFill="1" applyBorder="1" applyAlignment="1">
      <alignment horizontal="center" vertical="center"/>
    </xf>
    <xf numFmtId="3" fontId="7" fillId="13" borderId="8" xfId="0" applyNumberFormat="1" applyFont="1" applyFill="1" applyBorder="1" applyAlignment="1">
      <alignment horizontal="center" vertical="center"/>
    </xf>
    <xf numFmtId="3" fontId="7" fillId="13" borderId="138" xfId="0" applyNumberFormat="1" applyFont="1" applyFill="1" applyBorder="1" applyAlignment="1">
      <alignment horizontal="center" vertical="center"/>
    </xf>
    <xf numFmtId="3" fontId="7" fillId="13" borderId="151" xfId="0" applyNumberFormat="1" applyFont="1" applyFill="1" applyBorder="1" applyAlignment="1">
      <alignment horizontal="center" vertical="center"/>
    </xf>
    <xf numFmtId="3" fontId="7" fillId="13" borderId="61" xfId="0" applyNumberFormat="1" applyFont="1" applyFill="1" applyBorder="1" applyAlignment="1">
      <alignment horizontal="center" vertical="center"/>
    </xf>
    <xf numFmtId="3" fontId="7" fillId="13" borderId="152" xfId="0" applyNumberFormat="1" applyFont="1" applyFill="1" applyBorder="1" applyAlignment="1">
      <alignment horizontal="center" vertical="center"/>
    </xf>
    <xf numFmtId="0" fontId="17" fillId="0" borderId="0" xfId="0" applyFont="1" applyAlignment="1">
      <alignment horizontal="left" vertical="center" wrapText="1"/>
    </xf>
    <xf numFmtId="0" fontId="2" fillId="0" borderId="0" xfId="0" applyFont="1" applyAlignment="1">
      <alignment horizontal="left" vertical="center" wrapText="1"/>
    </xf>
    <xf numFmtId="0" fontId="8" fillId="3" borderId="41" xfId="0" applyFont="1" applyFill="1" applyBorder="1" applyAlignment="1">
      <alignment horizontal="center" vertical="center"/>
    </xf>
    <xf numFmtId="0" fontId="8" fillId="3" borderId="62" xfId="0" applyFont="1" applyFill="1" applyBorder="1" applyAlignment="1">
      <alignment horizontal="center" vertical="center"/>
    </xf>
    <xf numFmtId="0" fontId="8" fillId="3" borderId="63" xfId="0" applyFont="1" applyFill="1" applyBorder="1" applyAlignment="1">
      <alignment horizontal="center" vertical="center"/>
    </xf>
    <xf numFmtId="0" fontId="8" fillId="3" borderId="64" xfId="0" applyFont="1" applyFill="1" applyBorder="1" applyAlignment="1">
      <alignment horizontal="center" vertical="center"/>
    </xf>
  </cellXfs>
  <cellStyles count="8">
    <cellStyle name="백분율" xfId="3" builtinId="5"/>
    <cellStyle name="백분율 2 2" xfId="7" xr:uid="{C4EE3ED9-6798-4A4C-885C-467C6672F717}"/>
    <cellStyle name="쉼표 [0]" xfId="1" builtinId="6"/>
    <cellStyle name="쉼표 [0] 10" xfId="5" xr:uid="{E7D4FD7D-BF43-4727-9D9A-98C336785A25}"/>
    <cellStyle name="쉼표 [0] 2" xfId="4" xr:uid="{B84CC19C-7E7D-4323-A140-36F83C0F6B93}"/>
    <cellStyle name="쉼표 [0] 2 15" xfId="6" xr:uid="{EDEB3CFA-B657-4610-90F0-D17378603E0B}"/>
    <cellStyle name="표준" xfId="0" builtinId="0"/>
    <cellStyle name="하이퍼링크" xfId="2" builtinId="8"/>
  </cellStyles>
  <dxfs count="8">
    <dxf>
      <font>
        <color rgb="FFFF0000"/>
      </font>
    </dxf>
    <dxf>
      <font>
        <color theme="0"/>
      </font>
    </dxf>
    <dxf>
      <font>
        <color rgb="FF0000FF"/>
      </font>
    </dxf>
    <dxf>
      <font>
        <color rgb="FFFF0000"/>
      </font>
    </dxf>
    <dxf>
      <font>
        <color rgb="FF0000FF"/>
      </font>
    </dxf>
    <dxf>
      <font>
        <color rgb="FFFF0000"/>
      </font>
    </dxf>
    <dxf>
      <numFmt numFmtId="178" formatCode="#,##0_);[Red]\(#,##0\)"/>
    </dxf>
    <dxf>
      <numFmt numFmtId="178" formatCode="#,##0_);[Red]\(#,##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pivotCacheDefinition" Target="pivotCache/pivotCacheDefinition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667788</xdr:colOff>
      <xdr:row>3</xdr:row>
      <xdr:rowOff>66500</xdr:rowOff>
    </xdr:from>
    <xdr:to>
      <xdr:col>29</xdr:col>
      <xdr:colOff>497314</xdr:colOff>
      <xdr:row>10</xdr:row>
      <xdr:rowOff>2164080</xdr:rowOff>
    </xdr:to>
    <xdr:pic>
      <xdr:nvPicPr>
        <xdr:cNvPr id="2" name="그림 1">
          <a:extLst>
            <a:ext uri="{FF2B5EF4-FFF2-40B4-BE49-F238E27FC236}">
              <a16:creationId xmlns:a16="http://schemas.microsoft.com/office/drawing/2014/main" id="{49C7F02F-0A0F-4255-18BA-773978877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7788" y="1255220"/>
          <a:ext cx="22357214" cy="22366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246529</xdr:colOff>
      <xdr:row>246</xdr:row>
      <xdr:rowOff>56029</xdr:rowOff>
    </xdr:from>
    <xdr:to>
      <xdr:col>16</xdr:col>
      <xdr:colOff>554443</xdr:colOff>
      <xdr:row>258</xdr:row>
      <xdr:rowOff>93457</xdr:rowOff>
    </xdr:to>
    <xdr:pic>
      <xdr:nvPicPr>
        <xdr:cNvPr id="2" name="그림 1">
          <a:extLst>
            <a:ext uri="{FF2B5EF4-FFF2-40B4-BE49-F238E27FC236}">
              <a16:creationId xmlns:a16="http://schemas.microsoft.com/office/drawing/2014/main" id="{305C7B6A-14B5-4975-9556-208B1A3067FD}"/>
            </a:ext>
          </a:extLst>
        </xdr:cNvPr>
        <xdr:cNvPicPr>
          <a:picLocks noChangeAspect="1"/>
        </xdr:cNvPicPr>
      </xdr:nvPicPr>
      <xdr:blipFill>
        <a:blip xmlns:r="http://schemas.openxmlformats.org/officeDocument/2006/relationships" r:embed="rId1"/>
        <a:stretch>
          <a:fillRect/>
        </a:stretch>
      </xdr:blipFill>
      <xdr:spPr>
        <a:xfrm>
          <a:off x="246529" y="38088794"/>
          <a:ext cx="11080577" cy="2730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517264</xdr:colOff>
      <xdr:row>5</xdr:row>
      <xdr:rowOff>123264</xdr:rowOff>
    </xdr:from>
    <xdr:to>
      <xdr:col>7</xdr:col>
      <xdr:colOff>629067</xdr:colOff>
      <xdr:row>40</xdr:row>
      <xdr:rowOff>211357</xdr:rowOff>
    </xdr:to>
    <xdr:pic>
      <xdr:nvPicPr>
        <xdr:cNvPr id="2" name="그림 1">
          <a:extLst>
            <a:ext uri="{FF2B5EF4-FFF2-40B4-BE49-F238E27FC236}">
              <a16:creationId xmlns:a16="http://schemas.microsoft.com/office/drawing/2014/main" id="{542C1DA6-347C-4472-B3F3-F3A84B083EAE}"/>
            </a:ext>
          </a:extLst>
        </xdr:cNvPr>
        <xdr:cNvPicPr>
          <a:picLocks noChangeAspect="1"/>
        </xdr:cNvPicPr>
      </xdr:nvPicPr>
      <xdr:blipFill>
        <a:blip xmlns:r="http://schemas.openxmlformats.org/officeDocument/2006/relationships" r:embed="rId1"/>
        <a:stretch>
          <a:fillRect/>
        </a:stretch>
      </xdr:blipFill>
      <xdr:spPr>
        <a:xfrm>
          <a:off x="517264" y="1723464"/>
          <a:ext cx="4769528" cy="80452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0.160.102.103\02.%20&#50868;&#50689;&#51648;&#50896;&#48376;&#48512;\2.%20&#50868;&#50689;&#51648;&#50896;&#45812;&#45817;\2.%20&#50868;&#50689;&#51648;&#50896;&#54016;\01.%20&#49324;&#50629;&#44228;&#54925;%20&#48143;%20&#48372;&#44256;&#51088;&#47308;\1.%20&#49324;&#50629;%20&#44228;&#54925;%20(&#44288;&#47144;%20&#48372;&#44256;%20&#54252;&#54632;)\26&#45380;%20&#49324;&#50629;%20&#44228;&#54925;\02.%202&#52264;%20&#49324;&#50629;%20&#44228;&#54925;\1.%20&#47588;&#52636;&#44228;&#54925;\&#51116;&#47924;&#44592;&#54925;%20&#49569;&#48512;\(&#54872;&#50984;1420&#50896;)2026-2030&#45380;%20&#49324;&#50629;&#44228;&#54925;%20&#47588;&#52636;&#50529;%20&#50836;&#52397;(&#51228;&#51312;&#48512;&#47928;)_&#51228;&#51312;RAW.xlsx" TargetMode="External"/><Relationship Id="rId1" Type="http://schemas.openxmlformats.org/officeDocument/2006/relationships/externalLinkPath" Target="&#51116;&#47924;&#44592;&#54925;%20&#49569;&#48512;/(&#54872;&#50984;1420&#50896;)2026-2030&#45380;%20&#49324;&#50629;&#44228;&#54925;%20&#47588;&#52636;&#50529;%20&#50836;&#52397;(&#51228;&#51312;&#48512;&#47928;)_&#51228;&#51312;RAW.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04.%20&#48708;&#51221;&#44592;%20&#48372;&#44256;%20&#51088;&#47308;\2024&#45380;\20240924_G07%20&#52636;&#54616;%20&#47932;&#47049;%20&#48512;&#51313;%20&#45824;&#51025;\CT-G07%20&#47784;&#51104;&#48708;&#53356;&#54693;%20&#52636;&#54616;%20&#47932;&#47049;%20&#48512;&#51313;%20&#45824;&#51025;_20240924.xlsx" TargetMode="External"/><Relationship Id="rId1" Type="http://schemas.openxmlformats.org/officeDocument/2006/relationships/externalLinkPath" Target="/3.%20&#49373;&#49328;&#51648;&#50896;&#45812;&#45817;/2.%20&#49373;&#49328;&#44288;&#47532;&#54016;/04.%20&#48708;&#51221;&#44592;%20&#48372;&#44256;%20&#51088;&#47308;/2024&#45380;/20240924_G07%20&#52636;&#54616;%20&#47932;&#47049;%20&#48512;&#51313;%20&#45824;&#51025;/CT-G07%20&#47784;&#51104;&#48708;&#53356;&#54693;%20&#52636;&#54616;%20&#47932;&#47049;%20&#48512;&#51313;%20&#45824;&#51025;_202409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200101\AppData\Local\Microsoft\Windows\INetCache\Content.Outlook\35CBVM2Y\DP%20&#51116;&#44256;%20&#49688;&#47161;&#50577;&#49885;_MA_240708~0715.xlsx" TargetMode="External"/><Relationship Id="rId1" Type="http://schemas.openxmlformats.org/officeDocument/2006/relationships/externalLinkPath" Target="https://ctpharm-my.sharepoint.com/Users/200101/AppData/Local/Microsoft/Windows/INetCache/Content.Outlook/35CBVM2Y/DP%20&#51116;&#44256;%20&#49688;&#47161;&#50577;&#49885;_MA_240708~071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13.%20L&amp;P,%20PFS%20&#49373;&#49328;&#44228;&#54925;\142.%20&#45257;&#51109;&#52285;&#44256;\240711%20&#45257;&#52285;%20&#51060;&#49800;\(&#54036;&#47112;&#53944;)%20DP%20&#51116;&#44256;%20&#49688;&#47161;&#50577;&#49885;_CMO&#50868;&#50689;&#45812;&#45817;_PFS,LnP%20&#51228;&#54805;_&#51228;&#50557;_0707.xlsx" TargetMode="External"/><Relationship Id="rId1" Type="http://schemas.openxmlformats.org/officeDocument/2006/relationships/externalLinkPath" Target="https://celltrionit-my.sharepoint.com/3.%20&#49373;&#49328;&#51648;&#50896;&#45812;&#45817;/2.%20&#49373;&#49328;&#44288;&#47532;&#54016;/13.%20L&amp;P,%20PFS%20&#49373;&#49328;&#44228;&#54925;/142.%20&#45257;&#51109;&#52285;&#44256;/240711%20&#45257;&#52285;%20&#51060;&#49800;/(&#54036;&#47112;&#53944;)%20DP%20&#51116;&#44256;%20&#49688;&#47161;&#50577;&#49885;_CMO&#50868;&#50689;&#45812;&#45817;_PFS,LnP%20&#51228;&#54805;_&#51228;&#50557;_070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04.%20&#48708;&#51221;&#44592;%20&#48372;&#44256;%20&#51088;&#47308;\2024&#45380;\20240829_25&#45380;%20PFS%20&#47588;&#52636;%20Rolling\Raw%20data\&#9733;&#9733;&#9733;(PFS)%2025~32&#45380;%20&#51473;&#51109;&#44592;&#44228;&#54925;_20240909_Ver.9.0.xlsb" TargetMode="External"/><Relationship Id="rId1" Type="http://schemas.openxmlformats.org/officeDocument/2006/relationships/externalLinkPath" Target="/3.%20&#49373;&#49328;&#51648;&#50896;&#45812;&#45817;/2.%20&#49373;&#49328;&#44288;&#47532;&#54016;/04.%20&#48708;&#51221;&#44592;%20&#48372;&#44256;%20&#51088;&#47308;/2024&#45380;/20240829_25&#45380;%20PFS%20&#47588;&#52636;%20Rolling/Raw%20data/&#9733;&#9733;&#9733;(PFS)%2025~32&#45380;%20&#51473;&#51109;&#44592;&#44228;&#54925;_20240909_Ver.9.0.xlsb"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13.%20L&amp;P,%20PFS%20&#49373;&#49328;&#44228;&#54925;\139.%20PFS%20Forecast\&#52649;&#51204;,&#51312;&#47549;\Fcst%20&#51221;&#47532;\CT%20PFS%20Fcst%20&#51221;&#47532;_20240626.xlsx" TargetMode="External"/><Relationship Id="rId1" Type="http://schemas.openxmlformats.org/officeDocument/2006/relationships/externalLinkPath" Target="/3.%20&#49373;&#49328;&#51648;&#50896;&#45812;&#45817;/2.%20&#49373;&#49328;&#44288;&#47532;&#54016;/13.%20L&amp;P,%20PFS%20&#49373;&#49328;&#44228;&#54925;/139.%20PFS%20Forecast/&#52649;&#51204;,&#51312;&#47549;/Fcst%20&#51221;&#47532;/CT%20PFS%20Fcst%20&#51221;&#47532;_20240626.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04.%20&#48708;&#51221;&#44592;%20&#48372;&#44256;%20&#51088;&#47308;\2024&#45380;\20240829_25&#45380;%20PFS%20&#47588;&#52636;%20Rolling\Raw%20data\&#9733;&#9733;(PFS%20&#48120;&#47000;&#49457;&#51109;)%2025~32&#45380;%20&#51473;&#51109;&#44592;&#44228;&#54925;_20240821_Ver.2.0_&#52628;&#44032;&#48372;&#50756;.xlsb" TargetMode="External"/><Relationship Id="rId1" Type="http://schemas.openxmlformats.org/officeDocument/2006/relationships/externalLinkPath" Target="/3.%20&#49373;&#49328;&#51648;&#50896;&#45812;&#45817;/2.%20&#49373;&#49328;&#44288;&#47532;&#54016;/04.%20&#48708;&#51221;&#44592;%20&#48372;&#44256;%20&#51088;&#47308;/2024&#45380;/20240829_25&#45380;%20PFS%20&#47588;&#52636;%20Rolling/Raw%20data/&#9733;&#9733;(PFS%20&#48120;&#47000;&#49457;&#51109;)%2025~32&#45380;%20&#51473;&#51109;&#44592;&#44228;&#54925;_20240821_Ver.2.0_&#52628;&#44032;&#48372;&#50756;.xlsb"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file\02.%20&#50868;&#50689;&#51648;&#50896;&#48376;&#48512;\3.%20&#49373;&#49328;&#51648;&#50896;&#45812;&#45817;\2.%20&#49373;&#49328;&#44288;&#47532;&#54016;\01.%20&#49324;&#50629;&#44228;&#54925;\2024&#45380;\002.&#9733;&#48512;&#54924;&#51109;&#45784;%20&#52572;&#51333;%20&#48372;&#44256;(1127)\CMO%20&#47588;&#52636;\2024~2026%20&#49324;&#50629;&#44228;&#54925;_&#47588;&#52636;_&#51228;&#50557;%20&#49345;&#50629;%20&#48143;%20&#50857;&#50669;_20231117.xlsx" TargetMode="External"/><Relationship Id="rId1" Type="http://schemas.openxmlformats.org/officeDocument/2006/relationships/externalLinkPath" Target="file:///\\file\02.%20&#50868;&#50689;&#51648;&#50896;&#48376;&#48512;\3.%20&#49373;&#49328;&#51648;&#50896;&#45812;&#45817;\2.%20&#49373;&#49328;&#44288;&#47532;&#54016;\01.%20&#49324;&#50629;&#44228;&#54925;\2024&#45380;\002.&#9733;&#48512;&#54924;&#51109;&#45784;%20&#52572;&#51333;%20&#48372;&#44256;(1127)\CMO%20&#47588;&#52636;\2024~2026%20&#49324;&#50629;&#44228;&#54925;_&#47588;&#52636;_&#51228;&#50557;%20&#49345;&#50629;%20&#48143;%20&#50857;&#50669;_2023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환율1420원)2026-2030년 사업계획 매출액 요청"/>
    </sheetNames>
    <definedNames>
      <definedName name="BlankMacro1"/>
    </defined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CT-G07 모잠비크향 출하 물량 부족 대응_202409"/>
    </sheetNames>
    <definedNames>
      <definedName name="BlankMacro1"/>
    </defined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생산이력(회계)"/>
      <sheetName val="DP_입출고"/>
      <sheetName val="주말재고"/>
      <sheetName val="기준정보"/>
    </sheetNames>
    <sheetDataSet>
      <sheetData sheetId="0" refreshError="1"/>
      <sheetData sheetId="1" refreshError="1"/>
      <sheetData sheetId="2" refreshError="1"/>
      <sheetData sheetId="3">
        <row r="5">
          <cell r="F5" t="str">
            <v>입고</v>
          </cell>
          <cell r="L5" t="str">
            <v>40MG</v>
          </cell>
          <cell r="AG5" t="str">
            <v>VIAL</v>
          </cell>
        </row>
        <row r="6">
          <cell r="F6" t="str">
            <v>출고</v>
          </cell>
          <cell r="L6" t="str">
            <v>45MG</v>
          </cell>
          <cell r="AG6" t="str">
            <v>VIAL</v>
          </cell>
        </row>
        <row r="7">
          <cell r="L7" t="str">
            <v>60MG</v>
          </cell>
          <cell r="AG7" t="str">
            <v>VIAL</v>
          </cell>
        </row>
        <row r="8">
          <cell r="L8" t="str">
            <v>80MG</v>
          </cell>
          <cell r="AG8" t="str">
            <v>VIAL</v>
          </cell>
        </row>
        <row r="9">
          <cell r="L9" t="str">
            <v>90MG</v>
          </cell>
          <cell r="AG9" t="str">
            <v>VIAL</v>
          </cell>
        </row>
        <row r="10">
          <cell r="L10" t="str">
            <v>100MG</v>
          </cell>
          <cell r="AG10" t="str">
            <v>VIAL</v>
          </cell>
        </row>
        <row r="11">
          <cell r="L11" t="str">
            <v>120MG</v>
          </cell>
          <cell r="AG11" t="str">
            <v>VIAL</v>
          </cell>
        </row>
        <row r="12">
          <cell r="L12" t="str">
            <v>162MG</v>
          </cell>
          <cell r="AG12" t="str">
            <v>VIAL</v>
          </cell>
        </row>
        <row r="13">
          <cell r="L13" t="str">
            <v>200MG</v>
          </cell>
          <cell r="AG13" t="str">
            <v>VIAL</v>
          </cell>
        </row>
        <row r="14">
          <cell r="L14" t="str">
            <v>300MG</v>
          </cell>
          <cell r="AG14" t="str">
            <v>VIAL</v>
          </cell>
        </row>
        <row r="15">
          <cell r="L15" t="str">
            <v>400MG</v>
          </cell>
          <cell r="AG15" t="str">
            <v>VIAL</v>
          </cell>
        </row>
        <row r="16">
          <cell r="L16" t="str">
            <v>420MG</v>
          </cell>
          <cell r="AG16" t="str">
            <v>VIAL</v>
          </cell>
        </row>
        <row r="17">
          <cell r="L17" t="str">
            <v>500MG</v>
          </cell>
          <cell r="AG17" t="str">
            <v>VIAL</v>
          </cell>
        </row>
        <row r="18">
          <cell r="L18" t="str">
            <v>20MG</v>
          </cell>
          <cell r="AG18" t="str">
            <v>VIAL</v>
          </cell>
        </row>
        <row r="19">
          <cell r="L19" t="str">
            <v>75MG</v>
          </cell>
          <cell r="AG19" t="str">
            <v>VIAL</v>
          </cell>
        </row>
        <row r="20">
          <cell r="L20" t="str">
            <v>150MG</v>
          </cell>
          <cell r="AG20" t="str">
            <v>VIAL</v>
          </cell>
        </row>
        <row r="21">
          <cell r="AG21" t="str">
            <v>VIAL</v>
          </cell>
        </row>
        <row r="22">
          <cell r="AG22" t="str">
            <v>VIAL</v>
          </cell>
        </row>
        <row r="23">
          <cell r="AG23" t="str">
            <v>VIAL</v>
          </cell>
        </row>
        <row r="24">
          <cell r="AG24" t="str">
            <v>VIAL</v>
          </cell>
        </row>
        <row r="25">
          <cell r="AG25" t="str">
            <v>VIAL</v>
          </cell>
        </row>
        <row r="26">
          <cell r="AG26" t="str">
            <v>VIAL</v>
          </cell>
        </row>
        <row r="27">
          <cell r="AG27" t="str">
            <v>VIAL</v>
          </cell>
        </row>
        <row r="28">
          <cell r="AG28" t="str">
            <v>VIAL</v>
          </cell>
        </row>
        <row r="29">
          <cell r="AG29" t="str">
            <v>VIAL</v>
          </cell>
        </row>
        <row r="30">
          <cell r="AG30" t="str">
            <v>VIAL</v>
          </cell>
        </row>
        <row r="31">
          <cell r="AG31" t="str">
            <v>VIAL</v>
          </cell>
        </row>
        <row r="32">
          <cell r="AG32" t="str">
            <v>VIAL</v>
          </cell>
        </row>
        <row r="33">
          <cell r="AG33" t="str">
            <v>VIAL</v>
          </cell>
        </row>
        <row r="34">
          <cell r="AG34" t="str">
            <v>VIAL</v>
          </cell>
        </row>
        <row r="35">
          <cell r="AG35" t="str">
            <v>VIAL</v>
          </cell>
        </row>
        <row r="36">
          <cell r="AG36" t="str">
            <v>VIAL</v>
          </cell>
        </row>
        <row r="37">
          <cell r="AG37" t="str">
            <v>VIAL</v>
          </cell>
        </row>
        <row r="38">
          <cell r="AG38" t="str">
            <v>VIAL</v>
          </cell>
        </row>
        <row r="39">
          <cell r="AG39" t="str">
            <v>VIAL</v>
          </cell>
        </row>
        <row r="40">
          <cell r="AG40" t="str">
            <v>VIAL</v>
          </cell>
        </row>
        <row r="41">
          <cell r="AG41" t="str">
            <v>VIAL</v>
          </cell>
        </row>
        <row r="42">
          <cell r="AG42" t="str">
            <v>VIAL</v>
          </cell>
        </row>
        <row r="43">
          <cell r="AG43" t="str">
            <v>VIAL</v>
          </cell>
        </row>
        <row r="44">
          <cell r="AG44" t="str">
            <v>VIAL</v>
          </cell>
        </row>
        <row r="45">
          <cell r="AG45" t="str">
            <v>VIAL</v>
          </cell>
        </row>
        <row r="46">
          <cell r="AG46" t="str">
            <v>VIAL</v>
          </cell>
        </row>
        <row r="47">
          <cell r="AG47" t="str">
            <v>VIAL</v>
          </cell>
        </row>
        <row r="48">
          <cell r="AG48" t="str">
            <v>VIAL</v>
          </cell>
        </row>
        <row r="49">
          <cell r="AG49" t="str">
            <v>VIAL</v>
          </cell>
        </row>
        <row r="50">
          <cell r="AG50" t="str">
            <v>VIAL</v>
          </cell>
        </row>
        <row r="51">
          <cell r="AG51" t="str">
            <v>VIAL</v>
          </cell>
        </row>
        <row r="52">
          <cell r="AG52" t="str">
            <v>VIAL</v>
          </cell>
        </row>
        <row r="53">
          <cell r="AG53" t="str">
            <v>VIAL</v>
          </cell>
        </row>
        <row r="54">
          <cell r="AG54" t="str">
            <v>VIAL</v>
          </cell>
        </row>
        <row r="55">
          <cell r="AG55" t="str">
            <v>VIAL</v>
          </cell>
        </row>
        <row r="56">
          <cell r="AG56" t="str">
            <v>VIAL</v>
          </cell>
        </row>
        <row r="57">
          <cell r="AG57" t="str">
            <v>VIAL</v>
          </cell>
        </row>
        <row r="58">
          <cell r="AG58" t="str">
            <v>VIAL</v>
          </cell>
        </row>
        <row r="59">
          <cell r="AG59" t="str">
            <v>VIAL</v>
          </cell>
        </row>
        <row r="60">
          <cell r="AG60" t="str">
            <v>VIAL</v>
          </cell>
        </row>
        <row r="61">
          <cell r="AG61" t="str">
            <v>VIAL</v>
          </cell>
        </row>
        <row r="62">
          <cell r="AG62" t="str">
            <v>VIAL</v>
          </cell>
        </row>
        <row r="63">
          <cell r="AG63" t="str">
            <v>VIAL</v>
          </cell>
        </row>
        <row r="64">
          <cell r="AG64" t="str">
            <v>VIAL</v>
          </cell>
        </row>
        <row r="65">
          <cell r="AG65" t="str">
            <v>VIAL</v>
          </cell>
        </row>
        <row r="66">
          <cell r="AG66" t="str">
            <v>VIAL</v>
          </cell>
        </row>
        <row r="67">
          <cell r="AG67" t="str">
            <v>VIAL</v>
          </cell>
        </row>
        <row r="68">
          <cell r="AG68" t="str">
            <v>VIAL</v>
          </cell>
        </row>
        <row r="69">
          <cell r="AG69" t="str">
            <v>VIAL</v>
          </cell>
        </row>
        <row r="70">
          <cell r="AG70" t="str">
            <v>VIAL</v>
          </cell>
        </row>
        <row r="71">
          <cell r="AG71" t="str">
            <v>VIAL</v>
          </cell>
        </row>
        <row r="72">
          <cell r="AG72" t="str">
            <v>VIAL</v>
          </cell>
        </row>
        <row r="73">
          <cell r="AG73" t="str">
            <v>VIAL</v>
          </cell>
        </row>
        <row r="74">
          <cell r="AG74" t="str">
            <v>VIAL</v>
          </cell>
        </row>
        <row r="75">
          <cell r="AG75" t="str">
            <v>VIAL</v>
          </cell>
        </row>
        <row r="76">
          <cell r="AG76" t="str">
            <v>VIAL</v>
          </cell>
        </row>
        <row r="77">
          <cell r="AG77" t="str">
            <v>VIAL</v>
          </cell>
        </row>
        <row r="78">
          <cell r="AG78" t="str">
            <v>VIAL</v>
          </cell>
        </row>
        <row r="79">
          <cell r="AG79" t="str">
            <v>VIAL</v>
          </cell>
        </row>
        <row r="80">
          <cell r="AG80" t="str">
            <v>VIAL</v>
          </cell>
        </row>
        <row r="81">
          <cell r="AG81" t="str">
            <v>VIAL</v>
          </cell>
        </row>
        <row r="82">
          <cell r="AG82" t="str">
            <v>VIAL</v>
          </cell>
        </row>
        <row r="83">
          <cell r="AG83" t="str">
            <v>VIAL</v>
          </cell>
        </row>
        <row r="84">
          <cell r="AG84" t="str">
            <v>VIAL</v>
          </cell>
        </row>
        <row r="85">
          <cell r="AG85" t="str">
            <v>VIAL</v>
          </cell>
        </row>
        <row r="86">
          <cell r="AG86" t="str">
            <v>VIAL</v>
          </cell>
        </row>
        <row r="87">
          <cell r="AG87" t="str">
            <v>VIAL</v>
          </cell>
        </row>
        <row r="88">
          <cell r="AG88" t="str">
            <v>VIAL</v>
          </cell>
        </row>
        <row r="89">
          <cell r="AG89" t="str">
            <v>VIAL</v>
          </cell>
        </row>
        <row r="90">
          <cell r="AG90" t="str">
            <v>VIAL</v>
          </cell>
        </row>
        <row r="91">
          <cell r="AG91" t="str">
            <v>VIAL</v>
          </cell>
        </row>
        <row r="92">
          <cell r="AG92" t="str">
            <v>VIAL</v>
          </cell>
        </row>
        <row r="93">
          <cell r="AG93" t="str">
            <v>VIAL</v>
          </cell>
        </row>
        <row r="94">
          <cell r="AG94" t="str">
            <v>VIAL</v>
          </cell>
        </row>
        <row r="95">
          <cell r="AG95" t="str">
            <v>VIAL</v>
          </cell>
        </row>
        <row r="96">
          <cell r="AG96" t="str">
            <v>VIAL</v>
          </cell>
        </row>
        <row r="97">
          <cell r="AG97" t="str">
            <v>VIAL</v>
          </cell>
        </row>
        <row r="98">
          <cell r="AG98" t="str">
            <v>VIAL</v>
          </cell>
        </row>
        <row r="99">
          <cell r="AG99" t="str">
            <v>VIAL</v>
          </cell>
        </row>
        <row r="100">
          <cell r="AG100" t="str">
            <v>VIAL</v>
          </cell>
        </row>
        <row r="101">
          <cell r="AG101" t="str">
            <v>VIAL</v>
          </cell>
        </row>
        <row r="102">
          <cell r="AG102" t="str">
            <v>VIAL</v>
          </cell>
        </row>
        <row r="103">
          <cell r="AG103" t="str">
            <v>VIAL</v>
          </cell>
        </row>
        <row r="104">
          <cell r="AG104" t="str">
            <v>VIAL</v>
          </cell>
        </row>
        <row r="105">
          <cell r="AG105" t="str">
            <v>VIAL</v>
          </cell>
        </row>
        <row r="106">
          <cell r="AG106" t="str">
            <v>VIAL</v>
          </cell>
        </row>
        <row r="107">
          <cell r="AG107" t="str">
            <v>VIAL</v>
          </cell>
        </row>
        <row r="108">
          <cell r="AG108" t="str">
            <v>VIAL</v>
          </cell>
        </row>
        <row r="109">
          <cell r="AG109" t="str">
            <v>VIAL</v>
          </cell>
        </row>
        <row r="110">
          <cell r="AG110" t="str">
            <v>VIAL</v>
          </cell>
        </row>
        <row r="111">
          <cell r="AG111" t="str">
            <v>VIAL</v>
          </cell>
        </row>
        <row r="112">
          <cell r="AG112" t="str">
            <v>VIAL</v>
          </cell>
        </row>
        <row r="113">
          <cell r="AG113" t="str">
            <v>VIAL</v>
          </cell>
        </row>
        <row r="114">
          <cell r="AG114" t="str">
            <v>VIAL</v>
          </cell>
        </row>
        <row r="115">
          <cell r="AG115" t="str">
            <v>VIAL</v>
          </cell>
        </row>
        <row r="116">
          <cell r="AG116" t="str">
            <v>VIAL</v>
          </cell>
        </row>
        <row r="117">
          <cell r="AG117" t="str">
            <v>VIAL</v>
          </cell>
        </row>
        <row r="118">
          <cell r="AG118" t="str">
            <v>VIAL</v>
          </cell>
        </row>
        <row r="119">
          <cell r="AG119" t="str">
            <v>VIAL</v>
          </cell>
        </row>
        <row r="120">
          <cell r="AG120" t="str">
            <v>VIAL</v>
          </cell>
        </row>
        <row r="121">
          <cell r="AG121" t="str">
            <v>VIAL</v>
          </cell>
        </row>
        <row r="122">
          <cell r="AG122" t="str">
            <v>VIAL</v>
          </cell>
        </row>
        <row r="123">
          <cell r="AG123" t="str">
            <v>VIAL</v>
          </cell>
        </row>
        <row r="124">
          <cell r="AG124" t="str">
            <v>VIAL</v>
          </cell>
        </row>
        <row r="125">
          <cell r="AG125" t="str">
            <v>VIAL</v>
          </cell>
        </row>
        <row r="126">
          <cell r="AG126" t="str">
            <v>VIAL</v>
          </cell>
        </row>
        <row r="127">
          <cell r="AG127" t="str">
            <v>VIAL</v>
          </cell>
        </row>
        <row r="128">
          <cell r="AG128" t="str">
            <v>VIAL</v>
          </cell>
        </row>
        <row r="129">
          <cell r="AG129" t="str">
            <v>VIAL</v>
          </cell>
        </row>
        <row r="130">
          <cell r="AG130" t="str">
            <v>VIAL</v>
          </cell>
        </row>
        <row r="131">
          <cell r="AG131" t="str">
            <v>VIAL</v>
          </cell>
        </row>
        <row r="132">
          <cell r="AG132" t="str">
            <v>VIAL</v>
          </cell>
        </row>
        <row r="133">
          <cell r="AG133" t="str">
            <v>VIAL</v>
          </cell>
        </row>
        <row r="134">
          <cell r="AG134" t="str">
            <v>VIAL</v>
          </cell>
        </row>
        <row r="135">
          <cell r="AG135" t="str">
            <v>VIAL</v>
          </cell>
        </row>
        <row r="136">
          <cell r="AG136" t="str">
            <v>VIAL</v>
          </cell>
        </row>
        <row r="137">
          <cell r="AG137" t="str">
            <v>VIAL</v>
          </cell>
        </row>
        <row r="138">
          <cell r="AG138" t="str">
            <v>VIAL</v>
          </cell>
        </row>
        <row r="139">
          <cell r="AG139" t="str">
            <v>VIAL</v>
          </cell>
        </row>
        <row r="140">
          <cell r="AG140" t="str">
            <v>VIAL</v>
          </cell>
        </row>
        <row r="141">
          <cell r="AG141" t="str">
            <v>VIAL</v>
          </cell>
        </row>
        <row r="142">
          <cell r="AG142" t="str">
            <v>VIAL</v>
          </cell>
        </row>
        <row r="143">
          <cell r="AG143" t="str">
            <v>VIAL</v>
          </cell>
        </row>
        <row r="144">
          <cell r="AG144" t="str">
            <v>VIAL</v>
          </cell>
        </row>
        <row r="145">
          <cell r="AG145" t="str">
            <v>VIAL</v>
          </cell>
        </row>
        <row r="146">
          <cell r="AG146" t="str">
            <v>VIAL</v>
          </cell>
        </row>
        <row r="147">
          <cell r="AG147" t="str">
            <v>VIAL</v>
          </cell>
        </row>
        <row r="148">
          <cell r="AG148" t="str">
            <v>VIAL</v>
          </cell>
        </row>
        <row r="149">
          <cell r="AG149" t="str">
            <v>VIAL</v>
          </cell>
        </row>
        <row r="150">
          <cell r="AG150" t="str">
            <v>VIAL</v>
          </cell>
        </row>
        <row r="151">
          <cell r="AG151" t="str">
            <v>VIAL</v>
          </cell>
        </row>
        <row r="152">
          <cell r="AG152" t="str">
            <v>VIAL</v>
          </cell>
        </row>
        <row r="153">
          <cell r="AG153" t="str">
            <v>VIAL</v>
          </cell>
        </row>
        <row r="154">
          <cell r="AG154" t="str">
            <v>VIAL</v>
          </cell>
        </row>
        <row r="155">
          <cell r="AG155" t="str">
            <v>VIAL</v>
          </cell>
        </row>
        <row r="156">
          <cell r="AG156" t="str">
            <v>VIAL</v>
          </cell>
        </row>
        <row r="157">
          <cell r="AG157" t="str">
            <v>VIAL</v>
          </cell>
        </row>
        <row r="158">
          <cell r="AG158" t="str">
            <v>VIAL</v>
          </cell>
        </row>
        <row r="159">
          <cell r="AG159" t="str">
            <v>VIAL</v>
          </cell>
        </row>
        <row r="160">
          <cell r="AG160" t="str">
            <v>VIAL</v>
          </cell>
        </row>
        <row r="161">
          <cell r="AG161" t="str">
            <v>VIAL</v>
          </cell>
        </row>
        <row r="162">
          <cell r="AG162" t="str">
            <v>VIAL</v>
          </cell>
        </row>
        <row r="163">
          <cell r="AG163" t="str">
            <v>VIAL</v>
          </cell>
        </row>
        <row r="164">
          <cell r="AG164" t="str">
            <v>VIAL</v>
          </cell>
        </row>
        <row r="165">
          <cell r="AG165" t="str">
            <v>VIAL</v>
          </cell>
        </row>
        <row r="166">
          <cell r="AG166" t="str">
            <v>VIAL</v>
          </cell>
        </row>
        <row r="167">
          <cell r="AG167" t="str">
            <v>VIAL</v>
          </cell>
        </row>
        <row r="168">
          <cell r="AG168" t="str">
            <v>VIAL</v>
          </cell>
        </row>
        <row r="169">
          <cell r="AG169" t="str">
            <v>VIAL</v>
          </cell>
        </row>
        <row r="170">
          <cell r="AG170" t="str">
            <v>VIAL</v>
          </cell>
        </row>
        <row r="171">
          <cell r="AG171" t="str">
            <v>VIAL</v>
          </cell>
        </row>
        <row r="172">
          <cell r="AG172" t="str">
            <v>VIAL</v>
          </cell>
        </row>
        <row r="173">
          <cell r="AG173" t="str">
            <v>VIAL</v>
          </cell>
        </row>
        <row r="174">
          <cell r="AG174" t="str">
            <v>VIAL</v>
          </cell>
        </row>
        <row r="175">
          <cell r="AG175" t="str">
            <v>VIAL</v>
          </cell>
        </row>
        <row r="176">
          <cell r="AG176" t="str">
            <v>VIAL</v>
          </cell>
        </row>
        <row r="177">
          <cell r="AG177" t="str">
            <v>VIAL</v>
          </cell>
        </row>
        <row r="178">
          <cell r="AG178" t="str">
            <v>VIAL</v>
          </cell>
        </row>
        <row r="179">
          <cell r="AG179" t="str">
            <v>VIAL</v>
          </cell>
        </row>
        <row r="180">
          <cell r="AG180" t="str">
            <v>VIAL</v>
          </cell>
        </row>
        <row r="181">
          <cell r="AG181" t="str">
            <v>VIAL</v>
          </cell>
        </row>
        <row r="182">
          <cell r="AG182" t="str">
            <v>VIAL</v>
          </cell>
        </row>
        <row r="183">
          <cell r="AG183" t="str">
            <v>VIAL</v>
          </cell>
        </row>
        <row r="184">
          <cell r="AG184" t="str">
            <v>VIAL</v>
          </cell>
        </row>
        <row r="185">
          <cell r="AG185" t="str">
            <v>VIAL</v>
          </cell>
        </row>
        <row r="186">
          <cell r="AG186" t="str">
            <v>VIAL</v>
          </cell>
        </row>
        <row r="187">
          <cell r="AG187" t="str">
            <v>VIAL</v>
          </cell>
        </row>
        <row r="188">
          <cell r="AG188" t="str">
            <v>VIAL</v>
          </cell>
        </row>
        <row r="189">
          <cell r="AG189" t="str">
            <v>VIAL</v>
          </cell>
        </row>
        <row r="190">
          <cell r="AG190" t="str">
            <v>VIAL</v>
          </cell>
        </row>
        <row r="191">
          <cell r="AG191" t="str">
            <v>VIAL</v>
          </cell>
        </row>
        <row r="192">
          <cell r="AG192" t="str">
            <v>VIAL</v>
          </cell>
        </row>
        <row r="193">
          <cell r="AG193" t="str">
            <v>VIAL</v>
          </cell>
        </row>
        <row r="194">
          <cell r="AG194" t="str">
            <v>VIAL</v>
          </cell>
        </row>
        <row r="195">
          <cell r="AG195" t="str">
            <v>VIAL</v>
          </cell>
        </row>
        <row r="196">
          <cell r="AG196" t="str">
            <v>VIAL</v>
          </cell>
        </row>
        <row r="197">
          <cell r="AG197" t="str">
            <v>VIAL</v>
          </cell>
        </row>
        <row r="198">
          <cell r="AG198" t="str">
            <v>VIAL</v>
          </cell>
        </row>
        <row r="199">
          <cell r="AG199" t="str">
            <v>VIAL</v>
          </cell>
        </row>
        <row r="200">
          <cell r="AG200" t="str">
            <v>VIAL</v>
          </cell>
        </row>
        <row r="201">
          <cell r="AG201" t="str">
            <v>VIAL</v>
          </cell>
        </row>
        <row r="202">
          <cell r="AG202" t="str">
            <v>VIAL</v>
          </cell>
        </row>
        <row r="203">
          <cell r="AG203" t="str">
            <v>VIAL</v>
          </cell>
        </row>
        <row r="204">
          <cell r="AG204" t="str">
            <v>VIAL</v>
          </cell>
        </row>
        <row r="205">
          <cell r="AG205" t="str">
            <v>VIAL</v>
          </cell>
        </row>
        <row r="206">
          <cell r="AG206" t="str">
            <v>VIAL</v>
          </cell>
        </row>
        <row r="207">
          <cell r="AG207" t="str">
            <v>VIAL</v>
          </cell>
        </row>
        <row r="208">
          <cell r="AG208" t="str">
            <v>VIAL</v>
          </cell>
        </row>
        <row r="209">
          <cell r="AG209" t="str">
            <v>VIAL</v>
          </cell>
        </row>
        <row r="210">
          <cell r="AG210" t="str">
            <v>VIAL</v>
          </cell>
        </row>
        <row r="211">
          <cell r="AG211" t="str">
            <v>VIAL</v>
          </cell>
        </row>
        <row r="212">
          <cell r="AG212" t="str">
            <v>VIAL</v>
          </cell>
        </row>
        <row r="213">
          <cell r="AG213" t="str">
            <v>VIAL</v>
          </cell>
        </row>
        <row r="214">
          <cell r="AG214" t="str">
            <v>VIAL</v>
          </cell>
        </row>
        <row r="215">
          <cell r="AG215" t="str">
            <v>VIAL</v>
          </cell>
        </row>
        <row r="216">
          <cell r="AG216" t="str">
            <v>VIAL</v>
          </cell>
        </row>
        <row r="217">
          <cell r="AG217" t="str">
            <v>VIAL</v>
          </cell>
        </row>
        <row r="218">
          <cell r="AG218" t="str">
            <v>VIAL</v>
          </cell>
        </row>
        <row r="219">
          <cell r="AG219" t="str">
            <v>VIAL</v>
          </cell>
        </row>
        <row r="220">
          <cell r="AG220" t="str">
            <v>VIAL</v>
          </cell>
        </row>
        <row r="221">
          <cell r="AG221" t="str">
            <v>VIAL</v>
          </cell>
        </row>
        <row r="222">
          <cell r="AG222" t="str">
            <v>VIAL</v>
          </cell>
        </row>
        <row r="223">
          <cell r="AG223" t="str">
            <v>VIAL</v>
          </cell>
        </row>
        <row r="224">
          <cell r="AG224" t="str">
            <v>VIAL</v>
          </cell>
        </row>
        <row r="225">
          <cell r="AG225" t="str">
            <v>VIAL</v>
          </cell>
        </row>
        <row r="226">
          <cell r="AG226" t="str">
            <v>VIAL</v>
          </cell>
        </row>
        <row r="227">
          <cell r="AG227" t="str">
            <v>VIAL</v>
          </cell>
        </row>
        <row r="228">
          <cell r="AG228" t="str">
            <v>VIAL</v>
          </cell>
        </row>
        <row r="229">
          <cell r="AG229" t="str">
            <v>VIAL</v>
          </cell>
        </row>
        <row r="230">
          <cell r="AG230" t="str">
            <v>VIAL</v>
          </cell>
        </row>
        <row r="231">
          <cell r="AG231" t="str">
            <v>VIAL</v>
          </cell>
        </row>
        <row r="232">
          <cell r="AG232" t="str">
            <v>VIAL</v>
          </cell>
        </row>
        <row r="233">
          <cell r="AG233" t="str">
            <v>VIAL</v>
          </cell>
        </row>
        <row r="234">
          <cell r="AG234" t="str">
            <v>VIAL</v>
          </cell>
        </row>
        <row r="235">
          <cell r="AG235" t="str">
            <v>VIAL</v>
          </cell>
        </row>
        <row r="236">
          <cell r="AG236" t="str">
            <v>VIAL</v>
          </cell>
        </row>
        <row r="237">
          <cell r="AG237" t="str">
            <v>VIAL</v>
          </cell>
        </row>
        <row r="238">
          <cell r="AG238" t="str">
            <v>VIAL</v>
          </cell>
        </row>
        <row r="239">
          <cell r="AG239" t="str">
            <v>VIAL</v>
          </cell>
        </row>
        <row r="240">
          <cell r="AG240" t="str">
            <v>VIAL</v>
          </cell>
        </row>
        <row r="241">
          <cell r="AG241" t="str">
            <v>VIAL</v>
          </cell>
        </row>
        <row r="242">
          <cell r="AG242" t="str">
            <v>VIAL</v>
          </cell>
        </row>
        <row r="243">
          <cell r="AG243" t="str">
            <v>VIAL</v>
          </cell>
        </row>
        <row r="244">
          <cell r="AG244" t="str">
            <v>VIAL</v>
          </cell>
        </row>
        <row r="245">
          <cell r="AG245" t="str">
            <v>VIAL</v>
          </cell>
        </row>
        <row r="246">
          <cell r="AG246" t="str">
            <v>VIAL</v>
          </cell>
        </row>
        <row r="247">
          <cell r="AG247" t="str">
            <v>VIAL</v>
          </cell>
        </row>
        <row r="248">
          <cell r="AG248" t="str">
            <v>VIAL</v>
          </cell>
        </row>
        <row r="249">
          <cell r="AG249" t="str">
            <v>VIAL</v>
          </cell>
        </row>
        <row r="250">
          <cell r="AG250" t="str">
            <v>VIAL</v>
          </cell>
        </row>
        <row r="251">
          <cell r="AG251" t="str">
            <v>VIAL</v>
          </cell>
        </row>
        <row r="252">
          <cell r="AG252" t="str">
            <v>VIAL</v>
          </cell>
        </row>
        <row r="253">
          <cell r="AG253" t="str">
            <v>VIAL</v>
          </cell>
        </row>
        <row r="254">
          <cell r="AG254" t="str">
            <v>VIAL</v>
          </cell>
        </row>
        <row r="255">
          <cell r="AG255" t="str">
            <v>VIAL</v>
          </cell>
        </row>
        <row r="256">
          <cell r="AG256" t="str">
            <v>VIAL</v>
          </cell>
        </row>
        <row r="257">
          <cell r="AG257" t="str">
            <v>VIAL</v>
          </cell>
        </row>
        <row r="258">
          <cell r="AG258" t="str">
            <v>VIAL</v>
          </cell>
        </row>
        <row r="259">
          <cell r="AG259" t="str">
            <v>VIAL</v>
          </cell>
        </row>
        <row r="260">
          <cell r="AG260" t="str">
            <v>VIAL</v>
          </cell>
        </row>
        <row r="261">
          <cell r="AG261" t="str">
            <v>VIAL</v>
          </cell>
        </row>
        <row r="262">
          <cell r="AG262" t="str">
            <v>VIAL</v>
          </cell>
        </row>
        <row r="263">
          <cell r="AG263" t="str">
            <v>VIAL</v>
          </cell>
        </row>
        <row r="264">
          <cell r="AG264" t="str">
            <v>VIAL</v>
          </cell>
        </row>
        <row r="265">
          <cell r="AG265" t="str">
            <v>VIAL</v>
          </cell>
        </row>
        <row r="266">
          <cell r="AG266" t="str">
            <v>VIAL</v>
          </cell>
        </row>
        <row r="267">
          <cell r="AG267" t="str">
            <v>VIAL</v>
          </cell>
        </row>
        <row r="268">
          <cell r="AG268" t="str">
            <v>VIAL</v>
          </cell>
        </row>
        <row r="269">
          <cell r="AG269" t="str">
            <v>VIAL</v>
          </cell>
        </row>
        <row r="270">
          <cell r="AG270" t="str">
            <v>VIAL</v>
          </cell>
        </row>
        <row r="271">
          <cell r="AG271" t="str">
            <v>VIAL</v>
          </cell>
        </row>
        <row r="272">
          <cell r="AG272" t="str">
            <v>VIAL</v>
          </cell>
        </row>
        <row r="273">
          <cell r="AG273" t="str">
            <v>VIAL</v>
          </cell>
        </row>
        <row r="274">
          <cell r="AG274" t="str">
            <v>VIAL</v>
          </cell>
        </row>
        <row r="275">
          <cell r="AG275" t="str">
            <v>VIAL</v>
          </cell>
        </row>
        <row r="276">
          <cell r="AG276" t="str">
            <v>VIAL</v>
          </cell>
        </row>
        <row r="277">
          <cell r="AG277" t="str">
            <v>VIAL</v>
          </cell>
        </row>
        <row r="278">
          <cell r="AG278" t="str">
            <v>VIAL</v>
          </cell>
        </row>
        <row r="279">
          <cell r="AG279" t="str">
            <v>VIAL</v>
          </cell>
        </row>
        <row r="280">
          <cell r="AG280" t="str">
            <v>VIAL</v>
          </cell>
        </row>
        <row r="281">
          <cell r="AG281" t="str">
            <v>VIAL</v>
          </cell>
        </row>
        <row r="282">
          <cell r="AG282" t="str">
            <v>VIAL</v>
          </cell>
        </row>
        <row r="283">
          <cell r="AG283" t="str">
            <v>VIAL</v>
          </cell>
        </row>
        <row r="284">
          <cell r="AG284" t="str">
            <v>VIAL</v>
          </cell>
        </row>
        <row r="285">
          <cell r="AG285" t="str">
            <v>VIAL</v>
          </cell>
        </row>
        <row r="286">
          <cell r="AG286" t="str">
            <v>VIAL</v>
          </cell>
        </row>
        <row r="287">
          <cell r="AG287" t="str">
            <v>VIAL</v>
          </cell>
        </row>
        <row r="288">
          <cell r="AG288" t="str">
            <v>VIAL</v>
          </cell>
        </row>
        <row r="289">
          <cell r="AG289" t="str">
            <v>VIAL</v>
          </cell>
        </row>
        <row r="290">
          <cell r="AG290" t="str">
            <v>VIAL</v>
          </cell>
        </row>
        <row r="291">
          <cell r="AG291" t="str">
            <v>VIAL</v>
          </cell>
        </row>
        <row r="292">
          <cell r="AG292" t="str">
            <v>VIAL</v>
          </cell>
        </row>
        <row r="293">
          <cell r="AG293" t="str">
            <v>VIAL</v>
          </cell>
        </row>
        <row r="294">
          <cell r="AG294" t="str">
            <v>VIAL</v>
          </cell>
        </row>
        <row r="295">
          <cell r="AG295" t="str">
            <v>VIAL</v>
          </cell>
        </row>
        <row r="296">
          <cell r="AG296" t="str">
            <v>VIAL</v>
          </cell>
        </row>
        <row r="297">
          <cell r="AG297" t="str">
            <v>VIAL</v>
          </cell>
        </row>
        <row r="298">
          <cell r="AG298" t="str">
            <v>VIAL</v>
          </cell>
        </row>
        <row r="299">
          <cell r="AG299" t="str">
            <v>VIAL</v>
          </cell>
        </row>
        <row r="300">
          <cell r="AG300" t="str">
            <v>VIAL</v>
          </cell>
        </row>
        <row r="301">
          <cell r="AG301" t="str">
            <v>VIAL</v>
          </cell>
        </row>
        <row r="302">
          <cell r="AG302" t="str">
            <v>VIAL</v>
          </cell>
        </row>
        <row r="303">
          <cell r="AG303" t="str">
            <v>VIAL</v>
          </cell>
        </row>
        <row r="304">
          <cell r="AG304" t="str">
            <v>VIAL</v>
          </cell>
        </row>
        <row r="305">
          <cell r="AG305" t="str">
            <v>VIAL</v>
          </cell>
        </row>
        <row r="306">
          <cell r="AG306" t="str">
            <v>VIAL</v>
          </cell>
        </row>
        <row r="307">
          <cell r="AG307" t="str">
            <v>VIAL</v>
          </cell>
        </row>
        <row r="308">
          <cell r="AG308" t="str">
            <v>VIAL</v>
          </cell>
        </row>
        <row r="309">
          <cell r="AG309" t="str">
            <v>VIAL</v>
          </cell>
        </row>
        <row r="310">
          <cell r="AG310" t="str">
            <v>VIAL</v>
          </cell>
        </row>
        <row r="311">
          <cell r="AG311" t="str">
            <v>VIAL</v>
          </cell>
        </row>
        <row r="312">
          <cell r="AG312" t="str">
            <v>VIAL</v>
          </cell>
        </row>
        <row r="313">
          <cell r="AG313" t="str">
            <v>VIAL</v>
          </cell>
        </row>
        <row r="314">
          <cell r="AG314" t="str">
            <v>VIAL</v>
          </cell>
        </row>
        <row r="315">
          <cell r="AG315" t="str">
            <v>VIAL</v>
          </cell>
        </row>
        <row r="316">
          <cell r="AG316" t="str">
            <v>VIAL</v>
          </cell>
        </row>
        <row r="317">
          <cell r="AG317" t="str">
            <v>VIAL</v>
          </cell>
        </row>
        <row r="318">
          <cell r="AG318" t="str">
            <v>VIAL</v>
          </cell>
        </row>
        <row r="319">
          <cell r="AG319" t="str">
            <v>VIAL</v>
          </cell>
        </row>
        <row r="320">
          <cell r="AG320" t="str">
            <v>VIAL</v>
          </cell>
        </row>
        <row r="321">
          <cell r="AG321" t="str">
            <v>VIAL</v>
          </cell>
        </row>
        <row r="322">
          <cell r="AG322" t="str">
            <v>VIAL</v>
          </cell>
        </row>
        <row r="323">
          <cell r="AG323" t="str">
            <v>VIAL</v>
          </cell>
        </row>
        <row r="324">
          <cell r="AG324" t="str">
            <v>VIAL</v>
          </cell>
        </row>
        <row r="325">
          <cell r="AG325" t="str">
            <v>VIAL</v>
          </cell>
        </row>
        <row r="326">
          <cell r="AG326" t="str">
            <v>VIAL</v>
          </cell>
        </row>
        <row r="327">
          <cell r="AG327" t="str">
            <v>VIAL</v>
          </cell>
        </row>
        <row r="328">
          <cell r="AG328" t="str">
            <v>VIAL</v>
          </cell>
        </row>
        <row r="329">
          <cell r="AG329" t="str">
            <v>VIAL</v>
          </cell>
        </row>
        <row r="330">
          <cell r="AG330" t="str">
            <v>VIAL</v>
          </cell>
        </row>
        <row r="331">
          <cell r="AG331" t="str">
            <v>VIAL</v>
          </cell>
        </row>
        <row r="332">
          <cell r="AG332" t="str">
            <v>VIAL</v>
          </cell>
        </row>
        <row r="333">
          <cell r="AG333" t="str">
            <v>VIAL</v>
          </cell>
        </row>
        <row r="334">
          <cell r="AG334" t="str">
            <v>VIAL</v>
          </cell>
        </row>
        <row r="335">
          <cell r="AG335" t="str">
            <v>VIAL</v>
          </cell>
        </row>
        <row r="336">
          <cell r="AG336" t="str">
            <v>VIAL</v>
          </cell>
        </row>
        <row r="337">
          <cell r="AG337" t="str">
            <v>VIAL</v>
          </cell>
        </row>
        <row r="338">
          <cell r="AG338" t="str">
            <v>VIAL</v>
          </cell>
        </row>
        <row r="339">
          <cell r="AG339" t="str">
            <v>VIAL</v>
          </cell>
        </row>
        <row r="340">
          <cell r="AG340" t="str">
            <v>VIAL</v>
          </cell>
        </row>
        <row r="341">
          <cell r="AG341" t="str">
            <v>VIAL</v>
          </cell>
        </row>
        <row r="342">
          <cell r="AG342" t="str">
            <v>VIAL</v>
          </cell>
        </row>
        <row r="343">
          <cell r="AG343" t="str">
            <v>VIAL</v>
          </cell>
        </row>
        <row r="344">
          <cell r="AG344" t="str">
            <v>VIAL</v>
          </cell>
        </row>
        <row r="345">
          <cell r="AG345" t="str">
            <v>VIAL</v>
          </cell>
        </row>
        <row r="346">
          <cell r="AG346" t="str">
            <v>VIAL</v>
          </cell>
        </row>
        <row r="347">
          <cell r="AG347" t="str">
            <v>VIAL</v>
          </cell>
        </row>
        <row r="348">
          <cell r="AG348" t="str">
            <v>VIAL</v>
          </cell>
        </row>
        <row r="349">
          <cell r="AG349" t="str">
            <v>VIAL</v>
          </cell>
        </row>
        <row r="350">
          <cell r="AG350" t="str">
            <v>VIAL</v>
          </cell>
        </row>
        <row r="351">
          <cell r="AG351" t="str">
            <v>VIAL</v>
          </cell>
        </row>
        <row r="352">
          <cell r="AG352" t="str">
            <v>VIAL</v>
          </cell>
        </row>
        <row r="353">
          <cell r="AG353" t="str">
            <v>VIAL</v>
          </cell>
        </row>
        <row r="354">
          <cell r="AG354" t="str">
            <v>VIAL</v>
          </cell>
        </row>
        <row r="355">
          <cell r="AG355" t="str">
            <v>VIAL</v>
          </cell>
        </row>
        <row r="356">
          <cell r="AG356" t="str">
            <v>VIAL</v>
          </cell>
        </row>
        <row r="357">
          <cell r="AG357" t="str">
            <v>VIAL</v>
          </cell>
        </row>
        <row r="358">
          <cell r="AG358" t="str">
            <v>VIAL</v>
          </cell>
        </row>
        <row r="359">
          <cell r="AG359" t="str">
            <v>VIAL</v>
          </cell>
        </row>
        <row r="360">
          <cell r="AG360" t="str">
            <v>VIAL</v>
          </cell>
        </row>
        <row r="361">
          <cell r="AG361" t="str">
            <v>VIAL</v>
          </cell>
        </row>
        <row r="362">
          <cell r="AG362" t="str">
            <v>VIAL</v>
          </cell>
        </row>
        <row r="363">
          <cell r="AG363" t="str">
            <v>VIAL</v>
          </cell>
        </row>
        <row r="364">
          <cell r="AG364" t="str">
            <v>VIAL</v>
          </cell>
        </row>
        <row r="365">
          <cell r="AG365" t="str">
            <v>VIAL</v>
          </cell>
        </row>
        <row r="366">
          <cell r="AG366" t="str">
            <v>VIAL</v>
          </cell>
        </row>
        <row r="367">
          <cell r="AG367" t="str">
            <v>VIAL</v>
          </cell>
        </row>
        <row r="368">
          <cell r="AG368" t="str">
            <v>VIAL</v>
          </cell>
        </row>
        <row r="369">
          <cell r="AG369" t="str">
            <v>VIAL</v>
          </cell>
        </row>
        <row r="370">
          <cell r="AG370" t="str">
            <v>VIAL</v>
          </cell>
        </row>
        <row r="371">
          <cell r="AG371" t="str">
            <v>VIAL</v>
          </cell>
        </row>
        <row r="372">
          <cell r="AG372" t="str">
            <v>VIAL</v>
          </cell>
        </row>
        <row r="373">
          <cell r="AG373" t="str">
            <v>VIAL</v>
          </cell>
        </row>
        <row r="374">
          <cell r="AG374" t="str">
            <v>VIAL</v>
          </cell>
        </row>
        <row r="375">
          <cell r="AG375" t="str">
            <v>VIAL</v>
          </cell>
        </row>
        <row r="376">
          <cell r="AG376" t="str">
            <v>VIAL</v>
          </cell>
        </row>
        <row r="377">
          <cell r="AG377" t="str">
            <v>VIAL</v>
          </cell>
        </row>
        <row r="378">
          <cell r="AG378" t="str">
            <v>VIAL</v>
          </cell>
        </row>
        <row r="379">
          <cell r="AG379" t="str">
            <v>VIAL</v>
          </cell>
        </row>
        <row r="380">
          <cell r="AG380" t="str">
            <v>VIAL</v>
          </cell>
        </row>
        <row r="381">
          <cell r="AG381" t="str">
            <v>VIAL</v>
          </cell>
        </row>
        <row r="382">
          <cell r="AG382" t="str">
            <v>VIAL</v>
          </cell>
        </row>
        <row r="383">
          <cell r="AG383" t="str">
            <v>VIAL</v>
          </cell>
        </row>
        <row r="384">
          <cell r="AG384" t="str">
            <v>VIAL</v>
          </cell>
        </row>
        <row r="385">
          <cell r="AG385" t="str">
            <v>VIAL</v>
          </cell>
        </row>
        <row r="386">
          <cell r="AG386" t="str">
            <v>VIAL</v>
          </cell>
        </row>
        <row r="387">
          <cell r="AG387" t="str">
            <v>VIAL</v>
          </cell>
        </row>
        <row r="388">
          <cell r="AG388" t="str">
            <v>VIAL</v>
          </cell>
        </row>
        <row r="389">
          <cell r="AG389" t="str">
            <v>VIAL</v>
          </cell>
        </row>
        <row r="390">
          <cell r="AG390" t="str">
            <v>VIAL</v>
          </cell>
        </row>
        <row r="391">
          <cell r="AG391" t="str">
            <v>VIAL</v>
          </cell>
        </row>
        <row r="392">
          <cell r="AG392" t="str">
            <v>VIAL</v>
          </cell>
        </row>
        <row r="393">
          <cell r="AG393" t="str">
            <v>VIAL</v>
          </cell>
        </row>
        <row r="394">
          <cell r="AG394" t="str">
            <v>VIAL</v>
          </cell>
        </row>
        <row r="395">
          <cell r="AG395" t="str">
            <v>VIAL</v>
          </cell>
        </row>
        <row r="396">
          <cell r="AG396" t="str">
            <v>VIAL</v>
          </cell>
        </row>
        <row r="397">
          <cell r="AG397" t="str">
            <v>VIAL</v>
          </cell>
        </row>
        <row r="398">
          <cell r="AG398" t="str">
            <v>VIAL</v>
          </cell>
        </row>
        <row r="399">
          <cell r="AG399" t="str">
            <v>VIAL</v>
          </cell>
        </row>
        <row r="400">
          <cell r="AG400" t="str">
            <v>VIAL</v>
          </cell>
        </row>
        <row r="401">
          <cell r="AG401" t="str">
            <v>VIAL</v>
          </cell>
        </row>
        <row r="402">
          <cell r="AG402" t="str">
            <v>VIAL</v>
          </cell>
        </row>
        <row r="403">
          <cell r="AG403" t="str">
            <v>VIAL</v>
          </cell>
        </row>
        <row r="404">
          <cell r="AG404" t="str">
            <v>VIAL</v>
          </cell>
        </row>
        <row r="405">
          <cell r="AG405" t="str">
            <v>VIAL</v>
          </cell>
        </row>
        <row r="406">
          <cell r="AG406" t="str">
            <v>VIAL</v>
          </cell>
        </row>
        <row r="407">
          <cell r="AG407" t="str">
            <v>VIAL</v>
          </cell>
        </row>
        <row r="408">
          <cell r="AG408" t="str">
            <v>VIAL</v>
          </cell>
        </row>
        <row r="409">
          <cell r="AG409" t="str">
            <v>VIAL</v>
          </cell>
        </row>
        <row r="410">
          <cell r="AG410" t="str">
            <v>VIAL</v>
          </cell>
        </row>
        <row r="411">
          <cell r="AG411" t="str">
            <v>VIAL</v>
          </cell>
        </row>
        <row r="412">
          <cell r="AG412" t="str">
            <v>VIAL</v>
          </cell>
        </row>
        <row r="413">
          <cell r="AG413" t="str">
            <v>VIAL</v>
          </cell>
        </row>
        <row r="414">
          <cell r="AG414" t="str">
            <v>VIAL</v>
          </cell>
        </row>
        <row r="415">
          <cell r="AG415" t="str">
            <v>VIAL</v>
          </cell>
        </row>
        <row r="416">
          <cell r="AG416" t="str">
            <v>VIAL</v>
          </cell>
        </row>
        <row r="417">
          <cell r="AG417" t="str">
            <v>VIAL</v>
          </cell>
        </row>
        <row r="418">
          <cell r="AG418" t="str">
            <v>VIAL</v>
          </cell>
        </row>
        <row r="419">
          <cell r="AG419" t="str">
            <v>VIAL</v>
          </cell>
        </row>
        <row r="420">
          <cell r="AG420" t="str">
            <v>VIAL</v>
          </cell>
        </row>
        <row r="421">
          <cell r="AG421" t="str">
            <v>VIAL</v>
          </cell>
        </row>
        <row r="422">
          <cell r="AG422" t="str">
            <v>VIAL</v>
          </cell>
        </row>
        <row r="423">
          <cell r="AG423" t="str">
            <v>VIAL</v>
          </cell>
        </row>
        <row r="424">
          <cell r="AG424" t="str">
            <v>VIAL</v>
          </cell>
        </row>
        <row r="425">
          <cell r="AG425" t="str">
            <v>VIAL</v>
          </cell>
        </row>
        <row r="426">
          <cell r="AG426" t="str">
            <v>VIAL</v>
          </cell>
        </row>
        <row r="427">
          <cell r="AG427" t="str">
            <v>VIAL</v>
          </cell>
        </row>
        <row r="428">
          <cell r="AG428" t="str">
            <v>VIAL</v>
          </cell>
        </row>
        <row r="429">
          <cell r="AG429" t="str">
            <v>VIAL</v>
          </cell>
        </row>
        <row r="430">
          <cell r="AG430" t="str">
            <v>VIAL</v>
          </cell>
        </row>
        <row r="431">
          <cell r="AG431" t="str">
            <v>VIAL</v>
          </cell>
        </row>
        <row r="432">
          <cell r="AG432" t="str">
            <v>VIAL</v>
          </cell>
        </row>
        <row r="433">
          <cell r="AG433" t="str">
            <v>VIAL</v>
          </cell>
        </row>
        <row r="434">
          <cell r="AG434" t="str">
            <v>VIAL</v>
          </cell>
        </row>
        <row r="435">
          <cell r="AG435" t="str">
            <v>VIAL</v>
          </cell>
        </row>
        <row r="436">
          <cell r="AG436" t="str">
            <v>VIAL</v>
          </cell>
        </row>
        <row r="437">
          <cell r="AG437" t="str">
            <v>VIAL</v>
          </cell>
        </row>
        <row r="438">
          <cell r="AG438" t="str">
            <v>VIAL</v>
          </cell>
        </row>
        <row r="439">
          <cell r="AG439" t="str">
            <v>VIAL</v>
          </cell>
        </row>
        <row r="440">
          <cell r="AG440" t="str">
            <v>VIAL</v>
          </cell>
        </row>
        <row r="441">
          <cell r="AG441" t="str">
            <v>VIAL</v>
          </cell>
        </row>
        <row r="442">
          <cell r="AG442" t="str">
            <v>VIAL</v>
          </cell>
        </row>
        <row r="443">
          <cell r="AG443" t="str">
            <v>VIAL</v>
          </cell>
        </row>
        <row r="444">
          <cell r="AG444" t="str">
            <v>VIAL</v>
          </cell>
        </row>
        <row r="445">
          <cell r="AG445" t="str">
            <v>VIAL</v>
          </cell>
        </row>
        <row r="446">
          <cell r="AG446" t="str">
            <v>VIAL</v>
          </cell>
        </row>
        <row r="447">
          <cell r="AG447" t="str">
            <v>VIAL</v>
          </cell>
        </row>
        <row r="448">
          <cell r="AG448" t="str">
            <v>VIAL</v>
          </cell>
        </row>
        <row r="449">
          <cell r="AG449" t="str">
            <v>VIAL</v>
          </cell>
        </row>
        <row r="450">
          <cell r="AG450" t="str">
            <v>VIAL</v>
          </cell>
        </row>
        <row r="451">
          <cell r="AG451" t="str">
            <v>VIAL</v>
          </cell>
        </row>
        <row r="452">
          <cell r="AG452" t="str">
            <v>VIAL</v>
          </cell>
        </row>
        <row r="453">
          <cell r="AG453" t="str">
            <v>VIAL</v>
          </cell>
        </row>
        <row r="454">
          <cell r="AG454" t="str">
            <v>VIAL</v>
          </cell>
        </row>
        <row r="455">
          <cell r="AG455" t="str">
            <v>VIAL</v>
          </cell>
        </row>
        <row r="456">
          <cell r="AG456" t="str">
            <v>VIAL</v>
          </cell>
        </row>
        <row r="457">
          <cell r="AG457" t="str">
            <v>VIAL</v>
          </cell>
        </row>
        <row r="458">
          <cell r="AG458" t="str">
            <v>VIAL</v>
          </cell>
        </row>
        <row r="459">
          <cell r="AG459" t="str">
            <v>VIAL</v>
          </cell>
        </row>
        <row r="460">
          <cell r="AG460" t="str">
            <v>VIAL</v>
          </cell>
        </row>
        <row r="461">
          <cell r="AG461" t="str">
            <v>VIAL</v>
          </cell>
        </row>
        <row r="462">
          <cell r="AG462" t="str">
            <v>VIAL</v>
          </cell>
        </row>
        <row r="463">
          <cell r="AG463" t="str">
            <v>VIAL</v>
          </cell>
        </row>
        <row r="464">
          <cell r="AG464" t="str">
            <v>VIAL</v>
          </cell>
        </row>
        <row r="465">
          <cell r="AG465" t="str">
            <v>VIAL</v>
          </cell>
        </row>
        <row r="466">
          <cell r="AG466" t="str">
            <v>VIAL</v>
          </cell>
        </row>
        <row r="467">
          <cell r="AG467" t="str">
            <v>VIAL</v>
          </cell>
        </row>
        <row r="468">
          <cell r="AG468" t="str">
            <v>VIAL</v>
          </cell>
        </row>
        <row r="469">
          <cell r="AG469" t="str">
            <v>VIAL</v>
          </cell>
        </row>
        <row r="470">
          <cell r="AG470" t="str">
            <v>VIAL</v>
          </cell>
        </row>
        <row r="471">
          <cell r="AG471" t="str">
            <v>VIAL</v>
          </cell>
        </row>
        <row r="472">
          <cell r="AG472" t="str">
            <v>VIAL</v>
          </cell>
        </row>
        <row r="473">
          <cell r="AG473" t="str">
            <v>VIAL</v>
          </cell>
        </row>
        <row r="474">
          <cell r="AG474" t="str">
            <v>VIAL</v>
          </cell>
        </row>
        <row r="475">
          <cell r="AG475" t="str">
            <v>VIAL</v>
          </cell>
        </row>
        <row r="476">
          <cell r="AG476" t="str">
            <v>VIAL</v>
          </cell>
        </row>
        <row r="477">
          <cell r="AG477" t="str">
            <v>VIAL</v>
          </cell>
        </row>
        <row r="478">
          <cell r="AG478" t="str">
            <v>VIAL</v>
          </cell>
        </row>
        <row r="479">
          <cell r="AG479" t="str">
            <v>VIAL</v>
          </cell>
        </row>
        <row r="480">
          <cell r="AG480" t="str">
            <v>VIAL</v>
          </cell>
        </row>
        <row r="481">
          <cell r="AG481" t="str">
            <v>VIAL</v>
          </cell>
        </row>
        <row r="482">
          <cell r="AG482" t="str">
            <v>VIAL</v>
          </cell>
        </row>
        <row r="483">
          <cell r="AG483" t="str">
            <v>VIAL</v>
          </cell>
        </row>
        <row r="484">
          <cell r="AG484" t="str">
            <v>VIAL</v>
          </cell>
        </row>
        <row r="485">
          <cell r="AG485" t="str">
            <v>VIAL</v>
          </cell>
        </row>
        <row r="486">
          <cell r="AG486" t="str">
            <v>VIAL</v>
          </cell>
        </row>
        <row r="487">
          <cell r="AG487" t="str">
            <v>VIAL</v>
          </cell>
        </row>
        <row r="488">
          <cell r="AG488" t="str">
            <v>VIAL</v>
          </cell>
        </row>
        <row r="489">
          <cell r="AG489" t="str">
            <v>VIAL</v>
          </cell>
        </row>
        <row r="490">
          <cell r="AG490" t="str">
            <v>VIAL</v>
          </cell>
        </row>
        <row r="491">
          <cell r="AG491" t="str">
            <v>VIAL</v>
          </cell>
        </row>
        <row r="492">
          <cell r="AG492" t="str">
            <v>VIAL</v>
          </cell>
        </row>
        <row r="493">
          <cell r="AG493" t="str">
            <v>VIAL</v>
          </cell>
        </row>
        <row r="494">
          <cell r="AG494" t="str">
            <v>VIAL</v>
          </cell>
        </row>
        <row r="495">
          <cell r="AG495" t="str">
            <v>VIAL</v>
          </cell>
        </row>
        <row r="496">
          <cell r="AG496" t="str">
            <v>VIAL</v>
          </cell>
        </row>
        <row r="497">
          <cell r="AG497" t="str">
            <v>VIAL</v>
          </cell>
        </row>
        <row r="498">
          <cell r="AG498" t="str">
            <v>VIAL</v>
          </cell>
        </row>
        <row r="499">
          <cell r="AG499" t="str">
            <v>VIAL</v>
          </cell>
        </row>
        <row r="500">
          <cell r="AG500" t="str">
            <v>VIAL</v>
          </cell>
        </row>
        <row r="501">
          <cell r="AG501" t="str">
            <v>VIAL</v>
          </cell>
        </row>
        <row r="502">
          <cell r="AG502" t="str">
            <v>VIAL</v>
          </cell>
        </row>
        <row r="503">
          <cell r="AG503" t="str">
            <v>VIAL</v>
          </cell>
        </row>
        <row r="504">
          <cell r="AG504" t="str">
            <v>VIAL</v>
          </cell>
        </row>
        <row r="505">
          <cell r="AG505" t="str">
            <v>VIAL</v>
          </cell>
        </row>
        <row r="506">
          <cell r="AG506" t="str">
            <v>VIAL</v>
          </cell>
        </row>
        <row r="507">
          <cell r="AG507" t="str">
            <v>VIAL</v>
          </cell>
        </row>
        <row r="508">
          <cell r="AG508" t="str">
            <v>VIAL</v>
          </cell>
        </row>
        <row r="509">
          <cell r="AG509" t="str">
            <v>VIAL</v>
          </cell>
        </row>
        <row r="510">
          <cell r="AG510" t="str">
            <v>VIAL</v>
          </cell>
        </row>
        <row r="511">
          <cell r="AG511" t="str">
            <v>VIAL</v>
          </cell>
        </row>
        <row r="512">
          <cell r="AG512" t="str">
            <v>VIAL</v>
          </cell>
        </row>
        <row r="513">
          <cell r="AG513" t="str">
            <v>VIAL</v>
          </cell>
        </row>
        <row r="514">
          <cell r="AG514" t="str">
            <v>VIAL</v>
          </cell>
        </row>
        <row r="515">
          <cell r="AG515" t="str">
            <v>VIAL</v>
          </cell>
        </row>
        <row r="516">
          <cell r="AG516" t="str">
            <v>VIAL</v>
          </cell>
        </row>
        <row r="517">
          <cell r="AG517" t="str">
            <v>EU</v>
          </cell>
        </row>
        <row r="518">
          <cell r="AG518" t="str">
            <v>US</v>
          </cell>
        </row>
        <row r="519">
          <cell r="AG519" t="str">
            <v>US</v>
          </cell>
        </row>
        <row r="520">
          <cell r="AG520" t="str">
            <v>EU</v>
          </cell>
        </row>
        <row r="521">
          <cell r="AG521" t="str">
            <v>EU</v>
          </cell>
        </row>
        <row r="522">
          <cell r="AG522" t="str">
            <v>EU</v>
          </cell>
        </row>
        <row r="523">
          <cell r="AG523" t="str">
            <v>US</v>
          </cell>
        </row>
        <row r="524">
          <cell r="AG524" t="str">
            <v>ROW</v>
          </cell>
        </row>
        <row r="525">
          <cell r="AG525" t="str">
            <v>ROW</v>
          </cell>
        </row>
        <row r="526">
          <cell r="AG526" t="str">
            <v>ROW</v>
          </cell>
        </row>
        <row r="527">
          <cell r="AG527" t="str">
            <v>ROW</v>
          </cell>
        </row>
        <row r="528">
          <cell r="AG528" t="str">
            <v>ROW</v>
          </cell>
        </row>
        <row r="529">
          <cell r="AG529" t="str">
            <v>EU</v>
          </cell>
        </row>
        <row r="530">
          <cell r="AG530" t="str">
            <v>EU</v>
          </cell>
        </row>
        <row r="531">
          <cell r="AG531" t="str">
            <v>EU</v>
          </cell>
        </row>
        <row r="532">
          <cell r="AG532" t="str">
            <v>EU</v>
          </cell>
        </row>
        <row r="533">
          <cell r="AG533" t="str">
            <v>US</v>
          </cell>
        </row>
        <row r="534">
          <cell r="AG534" t="str">
            <v>EU</v>
          </cell>
        </row>
        <row r="535">
          <cell r="AG535" t="str">
            <v>EU</v>
          </cell>
        </row>
        <row r="536">
          <cell r="AG536" t="str">
            <v>EU</v>
          </cell>
        </row>
        <row r="537">
          <cell r="AG537" t="str">
            <v>EU</v>
          </cell>
        </row>
        <row r="538">
          <cell r="AG538" t="str">
            <v>EU</v>
          </cell>
        </row>
        <row r="539">
          <cell r="AG539" t="str">
            <v>EU</v>
          </cell>
        </row>
        <row r="540">
          <cell r="AG540" t="str">
            <v>EU</v>
          </cell>
        </row>
        <row r="541">
          <cell r="AG541" t="str">
            <v>EU</v>
          </cell>
        </row>
        <row r="542">
          <cell r="AG542" t="str">
            <v>EU</v>
          </cell>
        </row>
        <row r="543">
          <cell r="AG543" t="str">
            <v>EU</v>
          </cell>
        </row>
        <row r="544">
          <cell r="AG544" t="str">
            <v>EU</v>
          </cell>
        </row>
        <row r="545">
          <cell r="AG545" t="str">
            <v>EU</v>
          </cell>
        </row>
        <row r="546">
          <cell r="AG546" t="str">
            <v>EU</v>
          </cell>
        </row>
        <row r="547">
          <cell r="AG547" t="str">
            <v>EU</v>
          </cell>
        </row>
        <row r="548">
          <cell r="AG548" t="str">
            <v>EU</v>
          </cell>
        </row>
        <row r="549">
          <cell r="AG549" t="str">
            <v>EU</v>
          </cell>
        </row>
        <row r="550">
          <cell r="AG550" t="str">
            <v>EU</v>
          </cell>
        </row>
        <row r="551">
          <cell r="AG551" t="str">
            <v>EU</v>
          </cell>
        </row>
        <row r="552">
          <cell r="AG552" t="str">
            <v>EU</v>
          </cell>
        </row>
        <row r="553">
          <cell r="AG553" t="str">
            <v>EU</v>
          </cell>
        </row>
        <row r="554">
          <cell r="AG554" t="str">
            <v>EU</v>
          </cell>
        </row>
        <row r="555">
          <cell r="AG555" t="str">
            <v>EU</v>
          </cell>
        </row>
        <row r="556">
          <cell r="AG556" t="str">
            <v>EU</v>
          </cell>
        </row>
        <row r="557">
          <cell r="AG557" t="str">
            <v>EU</v>
          </cell>
        </row>
        <row r="558">
          <cell r="AG558" t="str">
            <v>EU</v>
          </cell>
        </row>
        <row r="559">
          <cell r="AG559" t="str">
            <v>EU</v>
          </cell>
        </row>
        <row r="560">
          <cell r="AG560" t="str">
            <v>EU</v>
          </cell>
        </row>
        <row r="561">
          <cell r="AG561" t="str">
            <v>EU</v>
          </cell>
        </row>
        <row r="562">
          <cell r="AG562" t="str">
            <v>EU</v>
          </cell>
        </row>
        <row r="563">
          <cell r="AG563" t="str">
            <v>ROW</v>
          </cell>
        </row>
        <row r="564">
          <cell r="AG564" t="str">
            <v>ROW</v>
          </cell>
        </row>
        <row r="565">
          <cell r="AG565" t="str">
            <v>EU</v>
          </cell>
        </row>
        <row r="566">
          <cell r="AG566" t="str">
            <v>ROW</v>
          </cell>
        </row>
        <row r="567">
          <cell r="AG567" t="str">
            <v>ROW</v>
          </cell>
        </row>
        <row r="568">
          <cell r="AG568" t="str">
            <v>ROW</v>
          </cell>
        </row>
        <row r="569">
          <cell r="AG569" t="str">
            <v>ROW</v>
          </cell>
        </row>
        <row r="570">
          <cell r="AG570" t="str">
            <v>ROW</v>
          </cell>
        </row>
        <row r="571">
          <cell r="AG571" t="str">
            <v>ROW</v>
          </cell>
        </row>
        <row r="572">
          <cell r="AG572" t="str">
            <v>ROW</v>
          </cell>
        </row>
        <row r="573">
          <cell r="AG573" t="str">
            <v>ROW</v>
          </cell>
        </row>
        <row r="574">
          <cell r="AG574" t="str">
            <v>EU</v>
          </cell>
        </row>
        <row r="575">
          <cell r="AG575" t="str">
            <v>ROW</v>
          </cell>
        </row>
        <row r="576">
          <cell r="AG576" t="str">
            <v>ROW</v>
          </cell>
        </row>
        <row r="577">
          <cell r="AG577" t="str">
            <v>ROW</v>
          </cell>
        </row>
        <row r="578">
          <cell r="AG578" t="str">
            <v>ROW</v>
          </cell>
        </row>
        <row r="579">
          <cell r="AG579" t="str">
            <v>ROW</v>
          </cell>
        </row>
        <row r="580">
          <cell r="AG580" t="str">
            <v>ROW</v>
          </cell>
        </row>
        <row r="581">
          <cell r="AG581" t="str">
            <v>EU</v>
          </cell>
        </row>
        <row r="582">
          <cell r="AG582" t="str">
            <v>EU</v>
          </cell>
        </row>
        <row r="583">
          <cell r="AG583" t="str">
            <v>ROW</v>
          </cell>
        </row>
        <row r="584">
          <cell r="AG584" t="str">
            <v>ROW</v>
          </cell>
        </row>
        <row r="585">
          <cell r="AG585" t="str">
            <v>ROW</v>
          </cell>
        </row>
        <row r="586">
          <cell r="AG586" t="str">
            <v>ROW</v>
          </cell>
        </row>
        <row r="587">
          <cell r="AG587" t="str">
            <v>ROW</v>
          </cell>
        </row>
        <row r="588">
          <cell r="AG588" t="str">
            <v>ROW</v>
          </cell>
        </row>
        <row r="589">
          <cell r="AG589" t="str">
            <v>EU</v>
          </cell>
        </row>
        <row r="590">
          <cell r="AG590" t="str">
            <v>EU</v>
          </cell>
        </row>
        <row r="591">
          <cell r="AG591" t="str">
            <v>ROW</v>
          </cell>
        </row>
        <row r="592">
          <cell r="AG592" t="str">
            <v>EU</v>
          </cell>
        </row>
        <row r="593">
          <cell r="AG593" t="str">
            <v>US</v>
          </cell>
        </row>
        <row r="594">
          <cell r="AG594" t="str">
            <v>EU</v>
          </cell>
        </row>
        <row r="595">
          <cell r="AG595" t="str">
            <v>EU</v>
          </cell>
        </row>
        <row r="596">
          <cell r="AG596" t="str">
            <v>EU</v>
          </cell>
        </row>
        <row r="597">
          <cell r="AG597" t="str">
            <v>EU</v>
          </cell>
        </row>
        <row r="598">
          <cell r="AG598" t="str">
            <v>EU</v>
          </cell>
        </row>
        <row r="599">
          <cell r="AG599" t="str">
            <v>EU</v>
          </cell>
        </row>
        <row r="600">
          <cell r="AG600" t="str">
            <v>EU</v>
          </cell>
        </row>
        <row r="601">
          <cell r="AG601" t="str">
            <v>EU</v>
          </cell>
        </row>
        <row r="602">
          <cell r="AG602" t="str">
            <v>EU</v>
          </cell>
        </row>
        <row r="603">
          <cell r="AG603" t="str">
            <v>EU</v>
          </cell>
        </row>
        <row r="604">
          <cell r="AG604" t="str">
            <v>EU</v>
          </cell>
        </row>
        <row r="605">
          <cell r="AG605" t="str">
            <v>EU</v>
          </cell>
        </row>
        <row r="606">
          <cell r="AG606" t="str">
            <v>EU</v>
          </cell>
        </row>
        <row r="607">
          <cell r="AG607" t="str">
            <v>EU</v>
          </cell>
        </row>
        <row r="608">
          <cell r="AG608" t="str">
            <v>EU</v>
          </cell>
        </row>
        <row r="609">
          <cell r="AG609" t="str">
            <v>EU</v>
          </cell>
        </row>
        <row r="610">
          <cell r="AG610" t="str">
            <v>EU</v>
          </cell>
        </row>
        <row r="611">
          <cell r="AG611" t="str">
            <v>EU</v>
          </cell>
        </row>
        <row r="612">
          <cell r="AG612" t="str">
            <v>EU</v>
          </cell>
        </row>
        <row r="613">
          <cell r="AG613" t="str">
            <v>EU</v>
          </cell>
        </row>
        <row r="614">
          <cell r="AG614" t="str">
            <v>EU</v>
          </cell>
        </row>
        <row r="615">
          <cell r="AG615" t="str">
            <v>EU</v>
          </cell>
        </row>
        <row r="616">
          <cell r="AG616" t="str">
            <v>EU</v>
          </cell>
        </row>
        <row r="617">
          <cell r="AG617" t="str">
            <v>EU</v>
          </cell>
        </row>
        <row r="618">
          <cell r="AG618" t="str">
            <v>EU</v>
          </cell>
        </row>
        <row r="619">
          <cell r="AG619" t="str">
            <v>EU</v>
          </cell>
        </row>
        <row r="620">
          <cell r="AG620" t="str">
            <v>EU</v>
          </cell>
        </row>
        <row r="621">
          <cell r="AG621" t="str">
            <v>EU</v>
          </cell>
        </row>
        <row r="622">
          <cell r="AG622" t="str">
            <v>EU</v>
          </cell>
        </row>
        <row r="623">
          <cell r="AG623" t="str">
            <v>ROW</v>
          </cell>
        </row>
        <row r="624">
          <cell r="AG624" t="str">
            <v>ROW</v>
          </cell>
        </row>
        <row r="625">
          <cell r="AG625" t="str">
            <v>EU</v>
          </cell>
        </row>
        <row r="626">
          <cell r="AG626" t="str">
            <v>ROW</v>
          </cell>
        </row>
        <row r="627">
          <cell r="AG627" t="str">
            <v>ROW</v>
          </cell>
        </row>
        <row r="628">
          <cell r="AG628" t="str">
            <v>ROW</v>
          </cell>
        </row>
        <row r="629">
          <cell r="AG629" t="str">
            <v>ROW</v>
          </cell>
        </row>
        <row r="630">
          <cell r="AG630" t="str">
            <v>ROW</v>
          </cell>
        </row>
        <row r="631">
          <cell r="AG631" t="str">
            <v>ROW</v>
          </cell>
        </row>
        <row r="632">
          <cell r="AG632" t="str">
            <v>ROW</v>
          </cell>
        </row>
        <row r="633">
          <cell r="AG633" t="str">
            <v>ROW</v>
          </cell>
        </row>
        <row r="634">
          <cell r="AG634" t="str">
            <v>EU</v>
          </cell>
        </row>
        <row r="635">
          <cell r="AG635" t="str">
            <v>ROW</v>
          </cell>
        </row>
        <row r="636">
          <cell r="AG636" t="str">
            <v>ROW</v>
          </cell>
        </row>
        <row r="637">
          <cell r="AG637" t="str">
            <v>ROW</v>
          </cell>
        </row>
        <row r="638">
          <cell r="AG638" t="str">
            <v>ROW</v>
          </cell>
        </row>
        <row r="639">
          <cell r="AG639" t="str">
            <v>ROW</v>
          </cell>
        </row>
        <row r="640">
          <cell r="AG640" t="str">
            <v>ROW</v>
          </cell>
        </row>
        <row r="641">
          <cell r="AG641" t="str">
            <v>EU</v>
          </cell>
        </row>
        <row r="642">
          <cell r="AG642" t="str">
            <v>EU</v>
          </cell>
        </row>
        <row r="643">
          <cell r="AG643" t="str">
            <v>ROW</v>
          </cell>
        </row>
        <row r="644">
          <cell r="AG644" t="str">
            <v>ROW</v>
          </cell>
        </row>
        <row r="645">
          <cell r="AG645" t="str">
            <v>ROW</v>
          </cell>
        </row>
        <row r="646">
          <cell r="AG646" t="str">
            <v>ROW</v>
          </cell>
        </row>
        <row r="647">
          <cell r="AG647" t="str">
            <v>ROW</v>
          </cell>
        </row>
        <row r="648">
          <cell r="AG648" t="str">
            <v>ROW</v>
          </cell>
        </row>
        <row r="649">
          <cell r="AG649" t="str">
            <v>EU</v>
          </cell>
        </row>
        <row r="650">
          <cell r="AG650" t="str">
            <v>EU</v>
          </cell>
        </row>
        <row r="651">
          <cell r="AG651" t="str">
            <v>ROW</v>
          </cell>
        </row>
        <row r="652">
          <cell r="AG652" t="str">
            <v>US</v>
          </cell>
        </row>
        <row r="653">
          <cell r="AG653" t="str">
            <v>ROW</v>
          </cell>
        </row>
        <row r="654">
          <cell r="AG654" t="str">
            <v>EU</v>
          </cell>
        </row>
        <row r="655">
          <cell r="AG655" t="str">
            <v>EU</v>
          </cell>
        </row>
        <row r="656">
          <cell r="AG656" t="str">
            <v>EU</v>
          </cell>
        </row>
        <row r="657">
          <cell r="AG657" t="str">
            <v>EU</v>
          </cell>
        </row>
        <row r="658">
          <cell r="AG658" t="str">
            <v>EU</v>
          </cell>
        </row>
        <row r="659">
          <cell r="AG659" t="str">
            <v>EU</v>
          </cell>
        </row>
        <row r="660">
          <cell r="AG660" t="str">
            <v>EU</v>
          </cell>
        </row>
        <row r="661">
          <cell r="AG661" t="str">
            <v>EU</v>
          </cell>
        </row>
        <row r="662">
          <cell r="AG662" t="str">
            <v>EU</v>
          </cell>
        </row>
        <row r="663">
          <cell r="AG663" t="str">
            <v>EU</v>
          </cell>
        </row>
        <row r="664">
          <cell r="AG664" t="str">
            <v>EU</v>
          </cell>
        </row>
        <row r="665">
          <cell r="AG665" t="str">
            <v>EU</v>
          </cell>
        </row>
        <row r="666">
          <cell r="AG666" t="str">
            <v>EU</v>
          </cell>
        </row>
        <row r="667">
          <cell r="AG667" t="str">
            <v>EU</v>
          </cell>
        </row>
        <row r="668">
          <cell r="AG668" t="str">
            <v>EU</v>
          </cell>
        </row>
        <row r="669">
          <cell r="AG669" t="str">
            <v>EU</v>
          </cell>
        </row>
        <row r="670">
          <cell r="AG670" t="str">
            <v>EU</v>
          </cell>
        </row>
        <row r="671">
          <cell r="AG671" t="str">
            <v>EU</v>
          </cell>
        </row>
        <row r="672">
          <cell r="AG672" t="str">
            <v>EU</v>
          </cell>
        </row>
        <row r="673">
          <cell r="AG673" t="str">
            <v>EU</v>
          </cell>
        </row>
        <row r="674">
          <cell r="AG674" t="str">
            <v>EU</v>
          </cell>
        </row>
        <row r="675">
          <cell r="AG675" t="str">
            <v>EU</v>
          </cell>
        </row>
        <row r="676">
          <cell r="AG676" t="str">
            <v>EU</v>
          </cell>
        </row>
        <row r="677">
          <cell r="AG677" t="str">
            <v>EU</v>
          </cell>
        </row>
        <row r="678">
          <cell r="AG678" t="str">
            <v>EU</v>
          </cell>
        </row>
        <row r="679">
          <cell r="AG679" t="str">
            <v>EU</v>
          </cell>
        </row>
        <row r="680">
          <cell r="AG680" t="str">
            <v>EU</v>
          </cell>
        </row>
        <row r="681">
          <cell r="AG681" t="str">
            <v>EU</v>
          </cell>
        </row>
        <row r="682">
          <cell r="AG682" t="str">
            <v>EU</v>
          </cell>
        </row>
        <row r="683">
          <cell r="AG683" t="str">
            <v>EU</v>
          </cell>
        </row>
        <row r="684">
          <cell r="AG684" t="str">
            <v>ROW</v>
          </cell>
        </row>
        <row r="685">
          <cell r="AG685" t="str">
            <v>ROW</v>
          </cell>
        </row>
        <row r="686">
          <cell r="AG686" t="str">
            <v>ROW</v>
          </cell>
        </row>
        <row r="687">
          <cell r="AG687" t="str">
            <v>ROW</v>
          </cell>
        </row>
        <row r="688">
          <cell r="AG688" t="str">
            <v>ROW</v>
          </cell>
        </row>
        <row r="689">
          <cell r="AG689" t="str">
            <v>ROW</v>
          </cell>
        </row>
        <row r="690">
          <cell r="AG690" t="str">
            <v>ROW</v>
          </cell>
        </row>
        <row r="691">
          <cell r="AG691" t="str">
            <v>ROW</v>
          </cell>
        </row>
        <row r="692">
          <cell r="AG692" t="str">
            <v>ROW</v>
          </cell>
        </row>
        <row r="693">
          <cell r="AG693" t="str">
            <v>EU</v>
          </cell>
        </row>
        <row r="694">
          <cell r="AG694" t="str">
            <v>ROW</v>
          </cell>
        </row>
        <row r="695">
          <cell r="AG695" t="str">
            <v>ROW</v>
          </cell>
        </row>
        <row r="696">
          <cell r="AG696" t="str">
            <v>ROW</v>
          </cell>
        </row>
        <row r="697">
          <cell r="AG697" t="str">
            <v>ROW</v>
          </cell>
        </row>
        <row r="698">
          <cell r="AG698" t="str">
            <v>EU</v>
          </cell>
        </row>
        <row r="699">
          <cell r="AG699" t="str">
            <v>ROW</v>
          </cell>
        </row>
        <row r="700">
          <cell r="AG700" t="str">
            <v>ROW</v>
          </cell>
        </row>
        <row r="701">
          <cell r="AG701" t="str">
            <v>ROW</v>
          </cell>
        </row>
        <row r="702">
          <cell r="AG702" t="str">
            <v>ROW</v>
          </cell>
        </row>
        <row r="703">
          <cell r="AG703" t="str">
            <v>ROW</v>
          </cell>
        </row>
        <row r="704">
          <cell r="AG704" t="str">
            <v>EU</v>
          </cell>
        </row>
        <row r="705">
          <cell r="AG705" t="str">
            <v>ROW</v>
          </cell>
        </row>
        <row r="706">
          <cell r="AG706" t="str">
            <v>EU</v>
          </cell>
        </row>
        <row r="707">
          <cell r="AG707" t="str">
            <v>US</v>
          </cell>
        </row>
        <row r="708">
          <cell r="AG708" t="str">
            <v>ROW</v>
          </cell>
        </row>
        <row r="709">
          <cell r="AG709" t="str">
            <v>EU</v>
          </cell>
        </row>
        <row r="710">
          <cell r="AG710" t="str">
            <v>EU</v>
          </cell>
        </row>
        <row r="711">
          <cell r="AG711" t="str">
            <v>EU</v>
          </cell>
        </row>
        <row r="712">
          <cell r="AG712" t="str">
            <v>EU</v>
          </cell>
        </row>
        <row r="713">
          <cell r="AG713" t="str">
            <v>EU</v>
          </cell>
        </row>
        <row r="714">
          <cell r="AG714" t="str">
            <v>EU</v>
          </cell>
        </row>
        <row r="715">
          <cell r="AG715" t="str">
            <v>EU</v>
          </cell>
        </row>
        <row r="716">
          <cell r="AG716" t="str">
            <v>EU</v>
          </cell>
        </row>
        <row r="717">
          <cell r="AG717" t="str">
            <v>EU</v>
          </cell>
        </row>
        <row r="718">
          <cell r="AG718" t="str">
            <v>EU</v>
          </cell>
        </row>
        <row r="719">
          <cell r="AG719" t="str">
            <v>EU</v>
          </cell>
        </row>
        <row r="720">
          <cell r="AG720" t="str">
            <v>EU</v>
          </cell>
        </row>
        <row r="721">
          <cell r="AG721" t="str">
            <v>EU</v>
          </cell>
        </row>
        <row r="722">
          <cell r="AG722" t="str">
            <v>EU</v>
          </cell>
        </row>
        <row r="723">
          <cell r="AG723" t="str">
            <v>EU</v>
          </cell>
        </row>
        <row r="724">
          <cell r="AG724" t="str">
            <v>EU</v>
          </cell>
        </row>
        <row r="725">
          <cell r="AG725" t="str">
            <v>EU</v>
          </cell>
        </row>
        <row r="726">
          <cell r="AG726" t="str">
            <v>EU</v>
          </cell>
        </row>
        <row r="727">
          <cell r="AG727" t="str">
            <v>EU</v>
          </cell>
        </row>
        <row r="728">
          <cell r="AG728" t="str">
            <v>EU</v>
          </cell>
        </row>
        <row r="729">
          <cell r="AG729" t="str">
            <v>EU</v>
          </cell>
        </row>
        <row r="730">
          <cell r="AG730" t="str">
            <v>EU</v>
          </cell>
        </row>
        <row r="731">
          <cell r="AG731" t="str">
            <v>EU</v>
          </cell>
        </row>
        <row r="732">
          <cell r="AG732" t="str">
            <v>EU</v>
          </cell>
        </row>
        <row r="733">
          <cell r="AG733" t="str">
            <v>EU</v>
          </cell>
        </row>
        <row r="734">
          <cell r="AG734" t="str">
            <v>EU</v>
          </cell>
        </row>
        <row r="735">
          <cell r="AG735" t="str">
            <v>EU</v>
          </cell>
        </row>
        <row r="736">
          <cell r="AG736" t="str">
            <v>EU</v>
          </cell>
        </row>
        <row r="737">
          <cell r="AG737" t="str">
            <v>EU</v>
          </cell>
        </row>
        <row r="738">
          <cell r="AG738" t="str">
            <v>EU</v>
          </cell>
        </row>
        <row r="739">
          <cell r="AG739" t="str">
            <v>ROW</v>
          </cell>
        </row>
        <row r="740">
          <cell r="AG740" t="str">
            <v>ROW</v>
          </cell>
        </row>
        <row r="741">
          <cell r="AG741" t="str">
            <v>ROW</v>
          </cell>
        </row>
        <row r="742">
          <cell r="AG742" t="str">
            <v>ROW</v>
          </cell>
        </row>
        <row r="743">
          <cell r="AG743" t="str">
            <v>ROW</v>
          </cell>
        </row>
        <row r="744">
          <cell r="AG744" t="str">
            <v>ROW</v>
          </cell>
        </row>
        <row r="745">
          <cell r="AG745" t="str">
            <v>ROW</v>
          </cell>
        </row>
        <row r="746">
          <cell r="AG746" t="str">
            <v>ROW</v>
          </cell>
        </row>
        <row r="747">
          <cell r="AG747" t="str">
            <v>ROW</v>
          </cell>
        </row>
        <row r="748">
          <cell r="AG748" t="str">
            <v>EU</v>
          </cell>
        </row>
        <row r="749">
          <cell r="AG749" t="str">
            <v>ROW</v>
          </cell>
        </row>
        <row r="750">
          <cell r="AG750" t="str">
            <v>ROW</v>
          </cell>
        </row>
        <row r="751">
          <cell r="AG751" t="str">
            <v>ROW</v>
          </cell>
        </row>
        <row r="752">
          <cell r="AG752" t="str">
            <v>ROW</v>
          </cell>
        </row>
        <row r="753">
          <cell r="AG753" t="str">
            <v>EU</v>
          </cell>
        </row>
        <row r="754">
          <cell r="AG754" t="str">
            <v>ROW</v>
          </cell>
        </row>
        <row r="755">
          <cell r="AG755" t="str">
            <v>ROW</v>
          </cell>
        </row>
        <row r="756">
          <cell r="AG756" t="str">
            <v>ROW</v>
          </cell>
        </row>
        <row r="757">
          <cell r="AG757" t="str">
            <v>ROW</v>
          </cell>
        </row>
        <row r="758">
          <cell r="AG758" t="str">
            <v>ROW</v>
          </cell>
        </row>
        <row r="759">
          <cell r="AG759" t="str">
            <v>EU</v>
          </cell>
        </row>
        <row r="760">
          <cell r="AG760" t="str">
            <v>ROW</v>
          </cell>
        </row>
        <row r="761">
          <cell r="AG761" t="str">
            <v>ROW</v>
          </cell>
        </row>
        <row r="762">
          <cell r="AG762" t="str">
            <v>ROW</v>
          </cell>
        </row>
        <row r="763">
          <cell r="AG763" t="str">
            <v>US</v>
          </cell>
        </row>
        <row r="764">
          <cell r="AG764" t="str">
            <v>ROW</v>
          </cell>
        </row>
        <row r="765">
          <cell r="AG765" t="str">
            <v>EU</v>
          </cell>
        </row>
        <row r="766">
          <cell r="AG766" t="str">
            <v>EU</v>
          </cell>
        </row>
        <row r="767">
          <cell r="AG767" t="str">
            <v>EU</v>
          </cell>
        </row>
        <row r="768">
          <cell r="AG768" t="str">
            <v>EU</v>
          </cell>
        </row>
        <row r="769">
          <cell r="AG769" t="str">
            <v>EU</v>
          </cell>
        </row>
        <row r="770">
          <cell r="AG770" t="str">
            <v>EU</v>
          </cell>
        </row>
        <row r="771">
          <cell r="AG771" t="str">
            <v>EU</v>
          </cell>
        </row>
        <row r="772">
          <cell r="AG772" t="str">
            <v>EU</v>
          </cell>
        </row>
        <row r="773">
          <cell r="AG773" t="str">
            <v>EU</v>
          </cell>
        </row>
        <row r="774">
          <cell r="AG774" t="str">
            <v>EU</v>
          </cell>
        </row>
        <row r="775">
          <cell r="AG775" t="str">
            <v>EU</v>
          </cell>
        </row>
        <row r="776">
          <cell r="AG776" t="str">
            <v>EU</v>
          </cell>
        </row>
        <row r="777">
          <cell r="AG777" t="str">
            <v>EU</v>
          </cell>
        </row>
        <row r="778">
          <cell r="AG778" t="str">
            <v>EU</v>
          </cell>
        </row>
        <row r="779">
          <cell r="AG779" t="str">
            <v>EU</v>
          </cell>
        </row>
        <row r="780">
          <cell r="AG780" t="str">
            <v>EU</v>
          </cell>
        </row>
        <row r="781">
          <cell r="AG781" t="str">
            <v>EU</v>
          </cell>
        </row>
        <row r="782">
          <cell r="AG782" t="str">
            <v>EU</v>
          </cell>
        </row>
        <row r="783">
          <cell r="AG783" t="str">
            <v>EU</v>
          </cell>
        </row>
        <row r="784">
          <cell r="AG784" t="str">
            <v>EU</v>
          </cell>
        </row>
        <row r="785">
          <cell r="AG785" t="str">
            <v>EU</v>
          </cell>
        </row>
        <row r="786">
          <cell r="AG786" t="str">
            <v>EU</v>
          </cell>
        </row>
        <row r="787">
          <cell r="AG787" t="str">
            <v>EU</v>
          </cell>
        </row>
        <row r="788">
          <cell r="AG788" t="str">
            <v>EU</v>
          </cell>
        </row>
        <row r="789">
          <cell r="AG789" t="str">
            <v>EU</v>
          </cell>
        </row>
        <row r="790">
          <cell r="AG790" t="str">
            <v>EU</v>
          </cell>
        </row>
        <row r="791">
          <cell r="AG791" t="str">
            <v>EU</v>
          </cell>
        </row>
        <row r="792">
          <cell r="AG792" t="str">
            <v>EU</v>
          </cell>
        </row>
        <row r="793">
          <cell r="AG793" t="str">
            <v>ROW</v>
          </cell>
        </row>
        <row r="794">
          <cell r="AG794" t="str">
            <v>ROW</v>
          </cell>
        </row>
        <row r="795">
          <cell r="AG795" t="str">
            <v>ROW</v>
          </cell>
        </row>
        <row r="796">
          <cell r="AG796" t="str">
            <v>ROW</v>
          </cell>
        </row>
        <row r="797">
          <cell r="AG797" t="str">
            <v>ROW</v>
          </cell>
        </row>
        <row r="798">
          <cell r="AG798" t="str">
            <v>ROW</v>
          </cell>
        </row>
        <row r="799">
          <cell r="AG799" t="str">
            <v>ROW</v>
          </cell>
        </row>
        <row r="800">
          <cell r="AG800" t="str">
            <v>ROW</v>
          </cell>
        </row>
        <row r="801">
          <cell r="AG801" t="str">
            <v>ROW</v>
          </cell>
        </row>
        <row r="802">
          <cell r="AG802" t="str">
            <v>ROW</v>
          </cell>
        </row>
        <row r="803">
          <cell r="AG803" t="str">
            <v>ROW</v>
          </cell>
        </row>
        <row r="804">
          <cell r="AG804" t="str">
            <v>ROW</v>
          </cell>
        </row>
        <row r="805">
          <cell r="AG805" t="str">
            <v>ROW</v>
          </cell>
        </row>
        <row r="806">
          <cell r="AG806" t="str">
            <v>ROW</v>
          </cell>
        </row>
        <row r="807">
          <cell r="AG807" t="str">
            <v>ROW</v>
          </cell>
        </row>
        <row r="808">
          <cell r="AG808" t="str">
            <v>ROW</v>
          </cell>
        </row>
        <row r="809">
          <cell r="AG809" t="str">
            <v>EU</v>
          </cell>
        </row>
        <row r="810">
          <cell r="AG810" t="str">
            <v>ROW</v>
          </cell>
        </row>
        <row r="811">
          <cell r="AG811" t="str">
            <v>ROW</v>
          </cell>
        </row>
        <row r="812">
          <cell r="AG812" t="str">
            <v>ROW</v>
          </cell>
        </row>
        <row r="813">
          <cell r="AG813" t="str">
            <v>ROW</v>
          </cell>
        </row>
        <row r="814">
          <cell r="AG814" t="str">
            <v>ROW</v>
          </cell>
        </row>
        <row r="815">
          <cell r="AG815" t="str">
            <v>EU</v>
          </cell>
        </row>
        <row r="816">
          <cell r="AG816" t="str">
            <v>EU</v>
          </cell>
        </row>
        <row r="817">
          <cell r="AG817" t="str">
            <v>US</v>
          </cell>
        </row>
        <row r="818">
          <cell r="AG818" t="str">
            <v>ROW</v>
          </cell>
        </row>
        <row r="819">
          <cell r="AG819" t="str">
            <v>EU</v>
          </cell>
        </row>
        <row r="820">
          <cell r="AG820" t="str">
            <v>EU</v>
          </cell>
        </row>
        <row r="821">
          <cell r="AG821" t="str">
            <v>EU</v>
          </cell>
        </row>
        <row r="822">
          <cell r="AG822" t="str">
            <v>EU</v>
          </cell>
        </row>
        <row r="823">
          <cell r="AG823" t="str">
            <v>EU</v>
          </cell>
        </row>
        <row r="824">
          <cell r="AG824" t="str">
            <v>EU</v>
          </cell>
        </row>
        <row r="825">
          <cell r="AG825" t="str">
            <v>EU</v>
          </cell>
        </row>
        <row r="826">
          <cell r="AG826" t="str">
            <v>EU</v>
          </cell>
        </row>
        <row r="827">
          <cell r="AG827" t="str">
            <v>EU</v>
          </cell>
        </row>
        <row r="828">
          <cell r="AG828" t="str">
            <v>EU</v>
          </cell>
        </row>
        <row r="829">
          <cell r="AG829" t="str">
            <v>EU</v>
          </cell>
        </row>
        <row r="830">
          <cell r="AG830" t="str">
            <v>EU</v>
          </cell>
        </row>
        <row r="831">
          <cell r="AG831" t="str">
            <v>EU</v>
          </cell>
        </row>
        <row r="832">
          <cell r="AG832" t="str">
            <v>EU</v>
          </cell>
        </row>
        <row r="833">
          <cell r="AG833" t="str">
            <v>EU</v>
          </cell>
        </row>
        <row r="834">
          <cell r="AG834" t="str">
            <v>EU</v>
          </cell>
        </row>
        <row r="835">
          <cell r="AG835" t="str">
            <v>EU</v>
          </cell>
        </row>
        <row r="836">
          <cell r="AG836" t="str">
            <v>EU</v>
          </cell>
        </row>
        <row r="837">
          <cell r="AG837" t="str">
            <v>EU</v>
          </cell>
        </row>
        <row r="838">
          <cell r="AG838" t="str">
            <v>EU</v>
          </cell>
        </row>
        <row r="839">
          <cell r="AG839" t="str">
            <v>EU</v>
          </cell>
        </row>
        <row r="840">
          <cell r="AG840" t="str">
            <v>EU</v>
          </cell>
        </row>
        <row r="841">
          <cell r="AG841" t="str">
            <v>EU</v>
          </cell>
        </row>
        <row r="842">
          <cell r="AG842" t="str">
            <v>EU</v>
          </cell>
        </row>
        <row r="843">
          <cell r="AG843" t="str">
            <v>EU</v>
          </cell>
        </row>
        <row r="844">
          <cell r="AG844" t="str">
            <v>EU</v>
          </cell>
        </row>
        <row r="845">
          <cell r="AG845" t="str">
            <v>EU</v>
          </cell>
        </row>
        <row r="846">
          <cell r="AG846" t="str">
            <v>EU</v>
          </cell>
        </row>
        <row r="847">
          <cell r="AG847" t="str">
            <v>ROW</v>
          </cell>
        </row>
        <row r="848">
          <cell r="AG848" t="str">
            <v>ROW</v>
          </cell>
        </row>
        <row r="849">
          <cell r="AG849" t="str">
            <v>ROW</v>
          </cell>
        </row>
        <row r="850">
          <cell r="AG850" t="str">
            <v>ROW</v>
          </cell>
        </row>
        <row r="851">
          <cell r="AG851" t="str">
            <v>ROW</v>
          </cell>
        </row>
        <row r="852">
          <cell r="AG852" t="str">
            <v>ROW</v>
          </cell>
        </row>
        <row r="853">
          <cell r="AG853" t="str">
            <v>ROW</v>
          </cell>
        </row>
        <row r="854">
          <cell r="AG854" t="str">
            <v>ROW</v>
          </cell>
        </row>
        <row r="855">
          <cell r="AG855" t="str">
            <v>ROW</v>
          </cell>
        </row>
        <row r="856">
          <cell r="AG856" t="str">
            <v>ROW</v>
          </cell>
        </row>
        <row r="857">
          <cell r="AG857" t="str">
            <v>ROW</v>
          </cell>
        </row>
        <row r="858">
          <cell r="AG858" t="str">
            <v>ROW</v>
          </cell>
        </row>
        <row r="859">
          <cell r="AG859" t="str">
            <v>ROW</v>
          </cell>
        </row>
        <row r="860">
          <cell r="AG860" t="str">
            <v>ROW</v>
          </cell>
        </row>
        <row r="861">
          <cell r="AG861" t="str">
            <v>ROW</v>
          </cell>
        </row>
        <row r="862">
          <cell r="AG862" t="str">
            <v>ROW</v>
          </cell>
        </row>
        <row r="863">
          <cell r="AG863" t="str">
            <v>EU</v>
          </cell>
        </row>
        <row r="864">
          <cell r="AG864" t="str">
            <v>ROW</v>
          </cell>
        </row>
        <row r="865">
          <cell r="AG865" t="str">
            <v>ROW</v>
          </cell>
        </row>
        <row r="866">
          <cell r="AG866" t="str">
            <v>ROW</v>
          </cell>
        </row>
        <row r="867">
          <cell r="AG867" t="str">
            <v>ROW</v>
          </cell>
        </row>
        <row r="868">
          <cell r="AG868" t="str">
            <v>ROW</v>
          </cell>
        </row>
        <row r="869">
          <cell r="AG869" t="str">
            <v>EU</v>
          </cell>
        </row>
        <row r="870">
          <cell r="AG870" t="str">
            <v>ROW</v>
          </cell>
        </row>
        <row r="871">
          <cell r="AG871" t="str">
            <v>EU</v>
          </cell>
        </row>
        <row r="872">
          <cell r="AG872" t="str">
            <v>EU</v>
          </cell>
        </row>
        <row r="873">
          <cell r="AG873" t="str">
            <v>EU</v>
          </cell>
        </row>
        <row r="874">
          <cell r="AG874" t="str">
            <v>EU</v>
          </cell>
        </row>
        <row r="875">
          <cell r="AG875" t="str">
            <v>EU</v>
          </cell>
        </row>
        <row r="876">
          <cell r="AG876" t="str">
            <v>EU</v>
          </cell>
        </row>
        <row r="877">
          <cell r="AG877" t="str">
            <v>EU</v>
          </cell>
        </row>
        <row r="878">
          <cell r="AG878" t="str">
            <v>EU</v>
          </cell>
        </row>
        <row r="879">
          <cell r="AG879" t="str">
            <v>EU</v>
          </cell>
        </row>
        <row r="880">
          <cell r="AG880" t="str">
            <v>EU</v>
          </cell>
        </row>
        <row r="881">
          <cell r="AG881" t="str">
            <v>EU</v>
          </cell>
        </row>
        <row r="882">
          <cell r="AG882" t="str">
            <v>EU</v>
          </cell>
        </row>
        <row r="883">
          <cell r="AG883" t="str">
            <v>EU</v>
          </cell>
        </row>
        <row r="884">
          <cell r="AG884" t="str">
            <v>EU</v>
          </cell>
        </row>
        <row r="885">
          <cell r="AG885" t="str">
            <v>EU</v>
          </cell>
        </row>
        <row r="886">
          <cell r="AG886" t="str">
            <v>EU</v>
          </cell>
        </row>
        <row r="887">
          <cell r="AG887" t="str">
            <v>EU</v>
          </cell>
        </row>
        <row r="888">
          <cell r="AG888" t="str">
            <v>EU</v>
          </cell>
        </row>
        <row r="889">
          <cell r="AG889" t="str">
            <v>EU</v>
          </cell>
        </row>
        <row r="890">
          <cell r="AG890" t="str">
            <v>EU</v>
          </cell>
        </row>
        <row r="891">
          <cell r="AG891" t="str">
            <v>US</v>
          </cell>
        </row>
        <row r="892">
          <cell r="AG892" t="str">
            <v>EU</v>
          </cell>
        </row>
        <row r="893">
          <cell r="AG893" t="str">
            <v>EU</v>
          </cell>
        </row>
        <row r="894">
          <cell r="AG894" t="str">
            <v>EU</v>
          </cell>
        </row>
        <row r="895">
          <cell r="AG895" t="str">
            <v>ROW</v>
          </cell>
        </row>
        <row r="896">
          <cell r="AG896" t="str">
            <v>EU</v>
          </cell>
        </row>
        <row r="897">
          <cell r="AG897" t="str">
            <v>EU</v>
          </cell>
        </row>
        <row r="898">
          <cell r="AG898" t="str">
            <v>EU</v>
          </cell>
        </row>
        <row r="899">
          <cell r="AG899" t="str">
            <v>ROW</v>
          </cell>
        </row>
        <row r="900">
          <cell r="AG900" t="str">
            <v>EU</v>
          </cell>
        </row>
        <row r="901">
          <cell r="AG901" t="str">
            <v>EU</v>
          </cell>
        </row>
        <row r="902">
          <cell r="AG902" t="str">
            <v>EU</v>
          </cell>
        </row>
        <row r="903">
          <cell r="AG903" t="str">
            <v>EU</v>
          </cell>
        </row>
        <row r="904">
          <cell r="AG904" t="str">
            <v>EU</v>
          </cell>
        </row>
        <row r="905">
          <cell r="AG905" t="str">
            <v>EU</v>
          </cell>
        </row>
        <row r="906">
          <cell r="AG906" t="str">
            <v>EU</v>
          </cell>
        </row>
        <row r="907">
          <cell r="AG907" t="str">
            <v>EU</v>
          </cell>
        </row>
        <row r="908">
          <cell r="AG908" t="str">
            <v>EU</v>
          </cell>
        </row>
        <row r="909">
          <cell r="AG909" t="str">
            <v>EU</v>
          </cell>
        </row>
        <row r="910">
          <cell r="AG910" t="str">
            <v>EU</v>
          </cell>
        </row>
        <row r="911">
          <cell r="AG911" t="str">
            <v>EU</v>
          </cell>
        </row>
        <row r="912">
          <cell r="AG912" t="str">
            <v>EU</v>
          </cell>
        </row>
        <row r="913">
          <cell r="AG913" t="str">
            <v>EU</v>
          </cell>
        </row>
        <row r="914">
          <cell r="AG914" t="str">
            <v>EU</v>
          </cell>
        </row>
        <row r="915">
          <cell r="AG915" t="str">
            <v>EU</v>
          </cell>
        </row>
        <row r="916">
          <cell r="AG916" t="str">
            <v>ROW</v>
          </cell>
        </row>
        <row r="917">
          <cell r="AG917" t="str">
            <v>EU</v>
          </cell>
        </row>
        <row r="918">
          <cell r="AG918" t="str">
            <v>ROW</v>
          </cell>
        </row>
        <row r="919">
          <cell r="AG919" t="str">
            <v>EU</v>
          </cell>
        </row>
        <row r="920">
          <cell r="AG920" t="str">
            <v>EU</v>
          </cell>
        </row>
        <row r="921">
          <cell r="AG921" t="str">
            <v>EU</v>
          </cell>
        </row>
        <row r="922">
          <cell r="AG922" t="str">
            <v>EU</v>
          </cell>
        </row>
        <row r="923">
          <cell r="AG923" t="str">
            <v>EU</v>
          </cell>
        </row>
        <row r="924">
          <cell r="AG924" t="str">
            <v>ROW</v>
          </cell>
        </row>
        <row r="925">
          <cell r="AG925" t="str">
            <v>EU</v>
          </cell>
        </row>
        <row r="926">
          <cell r="AG926" t="str">
            <v>EU</v>
          </cell>
        </row>
        <row r="927">
          <cell r="AG927" t="str">
            <v>EU</v>
          </cell>
        </row>
        <row r="928">
          <cell r="AG928" t="str">
            <v>EU</v>
          </cell>
        </row>
        <row r="929">
          <cell r="AG929" t="str">
            <v>EU</v>
          </cell>
        </row>
        <row r="930">
          <cell r="AG930" t="str">
            <v>EU</v>
          </cell>
        </row>
        <row r="931">
          <cell r="AG931" t="str">
            <v>EU</v>
          </cell>
        </row>
        <row r="932">
          <cell r="AG932" t="str">
            <v>EU</v>
          </cell>
        </row>
        <row r="933">
          <cell r="AG933" t="str">
            <v>EU</v>
          </cell>
        </row>
        <row r="934">
          <cell r="AG934" t="str">
            <v>EU</v>
          </cell>
        </row>
        <row r="935">
          <cell r="AG935" t="str">
            <v>EU</v>
          </cell>
        </row>
        <row r="936">
          <cell r="AG936" t="str">
            <v>EU</v>
          </cell>
        </row>
        <row r="937">
          <cell r="AG937" t="str">
            <v>ROW</v>
          </cell>
        </row>
        <row r="938">
          <cell r="AG938" t="str">
            <v>EU</v>
          </cell>
        </row>
        <row r="939">
          <cell r="AG939" t="str">
            <v>EU</v>
          </cell>
        </row>
        <row r="940">
          <cell r="AG940" t="str">
            <v>EU</v>
          </cell>
        </row>
        <row r="941">
          <cell r="AG941" t="str">
            <v>EU</v>
          </cell>
        </row>
        <row r="942">
          <cell r="AG942" t="str">
            <v>EU</v>
          </cell>
        </row>
        <row r="943">
          <cell r="AG943" t="str">
            <v>EU</v>
          </cell>
        </row>
        <row r="944">
          <cell r="AG944" t="str">
            <v>EU</v>
          </cell>
        </row>
        <row r="945">
          <cell r="AG945" t="str">
            <v>EU</v>
          </cell>
        </row>
        <row r="946">
          <cell r="AG946" t="str">
            <v>EU</v>
          </cell>
        </row>
        <row r="947">
          <cell r="AG947" t="str">
            <v>EU</v>
          </cell>
        </row>
        <row r="948">
          <cell r="AG948" t="str">
            <v>EU</v>
          </cell>
        </row>
        <row r="949">
          <cell r="AG949" t="str">
            <v>EU</v>
          </cell>
        </row>
        <row r="950">
          <cell r="AG950" t="str">
            <v>EU</v>
          </cell>
        </row>
        <row r="951">
          <cell r="AG951" t="str">
            <v>EU</v>
          </cell>
        </row>
        <row r="952">
          <cell r="AG952" t="str">
            <v>EU</v>
          </cell>
        </row>
        <row r="953">
          <cell r="AG953" t="str">
            <v>US</v>
          </cell>
        </row>
        <row r="954">
          <cell r="AG954" t="str">
            <v>EU</v>
          </cell>
        </row>
        <row r="955">
          <cell r="AG955" t="str">
            <v>EU</v>
          </cell>
        </row>
        <row r="956">
          <cell r="AG956" t="str">
            <v>EU</v>
          </cell>
        </row>
        <row r="957">
          <cell r="AG957" t="str">
            <v>EU</v>
          </cell>
        </row>
        <row r="958">
          <cell r="AG958" t="str">
            <v>ROW</v>
          </cell>
        </row>
        <row r="959">
          <cell r="AG959" t="str">
            <v>EU</v>
          </cell>
        </row>
        <row r="960">
          <cell r="AG960" t="str">
            <v>EU</v>
          </cell>
        </row>
        <row r="961">
          <cell r="AG961" t="str">
            <v>EU</v>
          </cell>
        </row>
        <row r="962">
          <cell r="AG962" t="str">
            <v>EU</v>
          </cell>
        </row>
        <row r="963">
          <cell r="AG963" t="str">
            <v>EU</v>
          </cell>
        </row>
        <row r="964">
          <cell r="AG964" t="str">
            <v>EU</v>
          </cell>
        </row>
        <row r="965">
          <cell r="AG965" t="str">
            <v>EU</v>
          </cell>
        </row>
        <row r="966">
          <cell r="AG966" t="str">
            <v>EU</v>
          </cell>
        </row>
        <row r="967">
          <cell r="AG967" t="str">
            <v>EU</v>
          </cell>
        </row>
        <row r="968">
          <cell r="AG968" t="str">
            <v>EU</v>
          </cell>
        </row>
        <row r="969">
          <cell r="AG969" t="str">
            <v>EU</v>
          </cell>
        </row>
        <row r="970">
          <cell r="AG970" t="str">
            <v>EU</v>
          </cell>
        </row>
        <row r="971">
          <cell r="AG971" t="str">
            <v>EU</v>
          </cell>
        </row>
        <row r="972">
          <cell r="AG972" t="str">
            <v>EU</v>
          </cell>
        </row>
        <row r="973">
          <cell r="AG973" t="str">
            <v>US</v>
          </cell>
        </row>
        <row r="974">
          <cell r="AG974" t="str">
            <v>EU</v>
          </cell>
        </row>
        <row r="975">
          <cell r="AG975" t="str">
            <v>EU</v>
          </cell>
        </row>
        <row r="976">
          <cell r="AG976" t="str">
            <v>ROW</v>
          </cell>
        </row>
        <row r="977">
          <cell r="AG977" t="str">
            <v>EU</v>
          </cell>
        </row>
        <row r="978">
          <cell r="AG978" t="str">
            <v>EU</v>
          </cell>
        </row>
        <row r="979">
          <cell r="AG979" t="str">
            <v>EU</v>
          </cell>
        </row>
        <row r="980">
          <cell r="AG980" t="str">
            <v>US</v>
          </cell>
        </row>
        <row r="981">
          <cell r="AG981" t="str">
            <v>EU</v>
          </cell>
        </row>
        <row r="982">
          <cell r="AG982" t="str">
            <v>EU</v>
          </cell>
        </row>
        <row r="983">
          <cell r="AG983" t="str">
            <v>EU</v>
          </cell>
        </row>
        <row r="984">
          <cell r="AG984" t="str">
            <v>US</v>
          </cell>
        </row>
        <row r="985">
          <cell r="AG985" t="str">
            <v>EU</v>
          </cell>
        </row>
        <row r="986">
          <cell r="AG986" t="str">
            <v>ROW</v>
          </cell>
        </row>
        <row r="987">
          <cell r="AG987" t="str">
            <v>EU</v>
          </cell>
        </row>
        <row r="988">
          <cell r="AG988" t="str">
            <v>ROW</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세부 정보1"/>
      <sheetName val="Sheet3"/>
      <sheetName val="생산이력(회계)"/>
      <sheetName val="생산이력(회계-New)"/>
      <sheetName val="DP_입출고"/>
      <sheetName val="주말재고"/>
      <sheetName val="입출고 계획_240709"/>
      <sheetName val="주말재고_MA"/>
      <sheetName val="기준정보"/>
    </sheetNames>
    <sheetDataSet>
      <sheetData sheetId="0"/>
      <sheetData sheetId="1"/>
      <sheetData sheetId="2"/>
      <sheetData sheetId="3"/>
      <sheetData sheetId="4"/>
      <sheetData sheetId="5"/>
      <sheetData sheetId="6">
        <row r="2">
          <cell r="H2" t="str">
            <v>Batch No.</v>
          </cell>
        </row>
      </sheetData>
      <sheetData sheetId="7"/>
      <sheetData sheetId="8">
        <row r="5">
          <cell r="B5" t="str">
            <v>CLT P1</v>
          </cell>
          <cell r="M5" t="str">
            <v>상업</v>
          </cell>
          <cell r="N5" t="str">
            <v>Vial</v>
          </cell>
          <cell r="O5" t="str">
            <v>DS</v>
          </cell>
          <cell r="R5" t="str">
            <v>CLT</v>
          </cell>
          <cell r="S5" t="str">
            <v>가용</v>
          </cell>
          <cell r="AI5" t="str">
            <v>US 1</v>
          </cell>
        </row>
        <row r="6">
          <cell r="B6" t="str">
            <v>CLT P2</v>
          </cell>
          <cell r="M6" t="str">
            <v>PV</v>
          </cell>
          <cell r="N6" t="str">
            <v>PFSS</v>
          </cell>
          <cell r="O6" t="str">
            <v>uDP</v>
          </cell>
          <cell r="R6" t="str">
            <v>HU</v>
          </cell>
          <cell r="S6" t="str">
            <v>품질</v>
          </cell>
          <cell r="AI6" t="str">
            <v>CA 1</v>
          </cell>
        </row>
        <row r="7">
          <cell r="B7" t="str">
            <v>Simtra(DE)</v>
          </cell>
          <cell r="M7" t="str">
            <v>임상</v>
          </cell>
          <cell r="N7" t="str">
            <v>PFS</v>
          </cell>
          <cell r="O7" t="str">
            <v>aDP</v>
          </cell>
          <cell r="R7" t="str">
            <v>직판</v>
          </cell>
          <cell r="S7" t="str">
            <v>보류</v>
          </cell>
          <cell r="AI7" t="str">
            <v>AU 1</v>
          </cell>
        </row>
        <row r="8">
          <cell r="B8" t="str">
            <v>Simtra(US)</v>
          </cell>
          <cell r="M8" t="str">
            <v>ENG</v>
          </cell>
          <cell r="N8" t="str">
            <v>AI</v>
          </cell>
          <cell r="O8" t="str">
            <v>fDP</v>
          </cell>
          <cell r="AI8" t="str">
            <v>MX 1</v>
          </cell>
        </row>
        <row r="9">
          <cell r="B9" t="str">
            <v>Gensenta</v>
          </cell>
          <cell r="M9" t="str">
            <v>안정성</v>
          </cell>
          <cell r="N9" t="str">
            <v>N/A</v>
          </cell>
          <cell r="O9"/>
          <cell r="AI9" t="str">
            <v>BR 1</v>
          </cell>
        </row>
        <row r="10">
          <cell r="B10" t="str">
            <v>Hikma</v>
          </cell>
          <cell r="M10"/>
          <cell r="O10"/>
          <cell r="AI10" t="str">
            <v>EU 1</v>
          </cell>
        </row>
        <row r="11">
          <cell r="B11" t="str">
            <v>SBL</v>
          </cell>
          <cell r="M11"/>
          <cell r="O11"/>
          <cell r="AI11" t="str">
            <v>CH 1</v>
          </cell>
        </row>
        <row r="12">
          <cell r="B12" t="str">
            <v>Catalent (BE)</v>
          </cell>
          <cell r="M12"/>
          <cell r="O12"/>
          <cell r="AI12" t="str">
            <v>FR/NL/DE 1</v>
          </cell>
        </row>
        <row r="13">
          <cell r="B13" t="str">
            <v>Vetter</v>
          </cell>
          <cell r="M13"/>
          <cell r="O13"/>
          <cell r="AI13" t="str">
            <v>DE 2</v>
          </cell>
        </row>
        <row r="14">
          <cell r="B14" t="str">
            <v>EGIS</v>
          </cell>
          <cell r="M14"/>
          <cell r="O14"/>
          <cell r="AI14" t="str">
            <v>DE 3</v>
          </cell>
        </row>
        <row r="15">
          <cell r="B15" t="str">
            <v>SHL</v>
          </cell>
          <cell r="M15"/>
          <cell r="O15"/>
          <cell r="AI15" t="str">
            <v>DE 4</v>
          </cell>
        </row>
        <row r="16">
          <cell r="B16" t="str">
            <v>셀트리온 제약</v>
          </cell>
          <cell r="M16"/>
          <cell r="O16"/>
          <cell r="AI16" t="str">
            <v>DE 5</v>
          </cell>
        </row>
        <row r="17">
          <cell r="B17" t="str">
            <v>SteriPack</v>
          </cell>
          <cell r="M17"/>
          <cell r="O17"/>
          <cell r="AI17" t="str">
            <v>IT 1</v>
          </cell>
        </row>
        <row r="18">
          <cell r="B18" t="str">
            <v>녹십자</v>
          </cell>
          <cell r="M18"/>
          <cell r="O18"/>
          <cell r="AI18" t="str">
            <v>UK 1</v>
          </cell>
        </row>
        <row r="19">
          <cell r="B19" t="str">
            <v>Lonza</v>
          </cell>
          <cell r="M19"/>
          <cell r="O19"/>
          <cell r="AI19" t="str">
            <v>IE 1</v>
          </cell>
        </row>
        <row r="20">
          <cell r="B20" t="str">
            <v>N/A</v>
          </cell>
          <cell r="M20"/>
          <cell r="O20"/>
          <cell r="AI20" t="str">
            <v>BE/NL/LU 1</v>
          </cell>
        </row>
        <row r="21">
          <cell r="B21"/>
          <cell r="M21"/>
          <cell r="O21"/>
          <cell r="AI21" t="str">
            <v>DE 1</v>
          </cell>
        </row>
        <row r="22">
          <cell r="B22"/>
          <cell r="M22"/>
          <cell r="O22"/>
          <cell r="AI22" t="str">
            <v>IE/XI 1</v>
          </cell>
        </row>
        <row r="23">
          <cell r="B23"/>
          <cell r="M23"/>
          <cell r="O23"/>
          <cell r="AI23" t="str">
            <v>ES 1</v>
          </cell>
        </row>
        <row r="24">
          <cell r="B24"/>
          <cell r="M24"/>
          <cell r="O24"/>
          <cell r="AI24" t="str">
            <v>PT 1</v>
          </cell>
        </row>
        <row r="25">
          <cell r="B25"/>
          <cell r="M25"/>
          <cell r="O25"/>
          <cell r="AI25" t="str">
            <v>FR 1</v>
          </cell>
        </row>
        <row r="26">
          <cell r="B26" t="str">
            <v>Ten23</v>
          </cell>
          <cell r="M26"/>
          <cell r="O26"/>
          <cell r="AI26" t="str">
            <v>FI/NO 1</v>
          </cell>
        </row>
        <row r="27">
          <cell r="B27"/>
          <cell r="O27"/>
          <cell r="AI27" t="str">
            <v>SE/DK/EE 1</v>
          </cell>
        </row>
        <row r="28">
          <cell r="B28"/>
          <cell r="O28"/>
          <cell r="AI28" t="str">
            <v>FI/NO/SE 3</v>
          </cell>
        </row>
        <row r="29">
          <cell r="B29"/>
          <cell r="O29"/>
          <cell r="AI29" t="str">
            <v>FI/SE/DK 1</v>
          </cell>
        </row>
        <row r="30">
          <cell r="B30"/>
          <cell r="O30"/>
          <cell r="AI30" t="str">
            <v>NO/EE/IS 1</v>
          </cell>
        </row>
        <row r="31">
          <cell r="B31"/>
          <cell r="O31"/>
          <cell r="AI31" t="str">
            <v>AT 1</v>
          </cell>
        </row>
        <row r="32">
          <cell r="B32"/>
          <cell r="O32"/>
          <cell r="AI32" t="str">
            <v>AT 2</v>
          </cell>
        </row>
        <row r="33">
          <cell r="B33"/>
          <cell r="O33"/>
          <cell r="AI33" t="str">
            <v>AT 3</v>
          </cell>
        </row>
        <row r="34">
          <cell r="B34"/>
          <cell r="O34"/>
          <cell r="AI34" t="str">
            <v>SI 1</v>
          </cell>
        </row>
        <row r="35">
          <cell r="B35"/>
          <cell r="O35"/>
          <cell r="AI35" t="str">
            <v>HR 1</v>
          </cell>
        </row>
        <row r="36">
          <cell r="B36"/>
          <cell r="O36"/>
          <cell r="AI36" t="str">
            <v>BA 1</v>
          </cell>
        </row>
        <row r="37">
          <cell r="B37"/>
          <cell r="O37"/>
          <cell r="AI37" t="str">
            <v>RS 1</v>
          </cell>
        </row>
        <row r="38">
          <cell r="B38"/>
          <cell r="O38"/>
          <cell r="AI38" t="str">
            <v>MT 1</v>
          </cell>
        </row>
        <row r="39">
          <cell r="B39"/>
          <cell r="O39"/>
          <cell r="AI39" t="str">
            <v>GR 2</v>
          </cell>
        </row>
        <row r="40">
          <cell r="B40"/>
          <cell r="O40"/>
          <cell r="AI40" t="str">
            <v>GR 3</v>
          </cell>
        </row>
        <row r="41">
          <cell r="B41"/>
          <cell r="O41"/>
          <cell r="AI41" t="str">
            <v>CY 1</v>
          </cell>
        </row>
        <row r="42">
          <cell r="B42"/>
          <cell r="O42"/>
          <cell r="AI42" t="str">
            <v>CZ/SK 1</v>
          </cell>
        </row>
        <row r="43">
          <cell r="B43"/>
          <cell r="O43"/>
          <cell r="AI43" t="str">
            <v>CZ/SK 3</v>
          </cell>
        </row>
        <row r="44">
          <cell r="B44"/>
          <cell r="O44"/>
          <cell r="AI44" t="str">
            <v>CZ/SK 5</v>
          </cell>
        </row>
        <row r="45">
          <cell r="B45"/>
          <cell r="O45"/>
          <cell r="AI45" t="str">
            <v>BG/RO 1</v>
          </cell>
        </row>
        <row r="46">
          <cell r="B46"/>
          <cell r="O46"/>
          <cell r="AI46" t="str">
            <v>BG/RO 3</v>
          </cell>
        </row>
        <row r="47">
          <cell r="B47"/>
          <cell r="O47"/>
          <cell r="AI47" t="str">
            <v>BG/RO 5</v>
          </cell>
        </row>
        <row r="48">
          <cell r="B48"/>
          <cell r="O48"/>
          <cell r="AI48" t="str">
            <v>RU 1</v>
          </cell>
        </row>
        <row r="49">
          <cell r="B49"/>
          <cell r="O49"/>
          <cell r="AI49" t="str">
            <v>CIS 1</v>
          </cell>
        </row>
        <row r="50">
          <cell r="B50"/>
          <cell r="O50"/>
          <cell r="AI50" t="str">
            <v>TH 1</v>
          </cell>
        </row>
        <row r="51">
          <cell r="B51"/>
          <cell r="O51"/>
          <cell r="AI51" t="str">
            <v>MY 1</v>
          </cell>
        </row>
        <row r="52">
          <cell r="B52"/>
          <cell r="O52"/>
          <cell r="AI52" t="str">
            <v>PH 1</v>
          </cell>
        </row>
        <row r="53">
          <cell r="B53"/>
          <cell r="O53"/>
          <cell r="AI53" t="str">
            <v>TW 1</v>
          </cell>
        </row>
        <row r="54">
          <cell r="B54"/>
          <cell r="O54"/>
          <cell r="AI54" t="str">
            <v>SG 1</v>
          </cell>
        </row>
        <row r="55">
          <cell r="B55"/>
          <cell r="O55"/>
          <cell r="AI55" t="str">
            <v>HK 1</v>
          </cell>
        </row>
        <row r="56">
          <cell r="B56"/>
          <cell r="O56"/>
          <cell r="AI56" t="str">
            <v>LK 1</v>
          </cell>
        </row>
        <row r="57">
          <cell r="B57"/>
          <cell r="O57"/>
          <cell r="AI57" t="str">
            <v>ID 1</v>
          </cell>
        </row>
        <row r="58">
          <cell r="B58"/>
          <cell r="AI58" t="str">
            <v>VN 1</v>
          </cell>
        </row>
        <row r="59">
          <cell r="B59"/>
          <cell r="AI59" t="str">
            <v>NZ 1</v>
          </cell>
        </row>
        <row r="60">
          <cell r="B60"/>
          <cell r="AI60" t="str">
            <v>JP 1</v>
          </cell>
        </row>
        <row r="61">
          <cell r="B61"/>
          <cell r="AI61" t="str">
            <v>JO 1</v>
          </cell>
        </row>
        <row r="62">
          <cell r="B62"/>
          <cell r="AI62" t="str">
            <v>MA 1</v>
          </cell>
        </row>
        <row r="63">
          <cell r="B63"/>
          <cell r="AI63" t="str">
            <v>EG 1</v>
          </cell>
        </row>
        <row r="64">
          <cell r="B64"/>
          <cell r="AI64" t="str">
            <v>SA 1</v>
          </cell>
        </row>
        <row r="65">
          <cell r="B65"/>
          <cell r="AI65" t="str">
            <v>ZA 1</v>
          </cell>
        </row>
        <row r="66">
          <cell r="B66"/>
          <cell r="AI66" t="str">
            <v>TR 1</v>
          </cell>
        </row>
        <row r="67">
          <cell r="B67"/>
          <cell r="AI67" t="str">
            <v>IR 1</v>
          </cell>
        </row>
        <row r="68">
          <cell r="B68"/>
          <cell r="AI68" t="str">
            <v>IL 1</v>
          </cell>
        </row>
        <row r="69">
          <cell r="B69"/>
          <cell r="AI69" t="str">
            <v>PK 1</v>
          </cell>
        </row>
        <row r="70">
          <cell r="B70"/>
          <cell r="AI70" t="str">
            <v>VE 1</v>
          </cell>
        </row>
        <row r="71">
          <cell r="B71"/>
          <cell r="AI71" t="str">
            <v>EC 1</v>
          </cell>
        </row>
        <row r="72">
          <cell r="B72"/>
          <cell r="AI72" t="str">
            <v>CR 1</v>
          </cell>
        </row>
        <row r="73">
          <cell r="B73"/>
          <cell r="AI73" t="str">
            <v>PY 1</v>
          </cell>
        </row>
        <row r="74">
          <cell r="B74"/>
          <cell r="AI74" t="str">
            <v>UY 1</v>
          </cell>
        </row>
        <row r="75">
          <cell r="B75"/>
          <cell r="AI75" t="str">
            <v>AR 1</v>
          </cell>
        </row>
        <row r="76">
          <cell r="B76"/>
          <cell r="AI76" t="str">
            <v>DO 1</v>
          </cell>
        </row>
        <row r="77">
          <cell r="B77"/>
          <cell r="AI77" t="str">
            <v>PA 1</v>
          </cell>
        </row>
        <row r="78">
          <cell r="B78"/>
          <cell r="AI78" t="str">
            <v>GT 1</v>
          </cell>
        </row>
        <row r="79">
          <cell r="AI79" t="str">
            <v>HN 1</v>
          </cell>
        </row>
        <row r="80">
          <cell r="AI80" t="str">
            <v>SV 1</v>
          </cell>
        </row>
        <row r="81">
          <cell r="AI81" t="str">
            <v>AW 1</v>
          </cell>
        </row>
        <row r="82">
          <cell r="AI82" t="str">
            <v>NI 1</v>
          </cell>
        </row>
        <row r="83">
          <cell r="AI83" t="str">
            <v>CO 1</v>
          </cell>
        </row>
        <row r="84">
          <cell r="AI84" t="str">
            <v>PE 1</v>
          </cell>
        </row>
        <row r="85">
          <cell r="AI85" t="str">
            <v>CL 1</v>
          </cell>
        </row>
        <row r="86">
          <cell r="AI86" t="str">
            <v>BR (Pvt) 1</v>
          </cell>
        </row>
        <row r="87">
          <cell r="AI87" t="str">
            <v>BR (Pub) 1</v>
          </cell>
        </row>
        <row r="88">
          <cell r="AI88" t="str">
            <v>KR 1</v>
          </cell>
        </row>
        <row r="89">
          <cell r="AI89" t="str">
            <v>TT 1</v>
          </cell>
        </row>
        <row r="90">
          <cell r="AI90" t="str">
            <v>PL/LT/LV 1</v>
          </cell>
        </row>
        <row r="91">
          <cell r="AI91" t="str">
            <v>BD 1</v>
          </cell>
        </row>
        <row r="92">
          <cell r="AI92" t="str">
            <v>DZ 1</v>
          </cell>
        </row>
        <row r="93">
          <cell r="AI93" t="str">
            <v>HU/RO/BG 1</v>
          </cell>
        </row>
        <row r="94">
          <cell r="AI94" t="str">
            <v>HU/RO/BG 3</v>
          </cell>
        </row>
        <row r="95">
          <cell r="AI95" t="str">
            <v>CN 1</v>
          </cell>
        </row>
        <row r="96">
          <cell r="AI96" t="str">
            <v>IT 4</v>
          </cell>
        </row>
        <row r="97">
          <cell r="AI97" t="str">
            <v>LK (Tender) 1</v>
          </cell>
        </row>
        <row r="98">
          <cell r="AI98" t="str">
            <v>GR 1</v>
          </cell>
        </row>
        <row r="99">
          <cell r="AI99" t="str">
            <v>CU 1</v>
          </cell>
        </row>
        <row r="100">
          <cell r="AI100" t="str">
            <v>TM 1</v>
          </cell>
        </row>
        <row r="101">
          <cell r="AI101" t="str">
            <v>JM 1</v>
          </cell>
        </row>
        <row r="102">
          <cell r="AI102" t="str">
            <v>CA 2</v>
          </cell>
        </row>
        <row r="103">
          <cell r="AI103" t="str">
            <v>FR/NL/DE 2</v>
          </cell>
        </row>
        <row r="104">
          <cell r="AI104" t="str">
            <v>IT 2</v>
          </cell>
        </row>
        <row r="105">
          <cell r="AI105" t="str">
            <v>UK 2</v>
          </cell>
        </row>
        <row r="106">
          <cell r="AI106" t="str">
            <v>IE 2</v>
          </cell>
        </row>
        <row r="107">
          <cell r="AI107" t="str">
            <v>BE/NL/LU 2</v>
          </cell>
        </row>
        <row r="108">
          <cell r="AI108" t="str">
            <v>IE/XI 2</v>
          </cell>
        </row>
        <row r="109">
          <cell r="AI109" t="str">
            <v>ES 2</v>
          </cell>
        </row>
        <row r="110">
          <cell r="AI110" t="str">
            <v>PT 2</v>
          </cell>
        </row>
        <row r="111">
          <cell r="AI111" t="str">
            <v>FR 2</v>
          </cell>
        </row>
        <row r="112">
          <cell r="AI112" t="str">
            <v>FI/SE/DK 2</v>
          </cell>
        </row>
        <row r="113">
          <cell r="AI113" t="str">
            <v>NO/EE/IS 2</v>
          </cell>
        </row>
        <row r="114">
          <cell r="AI114" t="str">
            <v>CH 2</v>
          </cell>
        </row>
        <row r="115">
          <cell r="AI115" t="str">
            <v>SI 2</v>
          </cell>
        </row>
        <row r="116">
          <cell r="AI116" t="str">
            <v>HR 2</v>
          </cell>
        </row>
        <row r="117">
          <cell r="AI117" t="str">
            <v>BA 2</v>
          </cell>
        </row>
        <row r="118">
          <cell r="AI118" t="str">
            <v>RS 2</v>
          </cell>
        </row>
        <row r="119">
          <cell r="AI119" t="str">
            <v>MT 2</v>
          </cell>
        </row>
        <row r="120">
          <cell r="AI120" t="str">
            <v>CY 2</v>
          </cell>
        </row>
        <row r="121">
          <cell r="AI121" t="str">
            <v>TH 2</v>
          </cell>
        </row>
        <row r="122">
          <cell r="AI122" t="str">
            <v>MY 2</v>
          </cell>
        </row>
        <row r="123">
          <cell r="AI123" t="str">
            <v>PH 2</v>
          </cell>
        </row>
        <row r="124">
          <cell r="AI124" t="str">
            <v>TW 2</v>
          </cell>
        </row>
        <row r="125">
          <cell r="AI125" t="str">
            <v>SG 2</v>
          </cell>
        </row>
        <row r="126">
          <cell r="AI126" t="str">
            <v>HK 2</v>
          </cell>
        </row>
        <row r="127">
          <cell r="AI127" t="str">
            <v>LK 2</v>
          </cell>
        </row>
        <row r="128">
          <cell r="AI128" t="str">
            <v>ID 2</v>
          </cell>
        </row>
        <row r="129">
          <cell r="AI129" t="str">
            <v>VN 2</v>
          </cell>
        </row>
        <row r="130">
          <cell r="AI130" t="str">
            <v>AU 2</v>
          </cell>
        </row>
        <row r="131">
          <cell r="AI131" t="str">
            <v>NZ 2</v>
          </cell>
        </row>
        <row r="132">
          <cell r="AI132" t="str">
            <v>MA 2</v>
          </cell>
        </row>
        <row r="133">
          <cell r="AI133" t="str">
            <v>EG 2</v>
          </cell>
        </row>
        <row r="134">
          <cell r="AI134" t="str">
            <v>ZA 2</v>
          </cell>
        </row>
        <row r="135">
          <cell r="AI135" t="str">
            <v>TR 2</v>
          </cell>
        </row>
        <row r="136">
          <cell r="AI136" t="str">
            <v>IR 2</v>
          </cell>
        </row>
        <row r="137">
          <cell r="AI137" t="str">
            <v>IL 2</v>
          </cell>
        </row>
        <row r="138">
          <cell r="AI138" t="str">
            <v>PK 2</v>
          </cell>
        </row>
        <row r="139">
          <cell r="AI139" t="str">
            <v>VE 2</v>
          </cell>
        </row>
        <row r="140">
          <cell r="AI140" t="str">
            <v>EC 2</v>
          </cell>
        </row>
        <row r="141">
          <cell r="AI141" t="str">
            <v>CR 2</v>
          </cell>
        </row>
        <row r="142">
          <cell r="AI142" t="str">
            <v>PY 2</v>
          </cell>
        </row>
        <row r="143">
          <cell r="AI143" t="str">
            <v>UY 2</v>
          </cell>
        </row>
        <row r="144">
          <cell r="AI144" t="str">
            <v>DO 2</v>
          </cell>
        </row>
        <row r="145">
          <cell r="AI145" t="str">
            <v>PA 2</v>
          </cell>
        </row>
        <row r="146">
          <cell r="AI146" t="str">
            <v>GT 2</v>
          </cell>
        </row>
        <row r="147">
          <cell r="AI147" t="str">
            <v>HN 2</v>
          </cell>
        </row>
        <row r="148">
          <cell r="AI148" t="str">
            <v>SV 2</v>
          </cell>
        </row>
        <row r="149">
          <cell r="AI149" t="str">
            <v>AW 2</v>
          </cell>
        </row>
        <row r="150">
          <cell r="AI150" t="str">
            <v>NI 2</v>
          </cell>
        </row>
        <row r="151">
          <cell r="AI151" t="str">
            <v>CU 2</v>
          </cell>
        </row>
        <row r="152">
          <cell r="AI152" t="str">
            <v>AR 2</v>
          </cell>
        </row>
        <row r="153">
          <cell r="AI153" t="str">
            <v>CO 2</v>
          </cell>
        </row>
        <row r="154">
          <cell r="AI154" t="str">
            <v>PE 2</v>
          </cell>
        </row>
        <row r="155">
          <cell r="AI155" t="str">
            <v>CL 2</v>
          </cell>
        </row>
        <row r="156">
          <cell r="AI156" t="str">
            <v>BR (Pvt) 2</v>
          </cell>
        </row>
        <row r="157">
          <cell r="AI157" t="str">
            <v>BR (Pub) 2</v>
          </cell>
        </row>
        <row r="158">
          <cell r="AI158" t="str">
            <v>MX 2</v>
          </cell>
        </row>
        <row r="159">
          <cell r="AI159" t="str">
            <v>BD 2</v>
          </cell>
        </row>
        <row r="160">
          <cell r="AI160" t="str">
            <v>TT 2</v>
          </cell>
        </row>
        <row r="161">
          <cell r="AI161" t="str">
            <v>HU/RO/BG 2</v>
          </cell>
        </row>
        <row r="162">
          <cell r="AI162" t="str">
            <v>PL/LT/LV 2</v>
          </cell>
        </row>
        <row r="163">
          <cell r="AI163" t="str">
            <v>FR/NL/DE</v>
          </cell>
        </row>
        <row r="164">
          <cell r="AI164" t="str">
            <v>FI/SE/EE 1</v>
          </cell>
        </row>
        <row r="165">
          <cell r="AI165" t="str">
            <v>NO/DK/IS 1</v>
          </cell>
        </row>
        <row r="166">
          <cell r="AI166" t="str">
            <v>CZ/SK/HU 1</v>
          </cell>
        </row>
        <row r="167">
          <cell r="AI167" t="str">
            <v>AT 4</v>
          </cell>
        </row>
        <row r="168">
          <cell r="AI168" t="str">
            <v>BE/NL 2</v>
          </cell>
        </row>
        <row r="169">
          <cell r="AI169" t="str">
            <v>BE/NL/LU 4</v>
          </cell>
        </row>
        <row r="170">
          <cell r="AI170" t="str">
            <v>BE/NL/LU 6</v>
          </cell>
        </row>
        <row r="171">
          <cell r="AI171" t="str">
            <v>BG 1</v>
          </cell>
        </row>
        <row r="172">
          <cell r="AI172" t="str">
            <v>BG 2</v>
          </cell>
        </row>
        <row r="173">
          <cell r="AI173" t="str">
            <v>BG 4</v>
          </cell>
        </row>
        <row r="174">
          <cell r="AI174" t="str">
            <v>BR 2</v>
          </cell>
        </row>
        <row r="175">
          <cell r="AI175" t="str">
            <v>CA 4</v>
          </cell>
        </row>
        <row r="176">
          <cell r="AI176" t="str">
            <v>CZ/SK 2</v>
          </cell>
        </row>
        <row r="177">
          <cell r="AI177" t="str">
            <v>CZ/SK 4</v>
          </cell>
        </row>
        <row r="178">
          <cell r="AI178" t="str">
            <v>DE 6</v>
          </cell>
        </row>
        <row r="179">
          <cell r="AI179" t="str">
            <v>EE 1</v>
          </cell>
        </row>
        <row r="180">
          <cell r="AI180" t="str">
            <v>EE 2</v>
          </cell>
        </row>
        <row r="181">
          <cell r="AI181" t="str">
            <v>EE 4</v>
          </cell>
        </row>
        <row r="182">
          <cell r="AI182" t="str">
            <v>ES 4</v>
          </cell>
        </row>
        <row r="183">
          <cell r="AI183" t="str">
            <v>FI/SE 1</v>
          </cell>
        </row>
        <row r="184">
          <cell r="AI184" t="str">
            <v>FI/SE 2</v>
          </cell>
        </row>
        <row r="185">
          <cell r="AI185" t="str">
            <v>FI/SE 4</v>
          </cell>
        </row>
        <row r="186">
          <cell r="AI186" t="str">
            <v>FI/SE 6</v>
          </cell>
        </row>
        <row r="187">
          <cell r="AI187" t="str">
            <v>FR 4</v>
          </cell>
        </row>
        <row r="188">
          <cell r="AI188" t="str">
            <v>GR 4</v>
          </cell>
        </row>
        <row r="189">
          <cell r="AI189" t="str">
            <v>HR/SI 1</v>
          </cell>
        </row>
        <row r="190">
          <cell r="AI190" t="str">
            <v>HR/SI 2</v>
          </cell>
        </row>
        <row r="191">
          <cell r="AI191" t="str">
            <v>HR/SI 4</v>
          </cell>
        </row>
        <row r="192">
          <cell r="AI192" t="str">
            <v>HU/RO 1</v>
          </cell>
        </row>
        <row r="193">
          <cell r="AI193" t="str">
            <v>HU/RO 2</v>
          </cell>
        </row>
        <row r="194">
          <cell r="AI194" t="str">
            <v>HU/RO 4</v>
          </cell>
        </row>
        <row r="195">
          <cell r="AI195" t="str">
            <v>IE/XI 4</v>
          </cell>
        </row>
        <row r="196">
          <cell r="AI196" t="str">
            <v>IT 1 (Pub)</v>
          </cell>
        </row>
        <row r="197">
          <cell r="AI197" t="str">
            <v>MT 4</v>
          </cell>
        </row>
        <row r="198">
          <cell r="AI198" t="str">
            <v>NO/DK/IS 2</v>
          </cell>
        </row>
        <row r="199">
          <cell r="AI199" t="str">
            <v>NO/DK/IS 4</v>
          </cell>
        </row>
        <row r="200">
          <cell r="AI200" t="str">
            <v>PL/LT/LV 4</v>
          </cell>
        </row>
        <row r="201">
          <cell r="AI201" t="str">
            <v>PT 4</v>
          </cell>
        </row>
        <row r="202">
          <cell r="AI202" t="str">
            <v>UK 4</v>
          </cell>
        </row>
        <row r="203">
          <cell r="AI203" t="str">
            <v>US 2</v>
          </cell>
        </row>
        <row r="204">
          <cell r="AI204" t="str">
            <v>US 4</v>
          </cell>
        </row>
        <row r="205">
          <cell r="AI205" t="str">
            <v>FR 6</v>
          </cell>
        </row>
        <row r="206">
          <cell r="AI206" t="str">
            <v>HU/RO/BG 6</v>
          </cell>
        </row>
        <row r="207">
          <cell r="AI207" t="str">
            <v>IT 6</v>
          </cell>
        </row>
        <row r="208">
          <cell r="AI208" t="str">
            <v>MENA 1</v>
          </cell>
        </row>
        <row r="209">
          <cell r="AI209" t="str">
            <v>NO/DK/IS 6</v>
          </cell>
        </row>
        <row r="210">
          <cell r="AI210" t="str">
            <v>ES 3</v>
          </cell>
        </row>
        <row r="211">
          <cell r="AI211" t="str">
            <v>IT 3</v>
          </cell>
        </row>
        <row r="212">
          <cell r="AI212" t="str">
            <v>PT 3</v>
          </cell>
        </row>
        <row r="213">
          <cell r="AI213" t="str">
            <v>US 3</v>
          </cell>
        </row>
        <row r="214">
          <cell r="AI214" t="str">
            <v>US 10</v>
          </cell>
        </row>
        <row r="215">
          <cell r="AI215" t="str">
            <v>US x</v>
          </cell>
        </row>
        <row r="216">
          <cell r="AI216" t="str">
            <v>CA 10</v>
          </cell>
        </row>
        <row r="217">
          <cell r="AI217" t="str">
            <v>HU/RO/BG 4</v>
          </cell>
        </row>
        <row r="218">
          <cell r="AI218" t="str">
            <v>DE 10</v>
          </cell>
        </row>
        <row r="219">
          <cell r="AI219"/>
        </row>
        <row r="220">
          <cell r="AI220"/>
        </row>
        <row r="221">
          <cell r="AI221"/>
        </row>
        <row r="222">
          <cell r="AI222"/>
        </row>
        <row r="223">
          <cell r="AI223"/>
        </row>
        <row r="224">
          <cell r="AI224"/>
        </row>
        <row r="225">
          <cell r="AI225"/>
        </row>
        <row r="226">
          <cell r="AI226"/>
        </row>
        <row r="227">
          <cell r="AI227"/>
        </row>
        <row r="228">
          <cell r="AI228"/>
        </row>
        <row r="229">
          <cell r="AI229"/>
        </row>
        <row r="230">
          <cell r="AI230"/>
        </row>
        <row r="231">
          <cell r="AI231"/>
        </row>
        <row r="232">
          <cell r="AI232"/>
        </row>
        <row r="233">
          <cell r="AI233"/>
        </row>
        <row r="234">
          <cell r="AI234"/>
        </row>
        <row r="235">
          <cell r="AI235"/>
        </row>
        <row r="236">
          <cell r="AI236"/>
        </row>
        <row r="237">
          <cell r="AI237"/>
        </row>
        <row r="238">
          <cell r="AI238"/>
        </row>
        <row r="239">
          <cell r="AI239"/>
        </row>
        <row r="240">
          <cell r="AI240"/>
        </row>
        <row r="241">
          <cell r="AI241"/>
        </row>
        <row r="242">
          <cell r="AI242"/>
        </row>
        <row r="243">
          <cell r="AI243"/>
        </row>
        <row r="244">
          <cell r="AI244"/>
        </row>
        <row r="245">
          <cell r="AI245"/>
        </row>
        <row r="246">
          <cell r="AI246"/>
        </row>
        <row r="247">
          <cell r="AI247"/>
        </row>
        <row r="248">
          <cell r="AI248"/>
        </row>
        <row r="249">
          <cell r="AI249"/>
        </row>
        <row r="250">
          <cell r="AI250"/>
        </row>
        <row r="251">
          <cell r="AI251"/>
        </row>
        <row r="252">
          <cell r="AI252"/>
        </row>
        <row r="253">
          <cell r="AI253"/>
        </row>
        <row r="254">
          <cell r="AI254"/>
        </row>
        <row r="255">
          <cell r="AI255"/>
        </row>
        <row r="256">
          <cell r="AI256"/>
        </row>
        <row r="257">
          <cell r="AI257"/>
        </row>
        <row r="258">
          <cell r="AI258"/>
        </row>
        <row r="259">
          <cell r="AI259"/>
        </row>
        <row r="260">
          <cell r="AI260"/>
        </row>
        <row r="261">
          <cell r="AI261"/>
        </row>
        <row r="262">
          <cell r="AI262"/>
        </row>
        <row r="263">
          <cell r="AI263"/>
        </row>
        <row r="264">
          <cell r="AI264"/>
        </row>
        <row r="265">
          <cell r="AI265"/>
        </row>
        <row r="266">
          <cell r="AI266"/>
        </row>
        <row r="267">
          <cell r="AI267"/>
        </row>
        <row r="268">
          <cell r="AI268"/>
        </row>
        <row r="269">
          <cell r="AI269"/>
        </row>
        <row r="270">
          <cell r="AI270"/>
        </row>
        <row r="271">
          <cell r="AI271"/>
        </row>
        <row r="272">
          <cell r="AI272"/>
        </row>
        <row r="273">
          <cell r="AI273"/>
        </row>
        <row r="274">
          <cell r="AI274"/>
        </row>
        <row r="275">
          <cell r="AI275"/>
        </row>
        <row r="276">
          <cell r="AI276"/>
        </row>
        <row r="277">
          <cell r="AI277"/>
        </row>
        <row r="278">
          <cell r="AI278"/>
        </row>
        <row r="279">
          <cell r="AI279"/>
        </row>
        <row r="280">
          <cell r="AI280"/>
        </row>
        <row r="281">
          <cell r="AI281"/>
        </row>
        <row r="282">
          <cell r="AI282"/>
        </row>
        <row r="283">
          <cell r="AI283"/>
        </row>
        <row r="284">
          <cell r="AI284"/>
        </row>
        <row r="285">
          <cell r="AI285"/>
        </row>
        <row r="286">
          <cell r="AI286"/>
        </row>
        <row r="287">
          <cell r="AI287"/>
        </row>
        <row r="288">
          <cell r="AI288"/>
        </row>
        <row r="289">
          <cell r="AI289"/>
        </row>
        <row r="290">
          <cell r="AI290"/>
        </row>
        <row r="291">
          <cell r="AI291"/>
        </row>
        <row r="292">
          <cell r="AI292"/>
        </row>
        <row r="293">
          <cell r="AI293"/>
        </row>
        <row r="294">
          <cell r="AI294"/>
        </row>
        <row r="295">
          <cell r="AI295"/>
        </row>
        <row r="296">
          <cell r="AI296"/>
        </row>
        <row r="297">
          <cell r="AI297"/>
        </row>
        <row r="298">
          <cell r="AI298"/>
        </row>
        <row r="299">
          <cell r="AI299"/>
        </row>
        <row r="300">
          <cell r="AI300"/>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O 보고 장표_24년"/>
      <sheetName val="CEO 보고 장표_25년"/>
      <sheetName val="26년"/>
      <sheetName val="요약(Case2)"/>
      <sheetName val="요약(Case1)"/>
      <sheetName val="32년(수정)"/>
      <sheetName val="31년(수정)"/>
      <sheetName val="30년(수정)"/>
      <sheetName val="29년(수정)"/>
      <sheetName val="28년(수정)"/>
      <sheetName val="27년(수정)"/>
      <sheetName val="26년(Case2)"/>
      <sheetName val="25년(0902)"/>
      <sheetName val="▶▶▶Raw"/>
      <sheetName val="25~33년 조업일수"/>
      <sheetName val="(C1) 25~26년 PFS 개발,평가 일정"/>
      <sheetName val="(C2) 25~26년 PFS 개발,평가 일정_240731"/>
      <sheetName val="▶CT"/>
      <sheetName val="2025 (조정0902)"/>
      <sheetName val="2026 (조정0902)"/>
      <sheetName val="2027 (조정0902)"/>
      <sheetName val="2028 (조정0902)"/>
      <sheetName val="2029 (조정0902)"/>
      <sheetName val="24.8월 충전 Fcst"/>
      <sheetName val="2025"/>
      <sheetName val="2026"/>
      <sheetName val="2027"/>
      <sheetName val="2028"/>
      <sheetName val="2029"/>
      <sheetName val="2030"/>
      <sheetName val="2031"/>
      <sheetName val="20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G2"/>
          <cell r="H2"/>
          <cell r="I2"/>
          <cell r="J2"/>
          <cell r="K2"/>
          <cell r="L2"/>
          <cell r="M2"/>
          <cell r="N2"/>
          <cell r="O2"/>
          <cell r="P2"/>
          <cell r="Q2"/>
          <cell r="R2"/>
        </row>
        <row r="3">
          <cell r="G3" t="str">
            <v>January</v>
          </cell>
          <cell r="H3" t="str">
            <v>February</v>
          </cell>
          <cell r="I3" t="str">
            <v>March</v>
          </cell>
          <cell r="J3" t="str">
            <v>April</v>
          </cell>
          <cell r="K3" t="str">
            <v>May</v>
          </cell>
          <cell r="L3" t="str">
            <v>June</v>
          </cell>
          <cell r="M3" t="str">
            <v>July</v>
          </cell>
          <cell r="N3" t="str">
            <v>August</v>
          </cell>
          <cell r="O3" t="str">
            <v>September</v>
          </cell>
          <cell r="P3" t="str">
            <v>October</v>
          </cell>
          <cell r="Q3" t="str">
            <v>November</v>
          </cell>
          <cell r="R3" t="str">
            <v>December</v>
          </cell>
          <cell r="U3" t="str">
            <v>매칭코드</v>
          </cell>
        </row>
        <row r="4">
          <cell r="G4">
            <v>1</v>
          </cell>
          <cell r="H4">
            <v>1</v>
          </cell>
          <cell r="I4">
            <v>1</v>
          </cell>
          <cell r="J4">
            <v>1</v>
          </cell>
          <cell r="K4">
            <v>1</v>
          </cell>
          <cell r="L4">
            <v>1</v>
          </cell>
          <cell r="M4">
            <v>1</v>
          </cell>
          <cell r="N4">
            <v>1</v>
          </cell>
          <cell r="O4">
            <v>1</v>
          </cell>
          <cell r="P4">
            <v>1</v>
          </cell>
          <cell r="Q4">
            <v>1</v>
          </cell>
          <cell r="R4">
            <v>1</v>
          </cell>
          <cell r="U4" t="str">
            <v>램시마 SC 120mg</v>
          </cell>
        </row>
        <row r="5">
          <cell r="G5">
            <v>10</v>
          </cell>
          <cell r="H5">
            <v>10</v>
          </cell>
          <cell r="I5">
            <v>10</v>
          </cell>
          <cell r="J5">
            <v>10</v>
          </cell>
          <cell r="K5">
            <v>10</v>
          </cell>
          <cell r="L5">
            <v>10</v>
          </cell>
          <cell r="M5">
            <v>10</v>
          </cell>
          <cell r="N5">
            <v>10</v>
          </cell>
          <cell r="O5">
            <v>10</v>
          </cell>
          <cell r="P5">
            <v>10</v>
          </cell>
          <cell r="Q5">
            <v>10</v>
          </cell>
          <cell r="R5">
            <v>10</v>
          </cell>
        </row>
        <row r="6">
          <cell r="G6">
            <v>1</v>
          </cell>
          <cell r="H6">
            <v>0</v>
          </cell>
          <cell r="I6">
            <v>0</v>
          </cell>
          <cell r="J6">
            <v>0</v>
          </cell>
          <cell r="K6">
            <v>0</v>
          </cell>
          <cell r="L6">
            <v>0</v>
          </cell>
          <cell r="M6">
            <v>0</v>
          </cell>
          <cell r="N6">
            <v>0</v>
          </cell>
          <cell r="O6">
            <v>0</v>
          </cell>
          <cell r="P6">
            <v>0</v>
          </cell>
          <cell r="Q6">
            <v>0</v>
          </cell>
          <cell r="R6">
            <v>0</v>
          </cell>
          <cell r="U6" t="str">
            <v>유플라이마 20mg</v>
          </cell>
        </row>
        <row r="7">
          <cell r="G7">
            <v>3.7</v>
          </cell>
          <cell r="H7">
            <v>0</v>
          </cell>
          <cell r="I7">
            <v>0</v>
          </cell>
          <cell r="J7">
            <v>0</v>
          </cell>
          <cell r="K7">
            <v>0</v>
          </cell>
          <cell r="L7">
            <v>0</v>
          </cell>
          <cell r="M7">
            <v>0</v>
          </cell>
          <cell r="N7">
            <v>0</v>
          </cell>
          <cell r="O7">
            <v>0</v>
          </cell>
          <cell r="P7">
            <v>0</v>
          </cell>
          <cell r="Q7">
            <v>0</v>
          </cell>
          <cell r="R7">
            <v>0</v>
          </cell>
        </row>
        <row r="8">
          <cell r="G8">
            <v>2</v>
          </cell>
          <cell r="H8">
            <v>2</v>
          </cell>
          <cell r="I8">
            <v>2</v>
          </cell>
          <cell r="J8">
            <v>2</v>
          </cell>
          <cell r="K8">
            <v>2</v>
          </cell>
          <cell r="L8">
            <v>2</v>
          </cell>
          <cell r="M8">
            <v>2</v>
          </cell>
          <cell r="N8">
            <v>2</v>
          </cell>
          <cell r="O8">
            <v>2</v>
          </cell>
          <cell r="P8">
            <v>2</v>
          </cell>
          <cell r="Q8">
            <v>3</v>
          </cell>
          <cell r="R8">
            <v>3</v>
          </cell>
          <cell r="U8" t="str">
            <v>유플라이마 40mg</v>
          </cell>
        </row>
        <row r="9">
          <cell r="G9">
            <v>16.399999999999999</v>
          </cell>
          <cell r="H9">
            <v>16.399999999999999</v>
          </cell>
          <cell r="I9">
            <v>16.399999999999999</v>
          </cell>
          <cell r="J9">
            <v>16.399999999999999</v>
          </cell>
          <cell r="K9">
            <v>16.399999999999999</v>
          </cell>
          <cell r="L9">
            <v>16.399999999999999</v>
          </cell>
          <cell r="M9">
            <v>16.399999999999999</v>
          </cell>
          <cell r="N9">
            <v>16.399999999999999</v>
          </cell>
          <cell r="O9">
            <v>16.399999999999999</v>
          </cell>
          <cell r="P9">
            <v>16.399999999999999</v>
          </cell>
          <cell r="Q9">
            <v>24.599999999999998</v>
          </cell>
          <cell r="R9">
            <v>24.599999999999998</v>
          </cell>
        </row>
        <row r="10">
          <cell r="G10">
            <v>1</v>
          </cell>
          <cell r="H10">
            <v>1</v>
          </cell>
          <cell r="I10">
            <v>1</v>
          </cell>
          <cell r="J10">
            <v>0</v>
          </cell>
          <cell r="K10">
            <v>0</v>
          </cell>
          <cell r="L10">
            <v>0</v>
          </cell>
          <cell r="M10">
            <v>0</v>
          </cell>
          <cell r="N10">
            <v>0</v>
          </cell>
          <cell r="O10">
            <v>0</v>
          </cell>
          <cell r="P10">
            <v>0</v>
          </cell>
          <cell r="Q10">
            <v>0</v>
          </cell>
          <cell r="R10">
            <v>0</v>
          </cell>
          <cell r="U10" t="str">
            <v>유플라이마 80mg</v>
          </cell>
        </row>
        <row r="11">
          <cell r="G11">
            <v>8.6</v>
          </cell>
          <cell r="H11">
            <v>8.6</v>
          </cell>
          <cell r="I11">
            <v>8.6</v>
          </cell>
          <cell r="J11">
            <v>0</v>
          </cell>
          <cell r="K11">
            <v>0</v>
          </cell>
          <cell r="L11">
            <v>0</v>
          </cell>
          <cell r="M11">
            <v>0</v>
          </cell>
          <cell r="N11">
            <v>0</v>
          </cell>
          <cell r="O11">
            <v>0</v>
          </cell>
          <cell r="P11">
            <v>0</v>
          </cell>
          <cell r="Q11">
            <v>0</v>
          </cell>
          <cell r="R11">
            <v>0</v>
          </cell>
        </row>
        <row r="12">
          <cell r="G12">
            <v>1</v>
          </cell>
          <cell r="H12">
            <v>1</v>
          </cell>
          <cell r="I12">
            <v>0</v>
          </cell>
          <cell r="J12">
            <v>0</v>
          </cell>
          <cell r="K12">
            <v>0</v>
          </cell>
          <cell r="L12">
            <v>0</v>
          </cell>
          <cell r="M12">
            <v>0</v>
          </cell>
          <cell r="N12">
            <v>0</v>
          </cell>
          <cell r="O12">
            <v>0</v>
          </cell>
          <cell r="P12">
            <v>0</v>
          </cell>
          <cell r="Q12">
            <v>0</v>
          </cell>
          <cell r="R12">
            <v>0</v>
          </cell>
          <cell r="U12" t="str">
            <v>CT-P39 75mg</v>
          </cell>
        </row>
        <row r="13">
          <cell r="G13">
            <v>1.6</v>
          </cell>
          <cell r="H13">
            <v>1.6</v>
          </cell>
          <cell r="I13">
            <v>0</v>
          </cell>
          <cell r="J13">
            <v>0</v>
          </cell>
          <cell r="K13">
            <v>0</v>
          </cell>
          <cell r="L13">
            <v>0</v>
          </cell>
          <cell r="M13">
            <v>0</v>
          </cell>
          <cell r="N13">
            <v>0</v>
          </cell>
          <cell r="O13">
            <v>0</v>
          </cell>
          <cell r="P13">
            <v>0</v>
          </cell>
          <cell r="Q13">
            <v>0</v>
          </cell>
          <cell r="R13">
            <v>0</v>
          </cell>
        </row>
        <row r="14">
          <cell r="G14">
            <v>2</v>
          </cell>
          <cell r="H14">
            <v>2</v>
          </cell>
          <cell r="I14">
            <v>2</v>
          </cell>
          <cell r="J14">
            <v>3</v>
          </cell>
          <cell r="K14">
            <v>3</v>
          </cell>
          <cell r="L14">
            <v>3</v>
          </cell>
          <cell r="M14">
            <v>3</v>
          </cell>
          <cell r="N14">
            <v>3</v>
          </cell>
          <cell r="O14">
            <v>3</v>
          </cell>
          <cell r="P14">
            <v>3</v>
          </cell>
          <cell r="Q14">
            <v>3</v>
          </cell>
          <cell r="R14">
            <v>3</v>
          </cell>
          <cell r="U14" t="str">
            <v>CT-P39 150mg</v>
          </cell>
        </row>
        <row r="15">
          <cell r="G15">
            <v>2.4</v>
          </cell>
          <cell r="H15">
            <v>2.4</v>
          </cell>
          <cell r="I15">
            <v>2.4</v>
          </cell>
          <cell r="J15">
            <v>3.5999999999999996</v>
          </cell>
          <cell r="K15">
            <v>3.5999999999999996</v>
          </cell>
          <cell r="L15">
            <v>3.5999999999999996</v>
          </cell>
          <cell r="M15">
            <v>3.5999999999999996</v>
          </cell>
          <cell r="N15">
            <v>3.5999999999999996</v>
          </cell>
          <cell r="O15">
            <v>3.5999999999999996</v>
          </cell>
          <cell r="P15">
            <v>3.5999999999999996</v>
          </cell>
          <cell r="Q15">
            <v>3.5999999999999996</v>
          </cell>
          <cell r="R15">
            <v>3.5999999999999996</v>
          </cell>
        </row>
        <row r="16">
          <cell r="G16">
            <v>1</v>
          </cell>
          <cell r="H16">
            <v>1</v>
          </cell>
          <cell r="I16">
            <v>1</v>
          </cell>
          <cell r="J16">
            <v>1</v>
          </cell>
          <cell r="K16">
            <v>1</v>
          </cell>
          <cell r="L16">
            <v>1</v>
          </cell>
          <cell r="M16">
            <v>1</v>
          </cell>
          <cell r="N16">
            <v>1</v>
          </cell>
          <cell r="O16">
            <v>0</v>
          </cell>
          <cell r="P16">
            <v>0</v>
          </cell>
          <cell r="Q16">
            <v>0</v>
          </cell>
          <cell r="R16">
            <v>0</v>
          </cell>
          <cell r="U16" t="str">
            <v>CT-P39 150mg S/U</v>
          </cell>
        </row>
        <row r="17">
          <cell r="G17">
            <v>10</v>
          </cell>
          <cell r="H17">
            <v>10</v>
          </cell>
          <cell r="I17">
            <v>10</v>
          </cell>
          <cell r="J17">
            <v>10</v>
          </cell>
          <cell r="K17">
            <v>10</v>
          </cell>
          <cell r="L17">
            <v>10</v>
          </cell>
          <cell r="M17">
            <v>10</v>
          </cell>
          <cell r="N17">
            <v>10</v>
          </cell>
          <cell r="O17">
            <v>0</v>
          </cell>
          <cell r="P17">
            <v>0</v>
          </cell>
          <cell r="Q17">
            <v>0</v>
          </cell>
          <cell r="R17">
            <v>0</v>
          </cell>
        </row>
        <row r="18">
          <cell r="G18">
            <v>0</v>
          </cell>
          <cell r="H18">
            <v>0</v>
          </cell>
          <cell r="I18">
            <v>0</v>
          </cell>
          <cell r="J18">
            <v>0</v>
          </cell>
          <cell r="K18">
            <v>0</v>
          </cell>
          <cell r="L18">
            <v>0</v>
          </cell>
          <cell r="M18">
            <v>0</v>
          </cell>
          <cell r="N18">
            <v>0</v>
          </cell>
          <cell r="O18">
            <v>0</v>
          </cell>
          <cell r="P18">
            <v>0</v>
          </cell>
          <cell r="Q18">
            <v>0</v>
          </cell>
          <cell r="R18">
            <v>0</v>
          </cell>
          <cell r="U18" t="str">
            <v>CT-P39 300mg</v>
          </cell>
        </row>
        <row r="19">
          <cell r="G19">
            <v>0</v>
          </cell>
          <cell r="H19">
            <v>0</v>
          </cell>
          <cell r="I19">
            <v>0</v>
          </cell>
          <cell r="J19">
            <v>0</v>
          </cell>
          <cell r="K19">
            <v>0</v>
          </cell>
          <cell r="L19">
            <v>0</v>
          </cell>
          <cell r="M19">
            <v>0</v>
          </cell>
          <cell r="N19">
            <v>0</v>
          </cell>
          <cell r="O19">
            <v>0</v>
          </cell>
          <cell r="P19">
            <v>0</v>
          </cell>
          <cell r="Q19">
            <v>0</v>
          </cell>
          <cell r="R19">
            <v>0</v>
          </cell>
        </row>
        <row r="20">
          <cell r="G20">
            <v>1</v>
          </cell>
          <cell r="H20">
            <v>1</v>
          </cell>
          <cell r="I20">
            <v>1</v>
          </cell>
          <cell r="J20">
            <v>1</v>
          </cell>
          <cell r="K20">
            <v>1</v>
          </cell>
          <cell r="L20">
            <v>1</v>
          </cell>
          <cell r="M20">
            <v>1</v>
          </cell>
          <cell r="N20">
            <v>1</v>
          </cell>
          <cell r="O20">
            <v>1</v>
          </cell>
          <cell r="P20">
            <v>1</v>
          </cell>
          <cell r="Q20">
            <v>0</v>
          </cell>
          <cell r="R20">
            <v>0</v>
          </cell>
          <cell r="U20" t="str">
            <v>CT-P41</v>
          </cell>
        </row>
        <row r="21">
          <cell r="G21">
            <v>3</v>
          </cell>
          <cell r="H21">
            <v>3</v>
          </cell>
          <cell r="I21">
            <v>3</v>
          </cell>
          <cell r="J21">
            <v>3</v>
          </cell>
          <cell r="K21">
            <v>3</v>
          </cell>
          <cell r="L21">
            <v>3</v>
          </cell>
          <cell r="M21">
            <v>3</v>
          </cell>
          <cell r="N21">
            <v>3</v>
          </cell>
          <cell r="O21">
            <v>3</v>
          </cell>
          <cell r="P21">
            <v>3</v>
          </cell>
          <cell r="Q21">
            <v>0</v>
          </cell>
          <cell r="R21">
            <v>0</v>
          </cell>
        </row>
        <row r="22">
          <cell r="G22">
            <v>0</v>
          </cell>
          <cell r="H22">
            <v>0</v>
          </cell>
          <cell r="I22">
            <v>0</v>
          </cell>
          <cell r="J22">
            <v>0</v>
          </cell>
          <cell r="K22">
            <v>0</v>
          </cell>
          <cell r="L22">
            <v>0</v>
          </cell>
          <cell r="M22">
            <v>0</v>
          </cell>
          <cell r="N22">
            <v>0</v>
          </cell>
          <cell r="O22">
            <v>0</v>
          </cell>
          <cell r="P22">
            <v>0</v>
          </cell>
          <cell r="Q22">
            <v>0</v>
          </cell>
          <cell r="R22">
            <v>0</v>
          </cell>
          <cell r="U22" t="str">
            <v>CT-P41 S/U</v>
          </cell>
        </row>
        <row r="23">
          <cell r="G23">
            <v>0</v>
          </cell>
          <cell r="H23">
            <v>0</v>
          </cell>
          <cell r="I23">
            <v>0</v>
          </cell>
          <cell r="J23">
            <v>0</v>
          </cell>
          <cell r="K23">
            <v>0</v>
          </cell>
          <cell r="L23">
            <v>0</v>
          </cell>
          <cell r="M23">
            <v>0</v>
          </cell>
          <cell r="N23">
            <v>0</v>
          </cell>
          <cell r="O23">
            <v>0</v>
          </cell>
          <cell r="P23">
            <v>0</v>
          </cell>
          <cell r="Q23">
            <v>0</v>
          </cell>
          <cell r="R23">
            <v>0</v>
          </cell>
        </row>
        <row r="24">
          <cell r="G24">
            <v>1</v>
          </cell>
          <cell r="H24">
            <v>1</v>
          </cell>
          <cell r="I24">
            <v>1</v>
          </cell>
          <cell r="J24">
            <v>1</v>
          </cell>
          <cell r="K24">
            <v>1</v>
          </cell>
          <cell r="L24">
            <v>1</v>
          </cell>
          <cell r="M24">
            <v>1</v>
          </cell>
          <cell r="N24">
            <v>1</v>
          </cell>
          <cell r="O24">
            <v>1</v>
          </cell>
          <cell r="P24">
            <v>1</v>
          </cell>
          <cell r="Q24">
            <v>2</v>
          </cell>
          <cell r="R24">
            <v>2</v>
          </cell>
          <cell r="U24" t="str">
            <v>CT-P43 45mg</v>
          </cell>
        </row>
        <row r="25">
          <cell r="G25">
            <v>2.1</v>
          </cell>
          <cell r="H25">
            <v>2.1</v>
          </cell>
          <cell r="I25">
            <v>2.1</v>
          </cell>
          <cell r="J25">
            <v>2.1</v>
          </cell>
          <cell r="K25">
            <v>2.1</v>
          </cell>
          <cell r="L25">
            <v>2.1</v>
          </cell>
          <cell r="M25">
            <v>2.1</v>
          </cell>
          <cell r="N25">
            <v>2.1</v>
          </cell>
          <cell r="O25">
            <v>2.1</v>
          </cell>
          <cell r="P25">
            <v>2.1</v>
          </cell>
          <cell r="Q25">
            <v>4.2</v>
          </cell>
          <cell r="R25">
            <v>4.2</v>
          </cell>
        </row>
        <row r="26">
          <cell r="G26">
            <v>2</v>
          </cell>
          <cell r="H26">
            <v>2</v>
          </cell>
          <cell r="I26">
            <v>2</v>
          </cell>
          <cell r="J26">
            <v>2</v>
          </cell>
          <cell r="K26">
            <v>3</v>
          </cell>
          <cell r="L26">
            <v>2</v>
          </cell>
          <cell r="M26">
            <v>2</v>
          </cell>
          <cell r="N26">
            <v>2</v>
          </cell>
          <cell r="O26">
            <v>2</v>
          </cell>
          <cell r="P26">
            <v>2</v>
          </cell>
          <cell r="Q26">
            <v>2</v>
          </cell>
          <cell r="R26">
            <v>2</v>
          </cell>
          <cell r="U26" t="str">
            <v>CT-P43 90mg</v>
          </cell>
        </row>
        <row r="27">
          <cell r="G27">
            <v>2.4</v>
          </cell>
          <cell r="H27">
            <v>2.4</v>
          </cell>
          <cell r="I27">
            <v>2.4</v>
          </cell>
          <cell r="J27">
            <v>2.4</v>
          </cell>
          <cell r="K27">
            <v>3.5999999999999996</v>
          </cell>
          <cell r="L27">
            <v>2.4</v>
          </cell>
          <cell r="M27">
            <v>2.4</v>
          </cell>
          <cell r="N27">
            <v>2.4</v>
          </cell>
          <cell r="O27">
            <v>2.4</v>
          </cell>
          <cell r="P27">
            <v>2.4</v>
          </cell>
          <cell r="Q27">
            <v>2.4</v>
          </cell>
          <cell r="R27">
            <v>2.4</v>
          </cell>
        </row>
        <row r="28">
          <cell r="G28">
            <v>0</v>
          </cell>
          <cell r="H28">
            <v>0</v>
          </cell>
          <cell r="I28">
            <v>0</v>
          </cell>
          <cell r="J28">
            <v>0</v>
          </cell>
          <cell r="K28">
            <v>0</v>
          </cell>
          <cell r="L28">
            <v>0</v>
          </cell>
          <cell r="M28">
            <v>0</v>
          </cell>
          <cell r="N28">
            <v>0</v>
          </cell>
          <cell r="O28">
            <v>0</v>
          </cell>
          <cell r="P28">
            <v>0</v>
          </cell>
          <cell r="Q28">
            <v>0</v>
          </cell>
          <cell r="R28">
            <v>0</v>
          </cell>
          <cell r="U28" t="str">
            <v>CT-P43 90mg S/U</v>
          </cell>
        </row>
        <row r="29">
          <cell r="G29">
            <v>0</v>
          </cell>
          <cell r="H29">
            <v>0</v>
          </cell>
          <cell r="I29">
            <v>0</v>
          </cell>
          <cell r="J29">
            <v>0</v>
          </cell>
          <cell r="K29">
            <v>0</v>
          </cell>
          <cell r="L29">
            <v>0</v>
          </cell>
          <cell r="M29">
            <v>0</v>
          </cell>
          <cell r="N29">
            <v>0</v>
          </cell>
          <cell r="O29">
            <v>0</v>
          </cell>
          <cell r="P29">
            <v>0</v>
          </cell>
          <cell r="Q29">
            <v>0</v>
          </cell>
          <cell r="R29">
            <v>0</v>
          </cell>
        </row>
        <row r="30">
          <cell r="G30">
            <v>0</v>
          </cell>
          <cell r="H30">
            <v>0</v>
          </cell>
          <cell r="I30">
            <v>0</v>
          </cell>
          <cell r="J30">
            <v>0</v>
          </cell>
          <cell r="K30">
            <v>0</v>
          </cell>
          <cell r="L30">
            <v>0</v>
          </cell>
          <cell r="M30">
            <v>0</v>
          </cell>
          <cell r="N30">
            <v>0</v>
          </cell>
          <cell r="O30">
            <v>0</v>
          </cell>
          <cell r="P30">
            <v>0</v>
          </cell>
          <cell r="Q30">
            <v>0</v>
          </cell>
          <cell r="R30">
            <v>0</v>
          </cell>
          <cell r="U30" t="str">
            <v>CT-P45 108mg</v>
          </cell>
        </row>
        <row r="31">
          <cell r="G31">
            <v>0</v>
          </cell>
          <cell r="H31">
            <v>0</v>
          </cell>
          <cell r="I31">
            <v>0</v>
          </cell>
          <cell r="J31">
            <v>0</v>
          </cell>
          <cell r="K31">
            <v>0</v>
          </cell>
          <cell r="L31">
            <v>0</v>
          </cell>
          <cell r="M31">
            <v>0</v>
          </cell>
          <cell r="N31">
            <v>0</v>
          </cell>
          <cell r="O31">
            <v>0</v>
          </cell>
          <cell r="P31">
            <v>0</v>
          </cell>
          <cell r="Q31">
            <v>0</v>
          </cell>
          <cell r="R31">
            <v>0</v>
          </cell>
        </row>
        <row r="32">
          <cell r="G32">
            <v>2</v>
          </cell>
          <cell r="H32">
            <v>2</v>
          </cell>
          <cell r="I32">
            <v>2</v>
          </cell>
          <cell r="J32">
            <v>2</v>
          </cell>
          <cell r="K32">
            <v>2</v>
          </cell>
          <cell r="L32">
            <v>2</v>
          </cell>
          <cell r="M32">
            <v>2</v>
          </cell>
          <cell r="N32">
            <v>1</v>
          </cell>
          <cell r="O32">
            <v>0</v>
          </cell>
          <cell r="P32">
            <v>0</v>
          </cell>
          <cell r="Q32">
            <v>0</v>
          </cell>
          <cell r="R32">
            <v>0</v>
          </cell>
          <cell r="U32" t="str">
            <v>CT-P47 162mg</v>
          </cell>
        </row>
        <row r="33">
          <cell r="G33">
            <v>4</v>
          </cell>
          <cell r="H33">
            <v>4</v>
          </cell>
          <cell r="I33">
            <v>4</v>
          </cell>
          <cell r="J33">
            <v>4</v>
          </cell>
          <cell r="K33">
            <v>4</v>
          </cell>
          <cell r="L33">
            <v>4</v>
          </cell>
          <cell r="M33">
            <v>4</v>
          </cell>
          <cell r="N33">
            <v>2</v>
          </cell>
          <cell r="O33">
            <v>0</v>
          </cell>
          <cell r="P33">
            <v>0</v>
          </cell>
          <cell r="Q33">
            <v>0</v>
          </cell>
          <cell r="R33">
            <v>0</v>
          </cell>
        </row>
        <row r="34">
          <cell r="G34">
            <v>0</v>
          </cell>
          <cell r="H34">
            <v>0</v>
          </cell>
          <cell r="I34">
            <v>0</v>
          </cell>
          <cell r="J34">
            <v>0</v>
          </cell>
          <cell r="K34">
            <v>0</v>
          </cell>
          <cell r="L34">
            <v>0</v>
          </cell>
          <cell r="M34">
            <v>0</v>
          </cell>
          <cell r="N34">
            <v>0</v>
          </cell>
          <cell r="O34">
            <v>0</v>
          </cell>
          <cell r="P34">
            <v>0</v>
          </cell>
          <cell r="Q34">
            <v>0</v>
          </cell>
          <cell r="R34">
            <v>0</v>
          </cell>
          <cell r="U34" t="str">
            <v>CT-P47 162mg S/U</v>
          </cell>
        </row>
        <row r="35">
          <cell r="G35">
            <v>0</v>
          </cell>
          <cell r="H35">
            <v>0</v>
          </cell>
          <cell r="I35">
            <v>0</v>
          </cell>
          <cell r="J35">
            <v>0</v>
          </cell>
          <cell r="K35">
            <v>0</v>
          </cell>
          <cell r="L35">
            <v>0</v>
          </cell>
          <cell r="M35">
            <v>0</v>
          </cell>
          <cell r="N35">
            <v>0</v>
          </cell>
          <cell r="O35">
            <v>0</v>
          </cell>
          <cell r="P35">
            <v>0</v>
          </cell>
          <cell r="Q35">
            <v>0</v>
          </cell>
          <cell r="R35">
            <v>0</v>
          </cell>
        </row>
        <row r="36">
          <cell r="G36">
            <v>0</v>
          </cell>
          <cell r="H36">
            <v>0</v>
          </cell>
          <cell r="I36">
            <v>0</v>
          </cell>
          <cell r="J36">
            <v>0</v>
          </cell>
          <cell r="K36">
            <v>0</v>
          </cell>
          <cell r="L36">
            <v>0</v>
          </cell>
          <cell r="M36">
            <v>0</v>
          </cell>
          <cell r="N36">
            <v>0</v>
          </cell>
          <cell r="O36">
            <v>0</v>
          </cell>
          <cell r="P36">
            <v>0</v>
          </cell>
          <cell r="Q36">
            <v>0</v>
          </cell>
          <cell r="R36">
            <v>0</v>
          </cell>
          <cell r="U36" t="str">
            <v>CT-P52 80mg</v>
          </cell>
        </row>
        <row r="37">
          <cell r="G37">
            <v>0</v>
          </cell>
          <cell r="H37">
            <v>0</v>
          </cell>
          <cell r="I37">
            <v>0</v>
          </cell>
          <cell r="J37">
            <v>0</v>
          </cell>
          <cell r="K37">
            <v>0</v>
          </cell>
          <cell r="L37">
            <v>0</v>
          </cell>
          <cell r="M37">
            <v>0</v>
          </cell>
          <cell r="N37">
            <v>0</v>
          </cell>
          <cell r="O37">
            <v>0</v>
          </cell>
          <cell r="P37">
            <v>0</v>
          </cell>
          <cell r="Q37">
            <v>0</v>
          </cell>
          <cell r="R37">
            <v>0</v>
          </cell>
        </row>
        <row r="38">
          <cell r="G38">
            <v>0</v>
          </cell>
          <cell r="H38">
            <v>0</v>
          </cell>
          <cell r="I38">
            <v>0</v>
          </cell>
          <cell r="J38">
            <v>0</v>
          </cell>
          <cell r="K38">
            <v>0</v>
          </cell>
          <cell r="L38">
            <v>0</v>
          </cell>
          <cell r="M38">
            <v>0</v>
          </cell>
          <cell r="N38">
            <v>0</v>
          </cell>
          <cell r="O38">
            <v>0</v>
          </cell>
          <cell r="P38">
            <v>0</v>
          </cell>
          <cell r="Q38">
            <v>0</v>
          </cell>
          <cell r="R38">
            <v>0</v>
          </cell>
          <cell r="U38" t="str">
            <v>CT-P55 75mg</v>
          </cell>
        </row>
        <row r="39">
          <cell r="G39">
            <v>0</v>
          </cell>
          <cell r="H39">
            <v>0</v>
          </cell>
          <cell r="I39">
            <v>0</v>
          </cell>
          <cell r="J39">
            <v>0</v>
          </cell>
          <cell r="K39">
            <v>0</v>
          </cell>
          <cell r="L39">
            <v>0</v>
          </cell>
          <cell r="M39">
            <v>0</v>
          </cell>
          <cell r="N39">
            <v>0</v>
          </cell>
          <cell r="O39">
            <v>0</v>
          </cell>
          <cell r="P39">
            <v>0</v>
          </cell>
          <cell r="Q39">
            <v>0</v>
          </cell>
          <cell r="R39">
            <v>0</v>
          </cell>
        </row>
        <row r="40">
          <cell r="G40">
            <v>0</v>
          </cell>
          <cell r="H40">
            <v>0</v>
          </cell>
          <cell r="I40">
            <v>0</v>
          </cell>
          <cell r="J40">
            <v>0</v>
          </cell>
          <cell r="K40">
            <v>0</v>
          </cell>
          <cell r="L40">
            <v>0</v>
          </cell>
          <cell r="M40">
            <v>0</v>
          </cell>
          <cell r="N40">
            <v>0</v>
          </cell>
          <cell r="O40">
            <v>0</v>
          </cell>
          <cell r="P40">
            <v>0</v>
          </cell>
          <cell r="Q40">
            <v>0</v>
          </cell>
          <cell r="R40">
            <v>0</v>
          </cell>
          <cell r="U40" t="str">
            <v>CT-P55 150mg</v>
          </cell>
        </row>
        <row r="41">
          <cell r="G41">
            <v>0</v>
          </cell>
          <cell r="H41">
            <v>0</v>
          </cell>
          <cell r="I41">
            <v>0</v>
          </cell>
          <cell r="J41">
            <v>0</v>
          </cell>
          <cell r="K41">
            <v>0</v>
          </cell>
          <cell r="L41">
            <v>0</v>
          </cell>
          <cell r="M41">
            <v>0</v>
          </cell>
          <cell r="N41">
            <v>0</v>
          </cell>
          <cell r="O41">
            <v>0</v>
          </cell>
          <cell r="P41">
            <v>0</v>
          </cell>
          <cell r="Q41">
            <v>0</v>
          </cell>
          <cell r="R41">
            <v>0</v>
          </cell>
        </row>
        <row r="42">
          <cell r="G42">
            <v>0</v>
          </cell>
          <cell r="H42">
            <v>0</v>
          </cell>
          <cell r="I42">
            <v>0</v>
          </cell>
          <cell r="J42">
            <v>0</v>
          </cell>
          <cell r="K42">
            <v>0</v>
          </cell>
          <cell r="L42">
            <v>0</v>
          </cell>
          <cell r="M42">
            <v>0</v>
          </cell>
          <cell r="N42">
            <v>0</v>
          </cell>
          <cell r="O42">
            <v>0</v>
          </cell>
          <cell r="P42">
            <v>0</v>
          </cell>
          <cell r="Q42">
            <v>0</v>
          </cell>
          <cell r="R42">
            <v>0</v>
          </cell>
          <cell r="U42" t="str">
            <v>CT-P55 300mg</v>
          </cell>
        </row>
        <row r="43">
          <cell r="G43">
            <v>0</v>
          </cell>
          <cell r="H43">
            <v>0</v>
          </cell>
          <cell r="I43">
            <v>0</v>
          </cell>
          <cell r="J43">
            <v>0</v>
          </cell>
          <cell r="K43">
            <v>0</v>
          </cell>
          <cell r="L43">
            <v>0</v>
          </cell>
          <cell r="M43">
            <v>0</v>
          </cell>
          <cell r="N43">
            <v>0</v>
          </cell>
          <cell r="O43">
            <v>0</v>
          </cell>
          <cell r="P43">
            <v>0</v>
          </cell>
          <cell r="Q43">
            <v>0</v>
          </cell>
          <cell r="R43">
            <v>0</v>
          </cell>
        </row>
        <row r="44">
          <cell r="G44">
            <v>0</v>
          </cell>
          <cell r="H44">
            <v>0</v>
          </cell>
          <cell r="I44">
            <v>0</v>
          </cell>
          <cell r="J44">
            <v>0</v>
          </cell>
          <cell r="K44">
            <v>0</v>
          </cell>
          <cell r="L44">
            <v>0</v>
          </cell>
          <cell r="M44">
            <v>0</v>
          </cell>
          <cell r="N44">
            <v>0</v>
          </cell>
          <cell r="O44">
            <v>0</v>
          </cell>
          <cell r="P44">
            <v>0</v>
          </cell>
          <cell r="Q44">
            <v>0</v>
          </cell>
          <cell r="R44">
            <v>0</v>
          </cell>
          <cell r="U44" t="str">
            <v>CT-P56 67mg</v>
          </cell>
        </row>
        <row r="45">
          <cell r="G45">
            <v>0</v>
          </cell>
          <cell r="H45">
            <v>0</v>
          </cell>
          <cell r="I45">
            <v>0</v>
          </cell>
          <cell r="J45">
            <v>0</v>
          </cell>
          <cell r="K45">
            <v>0</v>
          </cell>
          <cell r="L45">
            <v>0</v>
          </cell>
          <cell r="M45">
            <v>0</v>
          </cell>
          <cell r="N45">
            <v>0</v>
          </cell>
          <cell r="O45">
            <v>0</v>
          </cell>
          <cell r="P45">
            <v>0</v>
          </cell>
          <cell r="Q45">
            <v>0</v>
          </cell>
          <cell r="R45">
            <v>0</v>
          </cell>
        </row>
        <row r="46">
          <cell r="G46">
            <v>0</v>
          </cell>
          <cell r="H46">
            <v>0</v>
          </cell>
          <cell r="I46">
            <v>0</v>
          </cell>
          <cell r="J46">
            <v>0</v>
          </cell>
          <cell r="K46">
            <v>0</v>
          </cell>
          <cell r="L46">
            <v>0</v>
          </cell>
          <cell r="M46">
            <v>0</v>
          </cell>
          <cell r="N46">
            <v>0</v>
          </cell>
          <cell r="O46">
            <v>0</v>
          </cell>
          <cell r="P46">
            <v>0</v>
          </cell>
          <cell r="Q46">
            <v>0</v>
          </cell>
          <cell r="R46">
            <v>0</v>
          </cell>
          <cell r="U46" t="str">
            <v>CT-P56 228mg</v>
          </cell>
        </row>
        <row r="47">
          <cell r="G47">
            <v>0</v>
          </cell>
          <cell r="H47">
            <v>0</v>
          </cell>
          <cell r="I47">
            <v>0</v>
          </cell>
          <cell r="J47">
            <v>0</v>
          </cell>
          <cell r="K47">
            <v>0</v>
          </cell>
          <cell r="L47">
            <v>0</v>
          </cell>
          <cell r="M47">
            <v>0</v>
          </cell>
          <cell r="N47">
            <v>0</v>
          </cell>
          <cell r="O47">
            <v>0</v>
          </cell>
          <cell r="P47">
            <v>0</v>
          </cell>
          <cell r="Q47">
            <v>0</v>
          </cell>
          <cell r="R47">
            <v>0</v>
          </cell>
        </row>
        <row r="48">
          <cell r="G48">
            <v>0</v>
          </cell>
          <cell r="H48">
            <v>0</v>
          </cell>
          <cell r="I48">
            <v>0</v>
          </cell>
          <cell r="J48">
            <v>0</v>
          </cell>
          <cell r="K48">
            <v>0</v>
          </cell>
          <cell r="L48">
            <v>0</v>
          </cell>
          <cell r="M48">
            <v>0</v>
          </cell>
          <cell r="N48">
            <v>0</v>
          </cell>
          <cell r="O48">
            <v>0</v>
          </cell>
          <cell r="P48">
            <v>0</v>
          </cell>
          <cell r="Q48">
            <v>0</v>
          </cell>
          <cell r="R48">
            <v>0</v>
          </cell>
          <cell r="U48" t="str">
            <v>CT-P68 100mg</v>
          </cell>
        </row>
        <row r="49">
          <cell r="G49">
            <v>0</v>
          </cell>
          <cell r="H49">
            <v>0</v>
          </cell>
          <cell r="I49">
            <v>0</v>
          </cell>
          <cell r="J49">
            <v>0</v>
          </cell>
          <cell r="K49">
            <v>0</v>
          </cell>
          <cell r="L49">
            <v>0</v>
          </cell>
          <cell r="M49">
            <v>0</v>
          </cell>
          <cell r="N49">
            <v>0</v>
          </cell>
          <cell r="O49">
            <v>0</v>
          </cell>
          <cell r="P49">
            <v>0</v>
          </cell>
          <cell r="Q49">
            <v>0</v>
          </cell>
          <cell r="R49">
            <v>0</v>
          </cell>
        </row>
        <row r="50">
          <cell r="G50">
            <v>0</v>
          </cell>
          <cell r="H50">
            <v>0</v>
          </cell>
          <cell r="I50">
            <v>0</v>
          </cell>
          <cell r="J50">
            <v>0</v>
          </cell>
          <cell r="K50">
            <v>0</v>
          </cell>
          <cell r="L50">
            <v>0</v>
          </cell>
          <cell r="M50">
            <v>0</v>
          </cell>
          <cell r="N50">
            <v>0</v>
          </cell>
          <cell r="O50">
            <v>0</v>
          </cell>
          <cell r="P50">
            <v>0</v>
          </cell>
          <cell r="Q50">
            <v>0</v>
          </cell>
          <cell r="R50">
            <v>0</v>
          </cell>
          <cell r="U50" t="str">
            <v>CT-P69 75mg</v>
          </cell>
        </row>
        <row r="51">
          <cell r="G51">
            <v>0</v>
          </cell>
          <cell r="H51">
            <v>0</v>
          </cell>
          <cell r="I51">
            <v>0</v>
          </cell>
          <cell r="J51">
            <v>0</v>
          </cell>
          <cell r="K51">
            <v>0</v>
          </cell>
          <cell r="L51">
            <v>0</v>
          </cell>
          <cell r="M51">
            <v>0</v>
          </cell>
          <cell r="N51">
            <v>0</v>
          </cell>
          <cell r="O51">
            <v>0</v>
          </cell>
          <cell r="P51">
            <v>0</v>
          </cell>
          <cell r="Q51">
            <v>0</v>
          </cell>
          <cell r="R51">
            <v>0</v>
          </cell>
        </row>
        <row r="52">
          <cell r="G52">
            <v>15</v>
          </cell>
          <cell r="H52">
            <v>14</v>
          </cell>
          <cell r="I52">
            <v>13</v>
          </cell>
          <cell r="J52">
            <v>13</v>
          </cell>
          <cell r="K52">
            <v>14</v>
          </cell>
          <cell r="L52">
            <v>13</v>
          </cell>
          <cell r="M52">
            <v>13</v>
          </cell>
          <cell r="N52">
            <v>12</v>
          </cell>
          <cell r="O52">
            <v>10</v>
          </cell>
          <cell r="P52">
            <v>10</v>
          </cell>
          <cell r="Q52">
            <v>11</v>
          </cell>
          <cell r="R52">
            <v>11</v>
          </cell>
        </row>
        <row r="53">
          <cell r="G53">
            <v>64.199999999999989</v>
          </cell>
          <cell r="H53">
            <v>60.5</v>
          </cell>
          <cell r="I53">
            <v>58.9</v>
          </cell>
          <cell r="J53">
            <v>51.5</v>
          </cell>
          <cell r="K53">
            <v>52.7</v>
          </cell>
          <cell r="L53">
            <v>51.5</v>
          </cell>
          <cell r="M53">
            <v>51.5</v>
          </cell>
          <cell r="N53">
            <v>49.5</v>
          </cell>
          <cell r="O53">
            <v>37.5</v>
          </cell>
          <cell r="P53">
            <v>37.5</v>
          </cell>
          <cell r="Q53">
            <v>44.8</v>
          </cell>
          <cell r="R53">
            <v>44.8</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st 대비 실적현황_240626"/>
      <sheetName val="Fcst 비교"/>
      <sheetName val="(조립) Fcst 정리_240618"/>
      <sheetName val="(충전) Fcst 정리_240614"/>
      <sheetName val="변동현황"/>
      <sheetName val="변동현황 (2)"/>
      <sheetName val="0131 요약"/>
    </sheetNames>
    <sheetDataSet>
      <sheetData sheetId="0"/>
      <sheetData sheetId="1"/>
      <sheetData sheetId="2">
        <row r="3">
          <cell r="F3" t="str">
            <v>제품명</v>
          </cell>
        </row>
      </sheetData>
      <sheetData sheetId="3">
        <row r="3">
          <cell r="F3" t="str">
            <v>제품명</v>
          </cell>
          <cell r="J3"/>
          <cell r="K3"/>
          <cell r="L3"/>
          <cell r="M3"/>
          <cell r="N3"/>
          <cell r="O3"/>
          <cell r="P3" t="str">
            <v>2024년</v>
          </cell>
          <cell r="Q3"/>
          <cell r="R3"/>
          <cell r="S3"/>
          <cell r="T3"/>
          <cell r="U3"/>
        </row>
        <row r="4">
          <cell r="F4"/>
          <cell r="J4" t="str">
            <v>1월</v>
          </cell>
          <cell r="K4" t="str">
            <v>2월</v>
          </cell>
          <cell r="L4" t="str">
            <v>3월</v>
          </cell>
          <cell r="M4" t="str">
            <v>4월</v>
          </cell>
          <cell r="N4" t="str">
            <v>5월</v>
          </cell>
          <cell r="O4" t="str">
            <v>6월</v>
          </cell>
          <cell r="P4" t="str">
            <v>7월</v>
          </cell>
          <cell r="Q4" t="str">
            <v>8월</v>
          </cell>
          <cell r="R4" t="str">
            <v>9월</v>
          </cell>
          <cell r="S4" t="str">
            <v>10월</v>
          </cell>
          <cell r="T4" t="str">
            <v>11월</v>
          </cell>
          <cell r="U4" t="str">
            <v>12월</v>
          </cell>
        </row>
        <row r="5">
          <cell r="F5" t="str">
            <v>램시마 120mg 29G</v>
          </cell>
          <cell r="J5">
            <v>0</v>
          </cell>
          <cell r="K5">
            <v>5</v>
          </cell>
          <cell r="L5">
            <v>0</v>
          </cell>
          <cell r="M5">
            <v>0</v>
          </cell>
          <cell r="N5">
            <v>1</v>
          </cell>
          <cell r="O5">
            <v>0</v>
          </cell>
          <cell r="P5">
            <v>5</v>
          </cell>
          <cell r="Q5">
            <v>5</v>
          </cell>
          <cell r="R5">
            <v>4</v>
          </cell>
          <cell r="S5">
            <v>1</v>
          </cell>
          <cell r="T5">
            <v>2</v>
          </cell>
          <cell r="U5">
            <v>0</v>
          </cell>
        </row>
        <row r="6">
          <cell r="F6"/>
          <cell r="J6">
            <v>0</v>
          </cell>
          <cell r="K6">
            <v>500000</v>
          </cell>
          <cell r="L6">
            <v>0</v>
          </cell>
          <cell r="M6">
            <v>0</v>
          </cell>
          <cell r="N6">
            <v>100000</v>
          </cell>
          <cell r="O6">
            <v>0</v>
          </cell>
          <cell r="P6">
            <v>500000</v>
          </cell>
          <cell r="Q6">
            <v>500000</v>
          </cell>
          <cell r="R6">
            <v>400000</v>
          </cell>
          <cell r="S6">
            <v>100000</v>
          </cell>
          <cell r="T6">
            <v>200000</v>
          </cell>
          <cell r="U6">
            <v>0</v>
          </cell>
        </row>
        <row r="7">
          <cell r="F7" t="str">
            <v>램시마 120mg 27G</v>
          </cell>
          <cell r="J7">
            <v>0</v>
          </cell>
          <cell r="K7">
            <v>1</v>
          </cell>
          <cell r="L7">
            <v>0</v>
          </cell>
          <cell r="M7">
            <v>2</v>
          </cell>
          <cell r="N7">
            <v>0</v>
          </cell>
          <cell r="O7">
            <v>0</v>
          </cell>
          <cell r="P7">
            <v>2</v>
          </cell>
          <cell r="Q7">
            <v>2</v>
          </cell>
          <cell r="R7">
            <v>0</v>
          </cell>
          <cell r="S7">
            <v>0</v>
          </cell>
          <cell r="T7">
            <v>1</v>
          </cell>
          <cell r="U7">
            <v>0</v>
          </cell>
        </row>
        <row r="8">
          <cell r="F8"/>
          <cell r="J8">
            <v>0</v>
          </cell>
          <cell r="K8">
            <v>100000</v>
          </cell>
          <cell r="L8">
            <v>0</v>
          </cell>
          <cell r="M8">
            <v>200000</v>
          </cell>
          <cell r="N8">
            <v>0</v>
          </cell>
          <cell r="O8">
            <v>0</v>
          </cell>
          <cell r="P8">
            <v>200000</v>
          </cell>
          <cell r="Q8">
            <v>200000</v>
          </cell>
          <cell r="R8">
            <v>0</v>
          </cell>
          <cell r="S8">
            <v>0</v>
          </cell>
          <cell r="T8">
            <v>100000</v>
          </cell>
          <cell r="U8">
            <v>0</v>
          </cell>
        </row>
        <row r="9">
          <cell r="F9" t="str">
            <v>유플라이마 20mg</v>
          </cell>
          <cell r="J9">
            <v>0</v>
          </cell>
          <cell r="K9">
            <v>0</v>
          </cell>
          <cell r="L9">
            <v>0</v>
          </cell>
          <cell r="M9">
            <v>0</v>
          </cell>
          <cell r="N9">
            <v>0</v>
          </cell>
          <cell r="O9">
            <v>0</v>
          </cell>
          <cell r="P9">
            <v>0</v>
          </cell>
          <cell r="Q9">
            <v>0</v>
          </cell>
          <cell r="R9">
            <v>0</v>
          </cell>
          <cell r="S9">
            <v>0</v>
          </cell>
          <cell r="T9">
            <v>0</v>
          </cell>
          <cell r="U9">
            <v>0</v>
          </cell>
        </row>
        <row r="10">
          <cell r="F10"/>
          <cell r="J10">
            <v>0</v>
          </cell>
          <cell r="K10">
            <v>0</v>
          </cell>
          <cell r="L10">
            <v>0</v>
          </cell>
          <cell r="M10">
            <v>0</v>
          </cell>
          <cell r="N10">
            <v>0</v>
          </cell>
          <cell r="O10">
            <v>0</v>
          </cell>
          <cell r="P10">
            <v>0</v>
          </cell>
          <cell r="Q10">
            <v>0</v>
          </cell>
          <cell r="R10">
            <v>0</v>
          </cell>
          <cell r="S10">
            <v>0</v>
          </cell>
          <cell r="T10">
            <v>0</v>
          </cell>
          <cell r="U10">
            <v>0</v>
          </cell>
        </row>
        <row r="11">
          <cell r="F11" t="str">
            <v>유플라이마 40mg</v>
          </cell>
          <cell r="J11">
            <v>6</v>
          </cell>
          <cell r="K11">
            <v>6</v>
          </cell>
          <cell r="L11">
            <v>7</v>
          </cell>
          <cell r="M11">
            <v>0</v>
          </cell>
          <cell r="N11">
            <v>0</v>
          </cell>
          <cell r="O11">
            <v>3</v>
          </cell>
          <cell r="P11">
            <v>9</v>
          </cell>
          <cell r="Q11">
            <v>6</v>
          </cell>
          <cell r="R11">
            <v>6</v>
          </cell>
          <cell r="S11">
            <v>4</v>
          </cell>
          <cell r="T11">
            <v>1</v>
          </cell>
          <cell r="U11">
            <v>6</v>
          </cell>
        </row>
        <row r="12">
          <cell r="F12"/>
          <cell r="J12">
            <v>564000</v>
          </cell>
          <cell r="K12">
            <v>564000</v>
          </cell>
          <cell r="L12">
            <v>658000</v>
          </cell>
          <cell r="M12">
            <v>0</v>
          </cell>
          <cell r="N12">
            <v>0</v>
          </cell>
          <cell r="O12">
            <v>282000</v>
          </cell>
          <cell r="P12">
            <v>846000</v>
          </cell>
          <cell r="Q12">
            <v>564000</v>
          </cell>
          <cell r="R12">
            <v>564000</v>
          </cell>
          <cell r="S12">
            <v>376000</v>
          </cell>
          <cell r="T12">
            <v>94000</v>
          </cell>
          <cell r="U12">
            <v>564000</v>
          </cell>
        </row>
        <row r="13">
          <cell r="F13" t="str">
            <v>유플라이마 80mg</v>
          </cell>
          <cell r="J13">
            <v>0</v>
          </cell>
          <cell r="K13">
            <v>0</v>
          </cell>
          <cell r="L13">
            <v>1</v>
          </cell>
          <cell r="M13">
            <v>0</v>
          </cell>
          <cell r="N13">
            <v>0</v>
          </cell>
          <cell r="O13">
            <v>1</v>
          </cell>
          <cell r="P13">
            <v>0</v>
          </cell>
          <cell r="Q13">
            <v>0</v>
          </cell>
          <cell r="R13">
            <v>0</v>
          </cell>
          <cell r="S13">
            <v>1</v>
          </cell>
          <cell r="T13">
            <v>0</v>
          </cell>
          <cell r="U13">
            <v>1</v>
          </cell>
        </row>
        <row r="14">
          <cell r="F14"/>
          <cell r="J14">
            <v>0</v>
          </cell>
          <cell r="K14">
            <v>0</v>
          </cell>
          <cell r="L14">
            <v>90000</v>
          </cell>
          <cell r="M14">
            <v>0</v>
          </cell>
          <cell r="N14">
            <v>0</v>
          </cell>
          <cell r="O14">
            <v>90000</v>
          </cell>
          <cell r="P14">
            <v>0</v>
          </cell>
          <cell r="Q14">
            <v>0</v>
          </cell>
          <cell r="R14">
            <v>0</v>
          </cell>
          <cell r="S14">
            <v>90000</v>
          </cell>
          <cell r="T14">
            <v>0</v>
          </cell>
          <cell r="U14">
            <v>90000</v>
          </cell>
        </row>
        <row r="15">
          <cell r="F15" t="str">
            <v>CT-P39 150mg</v>
          </cell>
          <cell r="J15">
            <v>0</v>
          </cell>
          <cell r="K15"/>
          <cell r="L15"/>
          <cell r="M15"/>
          <cell r="N15">
            <v>2</v>
          </cell>
          <cell r="O15">
            <v>1</v>
          </cell>
          <cell r="P15">
            <v>1</v>
          </cell>
          <cell r="Q15">
            <v>3</v>
          </cell>
          <cell r="R15">
            <v>1</v>
          </cell>
          <cell r="S15">
            <v>0</v>
          </cell>
          <cell r="T15">
            <v>4</v>
          </cell>
          <cell r="U15">
            <v>1</v>
          </cell>
        </row>
        <row r="16">
          <cell r="F16"/>
          <cell r="J16">
            <v>0</v>
          </cell>
          <cell r="K16">
            <v>0</v>
          </cell>
          <cell r="L16">
            <v>0</v>
          </cell>
          <cell r="M16">
            <v>0</v>
          </cell>
          <cell r="N16">
            <v>24000</v>
          </cell>
          <cell r="O16">
            <v>12000</v>
          </cell>
          <cell r="P16">
            <v>12000</v>
          </cell>
          <cell r="Q16">
            <v>36000</v>
          </cell>
          <cell r="R16">
            <v>12000</v>
          </cell>
          <cell r="S16">
            <v>0</v>
          </cell>
          <cell r="T16">
            <v>48000</v>
          </cell>
          <cell r="U16">
            <v>12000</v>
          </cell>
        </row>
        <row r="17">
          <cell r="F17" t="str">
            <v>CT-P39 150mg S/U</v>
          </cell>
          <cell r="J17">
            <v>0</v>
          </cell>
          <cell r="K17"/>
          <cell r="L17"/>
          <cell r="M17"/>
          <cell r="N17"/>
          <cell r="O17"/>
          <cell r="P17"/>
          <cell r="Q17"/>
          <cell r="R17"/>
          <cell r="S17"/>
          <cell r="T17"/>
          <cell r="U17">
            <v>0</v>
          </cell>
        </row>
        <row r="18">
          <cell r="F18"/>
          <cell r="J18">
            <v>0</v>
          </cell>
          <cell r="K18">
            <v>0</v>
          </cell>
          <cell r="L18">
            <v>0</v>
          </cell>
          <cell r="M18">
            <v>0</v>
          </cell>
          <cell r="N18">
            <v>0</v>
          </cell>
          <cell r="O18">
            <v>0</v>
          </cell>
          <cell r="P18">
            <v>0</v>
          </cell>
          <cell r="Q18">
            <v>0</v>
          </cell>
          <cell r="R18">
            <v>0</v>
          </cell>
          <cell r="S18">
            <v>0</v>
          </cell>
          <cell r="T18">
            <v>0</v>
          </cell>
          <cell r="U18">
            <v>0</v>
          </cell>
        </row>
        <row r="19">
          <cell r="F19" t="str">
            <v>CT-P39 75mg</v>
          </cell>
          <cell r="J19">
            <v>0</v>
          </cell>
          <cell r="K19">
            <v>0</v>
          </cell>
          <cell r="L19">
            <v>0</v>
          </cell>
          <cell r="M19">
            <v>0</v>
          </cell>
          <cell r="N19">
            <v>1</v>
          </cell>
          <cell r="O19">
            <v>0</v>
          </cell>
          <cell r="P19">
            <v>0</v>
          </cell>
          <cell r="Q19"/>
          <cell r="R19">
            <v>0</v>
          </cell>
          <cell r="S19">
            <v>0</v>
          </cell>
          <cell r="T19">
            <v>0</v>
          </cell>
          <cell r="U19">
            <v>0</v>
          </cell>
        </row>
        <row r="20">
          <cell r="F20"/>
          <cell r="J20">
            <v>0</v>
          </cell>
          <cell r="K20">
            <v>0</v>
          </cell>
          <cell r="L20">
            <v>0</v>
          </cell>
          <cell r="M20">
            <v>0</v>
          </cell>
          <cell r="N20">
            <v>18000</v>
          </cell>
          <cell r="O20">
            <v>0</v>
          </cell>
          <cell r="P20">
            <v>0</v>
          </cell>
          <cell r="Q20">
            <v>0</v>
          </cell>
          <cell r="R20">
            <v>0</v>
          </cell>
          <cell r="S20">
            <v>0</v>
          </cell>
          <cell r="T20">
            <v>0</v>
          </cell>
          <cell r="U20">
            <v>0</v>
          </cell>
        </row>
        <row r="21">
          <cell r="F21" t="str">
            <v>CT-P43 45mg</v>
          </cell>
          <cell r="J21">
            <v>0</v>
          </cell>
          <cell r="K21">
            <v>0</v>
          </cell>
          <cell r="L21">
            <v>0</v>
          </cell>
          <cell r="M21">
            <v>1</v>
          </cell>
          <cell r="N21">
            <v>0</v>
          </cell>
          <cell r="O21">
            <v>0</v>
          </cell>
          <cell r="P21">
            <v>0</v>
          </cell>
          <cell r="Q21">
            <v>0</v>
          </cell>
          <cell r="R21">
            <v>0</v>
          </cell>
          <cell r="S21">
            <v>1</v>
          </cell>
          <cell r="T21">
            <v>0</v>
          </cell>
          <cell r="U21">
            <v>0</v>
          </cell>
        </row>
        <row r="22">
          <cell r="F22"/>
          <cell r="J22">
            <v>0</v>
          </cell>
          <cell r="K22">
            <v>0</v>
          </cell>
          <cell r="L22">
            <v>0</v>
          </cell>
          <cell r="M22">
            <v>28000</v>
          </cell>
          <cell r="N22">
            <v>0</v>
          </cell>
          <cell r="O22">
            <v>0</v>
          </cell>
          <cell r="P22">
            <v>0</v>
          </cell>
          <cell r="Q22">
            <v>0</v>
          </cell>
          <cell r="R22">
            <v>0</v>
          </cell>
          <cell r="S22">
            <v>28000</v>
          </cell>
          <cell r="T22">
            <v>0</v>
          </cell>
          <cell r="U22">
            <v>0</v>
          </cell>
        </row>
        <row r="23">
          <cell r="F23" t="str">
            <v>CT-P43 90mg</v>
          </cell>
          <cell r="J23">
            <v>0</v>
          </cell>
          <cell r="K23">
            <v>0</v>
          </cell>
          <cell r="L23">
            <v>0</v>
          </cell>
          <cell r="M23">
            <v>1</v>
          </cell>
          <cell r="N23">
            <v>3</v>
          </cell>
          <cell r="O23">
            <v>0</v>
          </cell>
          <cell r="P23">
            <v>0</v>
          </cell>
          <cell r="Q23">
            <v>0</v>
          </cell>
          <cell r="R23">
            <v>1</v>
          </cell>
          <cell r="S23">
            <v>1</v>
          </cell>
          <cell r="T23">
            <v>1</v>
          </cell>
          <cell r="U23">
            <v>1</v>
          </cell>
        </row>
        <row r="24">
          <cell r="F24"/>
          <cell r="J24">
            <v>0</v>
          </cell>
          <cell r="K24">
            <v>0</v>
          </cell>
          <cell r="L24">
            <v>0</v>
          </cell>
          <cell r="M24">
            <v>14000</v>
          </cell>
          <cell r="N24">
            <v>42000</v>
          </cell>
          <cell r="O24">
            <v>0</v>
          </cell>
          <cell r="P24">
            <v>0</v>
          </cell>
          <cell r="Q24">
            <v>0</v>
          </cell>
          <cell r="R24">
            <v>14000</v>
          </cell>
          <cell r="S24">
            <v>14000</v>
          </cell>
          <cell r="T24">
            <v>14000</v>
          </cell>
          <cell r="U24">
            <v>14000</v>
          </cell>
        </row>
        <row r="25">
          <cell r="F25" t="str">
            <v>CT-P43 90mg S/U</v>
          </cell>
          <cell r="J25"/>
          <cell r="K25"/>
          <cell r="L25"/>
          <cell r="M25"/>
          <cell r="N25"/>
          <cell r="O25"/>
          <cell r="P25"/>
          <cell r="Q25"/>
          <cell r="R25"/>
          <cell r="S25"/>
          <cell r="T25"/>
          <cell r="U25"/>
        </row>
        <row r="26">
          <cell r="F26"/>
          <cell r="J26">
            <v>0</v>
          </cell>
          <cell r="K26">
            <v>0</v>
          </cell>
          <cell r="L26">
            <v>0</v>
          </cell>
          <cell r="M26">
            <v>0</v>
          </cell>
          <cell r="N26">
            <v>0</v>
          </cell>
          <cell r="O26">
            <v>0</v>
          </cell>
          <cell r="P26">
            <v>0</v>
          </cell>
          <cell r="Q26">
            <v>0</v>
          </cell>
          <cell r="R26">
            <v>0</v>
          </cell>
          <cell r="S26">
            <v>0</v>
          </cell>
          <cell r="T26">
            <v>0</v>
          </cell>
          <cell r="U26">
            <v>0</v>
          </cell>
        </row>
        <row r="27">
          <cell r="F27" t="str">
            <v>CT-P47 162mg</v>
          </cell>
          <cell r="J27"/>
          <cell r="K27"/>
          <cell r="L27"/>
          <cell r="M27"/>
          <cell r="N27"/>
          <cell r="O27"/>
          <cell r="P27"/>
          <cell r="Q27">
            <v>1</v>
          </cell>
          <cell r="R27"/>
          <cell r="S27"/>
          <cell r="T27"/>
          <cell r="U27">
            <v>1</v>
          </cell>
        </row>
        <row r="28">
          <cell r="F28"/>
          <cell r="J28">
            <v>0</v>
          </cell>
          <cell r="K28">
            <v>0</v>
          </cell>
          <cell r="L28">
            <v>0</v>
          </cell>
          <cell r="M28">
            <v>0</v>
          </cell>
          <cell r="N28">
            <v>0</v>
          </cell>
          <cell r="O28">
            <v>0</v>
          </cell>
          <cell r="P28">
            <v>0</v>
          </cell>
          <cell r="Q28">
            <v>20000</v>
          </cell>
          <cell r="R28">
            <v>0</v>
          </cell>
          <cell r="S28">
            <v>0</v>
          </cell>
          <cell r="T28">
            <v>0</v>
          </cell>
          <cell r="U28">
            <v>20000</v>
          </cell>
        </row>
        <row r="29">
          <cell r="F29" t="str">
            <v>CT-P47 162mg S/U</v>
          </cell>
          <cell r="J29"/>
          <cell r="K29"/>
          <cell r="L29"/>
          <cell r="M29"/>
          <cell r="N29"/>
          <cell r="O29"/>
          <cell r="P29"/>
          <cell r="Q29"/>
          <cell r="R29"/>
          <cell r="S29"/>
          <cell r="T29"/>
          <cell r="U29"/>
        </row>
        <row r="30">
          <cell r="F30"/>
          <cell r="J30">
            <v>0</v>
          </cell>
          <cell r="K30">
            <v>0</v>
          </cell>
          <cell r="L30">
            <v>0</v>
          </cell>
          <cell r="M30">
            <v>0</v>
          </cell>
          <cell r="N30">
            <v>0</v>
          </cell>
          <cell r="O30">
            <v>0</v>
          </cell>
          <cell r="P30">
            <v>0</v>
          </cell>
          <cell r="Q30">
            <v>0</v>
          </cell>
          <cell r="R30">
            <v>0</v>
          </cell>
          <cell r="S30">
            <v>0</v>
          </cell>
          <cell r="T30">
            <v>0</v>
          </cell>
          <cell r="U30">
            <v>0</v>
          </cell>
        </row>
        <row r="31">
          <cell r="F31" t="str">
            <v>CT-P41 60mg</v>
          </cell>
          <cell r="J31"/>
          <cell r="K31"/>
          <cell r="L31">
            <v>0</v>
          </cell>
          <cell r="M31"/>
          <cell r="N31"/>
          <cell r="O31"/>
          <cell r="P31"/>
          <cell r="Q31"/>
          <cell r="R31"/>
          <cell r="S31"/>
          <cell r="T31"/>
          <cell r="U31"/>
        </row>
        <row r="32">
          <cell r="F32"/>
          <cell r="J32">
            <v>0</v>
          </cell>
          <cell r="K32">
            <v>0</v>
          </cell>
          <cell r="L32">
            <v>0</v>
          </cell>
          <cell r="M32">
            <v>0</v>
          </cell>
          <cell r="N32">
            <v>0</v>
          </cell>
          <cell r="O32">
            <v>0</v>
          </cell>
          <cell r="P32">
            <v>0</v>
          </cell>
          <cell r="Q32">
            <v>0</v>
          </cell>
          <cell r="R32">
            <v>0</v>
          </cell>
          <cell r="S32">
            <v>0</v>
          </cell>
          <cell r="T32">
            <v>0</v>
          </cell>
          <cell r="U32">
            <v>0</v>
          </cell>
        </row>
        <row r="33">
          <cell r="F33" t="str">
            <v>CT-P41 60mg S/U</v>
          </cell>
          <cell r="J33"/>
          <cell r="K33"/>
          <cell r="L33">
            <v>0</v>
          </cell>
          <cell r="M33"/>
          <cell r="N33"/>
          <cell r="O33"/>
          <cell r="P33"/>
          <cell r="Q33"/>
          <cell r="R33"/>
          <cell r="S33"/>
          <cell r="T33"/>
          <cell r="U33"/>
        </row>
        <row r="34">
          <cell r="F34"/>
          <cell r="J34">
            <v>0</v>
          </cell>
          <cell r="K34">
            <v>0</v>
          </cell>
          <cell r="L34">
            <v>0</v>
          </cell>
          <cell r="M34">
            <v>0</v>
          </cell>
          <cell r="N34">
            <v>0</v>
          </cell>
          <cell r="O34">
            <v>0</v>
          </cell>
          <cell r="P34">
            <v>0</v>
          </cell>
          <cell r="Q34">
            <v>0</v>
          </cell>
          <cell r="R34">
            <v>0</v>
          </cell>
          <cell r="S34">
            <v>0</v>
          </cell>
          <cell r="T34">
            <v>0</v>
          </cell>
          <cell r="U34">
            <v>0</v>
          </cell>
        </row>
        <row r="35">
          <cell r="F35" t="str">
            <v>합계</v>
          </cell>
          <cell r="J35">
            <v>6</v>
          </cell>
          <cell r="K35">
            <v>12</v>
          </cell>
          <cell r="L35">
            <v>8</v>
          </cell>
          <cell r="M35">
            <v>4</v>
          </cell>
          <cell r="N35">
            <v>7</v>
          </cell>
          <cell r="O35">
            <v>5</v>
          </cell>
          <cell r="P35">
            <v>17</v>
          </cell>
          <cell r="Q35">
            <v>17</v>
          </cell>
          <cell r="R35">
            <v>12</v>
          </cell>
          <cell r="S35">
            <v>8</v>
          </cell>
          <cell r="T35">
            <v>9</v>
          </cell>
          <cell r="U35">
            <v>10</v>
          </cell>
        </row>
        <row r="36">
          <cell r="F36"/>
          <cell r="J36">
            <v>564000</v>
          </cell>
          <cell r="K36">
            <v>1164000</v>
          </cell>
          <cell r="L36">
            <v>748000</v>
          </cell>
          <cell r="M36">
            <v>242000</v>
          </cell>
          <cell r="N36">
            <v>184000</v>
          </cell>
          <cell r="O36">
            <v>384000</v>
          </cell>
          <cell r="P36">
            <v>1558000</v>
          </cell>
          <cell r="Q36">
            <v>1320000</v>
          </cell>
          <cell r="R36">
            <v>990000</v>
          </cell>
          <cell r="S36">
            <v>608000</v>
          </cell>
          <cell r="T36">
            <v>456000</v>
          </cell>
          <cell r="U36">
            <v>700000</v>
          </cell>
        </row>
        <row r="37">
          <cell r="F37" t="str">
            <v>램시마 120mg 29G</v>
          </cell>
          <cell r="J37">
            <v>0</v>
          </cell>
          <cell r="K37">
            <v>0</v>
          </cell>
          <cell r="L37">
            <v>2</v>
          </cell>
          <cell r="M37">
            <v>2</v>
          </cell>
          <cell r="N37">
            <v>2</v>
          </cell>
          <cell r="O37">
            <v>0</v>
          </cell>
          <cell r="P37">
            <v>0</v>
          </cell>
          <cell r="Q37">
            <v>5</v>
          </cell>
          <cell r="R37">
            <v>5</v>
          </cell>
          <cell r="S37">
            <v>2</v>
          </cell>
          <cell r="T37">
            <v>1</v>
          </cell>
          <cell r="U37">
            <v>0</v>
          </cell>
        </row>
        <row r="38">
          <cell r="F38"/>
          <cell r="J38">
            <v>0</v>
          </cell>
          <cell r="K38">
            <v>0</v>
          </cell>
          <cell r="L38">
            <v>200000</v>
          </cell>
          <cell r="M38">
            <v>200000</v>
          </cell>
          <cell r="N38">
            <v>200000</v>
          </cell>
          <cell r="O38">
            <v>0</v>
          </cell>
          <cell r="P38">
            <v>0</v>
          </cell>
          <cell r="Q38">
            <v>500000</v>
          </cell>
          <cell r="R38">
            <v>500000</v>
          </cell>
          <cell r="S38">
            <v>200000</v>
          </cell>
          <cell r="T38">
            <v>100000</v>
          </cell>
          <cell r="U38">
            <v>0</v>
          </cell>
        </row>
        <row r="39">
          <cell r="F39" t="str">
            <v>램시마 120mg 27G</v>
          </cell>
          <cell r="J39">
            <v>0</v>
          </cell>
          <cell r="K39">
            <v>0</v>
          </cell>
          <cell r="L39">
            <v>1</v>
          </cell>
          <cell r="M39">
            <v>0</v>
          </cell>
          <cell r="N39">
            <v>3</v>
          </cell>
          <cell r="O39">
            <v>0</v>
          </cell>
          <cell r="P39">
            <v>0</v>
          </cell>
          <cell r="Q39">
            <v>2</v>
          </cell>
          <cell r="R39">
            <v>2</v>
          </cell>
          <cell r="S39">
            <v>0</v>
          </cell>
          <cell r="T39">
            <v>0</v>
          </cell>
          <cell r="U39">
            <v>1</v>
          </cell>
        </row>
        <row r="40">
          <cell r="F40"/>
          <cell r="J40">
            <v>0</v>
          </cell>
          <cell r="K40">
            <v>0</v>
          </cell>
          <cell r="L40">
            <v>100000</v>
          </cell>
          <cell r="M40">
            <v>0</v>
          </cell>
          <cell r="N40">
            <v>300000</v>
          </cell>
          <cell r="O40">
            <v>0</v>
          </cell>
          <cell r="P40">
            <v>0</v>
          </cell>
          <cell r="Q40">
            <v>200000</v>
          </cell>
          <cell r="R40">
            <v>200000</v>
          </cell>
          <cell r="S40">
            <v>0</v>
          </cell>
          <cell r="T40">
            <v>0</v>
          </cell>
          <cell r="U40">
            <v>28000</v>
          </cell>
        </row>
        <row r="41">
          <cell r="F41" t="str">
            <v>유플라이마 20mg</v>
          </cell>
          <cell r="J41">
            <v>0</v>
          </cell>
          <cell r="K41">
            <v>0</v>
          </cell>
          <cell r="L41">
            <v>0</v>
          </cell>
          <cell r="M41">
            <v>0</v>
          </cell>
          <cell r="N41">
            <v>0</v>
          </cell>
          <cell r="O41">
            <v>0</v>
          </cell>
          <cell r="P41">
            <v>0</v>
          </cell>
          <cell r="Q41">
            <v>0</v>
          </cell>
          <cell r="R41">
            <v>0</v>
          </cell>
          <cell r="S41">
            <v>0</v>
          </cell>
          <cell r="T41">
            <v>0</v>
          </cell>
          <cell r="U41">
            <v>0</v>
          </cell>
        </row>
        <row r="42">
          <cell r="F42"/>
          <cell r="J42">
            <v>0</v>
          </cell>
          <cell r="K42">
            <v>0</v>
          </cell>
          <cell r="L42">
            <v>0</v>
          </cell>
          <cell r="M42">
            <v>0</v>
          </cell>
          <cell r="N42">
            <v>0</v>
          </cell>
          <cell r="O42">
            <v>0</v>
          </cell>
          <cell r="P42">
            <v>0</v>
          </cell>
          <cell r="Q42">
            <v>0</v>
          </cell>
          <cell r="R42">
            <v>0</v>
          </cell>
          <cell r="S42">
            <v>0</v>
          </cell>
          <cell r="T42">
            <v>0</v>
          </cell>
          <cell r="U42">
            <v>0</v>
          </cell>
        </row>
        <row r="43">
          <cell r="F43" t="str">
            <v>유플라이마 40mg</v>
          </cell>
          <cell r="J43">
            <v>18</v>
          </cell>
          <cell r="K43">
            <v>3</v>
          </cell>
          <cell r="L43">
            <v>3</v>
          </cell>
          <cell r="M43">
            <v>4</v>
          </cell>
          <cell r="N43">
            <v>3</v>
          </cell>
          <cell r="O43">
            <v>0</v>
          </cell>
          <cell r="P43">
            <v>0</v>
          </cell>
          <cell r="Q43">
            <v>9</v>
          </cell>
          <cell r="R43">
            <v>6</v>
          </cell>
          <cell r="S43">
            <v>6</v>
          </cell>
          <cell r="T43">
            <v>6</v>
          </cell>
          <cell r="U43">
            <v>1</v>
          </cell>
        </row>
        <row r="44">
          <cell r="F44"/>
          <cell r="J44">
            <v>1638000</v>
          </cell>
          <cell r="K44">
            <v>276200</v>
          </cell>
          <cell r="L44">
            <v>252000</v>
          </cell>
          <cell r="M44">
            <v>376000</v>
          </cell>
          <cell r="N44">
            <v>282000</v>
          </cell>
          <cell r="O44">
            <v>0</v>
          </cell>
          <cell r="P44">
            <v>0</v>
          </cell>
          <cell r="Q44">
            <v>846000</v>
          </cell>
          <cell r="R44">
            <v>564000</v>
          </cell>
          <cell r="S44">
            <v>564000</v>
          </cell>
          <cell r="T44">
            <v>564000</v>
          </cell>
          <cell r="U44">
            <v>94000</v>
          </cell>
        </row>
        <row r="45">
          <cell r="F45" t="str">
            <v>유플라이마 80mg</v>
          </cell>
          <cell r="J45">
            <v>2</v>
          </cell>
          <cell r="K45">
            <v>0</v>
          </cell>
          <cell r="L45">
            <v>0</v>
          </cell>
          <cell r="M45">
            <v>1</v>
          </cell>
          <cell r="N45">
            <v>0</v>
          </cell>
          <cell r="O45">
            <v>0</v>
          </cell>
          <cell r="P45">
            <v>0</v>
          </cell>
          <cell r="Q45">
            <v>1</v>
          </cell>
          <cell r="R45">
            <v>0</v>
          </cell>
          <cell r="S45">
            <v>0</v>
          </cell>
          <cell r="T45">
            <v>1</v>
          </cell>
          <cell r="U45">
            <v>0</v>
          </cell>
        </row>
        <row r="46">
          <cell r="F46"/>
          <cell r="J46">
            <v>140000</v>
          </cell>
          <cell r="K46">
            <v>0</v>
          </cell>
          <cell r="L46">
            <v>0</v>
          </cell>
          <cell r="M46">
            <v>63000</v>
          </cell>
          <cell r="N46">
            <v>0</v>
          </cell>
          <cell r="O46">
            <v>0</v>
          </cell>
          <cell r="P46">
            <v>0</v>
          </cell>
          <cell r="Q46">
            <v>90000</v>
          </cell>
          <cell r="R46">
            <v>0</v>
          </cell>
          <cell r="S46">
            <v>0</v>
          </cell>
          <cell r="T46">
            <v>90000</v>
          </cell>
          <cell r="U46">
            <v>0</v>
          </cell>
        </row>
        <row r="47">
          <cell r="F47" t="str">
            <v>CT-P39 150mg</v>
          </cell>
          <cell r="J47">
            <v>0</v>
          </cell>
          <cell r="K47">
            <v>0</v>
          </cell>
          <cell r="L47">
            <v>0</v>
          </cell>
          <cell r="M47">
            <v>0</v>
          </cell>
          <cell r="N47">
            <v>0</v>
          </cell>
          <cell r="O47">
            <v>0</v>
          </cell>
          <cell r="P47">
            <v>0</v>
          </cell>
          <cell r="Q47">
            <v>0</v>
          </cell>
          <cell r="R47">
            <v>0</v>
          </cell>
          <cell r="S47">
            <v>0</v>
          </cell>
          <cell r="T47">
            <v>0</v>
          </cell>
          <cell r="U47">
            <v>0</v>
          </cell>
        </row>
        <row r="48">
          <cell r="F48"/>
          <cell r="J48">
            <v>0</v>
          </cell>
          <cell r="K48">
            <v>0</v>
          </cell>
          <cell r="L48">
            <v>0</v>
          </cell>
          <cell r="M48">
            <v>0</v>
          </cell>
          <cell r="N48">
            <v>0</v>
          </cell>
          <cell r="O48">
            <v>0</v>
          </cell>
          <cell r="P48">
            <v>0</v>
          </cell>
          <cell r="Q48">
            <v>0</v>
          </cell>
          <cell r="R48">
            <v>0</v>
          </cell>
          <cell r="S48">
            <v>0</v>
          </cell>
          <cell r="T48">
            <v>0</v>
          </cell>
          <cell r="U48">
            <v>0</v>
          </cell>
        </row>
        <row r="49">
          <cell r="F49" t="str">
            <v>CT-P39 75mg</v>
          </cell>
          <cell r="J49">
            <v>0</v>
          </cell>
          <cell r="K49">
            <v>0</v>
          </cell>
          <cell r="L49">
            <v>0</v>
          </cell>
          <cell r="M49">
            <v>0</v>
          </cell>
          <cell r="N49">
            <v>0</v>
          </cell>
          <cell r="O49">
            <v>0</v>
          </cell>
          <cell r="P49">
            <v>0</v>
          </cell>
          <cell r="Q49">
            <v>0</v>
          </cell>
          <cell r="R49">
            <v>0</v>
          </cell>
          <cell r="S49">
            <v>0</v>
          </cell>
          <cell r="T49">
            <v>0</v>
          </cell>
          <cell r="U49">
            <v>0</v>
          </cell>
        </row>
        <row r="50">
          <cell r="F50"/>
          <cell r="J50">
            <v>0</v>
          </cell>
          <cell r="K50">
            <v>0</v>
          </cell>
          <cell r="L50">
            <v>0</v>
          </cell>
          <cell r="M50">
            <v>0</v>
          </cell>
          <cell r="N50">
            <v>0</v>
          </cell>
          <cell r="O50">
            <v>0</v>
          </cell>
          <cell r="P50">
            <v>0</v>
          </cell>
          <cell r="Q50">
            <v>0</v>
          </cell>
          <cell r="R50">
            <v>0</v>
          </cell>
          <cell r="S50">
            <v>0</v>
          </cell>
          <cell r="T50">
            <v>0</v>
          </cell>
          <cell r="U50">
            <v>0</v>
          </cell>
        </row>
        <row r="51">
          <cell r="F51" t="str">
            <v>CT-P43 45mg</v>
          </cell>
          <cell r="J51">
            <v>0</v>
          </cell>
          <cell r="K51">
            <v>0</v>
          </cell>
          <cell r="L51">
            <v>0</v>
          </cell>
          <cell r="M51">
            <v>0</v>
          </cell>
          <cell r="N51">
            <v>0</v>
          </cell>
          <cell r="O51">
            <v>0</v>
          </cell>
          <cell r="P51">
            <v>0</v>
          </cell>
          <cell r="Q51">
            <v>0</v>
          </cell>
          <cell r="R51">
            <v>0</v>
          </cell>
          <cell r="S51">
            <v>0</v>
          </cell>
          <cell r="T51">
            <v>0</v>
          </cell>
          <cell r="U51">
            <v>0</v>
          </cell>
        </row>
        <row r="52">
          <cell r="F52"/>
          <cell r="J52">
            <v>0</v>
          </cell>
          <cell r="K52">
            <v>0</v>
          </cell>
          <cell r="L52">
            <v>0</v>
          </cell>
          <cell r="M52">
            <v>0</v>
          </cell>
          <cell r="N52">
            <v>0</v>
          </cell>
          <cell r="O52">
            <v>0</v>
          </cell>
          <cell r="P52">
            <v>0</v>
          </cell>
          <cell r="Q52">
            <v>0</v>
          </cell>
          <cell r="R52">
            <v>0</v>
          </cell>
          <cell r="S52">
            <v>0</v>
          </cell>
          <cell r="T52">
            <v>0</v>
          </cell>
          <cell r="U52">
            <v>0</v>
          </cell>
        </row>
        <row r="53">
          <cell r="F53" t="str">
            <v>CT-P43 90mg</v>
          </cell>
          <cell r="J53">
            <v>0</v>
          </cell>
          <cell r="K53">
            <v>0</v>
          </cell>
          <cell r="L53">
            <v>0</v>
          </cell>
          <cell r="M53">
            <v>0</v>
          </cell>
          <cell r="N53">
            <v>0</v>
          </cell>
          <cell r="O53">
            <v>0</v>
          </cell>
          <cell r="P53">
            <v>0</v>
          </cell>
          <cell r="Q53">
            <v>0</v>
          </cell>
          <cell r="R53">
            <v>0</v>
          </cell>
          <cell r="S53">
            <v>0</v>
          </cell>
          <cell r="T53">
            <v>0</v>
          </cell>
          <cell r="U53">
            <v>0</v>
          </cell>
        </row>
        <row r="54">
          <cell r="F54"/>
          <cell r="J54">
            <v>0</v>
          </cell>
          <cell r="K54">
            <v>0</v>
          </cell>
          <cell r="L54">
            <v>0</v>
          </cell>
          <cell r="M54">
            <v>0</v>
          </cell>
          <cell r="N54">
            <v>0</v>
          </cell>
          <cell r="O54">
            <v>0</v>
          </cell>
          <cell r="P54">
            <v>0</v>
          </cell>
          <cell r="Q54">
            <v>0</v>
          </cell>
          <cell r="R54">
            <v>0</v>
          </cell>
          <cell r="S54">
            <v>0</v>
          </cell>
          <cell r="T54">
            <v>0</v>
          </cell>
          <cell r="U54">
            <v>0</v>
          </cell>
        </row>
        <row r="55">
          <cell r="F55" t="str">
            <v>CT-P47 162mg</v>
          </cell>
          <cell r="J55">
            <v>0</v>
          </cell>
          <cell r="K55">
            <v>0</v>
          </cell>
          <cell r="L55">
            <v>0</v>
          </cell>
          <cell r="M55">
            <v>0</v>
          </cell>
          <cell r="N55">
            <v>0</v>
          </cell>
          <cell r="O55">
            <v>0</v>
          </cell>
          <cell r="P55">
            <v>0</v>
          </cell>
          <cell r="Q55">
            <v>0</v>
          </cell>
          <cell r="R55">
            <v>0</v>
          </cell>
          <cell r="S55">
            <v>0</v>
          </cell>
          <cell r="T55">
            <v>0</v>
          </cell>
          <cell r="U55">
            <v>0</v>
          </cell>
        </row>
        <row r="56">
          <cell r="F56"/>
          <cell r="J56">
            <v>0</v>
          </cell>
          <cell r="K56">
            <v>0</v>
          </cell>
          <cell r="L56">
            <v>0</v>
          </cell>
          <cell r="M56">
            <v>0</v>
          </cell>
          <cell r="N56">
            <v>0</v>
          </cell>
          <cell r="O56">
            <v>0</v>
          </cell>
          <cell r="P56">
            <v>0</v>
          </cell>
          <cell r="Q56">
            <v>0</v>
          </cell>
          <cell r="R56">
            <v>0</v>
          </cell>
          <cell r="S56">
            <v>0</v>
          </cell>
          <cell r="T56">
            <v>0</v>
          </cell>
          <cell r="U56">
            <v>0</v>
          </cell>
        </row>
        <row r="57">
          <cell r="F57" t="str">
            <v>합계</v>
          </cell>
          <cell r="J57">
            <v>20</v>
          </cell>
          <cell r="K57">
            <v>3</v>
          </cell>
          <cell r="L57">
            <v>6</v>
          </cell>
          <cell r="M57">
            <v>7</v>
          </cell>
          <cell r="N57">
            <v>8</v>
          </cell>
          <cell r="O57">
            <v>0</v>
          </cell>
          <cell r="P57">
            <v>0</v>
          </cell>
          <cell r="Q57">
            <v>17</v>
          </cell>
          <cell r="R57">
            <v>13</v>
          </cell>
          <cell r="S57">
            <v>8</v>
          </cell>
          <cell r="T57">
            <v>8</v>
          </cell>
          <cell r="U57">
            <v>2</v>
          </cell>
        </row>
        <row r="58">
          <cell r="F58"/>
          <cell r="J58">
            <v>1778000</v>
          </cell>
          <cell r="K58">
            <v>276200</v>
          </cell>
          <cell r="L58">
            <v>552000</v>
          </cell>
          <cell r="M58">
            <v>639000</v>
          </cell>
          <cell r="N58">
            <v>782000</v>
          </cell>
          <cell r="O58">
            <v>0</v>
          </cell>
          <cell r="P58">
            <v>0</v>
          </cell>
          <cell r="Q58">
            <v>1636000</v>
          </cell>
          <cell r="R58">
            <v>1264000</v>
          </cell>
          <cell r="S58">
            <v>764000</v>
          </cell>
          <cell r="T58">
            <v>754000</v>
          </cell>
          <cell r="U58">
            <v>122000</v>
          </cell>
        </row>
        <row r="59">
          <cell r="J59"/>
          <cell r="K59"/>
          <cell r="L59"/>
          <cell r="M59"/>
          <cell r="N59"/>
          <cell r="O59"/>
          <cell r="P59"/>
          <cell r="Q59"/>
          <cell r="R59"/>
          <cell r="S59"/>
          <cell r="T59"/>
          <cell r="U59"/>
        </row>
        <row r="60">
          <cell r="J60"/>
          <cell r="K60"/>
          <cell r="L60"/>
          <cell r="M60"/>
          <cell r="N60"/>
          <cell r="O60"/>
          <cell r="P60"/>
          <cell r="Q60"/>
          <cell r="R60"/>
          <cell r="S60"/>
          <cell r="T60"/>
          <cell r="U60"/>
        </row>
        <row r="61">
          <cell r="J61"/>
          <cell r="K61"/>
          <cell r="L61"/>
          <cell r="M61"/>
          <cell r="N61"/>
          <cell r="O61"/>
          <cell r="P61"/>
          <cell r="Q61"/>
          <cell r="R61"/>
          <cell r="S61"/>
          <cell r="T61"/>
          <cell r="U61"/>
        </row>
        <row r="62">
          <cell r="J62"/>
          <cell r="K62"/>
          <cell r="L62"/>
          <cell r="M62"/>
          <cell r="N62"/>
          <cell r="O62"/>
          <cell r="P62"/>
          <cell r="Q62"/>
          <cell r="R62"/>
          <cell r="S62"/>
          <cell r="T62"/>
          <cell r="U62"/>
        </row>
        <row r="63">
          <cell r="J63"/>
          <cell r="K63"/>
          <cell r="L63"/>
          <cell r="M63"/>
          <cell r="N63"/>
          <cell r="O63"/>
          <cell r="P63"/>
          <cell r="Q63"/>
          <cell r="R63"/>
          <cell r="S63"/>
          <cell r="T63"/>
          <cell r="U63"/>
        </row>
        <row r="64">
          <cell r="J64"/>
          <cell r="K64"/>
          <cell r="L64"/>
          <cell r="M64"/>
          <cell r="N64"/>
          <cell r="O64"/>
          <cell r="P64"/>
          <cell r="Q64"/>
          <cell r="R64"/>
          <cell r="S64"/>
          <cell r="T64"/>
          <cell r="U64"/>
        </row>
        <row r="65">
          <cell r="J65"/>
          <cell r="K65"/>
          <cell r="L65"/>
          <cell r="M65"/>
          <cell r="N65"/>
          <cell r="O65"/>
          <cell r="P65"/>
          <cell r="Q65"/>
          <cell r="R65"/>
          <cell r="S65"/>
          <cell r="T65"/>
          <cell r="U65"/>
        </row>
        <row r="66">
          <cell r="J66"/>
          <cell r="K66"/>
          <cell r="L66"/>
          <cell r="M66"/>
          <cell r="N66"/>
          <cell r="O66"/>
          <cell r="P66"/>
          <cell r="Q66"/>
          <cell r="R66"/>
          <cell r="S66"/>
          <cell r="T66"/>
          <cell r="U66"/>
        </row>
        <row r="67">
          <cell r="J67"/>
          <cell r="K67"/>
          <cell r="L67"/>
          <cell r="M67"/>
          <cell r="N67"/>
          <cell r="O67"/>
          <cell r="P67"/>
          <cell r="Q67"/>
          <cell r="R67"/>
          <cell r="S67"/>
          <cell r="T67"/>
          <cell r="U67"/>
        </row>
        <row r="68">
          <cell r="J68"/>
          <cell r="K68"/>
          <cell r="L68"/>
          <cell r="M68"/>
          <cell r="N68"/>
          <cell r="O68"/>
          <cell r="P68"/>
          <cell r="Q68"/>
          <cell r="R68"/>
          <cell r="S68"/>
          <cell r="T68"/>
          <cell r="U68"/>
        </row>
        <row r="69">
          <cell r="J69"/>
          <cell r="K69"/>
          <cell r="L69"/>
          <cell r="M69"/>
          <cell r="N69"/>
          <cell r="O69"/>
          <cell r="P69"/>
          <cell r="Q69"/>
          <cell r="R69"/>
          <cell r="S69"/>
          <cell r="T69"/>
          <cell r="U69"/>
        </row>
        <row r="70">
          <cell r="J70"/>
          <cell r="K70"/>
          <cell r="L70"/>
          <cell r="M70"/>
          <cell r="N70"/>
          <cell r="O70"/>
          <cell r="P70"/>
          <cell r="Q70"/>
          <cell r="R70"/>
          <cell r="S70"/>
          <cell r="T70"/>
          <cell r="U70"/>
        </row>
        <row r="71">
          <cell r="J71"/>
          <cell r="K71"/>
          <cell r="L71"/>
          <cell r="M71"/>
          <cell r="N71"/>
          <cell r="O71"/>
          <cell r="P71"/>
          <cell r="Q71"/>
          <cell r="R71"/>
          <cell r="S71"/>
          <cell r="T71"/>
          <cell r="U71"/>
        </row>
        <row r="72">
          <cell r="J72"/>
          <cell r="K72"/>
          <cell r="L72"/>
          <cell r="M72"/>
          <cell r="N72"/>
          <cell r="O72"/>
          <cell r="P72"/>
          <cell r="Q72"/>
          <cell r="R72"/>
          <cell r="S72"/>
          <cell r="T72"/>
          <cell r="U72"/>
        </row>
        <row r="73">
          <cell r="J73"/>
          <cell r="K73"/>
          <cell r="L73"/>
          <cell r="M73"/>
          <cell r="N73"/>
          <cell r="O73"/>
          <cell r="P73"/>
          <cell r="Q73"/>
          <cell r="R73"/>
          <cell r="S73"/>
          <cell r="T73"/>
          <cell r="U73"/>
        </row>
        <row r="74">
          <cell r="J74"/>
          <cell r="K74"/>
          <cell r="L74"/>
          <cell r="M74"/>
          <cell r="N74"/>
          <cell r="O74"/>
          <cell r="P74"/>
          <cell r="Q74"/>
          <cell r="R74"/>
          <cell r="S74"/>
          <cell r="T74"/>
          <cell r="U74"/>
        </row>
        <row r="75">
          <cell r="J75"/>
          <cell r="K75"/>
          <cell r="L75"/>
          <cell r="M75"/>
          <cell r="N75"/>
          <cell r="O75"/>
          <cell r="P75"/>
          <cell r="Q75"/>
          <cell r="R75"/>
          <cell r="S75"/>
          <cell r="T75"/>
          <cell r="U75"/>
        </row>
        <row r="76">
          <cell r="J76"/>
          <cell r="K76"/>
          <cell r="L76"/>
          <cell r="M76"/>
          <cell r="N76"/>
          <cell r="O76"/>
          <cell r="P76"/>
          <cell r="Q76"/>
          <cell r="R76"/>
          <cell r="S76"/>
          <cell r="T76"/>
          <cell r="U76"/>
        </row>
        <row r="77">
          <cell r="J77"/>
          <cell r="K77"/>
          <cell r="L77"/>
          <cell r="M77"/>
          <cell r="N77"/>
          <cell r="O77"/>
          <cell r="P77"/>
          <cell r="Q77"/>
          <cell r="R77"/>
          <cell r="S77"/>
          <cell r="T77"/>
          <cell r="U77"/>
        </row>
      </sheetData>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O 보고 장표_24년"/>
      <sheetName val="CEO 보고 장표_25년"/>
      <sheetName val="26년"/>
      <sheetName val="추가보완_240821"/>
      <sheetName val="미래성장 요약(Case2)_240821"/>
      <sheetName val="미래성장 요약(Case1)_240820"/>
      <sheetName val="CMO 요약(Case2)_240821"/>
      <sheetName val="CMO 요약(Case1)_240821"/>
      <sheetName val="▶▶▶Raw"/>
      <sheetName val="미래성장팀 자료_240820"/>
      <sheetName val="25~33년 조업일수_년도별"/>
      <sheetName val="25~33년 조업일수"/>
      <sheetName val="(C1) 25~26년 PFS 개발,평가 일정"/>
      <sheetName val="(C2) 25~26년 PFS 개발,평가 일정_240731"/>
      <sheetName val="▶CT"/>
      <sheetName val="24.8월 충전 Fcst"/>
    </sheetNames>
    <sheetDataSet>
      <sheetData sheetId="0"/>
      <sheetData sheetId="1"/>
      <sheetData sheetId="2"/>
      <sheetData sheetId="3"/>
      <sheetData sheetId="4"/>
      <sheetData sheetId="5"/>
      <sheetData sheetId="6"/>
      <sheetData sheetId="7"/>
      <sheetData sheetId="8"/>
      <sheetData sheetId="9">
        <row r="26">
          <cell r="M26" t="str">
            <v>램시마 SC 120mg</v>
          </cell>
          <cell r="S26">
            <v>4100000</v>
          </cell>
          <cell r="T26">
            <v>4200000</v>
          </cell>
          <cell r="U26">
            <v>3900000</v>
          </cell>
          <cell r="V26">
            <v>3400000</v>
          </cell>
          <cell r="W26">
            <v>4000000</v>
          </cell>
          <cell r="X26">
            <v>7700000</v>
          </cell>
          <cell r="Y26">
            <v>7700000</v>
          </cell>
          <cell r="Z26">
            <v>7700000</v>
          </cell>
          <cell r="AA26">
            <v>41</v>
          </cell>
          <cell r="AB26">
            <v>42</v>
          </cell>
          <cell r="AC26">
            <v>39</v>
          </cell>
          <cell r="AD26">
            <v>34</v>
          </cell>
          <cell r="AE26">
            <v>40</v>
          </cell>
          <cell r="AF26">
            <v>77</v>
          </cell>
          <cell r="AG26">
            <v>77</v>
          </cell>
          <cell r="AH26">
            <v>77</v>
          </cell>
        </row>
        <row r="27">
          <cell r="M27" t="str">
            <v>유플라이마 20mg</v>
          </cell>
          <cell r="S27">
            <v>72393.162393162405</v>
          </cell>
          <cell r="T27">
            <v>34642.857142857138</v>
          </cell>
          <cell r="U27">
            <v>34451.219512195123</v>
          </cell>
          <cell r="V27">
            <v>51250</v>
          </cell>
          <cell r="W27">
            <v>28743.169398907103</v>
          </cell>
          <cell r="X27">
            <v>0</v>
          </cell>
          <cell r="Y27">
            <v>54972.677595628418</v>
          </cell>
          <cell r="Z27">
            <v>55464.480874316941</v>
          </cell>
          <cell r="AA27">
            <v>3</v>
          </cell>
          <cell r="AB27">
            <v>2</v>
          </cell>
          <cell r="AC27">
            <v>2</v>
          </cell>
          <cell r="AD27">
            <v>2</v>
          </cell>
          <cell r="AE27">
            <v>1</v>
          </cell>
          <cell r="AF27">
            <v>0</v>
          </cell>
          <cell r="AG27">
            <v>2</v>
          </cell>
          <cell r="AH27">
            <v>2</v>
          </cell>
        </row>
        <row r="28">
          <cell r="M28" t="str">
            <v>유플라이마 40mg</v>
          </cell>
          <cell r="S28">
            <v>7818461.538461539</v>
          </cell>
          <cell r="T28">
            <v>5473571.4285714282</v>
          </cell>
          <cell r="U28">
            <v>5305487.8048780486</v>
          </cell>
          <cell r="V28">
            <v>4510000</v>
          </cell>
          <cell r="W28">
            <v>5030054.6448087431</v>
          </cell>
          <cell r="X28">
            <v>9204835.1648351643</v>
          </cell>
          <cell r="Y28">
            <v>9455300.5464480873</v>
          </cell>
          <cell r="Z28">
            <v>9539890.7103825137</v>
          </cell>
          <cell r="AA28">
            <v>84</v>
          </cell>
          <cell r="AB28">
            <v>59</v>
          </cell>
          <cell r="AC28">
            <v>57</v>
          </cell>
          <cell r="AD28">
            <v>48</v>
          </cell>
          <cell r="AE28">
            <v>54</v>
          </cell>
          <cell r="AF28">
            <v>98</v>
          </cell>
          <cell r="AG28">
            <v>101</v>
          </cell>
          <cell r="AH28">
            <v>102</v>
          </cell>
        </row>
        <row r="29">
          <cell r="M29" t="str">
            <v>유플라이마 80mg</v>
          </cell>
          <cell r="S29">
            <v>579145.29914529924</v>
          </cell>
          <cell r="T29">
            <v>311785.71428571426</v>
          </cell>
          <cell r="U29">
            <v>310060.97560975607</v>
          </cell>
          <cell r="V29">
            <v>358750</v>
          </cell>
          <cell r="W29">
            <v>201202.18579234974</v>
          </cell>
          <cell r="X29">
            <v>535164.83516483521</v>
          </cell>
          <cell r="Y29">
            <v>549726.77595628414</v>
          </cell>
          <cell r="Z29">
            <v>554644.80874316941</v>
          </cell>
          <cell r="AA29">
            <v>7</v>
          </cell>
          <cell r="AB29">
            <v>4</v>
          </cell>
          <cell r="AC29">
            <v>4</v>
          </cell>
          <cell r="AD29">
            <v>4</v>
          </cell>
          <cell r="AE29">
            <v>3</v>
          </cell>
          <cell r="AF29">
            <v>6</v>
          </cell>
          <cell r="AG29">
            <v>7</v>
          </cell>
          <cell r="AH29">
            <v>7</v>
          </cell>
        </row>
        <row r="30">
          <cell r="M30" t="str">
            <v>CT-P39 75mg</v>
          </cell>
          <cell r="S30">
            <v>130909.09090909091</v>
          </cell>
          <cell r="T30">
            <v>37894.73684210526</v>
          </cell>
          <cell r="U30">
            <v>91935.483870967742</v>
          </cell>
          <cell r="V30">
            <v>166666.66666666666</v>
          </cell>
          <cell r="W30">
            <v>248611.11111111112</v>
          </cell>
          <cell r="X30">
            <v>821739.13043478259</v>
          </cell>
          <cell r="Y30">
            <v>745116.27906976745</v>
          </cell>
          <cell r="Z30">
            <v>677209.30232558143</v>
          </cell>
          <cell r="AA30">
            <v>8</v>
          </cell>
          <cell r="AB30">
            <v>3</v>
          </cell>
          <cell r="AC30">
            <v>6</v>
          </cell>
          <cell r="AD30">
            <v>10</v>
          </cell>
          <cell r="AE30">
            <v>14</v>
          </cell>
          <cell r="AF30">
            <v>46</v>
          </cell>
          <cell r="AG30">
            <v>42</v>
          </cell>
          <cell r="AH30">
            <v>38</v>
          </cell>
        </row>
        <row r="31">
          <cell r="M31" t="str">
            <v>CT-P39 150mg</v>
          </cell>
          <cell r="S31">
            <v>294545.45454545459</v>
          </cell>
          <cell r="T31">
            <v>530526.31578947371</v>
          </cell>
          <cell r="U31">
            <v>753870.9677419354</v>
          </cell>
          <cell r="V31">
            <v>833333.33333333326</v>
          </cell>
          <cell r="W31">
            <v>0</v>
          </cell>
          <cell r="X31">
            <v>0</v>
          </cell>
          <cell r="Y31">
            <v>0</v>
          </cell>
          <cell r="Z31">
            <v>0</v>
          </cell>
          <cell r="AA31">
            <v>25</v>
          </cell>
          <cell r="AB31">
            <v>45</v>
          </cell>
          <cell r="AC31">
            <v>63</v>
          </cell>
          <cell r="AD31">
            <v>70</v>
          </cell>
          <cell r="AE31">
            <v>0</v>
          </cell>
          <cell r="AF31">
            <v>0</v>
          </cell>
          <cell r="AG31">
            <v>0</v>
          </cell>
          <cell r="AH31">
            <v>0</v>
          </cell>
        </row>
        <row r="32">
          <cell r="M32" t="str">
            <v>CT-P39 150mg S/U</v>
          </cell>
          <cell r="S32">
            <v>294545.45454545459</v>
          </cell>
          <cell r="T32">
            <v>151578.94736842104</v>
          </cell>
          <cell r="U32">
            <v>294193.54838709679</v>
          </cell>
          <cell r="V32">
            <v>350000</v>
          </cell>
          <cell r="W32">
            <v>1541388.888888889</v>
          </cell>
          <cell r="X32">
            <v>2958260.8695652173</v>
          </cell>
          <cell r="Y32">
            <v>2814883.7209302322</v>
          </cell>
          <cell r="Z32">
            <v>2962790.6976744188</v>
          </cell>
          <cell r="AA32">
            <v>3</v>
          </cell>
          <cell r="AB32">
            <v>2</v>
          </cell>
          <cell r="AC32">
            <v>3</v>
          </cell>
          <cell r="AD32">
            <v>4</v>
          </cell>
          <cell r="AE32">
            <v>16</v>
          </cell>
          <cell r="AF32">
            <v>30</v>
          </cell>
          <cell r="AG32">
            <v>29</v>
          </cell>
          <cell r="AH32">
            <v>30</v>
          </cell>
        </row>
        <row r="33">
          <cell r="M33" t="str">
            <v>CT-P39 300mg</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M34" t="str">
            <v>CT-P41</v>
          </cell>
          <cell r="S34">
            <v>340000</v>
          </cell>
          <cell r="T34">
            <v>800000</v>
          </cell>
          <cell r="U34">
            <v>800000</v>
          </cell>
          <cell r="V34">
            <v>1500000</v>
          </cell>
          <cell r="W34">
            <v>1000000</v>
          </cell>
          <cell r="X34">
            <v>1500000</v>
          </cell>
          <cell r="Y34">
            <v>1700000</v>
          </cell>
          <cell r="Z34">
            <v>1900000</v>
          </cell>
          <cell r="AA34">
            <v>10</v>
          </cell>
          <cell r="AB34">
            <v>23</v>
          </cell>
          <cell r="AC34">
            <v>23</v>
          </cell>
          <cell r="AD34">
            <v>43</v>
          </cell>
          <cell r="AE34">
            <v>29</v>
          </cell>
          <cell r="AF34">
            <v>43</v>
          </cell>
          <cell r="AG34">
            <v>49</v>
          </cell>
          <cell r="AH34">
            <v>55</v>
          </cell>
        </row>
        <row r="35">
          <cell r="M35" t="str">
            <v>CT-P41 S/U</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M36" t="str">
            <v>CT-P42</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M37" t="str">
            <v>CT-P43 45mg</v>
          </cell>
          <cell r="S37">
            <v>273978.49462365586</v>
          </cell>
          <cell r="T37">
            <v>0</v>
          </cell>
          <cell r="U37">
            <v>33333.333333333328</v>
          </cell>
          <cell r="V37">
            <v>212500</v>
          </cell>
          <cell r="W37">
            <v>544000</v>
          </cell>
          <cell r="X37">
            <v>550000</v>
          </cell>
          <cell r="Y37">
            <v>715416.66666666674</v>
          </cell>
          <cell r="Z37">
            <v>681739.13043478259</v>
          </cell>
          <cell r="AA37">
            <v>11</v>
          </cell>
          <cell r="AB37">
            <v>0</v>
          </cell>
          <cell r="AC37">
            <v>2</v>
          </cell>
          <cell r="AD37">
            <v>9</v>
          </cell>
          <cell r="AE37">
            <v>21</v>
          </cell>
          <cell r="AF37">
            <v>22</v>
          </cell>
          <cell r="AG37">
            <v>28</v>
          </cell>
          <cell r="AH37">
            <v>27</v>
          </cell>
        </row>
        <row r="38">
          <cell r="M38" t="str">
            <v>CT-P43 90mg</v>
          </cell>
          <cell r="S38">
            <v>695483.87096774194</v>
          </cell>
          <cell r="T38">
            <v>100000</v>
          </cell>
          <cell r="U38">
            <v>133333.33333333331</v>
          </cell>
          <cell r="V38">
            <v>100000</v>
          </cell>
          <cell r="W38">
            <v>0</v>
          </cell>
          <cell r="X38">
            <v>0</v>
          </cell>
          <cell r="Y38">
            <v>0</v>
          </cell>
          <cell r="Z38">
            <v>0</v>
          </cell>
          <cell r="AA38">
            <v>54</v>
          </cell>
          <cell r="AB38">
            <v>8</v>
          </cell>
          <cell r="AC38">
            <v>11</v>
          </cell>
          <cell r="AD38">
            <v>8</v>
          </cell>
          <cell r="AE38">
            <v>0</v>
          </cell>
          <cell r="AF38">
            <v>0</v>
          </cell>
          <cell r="AG38">
            <v>0</v>
          </cell>
          <cell r="AH38">
            <v>0</v>
          </cell>
        </row>
        <row r="39">
          <cell r="M39" t="str">
            <v>CT-P43 90mg S/U</v>
          </cell>
          <cell r="S39">
            <v>10537.634408602151</v>
          </cell>
          <cell r="T39">
            <v>0</v>
          </cell>
          <cell r="U39">
            <v>33333.333333333328</v>
          </cell>
          <cell r="V39">
            <v>87500</v>
          </cell>
          <cell r="W39">
            <v>136000</v>
          </cell>
          <cell r="X39">
            <v>350000</v>
          </cell>
          <cell r="Y39">
            <v>294583.33333333337</v>
          </cell>
          <cell r="Z39">
            <v>298260.86956521741</v>
          </cell>
          <cell r="AA39">
            <v>1</v>
          </cell>
          <cell r="AB39">
            <v>0</v>
          </cell>
          <cell r="AC39">
            <v>1</v>
          </cell>
          <cell r="AD39">
            <v>1</v>
          </cell>
          <cell r="AE39">
            <v>2</v>
          </cell>
          <cell r="AF39">
            <v>4</v>
          </cell>
          <cell r="AG39">
            <v>3</v>
          </cell>
          <cell r="AH39">
            <v>3</v>
          </cell>
        </row>
        <row r="40">
          <cell r="M40" t="str">
            <v>CT-P47 162mg</v>
          </cell>
          <cell r="S40">
            <v>600000</v>
          </cell>
          <cell r="T40">
            <v>736842.10526315786</v>
          </cell>
          <cell r="U40">
            <v>711111.11111111112</v>
          </cell>
          <cell r="V40">
            <v>778846.15384615387</v>
          </cell>
          <cell r="W40">
            <v>1140350.8771929825</v>
          </cell>
          <cell r="X40">
            <v>1657894.7368421054</v>
          </cell>
          <cell r="Y40">
            <v>1800000</v>
          </cell>
          <cell r="Z40">
            <v>1928571.4285714286</v>
          </cell>
          <cell r="AA40">
            <v>30</v>
          </cell>
          <cell r="AB40">
            <v>37</v>
          </cell>
          <cell r="AC40">
            <v>36</v>
          </cell>
          <cell r="AD40">
            <v>39</v>
          </cell>
          <cell r="AE40">
            <v>58</v>
          </cell>
          <cell r="AF40">
            <v>83</v>
          </cell>
          <cell r="AG40">
            <v>90</v>
          </cell>
          <cell r="AH40">
            <v>97</v>
          </cell>
        </row>
        <row r="41">
          <cell r="M41" t="str">
            <v>CT-P47 162mg S/U</v>
          </cell>
          <cell r="S41">
            <v>0</v>
          </cell>
          <cell r="T41">
            <v>63157.8947368421</v>
          </cell>
          <cell r="U41">
            <v>88888.888888888891</v>
          </cell>
          <cell r="V41">
            <v>121153.84615384614</v>
          </cell>
          <cell r="W41">
            <v>159649.12280701753</v>
          </cell>
          <cell r="X41">
            <v>442105.26315789472</v>
          </cell>
          <cell r="Y41">
            <v>600000</v>
          </cell>
          <cell r="Z41">
            <v>771428.57142857136</v>
          </cell>
          <cell r="AA41">
            <v>0</v>
          </cell>
          <cell r="AB41">
            <v>1</v>
          </cell>
          <cell r="AC41">
            <v>1</v>
          </cell>
          <cell r="AD41">
            <v>2</v>
          </cell>
          <cell r="AE41">
            <v>2</v>
          </cell>
          <cell r="AF41">
            <v>5</v>
          </cell>
          <cell r="AG41">
            <v>6</v>
          </cell>
          <cell r="AH41">
            <v>8</v>
          </cell>
        </row>
        <row r="42">
          <cell r="M42" t="str">
            <v>CT-P55 75mg</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row>
        <row r="43">
          <cell r="M43" t="str">
            <v>CT-P55 150mg</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row>
        <row r="44">
          <cell r="M44" t="str">
            <v>CT-P55 300mg</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row>
      </sheetData>
      <sheetData sheetId="10">
        <row r="9">
          <cell r="R9">
            <v>1.5384615384615385</v>
          </cell>
        </row>
        <row r="42">
          <cell r="D42">
            <v>4</v>
          </cell>
          <cell r="E42">
            <v>119</v>
          </cell>
          <cell r="F42">
            <v>82</v>
          </cell>
          <cell r="G42">
            <v>52</v>
          </cell>
          <cell r="H42">
            <v>98</v>
          </cell>
          <cell r="I42">
            <v>261</v>
          </cell>
          <cell r="J42">
            <v>248</v>
          </cell>
          <cell r="K42">
            <v>241</v>
          </cell>
        </row>
      </sheetData>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MO,PFS,L&amp;P 등 상업Raw"/>
      <sheetName val="PFS 충전,조립 배치수"/>
      <sheetName val="개발용역"/>
      <sheetName val="개발용역Raw"/>
      <sheetName val="품목정보"/>
      <sheetName val="Sheet3"/>
      <sheetName val="Sheet2"/>
      <sheetName val="구분"/>
    </sheetNames>
    <sheetDataSet>
      <sheetData sheetId="0"/>
      <sheetData sheetId="1"/>
      <sheetData sheetId="2"/>
      <sheetData sheetId="3"/>
      <sheetData sheetId="4"/>
      <sheetData sheetId="5">
        <row r="1">
          <cell r="C1"/>
          <cell r="D1"/>
          <cell r="E1"/>
          <cell r="F1"/>
          <cell r="G1"/>
          <cell r="H1"/>
          <cell r="I1"/>
          <cell r="J1" t="str">
            <v>▶제품정보입력(CLICK)</v>
          </cell>
        </row>
        <row r="2">
          <cell r="C2"/>
          <cell r="D2"/>
          <cell r="E2"/>
          <cell r="F2"/>
          <cell r="G2"/>
          <cell r="H2"/>
          <cell r="I2"/>
          <cell r="J2"/>
        </row>
        <row r="3">
          <cell r="C3" t="str">
            <v>품목코드</v>
          </cell>
          <cell r="D3" t="str">
            <v>품목명</v>
          </cell>
          <cell r="E3" t="str">
            <v>브랜드</v>
          </cell>
          <cell r="F3" t="str">
            <v>자사/위탁/상품</v>
          </cell>
          <cell r="G3" t="str">
            <v>SITE(청주/진천)</v>
          </cell>
          <cell r="H3" t="str">
            <v>사업부</v>
          </cell>
          <cell r="I3" t="str">
            <v>사업계획_구분1</v>
          </cell>
          <cell r="J3" t="str">
            <v>사업계획_구분4</v>
          </cell>
        </row>
        <row r="4">
          <cell r="C4">
            <v>1100100</v>
          </cell>
          <cell r="D4" t="str">
            <v>갈락스주사 1A(낱알반품용)</v>
          </cell>
          <cell r="E4" t="str">
            <v>갈락스주사</v>
          </cell>
          <cell r="F4" t="str">
            <v>자사</v>
          </cell>
          <cell r="G4" t="str">
            <v>진천</v>
          </cell>
          <cell r="H4" t="str">
            <v>케미컬</v>
          </cell>
          <cell r="I4" t="str">
            <v>케미컬</v>
          </cell>
          <cell r="J4" t="str">
            <v>기타-자사</v>
          </cell>
        </row>
        <row r="5">
          <cell r="C5">
            <v>1100300</v>
          </cell>
          <cell r="D5" t="str">
            <v>리벨인퓨전주사 1A(낱알반품용)</v>
          </cell>
          <cell r="E5" t="str">
            <v>리벨인퓨전주사</v>
          </cell>
          <cell r="F5" t="str">
            <v>자사</v>
          </cell>
          <cell r="G5" t="str">
            <v>진천</v>
          </cell>
          <cell r="H5" t="str">
            <v>케미컬</v>
          </cell>
          <cell r="I5" t="str">
            <v>케미컬</v>
          </cell>
          <cell r="J5" t="str">
            <v>기타-자사</v>
          </cell>
        </row>
        <row r="6">
          <cell r="C6">
            <v>1100301</v>
          </cell>
          <cell r="D6" t="str">
            <v>리벨인퓨전주사 10A</v>
          </cell>
          <cell r="E6" t="str">
            <v>리벨인퓨전주사</v>
          </cell>
          <cell r="F6" t="str">
            <v>자사</v>
          </cell>
          <cell r="G6" t="str">
            <v>진천</v>
          </cell>
          <cell r="H6" t="str">
            <v>케미컬</v>
          </cell>
          <cell r="I6" t="str">
            <v>케미컬</v>
          </cell>
          <cell r="J6" t="str">
            <v>기타-자사</v>
          </cell>
        </row>
        <row r="7">
          <cell r="C7">
            <v>1102101</v>
          </cell>
          <cell r="D7" t="str">
            <v>누코미트액 10A</v>
          </cell>
          <cell r="E7" t="str">
            <v>누코미트액</v>
          </cell>
          <cell r="F7" t="str">
            <v>자사</v>
          </cell>
          <cell r="G7" t="str">
            <v>진천</v>
          </cell>
          <cell r="H7" t="str">
            <v>케미컬</v>
          </cell>
          <cell r="I7" t="str">
            <v>케미컬</v>
          </cell>
          <cell r="J7" t="str">
            <v>기타-자사</v>
          </cell>
        </row>
        <row r="8">
          <cell r="C8">
            <v>1102500</v>
          </cell>
          <cell r="D8" t="str">
            <v>리벨인퓨전주사 1A(낱알반품용)(위탁:휴온스)</v>
          </cell>
          <cell r="E8" t="str">
            <v>리벨인퓨전주사</v>
          </cell>
          <cell r="F8" t="str">
            <v>위탁</v>
          </cell>
          <cell r="G8" t="str">
            <v>진천</v>
          </cell>
          <cell r="H8" t="str">
            <v>케미컬</v>
          </cell>
          <cell r="I8" t="str">
            <v>케미컬</v>
          </cell>
          <cell r="J8" t="str">
            <v>기타-위탁</v>
          </cell>
        </row>
        <row r="9">
          <cell r="C9">
            <v>1102501</v>
          </cell>
          <cell r="D9" t="str">
            <v>리벨인퓨전주사 10A(위탁:휴온스)</v>
          </cell>
          <cell r="E9" t="str">
            <v>리벨인퓨전주사</v>
          </cell>
          <cell r="F9" t="str">
            <v>위탁</v>
          </cell>
          <cell r="G9" t="str">
            <v>진천</v>
          </cell>
          <cell r="H9" t="str">
            <v>케미컬</v>
          </cell>
          <cell r="I9" t="str">
            <v>케미컬</v>
          </cell>
          <cell r="J9" t="str">
            <v>기타-위탁</v>
          </cell>
        </row>
        <row r="10">
          <cell r="C10">
            <v>1102601</v>
          </cell>
          <cell r="D10" t="str">
            <v>갈락스주사 50A(위탁:휴온스)</v>
          </cell>
          <cell r="E10" t="str">
            <v>갈락스주사</v>
          </cell>
          <cell r="F10" t="str">
            <v>위탁</v>
          </cell>
          <cell r="G10" t="str">
            <v>진천</v>
          </cell>
          <cell r="H10" t="str">
            <v>케미컬</v>
          </cell>
          <cell r="I10" t="str">
            <v>케미컬</v>
          </cell>
          <cell r="J10" t="str">
            <v>기타-위탁</v>
          </cell>
        </row>
        <row r="11">
          <cell r="C11">
            <v>1102700</v>
          </cell>
          <cell r="D11" t="str">
            <v>마루틴주사 1A(낱알반품용)(위탁:휴온스)</v>
          </cell>
          <cell r="E11" t="str">
            <v>마루틴주사</v>
          </cell>
          <cell r="F11" t="str">
            <v>위탁</v>
          </cell>
          <cell r="G11" t="str">
            <v>진천</v>
          </cell>
          <cell r="H11" t="str">
            <v>케미컬</v>
          </cell>
          <cell r="I11" t="str">
            <v>케미컬</v>
          </cell>
          <cell r="J11" t="str">
            <v>기타-위탁</v>
          </cell>
        </row>
        <row r="12">
          <cell r="C12">
            <v>1102702</v>
          </cell>
          <cell r="D12" t="str">
            <v>마루틴주사 25A(위탁:휴온스)</v>
          </cell>
          <cell r="E12" t="str">
            <v>마루틴주사</v>
          </cell>
          <cell r="F12" t="str">
            <v>위탁</v>
          </cell>
          <cell r="G12" t="str">
            <v>진천</v>
          </cell>
          <cell r="H12" t="str">
            <v>케미컬</v>
          </cell>
          <cell r="I12" t="str">
            <v>케미컬</v>
          </cell>
          <cell r="J12" t="str">
            <v>기타-위탁</v>
          </cell>
        </row>
        <row r="13">
          <cell r="C13">
            <v>1102800</v>
          </cell>
          <cell r="D13" t="str">
            <v>누코미트액 1A(낱알반품용)(위탁:휴온스)</v>
          </cell>
          <cell r="E13" t="str">
            <v>누코미트액</v>
          </cell>
          <cell r="F13" t="str">
            <v>위탁</v>
          </cell>
          <cell r="G13" t="str">
            <v>진천</v>
          </cell>
          <cell r="H13" t="str">
            <v>케미컬</v>
          </cell>
          <cell r="I13" t="str">
            <v>케미컬</v>
          </cell>
          <cell r="J13" t="str">
            <v>기타-위탁</v>
          </cell>
        </row>
        <row r="14">
          <cell r="C14">
            <v>1102801</v>
          </cell>
          <cell r="D14" t="str">
            <v>누코미트액 10A(위탁:휴온스)</v>
          </cell>
          <cell r="E14" t="str">
            <v>누코미트액</v>
          </cell>
          <cell r="F14" t="str">
            <v>위탁</v>
          </cell>
          <cell r="G14" t="str">
            <v>진천</v>
          </cell>
          <cell r="H14" t="str">
            <v>케미컬</v>
          </cell>
          <cell r="I14" t="str">
            <v>케미컬</v>
          </cell>
          <cell r="J14" t="str">
            <v>기타-위탁</v>
          </cell>
        </row>
        <row r="15">
          <cell r="C15">
            <v>1200200</v>
          </cell>
          <cell r="D15" t="str">
            <v>타미풀주사 1V(낱알반품용)</v>
          </cell>
          <cell r="E15" t="str">
            <v>타미풀주사</v>
          </cell>
          <cell r="F15" t="str">
            <v>자사</v>
          </cell>
          <cell r="G15" t="str">
            <v>진천</v>
          </cell>
          <cell r="H15" t="str">
            <v>케미컬</v>
          </cell>
          <cell r="I15" t="str">
            <v>케미컬</v>
          </cell>
          <cell r="J15" t="str">
            <v>기타-위탁</v>
          </cell>
        </row>
        <row r="16">
          <cell r="C16">
            <v>1200201</v>
          </cell>
          <cell r="D16" t="str">
            <v>타미풀주사 10V</v>
          </cell>
          <cell r="E16" t="str">
            <v>타미풀주사</v>
          </cell>
          <cell r="F16" t="str">
            <v>자사</v>
          </cell>
          <cell r="G16" t="str">
            <v>진천</v>
          </cell>
          <cell r="H16" t="str">
            <v>케미컬</v>
          </cell>
          <cell r="I16" t="str">
            <v>케미컬</v>
          </cell>
          <cell r="J16" t="str">
            <v>기타-위탁</v>
          </cell>
        </row>
        <row r="17">
          <cell r="C17">
            <v>1201000</v>
          </cell>
          <cell r="D17" t="str">
            <v>타미풀주사 1V(낱알반품용)(위탁:비씨월드제약)</v>
          </cell>
          <cell r="E17" t="str">
            <v>타미풀주사</v>
          </cell>
          <cell r="F17" t="str">
            <v>위탁</v>
          </cell>
          <cell r="G17" t="str">
            <v>진천</v>
          </cell>
          <cell r="H17" t="str">
            <v>케미컬</v>
          </cell>
          <cell r="I17" t="str">
            <v>케미컬</v>
          </cell>
          <cell r="J17" t="str">
            <v>기타-위탁</v>
          </cell>
        </row>
        <row r="18">
          <cell r="C18">
            <v>1201001</v>
          </cell>
          <cell r="D18" t="str">
            <v>타미풀주사 10V(위탁:비씨월드제약)</v>
          </cell>
          <cell r="E18" t="str">
            <v>타미풀주사</v>
          </cell>
          <cell r="F18" t="str">
            <v>위탁</v>
          </cell>
          <cell r="G18" t="str">
            <v>진천</v>
          </cell>
          <cell r="H18" t="str">
            <v>케미컬</v>
          </cell>
          <cell r="I18" t="str">
            <v>케미컬</v>
          </cell>
          <cell r="J18" t="str">
            <v>기타-위탁</v>
          </cell>
        </row>
        <row r="19">
          <cell r="C19">
            <v>1201300</v>
          </cell>
          <cell r="D19" t="str">
            <v>타미풀주사 1V(낱알반품용)(위탁:삼성제약)</v>
          </cell>
          <cell r="E19" t="str">
            <v>타미풀주사</v>
          </cell>
          <cell r="F19" t="str">
            <v>위탁</v>
          </cell>
          <cell r="G19" t="str">
            <v>진천</v>
          </cell>
          <cell r="H19" t="str">
            <v>케미컬</v>
          </cell>
          <cell r="I19" t="str">
            <v>케미컬</v>
          </cell>
          <cell r="J19" t="str">
            <v>기타-위탁</v>
          </cell>
        </row>
        <row r="20">
          <cell r="C20">
            <v>1201301</v>
          </cell>
          <cell r="D20" t="str">
            <v>타미풀주사 10V(위탁:삼성제약)</v>
          </cell>
          <cell r="E20" t="str">
            <v>타미풀주사</v>
          </cell>
          <cell r="F20" t="str">
            <v>위탁</v>
          </cell>
          <cell r="G20" t="str">
            <v>진천</v>
          </cell>
          <cell r="H20" t="str">
            <v>케미컬</v>
          </cell>
          <cell r="I20" t="str">
            <v>케미컬</v>
          </cell>
          <cell r="J20" t="str">
            <v>기타-위탁</v>
          </cell>
        </row>
        <row r="21">
          <cell r="C21">
            <v>1300400</v>
          </cell>
          <cell r="D21" t="str">
            <v>셀페넴주1그램 1V(낱알반품용)(위탁:비씨월드제약)</v>
          </cell>
          <cell r="E21" t="str">
            <v>셀페넴주</v>
          </cell>
          <cell r="F21" t="str">
            <v>위탁</v>
          </cell>
          <cell r="G21" t="str">
            <v>진천</v>
          </cell>
          <cell r="H21" t="str">
            <v>케미컬</v>
          </cell>
          <cell r="I21" t="str">
            <v>케미컬</v>
          </cell>
          <cell r="J21" t="str">
            <v>기타-위탁</v>
          </cell>
        </row>
        <row r="22">
          <cell r="C22">
            <v>1300401</v>
          </cell>
          <cell r="D22" t="str">
            <v>셀페넴주1그램 10V(위탁:비씨월드제약)</v>
          </cell>
          <cell r="E22" t="str">
            <v>셀페넴주</v>
          </cell>
          <cell r="F22" t="str">
            <v>위탁</v>
          </cell>
          <cell r="G22" t="str">
            <v>진천</v>
          </cell>
          <cell r="H22" t="str">
            <v>케미컬</v>
          </cell>
          <cell r="I22" t="str">
            <v>케미컬</v>
          </cell>
          <cell r="J22" t="str">
            <v>기타-위탁</v>
          </cell>
        </row>
        <row r="23">
          <cell r="C23">
            <v>1300500</v>
          </cell>
          <cell r="D23" t="str">
            <v>셀페넴주500밀리그램 1V(낱알반품용)(위탁:비씨월드제약)</v>
          </cell>
          <cell r="E23" t="str">
            <v>셀페넴주</v>
          </cell>
          <cell r="F23" t="str">
            <v>위탁</v>
          </cell>
          <cell r="G23" t="str">
            <v>진천</v>
          </cell>
          <cell r="H23" t="str">
            <v>케미컬</v>
          </cell>
          <cell r="I23" t="str">
            <v>케미컬</v>
          </cell>
          <cell r="J23" t="str">
            <v>기타-위탁</v>
          </cell>
        </row>
        <row r="24">
          <cell r="C24">
            <v>1300501</v>
          </cell>
          <cell r="D24" t="str">
            <v>셀페넴주500밀리그램 10V(위탁:비씨월드제약)</v>
          </cell>
          <cell r="E24" t="str">
            <v>셀페넴주</v>
          </cell>
          <cell r="F24" t="str">
            <v>위탁</v>
          </cell>
          <cell r="G24" t="str">
            <v>진천</v>
          </cell>
          <cell r="H24" t="str">
            <v>케미컬</v>
          </cell>
          <cell r="I24" t="str">
            <v>케미컬</v>
          </cell>
          <cell r="J24" t="str">
            <v>기타-위탁</v>
          </cell>
        </row>
        <row r="25">
          <cell r="C25">
            <v>1300800</v>
          </cell>
          <cell r="D25" t="str">
            <v>셀페넴주1그램 1V(낱알반품용)(위탁:제일약품)</v>
          </cell>
          <cell r="E25" t="str">
            <v>셀페넴주</v>
          </cell>
          <cell r="F25" t="str">
            <v>위탁</v>
          </cell>
          <cell r="G25" t="str">
            <v>진천</v>
          </cell>
          <cell r="H25" t="str">
            <v>케미컬</v>
          </cell>
          <cell r="I25" t="str">
            <v>케미컬</v>
          </cell>
          <cell r="J25" t="str">
            <v>기타-위탁</v>
          </cell>
        </row>
        <row r="26">
          <cell r="C26">
            <v>1300801</v>
          </cell>
          <cell r="D26" t="str">
            <v>셀페넴주1그램 10V (위탁:제일약품)</v>
          </cell>
          <cell r="E26" t="str">
            <v>셀페넴주</v>
          </cell>
          <cell r="F26" t="str">
            <v>위탁</v>
          </cell>
          <cell r="G26" t="str">
            <v>진천</v>
          </cell>
          <cell r="H26" t="str">
            <v>케미컬</v>
          </cell>
          <cell r="I26" t="str">
            <v>케미컬</v>
          </cell>
          <cell r="J26" t="str">
            <v>기타-위탁</v>
          </cell>
        </row>
        <row r="27">
          <cell r="C27">
            <v>2100201</v>
          </cell>
          <cell r="D27" t="str">
            <v>글라콤정 100T BTL</v>
          </cell>
          <cell r="E27" t="str">
            <v>글라콤정</v>
          </cell>
          <cell r="F27" t="str">
            <v>자사</v>
          </cell>
          <cell r="G27" t="str">
            <v>진천</v>
          </cell>
          <cell r="H27" t="str">
            <v>케미컬</v>
          </cell>
          <cell r="I27" t="str">
            <v>케미컬</v>
          </cell>
          <cell r="J27" t="str">
            <v>기타-자사</v>
          </cell>
        </row>
        <row r="28">
          <cell r="C28">
            <v>2100300</v>
          </cell>
          <cell r="D28" t="str">
            <v>글루코닐정500mg 1T(낱알반품용)</v>
          </cell>
          <cell r="E28" t="str">
            <v>글루코닐정</v>
          </cell>
          <cell r="F28" t="str">
            <v>자사</v>
          </cell>
          <cell r="G28" t="str">
            <v>진천</v>
          </cell>
          <cell r="H28" t="str">
            <v>CSO</v>
          </cell>
          <cell r="I28" t="str">
            <v>케미컬</v>
          </cell>
          <cell r="J28" t="str">
            <v>CSO-자사</v>
          </cell>
        </row>
        <row r="29">
          <cell r="C29">
            <v>2100301</v>
          </cell>
          <cell r="D29" t="str">
            <v>글루코닐정500mg 100T BTL</v>
          </cell>
          <cell r="E29" t="str">
            <v>글루코닐정</v>
          </cell>
          <cell r="F29" t="str">
            <v>자사</v>
          </cell>
          <cell r="G29" t="str">
            <v>진천</v>
          </cell>
          <cell r="H29" t="str">
            <v>CSO</v>
          </cell>
          <cell r="I29" t="str">
            <v>케미컬</v>
          </cell>
          <cell r="J29" t="str">
            <v>CSO-자사</v>
          </cell>
        </row>
        <row r="30">
          <cell r="C30">
            <v>2100302</v>
          </cell>
          <cell r="D30" t="str">
            <v>글루코닐정500mg 1000T BTL</v>
          </cell>
          <cell r="E30" t="str">
            <v>글루코닐정</v>
          </cell>
          <cell r="F30" t="str">
            <v>자사</v>
          </cell>
          <cell r="G30" t="str">
            <v>진천</v>
          </cell>
          <cell r="H30" t="str">
            <v>CSO</v>
          </cell>
          <cell r="I30" t="str">
            <v>케미컬</v>
          </cell>
          <cell r="J30" t="str">
            <v>CSO-자사</v>
          </cell>
        </row>
        <row r="31">
          <cell r="C31">
            <v>2100304</v>
          </cell>
          <cell r="D31" t="str">
            <v>글루코닐정500mg 30T BTL</v>
          </cell>
          <cell r="E31" t="str">
            <v>글루코닐정</v>
          </cell>
          <cell r="F31" t="str">
            <v>자사</v>
          </cell>
          <cell r="G31" t="str">
            <v>진천</v>
          </cell>
          <cell r="H31" t="str">
            <v>케미컬</v>
          </cell>
          <cell r="I31" t="str">
            <v>케미컬</v>
          </cell>
          <cell r="J31" t="str">
            <v>기타-자사</v>
          </cell>
        </row>
        <row r="32">
          <cell r="C32">
            <v>2100305</v>
          </cell>
          <cell r="D32" t="str">
            <v>글루코닐정500mg 100T BTL(AG)</v>
          </cell>
          <cell r="E32" t="str">
            <v>글루코닐정</v>
          </cell>
          <cell r="F32" t="str">
            <v>자사</v>
          </cell>
          <cell r="G32" t="str">
            <v>진천</v>
          </cell>
          <cell r="H32" t="str">
            <v>CSO</v>
          </cell>
          <cell r="I32" t="str">
            <v>케미컬</v>
          </cell>
          <cell r="J32" t="str">
            <v>CSO-자사</v>
          </cell>
        </row>
        <row r="33">
          <cell r="C33">
            <v>2100400</v>
          </cell>
          <cell r="D33" t="str">
            <v>글리메정(2mg) 1T(낱알반품용)</v>
          </cell>
          <cell r="E33" t="str">
            <v>글리메정</v>
          </cell>
          <cell r="F33" t="str">
            <v>자사</v>
          </cell>
          <cell r="G33" t="str">
            <v>진천</v>
          </cell>
          <cell r="H33" t="str">
            <v>CSO</v>
          </cell>
          <cell r="I33" t="str">
            <v>케미컬</v>
          </cell>
          <cell r="J33" t="str">
            <v>CSO-자사</v>
          </cell>
        </row>
        <row r="34">
          <cell r="C34">
            <v>2100402</v>
          </cell>
          <cell r="D34" t="str">
            <v>글리메정(2mg) 100T BTL</v>
          </cell>
          <cell r="E34" t="str">
            <v>글리메정</v>
          </cell>
          <cell r="F34" t="str">
            <v>자사</v>
          </cell>
          <cell r="G34" t="str">
            <v>진천</v>
          </cell>
          <cell r="H34" t="str">
            <v>케미컬</v>
          </cell>
          <cell r="I34" t="str">
            <v>케미컬</v>
          </cell>
          <cell r="J34" t="str">
            <v>기타-자사</v>
          </cell>
        </row>
        <row r="35">
          <cell r="C35">
            <v>2100403</v>
          </cell>
          <cell r="D35" t="str">
            <v>글리메정(2mg) 500T BTL</v>
          </cell>
          <cell r="E35" t="str">
            <v>글리메정</v>
          </cell>
          <cell r="F35" t="str">
            <v>자사</v>
          </cell>
          <cell r="G35" t="str">
            <v>진천</v>
          </cell>
          <cell r="H35" t="str">
            <v>케미컬</v>
          </cell>
          <cell r="I35" t="str">
            <v>케미컬</v>
          </cell>
          <cell r="J35" t="str">
            <v>기타-자사</v>
          </cell>
        </row>
        <row r="36">
          <cell r="C36">
            <v>2100404</v>
          </cell>
          <cell r="D36" t="str">
            <v>글리메정(2mg) 30T BTL</v>
          </cell>
          <cell r="E36" t="str">
            <v>글리메정</v>
          </cell>
          <cell r="F36" t="str">
            <v>자사</v>
          </cell>
          <cell r="G36" t="str">
            <v>진천</v>
          </cell>
          <cell r="H36" t="str">
            <v>CSO</v>
          </cell>
          <cell r="I36" t="str">
            <v>케미컬</v>
          </cell>
          <cell r="J36" t="str">
            <v>CSO-자사</v>
          </cell>
        </row>
        <row r="37">
          <cell r="C37">
            <v>2100408</v>
          </cell>
          <cell r="D37" t="str">
            <v>글리메정(2mg) 100T BTL(AG)</v>
          </cell>
          <cell r="E37" t="str">
            <v>글리메정</v>
          </cell>
          <cell r="F37" t="str">
            <v>자사</v>
          </cell>
          <cell r="G37" t="str">
            <v>진천</v>
          </cell>
          <cell r="H37" t="str">
            <v>CSO</v>
          </cell>
          <cell r="I37" t="str">
            <v>케미컬</v>
          </cell>
          <cell r="J37" t="str">
            <v>CSO-자사</v>
          </cell>
        </row>
        <row r="38">
          <cell r="C38">
            <v>2100500</v>
          </cell>
          <cell r="D38" t="str">
            <v>네오나제정 1T(낱알반품용)</v>
          </cell>
          <cell r="E38" t="str">
            <v>네오나제정</v>
          </cell>
          <cell r="F38" t="str">
            <v>자사</v>
          </cell>
          <cell r="G38" t="str">
            <v>진천</v>
          </cell>
          <cell r="H38" t="str">
            <v>케미컬</v>
          </cell>
          <cell r="I38" t="str">
            <v>케미컬</v>
          </cell>
          <cell r="J38" t="str">
            <v>기타-자사</v>
          </cell>
        </row>
        <row r="39">
          <cell r="C39">
            <v>2100501</v>
          </cell>
          <cell r="D39" t="str">
            <v>네오나제정 1000T BTL</v>
          </cell>
          <cell r="E39" t="str">
            <v>네오나제정</v>
          </cell>
          <cell r="F39" t="str">
            <v>자사</v>
          </cell>
          <cell r="G39" t="str">
            <v>진천</v>
          </cell>
          <cell r="H39" t="str">
            <v>케미컬</v>
          </cell>
          <cell r="I39" t="str">
            <v>케미컬</v>
          </cell>
          <cell r="J39" t="str">
            <v>기타-자사</v>
          </cell>
        </row>
        <row r="40">
          <cell r="C40">
            <v>2100502</v>
          </cell>
          <cell r="D40" t="str">
            <v>네오나제정 30T BTL</v>
          </cell>
          <cell r="E40" t="str">
            <v>네오나제정</v>
          </cell>
          <cell r="F40" t="str">
            <v>자사</v>
          </cell>
          <cell r="G40" t="str">
            <v>진천</v>
          </cell>
          <cell r="H40" t="str">
            <v>케미컬</v>
          </cell>
          <cell r="I40" t="str">
            <v>케미컬</v>
          </cell>
          <cell r="J40" t="str">
            <v>기타-자사</v>
          </cell>
        </row>
        <row r="41">
          <cell r="C41">
            <v>2100503</v>
          </cell>
          <cell r="D41" t="str">
            <v>네오나제정 100T BTL</v>
          </cell>
          <cell r="E41" t="str">
            <v>네오나제정</v>
          </cell>
          <cell r="F41" t="str">
            <v>자사</v>
          </cell>
          <cell r="G41" t="str">
            <v>진천</v>
          </cell>
          <cell r="H41" t="str">
            <v>케미컬</v>
          </cell>
          <cell r="I41" t="str">
            <v>케미컬</v>
          </cell>
          <cell r="J41" t="str">
            <v>기타-자사</v>
          </cell>
        </row>
        <row r="42">
          <cell r="C42">
            <v>2100600</v>
          </cell>
          <cell r="D42" t="str">
            <v>네오파정 1T(낱알반품용)</v>
          </cell>
          <cell r="E42" t="str">
            <v>네오파정</v>
          </cell>
          <cell r="F42" t="str">
            <v>자사</v>
          </cell>
          <cell r="G42" t="str">
            <v>진천</v>
          </cell>
          <cell r="H42" t="str">
            <v>CSO</v>
          </cell>
          <cell r="I42" t="str">
            <v>케미컬</v>
          </cell>
          <cell r="J42" t="str">
            <v>CSO-자사</v>
          </cell>
        </row>
        <row r="43">
          <cell r="C43">
            <v>2100603</v>
          </cell>
          <cell r="D43" t="str">
            <v>네오파정 500T BTL</v>
          </cell>
          <cell r="E43" t="str">
            <v>네오파정</v>
          </cell>
          <cell r="F43" t="str">
            <v>자사</v>
          </cell>
          <cell r="G43" t="str">
            <v>진천</v>
          </cell>
          <cell r="H43" t="str">
            <v>CSO</v>
          </cell>
          <cell r="I43" t="str">
            <v>케미컬</v>
          </cell>
          <cell r="J43" t="str">
            <v>CSO-자사</v>
          </cell>
        </row>
        <row r="44">
          <cell r="C44">
            <v>2100604</v>
          </cell>
          <cell r="D44" t="str">
            <v>네오파정 30T BTL</v>
          </cell>
          <cell r="E44" t="str">
            <v>네오파정</v>
          </cell>
          <cell r="F44" t="str">
            <v>자사</v>
          </cell>
          <cell r="G44" t="str">
            <v>진천</v>
          </cell>
          <cell r="H44" t="str">
            <v>CSO</v>
          </cell>
          <cell r="I44" t="str">
            <v>케미컬</v>
          </cell>
          <cell r="J44" t="str">
            <v>CSO-자사</v>
          </cell>
        </row>
        <row r="45">
          <cell r="C45">
            <v>2100605</v>
          </cell>
          <cell r="D45" t="str">
            <v>네오파정 30T BTL(AG 10ea*40ea)</v>
          </cell>
          <cell r="E45" t="str">
            <v>네오파정</v>
          </cell>
          <cell r="F45" t="str">
            <v>자사</v>
          </cell>
          <cell r="G45" t="str">
            <v>진천</v>
          </cell>
          <cell r="H45" t="str">
            <v>CSO</v>
          </cell>
          <cell r="I45" t="str">
            <v>케미컬</v>
          </cell>
          <cell r="J45" t="str">
            <v>CSO-자사</v>
          </cell>
        </row>
        <row r="46">
          <cell r="C46">
            <v>2100606</v>
          </cell>
          <cell r="D46" t="str">
            <v>네오파정 500T BTL(AG 10ea*12ea)</v>
          </cell>
          <cell r="E46" t="str">
            <v>네오파정</v>
          </cell>
          <cell r="F46" t="str">
            <v>자사</v>
          </cell>
          <cell r="G46" t="str">
            <v>진천</v>
          </cell>
          <cell r="H46" t="str">
            <v>CSO</v>
          </cell>
          <cell r="I46" t="str">
            <v>케미컬</v>
          </cell>
          <cell r="J46" t="str">
            <v>CSO-자사</v>
          </cell>
        </row>
        <row r="47">
          <cell r="C47">
            <v>2100901</v>
          </cell>
          <cell r="D47" t="str">
            <v>드로펜정125mg 100T BTL</v>
          </cell>
          <cell r="E47" t="str">
            <v>드로펜정</v>
          </cell>
          <cell r="F47" t="str">
            <v>자사</v>
          </cell>
          <cell r="G47" t="str">
            <v>진천</v>
          </cell>
          <cell r="H47" t="str">
            <v>케미컬</v>
          </cell>
          <cell r="I47" t="str">
            <v>케미컬</v>
          </cell>
          <cell r="J47" t="str">
            <v>기타-자사</v>
          </cell>
        </row>
        <row r="48">
          <cell r="C48">
            <v>2100902</v>
          </cell>
          <cell r="D48" t="str">
            <v>드로펜정125mg 1000T BTL</v>
          </cell>
          <cell r="E48" t="str">
            <v>드로펜정</v>
          </cell>
          <cell r="F48" t="str">
            <v>자사</v>
          </cell>
          <cell r="G48" t="str">
            <v>진천</v>
          </cell>
          <cell r="H48" t="str">
            <v>케미컬</v>
          </cell>
          <cell r="I48" t="str">
            <v>케미컬</v>
          </cell>
          <cell r="J48" t="str">
            <v>기타-자사</v>
          </cell>
        </row>
        <row r="49">
          <cell r="C49">
            <v>2101000</v>
          </cell>
          <cell r="D49" t="str">
            <v>드로펜정250mg 1T(낱알반품용)</v>
          </cell>
          <cell r="E49" t="str">
            <v>드로펜정</v>
          </cell>
          <cell r="F49" t="str">
            <v>자사</v>
          </cell>
          <cell r="G49" t="str">
            <v>진천</v>
          </cell>
          <cell r="H49" t="str">
            <v>케미컬</v>
          </cell>
          <cell r="I49" t="str">
            <v>케미컬</v>
          </cell>
          <cell r="J49" t="str">
            <v>기타-자사</v>
          </cell>
        </row>
        <row r="50">
          <cell r="C50">
            <v>2101202</v>
          </cell>
          <cell r="D50" t="str">
            <v>레바트정 300T BTL(위탁:케이엠에스제약)</v>
          </cell>
          <cell r="E50" t="str">
            <v>레바트정</v>
          </cell>
          <cell r="F50" t="str">
            <v>위탁</v>
          </cell>
          <cell r="G50" t="str">
            <v>진천</v>
          </cell>
          <cell r="H50" t="str">
            <v>케미컬</v>
          </cell>
          <cell r="I50" t="str">
            <v>케미컬</v>
          </cell>
          <cell r="J50" t="str">
            <v>기타-위탁</v>
          </cell>
        </row>
        <row r="51">
          <cell r="C51">
            <v>2101300</v>
          </cell>
          <cell r="D51" t="str">
            <v>레오시드정 1T(낱알반품용)</v>
          </cell>
          <cell r="E51" t="str">
            <v>레오시드정</v>
          </cell>
          <cell r="F51" t="str">
            <v>자사</v>
          </cell>
          <cell r="G51" t="str">
            <v>진천</v>
          </cell>
          <cell r="H51" t="str">
            <v>케미컬</v>
          </cell>
          <cell r="I51" t="str">
            <v>케미컬</v>
          </cell>
          <cell r="J51" t="str">
            <v>기타-자사</v>
          </cell>
        </row>
        <row r="52">
          <cell r="C52">
            <v>2101500</v>
          </cell>
          <cell r="D52" t="str">
            <v>록소디펜정 1T(낱알반품용)</v>
          </cell>
          <cell r="E52" t="str">
            <v>록소디펜정</v>
          </cell>
          <cell r="F52" t="str">
            <v>자사</v>
          </cell>
          <cell r="G52" t="str">
            <v>진천</v>
          </cell>
          <cell r="H52" t="str">
            <v>CSO</v>
          </cell>
          <cell r="I52" t="str">
            <v>케미컬</v>
          </cell>
          <cell r="J52" t="str">
            <v>CSO-자사</v>
          </cell>
        </row>
        <row r="53">
          <cell r="C53">
            <v>2101503</v>
          </cell>
          <cell r="D53" t="str">
            <v>록소디펜정 30T BTL</v>
          </cell>
          <cell r="E53" t="str">
            <v>록소디펜정</v>
          </cell>
          <cell r="F53" t="str">
            <v>자사</v>
          </cell>
          <cell r="G53" t="str">
            <v>진천</v>
          </cell>
          <cell r="H53" t="str">
            <v>CSO</v>
          </cell>
          <cell r="I53" t="str">
            <v>케미컬</v>
          </cell>
          <cell r="J53" t="str">
            <v>CSO-자사</v>
          </cell>
        </row>
        <row r="54">
          <cell r="C54">
            <v>2101504</v>
          </cell>
          <cell r="D54" t="str">
            <v>록소디펜정 30T BTL(AG 10ea*40ea)</v>
          </cell>
          <cell r="E54" t="str">
            <v>록소디펜정</v>
          </cell>
          <cell r="F54" t="str">
            <v>자사</v>
          </cell>
          <cell r="G54" t="str">
            <v>진천</v>
          </cell>
          <cell r="H54" t="str">
            <v>CSO</v>
          </cell>
          <cell r="I54" t="str">
            <v>케미컬</v>
          </cell>
          <cell r="J54" t="str">
            <v>CSO-자사</v>
          </cell>
        </row>
        <row r="55">
          <cell r="C55">
            <v>2101505</v>
          </cell>
          <cell r="D55" t="str">
            <v>록소디펜정 500T BTL(AG 10ea*8ea)</v>
          </cell>
          <cell r="E55" t="str">
            <v>록소디펜정</v>
          </cell>
          <cell r="F55" t="str">
            <v>자사</v>
          </cell>
          <cell r="G55" t="str">
            <v>진천</v>
          </cell>
          <cell r="H55" t="str">
            <v>CSO</v>
          </cell>
          <cell r="I55" t="str">
            <v>케미컬</v>
          </cell>
          <cell r="J55" t="str">
            <v>CSO-자사</v>
          </cell>
        </row>
        <row r="56">
          <cell r="C56">
            <v>2102000</v>
          </cell>
          <cell r="D56" t="str">
            <v>마루틴정150mg 1T(낱알반품용)</v>
          </cell>
          <cell r="E56" t="str">
            <v>마루틴정</v>
          </cell>
          <cell r="F56" t="str">
            <v>자사</v>
          </cell>
          <cell r="G56" t="str">
            <v>진천</v>
          </cell>
          <cell r="H56" t="str">
            <v>케미컬</v>
          </cell>
          <cell r="I56" t="str">
            <v>케미컬</v>
          </cell>
          <cell r="J56" t="str">
            <v>기타-자사</v>
          </cell>
        </row>
        <row r="57">
          <cell r="C57">
            <v>2102001</v>
          </cell>
          <cell r="D57" t="str">
            <v>마루틴정150mg 100T BTL</v>
          </cell>
          <cell r="E57" t="str">
            <v>마루틴정</v>
          </cell>
          <cell r="F57" t="str">
            <v>자사</v>
          </cell>
          <cell r="G57" t="str">
            <v>진천</v>
          </cell>
          <cell r="H57" t="str">
            <v>케미컬</v>
          </cell>
          <cell r="I57" t="str">
            <v>케미컬</v>
          </cell>
          <cell r="J57" t="str">
            <v>기타-자사</v>
          </cell>
        </row>
        <row r="58">
          <cell r="C58">
            <v>2102002</v>
          </cell>
          <cell r="D58" t="str">
            <v>마루틴정150mg 500T BTL</v>
          </cell>
          <cell r="E58" t="str">
            <v>마루틴정</v>
          </cell>
          <cell r="F58" t="str">
            <v>자사</v>
          </cell>
          <cell r="G58" t="str">
            <v>진천</v>
          </cell>
          <cell r="H58" t="str">
            <v>케미컬</v>
          </cell>
          <cell r="I58" t="str">
            <v>케미컬</v>
          </cell>
          <cell r="J58" t="str">
            <v>기타-자사</v>
          </cell>
        </row>
        <row r="59">
          <cell r="C59">
            <v>2102005</v>
          </cell>
          <cell r="D59" t="str">
            <v>마루틴정150mg 30T BTL</v>
          </cell>
          <cell r="E59" t="str">
            <v>마루틴정</v>
          </cell>
          <cell r="F59" t="str">
            <v>자사</v>
          </cell>
          <cell r="G59" t="str">
            <v>진천</v>
          </cell>
          <cell r="H59" t="str">
            <v>케미컬</v>
          </cell>
          <cell r="I59" t="str">
            <v>케미컬</v>
          </cell>
          <cell r="J59" t="str">
            <v>기타-자사</v>
          </cell>
        </row>
        <row r="60">
          <cell r="C60">
            <v>2102700</v>
          </cell>
          <cell r="D60" t="str">
            <v>미리보란정 1T(낱알반품용)</v>
          </cell>
          <cell r="E60" t="str">
            <v>미리보란정</v>
          </cell>
          <cell r="F60" t="str">
            <v>자사</v>
          </cell>
          <cell r="G60" t="str">
            <v>진천</v>
          </cell>
          <cell r="H60" t="str">
            <v>케미컬</v>
          </cell>
          <cell r="I60" t="str">
            <v>케미컬</v>
          </cell>
          <cell r="J60" t="str">
            <v>기타-자사</v>
          </cell>
        </row>
        <row r="61">
          <cell r="C61">
            <v>2102703</v>
          </cell>
          <cell r="D61" t="str">
            <v>미리보란정 100T BTL</v>
          </cell>
          <cell r="E61" t="str">
            <v>미리보란정</v>
          </cell>
          <cell r="F61" t="str">
            <v>자사</v>
          </cell>
          <cell r="G61" t="str">
            <v>진천</v>
          </cell>
          <cell r="H61" t="str">
            <v>케미컬</v>
          </cell>
          <cell r="I61" t="str">
            <v>케미컬</v>
          </cell>
          <cell r="J61" t="str">
            <v>기타-자사</v>
          </cell>
        </row>
        <row r="62">
          <cell r="C62">
            <v>2102705</v>
          </cell>
          <cell r="D62" t="str">
            <v>미리보란정 500T BTL</v>
          </cell>
          <cell r="E62" t="str">
            <v>미리보란정</v>
          </cell>
          <cell r="F62" t="str">
            <v>자사</v>
          </cell>
          <cell r="G62" t="str">
            <v>진천</v>
          </cell>
          <cell r="H62" t="str">
            <v>케미컬</v>
          </cell>
          <cell r="I62" t="str">
            <v>케미컬</v>
          </cell>
          <cell r="J62" t="str">
            <v>기타-자사</v>
          </cell>
        </row>
        <row r="63">
          <cell r="C63">
            <v>2103400</v>
          </cell>
          <cell r="D63" t="str">
            <v>소멕스정25iu 1T(낱알반품용)</v>
          </cell>
          <cell r="E63" t="str">
            <v>소멕스정</v>
          </cell>
          <cell r="F63" t="str">
            <v>자사</v>
          </cell>
          <cell r="G63" t="str">
            <v>진천</v>
          </cell>
          <cell r="H63" t="str">
            <v>케미컬</v>
          </cell>
          <cell r="I63" t="str">
            <v>케미컬</v>
          </cell>
          <cell r="J63" t="str">
            <v>기타-자사</v>
          </cell>
        </row>
        <row r="64">
          <cell r="C64">
            <v>2103403</v>
          </cell>
          <cell r="D64" t="str">
            <v>소멕스정25iu 30T BTL</v>
          </cell>
          <cell r="E64" t="str">
            <v>소멕스정</v>
          </cell>
          <cell r="F64" t="str">
            <v>자사</v>
          </cell>
          <cell r="G64" t="str">
            <v>진천</v>
          </cell>
          <cell r="H64" t="str">
            <v>케미컬</v>
          </cell>
          <cell r="I64" t="str">
            <v>케미컬</v>
          </cell>
          <cell r="J64" t="str">
            <v>기타-자사</v>
          </cell>
        </row>
        <row r="65">
          <cell r="C65">
            <v>2103500</v>
          </cell>
          <cell r="D65" t="str">
            <v>소멕스정(50IU) 1T(낱알반품용)</v>
          </cell>
          <cell r="E65" t="str">
            <v>소멕스정</v>
          </cell>
          <cell r="F65" t="str">
            <v>자사</v>
          </cell>
          <cell r="G65" t="str">
            <v>진천</v>
          </cell>
          <cell r="H65" t="str">
            <v>케미컬</v>
          </cell>
          <cell r="I65" t="str">
            <v>케미컬</v>
          </cell>
          <cell r="J65" t="str">
            <v>기타-자사</v>
          </cell>
        </row>
        <row r="66">
          <cell r="C66">
            <v>2103501</v>
          </cell>
          <cell r="D66" t="str">
            <v>소멕스정(50IU) 100T BTL</v>
          </cell>
          <cell r="E66" t="str">
            <v>소멕스정</v>
          </cell>
          <cell r="F66" t="str">
            <v>자사</v>
          </cell>
          <cell r="G66" t="str">
            <v>진천</v>
          </cell>
          <cell r="H66" t="str">
            <v>케미컬</v>
          </cell>
          <cell r="I66" t="str">
            <v>케미컬</v>
          </cell>
          <cell r="J66" t="str">
            <v>기타-자사</v>
          </cell>
        </row>
        <row r="67">
          <cell r="C67">
            <v>2103506</v>
          </cell>
          <cell r="D67" t="str">
            <v>소멕스정(50IU) 30T BTL</v>
          </cell>
          <cell r="E67" t="str">
            <v>소멕스정</v>
          </cell>
          <cell r="F67" t="str">
            <v>자사</v>
          </cell>
          <cell r="G67" t="str">
            <v>진천</v>
          </cell>
          <cell r="H67" t="str">
            <v>케미컬</v>
          </cell>
          <cell r="I67" t="str">
            <v>케미컬</v>
          </cell>
          <cell r="J67" t="str">
            <v>기타-자사</v>
          </cell>
        </row>
        <row r="68">
          <cell r="C68">
            <v>2103700</v>
          </cell>
          <cell r="D68" t="str">
            <v>솔프란정 1T(낱알반품용)</v>
          </cell>
          <cell r="E68" t="str">
            <v>솔프란정</v>
          </cell>
          <cell r="F68" t="str">
            <v>자사</v>
          </cell>
          <cell r="G68" t="str">
            <v>진천</v>
          </cell>
          <cell r="H68" t="str">
            <v>케미컬</v>
          </cell>
          <cell r="I68" t="str">
            <v>케미컬</v>
          </cell>
          <cell r="J68" t="str">
            <v>기타-자사</v>
          </cell>
        </row>
        <row r="69">
          <cell r="C69">
            <v>2104000</v>
          </cell>
          <cell r="D69" t="str">
            <v>아놀라정 1T(낱알반품용)</v>
          </cell>
          <cell r="E69" t="str">
            <v>아놀라정</v>
          </cell>
          <cell r="F69" t="str">
            <v>자사</v>
          </cell>
          <cell r="G69" t="str">
            <v>진천</v>
          </cell>
          <cell r="H69" t="str">
            <v>케미컬</v>
          </cell>
          <cell r="I69" t="str">
            <v>케미컬</v>
          </cell>
          <cell r="J69" t="str">
            <v>기타-자사</v>
          </cell>
        </row>
        <row r="70">
          <cell r="C70">
            <v>2104004</v>
          </cell>
          <cell r="D70" t="str">
            <v>아놀라정 30T BTL</v>
          </cell>
          <cell r="E70" t="str">
            <v>아놀라정</v>
          </cell>
          <cell r="F70" t="str">
            <v>자사</v>
          </cell>
          <cell r="G70" t="str">
            <v>진천</v>
          </cell>
          <cell r="H70" t="str">
            <v>케미컬</v>
          </cell>
          <cell r="I70" t="str">
            <v>케미컬</v>
          </cell>
          <cell r="J70" t="str">
            <v>기타-자사</v>
          </cell>
        </row>
        <row r="71">
          <cell r="C71">
            <v>2104300</v>
          </cell>
          <cell r="D71" t="str">
            <v>유가인정 1T(낱알반품용)</v>
          </cell>
          <cell r="E71" t="str">
            <v>유가인정</v>
          </cell>
          <cell r="F71" t="str">
            <v>자사</v>
          </cell>
          <cell r="G71" t="str">
            <v>진천</v>
          </cell>
          <cell r="H71" t="str">
            <v>케미컬</v>
          </cell>
          <cell r="I71" t="str">
            <v>케미컬</v>
          </cell>
          <cell r="J71" t="str">
            <v>기타-자사</v>
          </cell>
        </row>
        <row r="72">
          <cell r="C72">
            <v>2104301</v>
          </cell>
          <cell r="D72" t="str">
            <v>유가인정 100T BTL</v>
          </cell>
          <cell r="E72" t="str">
            <v>유가인정</v>
          </cell>
          <cell r="F72" t="str">
            <v>자사</v>
          </cell>
          <cell r="G72" t="str">
            <v>진천</v>
          </cell>
          <cell r="H72" t="str">
            <v>케미컬</v>
          </cell>
          <cell r="I72" t="str">
            <v>케미컬</v>
          </cell>
          <cell r="J72" t="str">
            <v>기타-자사</v>
          </cell>
        </row>
        <row r="73">
          <cell r="C73">
            <v>2104303</v>
          </cell>
          <cell r="D73" t="str">
            <v>유가인정 500T BTL</v>
          </cell>
          <cell r="E73" t="str">
            <v>유가인정</v>
          </cell>
          <cell r="F73" t="str">
            <v>자사</v>
          </cell>
          <cell r="G73" t="str">
            <v>진천</v>
          </cell>
          <cell r="H73" t="str">
            <v>케미컬</v>
          </cell>
          <cell r="I73" t="str">
            <v>케미컬</v>
          </cell>
          <cell r="J73" t="str">
            <v>기타-자사</v>
          </cell>
        </row>
        <row r="74">
          <cell r="C74">
            <v>2104304</v>
          </cell>
          <cell r="D74" t="str">
            <v>유가인정 30T BTL</v>
          </cell>
          <cell r="E74" t="str">
            <v>유가인정</v>
          </cell>
          <cell r="F74" t="str">
            <v>자사</v>
          </cell>
          <cell r="G74" t="str">
            <v>진천</v>
          </cell>
          <cell r="H74" t="str">
            <v>케미컬</v>
          </cell>
          <cell r="I74" t="str">
            <v>케미컬</v>
          </cell>
          <cell r="J74" t="str">
            <v>기타-자사</v>
          </cell>
        </row>
        <row r="75">
          <cell r="C75">
            <v>2104400</v>
          </cell>
          <cell r="D75" t="str">
            <v>[허가취하] 이무테라정(아자티오프린) 1T(낱알반품용)</v>
          </cell>
          <cell r="E75" t="str">
            <v>이무테라정</v>
          </cell>
          <cell r="F75" t="str">
            <v>자사</v>
          </cell>
          <cell r="G75" t="str">
            <v>진천</v>
          </cell>
          <cell r="H75" t="str">
            <v>케미컬</v>
          </cell>
          <cell r="I75" t="str">
            <v>케미컬</v>
          </cell>
          <cell r="J75" t="str">
            <v>기타-자사</v>
          </cell>
        </row>
        <row r="76">
          <cell r="C76">
            <v>2104401</v>
          </cell>
          <cell r="D76" t="str">
            <v>[허가취하] 이무테라정(아자티오프린) 30T BTL</v>
          </cell>
          <cell r="E76" t="str">
            <v>이무테라정</v>
          </cell>
          <cell r="F76" t="str">
            <v>자사</v>
          </cell>
          <cell r="G76" t="str">
            <v>진천</v>
          </cell>
          <cell r="H76" t="str">
            <v>케미컬</v>
          </cell>
          <cell r="I76" t="str">
            <v>케미컬</v>
          </cell>
          <cell r="J76" t="str">
            <v>기타-자사</v>
          </cell>
        </row>
        <row r="77">
          <cell r="C77">
            <v>2104402</v>
          </cell>
          <cell r="D77" t="str">
            <v>[허가취하] 이무테라정(아자티오프린) 100T BTL</v>
          </cell>
          <cell r="E77" t="str">
            <v>이무테라정</v>
          </cell>
          <cell r="F77" t="str">
            <v>자사</v>
          </cell>
          <cell r="G77" t="str">
            <v>진천</v>
          </cell>
          <cell r="H77" t="str">
            <v>케미컬</v>
          </cell>
          <cell r="I77" t="str">
            <v>케미컬</v>
          </cell>
          <cell r="J77" t="str">
            <v>기타-자사</v>
          </cell>
        </row>
        <row r="78">
          <cell r="C78">
            <v>2104404</v>
          </cell>
          <cell r="D78" t="str">
            <v>[허가취하] 이무테라정(아자티오프린) 100T BTL(AG)</v>
          </cell>
          <cell r="E78" t="str">
            <v>이무테라정</v>
          </cell>
          <cell r="F78" t="str">
            <v>자사</v>
          </cell>
          <cell r="G78" t="str">
            <v>진천</v>
          </cell>
          <cell r="H78" t="str">
            <v>케미컬</v>
          </cell>
          <cell r="I78" t="str">
            <v>케미컬</v>
          </cell>
          <cell r="J78" t="str">
            <v>기타-자사</v>
          </cell>
        </row>
        <row r="79">
          <cell r="C79">
            <v>2104405</v>
          </cell>
          <cell r="D79" t="str">
            <v>[허가취하] 이무테라정(아자티오프린)(수출용) 1T Bulk(페루)</v>
          </cell>
          <cell r="E79" t="str">
            <v>이무테라정</v>
          </cell>
          <cell r="F79" t="str">
            <v>자사</v>
          </cell>
          <cell r="G79" t="str">
            <v>진천</v>
          </cell>
          <cell r="H79" t="str">
            <v>해외사업팀</v>
          </cell>
          <cell r="I79" t="str">
            <v>케미컬</v>
          </cell>
          <cell r="J79" t="str">
            <v>해외-자사</v>
          </cell>
        </row>
        <row r="80">
          <cell r="C80">
            <v>2104406</v>
          </cell>
          <cell r="D80" t="str">
            <v>[허가취하] 이무테라정(아자티오프린) 100T PTP</v>
          </cell>
          <cell r="E80" t="str">
            <v>이무테라정</v>
          </cell>
          <cell r="F80" t="str">
            <v>자사</v>
          </cell>
          <cell r="G80" t="str">
            <v>진천</v>
          </cell>
          <cell r="H80" t="str">
            <v>케미컬</v>
          </cell>
          <cell r="I80" t="str">
            <v>케미컬</v>
          </cell>
          <cell r="J80" t="str">
            <v>기타-자사</v>
          </cell>
        </row>
        <row r="81">
          <cell r="C81">
            <v>2104407</v>
          </cell>
          <cell r="D81" t="str">
            <v>[허가취하] 이무테라정(아자티오프린)(수출용) 20T PTP(페루)</v>
          </cell>
          <cell r="E81" t="str">
            <v>이무테라정</v>
          </cell>
          <cell r="F81" t="str">
            <v>자사</v>
          </cell>
          <cell r="G81" t="str">
            <v>진천</v>
          </cell>
          <cell r="H81" t="str">
            <v>해외사업팀</v>
          </cell>
          <cell r="I81" t="str">
            <v>케미컬</v>
          </cell>
          <cell r="J81" t="str">
            <v>해외-자사</v>
          </cell>
        </row>
        <row r="82">
          <cell r="C82">
            <v>2104900</v>
          </cell>
          <cell r="D82" t="str">
            <v>코살정(50mg)1T(낱알반품용)</v>
          </cell>
          <cell r="E82" t="str">
            <v>코살정</v>
          </cell>
          <cell r="F82" t="str">
            <v>자사</v>
          </cell>
          <cell r="G82" t="str">
            <v>진천</v>
          </cell>
          <cell r="H82" t="str">
            <v>케미컬</v>
          </cell>
          <cell r="I82" t="str">
            <v>케미컬</v>
          </cell>
          <cell r="J82" t="str">
            <v>기타-자사</v>
          </cell>
        </row>
        <row r="83">
          <cell r="C83">
            <v>2104901</v>
          </cell>
          <cell r="D83" t="str">
            <v>코살정(50mg) 30T BTL</v>
          </cell>
          <cell r="E83" t="str">
            <v>코살정</v>
          </cell>
          <cell r="F83" t="str">
            <v>자사</v>
          </cell>
          <cell r="G83" t="str">
            <v>진천</v>
          </cell>
          <cell r="H83" t="str">
            <v>케미컬</v>
          </cell>
          <cell r="I83" t="str">
            <v>케미컬</v>
          </cell>
          <cell r="J83" t="str">
            <v>기타-자사</v>
          </cell>
        </row>
        <row r="84">
          <cell r="C84">
            <v>2104902</v>
          </cell>
          <cell r="D84" t="str">
            <v>코살정(50mg) 300T BTL</v>
          </cell>
          <cell r="E84" t="str">
            <v>코살정</v>
          </cell>
          <cell r="F84" t="str">
            <v>자사</v>
          </cell>
          <cell r="G84" t="str">
            <v>진천</v>
          </cell>
          <cell r="H84" t="str">
            <v>케미컬</v>
          </cell>
          <cell r="I84" t="str">
            <v>케미컬</v>
          </cell>
          <cell r="J84" t="str">
            <v>기타-자사</v>
          </cell>
        </row>
        <row r="85">
          <cell r="C85">
            <v>2105400</v>
          </cell>
          <cell r="D85" t="str">
            <v>티프라정100mg 1T(낱알반품용)</v>
          </cell>
          <cell r="E85" t="str">
            <v>티프라정</v>
          </cell>
          <cell r="F85" t="str">
            <v>자사</v>
          </cell>
          <cell r="G85" t="str">
            <v>진천</v>
          </cell>
          <cell r="H85" t="str">
            <v>CSO</v>
          </cell>
          <cell r="I85" t="str">
            <v>케미컬</v>
          </cell>
          <cell r="J85" t="str">
            <v>CSO-자사</v>
          </cell>
        </row>
        <row r="86">
          <cell r="C86">
            <v>2105401</v>
          </cell>
          <cell r="D86" t="str">
            <v>티프라정100mg 100T BTL</v>
          </cell>
          <cell r="E86" t="str">
            <v>티프라정</v>
          </cell>
          <cell r="F86" t="str">
            <v>자사</v>
          </cell>
          <cell r="G86" t="str">
            <v>진천</v>
          </cell>
          <cell r="H86" t="str">
            <v>케미컬</v>
          </cell>
          <cell r="I86" t="str">
            <v>케미컬</v>
          </cell>
          <cell r="J86" t="str">
            <v>기타-자사</v>
          </cell>
        </row>
        <row r="87">
          <cell r="C87">
            <v>2105405</v>
          </cell>
          <cell r="D87" t="str">
            <v>티프라정100mg 30T BTL</v>
          </cell>
          <cell r="E87" t="str">
            <v>티프라정</v>
          </cell>
          <cell r="F87" t="str">
            <v>자사</v>
          </cell>
          <cell r="G87" t="str">
            <v>진천</v>
          </cell>
          <cell r="H87" t="str">
            <v>CSO</v>
          </cell>
          <cell r="I87" t="str">
            <v>케미컬</v>
          </cell>
          <cell r="J87" t="str">
            <v>CSO-자사</v>
          </cell>
        </row>
        <row r="88">
          <cell r="C88">
            <v>2105406</v>
          </cell>
          <cell r="D88" t="str">
            <v>티프라정100mg 100T BTL(AG)</v>
          </cell>
          <cell r="E88" t="str">
            <v>티프라정</v>
          </cell>
          <cell r="F88" t="str">
            <v>자사</v>
          </cell>
          <cell r="G88" t="str">
            <v>진천</v>
          </cell>
          <cell r="H88" t="str">
            <v>CSO</v>
          </cell>
          <cell r="I88" t="str">
            <v>케미컬</v>
          </cell>
          <cell r="J88" t="str">
            <v>CSO-자사</v>
          </cell>
        </row>
        <row r="89">
          <cell r="C89">
            <v>2105700</v>
          </cell>
          <cell r="D89" t="str">
            <v>하린서방정 1T(낱알반품용)</v>
          </cell>
          <cell r="E89" t="str">
            <v>하린서방정</v>
          </cell>
          <cell r="F89" t="str">
            <v>자사</v>
          </cell>
          <cell r="G89" t="str">
            <v>진천</v>
          </cell>
          <cell r="H89" t="str">
            <v>케미컬</v>
          </cell>
          <cell r="I89" t="str">
            <v>케미컬</v>
          </cell>
          <cell r="J89" t="str">
            <v>기타-자사</v>
          </cell>
        </row>
        <row r="90">
          <cell r="C90">
            <v>2105703</v>
          </cell>
          <cell r="D90" t="str">
            <v>하린서방정 30T BTL</v>
          </cell>
          <cell r="E90" t="str">
            <v>하린서방정</v>
          </cell>
          <cell r="F90" t="str">
            <v>자사</v>
          </cell>
          <cell r="G90" t="str">
            <v>진천</v>
          </cell>
          <cell r="H90" t="str">
            <v>케미컬</v>
          </cell>
          <cell r="I90" t="str">
            <v>케미컬</v>
          </cell>
          <cell r="J90" t="str">
            <v>기타-자사</v>
          </cell>
        </row>
        <row r="91">
          <cell r="C91">
            <v>2105800</v>
          </cell>
          <cell r="D91" t="str">
            <v>글루코닐정250mg 1T(낱알반품용)</v>
          </cell>
          <cell r="E91" t="str">
            <v>글루코닐정</v>
          </cell>
          <cell r="F91" t="str">
            <v>자사</v>
          </cell>
          <cell r="G91" t="str">
            <v>진천</v>
          </cell>
          <cell r="H91" t="str">
            <v>케미컬</v>
          </cell>
          <cell r="I91" t="str">
            <v>케미컬</v>
          </cell>
          <cell r="J91" t="str">
            <v>기타-자사</v>
          </cell>
        </row>
        <row r="92">
          <cell r="C92">
            <v>2106200</v>
          </cell>
          <cell r="D92" t="str">
            <v>셀트리온돔페리돈정 1T BTL(낱알반품용)</v>
          </cell>
          <cell r="E92" t="str">
            <v>셀트리온돔페리돈정</v>
          </cell>
          <cell r="F92" t="str">
            <v>자사</v>
          </cell>
          <cell r="G92" t="str">
            <v>진천</v>
          </cell>
          <cell r="H92" t="str">
            <v>케미컬</v>
          </cell>
          <cell r="I92" t="str">
            <v>케미컬</v>
          </cell>
          <cell r="J92" t="str">
            <v>기타-자사</v>
          </cell>
        </row>
        <row r="93">
          <cell r="C93">
            <v>2106300</v>
          </cell>
          <cell r="D93" t="str">
            <v>셀트리온트리메부틴말레산염정(200mg) 1T(낱알반품용)</v>
          </cell>
          <cell r="E93" t="str">
            <v>셀트리온트리메부틴말레산염정</v>
          </cell>
          <cell r="F93" t="str">
            <v>자사</v>
          </cell>
          <cell r="G93" t="str">
            <v>진천</v>
          </cell>
          <cell r="H93" t="str">
            <v>케미컬</v>
          </cell>
          <cell r="I93" t="str">
            <v>케미컬</v>
          </cell>
          <cell r="J93" t="str">
            <v>기타-자사</v>
          </cell>
        </row>
        <row r="94">
          <cell r="C94">
            <v>2106303</v>
          </cell>
          <cell r="D94" t="str">
            <v>셀트리온트리메부틴말레산염정(200mg) 30T BTL</v>
          </cell>
          <cell r="E94" t="str">
            <v>셀트리온트리메부틴말레산염정</v>
          </cell>
          <cell r="F94" t="str">
            <v>자사</v>
          </cell>
          <cell r="G94" t="str">
            <v>진천</v>
          </cell>
          <cell r="H94" t="str">
            <v>케미컬</v>
          </cell>
          <cell r="I94" t="str">
            <v>케미컬</v>
          </cell>
          <cell r="J94" t="str">
            <v>기타-자사</v>
          </cell>
        </row>
        <row r="95">
          <cell r="C95">
            <v>2107000</v>
          </cell>
          <cell r="D95" t="str">
            <v>시메티딘정200mg 1T(낱알반품용)</v>
          </cell>
          <cell r="E95" t="str">
            <v>시메티딘정</v>
          </cell>
          <cell r="F95" t="str">
            <v>자사</v>
          </cell>
          <cell r="G95" t="str">
            <v>진천</v>
          </cell>
          <cell r="H95" t="str">
            <v>케미컬</v>
          </cell>
          <cell r="I95" t="str">
            <v>케미컬</v>
          </cell>
          <cell r="J95" t="str">
            <v>기타-자사</v>
          </cell>
        </row>
        <row r="96">
          <cell r="C96">
            <v>2107400</v>
          </cell>
          <cell r="D96" t="str">
            <v>셀트리온아세클로페낙정 1T(낱알반품용)</v>
          </cell>
          <cell r="E96" t="str">
            <v>셀트리온아세클로페낙정</v>
          </cell>
          <cell r="F96" t="str">
            <v>자사</v>
          </cell>
          <cell r="G96" t="str">
            <v>진천</v>
          </cell>
          <cell r="H96" t="str">
            <v>케미컬</v>
          </cell>
          <cell r="I96" t="str">
            <v>케미컬</v>
          </cell>
          <cell r="J96" t="str">
            <v>기타-자사</v>
          </cell>
        </row>
        <row r="97">
          <cell r="C97">
            <v>2107402</v>
          </cell>
          <cell r="D97" t="str">
            <v>셀트리온아세클로페낙정 500T BTL</v>
          </cell>
          <cell r="E97" t="str">
            <v>셀트리온아세클로페낙정</v>
          </cell>
          <cell r="F97" t="str">
            <v>자사</v>
          </cell>
          <cell r="G97" t="str">
            <v>진천</v>
          </cell>
          <cell r="H97" t="str">
            <v>케미컬</v>
          </cell>
          <cell r="I97" t="str">
            <v>케미컬</v>
          </cell>
          <cell r="J97" t="str">
            <v>기타-자사</v>
          </cell>
        </row>
        <row r="98">
          <cell r="C98">
            <v>2107404</v>
          </cell>
          <cell r="D98" t="str">
            <v>셀트리온아세클로페낙정 30T BTL</v>
          </cell>
          <cell r="E98" t="str">
            <v>셀트리온아세클로페낙정</v>
          </cell>
          <cell r="F98" t="str">
            <v>자사</v>
          </cell>
          <cell r="G98" t="str">
            <v>진천</v>
          </cell>
          <cell r="H98" t="str">
            <v>케미컬</v>
          </cell>
          <cell r="I98" t="str">
            <v>케미컬</v>
          </cell>
          <cell r="J98" t="str">
            <v>기타-자사</v>
          </cell>
        </row>
        <row r="99">
          <cell r="C99">
            <v>2107800</v>
          </cell>
          <cell r="D99" t="str">
            <v>셀트리온아테놀롤정 1T(낱알반품용)</v>
          </cell>
          <cell r="E99" t="str">
            <v>셀트리온아테놀롤정</v>
          </cell>
          <cell r="F99" t="str">
            <v>자사</v>
          </cell>
          <cell r="G99" t="str">
            <v>진천</v>
          </cell>
          <cell r="H99" t="str">
            <v>케미컬</v>
          </cell>
          <cell r="I99" t="str">
            <v>케미컬</v>
          </cell>
          <cell r="J99" t="str">
            <v>기타-자사</v>
          </cell>
        </row>
        <row r="100">
          <cell r="C100">
            <v>2107801</v>
          </cell>
          <cell r="D100" t="str">
            <v>셀트리온아테놀롤정 30T BTL</v>
          </cell>
          <cell r="E100" t="str">
            <v>셀트리온아테놀롤정</v>
          </cell>
          <cell r="F100" t="str">
            <v>자사</v>
          </cell>
          <cell r="G100" t="str">
            <v>진천</v>
          </cell>
          <cell r="H100" t="str">
            <v>케미컬</v>
          </cell>
          <cell r="I100" t="str">
            <v>케미컬</v>
          </cell>
          <cell r="J100" t="str">
            <v>기타-자사</v>
          </cell>
        </row>
        <row r="101">
          <cell r="C101">
            <v>2107802</v>
          </cell>
          <cell r="D101" t="str">
            <v>셀트리온아테놀롤정 100T BTL</v>
          </cell>
          <cell r="E101" t="str">
            <v>셀트리온아테놀롤정</v>
          </cell>
          <cell r="F101" t="str">
            <v>자사</v>
          </cell>
          <cell r="G101" t="str">
            <v>진천</v>
          </cell>
          <cell r="H101" t="str">
            <v>케미컬</v>
          </cell>
          <cell r="I101" t="str">
            <v>케미컬</v>
          </cell>
          <cell r="J101" t="str">
            <v>기타-자사</v>
          </cell>
        </row>
        <row r="102">
          <cell r="C102">
            <v>2107805</v>
          </cell>
          <cell r="D102" t="str">
            <v>셀트리온아테놀롤정 500T BTL</v>
          </cell>
          <cell r="E102" t="str">
            <v>셀트리온아테놀롤정</v>
          </cell>
          <cell r="F102" t="str">
            <v>자사</v>
          </cell>
          <cell r="G102" t="str">
            <v>진천</v>
          </cell>
          <cell r="H102" t="str">
            <v>케미컬</v>
          </cell>
          <cell r="I102" t="str">
            <v>케미컬</v>
          </cell>
          <cell r="J102" t="str">
            <v>기타-자사</v>
          </cell>
        </row>
        <row r="103">
          <cell r="C103">
            <v>2108900</v>
          </cell>
          <cell r="D103" t="str">
            <v>셀트리온옥시메톨론정 1T(낱알반품용)</v>
          </cell>
          <cell r="E103" t="str">
            <v>셀트리온옥시메톨론정</v>
          </cell>
          <cell r="F103" t="str">
            <v>자사</v>
          </cell>
          <cell r="G103" t="str">
            <v>진천</v>
          </cell>
          <cell r="H103" t="str">
            <v>케미컬</v>
          </cell>
          <cell r="I103" t="str">
            <v>케미컬</v>
          </cell>
          <cell r="J103" t="str">
            <v>기타-자사</v>
          </cell>
        </row>
        <row r="104">
          <cell r="C104">
            <v>2108901</v>
          </cell>
          <cell r="D104" t="str">
            <v>셀트리온옥시메톨론정 30T BTL</v>
          </cell>
          <cell r="E104" t="str">
            <v>셀트리온옥시메톨론정</v>
          </cell>
          <cell r="F104" t="str">
            <v>자사</v>
          </cell>
          <cell r="G104" t="str">
            <v>진천</v>
          </cell>
          <cell r="H104" t="str">
            <v>케미컬</v>
          </cell>
          <cell r="I104" t="str">
            <v>케미컬</v>
          </cell>
          <cell r="J104" t="str">
            <v>기타-자사</v>
          </cell>
        </row>
        <row r="105">
          <cell r="C105">
            <v>2108902</v>
          </cell>
          <cell r="D105" t="str">
            <v>셀트리온옥시메톨론정 100T BTL</v>
          </cell>
          <cell r="E105" t="str">
            <v>셀트리온옥시메톨론정</v>
          </cell>
          <cell r="F105" t="str">
            <v>자사</v>
          </cell>
          <cell r="G105" t="str">
            <v>진천</v>
          </cell>
          <cell r="H105" t="str">
            <v>케미컬</v>
          </cell>
          <cell r="I105" t="str">
            <v>케미컬</v>
          </cell>
          <cell r="J105" t="str">
            <v>기타-자사</v>
          </cell>
        </row>
        <row r="106">
          <cell r="C106">
            <v>2108906</v>
          </cell>
          <cell r="D106" t="str">
            <v>셀트리온옥시메톨론정 100T BTL(10*50ea)</v>
          </cell>
          <cell r="E106" t="str">
            <v>셀트리온옥시메톨론정</v>
          </cell>
          <cell r="F106" t="str">
            <v>자사</v>
          </cell>
          <cell r="G106" t="str">
            <v>진천</v>
          </cell>
          <cell r="H106" t="str">
            <v>케미컬</v>
          </cell>
          <cell r="I106" t="str">
            <v>케미컬</v>
          </cell>
          <cell r="J106" t="str">
            <v>기타-자사</v>
          </cell>
        </row>
        <row r="107">
          <cell r="C107">
            <v>2109800</v>
          </cell>
          <cell r="D107" t="str">
            <v>셀트리온파모티딘정20mg 1T(낱알반품용)</v>
          </cell>
          <cell r="E107" t="str">
            <v>셀트리온파모티딘정</v>
          </cell>
          <cell r="F107" t="str">
            <v>자사</v>
          </cell>
          <cell r="G107" t="str">
            <v>진천</v>
          </cell>
          <cell r="H107" t="str">
            <v>케미컬</v>
          </cell>
          <cell r="I107" t="str">
            <v>케미컬</v>
          </cell>
          <cell r="J107" t="str">
            <v>기타-자사</v>
          </cell>
        </row>
        <row r="108">
          <cell r="C108">
            <v>2109801</v>
          </cell>
          <cell r="D108" t="str">
            <v>셀트리온파모티딘정20mg 100T BTL</v>
          </cell>
          <cell r="E108" t="str">
            <v>셀트리온파모티딘정</v>
          </cell>
          <cell r="F108" t="str">
            <v>자사</v>
          </cell>
          <cell r="G108" t="str">
            <v>진천</v>
          </cell>
          <cell r="H108" t="str">
            <v>케미컬</v>
          </cell>
          <cell r="I108" t="str">
            <v>케미컬</v>
          </cell>
          <cell r="J108" t="str">
            <v>기타-자사</v>
          </cell>
        </row>
        <row r="109">
          <cell r="C109">
            <v>2109803</v>
          </cell>
          <cell r="D109" t="str">
            <v>셀트리온파모티딘정20mg 1000T BTL</v>
          </cell>
          <cell r="E109" t="str">
            <v>셀트리온파모티딘정</v>
          </cell>
          <cell r="F109" t="str">
            <v>자사</v>
          </cell>
          <cell r="G109" t="str">
            <v>진천</v>
          </cell>
          <cell r="H109" t="str">
            <v>케미컬</v>
          </cell>
          <cell r="I109" t="str">
            <v>케미컬</v>
          </cell>
          <cell r="J109" t="str">
            <v>기타-자사</v>
          </cell>
        </row>
        <row r="110">
          <cell r="C110">
            <v>2109805</v>
          </cell>
          <cell r="D110" t="str">
            <v>셀트리온파모티딘정20mg 30T BTL</v>
          </cell>
          <cell r="E110" t="str">
            <v>셀트리온파모티딘정</v>
          </cell>
          <cell r="F110" t="str">
            <v>자사</v>
          </cell>
          <cell r="G110" t="str">
            <v>진천</v>
          </cell>
          <cell r="H110" t="str">
            <v>케미컬</v>
          </cell>
          <cell r="I110" t="str">
            <v>케미컬</v>
          </cell>
          <cell r="J110" t="str">
            <v>기타-자사</v>
          </cell>
        </row>
        <row r="111">
          <cell r="C111">
            <v>2111600</v>
          </cell>
          <cell r="D111" t="str">
            <v>칼딥정 1T(낱알반품용)</v>
          </cell>
          <cell r="E111" t="str">
            <v>칼딥정</v>
          </cell>
          <cell r="F111" t="str">
            <v>자사</v>
          </cell>
          <cell r="G111" t="str">
            <v>진천</v>
          </cell>
          <cell r="H111" t="str">
            <v>CSO</v>
          </cell>
          <cell r="I111" t="str">
            <v>케미컬</v>
          </cell>
          <cell r="J111" t="str">
            <v>CSO-자사</v>
          </cell>
        </row>
        <row r="112">
          <cell r="C112">
            <v>2111602</v>
          </cell>
          <cell r="D112" t="str">
            <v>칼딥정 100T BTL</v>
          </cell>
          <cell r="E112" t="str">
            <v>칼딥정</v>
          </cell>
          <cell r="F112" t="str">
            <v>자사</v>
          </cell>
          <cell r="G112" t="str">
            <v>진천</v>
          </cell>
          <cell r="H112" t="str">
            <v>케미컬</v>
          </cell>
          <cell r="I112" t="str">
            <v>케미컬</v>
          </cell>
          <cell r="J112" t="str">
            <v>기타-자사</v>
          </cell>
        </row>
        <row r="113">
          <cell r="C113">
            <v>2111605</v>
          </cell>
          <cell r="D113" t="str">
            <v>칼딥정 30T BTL</v>
          </cell>
          <cell r="E113" t="str">
            <v>칼딥정</v>
          </cell>
          <cell r="F113" t="str">
            <v>자사</v>
          </cell>
          <cell r="G113" t="str">
            <v>진천</v>
          </cell>
          <cell r="H113" t="str">
            <v>CSO</v>
          </cell>
          <cell r="I113" t="str">
            <v>케미컬</v>
          </cell>
          <cell r="J113" t="str">
            <v>CSO-자사</v>
          </cell>
        </row>
        <row r="114">
          <cell r="C114">
            <v>2111606</v>
          </cell>
          <cell r="D114" t="str">
            <v>칼딥정 100T BTL(AG 10ea*50ea)</v>
          </cell>
          <cell r="E114" t="str">
            <v>칼딥정</v>
          </cell>
          <cell r="F114" t="str">
            <v>자사</v>
          </cell>
          <cell r="G114" t="str">
            <v>진천</v>
          </cell>
          <cell r="H114" t="str">
            <v>CSO</v>
          </cell>
          <cell r="I114" t="str">
            <v>케미컬</v>
          </cell>
          <cell r="J114" t="str">
            <v>CSO-자사</v>
          </cell>
        </row>
        <row r="115">
          <cell r="C115">
            <v>2111700</v>
          </cell>
          <cell r="D115" t="str">
            <v>글리메정4mg 1T(낱알반품용)</v>
          </cell>
          <cell r="E115" t="str">
            <v>글리메정</v>
          </cell>
          <cell r="F115" t="str">
            <v>자사</v>
          </cell>
          <cell r="G115" t="str">
            <v>진천</v>
          </cell>
          <cell r="H115" t="str">
            <v>CSO</v>
          </cell>
          <cell r="I115" t="str">
            <v>케미컬</v>
          </cell>
          <cell r="J115" t="str">
            <v>CSO-자사</v>
          </cell>
        </row>
        <row r="116">
          <cell r="C116">
            <v>2111702</v>
          </cell>
          <cell r="D116" t="str">
            <v>글리메정4mg 100T BTL</v>
          </cell>
          <cell r="E116" t="str">
            <v>글리메정</v>
          </cell>
          <cell r="F116" t="str">
            <v>자사</v>
          </cell>
          <cell r="G116" t="str">
            <v>진천</v>
          </cell>
          <cell r="H116" t="str">
            <v>CSO</v>
          </cell>
          <cell r="I116" t="str">
            <v>케미컬</v>
          </cell>
          <cell r="J116" t="str">
            <v>CSO-자사</v>
          </cell>
        </row>
        <row r="117">
          <cell r="C117">
            <v>2111704</v>
          </cell>
          <cell r="D117" t="str">
            <v>글리메정4mg 30T BTL</v>
          </cell>
          <cell r="E117" t="str">
            <v>글리메정</v>
          </cell>
          <cell r="F117" t="str">
            <v>자사</v>
          </cell>
          <cell r="G117" t="str">
            <v>진천</v>
          </cell>
          <cell r="H117" t="str">
            <v>CSO</v>
          </cell>
          <cell r="I117" t="str">
            <v>케미컬</v>
          </cell>
          <cell r="J117" t="str">
            <v>CSO-자사</v>
          </cell>
        </row>
        <row r="118">
          <cell r="C118">
            <v>2111707</v>
          </cell>
          <cell r="D118" t="str">
            <v>글리메정4mg 100T BTL(AG)</v>
          </cell>
          <cell r="E118" t="str">
            <v>글리메정</v>
          </cell>
          <cell r="F118" t="str">
            <v>자사</v>
          </cell>
          <cell r="G118" t="str">
            <v>진천</v>
          </cell>
          <cell r="H118" t="str">
            <v>CSO</v>
          </cell>
          <cell r="I118" t="str">
            <v>케미컬</v>
          </cell>
          <cell r="J118" t="str">
            <v>CSO-자사</v>
          </cell>
        </row>
        <row r="119">
          <cell r="C119">
            <v>2112300</v>
          </cell>
          <cell r="D119" t="str">
            <v>아라펜정 1T(낱알반품용)</v>
          </cell>
          <cell r="E119" t="str">
            <v>아라펜정</v>
          </cell>
          <cell r="F119" t="str">
            <v>자사</v>
          </cell>
          <cell r="G119" t="str">
            <v>진천</v>
          </cell>
          <cell r="H119" t="str">
            <v>CSO</v>
          </cell>
          <cell r="I119" t="str">
            <v>케미컬</v>
          </cell>
          <cell r="J119" t="str">
            <v>CSO-위탁</v>
          </cell>
        </row>
        <row r="120">
          <cell r="C120">
            <v>2112500</v>
          </cell>
          <cell r="D120" t="str">
            <v>비나크린정 1T(낱알반품용)(위탁:알리코제약)</v>
          </cell>
          <cell r="E120" t="str">
            <v>비나크린정</v>
          </cell>
          <cell r="F120" t="str">
            <v>위탁</v>
          </cell>
          <cell r="G120" t="str">
            <v>진천</v>
          </cell>
          <cell r="H120" t="str">
            <v>CSO</v>
          </cell>
          <cell r="I120" t="str">
            <v>케미컬</v>
          </cell>
          <cell r="J120" t="str">
            <v>CSO-위탁</v>
          </cell>
        </row>
        <row r="121">
          <cell r="C121">
            <v>2112502</v>
          </cell>
          <cell r="D121" t="str">
            <v>비나크린정 300T BTL(위탁:알리코제약)</v>
          </cell>
          <cell r="E121" t="str">
            <v>비나크린정</v>
          </cell>
          <cell r="F121" t="str">
            <v>위탁</v>
          </cell>
          <cell r="G121" t="str">
            <v>진천</v>
          </cell>
          <cell r="H121" t="str">
            <v>CSO</v>
          </cell>
          <cell r="I121" t="str">
            <v>케미컬</v>
          </cell>
          <cell r="J121" t="str">
            <v>CSO-위탁</v>
          </cell>
        </row>
        <row r="122">
          <cell r="C122">
            <v>2112503</v>
          </cell>
          <cell r="D122" t="str">
            <v>비나크린정 30T BTL(위탁:알리코제약)</v>
          </cell>
          <cell r="E122" t="str">
            <v>비나크린정</v>
          </cell>
          <cell r="F122" t="str">
            <v>위탁</v>
          </cell>
          <cell r="G122" t="str">
            <v>진천</v>
          </cell>
          <cell r="H122" t="str">
            <v>CSO</v>
          </cell>
          <cell r="I122" t="str">
            <v>케미컬</v>
          </cell>
          <cell r="J122" t="str">
            <v>CSO-위탁</v>
          </cell>
        </row>
        <row r="123">
          <cell r="C123">
            <v>2112600</v>
          </cell>
          <cell r="D123" t="str">
            <v>알세틴정 1T(낱알반품용)(위탁:풍림무약)</v>
          </cell>
          <cell r="E123" t="str">
            <v>알세틴정</v>
          </cell>
          <cell r="F123" t="str">
            <v>위탁</v>
          </cell>
          <cell r="G123" t="str">
            <v>진천</v>
          </cell>
          <cell r="H123" t="str">
            <v>케미컬</v>
          </cell>
          <cell r="I123" t="str">
            <v>케미컬</v>
          </cell>
          <cell r="J123" t="str">
            <v>기타-위탁</v>
          </cell>
        </row>
        <row r="124">
          <cell r="C124">
            <v>2112601</v>
          </cell>
          <cell r="D124" t="str">
            <v>알세틴정 30T BTL(위탁:풍림무약)</v>
          </cell>
          <cell r="E124" t="str">
            <v>알세틴정</v>
          </cell>
          <cell r="F124" t="str">
            <v>위탁</v>
          </cell>
          <cell r="G124" t="str">
            <v>진천</v>
          </cell>
          <cell r="H124" t="str">
            <v>케미컬</v>
          </cell>
          <cell r="I124" t="str">
            <v>케미컬</v>
          </cell>
          <cell r="J124" t="str">
            <v>기타-위탁</v>
          </cell>
        </row>
        <row r="125">
          <cell r="C125">
            <v>2112700</v>
          </cell>
          <cell r="D125" t="str">
            <v>토바스틴정 1T(낱알반품용)(위탁:유영제약)</v>
          </cell>
          <cell r="E125" t="str">
            <v>토바스틴정</v>
          </cell>
          <cell r="F125" t="str">
            <v>위탁</v>
          </cell>
          <cell r="G125" t="str">
            <v>진천</v>
          </cell>
          <cell r="H125" t="str">
            <v>CSO</v>
          </cell>
          <cell r="I125" t="str">
            <v>케미컬</v>
          </cell>
          <cell r="J125" t="str">
            <v>CSO-위탁</v>
          </cell>
        </row>
        <row r="126">
          <cell r="C126">
            <v>2112701</v>
          </cell>
          <cell r="D126" t="str">
            <v>토바스틴정 30T BTL(위탁:유영제약)</v>
          </cell>
          <cell r="E126" t="str">
            <v>토바스틴정</v>
          </cell>
          <cell r="F126" t="str">
            <v>위탁</v>
          </cell>
          <cell r="G126" t="str">
            <v>진천</v>
          </cell>
          <cell r="H126" t="str">
            <v>CSO</v>
          </cell>
          <cell r="I126" t="str">
            <v>케미컬</v>
          </cell>
          <cell r="J126" t="str">
            <v>CSO-위탁</v>
          </cell>
        </row>
        <row r="127">
          <cell r="C127">
            <v>2112702</v>
          </cell>
          <cell r="D127" t="str">
            <v>토바스틴정 100T BTL(위탁:유영제약)</v>
          </cell>
          <cell r="E127" t="str">
            <v>토바스틴정</v>
          </cell>
          <cell r="F127" t="str">
            <v>위탁</v>
          </cell>
          <cell r="G127" t="str">
            <v>진천</v>
          </cell>
          <cell r="H127" t="str">
            <v>CSO</v>
          </cell>
          <cell r="I127" t="str">
            <v>케미컬</v>
          </cell>
          <cell r="J127" t="str">
            <v>CSO-위탁</v>
          </cell>
        </row>
        <row r="128">
          <cell r="C128">
            <v>2113000</v>
          </cell>
          <cell r="D128" t="str">
            <v>소멕스정(50IU) 1T(낱알반품용)</v>
          </cell>
          <cell r="E128" t="str">
            <v>소멕스정</v>
          </cell>
          <cell r="F128" t="str">
            <v>자사</v>
          </cell>
          <cell r="G128" t="str">
            <v>진천</v>
          </cell>
          <cell r="H128" t="str">
            <v>케미컬</v>
          </cell>
          <cell r="I128" t="str">
            <v>케미컬</v>
          </cell>
          <cell r="J128" t="str">
            <v>기타-자사</v>
          </cell>
        </row>
        <row r="129">
          <cell r="C129">
            <v>2113002</v>
          </cell>
          <cell r="D129" t="str">
            <v>소멕스정(50IU) 500T BTL</v>
          </cell>
          <cell r="E129" t="str">
            <v>소멕스정</v>
          </cell>
          <cell r="F129" t="str">
            <v>자사</v>
          </cell>
          <cell r="G129" t="str">
            <v>진천</v>
          </cell>
          <cell r="H129" t="str">
            <v>케미컬</v>
          </cell>
          <cell r="I129" t="str">
            <v>케미컬</v>
          </cell>
          <cell r="J129" t="str">
            <v>기타-자사</v>
          </cell>
        </row>
        <row r="130">
          <cell r="C130">
            <v>2113003</v>
          </cell>
          <cell r="D130" t="str">
            <v>소멕스정(50IU) 100T BTL</v>
          </cell>
          <cell r="E130" t="str">
            <v>소멕스정</v>
          </cell>
          <cell r="F130" t="str">
            <v>자사</v>
          </cell>
          <cell r="G130" t="str">
            <v>진천</v>
          </cell>
          <cell r="H130" t="str">
            <v>케미컬</v>
          </cell>
          <cell r="I130" t="str">
            <v>케미컬</v>
          </cell>
          <cell r="J130" t="str">
            <v>기타-자사</v>
          </cell>
        </row>
        <row r="131">
          <cell r="C131">
            <v>2113004</v>
          </cell>
          <cell r="D131" t="str">
            <v>소멕스정(50IU) 30T BTL</v>
          </cell>
          <cell r="E131" t="str">
            <v>소멕스정</v>
          </cell>
          <cell r="F131" t="str">
            <v>자사</v>
          </cell>
          <cell r="G131" t="str">
            <v>진천</v>
          </cell>
          <cell r="H131" t="str">
            <v>케미컬</v>
          </cell>
          <cell r="I131" t="str">
            <v>케미컬</v>
          </cell>
          <cell r="J131" t="str">
            <v>기타-자사</v>
          </cell>
        </row>
        <row r="132">
          <cell r="C132">
            <v>2113006</v>
          </cell>
          <cell r="D132" t="str">
            <v>소멕스정(50IU) 100T BTL(AG 10ea*50ea)</v>
          </cell>
          <cell r="E132" t="str">
            <v>소멕스정</v>
          </cell>
          <cell r="F132" t="str">
            <v>자사</v>
          </cell>
          <cell r="G132" t="str">
            <v>진천</v>
          </cell>
          <cell r="H132" t="str">
            <v>케미컬</v>
          </cell>
          <cell r="I132" t="str">
            <v>케미컬</v>
          </cell>
          <cell r="J132" t="str">
            <v>기타-자사</v>
          </cell>
        </row>
        <row r="133">
          <cell r="C133">
            <v>2113300</v>
          </cell>
          <cell r="D133" t="str">
            <v>알츠필정5mg 1T(낱알반품용)(위탁:대원제약)</v>
          </cell>
          <cell r="E133" t="str">
            <v>알츠필정</v>
          </cell>
          <cell r="F133" t="str">
            <v>위탁</v>
          </cell>
          <cell r="G133" t="str">
            <v>진천</v>
          </cell>
          <cell r="H133" t="str">
            <v>케미컬</v>
          </cell>
          <cell r="I133" t="str">
            <v>케미컬</v>
          </cell>
          <cell r="J133" t="str">
            <v>기타-위탁</v>
          </cell>
        </row>
        <row r="134">
          <cell r="C134">
            <v>2113301</v>
          </cell>
          <cell r="D134" t="str">
            <v>알츠필정5mg 30T BTL(위탁:대원제약)</v>
          </cell>
          <cell r="E134" t="str">
            <v>알츠필정</v>
          </cell>
          <cell r="F134" t="str">
            <v>위탁</v>
          </cell>
          <cell r="G134" t="str">
            <v>진천</v>
          </cell>
          <cell r="H134" t="str">
            <v>케미컬</v>
          </cell>
          <cell r="I134" t="str">
            <v>케미컬</v>
          </cell>
          <cell r="J134" t="str">
            <v>기타-위탁</v>
          </cell>
        </row>
        <row r="135">
          <cell r="C135">
            <v>2113302</v>
          </cell>
          <cell r="D135" t="str">
            <v>알츠필정5mg 100T BTL(위탁:대원제약)</v>
          </cell>
          <cell r="E135" t="str">
            <v>알츠필정</v>
          </cell>
          <cell r="F135" t="str">
            <v>위탁</v>
          </cell>
          <cell r="G135" t="str">
            <v>진천</v>
          </cell>
          <cell r="H135" t="str">
            <v>케미컬</v>
          </cell>
          <cell r="I135" t="str">
            <v>케미컬</v>
          </cell>
          <cell r="J135" t="str">
            <v>기타-위탁</v>
          </cell>
        </row>
        <row r="136">
          <cell r="C136">
            <v>2113400</v>
          </cell>
          <cell r="D136" t="str">
            <v>알츠필정(10mg) 1T(낱알반품용)(위탁:광동제약)</v>
          </cell>
          <cell r="E136" t="str">
            <v>알츠필정</v>
          </cell>
          <cell r="F136" t="str">
            <v>위탁</v>
          </cell>
          <cell r="G136" t="str">
            <v>진천</v>
          </cell>
          <cell r="H136" t="str">
            <v>케미컬</v>
          </cell>
          <cell r="I136" t="str">
            <v>케미컬</v>
          </cell>
          <cell r="J136" t="str">
            <v>기타-위탁</v>
          </cell>
        </row>
        <row r="137">
          <cell r="C137">
            <v>2113401</v>
          </cell>
          <cell r="D137" t="str">
            <v>알츠필정(10mg) 30T BTL(위탁:광동제약)</v>
          </cell>
          <cell r="E137" t="str">
            <v>알츠필정</v>
          </cell>
          <cell r="F137" t="str">
            <v>위탁</v>
          </cell>
          <cell r="G137" t="str">
            <v>진천</v>
          </cell>
          <cell r="H137" t="str">
            <v>케미컬</v>
          </cell>
          <cell r="I137" t="str">
            <v>케미컬</v>
          </cell>
          <cell r="J137" t="str">
            <v>기타-위탁</v>
          </cell>
        </row>
        <row r="138">
          <cell r="C138">
            <v>2113402</v>
          </cell>
          <cell r="D138" t="str">
            <v>알츠필정(10mg) 100T BTL(위탁:광동제약)</v>
          </cell>
          <cell r="E138" t="str">
            <v>알츠필정</v>
          </cell>
          <cell r="F138" t="str">
            <v>위탁</v>
          </cell>
          <cell r="G138" t="str">
            <v>진천</v>
          </cell>
          <cell r="H138" t="str">
            <v>케미컬</v>
          </cell>
          <cell r="I138" t="str">
            <v>케미컬</v>
          </cell>
          <cell r="J138" t="str">
            <v>기타-위탁</v>
          </cell>
        </row>
        <row r="139">
          <cell r="C139">
            <v>2113700</v>
          </cell>
          <cell r="D139" t="str">
            <v>얼사라정10mg 1T(낱알반품용)(위탁:제이더블유중외제약)</v>
          </cell>
          <cell r="E139" t="str">
            <v>얼사라정</v>
          </cell>
          <cell r="F139" t="str">
            <v>위탁</v>
          </cell>
          <cell r="G139" t="str">
            <v>진천</v>
          </cell>
          <cell r="H139" t="str">
            <v>CSO</v>
          </cell>
          <cell r="I139" t="str">
            <v>케미컬</v>
          </cell>
          <cell r="J139" t="str">
            <v>CSO-위탁</v>
          </cell>
        </row>
        <row r="140">
          <cell r="C140">
            <v>2113701</v>
          </cell>
          <cell r="D140" t="str">
            <v>얼사라정10mg 28T Alu-Alu(위탁:제이더블유중외제약)</v>
          </cell>
          <cell r="E140" t="str">
            <v>얼사라정</v>
          </cell>
          <cell r="F140" t="str">
            <v>위탁</v>
          </cell>
          <cell r="G140" t="str">
            <v>진천</v>
          </cell>
          <cell r="H140" t="str">
            <v>CSO</v>
          </cell>
          <cell r="I140" t="str">
            <v>케미컬</v>
          </cell>
          <cell r="J140" t="str">
            <v>CSO-위탁</v>
          </cell>
        </row>
        <row r="141">
          <cell r="C141">
            <v>2113901</v>
          </cell>
          <cell r="D141" t="str">
            <v>카디엔정5/10mg 30T BTL(위탁:풍림무약)</v>
          </cell>
          <cell r="E141" t="str">
            <v>카디엔정</v>
          </cell>
          <cell r="F141" t="str">
            <v>위탁</v>
          </cell>
          <cell r="G141" t="str">
            <v>진천</v>
          </cell>
          <cell r="H141" t="str">
            <v>케미컬</v>
          </cell>
          <cell r="I141" t="str">
            <v>케미컬</v>
          </cell>
          <cell r="J141" t="str">
            <v>기타-위탁</v>
          </cell>
        </row>
        <row r="142">
          <cell r="C142">
            <v>2114000</v>
          </cell>
          <cell r="D142" t="str">
            <v>모사핀정 1T(낱알반품용)(위탁:알리코제약)</v>
          </cell>
          <cell r="E142" t="str">
            <v>모사핀정</v>
          </cell>
          <cell r="F142" t="str">
            <v>위탁</v>
          </cell>
          <cell r="G142" t="str">
            <v>진천</v>
          </cell>
          <cell r="H142" t="str">
            <v>CSO</v>
          </cell>
          <cell r="I142" t="str">
            <v>케미컬</v>
          </cell>
          <cell r="J142" t="str">
            <v>CSO-위탁</v>
          </cell>
        </row>
        <row r="143">
          <cell r="C143">
            <v>2114001</v>
          </cell>
          <cell r="D143" t="str">
            <v>모사핀정 30T BTL(위탁:알리코제약)</v>
          </cell>
          <cell r="E143" t="str">
            <v>모사핀정</v>
          </cell>
          <cell r="F143" t="str">
            <v>위탁</v>
          </cell>
          <cell r="G143" t="str">
            <v>진천</v>
          </cell>
          <cell r="H143" t="str">
            <v>CSO</v>
          </cell>
          <cell r="I143" t="str">
            <v>케미컬</v>
          </cell>
          <cell r="J143" t="str">
            <v>CSO-위탁</v>
          </cell>
        </row>
        <row r="144">
          <cell r="C144">
            <v>2114002</v>
          </cell>
          <cell r="D144" t="str">
            <v>모사핀정 500T BTL(위탁:알리코제약)</v>
          </cell>
          <cell r="E144" t="str">
            <v>모사핀정</v>
          </cell>
          <cell r="F144" t="str">
            <v>위탁</v>
          </cell>
          <cell r="G144" t="str">
            <v>진천</v>
          </cell>
          <cell r="H144" t="str">
            <v>CSO</v>
          </cell>
          <cell r="I144" t="str">
            <v>케미컬</v>
          </cell>
          <cell r="J144" t="str">
            <v>CSO-위탁</v>
          </cell>
        </row>
        <row r="145">
          <cell r="C145">
            <v>2114100</v>
          </cell>
          <cell r="D145" t="str">
            <v>글리메엠정1/250mg 1T(낱알반품용)(위탁:한화제약)</v>
          </cell>
          <cell r="E145" t="str">
            <v>글리메엠정</v>
          </cell>
          <cell r="F145" t="str">
            <v>위탁</v>
          </cell>
          <cell r="G145" t="str">
            <v>진천</v>
          </cell>
          <cell r="H145" t="str">
            <v>CSO</v>
          </cell>
          <cell r="I145" t="str">
            <v>케미컬</v>
          </cell>
          <cell r="J145" t="str">
            <v>CSO-위탁</v>
          </cell>
        </row>
        <row r="146">
          <cell r="C146">
            <v>2114101</v>
          </cell>
          <cell r="D146" t="str">
            <v>글리메엠정1/250mg 30T PTP(위탁:한화제약)</v>
          </cell>
          <cell r="E146" t="str">
            <v>글리메엠정</v>
          </cell>
          <cell r="F146" t="str">
            <v>위탁</v>
          </cell>
          <cell r="G146" t="str">
            <v>진천</v>
          </cell>
          <cell r="H146" t="str">
            <v>CSO</v>
          </cell>
          <cell r="I146" t="str">
            <v>케미컬</v>
          </cell>
          <cell r="J146" t="str">
            <v>CSO-위탁</v>
          </cell>
        </row>
        <row r="147">
          <cell r="C147">
            <v>2114200</v>
          </cell>
          <cell r="D147" t="str">
            <v>글리메엠정2/500mg 1T(낱알반품용)(위탁:한화제약)</v>
          </cell>
          <cell r="E147" t="str">
            <v>글리메엠정</v>
          </cell>
          <cell r="F147" t="str">
            <v>위탁</v>
          </cell>
          <cell r="G147" t="str">
            <v>진천</v>
          </cell>
          <cell r="H147" t="str">
            <v>CSO</v>
          </cell>
          <cell r="I147" t="str">
            <v>케미컬</v>
          </cell>
          <cell r="J147" t="str">
            <v>CSO-위탁</v>
          </cell>
        </row>
        <row r="148">
          <cell r="C148">
            <v>2114201</v>
          </cell>
          <cell r="D148" t="str">
            <v>글리메엠정2/500mg 30T PTP(위탁:한화제약)</v>
          </cell>
          <cell r="E148" t="str">
            <v>글리메엠정</v>
          </cell>
          <cell r="F148" t="str">
            <v>위탁</v>
          </cell>
          <cell r="G148" t="str">
            <v>진천</v>
          </cell>
          <cell r="H148" t="str">
            <v>CSO</v>
          </cell>
          <cell r="I148" t="str">
            <v>케미컬</v>
          </cell>
          <cell r="J148" t="str">
            <v>CSO-위탁</v>
          </cell>
        </row>
        <row r="149">
          <cell r="C149">
            <v>2114500</v>
          </cell>
          <cell r="D149" t="str">
            <v>아라펜정 1T(낱알반품용)(위탁:제뉴원사이언스)</v>
          </cell>
          <cell r="E149" t="str">
            <v>아라펜정</v>
          </cell>
          <cell r="F149" t="str">
            <v>위탁</v>
          </cell>
          <cell r="G149" t="str">
            <v>진천</v>
          </cell>
          <cell r="H149" t="str">
            <v>CSO</v>
          </cell>
          <cell r="I149" t="str">
            <v>케미컬</v>
          </cell>
          <cell r="J149" t="str">
            <v>CSO-위탁</v>
          </cell>
        </row>
        <row r="150">
          <cell r="C150">
            <v>2114501</v>
          </cell>
          <cell r="D150" t="str">
            <v>아라펜정 30T BTL(위탁:제뉴원사이언스)</v>
          </cell>
          <cell r="E150" t="str">
            <v>아라펜정</v>
          </cell>
          <cell r="F150" t="str">
            <v>위탁</v>
          </cell>
          <cell r="G150" t="str">
            <v>진천</v>
          </cell>
          <cell r="H150" t="str">
            <v>CSO</v>
          </cell>
          <cell r="I150" t="str">
            <v>케미컬</v>
          </cell>
          <cell r="J150" t="str">
            <v>CSO-위탁</v>
          </cell>
        </row>
        <row r="151">
          <cell r="C151">
            <v>2114502</v>
          </cell>
          <cell r="D151" t="str">
            <v>아라펜정 500T BTL(위탁:제뉴원사이언스)</v>
          </cell>
          <cell r="E151" t="str">
            <v>아라펜정</v>
          </cell>
          <cell r="F151" t="str">
            <v>위탁</v>
          </cell>
          <cell r="G151" t="str">
            <v>진천</v>
          </cell>
          <cell r="H151" t="str">
            <v>CSO</v>
          </cell>
          <cell r="I151" t="str">
            <v>케미컬</v>
          </cell>
          <cell r="J151" t="str">
            <v>CSO-위탁</v>
          </cell>
        </row>
        <row r="152">
          <cell r="C152">
            <v>2114800</v>
          </cell>
          <cell r="D152" t="str">
            <v>토바스틴정20mg 1T(낱알반품용)(위탁:유영제약)</v>
          </cell>
          <cell r="E152" t="str">
            <v>토바스틴정</v>
          </cell>
          <cell r="F152" t="str">
            <v>위탁</v>
          </cell>
          <cell r="G152" t="str">
            <v>진천</v>
          </cell>
          <cell r="H152" t="str">
            <v>CSO</v>
          </cell>
          <cell r="I152" t="str">
            <v>케미컬</v>
          </cell>
          <cell r="J152" t="str">
            <v>CSO-위탁</v>
          </cell>
        </row>
        <row r="153">
          <cell r="C153">
            <v>2114801</v>
          </cell>
          <cell r="D153" t="str">
            <v>토바스틴정20mg 30T BTL(위탁:유영제약)</v>
          </cell>
          <cell r="E153" t="str">
            <v>토바스틴정</v>
          </cell>
          <cell r="F153" t="str">
            <v>위탁</v>
          </cell>
          <cell r="G153" t="str">
            <v>진천</v>
          </cell>
          <cell r="H153" t="str">
            <v>CSO</v>
          </cell>
          <cell r="I153" t="str">
            <v>케미컬</v>
          </cell>
          <cell r="J153" t="str">
            <v>CSO-위탁</v>
          </cell>
        </row>
        <row r="154">
          <cell r="C154">
            <v>2114802</v>
          </cell>
          <cell r="D154" t="str">
            <v>토바스틴정20mg 100T BTL(위탁:유영제약)</v>
          </cell>
          <cell r="E154" t="str">
            <v>토바스틴정</v>
          </cell>
          <cell r="F154" t="str">
            <v>위탁</v>
          </cell>
          <cell r="G154" t="str">
            <v>진천</v>
          </cell>
          <cell r="H154" t="str">
            <v>CSO</v>
          </cell>
          <cell r="I154" t="str">
            <v>케미컬</v>
          </cell>
          <cell r="J154" t="str">
            <v>CSO-위탁</v>
          </cell>
        </row>
        <row r="155">
          <cell r="C155">
            <v>2114900</v>
          </cell>
          <cell r="D155" t="str">
            <v>셀트리온파모티딘정20mg 1T(낱알반품용)(위탁:삼익제약)</v>
          </cell>
          <cell r="E155" t="str">
            <v>셀트리온파모티딘정</v>
          </cell>
          <cell r="F155" t="str">
            <v>위탁</v>
          </cell>
          <cell r="G155" t="str">
            <v>진천</v>
          </cell>
          <cell r="H155" t="str">
            <v>케미컬</v>
          </cell>
          <cell r="I155" t="str">
            <v>케미컬</v>
          </cell>
          <cell r="J155" t="str">
            <v>기타-위탁</v>
          </cell>
        </row>
        <row r="156">
          <cell r="C156">
            <v>2114901</v>
          </cell>
          <cell r="D156" t="str">
            <v>셀트리온파모티딘정20mg 100T BTL(위탁:삼익제약)</v>
          </cell>
          <cell r="E156" t="str">
            <v>셀트리온파모티딘정</v>
          </cell>
          <cell r="F156" t="str">
            <v>위탁</v>
          </cell>
          <cell r="G156" t="str">
            <v>진천</v>
          </cell>
          <cell r="H156" t="str">
            <v>케미컬</v>
          </cell>
          <cell r="I156" t="str">
            <v>케미컬</v>
          </cell>
          <cell r="J156" t="str">
            <v>기타-위탁</v>
          </cell>
        </row>
        <row r="157">
          <cell r="C157">
            <v>2114902</v>
          </cell>
          <cell r="D157" t="str">
            <v>셀트리온파모티딘정20mg 1000T BTL(위탁:삼익제약)</v>
          </cell>
          <cell r="E157" t="str">
            <v>셀트리온파모티딘정</v>
          </cell>
          <cell r="F157" t="str">
            <v>위탁</v>
          </cell>
          <cell r="G157" t="str">
            <v>진천</v>
          </cell>
          <cell r="H157" t="str">
            <v>케미컬</v>
          </cell>
          <cell r="I157" t="str">
            <v>케미컬</v>
          </cell>
          <cell r="J157" t="str">
            <v>기타-위탁</v>
          </cell>
        </row>
        <row r="158">
          <cell r="C158">
            <v>2115000</v>
          </cell>
          <cell r="D158" t="str">
            <v>맥스포지정5/80mg 1T(낱알반품용)(위탁:비씨월드제약)</v>
          </cell>
          <cell r="E158" t="str">
            <v>맥스포지정</v>
          </cell>
          <cell r="F158" t="str">
            <v>위탁</v>
          </cell>
          <cell r="G158" t="str">
            <v>진천</v>
          </cell>
          <cell r="H158" t="str">
            <v>CSO</v>
          </cell>
          <cell r="I158" t="str">
            <v>케미컬</v>
          </cell>
          <cell r="J158" t="str">
            <v>CSO-위탁</v>
          </cell>
        </row>
        <row r="159">
          <cell r="C159">
            <v>2115001</v>
          </cell>
          <cell r="D159" t="str">
            <v>맥스포지정5/80mg 28T Alu-Alu(위탁:비씨월드제약)</v>
          </cell>
          <cell r="E159" t="str">
            <v>맥스포지정</v>
          </cell>
          <cell r="F159" t="str">
            <v>위탁</v>
          </cell>
          <cell r="G159" t="str">
            <v>진천</v>
          </cell>
          <cell r="H159" t="str">
            <v>CSO</v>
          </cell>
          <cell r="I159" t="str">
            <v>케미컬</v>
          </cell>
          <cell r="J159" t="str">
            <v>CSO-위탁</v>
          </cell>
        </row>
        <row r="160">
          <cell r="C160">
            <v>2115100</v>
          </cell>
          <cell r="D160" t="str">
            <v>맥스포지정5/160mg 1T(낱알반품용)(위탁:비씨월드제약)</v>
          </cell>
          <cell r="E160" t="str">
            <v>맥스포지정</v>
          </cell>
          <cell r="F160" t="str">
            <v>위탁</v>
          </cell>
          <cell r="G160" t="str">
            <v>진천</v>
          </cell>
          <cell r="H160" t="str">
            <v>CSO</v>
          </cell>
          <cell r="I160" t="str">
            <v>케미컬</v>
          </cell>
          <cell r="J160" t="str">
            <v>CSO-위탁</v>
          </cell>
        </row>
        <row r="161">
          <cell r="C161">
            <v>2115101</v>
          </cell>
          <cell r="D161" t="str">
            <v>맥스포지정5/160mg 28T Alu-Alu(위탁:비씨월드제약)</v>
          </cell>
          <cell r="E161" t="str">
            <v>맥스포지정</v>
          </cell>
          <cell r="F161" t="str">
            <v>위탁</v>
          </cell>
          <cell r="G161" t="str">
            <v>진천</v>
          </cell>
          <cell r="H161" t="str">
            <v>CSO</v>
          </cell>
          <cell r="I161" t="str">
            <v>케미컬</v>
          </cell>
          <cell r="J161" t="str">
            <v>CSO-위탁</v>
          </cell>
        </row>
        <row r="162">
          <cell r="C162">
            <v>2115200</v>
          </cell>
          <cell r="D162" t="str">
            <v>하린서방정 1T(낱알반품용)(위탁:휴텍스제약)</v>
          </cell>
          <cell r="E162" t="str">
            <v>하린서방정</v>
          </cell>
          <cell r="F162" t="str">
            <v>위탁</v>
          </cell>
          <cell r="G162" t="str">
            <v>진천</v>
          </cell>
          <cell r="H162" t="str">
            <v>케미컬</v>
          </cell>
          <cell r="I162" t="str">
            <v>케미컬</v>
          </cell>
          <cell r="J162" t="str">
            <v>기타-위탁</v>
          </cell>
        </row>
        <row r="163">
          <cell r="C163">
            <v>2115201</v>
          </cell>
          <cell r="D163" t="str">
            <v>하린서방정 30T BTL(위탁:휴텍스제약)</v>
          </cell>
          <cell r="E163" t="str">
            <v>하린서방정</v>
          </cell>
          <cell r="F163" t="str">
            <v>위탁</v>
          </cell>
          <cell r="G163" t="str">
            <v>진천</v>
          </cell>
          <cell r="H163" t="str">
            <v>케미컬</v>
          </cell>
          <cell r="I163" t="str">
            <v>케미컬</v>
          </cell>
          <cell r="J163" t="str">
            <v>기타-위탁</v>
          </cell>
        </row>
        <row r="164">
          <cell r="C164">
            <v>2115202</v>
          </cell>
          <cell r="D164" t="str">
            <v>하린서방정 500T BTL(위탁:휴텍스제약)</v>
          </cell>
          <cell r="E164" t="str">
            <v>하린서방정</v>
          </cell>
          <cell r="F164" t="str">
            <v>위탁</v>
          </cell>
          <cell r="G164" t="str">
            <v>진천</v>
          </cell>
          <cell r="H164" t="str">
            <v>케미컬</v>
          </cell>
          <cell r="I164" t="str">
            <v>케미컬</v>
          </cell>
          <cell r="J164" t="str">
            <v>기타-위탁</v>
          </cell>
        </row>
        <row r="165">
          <cell r="C165">
            <v>2115203</v>
          </cell>
          <cell r="D165" t="str">
            <v>하린서방정(수출용) 1T Bulk(과테말라)(위탁:휴텍스제약)</v>
          </cell>
          <cell r="E165" t="str">
            <v>하린서방정</v>
          </cell>
          <cell r="F165" t="str">
            <v>위탁</v>
          </cell>
          <cell r="G165" t="str">
            <v>진천</v>
          </cell>
          <cell r="H165" t="str">
            <v>해외사업팀</v>
          </cell>
          <cell r="I165" t="str">
            <v>케미컬</v>
          </cell>
          <cell r="J165" t="str">
            <v>해외-위탁</v>
          </cell>
        </row>
        <row r="166">
          <cell r="C166">
            <v>2115300</v>
          </cell>
          <cell r="D166" t="str">
            <v>크로스틴정10mg 1T(낱알반품용)(위탁:비씨월드제약)</v>
          </cell>
          <cell r="E166" t="str">
            <v>크로스틴정</v>
          </cell>
          <cell r="F166" t="str">
            <v>위탁</v>
          </cell>
          <cell r="G166" t="str">
            <v>진천</v>
          </cell>
          <cell r="H166" t="str">
            <v>CSO</v>
          </cell>
          <cell r="I166" t="str">
            <v>케미컬</v>
          </cell>
          <cell r="J166" t="str">
            <v>CSO-위탁</v>
          </cell>
        </row>
        <row r="167">
          <cell r="C167">
            <v>2115301</v>
          </cell>
          <cell r="D167" t="str">
            <v>크로스틴정10mg 28T Alu-Alu(위탁:비씨월드제약)</v>
          </cell>
          <cell r="E167" t="str">
            <v>크로스틴정</v>
          </cell>
          <cell r="F167" t="str">
            <v>위탁</v>
          </cell>
          <cell r="G167" t="str">
            <v>진천</v>
          </cell>
          <cell r="H167" t="str">
            <v>CSO</v>
          </cell>
          <cell r="I167" t="str">
            <v>케미컬</v>
          </cell>
          <cell r="J167" t="str">
            <v>CSO-위탁</v>
          </cell>
        </row>
        <row r="168">
          <cell r="C168">
            <v>2115400</v>
          </cell>
          <cell r="D168" t="str">
            <v>유가인정 1T(낱알반품용)(위탁:유영제약)</v>
          </cell>
          <cell r="E168" t="str">
            <v>유가인정</v>
          </cell>
          <cell r="F168" t="str">
            <v>위탁</v>
          </cell>
          <cell r="G168" t="str">
            <v>진천</v>
          </cell>
          <cell r="H168" t="str">
            <v>CSO</v>
          </cell>
          <cell r="I168" t="str">
            <v>케미컬</v>
          </cell>
          <cell r="J168" t="str">
            <v>CSO-위탁</v>
          </cell>
        </row>
        <row r="169">
          <cell r="C169">
            <v>2115401</v>
          </cell>
          <cell r="D169" t="str">
            <v>유가인정 30T BTL(위탁:유영제약)</v>
          </cell>
          <cell r="E169" t="str">
            <v>유가인정</v>
          </cell>
          <cell r="F169" t="str">
            <v>위탁</v>
          </cell>
          <cell r="G169" t="str">
            <v>진천</v>
          </cell>
          <cell r="H169" t="str">
            <v>CSO</v>
          </cell>
          <cell r="I169" t="str">
            <v>케미컬</v>
          </cell>
          <cell r="J169" t="str">
            <v>CSO-위탁</v>
          </cell>
        </row>
        <row r="170">
          <cell r="C170">
            <v>2115402</v>
          </cell>
          <cell r="D170" t="str">
            <v>유가인정 500T BTL(위탁:유영제약)</v>
          </cell>
          <cell r="E170" t="str">
            <v>유가인정</v>
          </cell>
          <cell r="F170" t="str">
            <v>위탁</v>
          </cell>
          <cell r="G170" t="str">
            <v>진천</v>
          </cell>
          <cell r="H170" t="str">
            <v>CSO</v>
          </cell>
          <cell r="I170" t="str">
            <v>케미컬</v>
          </cell>
          <cell r="J170" t="str">
            <v>CSO-위탁</v>
          </cell>
        </row>
        <row r="171">
          <cell r="C171">
            <v>2115601</v>
          </cell>
          <cell r="D171" t="str">
            <v>가네진정 60T PTP</v>
          </cell>
          <cell r="E171" t="str">
            <v>가네진정</v>
          </cell>
          <cell r="F171" t="str">
            <v>자사</v>
          </cell>
          <cell r="G171" t="str">
            <v>진천</v>
          </cell>
          <cell r="H171" t="str">
            <v>OTC</v>
          </cell>
          <cell r="I171" t="str">
            <v>케미컬</v>
          </cell>
          <cell r="J171" t="str">
            <v>OTC-가네진</v>
          </cell>
        </row>
        <row r="172">
          <cell r="C172">
            <v>2115604</v>
          </cell>
          <cell r="D172" t="str">
            <v>가네진정 120T BTL</v>
          </cell>
          <cell r="E172" t="str">
            <v>가네진정</v>
          </cell>
          <cell r="F172" t="str">
            <v>자사</v>
          </cell>
          <cell r="G172" t="str">
            <v>진천</v>
          </cell>
          <cell r="H172" t="str">
            <v>OTC</v>
          </cell>
          <cell r="I172" t="str">
            <v>케미컬</v>
          </cell>
          <cell r="J172" t="str">
            <v>OTC-가네진</v>
          </cell>
        </row>
        <row r="173">
          <cell r="C173">
            <v>2115605</v>
          </cell>
          <cell r="D173" t="str">
            <v>가네진정 120T Foil</v>
          </cell>
          <cell r="E173" t="str">
            <v>가네진정</v>
          </cell>
          <cell r="F173" t="str">
            <v>자사</v>
          </cell>
          <cell r="G173" t="str">
            <v>진천</v>
          </cell>
          <cell r="H173" t="str">
            <v>OTC</v>
          </cell>
          <cell r="I173" t="str">
            <v>케미컬</v>
          </cell>
          <cell r="J173" t="str">
            <v>OTC-가네진</v>
          </cell>
        </row>
        <row r="174">
          <cell r="C174">
            <v>2115700</v>
          </cell>
          <cell r="D174" t="str">
            <v>세페리손정 1T(낱알반품용)(위탁:유영제약)</v>
          </cell>
          <cell r="E174" t="str">
            <v>세페리손정</v>
          </cell>
          <cell r="F174" t="str">
            <v>위탁</v>
          </cell>
          <cell r="G174" t="str">
            <v>진천</v>
          </cell>
          <cell r="H174" t="str">
            <v>케미컬</v>
          </cell>
          <cell r="I174" t="str">
            <v>케미컬</v>
          </cell>
          <cell r="J174" t="str">
            <v>기타-위탁</v>
          </cell>
        </row>
        <row r="175">
          <cell r="C175">
            <v>2115701</v>
          </cell>
          <cell r="D175" t="str">
            <v>세페리손정 30T BTL(위탁:유영제약)</v>
          </cell>
          <cell r="E175" t="str">
            <v>세페리손정</v>
          </cell>
          <cell r="F175" t="str">
            <v>위탁</v>
          </cell>
          <cell r="G175" t="str">
            <v>진천</v>
          </cell>
          <cell r="H175" t="str">
            <v>케미컬</v>
          </cell>
          <cell r="I175" t="str">
            <v>케미컬</v>
          </cell>
          <cell r="J175" t="str">
            <v>기타-위탁</v>
          </cell>
        </row>
        <row r="176">
          <cell r="C176">
            <v>2115702</v>
          </cell>
          <cell r="D176" t="str">
            <v>세페리손정 500T BTL(위탁:유영제약)</v>
          </cell>
          <cell r="E176" t="str">
            <v>세페리손정</v>
          </cell>
          <cell r="F176" t="str">
            <v>위탁</v>
          </cell>
          <cell r="G176" t="str">
            <v>진천</v>
          </cell>
          <cell r="H176" t="str">
            <v>CSO</v>
          </cell>
          <cell r="I176" t="str">
            <v>케미컬</v>
          </cell>
          <cell r="J176" t="str">
            <v>CSO-위탁</v>
          </cell>
        </row>
        <row r="177">
          <cell r="C177">
            <v>2115900</v>
          </cell>
          <cell r="D177" t="str">
            <v>카디엔정5/10mg 1T(낱알반품용)(위탁:비씨월드제약)</v>
          </cell>
          <cell r="E177" t="str">
            <v>카디엔정</v>
          </cell>
          <cell r="F177" t="str">
            <v>위탁</v>
          </cell>
          <cell r="G177" t="str">
            <v>진천</v>
          </cell>
          <cell r="H177" t="str">
            <v>CSO</v>
          </cell>
          <cell r="I177" t="str">
            <v>케미컬</v>
          </cell>
          <cell r="J177" t="str">
            <v>CSO-위탁</v>
          </cell>
        </row>
        <row r="178">
          <cell r="C178">
            <v>2115901</v>
          </cell>
          <cell r="D178" t="str">
            <v>카디엔정5/10mg 30T BTL(위탁:비씨월드제약)</v>
          </cell>
          <cell r="E178" t="str">
            <v>카디엔정</v>
          </cell>
          <cell r="F178" t="str">
            <v>위탁</v>
          </cell>
          <cell r="G178" t="str">
            <v>진천</v>
          </cell>
          <cell r="H178" t="str">
            <v>CSO</v>
          </cell>
          <cell r="I178" t="str">
            <v>케미컬</v>
          </cell>
          <cell r="J178" t="str">
            <v>CSO-위탁</v>
          </cell>
        </row>
        <row r="179">
          <cell r="C179">
            <v>2116000</v>
          </cell>
          <cell r="D179" t="str">
            <v>레바트정 1T(낱알반품용)(위탁:대웅바이오)</v>
          </cell>
          <cell r="E179" t="str">
            <v>레바트정</v>
          </cell>
          <cell r="F179" t="str">
            <v>위탁</v>
          </cell>
          <cell r="G179" t="str">
            <v>진천</v>
          </cell>
          <cell r="H179" t="str">
            <v>CSO</v>
          </cell>
          <cell r="I179" t="str">
            <v>케미컬</v>
          </cell>
          <cell r="J179" t="str">
            <v>CSO-위탁</v>
          </cell>
        </row>
        <row r="180">
          <cell r="C180">
            <v>2116001</v>
          </cell>
          <cell r="D180" t="str">
            <v>레바트정 30T BTL(위탁:대웅바이오)</v>
          </cell>
          <cell r="E180" t="str">
            <v>레바트정</v>
          </cell>
          <cell r="F180" t="str">
            <v>위탁</v>
          </cell>
          <cell r="G180" t="str">
            <v>진천</v>
          </cell>
          <cell r="H180" t="str">
            <v>CSO</v>
          </cell>
          <cell r="I180" t="str">
            <v>케미컬</v>
          </cell>
          <cell r="J180" t="str">
            <v>CSO-위탁</v>
          </cell>
        </row>
        <row r="181">
          <cell r="C181">
            <v>2116002</v>
          </cell>
          <cell r="D181" t="str">
            <v>레바트정 500T BTL(위탁:대웅바이오)</v>
          </cell>
          <cell r="E181" t="str">
            <v>레바트정</v>
          </cell>
          <cell r="F181" t="str">
            <v>위탁</v>
          </cell>
          <cell r="G181" t="str">
            <v>진천</v>
          </cell>
          <cell r="H181" t="str">
            <v>CSO</v>
          </cell>
          <cell r="I181" t="str">
            <v>케미컬</v>
          </cell>
          <cell r="J181" t="str">
            <v>CSO-위탁</v>
          </cell>
        </row>
        <row r="182">
          <cell r="C182">
            <v>2116200</v>
          </cell>
          <cell r="D182" t="str">
            <v>아크란정375mg 1T(낱알반품용)(위탁:펜믹스)</v>
          </cell>
          <cell r="E182" t="str">
            <v>아크란정</v>
          </cell>
          <cell r="F182" t="str">
            <v>위탁</v>
          </cell>
          <cell r="G182" t="str">
            <v>진천</v>
          </cell>
          <cell r="H182" t="str">
            <v>CSO</v>
          </cell>
          <cell r="I182" t="str">
            <v>케미컬</v>
          </cell>
          <cell r="J182" t="str">
            <v>CSO-위탁</v>
          </cell>
        </row>
        <row r="183">
          <cell r="C183">
            <v>2116201</v>
          </cell>
          <cell r="D183" t="str">
            <v>아크란정375mg 100T PTP(위탁:펜믹스)</v>
          </cell>
          <cell r="E183" t="str">
            <v>아크란정</v>
          </cell>
          <cell r="F183" t="str">
            <v>위탁</v>
          </cell>
          <cell r="G183" t="str">
            <v>진천</v>
          </cell>
          <cell r="H183" t="str">
            <v>CSO</v>
          </cell>
          <cell r="I183" t="str">
            <v>케미컬</v>
          </cell>
          <cell r="J183" t="str">
            <v>CSO-위탁</v>
          </cell>
        </row>
        <row r="184">
          <cell r="C184">
            <v>2116300</v>
          </cell>
          <cell r="D184" t="str">
            <v>아크란정625mg 1T(낱알반품용)(위탁:펜믹스)</v>
          </cell>
          <cell r="E184" t="str">
            <v>아크란정</v>
          </cell>
          <cell r="F184" t="str">
            <v>위탁</v>
          </cell>
          <cell r="G184" t="str">
            <v>진천</v>
          </cell>
          <cell r="H184" t="str">
            <v>CSO</v>
          </cell>
          <cell r="I184" t="str">
            <v>케미컬</v>
          </cell>
          <cell r="J184" t="str">
            <v>CSO-위탁</v>
          </cell>
        </row>
        <row r="185">
          <cell r="C185">
            <v>2116301</v>
          </cell>
          <cell r="D185" t="str">
            <v>아크란정625mg 60T PTP(위탁:펜믹스)</v>
          </cell>
          <cell r="E185" t="str">
            <v>아크란정</v>
          </cell>
          <cell r="F185" t="str">
            <v>위탁</v>
          </cell>
          <cell r="G185" t="str">
            <v>진천</v>
          </cell>
          <cell r="H185" t="str">
            <v>CSO</v>
          </cell>
          <cell r="I185" t="str">
            <v>케미컬</v>
          </cell>
          <cell r="J185" t="str">
            <v>CSO-위탁</v>
          </cell>
        </row>
        <row r="186">
          <cell r="C186">
            <v>2116401</v>
          </cell>
          <cell r="D186" t="str">
            <v>루알바정10mg 30T BTL(위탁:한국피엠지제약)</v>
          </cell>
          <cell r="E186" t="str">
            <v>루알바정</v>
          </cell>
          <cell r="F186" t="str">
            <v>위탁</v>
          </cell>
          <cell r="G186" t="str">
            <v>진천</v>
          </cell>
          <cell r="H186" t="str">
            <v>CSO</v>
          </cell>
          <cell r="I186" t="str">
            <v>케미컬</v>
          </cell>
          <cell r="J186" t="str">
            <v>CSO-위탁</v>
          </cell>
        </row>
        <row r="187">
          <cell r="C187">
            <v>2116402</v>
          </cell>
          <cell r="D187" t="str">
            <v>루알바정10mg 100T BTL(위탁:한국피엠지제약)</v>
          </cell>
          <cell r="E187" t="str">
            <v>루알바정</v>
          </cell>
          <cell r="F187" t="str">
            <v>위탁</v>
          </cell>
          <cell r="G187" t="str">
            <v>진천</v>
          </cell>
          <cell r="H187" t="str">
            <v>CSO</v>
          </cell>
          <cell r="I187" t="str">
            <v>케미컬</v>
          </cell>
          <cell r="J187" t="str">
            <v>CSO-위탁</v>
          </cell>
        </row>
        <row r="188">
          <cell r="C188">
            <v>2117004</v>
          </cell>
          <cell r="D188" t="str">
            <v>징큐라민정(120mg) 200T PTP(위탁:한국비엠아이)</v>
          </cell>
          <cell r="E188" t="str">
            <v>징큐라민정</v>
          </cell>
          <cell r="F188" t="str">
            <v>위탁</v>
          </cell>
          <cell r="G188" t="str">
            <v>진천</v>
          </cell>
          <cell r="H188" t="str">
            <v>OTC</v>
          </cell>
          <cell r="I188" t="str">
            <v>케미컬</v>
          </cell>
          <cell r="J188" t="str">
            <v>OTC-기타</v>
          </cell>
        </row>
        <row r="189">
          <cell r="C189">
            <v>2117100</v>
          </cell>
          <cell r="D189" t="str">
            <v>얼사라정20mg 1T(낱알반품용)(위탁:제이더블유중외제약)</v>
          </cell>
          <cell r="E189" t="str">
            <v>얼사라정</v>
          </cell>
          <cell r="F189" t="str">
            <v>위탁</v>
          </cell>
          <cell r="G189" t="str">
            <v>진천</v>
          </cell>
          <cell r="H189" t="str">
            <v>CSO</v>
          </cell>
          <cell r="I189" t="str">
            <v>케미컬</v>
          </cell>
          <cell r="J189" t="str">
            <v>CSO-위탁</v>
          </cell>
        </row>
        <row r="190">
          <cell r="C190">
            <v>2117101</v>
          </cell>
          <cell r="D190" t="str">
            <v>얼사라정20mg 28T Alu-Alu(위탁:제이더블유중외제약)</v>
          </cell>
          <cell r="E190" t="str">
            <v>얼사라정</v>
          </cell>
          <cell r="F190" t="str">
            <v>위탁</v>
          </cell>
          <cell r="G190" t="str">
            <v>진천</v>
          </cell>
          <cell r="H190" t="str">
            <v>CSO</v>
          </cell>
          <cell r="I190" t="str">
            <v>케미컬</v>
          </cell>
          <cell r="J190" t="str">
            <v>CSO-위탁</v>
          </cell>
        </row>
        <row r="191">
          <cell r="C191">
            <v>2117200</v>
          </cell>
          <cell r="D191" t="str">
            <v>크라노스정10mg 1T(낱알반품용)</v>
          </cell>
          <cell r="E191" t="str">
            <v>크라노스정</v>
          </cell>
          <cell r="F191" t="str">
            <v>자사</v>
          </cell>
          <cell r="G191" t="str">
            <v>진천</v>
          </cell>
          <cell r="H191" t="str">
            <v>CSO</v>
          </cell>
          <cell r="I191" t="str">
            <v>케미컬</v>
          </cell>
          <cell r="J191" t="str">
            <v>CSO-자사</v>
          </cell>
        </row>
        <row r="192">
          <cell r="C192">
            <v>2117203</v>
          </cell>
          <cell r="D192" t="str">
            <v>크라노스정10mg(암로디핀베실산염) 30T BTL</v>
          </cell>
          <cell r="E192" t="str">
            <v>크라노스정</v>
          </cell>
          <cell r="F192" t="str">
            <v>자사</v>
          </cell>
          <cell r="G192" t="str">
            <v>진천</v>
          </cell>
          <cell r="H192" t="str">
            <v>CSO</v>
          </cell>
          <cell r="I192" t="str">
            <v>케미컬</v>
          </cell>
          <cell r="J192" t="str">
            <v>CSO-자사</v>
          </cell>
        </row>
        <row r="193">
          <cell r="C193">
            <v>2117204</v>
          </cell>
          <cell r="D193" t="str">
            <v>크라노스정10mg(암로디핀베실산염) 300T BTL</v>
          </cell>
          <cell r="E193" t="str">
            <v>크라노스정</v>
          </cell>
          <cell r="F193" t="str">
            <v>자사</v>
          </cell>
          <cell r="G193" t="str">
            <v>진천</v>
          </cell>
          <cell r="H193" t="str">
            <v>CSO</v>
          </cell>
          <cell r="I193" t="str">
            <v>케미컬</v>
          </cell>
          <cell r="J193" t="str">
            <v>CSO-자사</v>
          </cell>
        </row>
        <row r="194">
          <cell r="C194">
            <v>2117300</v>
          </cell>
          <cell r="D194" t="str">
            <v>코살정100mg(로사르탄칼륨) 1T(낱알반품용)</v>
          </cell>
          <cell r="E194" t="str">
            <v>코살정</v>
          </cell>
          <cell r="F194" t="str">
            <v>자사</v>
          </cell>
          <cell r="G194" t="str">
            <v>진천</v>
          </cell>
          <cell r="H194" t="str">
            <v>CSO</v>
          </cell>
          <cell r="I194" t="str">
            <v>케미컬</v>
          </cell>
          <cell r="J194" t="str">
            <v>CSO-자사</v>
          </cell>
        </row>
        <row r="195">
          <cell r="C195">
            <v>2117400</v>
          </cell>
          <cell r="D195" t="str">
            <v>스토마정 1T(낱알반품용)(위탁:풍림무약)</v>
          </cell>
          <cell r="E195" t="str">
            <v>스토마정</v>
          </cell>
          <cell r="F195" t="str">
            <v>위탁</v>
          </cell>
          <cell r="G195" t="str">
            <v>진천</v>
          </cell>
          <cell r="H195" t="str">
            <v>CSO</v>
          </cell>
          <cell r="I195" t="str">
            <v>케미컬</v>
          </cell>
          <cell r="J195" t="str">
            <v>CSO-위탁</v>
          </cell>
        </row>
        <row r="196">
          <cell r="C196">
            <v>2117401</v>
          </cell>
          <cell r="D196" t="str">
            <v>스토마정 30T BTL(위탁:풍림무약)</v>
          </cell>
          <cell r="E196" t="str">
            <v>스토마정</v>
          </cell>
          <cell r="F196" t="str">
            <v>위탁</v>
          </cell>
          <cell r="G196" t="str">
            <v>진천</v>
          </cell>
          <cell r="H196" t="str">
            <v>CSO</v>
          </cell>
          <cell r="I196" t="str">
            <v>케미컬</v>
          </cell>
          <cell r="J196" t="str">
            <v>CSO-위탁</v>
          </cell>
        </row>
        <row r="197">
          <cell r="C197">
            <v>2117402</v>
          </cell>
          <cell r="D197" t="str">
            <v>스토마정 500T BTL(위탁:풍림무약)</v>
          </cell>
          <cell r="E197" t="str">
            <v>스토마정</v>
          </cell>
          <cell r="F197" t="str">
            <v>위탁</v>
          </cell>
          <cell r="G197" t="str">
            <v>진천</v>
          </cell>
          <cell r="H197" t="str">
            <v>CSO</v>
          </cell>
          <cell r="I197" t="str">
            <v>케미컬</v>
          </cell>
          <cell r="J197" t="str">
            <v>CSO-위탁</v>
          </cell>
        </row>
        <row r="198">
          <cell r="C198">
            <v>2117500</v>
          </cell>
          <cell r="D198" t="str">
            <v>마루틴정150mg 1T(낱알반품용)(위탁:동구바이오제약)</v>
          </cell>
          <cell r="E198" t="str">
            <v>마루틴정</v>
          </cell>
          <cell r="F198" t="str">
            <v>위탁</v>
          </cell>
          <cell r="G198" t="str">
            <v>진천</v>
          </cell>
          <cell r="H198" t="str">
            <v>케미컬</v>
          </cell>
          <cell r="I198" t="str">
            <v>케미컬</v>
          </cell>
          <cell r="J198" t="str">
            <v>기타-위탁</v>
          </cell>
        </row>
        <row r="199">
          <cell r="C199">
            <v>2117501</v>
          </cell>
          <cell r="D199" t="str">
            <v>마루틴정150mg 100T Alu-Alu(위탁:동구바이오제약)</v>
          </cell>
          <cell r="E199" t="str">
            <v>마루틴정</v>
          </cell>
          <cell r="F199" t="str">
            <v>위탁</v>
          </cell>
          <cell r="G199" t="str">
            <v>진천</v>
          </cell>
          <cell r="H199" t="str">
            <v>CSO</v>
          </cell>
          <cell r="I199" t="str">
            <v>케미컬</v>
          </cell>
          <cell r="J199" t="str">
            <v>CSO-위탁</v>
          </cell>
        </row>
        <row r="200">
          <cell r="C200">
            <v>2117600</v>
          </cell>
          <cell r="D200" t="str">
            <v>셀트리온아세클로페낙정 1T(낱알반품용)(위탁:바이넥스)</v>
          </cell>
          <cell r="E200" t="str">
            <v>셀트리온아세클로페낙정</v>
          </cell>
          <cell r="F200" t="str">
            <v>위탁</v>
          </cell>
          <cell r="G200" t="str">
            <v>진천</v>
          </cell>
          <cell r="H200" t="str">
            <v>CSO</v>
          </cell>
          <cell r="I200" t="str">
            <v>케미컬</v>
          </cell>
          <cell r="J200" t="str">
            <v>CSO-위탁</v>
          </cell>
        </row>
        <row r="201">
          <cell r="C201">
            <v>2117601</v>
          </cell>
          <cell r="D201" t="str">
            <v>셀트리온아세클로페낙정 300T BTL(위탁:바이넥스)</v>
          </cell>
          <cell r="E201" t="str">
            <v>셀트리온아세클로페낙정</v>
          </cell>
          <cell r="F201" t="str">
            <v>위탁</v>
          </cell>
          <cell r="G201" t="str">
            <v>진천</v>
          </cell>
          <cell r="H201" t="str">
            <v>케미컬</v>
          </cell>
          <cell r="I201" t="str">
            <v>케미컬</v>
          </cell>
          <cell r="J201" t="str">
            <v>기타-위탁</v>
          </cell>
        </row>
        <row r="202">
          <cell r="C202">
            <v>2117602</v>
          </cell>
          <cell r="D202" t="str">
            <v>셀트리온아세클로페낙정 30T BTL(위탁:바이넥스)</v>
          </cell>
          <cell r="E202" t="str">
            <v>셀트리온아세클로페낙정</v>
          </cell>
          <cell r="F202" t="str">
            <v>위탁</v>
          </cell>
          <cell r="G202" t="str">
            <v>진천</v>
          </cell>
          <cell r="H202" t="str">
            <v>케미컬</v>
          </cell>
          <cell r="I202" t="str">
            <v>케미컬</v>
          </cell>
          <cell r="J202" t="str">
            <v>기타-위탁</v>
          </cell>
        </row>
        <row r="203">
          <cell r="C203">
            <v>2117700</v>
          </cell>
          <cell r="D203" t="str">
            <v>네오나제정 1T(낱알반품용)(위탁:코오롱제약)</v>
          </cell>
          <cell r="E203" t="str">
            <v>네오나제정</v>
          </cell>
          <cell r="F203" t="str">
            <v>위탁</v>
          </cell>
          <cell r="G203" t="str">
            <v>진천</v>
          </cell>
          <cell r="H203" t="str">
            <v>케미컬</v>
          </cell>
          <cell r="I203" t="str">
            <v>케미컬</v>
          </cell>
          <cell r="J203" t="str">
            <v>기타-위탁</v>
          </cell>
        </row>
        <row r="204">
          <cell r="C204">
            <v>2117701</v>
          </cell>
          <cell r="D204" t="str">
            <v>네오나제정 1000T BTL(위탁:코오롱제약)</v>
          </cell>
          <cell r="E204" t="str">
            <v>네오나제정</v>
          </cell>
          <cell r="F204" t="str">
            <v>위탁</v>
          </cell>
          <cell r="G204" t="str">
            <v>진천</v>
          </cell>
          <cell r="H204" t="str">
            <v>케미컬</v>
          </cell>
          <cell r="I204" t="str">
            <v>케미컬</v>
          </cell>
          <cell r="J204" t="str">
            <v>기타-위탁</v>
          </cell>
        </row>
        <row r="205">
          <cell r="C205">
            <v>2117702</v>
          </cell>
          <cell r="D205" t="str">
            <v>네오나제정 100T BTL(위탁:코오롱제약)</v>
          </cell>
          <cell r="E205" t="str">
            <v>네오나제정</v>
          </cell>
          <cell r="F205" t="str">
            <v>위탁</v>
          </cell>
          <cell r="G205" t="str">
            <v>진천</v>
          </cell>
          <cell r="H205" t="str">
            <v>케미컬</v>
          </cell>
          <cell r="I205" t="str">
            <v>케미컬</v>
          </cell>
          <cell r="J205" t="str">
            <v>기타-위탁</v>
          </cell>
        </row>
        <row r="206">
          <cell r="C206">
            <v>2117800</v>
          </cell>
          <cell r="D206" t="str">
            <v>셀트리온트리메부틴말레산염정(200mg) 1T(낱알반품용)(위탁:진양제약)</v>
          </cell>
          <cell r="E206" t="str">
            <v>셀트리온트리메부틴말레산염정</v>
          </cell>
          <cell r="F206" t="str">
            <v>위탁</v>
          </cell>
          <cell r="G206" t="str">
            <v>진천</v>
          </cell>
          <cell r="H206" t="str">
            <v>CSO</v>
          </cell>
          <cell r="I206" t="str">
            <v>케미컬</v>
          </cell>
          <cell r="J206" t="str">
            <v>CSO-위탁</v>
          </cell>
        </row>
        <row r="207">
          <cell r="C207">
            <v>2117801</v>
          </cell>
          <cell r="D207" t="str">
            <v>셀트리온트리메부틴말레산염정(200mg) 500T BTL(위탁:진양제약)</v>
          </cell>
          <cell r="E207" t="str">
            <v>셀트리온트리메부틴말레산염정</v>
          </cell>
          <cell r="F207" t="str">
            <v>위탁</v>
          </cell>
          <cell r="G207" t="str">
            <v>진천</v>
          </cell>
          <cell r="H207" t="str">
            <v>CSO</v>
          </cell>
          <cell r="I207" t="str">
            <v>케미컬</v>
          </cell>
          <cell r="J207" t="str">
            <v>CSO-위탁</v>
          </cell>
        </row>
        <row r="208">
          <cell r="C208">
            <v>2117802</v>
          </cell>
          <cell r="D208" t="str">
            <v>셀트리온트리메부틴말레산염정(200mg) 30T BTL(위탁:진양제약)</v>
          </cell>
          <cell r="E208" t="str">
            <v>셀트리온트리메부틴말레산염정</v>
          </cell>
          <cell r="F208" t="str">
            <v>위탁</v>
          </cell>
          <cell r="G208" t="str">
            <v>진천</v>
          </cell>
          <cell r="H208" t="str">
            <v>CSO</v>
          </cell>
          <cell r="I208" t="str">
            <v>케미컬</v>
          </cell>
          <cell r="J208" t="str">
            <v>CSO-위탁</v>
          </cell>
        </row>
        <row r="209">
          <cell r="C209">
            <v>2117803</v>
          </cell>
          <cell r="D209" t="str">
            <v>셀트리온트리메부틴말레산염정(200mg) 300T BTL (위탁:진양제약)</v>
          </cell>
          <cell r="E209" t="str">
            <v>셀트리온트리메부틴말레산염정</v>
          </cell>
          <cell r="F209" t="str">
            <v>위탁</v>
          </cell>
          <cell r="G209" t="str">
            <v>진천</v>
          </cell>
          <cell r="H209" t="str">
            <v>CSO</v>
          </cell>
          <cell r="I209" t="str">
            <v>케미컬</v>
          </cell>
          <cell r="J209" t="str">
            <v>CSO-위탁</v>
          </cell>
        </row>
        <row r="210">
          <cell r="C210">
            <v>2118200</v>
          </cell>
          <cell r="D210" t="str">
            <v>타올라스정5mg(타다라필) 1T(낱알반품용)(위탁:대웅제약)</v>
          </cell>
          <cell r="E210" t="str">
            <v>타올라스정</v>
          </cell>
          <cell r="F210" t="str">
            <v>위탁</v>
          </cell>
          <cell r="G210" t="str">
            <v>진천</v>
          </cell>
          <cell r="H210" t="str">
            <v>CSO</v>
          </cell>
          <cell r="I210" t="str">
            <v>케미컬</v>
          </cell>
          <cell r="J210" t="str">
            <v>CSO-위탁</v>
          </cell>
        </row>
        <row r="211">
          <cell r="C211">
            <v>2118201</v>
          </cell>
          <cell r="D211" t="str">
            <v>타올라스정5mg(타다라필) 30T PTP(위탁:대웅제약)</v>
          </cell>
          <cell r="E211" t="str">
            <v>타올라스정</v>
          </cell>
          <cell r="F211" t="str">
            <v>위탁</v>
          </cell>
          <cell r="G211" t="str">
            <v>진천</v>
          </cell>
          <cell r="H211" t="str">
            <v>CSO</v>
          </cell>
          <cell r="I211" t="str">
            <v>케미컬</v>
          </cell>
          <cell r="J211" t="str">
            <v>CSO-위탁</v>
          </cell>
        </row>
        <row r="212">
          <cell r="C212">
            <v>2118300</v>
          </cell>
          <cell r="D212" t="str">
            <v>타올라스정20mg(타다라필) 1T(낱알반품용)(위탁:대웅제약)</v>
          </cell>
          <cell r="E212" t="str">
            <v>타올라스정</v>
          </cell>
          <cell r="F212" t="str">
            <v>위탁</v>
          </cell>
          <cell r="G212" t="str">
            <v>진천</v>
          </cell>
          <cell r="H212" t="str">
            <v>케미컬</v>
          </cell>
          <cell r="I212" t="str">
            <v>케미컬</v>
          </cell>
          <cell r="J212" t="str">
            <v>기타-위탁</v>
          </cell>
        </row>
        <row r="213">
          <cell r="C213">
            <v>2118301</v>
          </cell>
          <cell r="D213" t="str">
            <v>타올라스정20mg(타다라필) 8T PTP(위탁:대웅제약)</v>
          </cell>
          <cell r="E213" t="str">
            <v>타올라스정</v>
          </cell>
          <cell r="F213" t="str">
            <v>위탁</v>
          </cell>
          <cell r="G213" t="str">
            <v>진천</v>
          </cell>
          <cell r="H213" t="str">
            <v>CSO</v>
          </cell>
          <cell r="I213" t="str">
            <v>케미컬</v>
          </cell>
          <cell r="J213" t="str">
            <v>CSO-위탁</v>
          </cell>
        </row>
        <row r="214">
          <cell r="C214">
            <v>2118400</v>
          </cell>
          <cell r="D214" t="str">
            <v>크라노스정5mg(암로디핀베실산염) 1T(낱알반품용)</v>
          </cell>
          <cell r="E214" t="str">
            <v>크라노스정</v>
          </cell>
          <cell r="F214" t="str">
            <v>자사</v>
          </cell>
          <cell r="G214" t="str">
            <v>진천</v>
          </cell>
          <cell r="H214" t="str">
            <v>CSO</v>
          </cell>
          <cell r="I214" t="str">
            <v>케미컬</v>
          </cell>
          <cell r="J214" t="str">
            <v>CSO-자사</v>
          </cell>
        </row>
        <row r="215">
          <cell r="C215">
            <v>2118402</v>
          </cell>
          <cell r="D215" t="str">
            <v>크라노스정5mg(암로디핀베실산염) 30T BTL</v>
          </cell>
          <cell r="E215" t="str">
            <v>크라노스정</v>
          </cell>
          <cell r="F215" t="str">
            <v>자사</v>
          </cell>
          <cell r="G215" t="str">
            <v>진천</v>
          </cell>
          <cell r="H215" t="str">
            <v>CSO</v>
          </cell>
          <cell r="I215" t="str">
            <v>케미컬</v>
          </cell>
          <cell r="J215" t="str">
            <v>CSO-자사</v>
          </cell>
        </row>
        <row r="216">
          <cell r="C216">
            <v>2118403</v>
          </cell>
          <cell r="D216" t="str">
            <v>크라노스정5mg(암로디핀베실산염) 300T BTL</v>
          </cell>
          <cell r="E216" t="str">
            <v>크라노스정</v>
          </cell>
          <cell r="F216" t="str">
            <v>자사</v>
          </cell>
          <cell r="G216" t="str">
            <v>진천</v>
          </cell>
          <cell r="H216" t="str">
            <v>CSO</v>
          </cell>
          <cell r="I216" t="str">
            <v>케미컬</v>
          </cell>
          <cell r="J216" t="str">
            <v>CSO-자사</v>
          </cell>
        </row>
        <row r="217">
          <cell r="C217">
            <v>2118601</v>
          </cell>
          <cell r="D217" t="str">
            <v>디트라정(이트라코나졸고체분산체) 28T BTL(위탁:제이더블유중외제약)</v>
          </cell>
          <cell r="E217" t="str">
            <v>디트라정</v>
          </cell>
          <cell r="F217" t="str">
            <v>위탁</v>
          </cell>
          <cell r="G217" t="str">
            <v>진천</v>
          </cell>
          <cell r="H217" t="str">
            <v>케미컬</v>
          </cell>
          <cell r="I217" t="str">
            <v>케미컬</v>
          </cell>
          <cell r="J217" t="str">
            <v>기타-위탁</v>
          </cell>
        </row>
        <row r="218">
          <cell r="C218">
            <v>2118602</v>
          </cell>
          <cell r="D218" t="str">
            <v>디트라정(이트라코나졸고체분산체) 100T BTL(위탁:제이더블유중외제약)</v>
          </cell>
          <cell r="E218" t="str">
            <v>디트라정</v>
          </cell>
          <cell r="F218" t="str">
            <v>위탁</v>
          </cell>
          <cell r="G218" t="str">
            <v>진천</v>
          </cell>
          <cell r="H218" t="str">
            <v>케미컬</v>
          </cell>
          <cell r="I218" t="str">
            <v>케미컬</v>
          </cell>
          <cell r="J218" t="str">
            <v>기타-위탁</v>
          </cell>
        </row>
        <row r="219">
          <cell r="C219">
            <v>2118700</v>
          </cell>
          <cell r="D219" t="str">
            <v>디르탄정80mg(발사르탄) 1T(낱알반품용)(위탁:신일제약)</v>
          </cell>
          <cell r="E219" t="str">
            <v>디르탄정</v>
          </cell>
          <cell r="F219" t="str">
            <v>위탁</v>
          </cell>
          <cell r="G219" t="str">
            <v>진천</v>
          </cell>
          <cell r="H219" t="str">
            <v>CSO</v>
          </cell>
          <cell r="I219" t="str">
            <v>케미컬</v>
          </cell>
          <cell r="J219" t="str">
            <v>CSO-위탁</v>
          </cell>
        </row>
        <row r="220">
          <cell r="C220">
            <v>2118701</v>
          </cell>
          <cell r="D220" t="str">
            <v>디르탄정80mg(발사르탄) 30T BTL(위탁:신일제약)</v>
          </cell>
          <cell r="E220" t="str">
            <v>디르탄정</v>
          </cell>
          <cell r="F220" t="str">
            <v>위탁</v>
          </cell>
          <cell r="G220" t="str">
            <v>진천</v>
          </cell>
          <cell r="H220" t="str">
            <v>CSO</v>
          </cell>
          <cell r="I220" t="str">
            <v>케미컬</v>
          </cell>
          <cell r="J220" t="str">
            <v>CSO-위탁</v>
          </cell>
        </row>
        <row r="221">
          <cell r="C221">
            <v>2118702</v>
          </cell>
          <cell r="D221" t="str">
            <v>디르탄정80mg(발사르탄) 100T BTL(위탁:신일제약)</v>
          </cell>
          <cell r="E221" t="str">
            <v>디르탄정</v>
          </cell>
          <cell r="F221" t="str">
            <v>위탁</v>
          </cell>
          <cell r="G221" t="str">
            <v>진천</v>
          </cell>
          <cell r="H221" t="str">
            <v>CSO</v>
          </cell>
          <cell r="I221" t="str">
            <v>케미컬</v>
          </cell>
          <cell r="J221" t="str">
            <v>CSO-위탁</v>
          </cell>
        </row>
        <row r="222">
          <cell r="C222">
            <v>2118800</v>
          </cell>
          <cell r="D222" t="str">
            <v>디르탄정160mg(발사르탄) 1T(낱알반품용)(위탁:신일제약)</v>
          </cell>
          <cell r="E222" t="str">
            <v>디르탄정</v>
          </cell>
          <cell r="F222" t="str">
            <v>위탁</v>
          </cell>
          <cell r="G222" t="str">
            <v>진천</v>
          </cell>
          <cell r="H222" t="str">
            <v>CSO</v>
          </cell>
          <cell r="I222" t="str">
            <v>케미컬</v>
          </cell>
          <cell r="J222" t="str">
            <v>CSO-위탁</v>
          </cell>
        </row>
        <row r="223">
          <cell r="C223">
            <v>2118801</v>
          </cell>
          <cell r="D223" t="str">
            <v>디르탄정160mg(발사르탄) 30T BTL(위탁:신일제약)</v>
          </cell>
          <cell r="E223" t="str">
            <v>디르탄정</v>
          </cell>
          <cell r="F223" t="str">
            <v>위탁</v>
          </cell>
          <cell r="G223" t="str">
            <v>진천</v>
          </cell>
          <cell r="H223" t="str">
            <v>CSO</v>
          </cell>
          <cell r="I223" t="str">
            <v>케미컬</v>
          </cell>
          <cell r="J223" t="str">
            <v>CSO-위탁</v>
          </cell>
        </row>
        <row r="224">
          <cell r="C224">
            <v>2118900</v>
          </cell>
          <cell r="D224" t="str">
            <v>코디르탄정80/12.5mg 1T(낱알반품용)(위탁:신일제약)</v>
          </cell>
          <cell r="E224" t="str">
            <v>코디르탄정</v>
          </cell>
          <cell r="F224" t="str">
            <v>위탁</v>
          </cell>
          <cell r="G224" t="str">
            <v>진천</v>
          </cell>
          <cell r="H224" t="str">
            <v>CSO</v>
          </cell>
          <cell r="I224" t="str">
            <v>케미컬</v>
          </cell>
          <cell r="J224" t="str">
            <v>CSO-위탁</v>
          </cell>
        </row>
        <row r="225">
          <cell r="C225">
            <v>2118901</v>
          </cell>
          <cell r="D225" t="str">
            <v>코디르탄정80/12.5mg 30T BTL(위탁:신일제약)</v>
          </cell>
          <cell r="E225" t="str">
            <v>코디르탄정</v>
          </cell>
          <cell r="F225" t="str">
            <v>위탁</v>
          </cell>
          <cell r="G225" t="str">
            <v>진천</v>
          </cell>
          <cell r="H225" t="str">
            <v>CSO</v>
          </cell>
          <cell r="I225" t="str">
            <v>케미컬</v>
          </cell>
          <cell r="J225" t="str">
            <v>CSO-위탁</v>
          </cell>
        </row>
        <row r="226">
          <cell r="C226">
            <v>2118902</v>
          </cell>
          <cell r="D226" t="str">
            <v>코디르탄정80/12.5mg 100T BTL(위탁:신일제약)</v>
          </cell>
          <cell r="E226" t="str">
            <v>코디르탄정</v>
          </cell>
          <cell r="F226" t="str">
            <v>위탁</v>
          </cell>
          <cell r="G226" t="str">
            <v>진천</v>
          </cell>
          <cell r="H226" t="str">
            <v>CSO</v>
          </cell>
          <cell r="I226" t="str">
            <v>케미컬</v>
          </cell>
          <cell r="J226" t="str">
            <v>CSO-위탁</v>
          </cell>
        </row>
        <row r="227">
          <cell r="C227">
            <v>2119000</v>
          </cell>
          <cell r="D227" t="str">
            <v>몬테라정10mg(몬테루카스트나트륨) 1T(낱알반품용)(위탁:삼일제약)</v>
          </cell>
          <cell r="E227" t="str">
            <v>몬테라정</v>
          </cell>
          <cell r="F227" t="str">
            <v>위탁</v>
          </cell>
          <cell r="G227" t="str">
            <v>진천</v>
          </cell>
          <cell r="H227" t="str">
            <v>CSO</v>
          </cell>
          <cell r="I227" t="str">
            <v>케미컬</v>
          </cell>
          <cell r="J227" t="str">
            <v>CSO-위탁</v>
          </cell>
        </row>
        <row r="228">
          <cell r="C228">
            <v>2119001</v>
          </cell>
          <cell r="D228" t="str">
            <v>몬테라정10mg(몬테루카스트나트륨) 28T Alu-Alu(위탁:삼일제약)</v>
          </cell>
          <cell r="E228" t="str">
            <v>몬테라정</v>
          </cell>
          <cell r="F228" t="str">
            <v>위탁</v>
          </cell>
          <cell r="G228" t="str">
            <v>진천</v>
          </cell>
          <cell r="H228" t="str">
            <v>CSO</v>
          </cell>
          <cell r="I228" t="str">
            <v>케미컬</v>
          </cell>
          <cell r="J228" t="str">
            <v>CSO-위탁</v>
          </cell>
        </row>
        <row r="229">
          <cell r="C229">
            <v>2119100</v>
          </cell>
          <cell r="D229" t="str">
            <v>메모틴정10mg(메만틴염산염) 1T(낱알반품용)(위탁:한국파마)</v>
          </cell>
          <cell r="E229" t="str">
            <v>메모틴정</v>
          </cell>
          <cell r="F229" t="str">
            <v>위탁</v>
          </cell>
          <cell r="G229" t="str">
            <v>진천</v>
          </cell>
          <cell r="H229" t="str">
            <v>CSO</v>
          </cell>
          <cell r="I229" t="str">
            <v>케미컬</v>
          </cell>
          <cell r="J229" t="str">
            <v>CSO-위탁</v>
          </cell>
        </row>
        <row r="230">
          <cell r="C230">
            <v>2119101</v>
          </cell>
          <cell r="D230" t="str">
            <v>메모틴정10mg(메만틴염산염) 30T BTL(위탁:한국파마)</v>
          </cell>
          <cell r="E230" t="str">
            <v>메모틴정</v>
          </cell>
          <cell r="F230" t="str">
            <v>위탁</v>
          </cell>
          <cell r="G230" t="str">
            <v>진천</v>
          </cell>
          <cell r="H230" t="str">
            <v>CSO</v>
          </cell>
          <cell r="I230" t="str">
            <v>케미컬</v>
          </cell>
          <cell r="J230" t="str">
            <v>CSO-위탁</v>
          </cell>
        </row>
        <row r="231">
          <cell r="C231">
            <v>2119102</v>
          </cell>
          <cell r="D231" t="str">
            <v>메모틴정10mg(메만틴염산염) 100T BTL(위탁:한국파마)</v>
          </cell>
          <cell r="E231" t="str">
            <v>메모틴정</v>
          </cell>
          <cell r="F231" t="str">
            <v>위탁</v>
          </cell>
          <cell r="G231" t="str">
            <v>진천</v>
          </cell>
          <cell r="H231" t="str">
            <v>CSO</v>
          </cell>
          <cell r="I231" t="str">
            <v>케미컬</v>
          </cell>
          <cell r="J231" t="str">
            <v>CSO-위탁</v>
          </cell>
        </row>
        <row r="232">
          <cell r="C232">
            <v>2119202</v>
          </cell>
          <cell r="D232" t="str">
            <v>리스포돈정1mg(리스페리돈) 200T BTL(위탁:한국파마)</v>
          </cell>
          <cell r="E232" t="str">
            <v>리스포돈정</v>
          </cell>
          <cell r="F232" t="str">
            <v>위탁</v>
          </cell>
          <cell r="G232" t="str">
            <v>진천</v>
          </cell>
          <cell r="H232" t="str">
            <v>CSO</v>
          </cell>
          <cell r="I232" t="str">
            <v>케미컬</v>
          </cell>
          <cell r="J232" t="str">
            <v>CSO-위탁</v>
          </cell>
        </row>
        <row r="233">
          <cell r="C233">
            <v>2119302</v>
          </cell>
          <cell r="D233" t="str">
            <v>리스포돈정2mg(리스페리돈) 200T BTL(위탁:한국파마)</v>
          </cell>
          <cell r="E233" t="str">
            <v>리스포돈정</v>
          </cell>
          <cell r="F233" t="str">
            <v>위탁</v>
          </cell>
          <cell r="G233" t="str">
            <v>진천</v>
          </cell>
          <cell r="H233" t="str">
            <v>CSO</v>
          </cell>
          <cell r="I233" t="str">
            <v>케미컬</v>
          </cell>
          <cell r="J233" t="str">
            <v>CSO-위탁</v>
          </cell>
        </row>
        <row r="234">
          <cell r="C234">
            <v>2119400</v>
          </cell>
          <cell r="D234" t="str">
            <v>셀메텍정10mg(올메사탄메독소밀) 1T(낱알반품용)(위탁:제뉴원사이언스)</v>
          </cell>
          <cell r="E234" t="str">
            <v>셀메텍정</v>
          </cell>
          <cell r="F234" t="str">
            <v>위탁</v>
          </cell>
          <cell r="G234" t="str">
            <v>진천</v>
          </cell>
          <cell r="H234" t="str">
            <v>CSO</v>
          </cell>
          <cell r="I234" t="str">
            <v>케미컬</v>
          </cell>
          <cell r="J234" t="str">
            <v>CSO-위탁</v>
          </cell>
        </row>
        <row r="235">
          <cell r="C235">
            <v>2119401</v>
          </cell>
          <cell r="D235" t="str">
            <v>셀메텍정10mg 30T BTL(위탁:제뉴원사이언스)</v>
          </cell>
          <cell r="E235" t="str">
            <v>셀메텍정</v>
          </cell>
          <cell r="F235" t="str">
            <v>위탁</v>
          </cell>
          <cell r="G235" t="str">
            <v>진천</v>
          </cell>
          <cell r="H235" t="str">
            <v>CSO</v>
          </cell>
          <cell r="I235" t="str">
            <v>케미컬</v>
          </cell>
          <cell r="J235" t="str">
            <v>CSO-위탁</v>
          </cell>
        </row>
        <row r="236">
          <cell r="C236">
            <v>2119402</v>
          </cell>
          <cell r="D236" t="str">
            <v>셀메텍정10mg 300T BTL(위탁:제뉴원사이언스)</v>
          </cell>
          <cell r="E236" t="str">
            <v>셀메텍정</v>
          </cell>
          <cell r="F236" t="str">
            <v>위탁</v>
          </cell>
          <cell r="G236" t="str">
            <v>진천</v>
          </cell>
          <cell r="H236" t="str">
            <v>CSO</v>
          </cell>
          <cell r="I236" t="str">
            <v>케미컬</v>
          </cell>
          <cell r="J236" t="str">
            <v>CSO-위탁</v>
          </cell>
        </row>
        <row r="237">
          <cell r="C237">
            <v>2119500</v>
          </cell>
          <cell r="D237" t="str">
            <v>셀메텍정20mg(올메사탄메독소밀) 1T(낱알반품용)(위탁:한국콜마)</v>
          </cell>
          <cell r="E237" t="str">
            <v>셀메텍정</v>
          </cell>
          <cell r="F237" t="str">
            <v>위탁</v>
          </cell>
          <cell r="G237" t="str">
            <v>진천</v>
          </cell>
          <cell r="H237" t="str">
            <v>CSO</v>
          </cell>
          <cell r="I237" t="str">
            <v>케미컬</v>
          </cell>
          <cell r="J237" t="str">
            <v>CSO-위탁</v>
          </cell>
        </row>
        <row r="238">
          <cell r="C238">
            <v>2119600</v>
          </cell>
          <cell r="D238" t="str">
            <v>셀메텍정40mg(올메사탄메독소밀) 1T(낱알반품용)(위탁:제뉴원사이언스)</v>
          </cell>
          <cell r="E238" t="str">
            <v>셀메텍정</v>
          </cell>
          <cell r="F238" t="str">
            <v>위탁</v>
          </cell>
          <cell r="G238" t="str">
            <v>진천</v>
          </cell>
          <cell r="H238" t="str">
            <v>CSO</v>
          </cell>
          <cell r="I238" t="str">
            <v>케미컬</v>
          </cell>
          <cell r="J238" t="str">
            <v>CSO-위탁</v>
          </cell>
        </row>
        <row r="239">
          <cell r="C239">
            <v>2119601</v>
          </cell>
          <cell r="D239" t="str">
            <v>셀메텍정40mg(올메사탄메독소밀) 30T BTL(위탁:제뉴원사이언스)</v>
          </cell>
          <cell r="E239" t="str">
            <v>셀메텍정</v>
          </cell>
          <cell r="F239" t="str">
            <v>위탁</v>
          </cell>
          <cell r="G239" t="str">
            <v>진천</v>
          </cell>
          <cell r="H239" t="str">
            <v>CSO</v>
          </cell>
          <cell r="I239" t="str">
            <v>케미컬</v>
          </cell>
          <cell r="J239" t="str">
            <v>CSO-위탁</v>
          </cell>
        </row>
        <row r="240">
          <cell r="C240">
            <v>2119602</v>
          </cell>
          <cell r="D240" t="str">
            <v>셀메텍정40mg(올메사탄메독소밀) 300T BTL(위탁:제뉴원사이언스)</v>
          </cell>
          <cell r="E240" t="str">
            <v>셀메텍정</v>
          </cell>
          <cell r="F240" t="str">
            <v>위탁</v>
          </cell>
          <cell r="G240" t="str">
            <v>진천</v>
          </cell>
          <cell r="H240" t="str">
            <v>CSO</v>
          </cell>
          <cell r="I240" t="str">
            <v>케미컬</v>
          </cell>
          <cell r="J240" t="str">
            <v>CSO-위탁</v>
          </cell>
        </row>
        <row r="241">
          <cell r="C241">
            <v>2119700</v>
          </cell>
          <cell r="D241" t="str">
            <v>엑시프로정10mg(에스시탈로프람옥살산염) 1T(낱알반품용)(위탁:제뉴원사이언스)</v>
          </cell>
          <cell r="E241" t="str">
            <v>엑시프로정</v>
          </cell>
          <cell r="F241" t="str">
            <v>위탁</v>
          </cell>
          <cell r="G241" t="str">
            <v>진천</v>
          </cell>
          <cell r="H241" t="str">
            <v>CSO</v>
          </cell>
          <cell r="I241" t="str">
            <v>케미컬</v>
          </cell>
          <cell r="J241" t="str">
            <v>CSO-위탁</v>
          </cell>
        </row>
        <row r="242">
          <cell r="C242">
            <v>2119701</v>
          </cell>
          <cell r="D242" t="str">
            <v>엑시프로정10mg(에스시탈로프람옥살산염) 30T BTL(위탁:제뉴원사이언스)</v>
          </cell>
          <cell r="E242" t="str">
            <v>엑시프로정</v>
          </cell>
          <cell r="F242" t="str">
            <v>위탁</v>
          </cell>
          <cell r="G242" t="str">
            <v>진천</v>
          </cell>
          <cell r="H242" t="str">
            <v>CSO</v>
          </cell>
          <cell r="I242" t="str">
            <v>케미컬</v>
          </cell>
          <cell r="J242" t="str">
            <v>CSO-위탁</v>
          </cell>
        </row>
        <row r="243">
          <cell r="C243">
            <v>2119702</v>
          </cell>
          <cell r="D243" t="str">
            <v>엑시프로정10mg(에스시탈로프람옥살산염) 100T BTL(위탁:제뉴원사이언스)</v>
          </cell>
          <cell r="E243" t="str">
            <v>엑시프로정</v>
          </cell>
          <cell r="F243" t="str">
            <v>위탁</v>
          </cell>
          <cell r="G243" t="str">
            <v>진천</v>
          </cell>
          <cell r="H243" t="str">
            <v>CSO</v>
          </cell>
          <cell r="I243" t="str">
            <v>케미컬</v>
          </cell>
          <cell r="J243" t="str">
            <v>CSO-위탁</v>
          </cell>
        </row>
        <row r="244">
          <cell r="C244">
            <v>2119800</v>
          </cell>
          <cell r="D244" t="str">
            <v>엑시프로정20mg(에스시탈로프람옥살산염) 1T(낱알반품용)(위탁:한국콜마)</v>
          </cell>
          <cell r="E244" t="str">
            <v>엑시프로정</v>
          </cell>
          <cell r="F244" t="str">
            <v>위탁</v>
          </cell>
          <cell r="G244" t="str">
            <v>진천</v>
          </cell>
          <cell r="H244" t="str">
            <v>CSO</v>
          </cell>
          <cell r="I244" t="str">
            <v>케미컬</v>
          </cell>
          <cell r="J244" t="str">
            <v>CSO-위탁</v>
          </cell>
        </row>
        <row r="245">
          <cell r="C245">
            <v>2119801</v>
          </cell>
          <cell r="D245" t="str">
            <v>엑시프로정20mg(에스시탈로프람옥살산염) 30T BTL(위탁:한국콜마)</v>
          </cell>
          <cell r="E245" t="str">
            <v>엑시프로정</v>
          </cell>
          <cell r="F245" t="str">
            <v>위탁</v>
          </cell>
          <cell r="G245" t="str">
            <v>진천</v>
          </cell>
          <cell r="H245" t="str">
            <v>CSO</v>
          </cell>
          <cell r="I245" t="str">
            <v>케미컬</v>
          </cell>
          <cell r="J245" t="str">
            <v>CSO-위탁</v>
          </cell>
        </row>
        <row r="246">
          <cell r="C246">
            <v>2119802</v>
          </cell>
          <cell r="D246" t="str">
            <v>엑시프로정20mg(에스시탈로프람옥살산염) 100T BTL(위탁:한국콜마)</v>
          </cell>
          <cell r="E246" t="str">
            <v>엑시프로정</v>
          </cell>
          <cell r="F246" t="str">
            <v>위탁</v>
          </cell>
          <cell r="G246" t="str">
            <v>진천</v>
          </cell>
          <cell r="H246" t="str">
            <v>CSO</v>
          </cell>
          <cell r="I246" t="str">
            <v>케미컬</v>
          </cell>
          <cell r="J246" t="str">
            <v>CSO-위탁</v>
          </cell>
        </row>
        <row r="247">
          <cell r="C247">
            <v>2120200</v>
          </cell>
          <cell r="D247" t="str">
            <v>레비탐정250mg(레비티라세탐) 1T(낱알반품용)(위탁:동화약품)</v>
          </cell>
          <cell r="E247" t="str">
            <v>레비탐정</v>
          </cell>
          <cell r="F247" t="str">
            <v>위탁</v>
          </cell>
          <cell r="G247" t="str">
            <v>진천</v>
          </cell>
          <cell r="H247" t="str">
            <v>CSO</v>
          </cell>
          <cell r="I247" t="str">
            <v>케미컬</v>
          </cell>
          <cell r="J247" t="str">
            <v>CSO-위탁</v>
          </cell>
        </row>
        <row r="248">
          <cell r="C248">
            <v>2120201</v>
          </cell>
          <cell r="D248" t="str">
            <v>레비탐정250mg(레비티라세탐) 30T BTL(위탁:동화약품)</v>
          </cell>
          <cell r="E248" t="str">
            <v>레비탐정</v>
          </cell>
          <cell r="F248" t="str">
            <v>위탁</v>
          </cell>
          <cell r="G248" t="str">
            <v>진천</v>
          </cell>
          <cell r="H248" t="str">
            <v>CSO</v>
          </cell>
          <cell r="I248" t="str">
            <v>케미컬</v>
          </cell>
          <cell r="J248" t="str">
            <v>CSO-위탁</v>
          </cell>
        </row>
        <row r="249">
          <cell r="C249">
            <v>2120202</v>
          </cell>
          <cell r="D249" t="str">
            <v>레비탐정250mg(레비티라세탐) 120T BTL(위탁:동화약품)</v>
          </cell>
          <cell r="E249" t="str">
            <v>레비탐정</v>
          </cell>
          <cell r="F249" t="str">
            <v>위탁</v>
          </cell>
          <cell r="G249" t="str">
            <v>진천</v>
          </cell>
          <cell r="H249" t="str">
            <v>CSO</v>
          </cell>
          <cell r="I249" t="str">
            <v>케미컬</v>
          </cell>
          <cell r="J249" t="str">
            <v>CSO-위탁</v>
          </cell>
        </row>
        <row r="250">
          <cell r="C250">
            <v>2120300</v>
          </cell>
          <cell r="D250" t="str">
            <v>레비탐정500mg(레비티라세탐) 1T(낱알반품용)(위탁:동화약품)</v>
          </cell>
          <cell r="E250" t="str">
            <v>레비탐정</v>
          </cell>
          <cell r="F250" t="str">
            <v>위탁</v>
          </cell>
          <cell r="G250" t="str">
            <v>진천</v>
          </cell>
          <cell r="H250" t="str">
            <v>CSO</v>
          </cell>
          <cell r="I250" t="str">
            <v>케미컬</v>
          </cell>
          <cell r="J250" t="str">
            <v>CSO-위탁</v>
          </cell>
        </row>
        <row r="251">
          <cell r="C251">
            <v>2120301</v>
          </cell>
          <cell r="D251" t="str">
            <v>레비탐정500mg(레비티라세탐) 30T BTL(위탁:동화약품)</v>
          </cell>
          <cell r="E251" t="str">
            <v>레비탐정</v>
          </cell>
          <cell r="F251" t="str">
            <v>위탁</v>
          </cell>
          <cell r="G251" t="str">
            <v>진천</v>
          </cell>
          <cell r="H251" t="str">
            <v>CSO</v>
          </cell>
          <cell r="I251" t="str">
            <v>케미컬</v>
          </cell>
          <cell r="J251" t="str">
            <v>CSO-위탁</v>
          </cell>
        </row>
        <row r="252">
          <cell r="C252">
            <v>2120302</v>
          </cell>
          <cell r="D252" t="str">
            <v>레비탐정500mg(레비티라세탐) 120T BTL(위탁:동화약품)</v>
          </cell>
          <cell r="E252" t="str">
            <v>레비탐정</v>
          </cell>
          <cell r="F252" t="str">
            <v>위탁</v>
          </cell>
          <cell r="G252" t="str">
            <v>진천</v>
          </cell>
          <cell r="H252" t="str">
            <v>CSO</v>
          </cell>
          <cell r="I252" t="str">
            <v>케미컬</v>
          </cell>
          <cell r="J252" t="str">
            <v>CSO-위탁</v>
          </cell>
        </row>
        <row r="253">
          <cell r="C253">
            <v>2120401</v>
          </cell>
          <cell r="D253" t="str">
            <v>레비탐정1000mg(레비티라세탐) 30T BTL(위탁:동화약품)</v>
          </cell>
          <cell r="E253" t="str">
            <v>레비탐정</v>
          </cell>
          <cell r="F253" t="str">
            <v>위탁</v>
          </cell>
          <cell r="G253" t="str">
            <v>진천</v>
          </cell>
          <cell r="H253" t="str">
            <v>케미컬</v>
          </cell>
          <cell r="I253" t="str">
            <v>케미컬</v>
          </cell>
          <cell r="J253" t="str">
            <v>기타-위탁</v>
          </cell>
        </row>
        <row r="254">
          <cell r="C254">
            <v>2120500</v>
          </cell>
          <cell r="D254" t="str">
            <v>셀메텍플러스정20/12.5mg 1T(낱알반품용)(위탁:동화약품)</v>
          </cell>
          <cell r="E254" t="str">
            <v>셀메텍플러스정</v>
          </cell>
          <cell r="F254" t="str">
            <v>위탁</v>
          </cell>
          <cell r="G254" t="str">
            <v>진천</v>
          </cell>
          <cell r="H254" t="str">
            <v>CSO</v>
          </cell>
          <cell r="I254" t="str">
            <v>케미컬</v>
          </cell>
          <cell r="J254" t="str">
            <v>CSO-위탁</v>
          </cell>
        </row>
        <row r="255">
          <cell r="C255">
            <v>2120501</v>
          </cell>
          <cell r="D255" t="str">
            <v>셀메텍플러스정20/12.5mg 30T BTL(위탁:동화약품)</v>
          </cell>
          <cell r="E255" t="str">
            <v>셀메텍플러스정</v>
          </cell>
          <cell r="F255" t="str">
            <v>위탁</v>
          </cell>
          <cell r="G255" t="str">
            <v>진천</v>
          </cell>
          <cell r="H255" t="str">
            <v>CSO</v>
          </cell>
          <cell r="I255" t="str">
            <v>케미컬</v>
          </cell>
          <cell r="J255" t="str">
            <v>CSO-위탁</v>
          </cell>
        </row>
        <row r="256">
          <cell r="C256">
            <v>2120600</v>
          </cell>
          <cell r="D256" t="str">
            <v>심바타정20mg(심바스타틴) 1T(낱알반품용)(위탁:동화약품)</v>
          </cell>
          <cell r="E256" t="str">
            <v>심바타정</v>
          </cell>
          <cell r="F256" t="str">
            <v>위탁</v>
          </cell>
          <cell r="G256" t="str">
            <v>진천</v>
          </cell>
          <cell r="H256" t="str">
            <v>CSO</v>
          </cell>
          <cell r="I256" t="str">
            <v>케미컬</v>
          </cell>
          <cell r="J256" t="str">
            <v>CSO-위탁</v>
          </cell>
        </row>
        <row r="257">
          <cell r="C257">
            <v>2120601</v>
          </cell>
          <cell r="D257" t="str">
            <v>심바타정20mg(심바스타틴) 30T BTL(위탁:동화약품)</v>
          </cell>
          <cell r="E257" t="str">
            <v>심바타정</v>
          </cell>
          <cell r="F257" t="str">
            <v>위탁</v>
          </cell>
          <cell r="G257" t="str">
            <v>진천</v>
          </cell>
          <cell r="H257" t="str">
            <v>CSO</v>
          </cell>
          <cell r="I257" t="str">
            <v>케미컬</v>
          </cell>
          <cell r="J257" t="str">
            <v>CSO-위탁</v>
          </cell>
        </row>
        <row r="258">
          <cell r="C258">
            <v>2120602</v>
          </cell>
          <cell r="D258" t="str">
            <v>심바타정20mg(심바스타틴) 100T BTL(위탁:동화약품)</v>
          </cell>
          <cell r="E258" t="str">
            <v>심바타정</v>
          </cell>
          <cell r="F258" t="str">
            <v>위탁</v>
          </cell>
          <cell r="G258" t="str">
            <v>진천</v>
          </cell>
          <cell r="H258" t="str">
            <v>CSO</v>
          </cell>
          <cell r="I258" t="str">
            <v>케미컬</v>
          </cell>
          <cell r="J258" t="str">
            <v>CSO-위탁</v>
          </cell>
        </row>
        <row r="259">
          <cell r="C259">
            <v>2120700</v>
          </cell>
          <cell r="D259" t="str">
            <v>심바타정40mg(심바스타틴) 1T(낱알반품용)(위탁:동화약품)</v>
          </cell>
          <cell r="E259" t="str">
            <v>심바타정</v>
          </cell>
          <cell r="F259" t="str">
            <v>위탁</v>
          </cell>
          <cell r="G259" t="str">
            <v>진천</v>
          </cell>
          <cell r="H259" t="str">
            <v>CSO</v>
          </cell>
          <cell r="I259" t="str">
            <v>케미컬</v>
          </cell>
          <cell r="J259" t="str">
            <v>CSO-위탁</v>
          </cell>
        </row>
        <row r="260">
          <cell r="C260">
            <v>2120701</v>
          </cell>
          <cell r="D260" t="str">
            <v>심바타정40mg(심바스타틴) 30T BTL(위탁:동화약품)</v>
          </cell>
          <cell r="E260" t="str">
            <v>심바타정</v>
          </cell>
          <cell r="F260" t="str">
            <v>위탁</v>
          </cell>
          <cell r="G260" t="str">
            <v>진천</v>
          </cell>
          <cell r="H260" t="str">
            <v>CSO</v>
          </cell>
          <cell r="I260" t="str">
            <v>케미컬</v>
          </cell>
          <cell r="J260" t="str">
            <v>CSO-위탁</v>
          </cell>
        </row>
        <row r="261">
          <cell r="C261">
            <v>2120702</v>
          </cell>
          <cell r="D261" t="str">
            <v>심바타정40mg(심바스타틴) 100T BTL(위탁:동화약품)</v>
          </cell>
          <cell r="E261" t="str">
            <v>심바타정</v>
          </cell>
          <cell r="F261" t="str">
            <v>위탁</v>
          </cell>
          <cell r="G261" t="str">
            <v>진천</v>
          </cell>
          <cell r="H261" t="str">
            <v>CSO</v>
          </cell>
          <cell r="I261" t="str">
            <v>케미컬</v>
          </cell>
          <cell r="J261" t="str">
            <v>CSO-위탁</v>
          </cell>
        </row>
        <row r="262">
          <cell r="C262">
            <v>2121000</v>
          </cell>
          <cell r="D262" t="str">
            <v>칸타칸플러스정16/12.5mg 1T(낱알반품용)(위탁:위더스제약)</v>
          </cell>
          <cell r="E262" t="str">
            <v>칸타칸플러스정</v>
          </cell>
          <cell r="F262" t="str">
            <v>위탁</v>
          </cell>
          <cell r="G262" t="str">
            <v>진천</v>
          </cell>
          <cell r="H262" t="str">
            <v>CSO</v>
          </cell>
          <cell r="I262" t="str">
            <v>케미컬</v>
          </cell>
          <cell r="J262" t="str">
            <v>CSO-위탁</v>
          </cell>
        </row>
        <row r="263">
          <cell r="C263">
            <v>2121001</v>
          </cell>
          <cell r="D263" t="str">
            <v>칸타칸플러스정16/12.5mg 30T BTL(위탁:위더스제약)</v>
          </cell>
          <cell r="E263" t="str">
            <v>칸타칸플러스정</v>
          </cell>
          <cell r="F263" t="str">
            <v>위탁</v>
          </cell>
          <cell r="G263" t="str">
            <v>진천</v>
          </cell>
          <cell r="H263" t="str">
            <v>CSO</v>
          </cell>
          <cell r="I263" t="str">
            <v>케미컬</v>
          </cell>
          <cell r="J263" t="str">
            <v>CSO-위탁</v>
          </cell>
        </row>
        <row r="264">
          <cell r="C264">
            <v>2121002</v>
          </cell>
          <cell r="D264" t="str">
            <v>칸타칸플러스정16/12.5mg 100T BTL(위탁:위더스제약)</v>
          </cell>
          <cell r="E264" t="str">
            <v>칸타칸플러스정</v>
          </cell>
          <cell r="F264" t="str">
            <v>위탁</v>
          </cell>
          <cell r="G264" t="str">
            <v>진천</v>
          </cell>
          <cell r="H264" t="str">
            <v>CSO</v>
          </cell>
          <cell r="I264" t="str">
            <v>케미컬</v>
          </cell>
          <cell r="J264" t="str">
            <v>CSO-위탁</v>
          </cell>
        </row>
        <row r="265">
          <cell r="C265">
            <v>2121100</v>
          </cell>
          <cell r="D265" t="str">
            <v>셀레비카정5/20mg 1T(낱알반품용)(위탁:다산제약)</v>
          </cell>
          <cell r="E265" t="str">
            <v>셀레비카정</v>
          </cell>
          <cell r="F265" t="str">
            <v>위탁</v>
          </cell>
          <cell r="G265" t="str">
            <v>진천</v>
          </cell>
          <cell r="H265" t="str">
            <v>CSO</v>
          </cell>
          <cell r="I265" t="str">
            <v>케미컬</v>
          </cell>
          <cell r="J265" t="str">
            <v>CSO-위탁</v>
          </cell>
        </row>
        <row r="266">
          <cell r="C266">
            <v>2121101</v>
          </cell>
          <cell r="D266" t="str">
            <v>셀레비카정5/20mg 28T Alu-Alu(위탁:다산제약)</v>
          </cell>
          <cell r="E266" t="str">
            <v>셀레비카정</v>
          </cell>
          <cell r="F266" t="str">
            <v>위탁</v>
          </cell>
          <cell r="G266" t="str">
            <v>진천</v>
          </cell>
          <cell r="H266" t="str">
            <v>CSO</v>
          </cell>
          <cell r="I266" t="str">
            <v>케미컬</v>
          </cell>
          <cell r="J266" t="str">
            <v>CSO-위탁</v>
          </cell>
        </row>
        <row r="267">
          <cell r="C267">
            <v>2121200</v>
          </cell>
          <cell r="D267" t="str">
            <v>셀레비카정5/40mg 1T(낱알반품용)(위탁:다산제약)</v>
          </cell>
          <cell r="E267" t="str">
            <v>셀레비카정</v>
          </cell>
          <cell r="F267" t="str">
            <v>위탁</v>
          </cell>
          <cell r="G267" t="str">
            <v>진천</v>
          </cell>
          <cell r="H267" t="str">
            <v>CSO</v>
          </cell>
          <cell r="I267" t="str">
            <v>케미컬</v>
          </cell>
          <cell r="J267" t="str">
            <v>CSO-위탁</v>
          </cell>
        </row>
        <row r="268">
          <cell r="C268">
            <v>2121201</v>
          </cell>
          <cell r="D268" t="str">
            <v>셀레비카정5/40mg 28T Alu-Alu(위탁:다산제약)</v>
          </cell>
          <cell r="E268" t="str">
            <v>셀레비카정</v>
          </cell>
          <cell r="F268" t="str">
            <v>위탁</v>
          </cell>
          <cell r="G268" t="str">
            <v>진천</v>
          </cell>
          <cell r="H268" t="str">
            <v>CSO</v>
          </cell>
          <cell r="I268" t="str">
            <v>케미컬</v>
          </cell>
          <cell r="J268" t="str">
            <v>CSO-위탁</v>
          </cell>
        </row>
        <row r="269">
          <cell r="C269">
            <v>2121300</v>
          </cell>
          <cell r="D269" t="str">
            <v>셀레비카정10/40mg 1T(낱알반품용)(위탁:다산제약)</v>
          </cell>
          <cell r="E269" t="str">
            <v>셀레비카정</v>
          </cell>
          <cell r="F269" t="str">
            <v>위탁</v>
          </cell>
          <cell r="G269" t="str">
            <v>진천</v>
          </cell>
          <cell r="H269" t="str">
            <v>CSO</v>
          </cell>
          <cell r="I269" t="str">
            <v>케미컬</v>
          </cell>
          <cell r="J269" t="str">
            <v>CSO-위탁</v>
          </cell>
        </row>
        <row r="270">
          <cell r="C270">
            <v>2121301</v>
          </cell>
          <cell r="D270" t="str">
            <v>셀레비카정10/40mg 28T Alu-Alu(위탁:다산제약)</v>
          </cell>
          <cell r="E270" t="str">
            <v>셀레비카정</v>
          </cell>
          <cell r="F270" t="str">
            <v>위탁</v>
          </cell>
          <cell r="G270" t="str">
            <v>진천</v>
          </cell>
          <cell r="H270" t="str">
            <v>CSO</v>
          </cell>
          <cell r="I270" t="str">
            <v>케미컬</v>
          </cell>
          <cell r="J270" t="str">
            <v>CSO-위탁</v>
          </cell>
        </row>
        <row r="271">
          <cell r="C271">
            <v>2121400</v>
          </cell>
          <cell r="D271" t="str">
            <v>토파스정100mg(토피라메이트) 1T(낱알반품용)(위탁:한림제약)</v>
          </cell>
          <cell r="E271" t="str">
            <v>토파스정</v>
          </cell>
          <cell r="F271" t="str">
            <v>위탁</v>
          </cell>
          <cell r="G271" t="str">
            <v>진천</v>
          </cell>
          <cell r="H271" t="str">
            <v>CSO</v>
          </cell>
          <cell r="I271" t="str">
            <v>케미컬</v>
          </cell>
          <cell r="J271" t="str">
            <v>CSO-위탁</v>
          </cell>
        </row>
        <row r="272">
          <cell r="C272">
            <v>2121401</v>
          </cell>
          <cell r="D272" t="str">
            <v>토파스정100mg(토피라메이트) 30T BTL(위탁:한림제약)</v>
          </cell>
          <cell r="E272" t="str">
            <v>토파스정</v>
          </cell>
          <cell r="F272" t="str">
            <v>위탁</v>
          </cell>
          <cell r="G272" t="str">
            <v>진천</v>
          </cell>
          <cell r="H272" t="str">
            <v>CSO</v>
          </cell>
          <cell r="I272" t="str">
            <v>케미컬</v>
          </cell>
          <cell r="J272" t="str">
            <v>CSO-위탁</v>
          </cell>
        </row>
        <row r="273">
          <cell r="C273">
            <v>2121402</v>
          </cell>
          <cell r="D273" t="str">
            <v>토파스정100mg(토피라메이트) 100T BTL(위탁:한림제약)</v>
          </cell>
          <cell r="E273" t="str">
            <v>토파스정</v>
          </cell>
          <cell r="F273" t="str">
            <v>위탁</v>
          </cell>
          <cell r="G273" t="str">
            <v>진천</v>
          </cell>
          <cell r="H273" t="str">
            <v>CSO</v>
          </cell>
          <cell r="I273" t="str">
            <v>케미컬</v>
          </cell>
          <cell r="J273" t="str">
            <v>CSO-위탁</v>
          </cell>
        </row>
        <row r="274">
          <cell r="C274">
            <v>2121500</v>
          </cell>
          <cell r="D274" t="str">
            <v>셀미살탄정40mg(텔미사르탄) 1T(낱알반품용)(위탁:다산제약)</v>
          </cell>
          <cell r="E274" t="str">
            <v>셀미살탄정</v>
          </cell>
          <cell r="F274" t="str">
            <v>위탁</v>
          </cell>
          <cell r="G274" t="str">
            <v>진천</v>
          </cell>
          <cell r="H274" t="str">
            <v>CSO</v>
          </cell>
          <cell r="I274" t="str">
            <v>케미컬</v>
          </cell>
          <cell r="J274" t="str">
            <v>CSO-위탁</v>
          </cell>
        </row>
        <row r="275">
          <cell r="C275">
            <v>2121501</v>
          </cell>
          <cell r="D275" t="str">
            <v>셀미살탄정40mg(텔미사르탄) 30T Alu-Alu(위탁:다산제약)</v>
          </cell>
          <cell r="E275" t="str">
            <v>셀미살탄정</v>
          </cell>
          <cell r="F275" t="str">
            <v>위탁</v>
          </cell>
          <cell r="G275" t="str">
            <v>진천</v>
          </cell>
          <cell r="H275" t="str">
            <v>CSO</v>
          </cell>
          <cell r="I275" t="str">
            <v>케미컬</v>
          </cell>
          <cell r="J275" t="str">
            <v>CSO-위탁</v>
          </cell>
        </row>
        <row r="276">
          <cell r="C276">
            <v>2121600</v>
          </cell>
          <cell r="D276" t="str">
            <v>셀미살탄정80mg(텔미사르탄) 1T(낱알반품용)(위탁:다산제약)</v>
          </cell>
          <cell r="E276" t="str">
            <v>셀미살탄정</v>
          </cell>
          <cell r="F276" t="str">
            <v>위탁</v>
          </cell>
          <cell r="G276" t="str">
            <v>진천</v>
          </cell>
          <cell r="H276" t="str">
            <v>CSO</v>
          </cell>
          <cell r="I276" t="str">
            <v>케미컬</v>
          </cell>
          <cell r="J276" t="str">
            <v>CSO-위탁</v>
          </cell>
        </row>
        <row r="277">
          <cell r="C277">
            <v>2121601</v>
          </cell>
          <cell r="D277" t="str">
            <v>셀미살탄정80mg(텔미사르탄) 30T Alu-Alu(위탁:다산제약)</v>
          </cell>
          <cell r="E277" t="str">
            <v>셀미살탄정</v>
          </cell>
          <cell r="F277" t="str">
            <v>위탁</v>
          </cell>
          <cell r="G277" t="str">
            <v>진천</v>
          </cell>
          <cell r="H277" t="str">
            <v>CSO</v>
          </cell>
          <cell r="I277" t="str">
            <v>케미컬</v>
          </cell>
          <cell r="J277" t="str">
            <v>CSO-위탁</v>
          </cell>
        </row>
        <row r="278">
          <cell r="C278">
            <v>2121602</v>
          </cell>
          <cell r="D278" t="str">
            <v>셀미살탄정80mg(텔미사르탄) 30T Alu-Alu (위탁:위더스제약)</v>
          </cell>
          <cell r="E278" t="str">
            <v>셀미살탄정</v>
          </cell>
          <cell r="F278" t="str">
            <v>위탁</v>
          </cell>
          <cell r="G278" t="str">
            <v>진천</v>
          </cell>
          <cell r="H278" t="str">
            <v>CSO</v>
          </cell>
          <cell r="I278" t="str">
            <v>케미컬</v>
          </cell>
          <cell r="J278" t="str">
            <v>CSO-위탁</v>
          </cell>
        </row>
        <row r="279">
          <cell r="C279">
            <v>2122001</v>
          </cell>
          <cell r="D279" t="str">
            <v>라비스큐어정 30T BTL(위탁:한국파비스제약)</v>
          </cell>
          <cell r="E279" t="str">
            <v>라비스큐어정</v>
          </cell>
          <cell r="F279" t="str">
            <v>위탁</v>
          </cell>
          <cell r="G279" t="str">
            <v>진천</v>
          </cell>
          <cell r="H279" t="str">
            <v>케미컬</v>
          </cell>
          <cell r="I279" t="str">
            <v>케미컬</v>
          </cell>
          <cell r="J279" t="str">
            <v>기타-위탁</v>
          </cell>
        </row>
        <row r="280">
          <cell r="C280">
            <v>2122002</v>
          </cell>
          <cell r="D280" t="str">
            <v>라비스큐어정 500T BTL(위탁:한국파비스제약)</v>
          </cell>
          <cell r="E280" t="str">
            <v>라비스큐어정</v>
          </cell>
          <cell r="F280" t="str">
            <v>위탁</v>
          </cell>
          <cell r="G280" t="str">
            <v>진천</v>
          </cell>
          <cell r="H280" t="str">
            <v>케미컬</v>
          </cell>
          <cell r="I280" t="str">
            <v>케미컬</v>
          </cell>
          <cell r="J280" t="str">
            <v>기타-위탁</v>
          </cell>
        </row>
        <row r="281">
          <cell r="C281">
            <v>2122100</v>
          </cell>
          <cell r="D281" t="str">
            <v>디메리드정2mg 1T(수탁:다산제약)(낱알반품용)</v>
          </cell>
          <cell r="E281" t="str">
            <v>디메리드정</v>
          </cell>
          <cell r="F281" t="str">
            <v>자사</v>
          </cell>
          <cell r="G281" t="str">
            <v>진천</v>
          </cell>
          <cell r="H281" t="str">
            <v>케미컬</v>
          </cell>
          <cell r="I281" t="str">
            <v>케미컬</v>
          </cell>
          <cell r="J281" t="str">
            <v>기타-자사</v>
          </cell>
        </row>
        <row r="282">
          <cell r="C282">
            <v>2122101</v>
          </cell>
          <cell r="D282" t="str">
            <v>디메리드정2mg 30T BTL(수탁:다산제약)</v>
          </cell>
          <cell r="E282" t="str">
            <v>디메리드정</v>
          </cell>
          <cell r="F282" t="str">
            <v>자사</v>
          </cell>
          <cell r="G282" t="str">
            <v>진천</v>
          </cell>
          <cell r="H282" t="str">
            <v>케미컬</v>
          </cell>
          <cell r="I282" t="str">
            <v>케미컬</v>
          </cell>
          <cell r="J282" t="str">
            <v>기타-자사</v>
          </cell>
        </row>
        <row r="283">
          <cell r="C283">
            <v>2122200</v>
          </cell>
          <cell r="D283" t="str">
            <v>티로디정100mg(티로프라미드염산염) 1T(수탁:다산제약)(낱알반품용)</v>
          </cell>
          <cell r="E283" t="str">
            <v>티로디정</v>
          </cell>
          <cell r="F283" t="str">
            <v>자사</v>
          </cell>
          <cell r="G283" t="str">
            <v>진천</v>
          </cell>
          <cell r="H283" t="str">
            <v>케미컬</v>
          </cell>
          <cell r="I283" t="str">
            <v>케미컬</v>
          </cell>
          <cell r="J283" t="str">
            <v>기타-자사</v>
          </cell>
        </row>
        <row r="284">
          <cell r="C284">
            <v>2122201</v>
          </cell>
          <cell r="D284" t="str">
            <v>티로디정100mg(티로프라미드염산염) 30T BTL(수탁:다산제약)</v>
          </cell>
          <cell r="E284" t="str">
            <v>티로디정</v>
          </cell>
          <cell r="F284" t="str">
            <v>자사</v>
          </cell>
          <cell r="G284" t="str">
            <v>진천</v>
          </cell>
          <cell r="H284" t="str">
            <v>케미컬</v>
          </cell>
          <cell r="I284" t="str">
            <v>케미컬</v>
          </cell>
          <cell r="J284" t="str">
            <v>기타-자사</v>
          </cell>
        </row>
        <row r="285">
          <cell r="C285">
            <v>2122202</v>
          </cell>
          <cell r="D285" t="str">
            <v>티로디정100mg(티로프라미드염산염) 100T BTL(수탁:다산제약)</v>
          </cell>
          <cell r="E285" t="str">
            <v>티로디정</v>
          </cell>
          <cell r="F285" t="str">
            <v>자사</v>
          </cell>
          <cell r="G285" t="str">
            <v>진천</v>
          </cell>
          <cell r="H285" t="str">
            <v>케미컬</v>
          </cell>
          <cell r="I285" t="str">
            <v>케미컬</v>
          </cell>
          <cell r="J285" t="str">
            <v>기타-위탁</v>
          </cell>
        </row>
        <row r="286">
          <cell r="C286">
            <v>2122300</v>
          </cell>
          <cell r="D286" t="str">
            <v>아라펜세미정 1T(낱알반품용)(위탁:제뉴원사이언스)</v>
          </cell>
          <cell r="E286" t="str">
            <v>아라펜세미정</v>
          </cell>
          <cell r="F286" t="str">
            <v>위탁</v>
          </cell>
          <cell r="G286" t="str">
            <v>진천</v>
          </cell>
          <cell r="H286" t="str">
            <v>CSO</v>
          </cell>
          <cell r="I286" t="str">
            <v>케미컬</v>
          </cell>
          <cell r="J286" t="str">
            <v>CSO-위탁</v>
          </cell>
        </row>
        <row r="287">
          <cell r="C287">
            <v>2122301</v>
          </cell>
          <cell r="D287" t="str">
            <v>아라펜세미정 30T BTL(위탁:제뉴원사이언스)</v>
          </cell>
          <cell r="E287" t="str">
            <v>아라펜세미정</v>
          </cell>
          <cell r="F287" t="str">
            <v>위탁</v>
          </cell>
          <cell r="G287" t="str">
            <v>진천</v>
          </cell>
          <cell r="H287" t="str">
            <v>CSO</v>
          </cell>
          <cell r="I287" t="str">
            <v>케미컬</v>
          </cell>
          <cell r="J287" t="str">
            <v>CSO-위탁</v>
          </cell>
        </row>
        <row r="288">
          <cell r="C288">
            <v>2122302</v>
          </cell>
          <cell r="D288" t="str">
            <v>아라펜세미정 100T BTL(위탁:제뉴원사이언스)</v>
          </cell>
          <cell r="E288" t="str">
            <v>아라펜세미정</v>
          </cell>
          <cell r="F288" t="str">
            <v>위탁</v>
          </cell>
          <cell r="G288" t="str">
            <v>진천</v>
          </cell>
          <cell r="H288" t="str">
            <v>CSO</v>
          </cell>
          <cell r="I288" t="str">
            <v>케미컬</v>
          </cell>
          <cell r="J288" t="str">
            <v>CSO-위탁</v>
          </cell>
        </row>
        <row r="289">
          <cell r="C289">
            <v>2122500</v>
          </cell>
          <cell r="D289" t="str">
            <v>세페리손정 1T(낱알반품용)(위탁:유영제약)(필름코팅)</v>
          </cell>
          <cell r="E289" t="str">
            <v>세페리손정</v>
          </cell>
          <cell r="F289" t="str">
            <v>위탁</v>
          </cell>
          <cell r="G289" t="str">
            <v>진천</v>
          </cell>
          <cell r="H289" t="str">
            <v>CSO</v>
          </cell>
          <cell r="I289" t="str">
            <v>케미컬</v>
          </cell>
          <cell r="J289" t="str">
            <v>CSO-위탁</v>
          </cell>
        </row>
        <row r="290">
          <cell r="C290">
            <v>2122501</v>
          </cell>
          <cell r="D290" t="str">
            <v>세페리손정 30T BTL (위탁:유영제약)(필름코팅)</v>
          </cell>
          <cell r="E290" t="str">
            <v>세페리손정</v>
          </cell>
          <cell r="F290" t="str">
            <v>위탁</v>
          </cell>
          <cell r="G290" t="str">
            <v>진천</v>
          </cell>
          <cell r="H290" t="str">
            <v>CSO</v>
          </cell>
          <cell r="I290" t="str">
            <v>케미컬</v>
          </cell>
          <cell r="J290" t="str">
            <v>CSO-위탁</v>
          </cell>
        </row>
        <row r="291">
          <cell r="C291">
            <v>2122502</v>
          </cell>
          <cell r="D291" t="str">
            <v>세페리손정 500T BTL (위탁:유영제약)(필름코팅)</v>
          </cell>
          <cell r="E291" t="str">
            <v>세페리손정</v>
          </cell>
          <cell r="F291" t="str">
            <v>위탁</v>
          </cell>
          <cell r="G291" t="str">
            <v>진천</v>
          </cell>
          <cell r="H291" t="str">
            <v>CSO</v>
          </cell>
          <cell r="I291" t="str">
            <v>케미컬</v>
          </cell>
          <cell r="J291" t="str">
            <v>CSO-위탁</v>
          </cell>
        </row>
        <row r="292">
          <cell r="C292">
            <v>2122600</v>
          </cell>
          <cell r="D292" t="str">
            <v>카디엔정5/20mg 1T(낱알반품용)(위탁:위더스제약)</v>
          </cell>
          <cell r="E292" t="str">
            <v>카디엔정</v>
          </cell>
          <cell r="F292" t="str">
            <v>위탁</v>
          </cell>
          <cell r="G292" t="str">
            <v>진천</v>
          </cell>
          <cell r="H292" t="str">
            <v>CSO</v>
          </cell>
          <cell r="I292" t="str">
            <v>케미컬</v>
          </cell>
          <cell r="J292" t="str">
            <v>CSO-위탁</v>
          </cell>
        </row>
        <row r="293">
          <cell r="C293">
            <v>2122601</v>
          </cell>
          <cell r="D293" t="str">
            <v>카디엔정5/20mg 30T BTL(위탁:위더스제약)</v>
          </cell>
          <cell r="E293" t="str">
            <v>카디엔정</v>
          </cell>
          <cell r="F293" t="str">
            <v>위탁</v>
          </cell>
          <cell r="G293" t="str">
            <v>진천</v>
          </cell>
          <cell r="H293" t="str">
            <v>CSO</v>
          </cell>
          <cell r="I293" t="str">
            <v>케미컬</v>
          </cell>
          <cell r="J293" t="str">
            <v>CSO-위탁</v>
          </cell>
        </row>
        <row r="294">
          <cell r="C294">
            <v>2122700</v>
          </cell>
          <cell r="D294" t="str">
            <v>트레블정40/5/5mg 1T(낱알반품용)(위탁:일동제약)</v>
          </cell>
          <cell r="E294" t="str">
            <v>트레블정</v>
          </cell>
          <cell r="F294" t="str">
            <v>위탁</v>
          </cell>
          <cell r="G294" t="str">
            <v>진천</v>
          </cell>
          <cell r="H294" t="str">
            <v>케미컬</v>
          </cell>
          <cell r="I294" t="str">
            <v>케미컬</v>
          </cell>
          <cell r="J294" t="str">
            <v>기타-위탁</v>
          </cell>
        </row>
        <row r="295">
          <cell r="C295">
            <v>2122701</v>
          </cell>
          <cell r="D295" t="str">
            <v>트레블정40/5/5mg 30T PTP(위탁:일동제약)</v>
          </cell>
          <cell r="E295" t="str">
            <v>트레블정</v>
          </cell>
          <cell r="F295" t="str">
            <v>위탁</v>
          </cell>
          <cell r="G295" t="str">
            <v>진천</v>
          </cell>
          <cell r="H295" t="str">
            <v>케미컬</v>
          </cell>
          <cell r="I295" t="str">
            <v>케미컬</v>
          </cell>
          <cell r="J295" t="str">
            <v>트레블정</v>
          </cell>
        </row>
        <row r="296">
          <cell r="C296">
            <v>2122800</v>
          </cell>
          <cell r="D296" t="str">
            <v>트레블정40/5/10mg 1T(낱알반품용)(위탁:일동제약)</v>
          </cell>
          <cell r="E296" t="str">
            <v>트레블정</v>
          </cell>
          <cell r="F296" t="str">
            <v>위탁</v>
          </cell>
          <cell r="G296" t="str">
            <v>진천</v>
          </cell>
          <cell r="H296" t="str">
            <v>케미컬</v>
          </cell>
          <cell r="I296" t="str">
            <v>케미컬</v>
          </cell>
          <cell r="J296" t="str">
            <v>트레블정</v>
          </cell>
        </row>
        <row r="297">
          <cell r="C297">
            <v>2122801</v>
          </cell>
          <cell r="D297" t="str">
            <v>트레블정40/5/10mg 30T PTP(위탁:일동제약)</v>
          </cell>
          <cell r="E297" t="str">
            <v>트레블정</v>
          </cell>
          <cell r="F297" t="str">
            <v>위탁</v>
          </cell>
          <cell r="G297" t="str">
            <v>진천</v>
          </cell>
          <cell r="H297" t="str">
            <v>케미컬</v>
          </cell>
          <cell r="I297" t="str">
            <v>케미컬</v>
          </cell>
          <cell r="J297" t="str">
            <v>트레블정</v>
          </cell>
        </row>
        <row r="298">
          <cell r="C298">
            <v>2122900</v>
          </cell>
          <cell r="D298" t="str">
            <v>트레블정80/5/5mg 1T(낱알반품용)(위탁:일동제약)</v>
          </cell>
          <cell r="E298" t="str">
            <v>트레블정</v>
          </cell>
          <cell r="F298" t="str">
            <v>위탁</v>
          </cell>
          <cell r="G298" t="str">
            <v>진천</v>
          </cell>
          <cell r="H298" t="str">
            <v>케미컬</v>
          </cell>
          <cell r="I298" t="str">
            <v>케미컬</v>
          </cell>
          <cell r="J298" t="str">
            <v>트레블정</v>
          </cell>
        </row>
        <row r="299">
          <cell r="C299">
            <v>2122901</v>
          </cell>
          <cell r="D299" t="str">
            <v>트레블정80/5/5mg 30T PTP(위탁:일동제약)</v>
          </cell>
          <cell r="E299" t="str">
            <v>트레블정</v>
          </cell>
          <cell r="F299" t="str">
            <v>위탁</v>
          </cell>
          <cell r="G299" t="str">
            <v>진천</v>
          </cell>
          <cell r="H299" t="str">
            <v>케미컬</v>
          </cell>
          <cell r="I299" t="str">
            <v>케미컬</v>
          </cell>
          <cell r="J299" t="str">
            <v>트레블정</v>
          </cell>
        </row>
        <row r="300">
          <cell r="C300">
            <v>2123000</v>
          </cell>
          <cell r="D300" t="str">
            <v>트레블정80/5/10mg 1T(낱알반품용)(위탁:일동제약)</v>
          </cell>
          <cell r="E300" t="str">
            <v>트레블정</v>
          </cell>
          <cell r="F300" t="str">
            <v>위탁</v>
          </cell>
          <cell r="G300" t="str">
            <v>진천</v>
          </cell>
          <cell r="H300" t="str">
            <v>케미컬</v>
          </cell>
          <cell r="I300" t="str">
            <v>케미컬</v>
          </cell>
          <cell r="J300" t="str">
            <v>트레블정</v>
          </cell>
        </row>
        <row r="301">
          <cell r="C301">
            <v>2123001</v>
          </cell>
          <cell r="D301" t="str">
            <v>트레블정80/5/10mg 30T PTP(위탁:일동제약)</v>
          </cell>
          <cell r="E301" t="str">
            <v>트레블정</v>
          </cell>
          <cell r="F301" t="str">
            <v>위탁</v>
          </cell>
          <cell r="G301" t="str">
            <v>진천</v>
          </cell>
          <cell r="H301" t="str">
            <v>케미컬</v>
          </cell>
          <cell r="I301" t="str">
            <v>케미컬</v>
          </cell>
          <cell r="J301" t="str">
            <v>트레블정</v>
          </cell>
        </row>
        <row r="302">
          <cell r="C302">
            <v>2123100</v>
          </cell>
          <cell r="D302" t="str">
            <v>루알바정20mg 1T(낱알반품용)(위탁: 한국피엠지제약)</v>
          </cell>
          <cell r="E302" t="str">
            <v>루알바정</v>
          </cell>
          <cell r="F302" t="str">
            <v>위탁</v>
          </cell>
          <cell r="G302" t="str">
            <v>진천</v>
          </cell>
          <cell r="H302" t="str">
            <v>CSO</v>
          </cell>
          <cell r="I302" t="str">
            <v>케미컬</v>
          </cell>
          <cell r="J302" t="str">
            <v>CSO-위탁</v>
          </cell>
        </row>
        <row r="303">
          <cell r="C303">
            <v>2123101</v>
          </cell>
          <cell r="D303" t="str">
            <v>루알바정20mg 30T BTL(위탁: 한국피엠지제약)</v>
          </cell>
          <cell r="E303" t="str">
            <v>루알바정</v>
          </cell>
          <cell r="F303" t="str">
            <v>위탁</v>
          </cell>
          <cell r="G303" t="str">
            <v>진천</v>
          </cell>
          <cell r="H303" t="str">
            <v>CSO</v>
          </cell>
          <cell r="I303" t="str">
            <v>케미컬</v>
          </cell>
          <cell r="J303" t="str">
            <v>CSO-위탁</v>
          </cell>
        </row>
        <row r="304">
          <cell r="C304">
            <v>2123102</v>
          </cell>
          <cell r="D304" t="str">
            <v>루알바정20mg 100T BTL(위탁: 한국피엠지제약)</v>
          </cell>
          <cell r="E304" t="str">
            <v>루알바정</v>
          </cell>
          <cell r="F304" t="str">
            <v>위탁</v>
          </cell>
          <cell r="G304" t="str">
            <v>진천</v>
          </cell>
          <cell r="H304" t="str">
            <v>CSO</v>
          </cell>
          <cell r="I304" t="str">
            <v>케미컬</v>
          </cell>
          <cell r="J304" t="str">
            <v>CSO-위탁</v>
          </cell>
        </row>
        <row r="305">
          <cell r="C305">
            <v>2123200</v>
          </cell>
          <cell r="D305" t="str">
            <v>셀메텍플러스정20/12.5mg 1T(낱알반품용)(위탁:다산제약)</v>
          </cell>
          <cell r="E305" t="str">
            <v>셀메텍플러스정</v>
          </cell>
          <cell r="F305" t="str">
            <v>위탁</v>
          </cell>
          <cell r="G305" t="str">
            <v>진천</v>
          </cell>
          <cell r="H305" t="str">
            <v>CSO</v>
          </cell>
          <cell r="I305" t="str">
            <v>케미컬</v>
          </cell>
          <cell r="J305" t="str">
            <v>CSO-위탁</v>
          </cell>
        </row>
        <row r="306">
          <cell r="C306">
            <v>2123201</v>
          </cell>
          <cell r="D306" t="str">
            <v>셀메텍플러스정20/12.5mg 30T BTL (위탁:다산제약)</v>
          </cell>
          <cell r="E306" t="str">
            <v>셀메텍플러스정</v>
          </cell>
          <cell r="F306" t="str">
            <v>위탁</v>
          </cell>
          <cell r="G306" t="str">
            <v>진천</v>
          </cell>
          <cell r="H306" t="str">
            <v>CSO</v>
          </cell>
          <cell r="I306" t="str">
            <v>케미컬</v>
          </cell>
          <cell r="J306" t="str">
            <v>CSO-위탁</v>
          </cell>
        </row>
        <row r="307">
          <cell r="C307">
            <v>2123202</v>
          </cell>
          <cell r="D307" t="str">
            <v>셀메텍플러스정20/12.5mg 300T BTL (위탁:다산제약)</v>
          </cell>
          <cell r="E307" t="str">
            <v>셀메텍플러스정</v>
          </cell>
          <cell r="F307" t="str">
            <v>위탁</v>
          </cell>
          <cell r="G307" t="str">
            <v>진천</v>
          </cell>
          <cell r="H307" t="str">
            <v>CSO</v>
          </cell>
          <cell r="I307" t="str">
            <v>케미컬</v>
          </cell>
          <cell r="J307" t="str">
            <v>CSO-위탁</v>
          </cell>
        </row>
        <row r="308">
          <cell r="C308">
            <v>2123301</v>
          </cell>
          <cell r="D308" t="str">
            <v>가네진정 60T PTP(위탁:셀트리온제약청주공장)</v>
          </cell>
          <cell r="E308" t="str">
            <v>가네진정</v>
          </cell>
          <cell r="F308" t="str">
            <v>위탁</v>
          </cell>
          <cell r="G308" t="str">
            <v>진천</v>
          </cell>
          <cell r="H308" t="str">
            <v>OTC</v>
          </cell>
          <cell r="I308" t="str">
            <v>케미컬</v>
          </cell>
          <cell r="J308" t="str">
            <v>OTC-가네진</v>
          </cell>
        </row>
        <row r="309">
          <cell r="C309">
            <v>2123302</v>
          </cell>
          <cell r="D309" t="str">
            <v>가네진정 120T BTL(위탁:셀트리온제약청주공장)</v>
          </cell>
          <cell r="E309" t="str">
            <v>가네진정</v>
          </cell>
          <cell r="F309" t="str">
            <v>위탁</v>
          </cell>
          <cell r="G309" t="str">
            <v>진천</v>
          </cell>
          <cell r="H309" t="str">
            <v>OTC</v>
          </cell>
          <cell r="I309" t="str">
            <v>케미컬</v>
          </cell>
          <cell r="J309" t="str">
            <v>OTC-가네진</v>
          </cell>
        </row>
        <row r="310">
          <cell r="C310">
            <v>2123400</v>
          </cell>
          <cell r="D310" t="str">
            <v>토파스정100mg 1T(낱알반품용)(위탁:대한뉴팜)</v>
          </cell>
          <cell r="E310" t="str">
            <v>토파스정</v>
          </cell>
          <cell r="F310" t="str">
            <v>위탁</v>
          </cell>
          <cell r="G310" t="str">
            <v>진천</v>
          </cell>
          <cell r="H310" t="str">
            <v>CSO</v>
          </cell>
          <cell r="I310" t="str">
            <v>케미컬</v>
          </cell>
          <cell r="J310" t="str">
            <v>CSO-위탁</v>
          </cell>
        </row>
        <row r="311">
          <cell r="C311">
            <v>2123401</v>
          </cell>
          <cell r="D311" t="str">
            <v>토파스정100mg 30T BTL(위탁:대한뉴팜)</v>
          </cell>
          <cell r="E311" t="str">
            <v>토파스정</v>
          </cell>
          <cell r="F311" t="str">
            <v>위탁</v>
          </cell>
          <cell r="G311" t="str">
            <v>진천</v>
          </cell>
          <cell r="H311" t="str">
            <v>CSO</v>
          </cell>
          <cell r="I311" t="str">
            <v>케미컬</v>
          </cell>
          <cell r="J311" t="str">
            <v>CSO-위탁</v>
          </cell>
        </row>
        <row r="312">
          <cell r="C312">
            <v>2123402</v>
          </cell>
          <cell r="D312" t="str">
            <v>토파스정100mg 100T BTL(위탁:대한뉴팜)</v>
          </cell>
          <cell r="E312" t="str">
            <v>토파스정</v>
          </cell>
          <cell r="F312" t="str">
            <v>위탁</v>
          </cell>
          <cell r="G312" t="str">
            <v>진천</v>
          </cell>
          <cell r="H312" t="str">
            <v>CSO</v>
          </cell>
          <cell r="I312" t="str">
            <v>케미컬</v>
          </cell>
          <cell r="J312" t="str">
            <v>CSO-위탁</v>
          </cell>
        </row>
        <row r="313">
          <cell r="C313">
            <v>2123501</v>
          </cell>
          <cell r="D313" t="str">
            <v>고덱스정 10T PTP(임상용)</v>
          </cell>
          <cell r="E313" t="str">
            <v>고덱스정</v>
          </cell>
          <cell r="F313" t="str">
            <v>자사</v>
          </cell>
          <cell r="G313" t="str">
            <v>진천</v>
          </cell>
          <cell r="H313" t="str">
            <v>케미컬</v>
          </cell>
          <cell r="I313" t="str">
            <v>케미컬</v>
          </cell>
          <cell r="J313" t="str">
            <v>고덱스정</v>
          </cell>
        </row>
        <row r="314">
          <cell r="C314">
            <v>2123601</v>
          </cell>
          <cell r="D314" t="str">
            <v>고덱스정 10T PTP(위약)(임상용)</v>
          </cell>
          <cell r="E314" t="str">
            <v>고덱스정</v>
          </cell>
          <cell r="F314" t="str">
            <v>자사</v>
          </cell>
          <cell r="G314" t="str">
            <v>진천</v>
          </cell>
          <cell r="H314" t="str">
            <v>케미컬</v>
          </cell>
          <cell r="I314" t="str">
            <v>케미컬</v>
          </cell>
          <cell r="J314" t="str">
            <v>고덱스정</v>
          </cell>
        </row>
        <row r="315">
          <cell r="C315">
            <v>2123700</v>
          </cell>
          <cell r="D315" t="str">
            <v>마루틴정75mg 1T(낱알반품용)(위탁:제뉴파마)</v>
          </cell>
          <cell r="E315" t="str">
            <v>마루틴정</v>
          </cell>
          <cell r="F315" t="str">
            <v>위탁</v>
          </cell>
          <cell r="G315" t="str">
            <v>진천</v>
          </cell>
          <cell r="H315" t="str">
            <v>CSO</v>
          </cell>
          <cell r="I315" t="str">
            <v>케미컬</v>
          </cell>
          <cell r="J315" t="str">
            <v>CSO-위탁</v>
          </cell>
        </row>
        <row r="316">
          <cell r="C316">
            <v>2123701</v>
          </cell>
          <cell r="D316" t="str">
            <v>마루틴정75mg 30T BTL(위탁:제뉴파마)</v>
          </cell>
          <cell r="E316" t="str">
            <v>마루틴정</v>
          </cell>
          <cell r="F316" t="str">
            <v>위탁</v>
          </cell>
          <cell r="G316" t="str">
            <v>진천</v>
          </cell>
          <cell r="H316" t="str">
            <v>CSO</v>
          </cell>
          <cell r="I316" t="str">
            <v>케미컬</v>
          </cell>
          <cell r="J316" t="str">
            <v>CSO-위탁</v>
          </cell>
        </row>
        <row r="317">
          <cell r="C317">
            <v>2123702</v>
          </cell>
          <cell r="D317" t="str">
            <v>마루틴정75mg 300T BTL(위탁:제뉴파마)</v>
          </cell>
          <cell r="E317" t="str">
            <v>마루틴정</v>
          </cell>
          <cell r="F317" t="str">
            <v>위탁</v>
          </cell>
          <cell r="G317" t="str">
            <v>진천</v>
          </cell>
          <cell r="H317" t="str">
            <v>CSO</v>
          </cell>
          <cell r="I317" t="str">
            <v>케미컬</v>
          </cell>
          <cell r="J317" t="str">
            <v>CSO-위탁</v>
          </cell>
        </row>
        <row r="318">
          <cell r="C318">
            <v>2123800</v>
          </cell>
          <cell r="D318" t="str">
            <v>타올라스정5mg 1T(낱알반품용)(위탁:일동제약)</v>
          </cell>
          <cell r="E318" t="str">
            <v>타올라스정</v>
          </cell>
          <cell r="F318" t="str">
            <v>위탁</v>
          </cell>
          <cell r="G318" t="str">
            <v>진천</v>
          </cell>
          <cell r="H318" t="str">
            <v>CSO</v>
          </cell>
          <cell r="I318" t="str">
            <v>케미컬</v>
          </cell>
          <cell r="J318" t="str">
            <v>CSO-위탁</v>
          </cell>
        </row>
        <row r="319">
          <cell r="C319">
            <v>2123801</v>
          </cell>
          <cell r="D319" t="str">
            <v>타올라스정5mg 28T PTP(위탁:일동제약)</v>
          </cell>
          <cell r="E319" t="str">
            <v>타올라스정</v>
          </cell>
          <cell r="F319" t="str">
            <v>위탁</v>
          </cell>
          <cell r="G319" t="str">
            <v>진천</v>
          </cell>
          <cell r="H319" t="str">
            <v>CSO</v>
          </cell>
          <cell r="I319" t="str">
            <v>케미컬</v>
          </cell>
          <cell r="J319" t="str">
            <v>CSO-위탁</v>
          </cell>
        </row>
        <row r="320">
          <cell r="C320">
            <v>2123900</v>
          </cell>
          <cell r="D320" t="str">
            <v>타올라스정20mg 1T(낱알반품용)(위탁:일동제약)</v>
          </cell>
          <cell r="E320" t="str">
            <v>타올라스정</v>
          </cell>
          <cell r="F320" t="str">
            <v>위탁</v>
          </cell>
          <cell r="G320" t="str">
            <v>진천</v>
          </cell>
          <cell r="H320" t="str">
            <v>CSO</v>
          </cell>
          <cell r="I320" t="str">
            <v>케미컬</v>
          </cell>
          <cell r="J320" t="str">
            <v>CSO-위탁</v>
          </cell>
        </row>
        <row r="321">
          <cell r="C321">
            <v>2123901</v>
          </cell>
          <cell r="D321" t="str">
            <v>타올라스정20mg 4T PTP(위탁:일동제약)</v>
          </cell>
          <cell r="E321" t="str">
            <v>타올라스정</v>
          </cell>
          <cell r="F321" t="str">
            <v>위탁</v>
          </cell>
          <cell r="G321" t="str">
            <v>진천</v>
          </cell>
          <cell r="H321" t="str">
            <v>CSO</v>
          </cell>
          <cell r="I321" t="str">
            <v>케미컬</v>
          </cell>
          <cell r="J321" t="str">
            <v>CSO-위탁</v>
          </cell>
        </row>
        <row r="322">
          <cell r="C322">
            <v>2124000</v>
          </cell>
          <cell r="D322" t="str">
            <v>알레네정70mg(알렌드론산나트륨삼수화물) 1T(낱알반품용)(위탁:유영제약)</v>
          </cell>
          <cell r="E322" t="str">
            <v>알레네정</v>
          </cell>
          <cell r="F322" t="str">
            <v>위탁</v>
          </cell>
          <cell r="G322" t="str">
            <v>진천</v>
          </cell>
          <cell r="H322" t="str">
            <v>CSO</v>
          </cell>
          <cell r="I322" t="str">
            <v>케미컬</v>
          </cell>
          <cell r="J322" t="str">
            <v>CSO-위탁</v>
          </cell>
        </row>
        <row r="323">
          <cell r="C323">
            <v>2124001</v>
          </cell>
          <cell r="D323" t="str">
            <v>알레네정70mg(알렌드론산나트륨삼수화물) 4T PTP(위탁:유영제약)</v>
          </cell>
          <cell r="E323" t="str">
            <v>알레네정</v>
          </cell>
          <cell r="F323" t="str">
            <v>위탁</v>
          </cell>
          <cell r="G323" t="str">
            <v>진천</v>
          </cell>
          <cell r="H323" t="str">
            <v>CSO</v>
          </cell>
          <cell r="I323" t="str">
            <v>케미컬</v>
          </cell>
          <cell r="J323" t="str">
            <v>CSO-위탁</v>
          </cell>
        </row>
        <row r="324">
          <cell r="C324">
            <v>2124100</v>
          </cell>
          <cell r="D324" t="str">
            <v>셀코르정(4mg)(메틸프레드니솔론) 1T(낱알반품용)(위탁:위더스제약)</v>
          </cell>
          <cell r="E324" t="str">
            <v>셀코르정</v>
          </cell>
          <cell r="F324" t="str">
            <v>위탁</v>
          </cell>
          <cell r="G324" t="str">
            <v>진천</v>
          </cell>
          <cell r="H324" t="str">
            <v>CSO</v>
          </cell>
          <cell r="I324" t="str">
            <v>케미컬</v>
          </cell>
          <cell r="J324" t="str">
            <v>CSO-위탁</v>
          </cell>
        </row>
        <row r="325">
          <cell r="C325">
            <v>2124101</v>
          </cell>
          <cell r="D325" t="str">
            <v>셀코르정(4mg)(메틸프레드니솔론) 30T BTL(위탁;위더스제약)</v>
          </cell>
          <cell r="E325" t="str">
            <v>셀코르정</v>
          </cell>
          <cell r="F325" t="str">
            <v>위탁</v>
          </cell>
          <cell r="G325" t="str">
            <v>진천</v>
          </cell>
          <cell r="H325" t="str">
            <v>CSO</v>
          </cell>
          <cell r="I325" t="str">
            <v>케미컬</v>
          </cell>
          <cell r="J325" t="str">
            <v>CSO-위탁</v>
          </cell>
        </row>
        <row r="326">
          <cell r="C326">
            <v>2124102</v>
          </cell>
          <cell r="D326" t="str">
            <v>셀코르정(4mg)(메틸프레드니솔론) 300T BTL(위탁;위더스제약)</v>
          </cell>
          <cell r="E326" t="str">
            <v>셀코르정</v>
          </cell>
          <cell r="F326" t="str">
            <v>위탁</v>
          </cell>
          <cell r="G326" t="str">
            <v>진천</v>
          </cell>
          <cell r="H326" t="str">
            <v>CSO</v>
          </cell>
          <cell r="I326" t="str">
            <v>케미컬</v>
          </cell>
          <cell r="J326" t="str">
            <v>CSO-위탁</v>
          </cell>
        </row>
        <row r="327">
          <cell r="C327">
            <v>2124200</v>
          </cell>
          <cell r="D327" t="str">
            <v>셀나핀정(125mg)(테르비나핀염산염) 1T(낱알반품용)(위탁:대우제약)</v>
          </cell>
          <cell r="E327" t="str">
            <v>셀나핀정</v>
          </cell>
          <cell r="F327" t="str">
            <v>위탁</v>
          </cell>
          <cell r="G327" t="str">
            <v>진천</v>
          </cell>
          <cell r="H327" t="str">
            <v>CSO</v>
          </cell>
          <cell r="I327" t="str">
            <v>케미컬</v>
          </cell>
          <cell r="J327" t="str">
            <v>CSO-위탁</v>
          </cell>
        </row>
        <row r="328">
          <cell r="C328">
            <v>2124201</v>
          </cell>
          <cell r="D328" t="str">
            <v>셀나핀정(125mg)(테르비나핀염산염) 30T BTL(위탁:대우제약)</v>
          </cell>
          <cell r="E328" t="str">
            <v>셀나핀정</v>
          </cell>
          <cell r="F328" t="str">
            <v>위탁</v>
          </cell>
          <cell r="G328" t="str">
            <v>진천</v>
          </cell>
          <cell r="H328" t="str">
            <v>CSO</v>
          </cell>
          <cell r="I328" t="str">
            <v>케미컬</v>
          </cell>
          <cell r="J328" t="str">
            <v>CSO-위탁</v>
          </cell>
        </row>
        <row r="329">
          <cell r="C329">
            <v>2124202</v>
          </cell>
          <cell r="D329" t="str">
            <v>셀나핀정(125mg)(테르비나핀염산염) 100T BTL(위탁:대우제약)</v>
          </cell>
          <cell r="E329" t="str">
            <v>셀나핀정</v>
          </cell>
          <cell r="F329" t="str">
            <v>위탁</v>
          </cell>
          <cell r="G329" t="str">
            <v>진천</v>
          </cell>
          <cell r="H329" t="str">
            <v>CSO</v>
          </cell>
          <cell r="I329" t="str">
            <v>케미컬</v>
          </cell>
          <cell r="J329" t="str">
            <v>CSO-위탁</v>
          </cell>
        </row>
        <row r="330">
          <cell r="C330">
            <v>2124300</v>
          </cell>
          <cell r="D330" t="str">
            <v>유가인정40mg(브롬화옥틸로늄) 1T(낱알반품용)(위탁:진양제약)</v>
          </cell>
          <cell r="E330" t="str">
            <v>유가인정</v>
          </cell>
          <cell r="F330" t="str">
            <v>위탁</v>
          </cell>
          <cell r="G330" t="str">
            <v>진천</v>
          </cell>
          <cell r="H330" t="str">
            <v>CSO</v>
          </cell>
          <cell r="I330" t="str">
            <v>케미컬</v>
          </cell>
          <cell r="J330" t="str">
            <v>CSO-위탁</v>
          </cell>
        </row>
        <row r="331">
          <cell r="C331">
            <v>2124301</v>
          </cell>
          <cell r="D331" t="str">
            <v>유가인정40mg(브롬화옥틸로늄) 30T BTL (위탁:진양제약)</v>
          </cell>
          <cell r="E331" t="str">
            <v>유가인정</v>
          </cell>
          <cell r="F331" t="str">
            <v>위탁</v>
          </cell>
          <cell r="G331" t="str">
            <v>진천</v>
          </cell>
          <cell r="H331" t="str">
            <v>CSO</v>
          </cell>
          <cell r="I331" t="str">
            <v>케미컬</v>
          </cell>
          <cell r="J331" t="str">
            <v>CSO-위탁</v>
          </cell>
        </row>
        <row r="332">
          <cell r="C332">
            <v>2124302</v>
          </cell>
          <cell r="D332" t="str">
            <v>유가인정40mg(브롬화옥틸로늄) 300T BTL (위탁:진양제약)</v>
          </cell>
          <cell r="E332" t="str">
            <v>유가인정</v>
          </cell>
          <cell r="F332" t="str">
            <v>위탁</v>
          </cell>
          <cell r="G332" t="str">
            <v>진천</v>
          </cell>
          <cell r="H332" t="str">
            <v>CSO</v>
          </cell>
          <cell r="I332" t="str">
            <v>케미컬</v>
          </cell>
          <cell r="J332" t="str">
            <v>CSO-위탁</v>
          </cell>
        </row>
        <row r="333">
          <cell r="C333">
            <v>2124400</v>
          </cell>
          <cell r="D333" t="str">
            <v>알세틴정(레보세티리진염산염) 1T(낱알반품용)</v>
          </cell>
          <cell r="E333" t="str">
            <v>알세틴정</v>
          </cell>
          <cell r="F333" t="str">
            <v>자사</v>
          </cell>
          <cell r="G333" t="str">
            <v>진천</v>
          </cell>
          <cell r="H333" t="str">
            <v>CSO</v>
          </cell>
          <cell r="I333" t="str">
            <v>케미컬</v>
          </cell>
          <cell r="J333" t="str">
            <v>CSO-자사</v>
          </cell>
        </row>
        <row r="334">
          <cell r="C334">
            <v>2124401</v>
          </cell>
          <cell r="D334" t="str">
            <v>알세틴정(레보세티리진염산염) 30T BTL</v>
          </cell>
          <cell r="E334" t="str">
            <v>알세틴정</v>
          </cell>
          <cell r="F334" t="str">
            <v>자사</v>
          </cell>
          <cell r="G334" t="str">
            <v>진천</v>
          </cell>
          <cell r="H334" t="str">
            <v>CSO</v>
          </cell>
          <cell r="I334" t="str">
            <v>케미컬</v>
          </cell>
          <cell r="J334" t="str">
            <v>CSO-자사</v>
          </cell>
        </row>
        <row r="335">
          <cell r="C335">
            <v>2124402</v>
          </cell>
          <cell r="D335" t="str">
            <v>알세틴정(레보세티리진염산염) 100T BTL</v>
          </cell>
          <cell r="E335" t="str">
            <v>알세틴정</v>
          </cell>
          <cell r="F335" t="str">
            <v>자사</v>
          </cell>
          <cell r="G335" t="str">
            <v>진천</v>
          </cell>
          <cell r="H335" t="str">
            <v>CSO</v>
          </cell>
          <cell r="I335" t="str">
            <v>케미컬</v>
          </cell>
          <cell r="J335" t="str">
            <v>CSO-자사</v>
          </cell>
        </row>
        <row r="336">
          <cell r="C336">
            <v>2124500</v>
          </cell>
          <cell r="D336" t="str">
            <v>레드로피정(레보드로프로피진) 1T(낱알반품용)</v>
          </cell>
          <cell r="E336" t="str">
            <v>레드로피정</v>
          </cell>
          <cell r="F336" t="str">
            <v>자사</v>
          </cell>
          <cell r="G336" t="str">
            <v>진천</v>
          </cell>
          <cell r="H336" t="str">
            <v>CSO</v>
          </cell>
          <cell r="I336" t="str">
            <v>케미컬</v>
          </cell>
          <cell r="J336" t="str">
            <v>CSO-자사</v>
          </cell>
        </row>
        <row r="337">
          <cell r="C337">
            <v>2124501</v>
          </cell>
          <cell r="D337" t="str">
            <v>레드로피정(60mg)(레보드로프로피진) 30T BTL</v>
          </cell>
          <cell r="E337" t="str">
            <v>레드로피정</v>
          </cell>
          <cell r="F337" t="str">
            <v>자사</v>
          </cell>
          <cell r="G337" t="str">
            <v>진천</v>
          </cell>
          <cell r="H337" t="str">
            <v>CSO</v>
          </cell>
          <cell r="I337" t="str">
            <v>케미컬</v>
          </cell>
          <cell r="J337" t="str">
            <v>CSO-자사</v>
          </cell>
        </row>
        <row r="338">
          <cell r="C338">
            <v>2124502</v>
          </cell>
          <cell r="D338" t="str">
            <v>레드로피정(60mg)(레보드로프로피진) 100T BTL</v>
          </cell>
          <cell r="E338" t="str">
            <v>레드로피정</v>
          </cell>
          <cell r="F338" t="str">
            <v>자사</v>
          </cell>
          <cell r="G338" t="str">
            <v>진천</v>
          </cell>
          <cell r="H338" t="str">
            <v>CSO</v>
          </cell>
          <cell r="I338" t="str">
            <v>케미컬</v>
          </cell>
          <cell r="J338" t="str">
            <v>CSO-자사</v>
          </cell>
        </row>
        <row r="339">
          <cell r="C339">
            <v>2124600</v>
          </cell>
          <cell r="D339" t="str">
            <v>셀메텍정20mg(올메사르탄메독소밀) 1T(낱알반품용)</v>
          </cell>
          <cell r="E339" t="str">
            <v>셀메텍정</v>
          </cell>
          <cell r="F339" t="str">
            <v>자사</v>
          </cell>
          <cell r="G339" t="str">
            <v>진천</v>
          </cell>
          <cell r="H339" t="str">
            <v>CSO</v>
          </cell>
          <cell r="I339" t="str">
            <v>케미컬</v>
          </cell>
          <cell r="J339" t="str">
            <v>CSO-자사</v>
          </cell>
        </row>
        <row r="340">
          <cell r="C340">
            <v>2124601</v>
          </cell>
          <cell r="D340" t="str">
            <v>셀메텍정20mg(올메사르탄메독소밀) 30T BTL</v>
          </cell>
          <cell r="E340" t="str">
            <v>셀메텍정</v>
          </cell>
          <cell r="F340" t="str">
            <v>자사</v>
          </cell>
          <cell r="G340" t="str">
            <v>진천</v>
          </cell>
          <cell r="H340" t="str">
            <v>CSO</v>
          </cell>
          <cell r="I340" t="str">
            <v>케미컬</v>
          </cell>
          <cell r="J340" t="str">
            <v>CSO-자사</v>
          </cell>
        </row>
        <row r="341">
          <cell r="C341">
            <v>2124602</v>
          </cell>
          <cell r="D341" t="str">
            <v>셀메텍정20mg(올메사르탄메독소밀) 300T BTL</v>
          </cell>
          <cell r="E341" t="str">
            <v>셀메텍정</v>
          </cell>
          <cell r="F341" t="str">
            <v>자사</v>
          </cell>
          <cell r="G341" t="str">
            <v>진천</v>
          </cell>
          <cell r="H341" t="str">
            <v>CSO</v>
          </cell>
          <cell r="I341" t="str">
            <v>케미컬</v>
          </cell>
          <cell r="J341" t="str">
            <v>CSO-자사</v>
          </cell>
        </row>
        <row r="342">
          <cell r="C342">
            <v>2124700</v>
          </cell>
          <cell r="D342" t="str">
            <v>레비탐정1000mg(레비티라세탐) 1T(낱알반품용)</v>
          </cell>
          <cell r="E342" t="str">
            <v>레비탐정</v>
          </cell>
          <cell r="F342" t="str">
            <v>자사</v>
          </cell>
          <cell r="G342" t="str">
            <v>진천</v>
          </cell>
          <cell r="H342" t="str">
            <v>CSO</v>
          </cell>
          <cell r="I342" t="str">
            <v>케미컬</v>
          </cell>
          <cell r="J342" t="str">
            <v>CSO-자사</v>
          </cell>
        </row>
        <row r="343">
          <cell r="C343">
            <v>2124800</v>
          </cell>
          <cell r="D343" t="str">
            <v>스톨라푸정10mg(라푸티딘) 1T(낱알반품용)</v>
          </cell>
          <cell r="E343" t="str">
            <v>스톨라푸정</v>
          </cell>
          <cell r="F343" t="str">
            <v>자사</v>
          </cell>
          <cell r="G343" t="str">
            <v>진천</v>
          </cell>
          <cell r="H343" t="str">
            <v>CSO</v>
          </cell>
          <cell r="I343" t="str">
            <v>케미컬</v>
          </cell>
          <cell r="J343" t="str">
            <v>CSO-자사</v>
          </cell>
        </row>
        <row r="344">
          <cell r="C344">
            <v>2124900</v>
          </cell>
          <cell r="D344" t="str">
            <v>잘레톤정80mg(잘토프로펜) 1T(낱알반품용)</v>
          </cell>
          <cell r="E344" t="str">
            <v>잘레톤정</v>
          </cell>
          <cell r="F344" t="str">
            <v>자사</v>
          </cell>
          <cell r="G344" t="str">
            <v>진천</v>
          </cell>
          <cell r="H344" t="str">
            <v>CSO</v>
          </cell>
          <cell r="I344" t="str">
            <v>케미컬</v>
          </cell>
          <cell r="J344" t="str">
            <v>CSO-자사</v>
          </cell>
        </row>
        <row r="345">
          <cell r="C345">
            <v>2124901</v>
          </cell>
          <cell r="D345" t="str">
            <v>잘레톤정80mg(잘토프로펜) 30T BTL</v>
          </cell>
          <cell r="E345" t="str">
            <v>잘레톤정</v>
          </cell>
          <cell r="F345" t="str">
            <v>자사</v>
          </cell>
          <cell r="G345" t="str">
            <v>진천</v>
          </cell>
          <cell r="H345" t="str">
            <v>CSO</v>
          </cell>
          <cell r="I345" t="str">
            <v>케미컬</v>
          </cell>
          <cell r="J345" t="str">
            <v>CSO-자사</v>
          </cell>
        </row>
        <row r="346">
          <cell r="C346">
            <v>2124902</v>
          </cell>
          <cell r="D346" t="str">
            <v>잘레톤정80mg(잘토프로펜) 100T BTL</v>
          </cell>
          <cell r="E346" t="str">
            <v>잘레톤정</v>
          </cell>
          <cell r="F346" t="str">
            <v>자사</v>
          </cell>
          <cell r="G346" t="str">
            <v>진천</v>
          </cell>
          <cell r="H346" t="str">
            <v>CSO</v>
          </cell>
          <cell r="I346" t="str">
            <v>케미컬</v>
          </cell>
          <cell r="J346" t="str">
            <v>CSO-자사</v>
          </cell>
        </row>
        <row r="347">
          <cell r="C347">
            <v>2125000</v>
          </cell>
          <cell r="D347" t="str">
            <v>셀칼콘정(폴리카르보필칼슘) 1T(낱알반품용)(위탁:제뉴파마)</v>
          </cell>
          <cell r="E347" t="str">
            <v>셀칼콘정</v>
          </cell>
          <cell r="F347" t="str">
            <v>위탁</v>
          </cell>
          <cell r="G347" t="str">
            <v>진천</v>
          </cell>
          <cell r="H347" t="str">
            <v>CSO</v>
          </cell>
          <cell r="I347" t="str">
            <v>케미컬</v>
          </cell>
          <cell r="J347" t="str">
            <v>CSO-위탁</v>
          </cell>
        </row>
        <row r="348">
          <cell r="C348">
            <v>2125001</v>
          </cell>
          <cell r="D348" t="str">
            <v>셀칼콘정(폴리카르보필칼슘) 30T BTL(위탁:제뉴파마)</v>
          </cell>
          <cell r="E348" t="str">
            <v>셀칼콘정</v>
          </cell>
          <cell r="F348" t="str">
            <v>위탁</v>
          </cell>
          <cell r="G348" t="str">
            <v>진천</v>
          </cell>
          <cell r="H348" t="str">
            <v>CSO</v>
          </cell>
          <cell r="I348" t="str">
            <v>케미컬</v>
          </cell>
          <cell r="J348" t="str">
            <v>CSO-위탁</v>
          </cell>
        </row>
        <row r="349">
          <cell r="C349">
            <v>2125002</v>
          </cell>
          <cell r="D349" t="str">
            <v>셀칼콘정(폴리카르보필칼슘) 500T BTL(위탁:제뉴파마)</v>
          </cell>
          <cell r="E349" t="str">
            <v>셀칼콘정</v>
          </cell>
          <cell r="F349" t="str">
            <v>위탁</v>
          </cell>
          <cell r="G349" t="str">
            <v>진천</v>
          </cell>
          <cell r="H349" t="str">
            <v>CSO</v>
          </cell>
          <cell r="I349" t="str">
            <v>케미컬</v>
          </cell>
          <cell r="J349" t="str">
            <v>CSO-위탁</v>
          </cell>
        </row>
        <row r="350">
          <cell r="C350">
            <v>2125100</v>
          </cell>
          <cell r="D350" t="str">
            <v>셀페리나정5mg(솔리페나신숙신산염) 1T(낱알반품용)(위탁:위더스제약)</v>
          </cell>
          <cell r="E350" t="str">
            <v>셀페리나정</v>
          </cell>
          <cell r="F350" t="str">
            <v>위탁</v>
          </cell>
          <cell r="G350" t="str">
            <v>진천</v>
          </cell>
          <cell r="H350" t="str">
            <v>CSO</v>
          </cell>
          <cell r="I350" t="str">
            <v>케미컬</v>
          </cell>
          <cell r="J350" t="str">
            <v>CSO-위탁</v>
          </cell>
        </row>
        <row r="351">
          <cell r="C351">
            <v>2125101</v>
          </cell>
          <cell r="D351" t="str">
            <v>셀페리나정5mg(솔리페나신숙신산염) 100T PTP (위탁:위더스제약)</v>
          </cell>
          <cell r="E351" t="str">
            <v>셀페리나정</v>
          </cell>
          <cell r="F351" t="str">
            <v>위탁</v>
          </cell>
          <cell r="G351" t="str">
            <v>진천</v>
          </cell>
          <cell r="H351" t="str">
            <v>CSO</v>
          </cell>
          <cell r="I351" t="str">
            <v>케미컬</v>
          </cell>
          <cell r="J351" t="str">
            <v>CSO-위탁</v>
          </cell>
        </row>
        <row r="352">
          <cell r="C352">
            <v>2125200</v>
          </cell>
          <cell r="D352" t="str">
            <v>셀페리나정10mg(솔리페나신숙신산염) 1T(낱알반품용)(위탁:위더스제약)</v>
          </cell>
          <cell r="E352" t="str">
            <v>셀페리나정</v>
          </cell>
          <cell r="F352" t="str">
            <v>위탁</v>
          </cell>
          <cell r="G352" t="str">
            <v>진천</v>
          </cell>
          <cell r="H352" t="str">
            <v>CSO</v>
          </cell>
          <cell r="I352" t="str">
            <v>케미컬</v>
          </cell>
          <cell r="J352" t="str">
            <v>CSO-위탁</v>
          </cell>
        </row>
        <row r="353">
          <cell r="C353">
            <v>2125201</v>
          </cell>
          <cell r="D353" t="str">
            <v>셀페리나정10mg(솔리페나신숙신산염) 100T PTP (위탁:위더스제약)</v>
          </cell>
          <cell r="E353" t="str">
            <v>셀페리나정</v>
          </cell>
          <cell r="F353" t="str">
            <v>위탁</v>
          </cell>
          <cell r="G353" t="str">
            <v>진천</v>
          </cell>
          <cell r="H353" t="str">
            <v>CSO</v>
          </cell>
          <cell r="I353" t="str">
            <v>케미컬</v>
          </cell>
          <cell r="J353" t="str">
            <v>CSO-위탁</v>
          </cell>
        </row>
        <row r="354">
          <cell r="C354">
            <v>2125300</v>
          </cell>
          <cell r="D354" t="str">
            <v>맥스포지정10/160mg 1T(낱알반품용)(위탁:위더스제약)</v>
          </cell>
          <cell r="E354" t="str">
            <v>맥스포지정</v>
          </cell>
          <cell r="F354" t="str">
            <v>위탁</v>
          </cell>
          <cell r="G354" t="str">
            <v>진천</v>
          </cell>
          <cell r="H354" t="str">
            <v>CSO</v>
          </cell>
          <cell r="I354" t="str">
            <v>케미컬</v>
          </cell>
          <cell r="J354" t="str">
            <v>CSO-위탁</v>
          </cell>
        </row>
        <row r="355">
          <cell r="C355">
            <v>2125301</v>
          </cell>
          <cell r="D355" t="str">
            <v>맥스포지정10/160mg 30T Alu-Alu(위탁:위더스제약)</v>
          </cell>
          <cell r="E355" t="str">
            <v>맥스포지정</v>
          </cell>
          <cell r="F355" t="str">
            <v>위탁</v>
          </cell>
          <cell r="G355" t="str">
            <v>진천</v>
          </cell>
          <cell r="H355" t="str">
            <v>CSO</v>
          </cell>
          <cell r="I355" t="str">
            <v>케미컬</v>
          </cell>
          <cell r="J355" t="str">
            <v>CSO-위탁</v>
          </cell>
        </row>
        <row r="356">
          <cell r="C356">
            <v>2125401</v>
          </cell>
          <cell r="D356" t="str">
            <v>올디피정5/20/12.5mg 30T Alu-Alu (위탁:비보존제약)</v>
          </cell>
          <cell r="E356" t="str">
            <v>올디피정</v>
          </cell>
          <cell r="F356" t="str">
            <v>위탁</v>
          </cell>
          <cell r="G356" t="str">
            <v>진천</v>
          </cell>
          <cell r="H356" t="str">
            <v>CSO</v>
          </cell>
          <cell r="I356" t="str">
            <v>케미컬</v>
          </cell>
          <cell r="J356" t="str">
            <v>CSO-위탁</v>
          </cell>
        </row>
        <row r="357">
          <cell r="C357">
            <v>2125501</v>
          </cell>
          <cell r="D357" t="str">
            <v>올디피정5/40/12.5mg 30T Alu-Alu (위탁:비보존제약)</v>
          </cell>
          <cell r="E357" t="str">
            <v>올디피정</v>
          </cell>
          <cell r="F357" t="str">
            <v>위탁</v>
          </cell>
          <cell r="G357" t="str">
            <v>진천</v>
          </cell>
          <cell r="H357" t="str">
            <v>CSO</v>
          </cell>
          <cell r="I357" t="str">
            <v>케미컬</v>
          </cell>
          <cell r="J357" t="str">
            <v>CSO-위탁</v>
          </cell>
        </row>
        <row r="358">
          <cell r="C358">
            <v>2125601</v>
          </cell>
          <cell r="D358" t="str">
            <v>올디피정10/40/12.5mg 30T Alu-Alu (위탁:비보존제약)</v>
          </cell>
          <cell r="E358" t="str">
            <v>올디피정</v>
          </cell>
          <cell r="F358" t="str">
            <v>위탁</v>
          </cell>
          <cell r="G358" t="str">
            <v>진천</v>
          </cell>
          <cell r="H358" t="str">
            <v>CSO</v>
          </cell>
          <cell r="I358" t="str">
            <v>케미컬</v>
          </cell>
          <cell r="J358" t="str">
            <v>CSO-위탁</v>
          </cell>
        </row>
        <row r="359">
          <cell r="C359">
            <v>2125700</v>
          </cell>
          <cell r="D359" t="str">
            <v>셀트리온레보플록사신정100mg 1T(낱알반품용) (위탁:제뉴파마)</v>
          </cell>
          <cell r="E359" t="str">
            <v>셀트리온레보플록사신정</v>
          </cell>
          <cell r="F359" t="str">
            <v>위탁</v>
          </cell>
          <cell r="G359" t="str">
            <v>진천</v>
          </cell>
          <cell r="H359" t="str">
            <v>CSO</v>
          </cell>
          <cell r="I359" t="str">
            <v>케미컬</v>
          </cell>
          <cell r="J359" t="str">
            <v>CSO-위탁</v>
          </cell>
        </row>
        <row r="360">
          <cell r="C360">
            <v>2125701</v>
          </cell>
          <cell r="D360" t="str">
            <v>셀트리온레보플록사신정100mg 30T BTL (위탁:제뉴파마)</v>
          </cell>
          <cell r="E360" t="str">
            <v>셀트리온레보플록사신정</v>
          </cell>
          <cell r="F360" t="str">
            <v>위탁</v>
          </cell>
          <cell r="G360" t="str">
            <v>진천</v>
          </cell>
          <cell r="H360" t="str">
            <v>CSO</v>
          </cell>
          <cell r="I360" t="str">
            <v>케미컬</v>
          </cell>
          <cell r="J360" t="str">
            <v>CSO-위탁</v>
          </cell>
        </row>
        <row r="361">
          <cell r="C361">
            <v>2125702</v>
          </cell>
          <cell r="D361" t="str">
            <v>셀트리온레보플록사신정100mg 300T BTL(위탁:제뉴파마)</v>
          </cell>
          <cell r="E361" t="str">
            <v>셀트리온레보플록사신정</v>
          </cell>
          <cell r="F361" t="str">
            <v>위탁</v>
          </cell>
          <cell r="G361" t="str">
            <v>진천</v>
          </cell>
          <cell r="H361" t="str">
            <v>CSO</v>
          </cell>
          <cell r="I361" t="str">
            <v>케미컬</v>
          </cell>
          <cell r="J361" t="str">
            <v>CSO-위탁</v>
          </cell>
        </row>
        <row r="362">
          <cell r="C362">
            <v>2125801</v>
          </cell>
          <cell r="D362" t="str">
            <v>이무테라정25mg 30T BTL</v>
          </cell>
          <cell r="E362" t="str">
            <v>이무테라정</v>
          </cell>
          <cell r="F362" t="str">
            <v>자사</v>
          </cell>
          <cell r="G362" t="str">
            <v>진천</v>
          </cell>
          <cell r="H362" t="str">
            <v>케미컬</v>
          </cell>
          <cell r="I362" t="str">
            <v>케미컬</v>
          </cell>
          <cell r="J362" t="str">
            <v>기타-자사</v>
          </cell>
        </row>
        <row r="363">
          <cell r="C363">
            <v>2125802</v>
          </cell>
          <cell r="D363" t="str">
            <v>이무테라정25mg 100T BTL</v>
          </cell>
          <cell r="E363" t="str">
            <v>이무테라정</v>
          </cell>
          <cell r="F363" t="str">
            <v>자사</v>
          </cell>
          <cell r="G363" t="str">
            <v>진천</v>
          </cell>
          <cell r="H363" t="str">
            <v>케미컬</v>
          </cell>
          <cell r="I363" t="str">
            <v>케미컬</v>
          </cell>
          <cell r="J363" t="str">
            <v>기타-자사</v>
          </cell>
        </row>
        <row r="364">
          <cell r="C364">
            <v>2125900</v>
          </cell>
          <cell r="D364" t="str">
            <v>글루코닐정(메트포르민염산염) 1T(낱알반품용) (위탁:신일제약)</v>
          </cell>
          <cell r="E364" t="str">
            <v>글루코닐정</v>
          </cell>
          <cell r="F364" t="str">
            <v>위탁</v>
          </cell>
          <cell r="G364" t="str">
            <v>진천</v>
          </cell>
          <cell r="H364" t="str">
            <v>케미컬</v>
          </cell>
          <cell r="I364" t="str">
            <v>케미컬</v>
          </cell>
          <cell r="J364" t="str">
            <v>기타-위탁</v>
          </cell>
        </row>
        <row r="365">
          <cell r="C365">
            <v>2125901</v>
          </cell>
          <cell r="D365" t="str">
            <v>글루코닐정(메트포르민염산염) 500T BTL (위탁:신일제약)</v>
          </cell>
          <cell r="E365" t="str">
            <v>글루코닐정</v>
          </cell>
          <cell r="F365" t="str">
            <v>위탁</v>
          </cell>
          <cell r="G365" t="str">
            <v>진천</v>
          </cell>
          <cell r="H365" t="str">
            <v>CSO</v>
          </cell>
          <cell r="I365" t="str">
            <v>케미컬</v>
          </cell>
          <cell r="J365" t="str">
            <v>CSO-위탁</v>
          </cell>
        </row>
        <row r="366">
          <cell r="C366">
            <v>2126000</v>
          </cell>
          <cell r="D366" t="str">
            <v>글리세이트정(콜린알포세레이트) 1T(낱알반품용)(위탁: 다산제약)</v>
          </cell>
          <cell r="E366" t="str">
            <v>글리세이트정</v>
          </cell>
          <cell r="F366" t="str">
            <v>위탁</v>
          </cell>
          <cell r="G366" t="str">
            <v>진천</v>
          </cell>
          <cell r="H366" t="str">
            <v>CSO</v>
          </cell>
          <cell r="I366" t="str">
            <v>케미컬</v>
          </cell>
          <cell r="J366" t="str">
            <v>CSO-위탁</v>
          </cell>
        </row>
        <row r="367">
          <cell r="C367">
            <v>2126001</v>
          </cell>
          <cell r="D367" t="str">
            <v>글리세이트정(콜린알포세레이트) 90T BTL(위탁: 다산제약)</v>
          </cell>
          <cell r="E367" t="str">
            <v>글리세이트정</v>
          </cell>
          <cell r="F367" t="str">
            <v>위탁</v>
          </cell>
          <cell r="G367" t="str">
            <v>진천</v>
          </cell>
          <cell r="H367" t="str">
            <v>CSO</v>
          </cell>
          <cell r="I367" t="str">
            <v>케미컬</v>
          </cell>
          <cell r="J367" t="str">
            <v>CSO-위탁</v>
          </cell>
        </row>
        <row r="368">
          <cell r="C368">
            <v>2126002</v>
          </cell>
          <cell r="D368" t="str">
            <v>글리세이트정(콜린알포세레이트) 30T BTL(위탁: 다산제약)</v>
          </cell>
          <cell r="E368" t="str">
            <v>글리세이트정</v>
          </cell>
          <cell r="F368" t="str">
            <v>위탁</v>
          </cell>
          <cell r="G368" t="str">
            <v>진천</v>
          </cell>
          <cell r="H368" t="str">
            <v>CSO</v>
          </cell>
          <cell r="I368" t="str">
            <v>케미컬</v>
          </cell>
          <cell r="J368" t="str">
            <v>CSO-위탁</v>
          </cell>
        </row>
        <row r="369">
          <cell r="C369">
            <v>2126101</v>
          </cell>
          <cell r="D369" t="str">
            <v>모나스틴정(피나스테리드) 30T PTP(위탁: 영일제약)</v>
          </cell>
          <cell r="E369" t="str">
            <v>모나스틴정</v>
          </cell>
          <cell r="F369" t="str">
            <v>위탁</v>
          </cell>
          <cell r="G369" t="str">
            <v>진천</v>
          </cell>
          <cell r="H369" t="str">
            <v>CSO</v>
          </cell>
          <cell r="I369" t="str">
            <v>케미컬</v>
          </cell>
          <cell r="J369" t="str">
            <v>CSO-위탁</v>
          </cell>
        </row>
        <row r="370">
          <cell r="C370">
            <v>2126201</v>
          </cell>
          <cell r="D370" t="str">
            <v>메트피오정15/850mg 30T PTP(위탁: 제뉴원사이언스)</v>
          </cell>
          <cell r="E370" t="str">
            <v>메트피오정</v>
          </cell>
          <cell r="F370" t="str">
            <v>위탁</v>
          </cell>
          <cell r="G370" t="str">
            <v>진천</v>
          </cell>
          <cell r="H370" t="str">
            <v>CSO</v>
          </cell>
          <cell r="I370" t="str">
            <v>케미컬</v>
          </cell>
          <cell r="J370" t="str">
            <v>CSO-위탁</v>
          </cell>
        </row>
        <row r="371">
          <cell r="C371">
            <v>2126301</v>
          </cell>
          <cell r="D371" t="str">
            <v>코살엑스정5/50mg 30T BTL(위탁: 휴온스)</v>
          </cell>
          <cell r="E371" t="str">
            <v>코살엑스정</v>
          </cell>
          <cell r="F371" t="str">
            <v>위탁</v>
          </cell>
          <cell r="G371" t="str">
            <v>진천</v>
          </cell>
          <cell r="H371" t="str">
            <v>CSO</v>
          </cell>
          <cell r="I371" t="str">
            <v>케미컬</v>
          </cell>
          <cell r="J371" t="str">
            <v>CSO-위탁</v>
          </cell>
        </row>
        <row r="372">
          <cell r="C372">
            <v>2126302</v>
          </cell>
          <cell r="D372" t="str">
            <v>코살엑스정5/50mg 300T BTL(위탁: 휴온스)</v>
          </cell>
          <cell r="E372" t="str">
            <v>코살엑스정</v>
          </cell>
          <cell r="F372" t="str">
            <v>위탁</v>
          </cell>
          <cell r="G372" t="str">
            <v>진천</v>
          </cell>
          <cell r="H372" t="str">
            <v>CSO</v>
          </cell>
          <cell r="I372" t="str">
            <v>케미컬</v>
          </cell>
          <cell r="J372" t="str">
            <v>CSO-위탁</v>
          </cell>
        </row>
        <row r="373">
          <cell r="C373">
            <v>2126401</v>
          </cell>
          <cell r="D373" t="str">
            <v>코살엑스정10/50mg 30T BTL(위탁: 휴온스)</v>
          </cell>
          <cell r="E373" t="str">
            <v>코살엑스정</v>
          </cell>
          <cell r="F373" t="str">
            <v>위탁</v>
          </cell>
          <cell r="G373" t="str">
            <v>진천</v>
          </cell>
          <cell r="H373" t="str">
            <v>CSO</v>
          </cell>
          <cell r="I373" t="str">
            <v>케미컬</v>
          </cell>
          <cell r="J373" t="str">
            <v>CSO-위탁</v>
          </cell>
        </row>
        <row r="374">
          <cell r="C374">
            <v>2126402</v>
          </cell>
          <cell r="D374" t="str">
            <v>코살엑스정10/50mg 300T BTL(위탁: 휴온스)</v>
          </cell>
          <cell r="E374" t="str">
            <v>코살엑스정</v>
          </cell>
          <cell r="F374" t="str">
            <v>위탁</v>
          </cell>
          <cell r="G374" t="str">
            <v>진천</v>
          </cell>
          <cell r="H374" t="str">
            <v>CSO</v>
          </cell>
          <cell r="I374" t="str">
            <v>케미컬</v>
          </cell>
          <cell r="J374" t="str">
            <v>CSO-위탁</v>
          </cell>
        </row>
        <row r="375">
          <cell r="C375">
            <v>2126501</v>
          </cell>
          <cell r="D375" t="str">
            <v>코살엑스정5/100mg 30T BTL(위탁: 휴온스)</v>
          </cell>
          <cell r="E375" t="str">
            <v>코살엑스정</v>
          </cell>
          <cell r="F375" t="str">
            <v>위탁</v>
          </cell>
          <cell r="G375" t="str">
            <v>진천</v>
          </cell>
          <cell r="H375" t="str">
            <v>CSO</v>
          </cell>
          <cell r="I375" t="str">
            <v>케미컬</v>
          </cell>
          <cell r="J375" t="str">
            <v>CSO-위탁</v>
          </cell>
        </row>
        <row r="376">
          <cell r="C376">
            <v>2126502</v>
          </cell>
          <cell r="D376" t="str">
            <v>코살엑스정5/100mg 300T BTL(위탁: 휴온스)</v>
          </cell>
          <cell r="E376" t="str">
            <v>코살엑스정</v>
          </cell>
          <cell r="F376" t="str">
            <v>위탁</v>
          </cell>
          <cell r="G376" t="str">
            <v>진천</v>
          </cell>
          <cell r="H376" t="str">
            <v>CSO</v>
          </cell>
          <cell r="I376" t="str">
            <v>케미컬</v>
          </cell>
          <cell r="J376" t="str">
            <v>CSO-위탁</v>
          </cell>
        </row>
        <row r="377">
          <cell r="C377">
            <v>2126601</v>
          </cell>
          <cell r="D377" t="str">
            <v>듀오스타정40/5mg 30T PTP(위탁: 일동제약)</v>
          </cell>
          <cell r="E377" t="str">
            <v>듀오스타정</v>
          </cell>
          <cell r="F377" t="str">
            <v>위탁</v>
          </cell>
          <cell r="G377" t="str">
            <v>진천</v>
          </cell>
          <cell r="H377" t="str">
            <v>CSO</v>
          </cell>
          <cell r="I377" t="str">
            <v>케미컬</v>
          </cell>
          <cell r="J377" t="str">
            <v>CSO-위탁</v>
          </cell>
        </row>
        <row r="378">
          <cell r="C378">
            <v>2126700</v>
          </cell>
          <cell r="D378" t="str">
            <v>듀오스타정40/10mg 1T(낱알반품용)(위탁: 일동제약)</v>
          </cell>
          <cell r="E378" t="str">
            <v>듀오스타정</v>
          </cell>
          <cell r="F378" t="str">
            <v>위탁</v>
          </cell>
          <cell r="G378" t="str">
            <v>진천</v>
          </cell>
          <cell r="H378" t="str">
            <v>CSO</v>
          </cell>
          <cell r="I378" t="str">
            <v>케미컬</v>
          </cell>
          <cell r="J378" t="str">
            <v>CSO-위탁</v>
          </cell>
        </row>
        <row r="379">
          <cell r="C379">
            <v>2126701</v>
          </cell>
          <cell r="D379" t="str">
            <v>듀오스타정40/10mg 30T PTP(위탁: 일동제약)</v>
          </cell>
          <cell r="E379" t="str">
            <v>듀오스타정</v>
          </cell>
          <cell r="F379" t="str">
            <v>위탁</v>
          </cell>
          <cell r="G379" t="str">
            <v>진천</v>
          </cell>
          <cell r="H379" t="str">
            <v>CSO</v>
          </cell>
          <cell r="I379" t="str">
            <v>케미컬</v>
          </cell>
          <cell r="J379" t="str">
            <v>CSO-위탁</v>
          </cell>
        </row>
        <row r="380">
          <cell r="C380">
            <v>2126800</v>
          </cell>
          <cell r="D380" t="str">
            <v>듀오스타정80/10mg 1T(낱알반품용)(위탁: 일동제약)</v>
          </cell>
          <cell r="E380" t="str">
            <v>듀오스타정</v>
          </cell>
          <cell r="F380" t="str">
            <v>위탁</v>
          </cell>
          <cell r="G380" t="str">
            <v>진천</v>
          </cell>
          <cell r="H380" t="str">
            <v>CSO</v>
          </cell>
          <cell r="I380" t="str">
            <v>케미컬</v>
          </cell>
          <cell r="J380" t="str">
            <v>CSO-위탁</v>
          </cell>
        </row>
        <row r="381">
          <cell r="C381">
            <v>2126801</v>
          </cell>
          <cell r="D381" t="str">
            <v>듀오스타정80/10mg 30T PTP(위탁: 일동제약)</v>
          </cell>
          <cell r="E381" t="str">
            <v>듀오스타정</v>
          </cell>
          <cell r="F381" t="str">
            <v>위탁</v>
          </cell>
          <cell r="G381" t="str">
            <v>진천</v>
          </cell>
          <cell r="H381" t="str">
            <v>CSO</v>
          </cell>
          <cell r="I381" t="str">
            <v>케미컬</v>
          </cell>
          <cell r="J381" t="str">
            <v>CSO-위탁</v>
          </cell>
        </row>
        <row r="382">
          <cell r="C382">
            <v>2126901</v>
          </cell>
          <cell r="D382" t="str">
            <v>셀미플러스정40/12.5mg 30T PTP(위탁: 삼일제약)</v>
          </cell>
          <cell r="E382" t="str">
            <v>셀미플러스정</v>
          </cell>
          <cell r="F382" t="str">
            <v>위탁</v>
          </cell>
          <cell r="G382" t="str">
            <v>진천</v>
          </cell>
          <cell r="H382" t="str">
            <v>CSO</v>
          </cell>
          <cell r="I382" t="str">
            <v>케미컬</v>
          </cell>
          <cell r="J382" t="str">
            <v>CSO-위탁</v>
          </cell>
        </row>
        <row r="383">
          <cell r="C383">
            <v>2127001</v>
          </cell>
          <cell r="D383" t="str">
            <v>셀미플러스정80/12.5mg 30T PTP(위탁: 삼일제약)</v>
          </cell>
          <cell r="E383" t="str">
            <v>셀미플러스정</v>
          </cell>
          <cell r="F383" t="str">
            <v>위탁</v>
          </cell>
          <cell r="G383" t="str">
            <v>진천</v>
          </cell>
          <cell r="H383" t="str">
            <v>CSO</v>
          </cell>
          <cell r="I383" t="str">
            <v>케미컬</v>
          </cell>
          <cell r="J383" t="str">
            <v>CSO-위탁</v>
          </cell>
        </row>
        <row r="384">
          <cell r="C384">
            <v>2127100</v>
          </cell>
          <cell r="D384" t="str">
            <v>글루스탑정(15mg)(피오글리타존) 1T(낱알반품용)(위탁: 제뉴원사이언스)</v>
          </cell>
          <cell r="E384" t="str">
            <v>글루스탑정</v>
          </cell>
          <cell r="F384" t="str">
            <v>위탁</v>
          </cell>
          <cell r="G384" t="str">
            <v>진천</v>
          </cell>
          <cell r="H384" t="str">
            <v>CSO</v>
          </cell>
          <cell r="I384" t="str">
            <v>케미컬</v>
          </cell>
          <cell r="J384" t="str">
            <v>CSO-위탁</v>
          </cell>
        </row>
        <row r="385">
          <cell r="C385">
            <v>2127101</v>
          </cell>
          <cell r="D385" t="str">
            <v>글루스탑정(15mg)(피오글리타존) 30T BTL(위탁: 제뉴원사이언스)</v>
          </cell>
          <cell r="E385" t="str">
            <v>글루스탑정</v>
          </cell>
          <cell r="F385" t="str">
            <v>위탁</v>
          </cell>
          <cell r="G385" t="str">
            <v>진천</v>
          </cell>
          <cell r="H385" t="str">
            <v>CSO</v>
          </cell>
          <cell r="I385" t="str">
            <v>케미컬</v>
          </cell>
          <cell r="J385" t="str">
            <v>CSO-위탁</v>
          </cell>
        </row>
        <row r="386">
          <cell r="C386">
            <v>2127102</v>
          </cell>
          <cell r="D386" t="str">
            <v>글루스탑정(15mg)(피오글리타존) 100T BTL(위탁: 제뉴원사이언스)</v>
          </cell>
          <cell r="E386" t="str">
            <v>글루스탑정</v>
          </cell>
          <cell r="F386" t="str">
            <v>위탁</v>
          </cell>
          <cell r="G386" t="str">
            <v>진천</v>
          </cell>
          <cell r="H386" t="str">
            <v>CSO</v>
          </cell>
          <cell r="I386" t="str">
            <v>케미컬</v>
          </cell>
          <cell r="J386" t="str">
            <v>CSO-위탁</v>
          </cell>
        </row>
        <row r="387">
          <cell r="C387">
            <v>2127200</v>
          </cell>
          <cell r="D387" t="str">
            <v>글루스탑정30mg(피오글리타존) 1T(낱알반품용)(위탁: 제뉴원사이언스)</v>
          </cell>
          <cell r="E387" t="str">
            <v>글루스탑정</v>
          </cell>
          <cell r="F387" t="str">
            <v>위탁</v>
          </cell>
          <cell r="G387" t="str">
            <v>진천</v>
          </cell>
          <cell r="H387" t="str">
            <v>CSO</v>
          </cell>
          <cell r="I387" t="str">
            <v>케미컬</v>
          </cell>
          <cell r="J387" t="str">
            <v>CSO-위탁</v>
          </cell>
        </row>
        <row r="388">
          <cell r="C388">
            <v>2127201</v>
          </cell>
          <cell r="D388" t="str">
            <v>글루스탑정30mg(피오글리타존) 30T BTL(위탁: 제뉴원사이언스)</v>
          </cell>
          <cell r="E388" t="str">
            <v>글루스탑정</v>
          </cell>
          <cell r="F388" t="str">
            <v>위탁</v>
          </cell>
          <cell r="G388" t="str">
            <v>진천</v>
          </cell>
          <cell r="H388" t="str">
            <v>CSO</v>
          </cell>
          <cell r="I388" t="str">
            <v>케미컬</v>
          </cell>
          <cell r="J388" t="str">
            <v>CSO-위탁</v>
          </cell>
        </row>
        <row r="389">
          <cell r="C389">
            <v>2127202</v>
          </cell>
          <cell r="D389" t="str">
            <v>글루스탑정30mg(피오글리타존) 100T BTL(위탁: 제뉴원사이언스)</v>
          </cell>
          <cell r="E389" t="str">
            <v>글루스탑정</v>
          </cell>
          <cell r="F389" t="str">
            <v>위탁</v>
          </cell>
          <cell r="G389" t="str">
            <v>진천</v>
          </cell>
          <cell r="H389" t="str">
            <v>CSO</v>
          </cell>
          <cell r="I389" t="str">
            <v>케미컬</v>
          </cell>
          <cell r="J389" t="str">
            <v>CSO-위탁</v>
          </cell>
        </row>
        <row r="390">
          <cell r="C390">
            <v>2127300</v>
          </cell>
          <cell r="D390" t="str">
            <v>셀큐라민정(은행엽건조엑스) 1T(낱알반품용)(위탁: 제뉴파마)</v>
          </cell>
          <cell r="E390" t="str">
            <v>셀큐라민정</v>
          </cell>
          <cell r="F390" t="str">
            <v>위탁</v>
          </cell>
          <cell r="G390" t="str">
            <v>진천</v>
          </cell>
          <cell r="H390" t="str">
            <v>CSO</v>
          </cell>
          <cell r="I390" t="str">
            <v>케미컬</v>
          </cell>
          <cell r="J390" t="str">
            <v>CSO-위탁</v>
          </cell>
        </row>
        <row r="391">
          <cell r="C391">
            <v>2127301</v>
          </cell>
          <cell r="D391" t="str">
            <v>셀큐라민정(은행엽건조엑스) 30T BTL(위탁 : 제뉴파마)</v>
          </cell>
          <cell r="E391" t="str">
            <v>셀큐라민정</v>
          </cell>
          <cell r="F391" t="str">
            <v>위탁</v>
          </cell>
          <cell r="G391" t="str">
            <v>진천</v>
          </cell>
          <cell r="H391" t="str">
            <v>CSO</v>
          </cell>
          <cell r="I391" t="str">
            <v>케미컬</v>
          </cell>
          <cell r="J391" t="str">
            <v>CSO-위탁</v>
          </cell>
        </row>
        <row r="392">
          <cell r="C392">
            <v>2127302</v>
          </cell>
          <cell r="D392" t="str">
            <v>셀큐라민정(은행엽건조엑스) 500T BTL(위탁 : 제뉴파마)</v>
          </cell>
          <cell r="E392" t="str">
            <v>셀큐라민정</v>
          </cell>
          <cell r="F392" t="str">
            <v>위탁</v>
          </cell>
          <cell r="G392" t="str">
            <v>진천</v>
          </cell>
          <cell r="H392" t="str">
            <v>CSO</v>
          </cell>
          <cell r="I392" t="str">
            <v>케미컬</v>
          </cell>
          <cell r="J392" t="str">
            <v>CSO-위탁</v>
          </cell>
        </row>
        <row r="393">
          <cell r="C393">
            <v>2127401</v>
          </cell>
          <cell r="D393" t="str">
            <v>셀파린정1mg(라사길린메실산염) 30T BTL(위탁: 한국파마)</v>
          </cell>
          <cell r="E393" t="str">
            <v>셀파린정</v>
          </cell>
          <cell r="F393" t="str">
            <v>위탁</v>
          </cell>
          <cell r="G393" t="str">
            <v>진천</v>
          </cell>
          <cell r="H393" t="str">
            <v>케미컬</v>
          </cell>
          <cell r="I393" t="str">
            <v>케미컬</v>
          </cell>
          <cell r="J393" t="str">
            <v>기타-위탁</v>
          </cell>
        </row>
        <row r="394">
          <cell r="C394">
            <v>2127402</v>
          </cell>
          <cell r="D394" t="str">
            <v>셀파린정1mg(라사길린메실산염) 100T BTL(위탁: 한국파마)</v>
          </cell>
          <cell r="E394" t="str">
            <v>셀파린정</v>
          </cell>
          <cell r="F394" t="str">
            <v>위탁</v>
          </cell>
          <cell r="G394" t="str">
            <v>진천</v>
          </cell>
          <cell r="H394" t="str">
            <v>케미컬</v>
          </cell>
          <cell r="I394" t="str">
            <v>케미컬</v>
          </cell>
          <cell r="J394" t="str">
            <v>기타-위탁</v>
          </cell>
        </row>
        <row r="395">
          <cell r="C395">
            <v>2127501</v>
          </cell>
          <cell r="D395" t="str">
            <v>세프로지마정 250mg (세프프로질) 30T BTL(위탁: 경보제약)</v>
          </cell>
          <cell r="E395" t="str">
            <v>세프로지마정</v>
          </cell>
          <cell r="F395" t="str">
            <v>위탁</v>
          </cell>
          <cell r="G395" t="str">
            <v>진천</v>
          </cell>
          <cell r="H395" t="str">
            <v>CSO</v>
          </cell>
          <cell r="I395" t="str">
            <v>케미컬</v>
          </cell>
          <cell r="J395" t="str">
            <v>CSO-위탁</v>
          </cell>
        </row>
        <row r="396">
          <cell r="C396">
            <v>2127502</v>
          </cell>
          <cell r="D396" t="str">
            <v>세프로지마정 250mg (세프프로질) 100T BTL(위탁: 경보제약)</v>
          </cell>
          <cell r="E396" t="str">
            <v>세프로지마정</v>
          </cell>
          <cell r="F396" t="str">
            <v>위탁</v>
          </cell>
          <cell r="G396" t="str">
            <v>진천</v>
          </cell>
          <cell r="H396" t="str">
            <v>CSO</v>
          </cell>
          <cell r="I396" t="str">
            <v>케미컬</v>
          </cell>
          <cell r="J396" t="str">
            <v>CSO-위탁</v>
          </cell>
        </row>
        <row r="397">
          <cell r="C397">
            <v>2127600</v>
          </cell>
          <cell r="D397" t="str">
            <v>세페리손서방정(에페리손염산염) 1T(낱알반품용)(위탁: 제뉴파마)</v>
          </cell>
          <cell r="E397" t="str">
            <v>세페리손서방정</v>
          </cell>
          <cell r="F397" t="str">
            <v>위탁</v>
          </cell>
          <cell r="G397" t="str">
            <v>진천</v>
          </cell>
          <cell r="H397" t="str">
            <v>CSO</v>
          </cell>
          <cell r="I397" t="str">
            <v>케미컬</v>
          </cell>
          <cell r="J397" t="str">
            <v>CSO-위탁</v>
          </cell>
        </row>
        <row r="398">
          <cell r="C398">
            <v>2127601</v>
          </cell>
          <cell r="D398" t="str">
            <v>세페리손서방정(에페리손염산염) 30T BTL (위탁: 제뉴파마)</v>
          </cell>
          <cell r="E398" t="str">
            <v>세페리손서방정</v>
          </cell>
          <cell r="F398" t="str">
            <v>위탁</v>
          </cell>
          <cell r="G398" t="str">
            <v>진천</v>
          </cell>
          <cell r="H398" t="str">
            <v>CSO</v>
          </cell>
          <cell r="I398" t="str">
            <v>케미컬</v>
          </cell>
          <cell r="J398" t="str">
            <v>CSO-위탁</v>
          </cell>
        </row>
        <row r="399">
          <cell r="C399">
            <v>2127602</v>
          </cell>
          <cell r="D399" t="str">
            <v>세페리손서방정(에페리손염산염) 500T BTL (위탁: 제뉴파마)</v>
          </cell>
          <cell r="E399" t="str">
            <v>세페리손서방정</v>
          </cell>
          <cell r="F399" t="str">
            <v>위탁</v>
          </cell>
          <cell r="G399" t="str">
            <v>진천</v>
          </cell>
          <cell r="H399" t="str">
            <v>CSO</v>
          </cell>
          <cell r="I399" t="str">
            <v>케미컬</v>
          </cell>
          <cell r="J399" t="str">
            <v>CSO-위탁</v>
          </cell>
        </row>
        <row r="400">
          <cell r="C400">
            <v>2127700</v>
          </cell>
          <cell r="D400" t="str">
            <v>탐솔서방정0.2mg(탐스로신염산염) 1T(낱알반품용)(위탁: 다산제약)</v>
          </cell>
          <cell r="E400" t="str">
            <v>탐솔서방정</v>
          </cell>
          <cell r="F400" t="str">
            <v>위탁</v>
          </cell>
          <cell r="G400" t="str">
            <v>진천</v>
          </cell>
          <cell r="H400" t="str">
            <v>CSO</v>
          </cell>
          <cell r="I400" t="str">
            <v>케미컬</v>
          </cell>
          <cell r="J400" t="str">
            <v>CSO-위탁</v>
          </cell>
        </row>
        <row r="401">
          <cell r="C401">
            <v>2127701</v>
          </cell>
          <cell r="D401" t="str">
            <v>탐솔서방정0.2mg(탐스로신염산염) 30T PTP(위탁: 다산제약)</v>
          </cell>
          <cell r="E401" t="str">
            <v>탐솔서방정</v>
          </cell>
          <cell r="F401" t="str">
            <v>위탁</v>
          </cell>
          <cell r="G401" t="str">
            <v>진천</v>
          </cell>
          <cell r="H401" t="str">
            <v>CSO</v>
          </cell>
          <cell r="I401" t="str">
            <v>케미컬</v>
          </cell>
          <cell r="J401" t="str">
            <v>CSO-위탁</v>
          </cell>
        </row>
        <row r="402">
          <cell r="C402">
            <v>2127800</v>
          </cell>
          <cell r="D402" t="str">
            <v>탐솔서방정0.4mg(탐스로신염산염) 1T(낱알반품용)(위탁: 다산제약)</v>
          </cell>
          <cell r="E402" t="str">
            <v>탐솔서방정</v>
          </cell>
          <cell r="F402" t="str">
            <v>위탁</v>
          </cell>
          <cell r="G402" t="str">
            <v>진천</v>
          </cell>
          <cell r="H402" t="str">
            <v>CSO</v>
          </cell>
          <cell r="I402" t="str">
            <v>케미컬</v>
          </cell>
          <cell r="J402" t="str">
            <v>CSO-위탁</v>
          </cell>
        </row>
        <row r="403">
          <cell r="C403">
            <v>2127801</v>
          </cell>
          <cell r="D403" t="str">
            <v>탐솔서방정0.4mg(탐스로신염산염) 30T PTP(위탁: 다산제약)</v>
          </cell>
          <cell r="E403" t="str">
            <v>탐솔서방정</v>
          </cell>
          <cell r="F403" t="str">
            <v>위탁</v>
          </cell>
          <cell r="G403" t="str">
            <v>진천</v>
          </cell>
          <cell r="H403" t="str">
            <v>CSO</v>
          </cell>
          <cell r="I403" t="str">
            <v>케미컬</v>
          </cell>
          <cell r="J403" t="str">
            <v>CSO-위탁</v>
          </cell>
        </row>
        <row r="404">
          <cell r="C404">
            <v>2127901</v>
          </cell>
          <cell r="D404" t="str">
            <v>비나크린서방정(사포그릴레이트) 30T BTL(위탁: 알보젠코리아)</v>
          </cell>
          <cell r="E404" t="str">
            <v>비나크린서방정</v>
          </cell>
          <cell r="F404" t="str">
            <v>위탁</v>
          </cell>
          <cell r="G404" t="str">
            <v>진천</v>
          </cell>
          <cell r="H404" t="str">
            <v>CSO</v>
          </cell>
          <cell r="I404" t="str">
            <v>케미컬</v>
          </cell>
          <cell r="J404" t="str">
            <v>CSO-위탁</v>
          </cell>
        </row>
        <row r="405">
          <cell r="C405">
            <v>2127902</v>
          </cell>
          <cell r="D405" t="str">
            <v>비나크린서방정(사포그릴레이트) 100T BTL(위탁: 알보젠코리아)</v>
          </cell>
          <cell r="E405" t="str">
            <v>비나크린서방정</v>
          </cell>
          <cell r="F405" t="str">
            <v>위탁</v>
          </cell>
          <cell r="G405" t="str">
            <v>진천</v>
          </cell>
          <cell r="H405" t="str">
            <v>CSO</v>
          </cell>
          <cell r="I405" t="str">
            <v>케미컬</v>
          </cell>
          <cell r="J405" t="str">
            <v>CSO-위탁</v>
          </cell>
        </row>
        <row r="406">
          <cell r="C406">
            <v>2128001</v>
          </cell>
          <cell r="D406" t="str">
            <v>셀로파정5밀리그램 (올로파타딘염산염) 30T BTL(위탁:팜젠사이언스)</v>
          </cell>
          <cell r="E406" t="str">
            <v>셀로파정</v>
          </cell>
          <cell r="F406" t="str">
            <v>위탁</v>
          </cell>
          <cell r="G406" t="str">
            <v>진천</v>
          </cell>
          <cell r="H406" t="str">
            <v>CSO</v>
          </cell>
          <cell r="I406" t="str">
            <v>케미컬</v>
          </cell>
          <cell r="J406" t="str">
            <v>CSO-위탁</v>
          </cell>
        </row>
        <row r="407">
          <cell r="C407">
            <v>2128002</v>
          </cell>
          <cell r="D407" t="str">
            <v>셀로파정5밀리그램(올로파타딘염산염) 300T BTL(위탁:팜젠사이언스)</v>
          </cell>
          <cell r="E407" t="str">
            <v>셀로파정</v>
          </cell>
          <cell r="F407" t="str">
            <v>위탁</v>
          </cell>
          <cell r="G407" t="str">
            <v>진천</v>
          </cell>
          <cell r="H407" t="str">
            <v>CSO</v>
          </cell>
          <cell r="I407" t="str">
            <v>케미컬</v>
          </cell>
          <cell r="J407" t="str">
            <v>CSO-위탁</v>
          </cell>
        </row>
        <row r="408">
          <cell r="C408">
            <v>2128302</v>
          </cell>
          <cell r="D408" t="str">
            <v>이무테라정(50mg) 100T BTL(AG 10ea*50ea)</v>
          </cell>
          <cell r="E408" t="str">
            <v>이무테라정</v>
          </cell>
          <cell r="F408" t="str">
            <v>자사</v>
          </cell>
          <cell r="G408" t="str">
            <v>진천</v>
          </cell>
          <cell r="H408" t="str">
            <v>케미컬</v>
          </cell>
          <cell r="I408" t="str">
            <v>케미컬</v>
          </cell>
          <cell r="J408" t="str">
            <v>기타-자사</v>
          </cell>
        </row>
        <row r="409">
          <cell r="C409">
            <v>2128303</v>
          </cell>
          <cell r="D409" t="str">
            <v>이무테라정(50mg) 100T PTP(AG 150ea)</v>
          </cell>
          <cell r="E409" t="str">
            <v>이무테라정</v>
          </cell>
          <cell r="F409" t="str">
            <v>자사</v>
          </cell>
          <cell r="G409" t="str">
            <v>진천</v>
          </cell>
          <cell r="H409" t="str">
            <v>케미컬</v>
          </cell>
          <cell r="I409" t="str">
            <v>케미컬</v>
          </cell>
          <cell r="J409" t="str">
            <v>기타-자사</v>
          </cell>
        </row>
        <row r="410">
          <cell r="C410">
            <v>2128304</v>
          </cell>
          <cell r="D410" t="str">
            <v>이무테라정(50mg)(아자티오프린)(수출용) 100T BTL (몽골)</v>
          </cell>
          <cell r="E410" t="str">
            <v>이무테라정</v>
          </cell>
          <cell r="F410" t="str">
            <v>자사</v>
          </cell>
          <cell r="G410" t="str">
            <v>진천</v>
          </cell>
          <cell r="H410" t="str">
            <v>해외사업팀</v>
          </cell>
          <cell r="I410" t="str">
            <v>케미컬</v>
          </cell>
          <cell r="J410" t="str">
            <v>해외-자사</v>
          </cell>
        </row>
        <row r="411">
          <cell r="C411">
            <v>2128500</v>
          </cell>
          <cell r="D411" t="str">
            <v>셀트리온네오파정(레보설피리드) 1T(낱알반품용)(위탁:영일제약)</v>
          </cell>
          <cell r="E411" t="str">
            <v>셀트리온네오파정</v>
          </cell>
          <cell r="F411" t="str">
            <v>위탁</v>
          </cell>
          <cell r="G411" t="str">
            <v>진천</v>
          </cell>
          <cell r="H411" t="str">
            <v>CSO</v>
          </cell>
          <cell r="I411" t="str">
            <v>케미컬</v>
          </cell>
          <cell r="J411" t="str">
            <v>CSO-위탁</v>
          </cell>
        </row>
        <row r="412">
          <cell r="C412">
            <v>2128501</v>
          </cell>
          <cell r="D412" t="str">
            <v>셀트리온네오파정(레보설피리드) 30T BTL(위탁:영일제약)</v>
          </cell>
          <cell r="E412" t="str">
            <v>셀트리온네오파정</v>
          </cell>
          <cell r="F412" t="str">
            <v>위탁</v>
          </cell>
          <cell r="G412" t="str">
            <v>진천</v>
          </cell>
          <cell r="H412" t="str">
            <v>CSO</v>
          </cell>
          <cell r="I412" t="str">
            <v>케미컬</v>
          </cell>
          <cell r="J412" t="str">
            <v>CSO-위탁</v>
          </cell>
        </row>
        <row r="413">
          <cell r="C413">
            <v>2128502</v>
          </cell>
          <cell r="D413" t="str">
            <v>셀트리온네오파정(레보설피리드) 500T(위탁:영일제약)</v>
          </cell>
          <cell r="E413" t="str">
            <v>셀트리온네오파정</v>
          </cell>
          <cell r="F413" t="str">
            <v>위탁</v>
          </cell>
          <cell r="G413" t="str">
            <v>진천</v>
          </cell>
          <cell r="H413" t="str">
            <v>CSO</v>
          </cell>
          <cell r="I413" t="str">
            <v>케미컬</v>
          </cell>
          <cell r="J413" t="str">
            <v>CSO-위탁</v>
          </cell>
        </row>
        <row r="414">
          <cell r="C414">
            <v>2128601</v>
          </cell>
          <cell r="D414" t="str">
            <v>셀토젯정10/10밀리그램 30T PTP (위탁:종근당)</v>
          </cell>
          <cell r="E414" t="str">
            <v>셀토젯정</v>
          </cell>
          <cell r="F414" t="str">
            <v>위탁</v>
          </cell>
          <cell r="G414" t="str">
            <v>진천</v>
          </cell>
          <cell r="H414" t="str">
            <v>CSO</v>
          </cell>
          <cell r="I414" t="str">
            <v>케미컬</v>
          </cell>
          <cell r="J414" t="str">
            <v>CSO-위탁</v>
          </cell>
        </row>
        <row r="415">
          <cell r="C415">
            <v>2128602</v>
          </cell>
          <cell r="D415" t="str">
            <v>셀토젯정10/10 밀리그램 30T BTL (위탁:종근당)</v>
          </cell>
          <cell r="E415" t="str">
            <v>셀토젯정</v>
          </cell>
          <cell r="F415" t="str">
            <v>위탁</v>
          </cell>
          <cell r="G415" t="str">
            <v>진천</v>
          </cell>
          <cell r="H415" t="str">
            <v>CSO</v>
          </cell>
          <cell r="I415" t="str">
            <v>케미컬</v>
          </cell>
          <cell r="J415" t="str">
            <v>CSO-위탁</v>
          </cell>
        </row>
        <row r="416">
          <cell r="C416">
            <v>2128701</v>
          </cell>
          <cell r="D416" t="str">
            <v>셀토젯정10/20밀리그램 30T PTP(위탁:종근당)</v>
          </cell>
          <cell r="E416" t="str">
            <v>셀토젯정</v>
          </cell>
          <cell r="F416" t="str">
            <v>위탁</v>
          </cell>
          <cell r="G416" t="str">
            <v>진천</v>
          </cell>
          <cell r="H416" t="str">
            <v>CSO</v>
          </cell>
          <cell r="I416" t="str">
            <v>케미컬</v>
          </cell>
          <cell r="J416" t="str">
            <v>CSO-위탁</v>
          </cell>
        </row>
        <row r="417">
          <cell r="C417">
            <v>2128901</v>
          </cell>
          <cell r="D417" t="str">
            <v>셀미살탄정 40밀리그램(텔미사르탄) 30T Alu-Alu(위탁:위더스제약)</v>
          </cell>
          <cell r="E417" t="str">
            <v>셀미살탄정</v>
          </cell>
          <cell r="F417" t="str">
            <v>위탁</v>
          </cell>
          <cell r="G417" t="str">
            <v>진천</v>
          </cell>
          <cell r="H417" t="str">
            <v>CSO</v>
          </cell>
          <cell r="I417" t="str">
            <v>케미컬</v>
          </cell>
          <cell r="J417" t="str">
            <v>CSO-위탁</v>
          </cell>
        </row>
        <row r="418">
          <cell r="C418">
            <v>2129000</v>
          </cell>
          <cell r="D418" t="str">
            <v>셀미살탄정 80밀리그램(텔미사르탄) 1T (낱알반품용)(위탁:위더스제약)</v>
          </cell>
          <cell r="E418" t="str">
            <v>셀미살탄정</v>
          </cell>
          <cell r="F418" t="str">
            <v>위탁</v>
          </cell>
          <cell r="G418" t="str">
            <v>진천</v>
          </cell>
          <cell r="H418" t="str">
            <v>CSO</v>
          </cell>
          <cell r="I418" t="str">
            <v>케미컬</v>
          </cell>
          <cell r="J418" t="str">
            <v>CSO-위탁</v>
          </cell>
        </row>
        <row r="419">
          <cell r="C419">
            <v>2129001</v>
          </cell>
          <cell r="D419" t="str">
            <v>셀미살탄정 80밀리그램(텔미사르탄) 30T Alu-Alu(위탁:위더스제약)</v>
          </cell>
          <cell r="E419" t="str">
            <v>셀미살탄정</v>
          </cell>
          <cell r="F419" t="str">
            <v>위탁</v>
          </cell>
          <cell r="G419" t="str">
            <v>진천</v>
          </cell>
          <cell r="H419" t="str">
            <v>CSO</v>
          </cell>
          <cell r="I419" t="str">
            <v>케미컬</v>
          </cell>
          <cell r="J419" t="str">
            <v>CSO-위탁</v>
          </cell>
        </row>
        <row r="420">
          <cell r="C420">
            <v>2129101</v>
          </cell>
          <cell r="D420" t="str">
            <v>칸타칸듀오정5/8밀리그램 30T PTP(위탁:알보젠코리아)</v>
          </cell>
          <cell r="E420" t="str">
            <v>칸타칸듀오정</v>
          </cell>
          <cell r="F420" t="str">
            <v>위탁</v>
          </cell>
          <cell r="G420" t="str">
            <v>진천</v>
          </cell>
          <cell r="H420" t="str">
            <v>CSO</v>
          </cell>
          <cell r="I420" t="str">
            <v>케미컬</v>
          </cell>
          <cell r="J420" t="str">
            <v>CSO-위탁</v>
          </cell>
        </row>
        <row r="421">
          <cell r="C421">
            <v>2129301</v>
          </cell>
          <cell r="D421" t="str">
            <v>칸타칸듀오정10/8밀리그램 30T PTP(위탁:알보젠코리아)</v>
          </cell>
          <cell r="E421" t="str">
            <v>칸타칸듀오정</v>
          </cell>
          <cell r="F421" t="str">
            <v>위탁</v>
          </cell>
          <cell r="G421" t="str">
            <v>진천</v>
          </cell>
          <cell r="H421" t="str">
            <v>CSO</v>
          </cell>
          <cell r="I421" t="str">
            <v>케미컬</v>
          </cell>
          <cell r="J421" t="str">
            <v>CSO-위탁</v>
          </cell>
        </row>
        <row r="422">
          <cell r="C422">
            <v>2129401</v>
          </cell>
          <cell r="D422" t="str">
            <v>칸타칸듀오정10/16밀리그램 30T PTP(위탁:알보젠코리아)</v>
          </cell>
          <cell r="E422" t="str">
            <v>칸타칸듀오정</v>
          </cell>
          <cell r="F422" t="str">
            <v>위탁</v>
          </cell>
          <cell r="G422" t="str">
            <v>진천</v>
          </cell>
          <cell r="H422" t="str">
            <v>CSO</v>
          </cell>
          <cell r="I422" t="str">
            <v>케미컬</v>
          </cell>
          <cell r="J422" t="str">
            <v>CSO-위탁</v>
          </cell>
        </row>
        <row r="423">
          <cell r="C423">
            <v>2129600</v>
          </cell>
          <cell r="D423" t="str">
            <v>알츠필정5밀리그램(도네페질염산염) 1T (낱알반품용)(위탁:위더스제약)</v>
          </cell>
          <cell r="E423" t="str">
            <v>알츠필정</v>
          </cell>
          <cell r="F423" t="str">
            <v>위탁</v>
          </cell>
          <cell r="G423" t="str">
            <v>진천</v>
          </cell>
          <cell r="H423" t="str">
            <v>케미컬</v>
          </cell>
          <cell r="I423" t="str">
            <v>케미컬</v>
          </cell>
          <cell r="J423" t="str">
            <v>기타-위탁</v>
          </cell>
        </row>
        <row r="424">
          <cell r="C424">
            <v>2129601</v>
          </cell>
          <cell r="D424" t="str">
            <v>알츠필정5밀리그램(도네페질염산염) 30T BTL (위탁:위더스제약)</v>
          </cell>
          <cell r="E424" t="str">
            <v>알츠필정</v>
          </cell>
          <cell r="F424" t="str">
            <v>위탁</v>
          </cell>
          <cell r="G424" t="str">
            <v>진천</v>
          </cell>
          <cell r="H424" t="str">
            <v>CSO</v>
          </cell>
          <cell r="I424" t="str">
            <v>케미컬</v>
          </cell>
          <cell r="J424" t="str">
            <v>CSO-위탁</v>
          </cell>
        </row>
        <row r="425">
          <cell r="C425">
            <v>2129602</v>
          </cell>
          <cell r="D425" t="str">
            <v>알츠필정5밀리그램(도네페질염산염) 100T BTL (위탁:위더스제약)</v>
          </cell>
          <cell r="E425" t="str">
            <v>알츠필정</v>
          </cell>
          <cell r="F425" t="str">
            <v>위탁</v>
          </cell>
          <cell r="G425" t="str">
            <v>진천</v>
          </cell>
          <cell r="H425" t="str">
            <v>CSO</v>
          </cell>
          <cell r="I425" t="str">
            <v>케미컬</v>
          </cell>
          <cell r="J425" t="str">
            <v>CSO-위탁</v>
          </cell>
        </row>
        <row r="426">
          <cell r="C426">
            <v>2129701</v>
          </cell>
          <cell r="D426" t="str">
            <v>로셀메텍정20/10밀리그램 30T Alu-Alu(위탁:제뉴원사이언스)</v>
          </cell>
          <cell r="E426" t="str">
            <v>로셀메텍정</v>
          </cell>
          <cell r="F426" t="str">
            <v>위탁</v>
          </cell>
          <cell r="G426" t="str">
            <v>진천</v>
          </cell>
          <cell r="H426" t="str">
            <v>CSO</v>
          </cell>
          <cell r="I426" t="str">
            <v>케미컬</v>
          </cell>
          <cell r="J426" t="str">
            <v>CSO-위탁</v>
          </cell>
        </row>
        <row r="427">
          <cell r="C427">
            <v>2130001</v>
          </cell>
          <cell r="D427" t="str">
            <v>셀트포지정 5/80mg 28T Alu-Alu(위탁:비씨월드제약)</v>
          </cell>
          <cell r="E427" t="str">
            <v>셀트포지정</v>
          </cell>
          <cell r="F427" t="str">
            <v>위탁</v>
          </cell>
          <cell r="G427" t="str">
            <v>진천</v>
          </cell>
          <cell r="H427" t="str">
            <v>CSO</v>
          </cell>
          <cell r="I427" t="str">
            <v>케미컬</v>
          </cell>
          <cell r="J427" t="str">
            <v>CSO-위탁</v>
          </cell>
        </row>
        <row r="428">
          <cell r="C428">
            <v>2130101</v>
          </cell>
          <cell r="D428" t="str">
            <v>셀트포지정5/160mg 28T Alu-Alu(위탁:비씨월드제약)</v>
          </cell>
          <cell r="E428" t="str">
            <v>셀트포지정</v>
          </cell>
          <cell r="F428" t="str">
            <v>위탁</v>
          </cell>
          <cell r="G428" t="str">
            <v>진천</v>
          </cell>
          <cell r="H428" t="str">
            <v>CSO</v>
          </cell>
          <cell r="I428" t="str">
            <v>케미컬</v>
          </cell>
          <cell r="J428" t="str">
            <v>CSO-위탁</v>
          </cell>
        </row>
        <row r="429">
          <cell r="C429">
            <v>2130201</v>
          </cell>
          <cell r="D429" t="str">
            <v>셀트포지정10/160mg 30T Alu-alu(위탁:위더스제약)</v>
          </cell>
          <cell r="E429" t="str">
            <v>셀트포지정</v>
          </cell>
          <cell r="F429" t="str">
            <v>위탁</v>
          </cell>
          <cell r="G429" t="str">
            <v>진천</v>
          </cell>
          <cell r="H429" t="str">
            <v>CSO</v>
          </cell>
          <cell r="I429" t="str">
            <v>케미컬</v>
          </cell>
          <cell r="J429" t="str">
            <v>CSO-위탁</v>
          </cell>
        </row>
        <row r="430">
          <cell r="C430">
            <v>2200200</v>
          </cell>
          <cell r="D430" t="str">
            <v>고덱스캡슐 1C(낱알반품용)</v>
          </cell>
          <cell r="E430" t="str">
            <v>고덱스캡슐</v>
          </cell>
          <cell r="F430" t="str">
            <v>자사</v>
          </cell>
          <cell r="G430" t="str">
            <v>진천</v>
          </cell>
          <cell r="H430" t="str">
            <v>케미컬</v>
          </cell>
          <cell r="I430" t="str">
            <v>케미컬</v>
          </cell>
          <cell r="J430" t="str">
            <v>고덱스캡슐</v>
          </cell>
        </row>
        <row r="431">
          <cell r="C431">
            <v>2200202</v>
          </cell>
          <cell r="D431" t="str">
            <v>고덱스캡슐 100C PTP</v>
          </cell>
          <cell r="E431" t="str">
            <v>고덱스캡슐</v>
          </cell>
          <cell r="F431" t="str">
            <v>자사</v>
          </cell>
          <cell r="G431" t="str">
            <v>진천</v>
          </cell>
          <cell r="H431" t="str">
            <v>케미컬</v>
          </cell>
          <cell r="I431" t="str">
            <v>케미컬</v>
          </cell>
          <cell r="J431" t="str">
            <v>고덱스캡슐</v>
          </cell>
        </row>
        <row r="432">
          <cell r="C432">
            <v>2200204</v>
          </cell>
          <cell r="D432" t="str">
            <v>고덱스캡슐 100C BTL</v>
          </cell>
          <cell r="E432" t="str">
            <v>고덱스캡슐</v>
          </cell>
          <cell r="F432" t="str">
            <v>자사</v>
          </cell>
          <cell r="G432" t="str">
            <v>진천</v>
          </cell>
          <cell r="H432" t="str">
            <v>케미컬</v>
          </cell>
          <cell r="I432" t="str">
            <v>케미컬</v>
          </cell>
          <cell r="J432" t="str">
            <v>고덱스캡슐</v>
          </cell>
        </row>
        <row r="433">
          <cell r="C433">
            <v>2200205</v>
          </cell>
          <cell r="D433" t="str">
            <v>고덱스캡슐 300C BTL</v>
          </cell>
          <cell r="E433" t="str">
            <v>고덱스캡슐</v>
          </cell>
          <cell r="F433" t="str">
            <v>자사</v>
          </cell>
          <cell r="G433" t="str">
            <v>진천</v>
          </cell>
          <cell r="H433" t="str">
            <v>케미컬</v>
          </cell>
          <cell r="I433" t="str">
            <v>케미컬</v>
          </cell>
          <cell r="J433" t="str">
            <v>고덱스캡슐</v>
          </cell>
        </row>
        <row r="434">
          <cell r="C434">
            <v>2200209</v>
          </cell>
          <cell r="D434" t="str">
            <v>고덱스캡슐(수출용) 1C Bulk(카자흐스탄)</v>
          </cell>
          <cell r="E434" t="str">
            <v>고덱스캡슐</v>
          </cell>
          <cell r="F434" t="str">
            <v>자사</v>
          </cell>
          <cell r="G434" t="str">
            <v>진천</v>
          </cell>
          <cell r="H434" t="str">
            <v>해외사업팀</v>
          </cell>
          <cell r="I434" t="str">
            <v>케미컬</v>
          </cell>
          <cell r="J434" t="str">
            <v>해외-자사</v>
          </cell>
        </row>
        <row r="435">
          <cell r="C435">
            <v>2200217</v>
          </cell>
          <cell r="D435" t="str">
            <v>고덱스캡슐(수출용) 100C PTP(캄보디아)</v>
          </cell>
          <cell r="E435" t="str">
            <v>고덱스캡슐</v>
          </cell>
          <cell r="F435" t="str">
            <v>자사</v>
          </cell>
          <cell r="G435" t="str">
            <v>진천</v>
          </cell>
          <cell r="H435" t="str">
            <v>해외사업팀</v>
          </cell>
          <cell r="I435" t="str">
            <v>케미컬</v>
          </cell>
          <cell r="J435" t="str">
            <v>해외-자사</v>
          </cell>
        </row>
        <row r="436">
          <cell r="C436">
            <v>2200218</v>
          </cell>
          <cell r="D436" t="str">
            <v>고덱스캡슐 100C BTL(AG 10ea*12ea)</v>
          </cell>
          <cell r="E436" t="str">
            <v>고덱스캡슐</v>
          </cell>
          <cell r="F436" t="str">
            <v>자사</v>
          </cell>
          <cell r="G436" t="str">
            <v>진천</v>
          </cell>
          <cell r="H436" t="str">
            <v>케미컬</v>
          </cell>
          <cell r="I436" t="str">
            <v>케미컬</v>
          </cell>
          <cell r="J436" t="str">
            <v>고덱스캡슐</v>
          </cell>
        </row>
        <row r="437">
          <cell r="C437">
            <v>2200219</v>
          </cell>
          <cell r="D437" t="str">
            <v>고덱스캡슐 300C BTL(AG 10ea*6ea)</v>
          </cell>
          <cell r="E437" t="str">
            <v>고덱스캡슐</v>
          </cell>
          <cell r="F437" t="str">
            <v>자사</v>
          </cell>
          <cell r="G437" t="str">
            <v>진천</v>
          </cell>
          <cell r="H437" t="str">
            <v>케미컬</v>
          </cell>
          <cell r="I437" t="str">
            <v>케미컬</v>
          </cell>
          <cell r="J437" t="str">
            <v>고덱스캡슐</v>
          </cell>
        </row>
        <row r="438">
          <cell r="C438">
            <v>2200220</v>
          </cell>
          <cell r="D438" t="str">
            <v>고덱스캡슐(수출용) 100C PTP(에콰도르)</v>
          </cell>
          <cell r="E438" t="str">
            <v>고덱스캡슐</v>
          </cell>
          <cell r="F438" t="str">
            <v>자사</v>
          </cell>
          <cell r="G438" t="str">
            <v>진천</v>
          </cell>
          <cell r="H438" t="str">
            <v>해외사업팀</v>
          </cell>
          <cell r="I438" t="str">
            <v>케미컬</v>
          </cell>
          <cell r="J438" t="str">
            <v>해외-자사</v>
          </cell>
        </row>
        <row r="439">
          <cell r="C439">
            <v>2200221</v>
          </cell>
          <cell r="D439" t="str">
            <v>고덱스캡슐(수출용) 100C PTP(몽골)</v>
          </cell>
          <cell r="E439" t="str">
            <v>고덱스캡슐</v>
          </cell>
          <cell r="F439" t="str">
            <v>자사</v>
          </cell>
          <cell r="G439" t="str">
            <v>진천</v>
          </cell>
          <cell r="H439" t="str">
            <v>해외사업팀</v>
          </cell>
          <cell r="I439" t="str">
            <v>케미컬</v>
          </cell>
          <cell r="J439" t="str">
            <v>해외-자사</v>
          </cell>
        </row>
        <row r="440">
          <cell r="C440">
            <v>2200222</v>
          </cell>
          <cell r="D440" t="str">
            <v>고덱스캡슐 10C PTP(임상용)</v>
          </cell>
          <cell r="E440" t="str">
            <v>고덱스캡슐</v>
          </cell>
          <cell r="F440" t="str">
            <v>자사</v>
          </cell>
          <cell r="G440" t="str">
            <v>진천</v>
          </cell>
          <cell r="H440" t="str">
            <v>케미컬</v>
          </cell>
          <cell r="I440" t="str">
            <v>케미컬</v>
          </cell>
          <cell r="J440" t="str">
            <v>고덱스캡슐</v>
          </cell>
        </row>
        <row r="441">
          <cell r="C441">
            <v>2200223</v>
          </cell>
          <cell r="D441" t="str">
            <v>고덱스캡슐 100C PTP(AG 1carton*88ea)</v>
          </cell>
          <cell r="E441" t="str">
            <v>고덱스캡슐</v>
          </cell>
          <cell r="F441" t="str">
            <v>자사</v>
          </cell>
          <cell r="G441" t="str">
            <v>진천</v>
          </cell>
          <cell r="H441" t="str">
            <v>케미컬</v>
          </cell>
          <cell r="I441" t="str">
            <v>케미컬</v>
          </cell>
          <cell r="J441" t="str">
            <v>고덱스캡슐</v>
          </cell>
        </row>
        <row r="442">
          <cell r="C442">
            <v>2200400</v>
          </cell>
          <cell r="D442" t="str">
            <v>누코미트캡슐200mg 1C(낱알반품용)</v>
          </cell>
          <cell r="E442" t="str">
            <v>누코미트캡슐</v>
          </cell>
          <cell r="F442" t="str">
            <v>자사</v>
          </cell>
          <cell r="G442" t="str">
            <v>진천</v>
          </cell>
          <cell r="H442" t="str">
            <v>케미컬</v>
          </cell>
          <cell r="I442" t="str">
            <v>케미컬</v>
          </cell>
          <cell r="J442" t="str">
            <v>기타-자사</v>
          </cell>
        </row>
        <row r="443">
          <cell r="C443">
            <v>2200402</v>
          </cell>
          <cell r="D443" t="str">
            <v>누코미트캡슐200mg 100C BTL</v>
          </cell>
          <cell r="E443" t="str">
            <v>누코미트캡슐</v>
          </cell>
          <cell r="F443" t="str">
            <v>자사</v>
          </cell>
          <cell r="G443" t="str">
            <v>진천</v>
          </cell>
          <cell r="H443" t="str">
            <v>케미컬</v>
          </cell>
          <cell r="I443" t="str">
            <v>케미컬</v>
          </cell>
          <cell r="J443" t="str">
            <v>기타-자사</v>
          </cell>
        </row>
        <row r="444">
          <cell r="C444">
            <v>2200407</v>
          </cell>
          <cell r="D444" t="str">
            <v>누코미트캡슐200mg 30C BTL</v>
          </cell>
          <cell r="E444" t="str">
            <v>누코미트캡슐</v>
          </cell>
          <cell r="F444" t="str">
            <v>자사</v>
          </cell>
          <cell r="G444" t="str">
            <v>진천</v>
          </cell>
          <cell r="H444" t="str">
            <v>케미컬</v>
          </cell>
          <cell r="I444" t="str">
            <v>케미컬</v>
          </cell>
          <cell r="J444" t="str">
            <v>기타-자사</v>
          </cell>
        </row>
        <row r="445">
          <cell r="C445">
            <v>2200409</v>
          </cell>
          <cell r="D445" t="str">
            <v>누코미트캡슐200mg 100C BTL (AG 10ea*12ea)</v>
          </cell>
          <cell r="E445" t="str">
            <v>누코미트캡슐</v>
          </cell>
          <cell r="F445" t="str">
            <v>자사</v>
          </cell>
          <cell r="G445" t="str">
            <v>진천</v>
          </cell>
          <cell r="H445" t="str">
            <v>케미컬</v>
          </cell>
          <cell r="I445" t="str">
            <v>케미컬</v>
          </cell>
          <cell r="J445" t="str">
            <v>기타-자사</v>
          </cell>
        </row>
        <row r="446">
          <cell r="C446">
            <v>2200410</v>
          </cell>
          <cell r="D446" t="str">
            <v>누코미트캡슐200mg 30C BTL (AG 10ea*40ea)</v>
          </cell>
          <cell r="E446" t="str">
            <v>누코미트캡슐</v>
          </cell>
          <cell r="F446" t="str">
            <v>자사</v>
          </cell>
          <cell r="G446" t="str">
            <v>진천</v>
          </cell>
          <cell r="H446" t="str">
            <v>CSO</v>
          </cell>
          <cell r="I446" t="str">
            <v>케미컬</v>
          </cell>
          <cell r="J446" t="str">
            <v>CSO-자사</v>
          </cell>
        </row>
        <row r="447">
          <cell r="C447">
            <v>2200602</v>
          </cell>
          <cell r="D447" t="str">
            <v>메로빅캡슐 100C BTL</v>
          </cell>
          <cell r="E447" t="str">
            <v>메로빅캡슐</v>
          </cell>
          <cell r="F447" t="str">
            <v>자사</v>
          </cell>
          <cell r="G447" t="str">
            <v>진천</v>
          </cell>
          <cell r="H447" t="str">
            <v>케미컬</v>
          </cell>
          <cell r="I447" t="str">
            <v>케미컬</v>
          </cell>
          <cell r="J447" t="str">
            <v>기타-자사</v>
          </cell>
        </row>
        <row r="448">
          <cell r="C448">
            <v>2200604</v>
          </cell>
          <cell r="D448" t="str">
            <v>메로빅캡슐 30C BTL</v>
          </cell>
          <cell r="E448" t="str">
            <v>메로빅캡슐</v>
          </cell>
          <cell r="F448" t="str">
            <v>자사</v>
          </cell>
          <cell r="G448" t="str">
            <v>진천</v>
          </cell>
          <cell r="H448" t="str">
            <v>케미컬</v>
          </cell>
          <cell r="I448" t="str">
            <v>케미컬</v>
          </cell>
          <cell r="J448" t="str">
            <v>기타-자사</v>
          </cell>
        </row>
        <row r="449">
          <cell r="C449">
            <v>2201100</v>
          </cell>
          <cell r="D449" t="str">
            <v>세파로캡슐 1C(낱알반품용)(위탁)</v>
          </cell>
          <cell r="E449" t="str">
            <v>세파로캡슐</v>
          </cell>
          <cell r="F449" t="str">
            <v>위탁</v>
          </cell>
          <cell r="G449" t="str">
            <v>진천</v>
          </cell>
          <cell r="H449" t="str">
            <v>CSO</v>
          </cell>
          <cell r="I449" t="str">
            <v>케미컬</v>
          </cell>
          <cell r="J449" t="str">
            <v>CSO-위탁</v>
          </cell>
        </row>
        <row r="450">
          <cell r="C450">
            <v>2201102</v>
          </cell>
          <cell r="D450" t="str">
            <v>세파로캡슐 30C BTL(위탁)</v>
          </cell>
          <cell r="E450" t="str">
            <v>세파로캡슐</v>
          </cell>
          <cell r="F450" t="str">
            <v>위탁</v>
          </cell>
          <cell r="G450" t="str">
            <v>진천</v>
          </cell>
          <cell r="H450" t="str">
            <v>케미컬</v>
          </cell>
          <cell r="I450" t="str">
            <v>케미컬</v>
          </cell>
          <cell r="J450" t="str">
            <v>기타-위탁</v>
          </cell>
        </row>
        <row r="451">
          <cell r="C451">
            <v>2202800</v>
          </cell>
          <cell r="D451" t="str">
            <v>메톡살렌캡슐 1C(낱알반품용)</v>
          </cell>
          <cell r="E451" t="str">
            <v>메톡살렌캡슐</v>
          </cell>
          <cell r="F451" t="str">
            <v>자사</v>
          </cell>
          <cell r="G451" t="str">
            <v>진천</v>
          </cell>
          <cell r="H451" t="str">
            <v>케미컬</v>
          </cell>
          <cell r="I451" t="str">
            <v>케미컬</v>
          </cell>
          <cell r="J451" t="str">
            <v>기타-자사</v>
          </cell>
        </row>
        <row r="452">
          <cell r="C452">
            <v>2202900</v>
          </cell>
          <cell r="D452" t="str">
            <v>세파드록실캡슐500mg 1C(낱알반품용)</v>
          </cell>
          <cell r="E452" t="str">
            <v>세파드록실캡슐</v>
          </cell>
          <cell r="F452" t="str">
            <v>자사</v>
          </cell>
          <cell r="G452" t="str">
            <v>진천</v>
          </cell>
          <cell r="H452" t="str">
            <v>케미컬</v>
          </cell>
          <cell r="I452" t="str">
            <v>케미컬</v>
          </cell>
          <cell r="J452" t="str">
            <v>기타-자사</v>
          </cell>
        </row>
        <row r="453">
          <cell r="C453">
            <v>2203508</v>
          </cell>
          <cell r="D453" t="str">
            <v>셀트리온헤파디프300캡슐(수출용) 100C PTP(필리핀)(GODEX DS)</v>
          </cell>
          <cell r="E453" t="str">
            <v>셀트리온헤파디프캡슐</v>
          </cell>
          <cell r="F453" t="str">
            <v>자사</v>
          </cell>
          <cell r="G453" t="str">
            <v>진천</v>
          </cell>
          <cell r="H453" t="str">
            <v>해외사업팀</v>
          </cell>
          <cell r="I453" t="str">
            <v>케미컬</v>
          </cell>
          <cell r="J453" t="str">
            <v>해외-자사</v>
          </cell>
        </row>
        <row r="454">
          <cell r="C454">
            <v>2203517</v>
          </cell>
          <cell r="D454" t="str">
            <v>셀트리온헤파디프 300캡슐 (수출용)1C Bulk (필리핀)(INLEX)</v>
          </cell>
          <cell r="E454" t="str">
            <v>셀트리온헤파디프캡슐</v>
          </cell>
          <cell r="F454" t="str">
            <v>자사</v>
          </cell>
          <cell r="G454" t="str">
            <v>진천</v>
          </cell>
          <cell r="H454" t="str">
            <v>해외사업팀</v>
          </cell>
          <cell r="I454" t="str">
            <v>케미컬</v>
          </cell>
          <cell r="J454" t="str">
            <v>해외-자사</v>
          </cell>
        </row>
        <row r="455">
          <cell r="C455">
            <v>2203518</v>
          </cell>
          <cell r="D455" t="str">
            <v>셀트리온헤파디프 300캡슐 (수출용)1C Bulk (필리핀)(GODEX DS)</v>
          </cell>
          <cell r="E455" t="str">
            <v>셀트리온헤파디프캡슐</v>
          </cell>
          <cell r="F455" t="str">
            <v>자사</v>
          </cell>
          <cell r="G455" t="str">
            <v>진천</v>
          </cell>
          <cell r="H455" t="str">
            <v>해외사업팀</v>
          </cell>
          <cell r="I455" t="str">
            <v>케미컬</v>
          </cell>
          <cell r="J455" t="str">
            <v>해외-자사</v>
          </cell>
        </row>
        <row r="456">
          <cell r="C456">
            <v>2203606</v>
          </cell>
          <cell r="D456" t="str">
            <v>셀트리온헤파디프캡슐(수출용) 100C PTP(캄보디아)</v>
          </cell>
          <cell r="E456" t="str">
            <v>셀트리온헤파디프캡슐</v>
          </cell>
          <cell r="F456" t="str">
            <v>자사</v>
          </cell>
          <cell r="G456" t="str">
            <v>진천</v>
          </cell>
          <cell r="H456" t="str">
            <v>해외사업팀</v>
          </cell>
          <cell r="I456" t="str">
            <v>케미컬</v>
          </cell>
          <cell r="J456" t="str">
            <v>해외-자사</v>
          </cell>
        </row>
        <row r="457">
          <cell r="C457">
            <v>2203607</v>
          </cell>
          <cell r="D457" t="str">
            <v>셀트리온헤파디프캡슐(수출용) 100C PTP(필리핀)(GODEX)</v>
          </cell>
          <cell r="E457" t="str">
            <v>셀트리온헤파디프캡슐</v>
          </cell>
          <cell r="F457" t="str">
            <v>자사</v>
          </cell>
          <cell r="G457" t="str">
            <v>진천</v>
          </cell>
          <cell r="H457" t="str">
            <v>해외사업팀</v>
          </cell>
          <cell r="I457" t="str">
            <v>케미컬</v>
          </cell>
          <cell r="J457" t="str">
            <v>해외-자사</v>
          </cell>
        </row>
        <row r="458">
          <cell r="C458">
            <v>2203611</v>
          </cell>
          <cell r="D458" t="str">
            <v>셀트리온헤파디프캡슐(수출용) 1C Bulk(카자흐스탄)</v>
          </cell>
          <cell r="E458" t="str">
            <v>셀트리온헤파디프캡슐</v>
          </cell>
          <cell r="F458" t="str">
            <v>자사</v>
          </cell>
          <cell r="G458" t="str">
            <v>진천</v>
          </cell>
          <cell r="H458" t="str">
            <v>해외사업팀</v>
          </cell>
          <cell r="I458" t="str">
            <v>케미컬</v>
          </cell>
          <cell r="J458" t="str">
            <v>해외-자사</v>
          </cell>
        </row>
        <row r="459">
          <cell r="C459">
            <v>2203613</v>
          </cell>
          <cell r="D459" t="str">
            <v>셀트리온헤파디프캡슐(수출용) 1C Bulk(필리핀)</v>
          </cell>
          <cell r="E459" t="str">
            <v>셀트리온헤파디프캡슐</v>
          </cell>
          <cell r="F459" t="str">
            <v>자사</v>
          </cell>
          <cell r="G459" t="str">
            <v>진천</v>
          </cell>
          <cell r="H459" t="str">
            <v>해외사업팀</v>
          </cell>
          <cell r="I459" t="str">
            <v>케미컬</v>
          </cell>
          <cell r="J459" t="str">
            <v>해외-자사</v>
          </cell>
        </row>
        <row r="460">
          <cell r="C460">
            <v>2205200</v>
          </cell>
          <cell r="D460" t="str">
            <v>세파로캡슐 1C(낱알반품용)(위탁:화일약품)</v>
          </cell>
          <cell r="E460" t="str">
            <v>세파로캡슐</v>
          </cell>
          <cell r="F460" t="str">
            <v>위탁</v>
          </cell>
          <cell r="G460" t="str">
            <v>진천</v>
          </cell>
          <cell r="H460" t="str">
            <v>CSO</v>
          </cell>
          <cell r="I460" t="str">
            <v>케미컬</v>
          </cell>
          <cell r="J460" t="str">
            <v>CSO-위탁</v>
          </cell>
        </row>
        <row r="461">
          <cell r="C461">
            <v>2205201</v>
          </cell>
          <cell r="D461" t="str">
            <v>세파로캡슐 30C BTL(위탁:화일약품)</v>
          </cell>
          <cell r="E461" t="str">
            <v>세파로캡슐</v>
          </cell>
          <cell r="F461" t="str">
            <v>위탁</v>
          </cell>
          <cell r="G461" t="str">
            <v>진천</v>
          </cell>
          <cell r="H461" t="str">
            <v>CSO</v>
          </cell>
          <cell r="I461" t="str">
            <v>케미컬</v>
          </cell>
          <cell r="J461" t="str">
            <v>CSO-위탁</v>
          </cell>
        </row>
        <row r="462">
          <cell r="C462">
            <v>2205202</v>
          </cell>
          <cell r="D462" t="str">
            <v>세파로캡슐 100C BTL(위탁:화일약품)</v>
          </cell>
          <cell r="E462" t="str">
            <v>세파로캡슐</v>
          </cell>
          <cell r="F462" t="str">
            <v>위탁</v>
          </cell>
          <cell r="G462" t="str">
            <v>진천</v>
          </cell>
          <cell r="H462" t="str">
            <v>CSO</v>
          </cell>
          <cell r="I462" t="str">
            <v>케미컬</v>
          </cell>
          <cell r="J462" t="str">
            <v>CSO-위탁</v>
          </cell>
        </row>
        <row r="463">
          <cell r="C463">
            <v>2205804</v>
          </cell>
          <cell r="D463" t="str">
            <v>고덱스캡슐 10C PTP(위약)(임상용)</v>
          </cell>
          <cell r="E463" t="str">
            <v>고덱스캡슐</v>
          </cell>
          <cell r="F463" t="str">
            <v>자사</v>
          </cell>
          <cell r="G463" t="str">
            <v>진천</v>
          </cell>
          <cell r="H463" t="str">
            <v>케미컬</v>
          </cell>
          <cell r="I463" t="str">
            <v>케미컬</v>
          </cell>
          <cell r="J463" t="str">
            <v>고덱스캡슐</v>
          </cell>
        </row>
        <row r="464">
          <cell r="C464">
            <v>2205900</v>
          </cell>
          <cell r="D464" t="str">
            <v>누코미트캡슐200mg 1C(낱알반품용)(위탁:휴온스)</v>
          </cell>
          <cell r="E464" t="str">
            <v>누코미트캡슐</v>
          </cell>
          <cell r="F464" t="str">
            <v>위탁</v>
          </cell>
          <cell r="G464" t="str">
            <v>진천</v>
          </cell>
          <cell r="H464" t="str">
            <v>케미컬</v>
          </cell>
          <cell r="I464" t="str">
            <v>케미컬</v>
          </cell>
          <cell r="J464" t="str">
            <v>기타-위탁</v>
          </cell>
        </row>
        <row r="465">
          <cell r="C465">
            <v>2206000</v>
          </cell>
          <cell r="D465" t="str">
            <v>누코미트캡슐200mg 1C(낱알반품용)(위탁:유영제약)</v>
          </cell>
          <cell r="E465" t="str">
            <v>누코미트캡슐</v>
          </cell>
          <cell r="F465" t="str">
            <v>위탁</v>
          </cell>
          <cell r="G465" t="str">
            <v>진천</v>
          </cell>
          <cell r="H465" t="str">
            <v>케미컬</v>
          </cell>
          <cell r="I465" t="str">
            <v>케미컬</v>
          </cell>
          <cell r="J465" t="str">
            <v>기타-위탁</v>
          </cell>
        </row>
        <row r="466">
          <cell r="C466">
            <v>2206001</v>
          </cell>
          <cell r="D466" t="str">
            <v>누코미트캡슐200mg 30C BTL(위탁:유영제약)</v>
          </cell>
          <cell r="E466" t="str">
            <v>누코미트캡슐</v>
          </cell>
          <cell r="F466" t="str">
            <v>위탁</v>
          </cell>
          <cell r="G466" t="str">
            <v>진천</v>
          </cell>
          <cell r="H466" t="str">
            <v>케미컬</v>
          </cell>
          <cell r="I466" t="str">
            <v>케미컬</v>
          </cell>
          <cell r="J466" t="str">
            <v>기타-위탁</v>
          </cell>
        </row>
        <row r="467">
          <cell r="C467">
            <v>2206002</v>
          </cell>
          <cell r="D467" t="str">
            <v>누코미트캡슐200mg 500C BTL(위탁:유영제약)</v>
          </cell>
          <cell r="E467" t="str">
            <v>누코미트캡슐</v>
          </cell>
          <cell r="F467" t="str">
            <v>위탁</v>
          </cell>
          <cell r="G467" t="str">
            <v>진천</v>
          </cell>
          <cell r="H467" t="str">
            <v>케미컬</v>
          </cell>
          <cell r="I467" t="str">
            <v>케미컬</v>
          </cell>
          <cell r="J467" t="str">
            <v>기타-위탁</v>
          </cell>
        </row>
        <row r="468">
          <cell r="C468">
            <v>2206102</v>
          </cell>
          <cell r="D468" t="str">
            <v>덴탈파워캡슐 240C PTP(위탁:알리코제약)</v>
          </cell>
          <cell r="E468" t="str">
            <v>덴탈파워캡슐</v>
          </cell>
          <cell r="F468" t="str">
            <v>위탁</v>
          </cell>
          <cell r="G468" t="str">
            <v>진천</v>
          </cell>
          <cell r="H468" t="str">
            <v>OTC</v>
          </cell>
          <cell r="I468" t="str">
            <v>케미컬</v>
          </cell>
          <cell r="J468" t="str">
            <v>OTC-기타</v>
          </cell>
        </row>
        <row r="469">
          <cell r="C469">
            <v>2206200</v>
          </cell>
          <cell r="D469" t="str">
            <v>세레브캡슐200mg 1C(낱알반품용)(위탁:넥스팜코리아)</v>
          </cell>
          <cell r="E469" t="str">
            <v>세레브캡슐</v>
          </cell>
          <cell r="F469" t="str">
            <v>위탁</v>
          </cell>
          <cell r="G469" t="str">
            <v>진천</v>
          </cell>
          <cell r="H469" t="str">
            <v>CSO</v>
          </cell>
          <cell r="I469" t="str">
            <v>케미컬</v>
          </cell>
          <cell r="J469" t="str">
            <v>CSO-위탁</v>
          </cell>
        </row>
        <row r="470">
          <cell r="C470">
            <v>2206201</v>
          </cell>
          <cell r="D470" t="str">
            <v>세레브캡슐200mg 30C BTL(위탁:넥스팜코리아)</v>
          </cell>
          <cell r="E470" t="str">
            <v>세레브캡슐</v>
          </cell>
          <cell r="F470" t="str">
            <v>위탁</v>
          </cell>
          <cell r="G470" t="str">
            <v>진천</v>
          </cell>
          <cell r="H470" t="str">
            <v>CSO</v>
          </cell>
          <cell r="I470" t="str">
            <v>케미컬</v>
          </cell>
          <cell r="J470" t="str">
            <v>CSO-위탁</v>
          </cell>
        </row>
        <row r="471">
          <cell r="C471">
            <v>2206202</v>
          </cell>
          <cell r="D471" t="str">
            <v>세레브캡슐200mg 100C BTL(위탁:넥스팜코리아)</v>
          </cell>
          <cell r="E471" t="str">
            <v>세레브캡슐</v>
          </cell>
          <cell r="F471" t="str">
            <v>위탁</v>
          </cell>
          <cell r="G471" t="str">
            <v>진천</v>
          </cell>
          <cell r="H471" t="str">
            <v>CSO</v>
          </cell>
          <cell r="I471" t="str">
            <v>케미컬</v>
          </cell>
          <cell r="J471" t="str">
            <v>CSO-위탁</v>
          </cell>
        </row>
        <row r="472">
          <cell r="C472">
            <v>2206600</v>
          </cell>
          <cell r="D472" t="str">
            <v>메로빅캡슐(7.5mg) 1C(낱알반품용)(위탁:바이넥스)</v>
          </cell>
          <cell r="E472" t="str">
            <v>메로빅캡슐</v>
          </cell>
          <cell r="F472" t="str">
            <v>위탁</v>
          </cell>
          <cell r="G472" t="str">
            <v>진천</v>
          </cell>
          <cell r="H472" t="str">
            <v>CSO</v>
          </cell>
          <cell r="I472" t="str">
            <v>케미컬</v>
          </cell>
          <cell r="J472" t="str">
            <v>CSO-위탁</v>
          </cell>
        </row>
        <row r="473">
          <cell r="C473">
            <v>2206601</v>
          </cell>
          <cell r="D473" t="str">
            <v>메로빅캡슐(7.5mg) 30C BTL(위탁:바이넥스)</v>
          </cell>
          <cell r="E473" t="str">
            <v>메로빅캡슐</v>
          </cell>
          <cell r="F473" t="str">
            <v>위탁</v>
          </cell>
          <cell r="G473" t="str">
            <v>진천</v>
          </cell>
          <cell r="H473" t="str">
            <v>CSO</v>
          </cell>
          <cell r="I473" t="str">
            <v>케미컬</v>
          </cell>
          <cell r="J473" t="str">
            <v>CSO-위탁</v>
          </cell>
        </row>
        <row r="474">
          <cell r="C474">
            <v>2206602</v>
          </cell>
          <cell r="D474" t="str">
            <v>메로빅캡슐(7.5mg) 100C BTL(위탁:바이넥스)</v>
          </cell>
          <cell r="E474" t="str">
            <v>메로빅캡슐</v>
          </cell>
          <cell r="F474" t="str">
            <v>위탁</v>
          </cell>
          <cell r="G474" t="str">
            <v>진천</v>
          </cell>
          <cell r="H474" t="str">
            <v>CSO</v>
          </cell>
          <cell r="I474" t="str">
            <v>케미컬</v>
          </cell>
          <cell r="J474" t="str">
            <v>CSO-위탁</v>
          </cell>
        </row>
        <row r="475">
          <cell r="C475">
            <v>2207100</v>
          </cell>
          <cell r="D475" t="str">
            <v>트리푸칸포르테캡슐50mg 1C(위탁:대한뉴팜) (낱알반품용)</v>
          </cell>
          <cell r="E475" t="str">
            <v>트리푸칸포르테캡슐</v>
          </cell>
          <cell r="F475" t="str">
            <v>위탁</v>
          </cell>
          <cell r="G475" t="str">
            <v>진천</v>
          </cell>
          <cell r="H475" t="str">
            <v>CSO</v>
          </cell>
          <cell r="I475" t="str">
            <v>케미컬</v>
          </cell>
          <cell r="J475" t="str">
            <v>CSO-위탁</v>
          </cell>
        </row>
        <row r="476">
          <cell r="C476">
            <v>2207101</v>
          </cell>
          <cell r="D476" t="str">
            <v>트리푸칸포르테캡슐50mg 30C BTL(위탁:대한뉴팜)</v>
          </cell>
          <cell r="E476" t="str">
            <v>트리푸칸포르테캡슐</v>
          </cell>
          <cell r="F476" t="str">
            <v>위탁</v>
          </cell>
          <cell r="G476" t="str">
            <v>진천</v>
          </cell>
          <cell r="H476" t="str">
            <v>CSO</v>
          </cell>
          <cell r="I476" t="str">
            <v>케미컬</v>
          </cell>
          <cell r="J476" t="str">
            <v>CSO-위탁</v>
          </cell>
        </row>
        <row r="477">
          <cell r="C477">
            <v>2207102</v>
          </cell>
          <cell r="D477" t="str">
            <v>트리푸칸포르테캡슐50mg 100C BTL(위탁:대한뉴팜)</v>
          </cell>
          <cell r="E477" t="str">
            <v>트리푸칸포르테캡슐</v>
          </cell>
          <cell r="F477" t="str">
            <v>위탁</v>
          </cell>
          <cell r="G477" t="str">
            <v>진천</v>
          </cell>
          <cell r="H477" t="str">
            <v>CSO</v>
          </cell>
          <cell r="I477" t="str">
            <v>케미컬</v>
          </cell>
          <cell r="J477" t="str">
            <v>CSO-위탁</v>
          </cell>
        </row>
        <row r="478">
          <cell r="C478">
            <v>2207201</v>
          </cell>
          <cell r="D478" t="str">
            <v>셀로그라캡슐(타크로리무스수화물)(1mg) 100C PTP(위탁:이연제약)</v>
          </cell>
          <cell r="E478" t="str">
            <v>셀로그라캡슐</v>
          </cell>
          <cell r="F478" t="str">
            <v>위탁</v>
          </cell>
          <cell r="G478" t="str">
            <v>진천</v>
          </cell>
          <cell r="H478" t="str">
            <v>CSO</v>
          </cell>
          <cell r="I478" t="str">
            <v>케미컬</v>
          </cell>
          <cell r="J478" t="str">
            <v>CSO-위탁</v>
          </cell>
        </row>
        <row r="479">
          <cell r="C479">
            <v>2207300</v>
          </cell>
          <cell r="D479" t="str">
            <v>세프리온캡슐(세픽심수화물) 1C(낱알반품용)(위탁:국제약품)</v>
          </cell>
          <cell r="E479" t="str">
            <v>세프리온캡슐</v>
          </cell>
          <cell r="F479" t="str">
            <v>위탁</v>
          </cell>
          <cell r="G479" t="str">
            <v>진천</v>
          </cell>
          <cell r="H479" t="str">
            <v>CSO</v>
          </cell>
          <cell r="I479" t="str">
            <v>케미컬</v>
          </cell>
          <cell r="J479" t="str">
            <v>CSO-위탁</v>
          </cell>
        </row>
        <row r="480">
          <cell r="C480">
            <v>2207301</v>
          </cell>
          <cell r="D480" t="str">
            <v>세프리온캡슐(세픽심수화물)(100mg) 30C BTL(위탁:국제약품)</v>
          </cell>
          <cell r="E480" t="str">
            <v>세프리온캡슐</v>
          </cell>
          <cell r="F480" t="str">
            <v>위탁</v>
          </cell>
          <cell r="G480" t="str">
            <v>진천</v>
          </cell>
          <cell r="H480" t="str">
            <v>CSO</v>
          </cell>
          <cell r="I480" t="str">
            <v>케미컬</v>
          </cell>
          <cell r="J480" t="str">
            <v>CSO-위탁</v>
          </cell>
        </row>
        <row r="481">
          <cell r="C481">
            <v>2207302</v>
          </cell>
          <cell r="D481" t="str">
            <v>세프리온캡슐(세픽심수화물)(100mg) 100C BTL(위탁:국제약품)</v>
          </cell>
          <cell r="E481" t="str">
            <v>세프리온캡슐</v>
          </cell>
          <cell r="F481" t="str">
            <v>위탁</v>
          </cell>
          <cell r="G481" t="str">
            <v>진천</v>
          </cell>
          <cell r="H481" t="str">
            <v>CSO</v>
          </cell>
          <cell r="I481" t="str">
            <v>케미컬</v>
          </cell>
          <cell r="J481" t="str">
            <v>CSO-위탁</v>
          </cell>
        </row>
        <row r="482">
          <cell r="C482">
            <v>2207400</v>
          </cell>
          <cell r="D482" t="str">
            <v>리프레가캡슐75mg(프레가발린) 1C(낱알반품용)</v>
          </cell>
          <cell r="E482" t="str">
            <v>리프레가캡슐</v>
          </cell>
          <cell r="F482" t="str">
            <v>자사</v>
          </cell>
          <cell r="G482" t="str">
            <v>진천</v>
          </cell>
          <cell r="H482" t="str">
            <v>CSO</v>
          </cell>
          <cell r="I482" t="str">
            <v>케미컬</v>
          </cell>
          <cell r="J482" t="str">
            <v>CSO-자사</v>
          </cell>
        </row>
        <row r="483">
          <cell r="C483">
            <v>2207401</v>
          </cell>
          <cell r="D483" t="str">
            <v>리프레가캡슐75mg(프레가발린) 30C BTL</v>
          </cell>
          <cell r="E483" t="str">
            <v>리프레가캡슐</v>
          </cell>
          <cell r="F483" t="str">
            <v>자사</v>
          </cell>
          <cell r="G483" t="str">
            <v>진천</v>
          </cell>
          <cell r="H483" t="str">
            <v>CSO</v>
          </cell>
          <cell r="I483" t="str">
            <v>케미컬</v>
          </cell>
          <cell r="J483" t="str">
            <v>CSO-자사</v>
          </cell>
        </row>
        <row r="484">
          <cell r="C484">
            <v>2207402</v>
          </cell>
          <cell r="D484" t="str">
            <v>리프레가캡슐75mg(프레가발린) 60C BTL</v>
          </cell>
          <cell r="E484" t="str">
            <v>리프레가캡슐</v>
          </cell>
          <cell r="F484" t="str">
            <v>자사</v>
          </cell>
          <cell r="G484" t="str">
            <v>진천</v>
          </cell>
          <cell r="H484" t="str">
            <v>CSO</v>
          </cell>
          <cell r="I484" t="str">
            <v>케미컬</v>
          </cell>
          <cell r="J484" t="str">
            <v>CSO-자사</v>
          </cell>
        </row>
        <row r="485">
          <cell r="C485">
            <v>2207500</v>
          </cell>
          <cell r="D485" t="str">
            <v>리프레가캡슐150mg(프레가발린) 1C(낱알반품용)</v>
          </cell>
          <cell r="E485" t="str">
            <v>리프레가캡슐</v>
          </cell>
          <cell r="F485" t="str">
            <v>자사</v>
          </cell>
          <cell r="G485" t="str">
            <v>진천</v>
          </cell>
          <cell r="H485" t="str">
            <v>CSO</v>
          </cell>
          <cell r="I485" t="str">
            <v>케미컬</v>
          </cell>
          <cell r="J485" t="str">
            <v>CSO-자사</v>
          </cell>
        </row>
        <row r="486">
          <cell r="C486">
            <v>2207501</v>
          </cell>
          <cell r="D486" t="str">
            <v>리프레가캡슐150mg(프레가발린) 30C BTL</v>
          </cell>
          <cell r="E486" t="str">
            <v>리프레가캡슐</v>
          </cell>
          <cell r="F486" t="str">
            <v>자사</v>
          </cell>
          <cell r="G486" t="str">
            <v>진천</v>
          </cell>
          <cell r="H486" t="str">
            <v>CSO</v>
          </cell>
          <cell r="I486" t="str">
            <v>케미컬</v>
          </cell>
          <cell r="J486" t="str">
            <v>CSO-자사</v>
          </cell>
        </row>
        <row r="487">
          <cell r="C487">
            <v>2207502</v>
          </cell>
          <cell r="D487" t="str">
            <v>리프레가캡슐150mg(프레가발린) 60C BTL</v>
          </cell>
          <cell r="E487" t="str">
            <v>리프레가캡슐</v>
          </cell>
          <cell r="F487" t="str">
            <v>자사</v>
          </cell>
          <cell r="G487" t="str">
            <v>진천</v>
          </cell>
          <cell r="H487" t="str">
            <v>CSO</v>
          </cell>
          <cell r="I487" t="str">
            <v>케미컬</v>
          </cell>
          <cell r="J487" t="str">
            <v>CSO-자사</v>
          </cell>
        </row>
        <row r="488">
          <cell r="C488">
            <v>2207600</v>
          </cell>
          <cell r="D488" t="str">
            <v>에리텐캡슐(300mg)(에르도스테인) 1C(낱알반품용)</v>
          </cell>
          <cell r="E488" t="str">
            <v>에리텐캡슐</v>
          </cell>
          <cell r="F488" t="str">
            <v>자사</v>
          </cell>
          <cell r="G488" t="str">
            <v>진천</v>
          </cell>
          <cell r="H488" t="str">
            <v>CSO</v>
          </cell>
          <cell r="I488" t="str">
            <v>케미컬</v>
          </cell>
          <cell r="J488" t="str">
            <v>CSO-자사</v>
          </cell>
        </row>
        <row r="489">
          <cell r="C489">
            <v>2207601</v>
          </cell>
          <cell r="D489" t="str">
            <v>에리텐캡슐(300mg)(에르도스테인) 30C BTL</v>
          </cell>
          <cell r="E489" t="str">
            <v>에리텐캡슐</v>
          </cell>
          <cell r="F489" t="str">
            <v>자사</v>
          </cell>
          <cell r="G489" t="str">
            <v>진천</v>
          </cell>
          <cell r="H489" t="str">
            <v>CSO</v>
          </cell>
          <cell r="I489" t="str">
            <v>케미컬</v>
          </cell>
          <cell r="J489" t="str">
            <v>CSO-자사</v>
          </cell>
        </row>
        <row r="490">
          <cell r="C490">
            <v>2207700</v>
          </cell>
          <cell r="D490" t="str">
            <v>뉴로가펜캡슐300mg(가바펜틴) 1C 낱알반품용 (위탁:고려제약)</v>
          </cell>
          <cell r="E490" t="str">
            <v>뉴로가펜캡슐</v>
          </cell>
          <cell r="F490" t="str">
            <v>위탁</v>
          </cell>
          <cell r="G490" t="str">
            <v>진천</v>
          </cell>
          <cell r="H490" t="str">
            <v>CSO</v>
          </cell>
          <cell r="I490" t="str">
            <v>케미컬</v>
          </cell>
          <cell r="J490" t="str">
            <v>CSO-위탁</v>
          </cell>
        </row>
        <row r="491">
          <cell r="C491">
            <v>2207701</v>
          </cell>
          <cell r="D491" t="str">
            <v>뉴로가펜캡슐300mg(가바펜틴) 30C BTL (위탁:고려제약)</v>
          </cell>
          <cell r="E491" t="str">
            <v>뉴로가펜캡슐</v>
          </cell>
          <cell r="F491" t="str">
            <v>위탁</v>
          </cell>
          <cell r="G491" t="str">
            <v>진천</v>
          </cell>
          <cell r="H491" t="str">
            <v>CSO</v>
          </cell>
          <cell r="I491" t="str">
            <v>케미컬</v>
          </cell>
          <cell r="J491" t="str">
            <v>CSO-위탁</v>
          </cell>
        </row>
        <row r="492">
          <cell r="C492">
            <v>2207702</v>
          </cell>
          <cell r="D492" t="str">
            <v>뉴로가펜캡슐300mg(가바펜틴) 100C BTL(위탁:고려제약)</v>
          </cell>
          <cell r="E492" t="str">
            <v>뉴로가펜캡슐</v>
          </cell>
          <cell r="F492" t="str">
            <v>위탁</v>
          </cell>
          <cell r="G492" t="str">
            <v>진천</v>
          </cell>
          <cell r="H492" t="str">
            <v>CSO</v>
          </cell>
          <cell r="I492" t="str">
            <v>케미컬</v>
          </cell>
          <cell r="J492" t="str">
            <v>CSO-위탁</v>
          </cell>
        </row>
        <row r="493">
          <cell r="C493">
            <v>2207800</v>
          </cell>
          <cell r="D493" t="str">
            <v>디아셀캡슐50mg(디아세레인) 1C 낱알반품용 (위탁:유영제약)</v>
          </cell>
          <cell r="E493" t="str">
            <v>디아셀캡슐</v>
          </cell>
          <cell r="F493" t="str">
            <v>위탁</v>
          </cell>
          <cell r="G493" t="str">
            <v>진천</v>
          </cell>
          <cell r="H493" t="str">
            <v>CSO</v>
          </cell>
          <cell r="I493" t="str">
            <v>케미컬</v>
          </cell>
          <cell r="J493" t="str">
            <v>CSO-위탁</v>
          </cell>
        </row>
        <row r="494">
          <cell r="C494">
            <v>2207801</v>
          </cell>
          <cell r="D494" t="str">
            <v>디아셀캡슐50mg(디아세레인) 30C BTL(위탁:유영제약)</v>
          </cell>
          <cell r="E494" t="str">
            <v>디아셀캡슐</v>
          </cell>
          <cell r="F494" t="str">
            <v>위탁</v>
          </cell>
          <cell r="G494" t="str">
            <v>진천</v>
          </cell>
          <cell r="H494" t="str">
            <v>CSO</v>
          </cell>
          <cell r="I494" t="str">
            <v>케미컬</v>
          </cell>
          <cell r="J494" t="str">
            <v>CSO-위탁</v>
          </cell>
        </row>
        <row r="495">
          <cell r="C495">
            <v>2207802</v>
          </cell>
          <cell r="D495" t="str">
            <v>디아셀캡슐50mg(디아세레인) 500C BTL (위탁:유영제약)</v>
          </cell>
          <cell r="E495" t="str">
            <v>디아셀캡슐</v>
          </cell>
          <cell r="F495" t="str">
            <v>위탁</v>
          </cell>
          <cell r="G495" t="str">
            <v>진천</v>
          </cell>
          <cell r="H495" t="str">
            <v>CSO</v>
          </cell>
          <cell r="I495" t="str">
            <v>케미컬</v>
          </cell>
          <cell r="J495" t="str">
            <v>CSO-위탁</v>
          </cell>
        </row>
        <row r="496">
          <cell r="C496">
            <v>2207901</v>
          </cell>
          <cell r="D496" t="str">
            <v>세레탈서방캡슐100mg(실로스타졸) 30C BTL(위탁: 제뉴파마)</v>
          </cell>
          <cell r="E496" t="str">
            <v>세레탈서방캡슐</v>
          </cell>
          <cell r="F496" t="str">
            <v>위탁</v>
          </cell>
          <cell r="G496" t="str">
            <v>진천</v>
          </cell>
          <cell r="H496" t="str">
            <v>CSO</v>
          </cell>
          <cell r="I496" t="str">
            <v>케미컬</v>
          </cell>
          <cell r="J496" t="str">
            <v>CSO-위탁</v>
          </cell>
        </row>
        <row r="497">
          <cell r="C497">
            <v>2207902</v>
          </cell>
          <cell r="D497" t="str">
            <v>세레탈서방캡슐100mg(실로스타졸) 500C BTL(위탁: 제뉴파마)</v>
          </cell>
          <cell r="E497" t="str">
            <v>세레탈서방캡슐</v>
          </cell>
          <cell r="F497" t="str">
            <v>위탁</v>
          </cell>
          <cell r="G497" t="str">
            <v>진천</v>
          </cell>
          <cell r="H497" t="str">
            <v>CSO</v>
          </cell>
          <cell r="I497" t="str">
            <v>케미컬</v>
          </cell>
          <cell r="J497" t="str">
            <v>CSO-위탁</v>
          </cell>
        </row>
        <row r="498">
          <cell r="C498">
            <v>2208001</v>
          </cell>
          <cell r="D498" t="str">
            <v>세레탈서방캡슐200mg(실로스타졸) 30C BTL(위탁: 제뉴파마)</v>
          </cell>
          <cell r="E498" t="str">
            <v>세레탈서방캡슐</v>
          </cell>
          <cell r="F498" t="str">
            <v>위탁</v>
          </cell>
          <cell r="G498" t="str">
            <v>진천</v>
          </cell>
          <cell r="H498" t="str">
            <v>CSO</v>
          </cell>
          <cell r="I498" t="str">
            <v>케미컬</v>
          </cell>
          <cell r="J498" t="str">
            <v>CSO-위탁</v>
          </cell>
        </row>
        <row r="499">
          <cell r="C499">
            <v>2208002</v>
          </cell>
          <cell r="D499" t="str">
            <v>세레탈서방캡슐200mg(실로스타졸) 200C BTL(위탁: 제뉴파마)</v>
          </cell>
          <cell r="E499" t="str">
            <v>세레탈서방캡슐</v>
          </cell>
          <cell r="F499" t="str">
            <v>위탁</v>
          </cell>
          <cell r="G499" t="str">
            <v>진천</v>
          </cell>
          <cell r="H499" t="str">
            <v>CSO</v>
          </cell>
          <cell r="I499" t="str">
            <v>케미컬</v>
          </cell>
          <cell r="J499" t="str">
            <v>CSO-위탁</v>
          </cell>
        </row>
        <row r="500">
          <cell r="C500">
            <v>2208100</v>
          </cell>
          <cell r="D500" t="str">
            <v>메로빅캡슐15mg 1C(낱알반품용)(위탁: 진양제약)</v>
          </cell>
          <cell r="E500" t="str">
            <v>메로빅캡슐</v>
          </cell>
          <cell r="F500" t="str">
            <v>위탁</v>
          </cell>
          <cell r="G500" t="str">
            <v>진천</v>
          </cell>
          <cell r="H500" t="str">
            <v>CSO</v>
          </cell>
          <cell r="I500" t="str">
            <v>케미컬</v>
          </cell>
          <cell r="J500" t="str">
            <v>CSO-위탁</v>
          </cell>
        </row>
        <row r="501">
          <cell r="C501">
            <v>2208101</v>
          </cell>
          <cell r="D501" t="str">
            <v>메로빅캡슐15mg 30C BTL(위탁: 진양제약)</v>
          </cell>
          <cell r="E501" t="str">
            <v>메로빅캡슐</v>
          </cell>
          <cell r="F501" t="str">
            <v>위탁</v>
          </cell>
          <cell r="G501" t="str">
            <v>진천</v>
          </cell>
          <cell r="H501" t="str">
            <v>CSO</v>
          </cell>
          <cell r="I501" t="str">
            <v>케미컬</v>
          </cell>
          <cell r="J501" t="str">
            <v>CSO-위탁</v>
          </cell>
        </row>
        <row r="502">
          <cell r="C502">
            <v>2208102</v>
          </cell>
          <cell r="D502" t="str">
            <v>메로빅캡슐15mg 300C BTL(위탁: 진양제약)</v>
          </cell>
          <cell r="E502" t="str">
            <v>메로빅캡슐</v>
          </cell>
          <cell r="F502" t="str">
            <v>위탁</v>
          </cell>
          <cell r="G502" t="str">
            <v>진천</v>
          </cell>
          <cell r="H502" t="str">
            <v>CSO</v>
          </cell>
          <cell r="I502" t="str">
            <v>케미컬</v>
          </cell>
          <cell r="J502" t="str">
            <v>CSO-위탁</v>
          </cell>
        </row>
        <row r="503">
          <cell r="C503">
            <v>2208201</v>
          </cell>
          <cell r="D503" t="str">
            <v>뉴로가펜캡슐100밀리그램(가바펜틴) 30C BTL(위탁:고려제약)</v>
          </cell>
          <cell r="E503" t="str">
            <v>뉴로가펜캡슐</v>
          </cell>
          <cell r="F503" t="str">
            <v>위탁</v>
          </cell>
          <cell r="G503" t="str">
            <v>진천</v>
          </cell>
          <cell r="H503" t="str">
            <v>CSO</v>
          </cell>
          <cell r="I503" t="str">
            <v>케미컬</v>
          </cell>
          <cell r="J503" t="str">
            <v>CSO-위탁</v>
          </cell>
        </row>
        <row r="504">
          <cell r="C504">
            <v>2208202</v>
          </cell>
          <cell r="D504" t="str">
            <v>뉴로가펜캡슐100밀리그램(가바펜틴) 100C BTL(위탁:고려제약)</v>
          </cell>
          <cell r="E504" t="str">
            <v>뉴로가펜캡슐</v>
          </cell>
          <cell r="F504" t="str">
            <v>위탁</v>
          </cell>
          <cell r="G504" t="str">
            <v>진천</v>
          </cell>
          <cell r="H504" t="str">
            <v>CSO</v>
          </cell>
          <cell r="I504" t="str">
            <v>케미컬</v>
          </cell>
          <cell r="J504" t="str">
            <v>CSO-위탁</v>
          </cell>
        </row>
        <row r="505">
          <cell r="C505">
            <v>2400101</v>
          </cell>
          <cell r="D505" t="str">
            <v>아시트과립 42포(위탁:한국맥널티)</v>
          </cell>
          <cell r="E505" t="str">
            <v>아시트과립</v>
          </cell>
          <cell r="F505" t="str">
            <v>위탁</v>
          </cell>
          <cell r="G505" t="str">
            <v>진천</v>
          </cell>
          <cell r="H505" t="str">
            <v>케미컬</v>
          </cell>
          <cell r="I505" t="str">
            <v>케미컬</v>
          </cell>
          <cell r="J505" t="str">
            <v>기타-위탁</v>
          </cell>
        </row>
        <row r="506">
          <cell r="C506">
            <v>2400200</v>
          </cell>
          <cell r="D506" t="str">
            <v>아시트과립 1포(낱알반품용)(위탁:제뉴파마)</v>
          </cell>
          <cell r="E506" t="str">
            <v>아시트과립</v>
          </cell>
          <cell r="F506" t="str">
            <v>위탁</v>
          </cell>
          <cell r="G506" t="str">
            <v>진천</v>
          </cell>
          <cell r="H506" t="str">
            <v>케미컬</v>
          </cell>
          <cell r="I506" t="str">
            <v>케미컬</v>
          </cell>
          <cell r="J506" t="str">
            <v>기타-위탁</v>
          </cell>
        </row>
        <row r="507">
          <cell r="C507">
            <v>2400201</v>
          </cell>
          <cell r="D507" t="str">
            <v>아시트과립 42포(위탁:제뉴파마)</v>
          </cell>
          <cell r="E507" t="str">
            <v>아시트과립</v>
          </cell>
          <cell r="F507" t="str">
            <v>위탁</v>
          </cell>
          <cell r="G507" t="str">
            <v>진천</v>
          </cell>
          <cell r="H507" t="str">
            <v>케미컬</v>
          </cell>
          <cell r="I507" t="str">
            <v>케미컬</v>
          </cell>
          <cell r="J507" t="str">
            <v>기타-위탁</v>
          </cell>
        </row>
        <row r="508">
          <cell r="C508">
            <v>3000800</v>
          </cell>
          <cell r="D508" t="str">
            <v>크라노스정5mg(암로디핀베실산염) 1T(낱알반품용)</v>
          </cell>
          <cell r="E508" t="str">
            <v>크라노스정</v>
          </cell>
          <cell r="F508" t="str">
            <v>자사</v>
          </cell>
          <cell r="G508" t="str">
            <v>청주</v>
          </cell>
          <cell r="H508" t="str">
            <v>CSO</v>
          </cell>
          <cell r="I508" t="str">
            <v>케미컬</v>
          </cell>
          <cell r="J508" t="str">
            <v>CSO-자사</v>
          </cell>
        </row>
        <row r="509">
          <cell r="C509">
            <v>3000806</v>
          </cell>
          <cell r="D509" t="str">
            <v>크라노스정5mg(암로디핀베실산염) 30T BTL</v>
          </cell>
          <cell r="E509" t="str">
            <v>크라노스정</v>
          </cell>
          <cell r="F509" t="str">
            <v>자사</v>
          </cell>
          <cell r="G509" t="str">
            <v>청주</v>
          </cell>
          <cell r="H509" t="str">
            <v>CSO</v>
          </cell>
          <cell r="I509" t="str">
            <v>케미컬</v>
          </cell>
          <cell r="J509" t="str">
            <v>CSO-자사</v>
          </cell>
        </row>
        <row r="510">
          <cell r="C510">
            <v>3000807</v>
          </cell>
          <cell r="D510" t="str">
            <v>크라노스정5mg(암로디핀베실산염) 300T BTL</v>
          </cell>
          <cell r="E510" t="str">
            <v>크라노스정</v>
          </cell>
          <cell r="F510" t="str">
            <v>자사</v>
          </cell>
          <cell r="G510" t="str">
            <v>청주</v>
          </cell>
          <cell r="H510" t="str">
            <v>CSO</v>
          </cell>
          <cell r="I510" t="str">
            <v>케미컬</v>
          </cell>
          <cell r="J510" t="str">
            <v>CSO-자사</v>
          </cell>
        </row>
        <row r="511">
          <cell r="C511">
            <v>3000900</v>
          </cell>
          <cell r="D511" t="str">
            <v>크라노스정10mg(암로디핀베실산염) 1T(낱알반품용)</v>
          </cell>
          <cell r="E511" t="str">
            <v>크라노스정</v>
          </cell>
          <cell r="F511" t="str">
            <v>자사</v>
          </cell>
          <cell r="G511" t="str">
            <v>청주</v>
          </cell>
          <cell r="H511" t="str">
            <v>CSO</v>
          </cell>
          <cell r="I511" t="str">
            <v>케미컬</v>
          </cell>
          <cell r="J511" t="str">
            <v>CSO-자사</v>
          </cell>
        </row>
        <row r="512">
          <cell r="C512">
            <v>3000906</v>
          </cell>
          <cell r="D512" t="str">
            <v>크라노스정10mg(암로디핀베실산염) 30T BTL</v>
          </cell>
          <cell r="E512" t="str">
            <v>크라노스정</v>
          </cell>
          <cell r="F512" t="str">
            <v>자사</v>
          </cell>
          <cell r="G512" t="str">
            <v>청주</v>
          </cell>
          <cell r="H512" t="str">
            <v>CSO</v>
          </cell>
          <cell r="I512" t="str">
            <v>케미컬</v>
          </cell>
          <cell r="J512" t="str">
            <v>CSO-자사</v>
          </cell>
        </row>
        <row r="513">
          <cell r="C513">
            <v>3000907</v>
          </cell>
          <cell r="D513" t="str">
            <v>크라노스정10mg(암로디핀베실산염) 300T BTL</v>
          </cell>
          <cell r="E513" t="str">
            <v>크라노스정</v>
          </cell>
          <cell r="F513" t="str">
            <v>자사</v>
          </cell>
          <cell r="G513" t="str">
            <v>청주</v>
          </cell>
          <cell r="H513" t="str">
            <v>CSO</v>
          </cell>
          <cell r="I513" t="str">
            <v>케미컬</v>
          </cell>
          <cell r="J513" t="str">
            <v>CSO-자사</v>
          </cell>
        </row>
        <row r="514">
          <cell r="C514">
            <v>3001900</v>
          </cell>
          <cell r="D514" t="str">
            <v>글리메정4mg(글리메피리드) 1T(낱알반품용)</v>
          </cell>
          <cell r="E514" t="str">
            <v>글리메정</v>
          </cell>
          <cell r="F514" t="str">
            <v>자사</v>
          </cell>
          <cell r="G514" t="str">
            <v>청주</v>
          </cell>
          <cell r="H514" t="str">
            <v>CSO</v>
          </cell>
          <cell r="I514" t="str">
            <v>케미컬</v>
          </cell>
          <cell r="J514" t="str">
            <v>CSO-자사</v>
          </cell>
        </row>
        <row r="515">
          <cell r="C515">
            <v>3001901</v>
          </cell>
          <cell r="D515" t="str">
            <v>글리메정4mg(글리메피리드) 100T BTL</v>
          </cell>
          <cell r="E515" t="str">
            <v>글리메정</v>
          </cell>
          <cell r="F515" t="str">
            <v>자사</v>
          </cell>
          <cell r="G515" t="str">
            <v>청주</v>
          </cell>
          <cell r="H515" t="str">
            <v>CSO</v>
          </cell>
          <cell r="I515" t="str">
            <v>케미컬</v>
          </cell>
          <cell r="J515" t="str">
            <v>CSO-자사</v>
          </cell>
        </row>
        <row r="516">
          <cell r="C516">
            <v>3001903</v>
          </cell>
          <cell r="D516" t="str">
            <v>글리메정4mg(글리메피리드) 30T BTL</v>
          </cell>
          <cell r="E516" t="str">
            <v>글리메정</v>
          </cell>
          <cell r="F516" t="str">
            <v>자사</v>
          </cell>
          <cell r="G516" t="str">
            <v>청주</v>
          </cell>
          <cell r="H516" t="str">
            <v>CSO</v>
          </cell>
          <cell r="I516" t="str">
            <v>케미컬</v>
          </cell>
          <cell r="J516" t="str">
            <v>CSO-자사</v>
          </cell>
        </row>
        <row r="517">
          <cell r="C517">
            <v>3003601</v>
          </cell>
          <cell r="D517" t="str">
            <v>토바스틴정10mg(아토르바스타틴칼슘삼수화물) 30T BTL</v>
          </cell>
          <cell r="E517" t="str">
            <v>토바스틴정</v>
          </cell>
          <cell r="F517" t="str">
            <v>자사</v>
          </cell>
          <cell r="G517" t="str">
            <v>청주</v>
          </cell>
          <cell r="H517" t="str">
            <v>CSO</v>
          </cell>
          <cell r="I517" t="str">
            <v>케미컬</v>
          </cell>
          <cell r="J517" t="str">
            <v>CSO-자사</v>
          </cell>
        </row>
        <row r="518">
          <cell r="C518">
            <v>3003602</v>
          </cell>
          <cell r="D518" t="str">
            <v>토바스틴정10mg(아토르바스타틴칼슘삼수화물) 100T BTL</v>
          </cell>
          <cell r="E518" t="str">
            <v>토바스틴정</v>
          </cell>
          <cell r="F518" t="str">
            <v>자사</v>
          </cell>
          <cell r="G518" t="str">
            <v>청주</v>
          </cell>
          <cell r="H518" t="str">
            <v>CSO</v>
          </cell>
          <cell r="I518" t="str">
            <v>케미컬</v>
          </cell>
          <cell r="J518" t="str">
            <v>CSO-자사</v>
          </cell>
        </row>
        <row r="519">
          <cell r="C519">
            <v>3005200</v>
          </cell>
          <cell r="D519" t="str">
            <v>리스포돈정1mg(리스페리돈) 1T(낱알반품용)</v>
          </cell>
          <cell r="E519" t="str">
            <v>리스포돈정</v>
          </cell>
          <cell r="F519" t="str">
            <v>자사</v>
          </cell>
          <cell r="G519" t="str">
            <v>청주</v>
          </cell>
          <cell r="H519" t="str">
            <v>CSO</v>
          </cell>
          <cell r="I519" t="str">
            <v>케미컬</v>
          </cell>
          <cell r="J519" t="str">
            <v>CSO-자사</v>
          </cell>
        </row>
        <row r="520">
          <cell r="C520">
            <v>3005203</v>
          </cell>
          <cell r="D520" t="str">
            <v>리스포돈정1mg(리스페리돈) 30T BTL</v>
          </cell>
          <cell r="E520" t="str">
            <v>리스포돈정</v>
          </cell>
          <cell r="F520" t="str">
            <v>자사</v>
          </cell>
          <cell r="G520" t="str">
            <v>청주</v>
          </cell>
          <cell r="H520" t="str">
            <v>CSO</v>
          </cell>
          <cell r="I520" t="str">
            <v>케미컬</v>
          </cell>
          <cell r="J520" t="str">
            <v>CSO-자사</v>
          </cell>
        </row>
        <row r="521">
          <cell r="C521">
            <v>3005300</v>
          </cell>
          <cell r="D521" t="str">
            <v>리스포돈정2mg(리스페리돈) 1T(낱알반품용)</v>
          </cell>
          <cell r="E521" t="str">
            <v>리스포돈정</v>
          </cell>
          <cell r="F521" t="str">
            <v>자사</v>
          </cell>
          <cell r="G521" t="str">
            <v>청주</v>
          </cell>
          <cell r="H521" t="str">
            <v>CSO</v>
          </cell>
          <cell r="I521" t="str">
            <v>케미컬</v>
          </cell>
          <cell r="J521" t="str">
            <v>CSO-자사</v>
          </cell>
        </row>
        <row r="522">
          <cell r="C522">
            <v>3005303</v>
          </cell>
          <cell r="D522" t="str">
            <v>리스포돈정2mg(리스페리돈) 30T BTL</v>
          </cell>
          <cell r="E522" t="str">
            <v>리스포돈정</v>
          </cell>
          <cell r="F522" t="str">
            <v>자사</v>
          </cell>
          <cell r="G522" t="str">
            <v>청주</v>
          </cell>
          <cell r="H522" t="str">
            <v>CSO</v>
          </cell>
          <cell r="I522" t="str">
            <v>케미컬</v>
          </cell>
          <cell r="J522" t="str">
            <v>CSO-자사</v>
          </cell>
        </row>
        <row r="523">
          <cell r="C523">
            <v>3005800</v>
          </cell>
          <cell r="D523" t="str">
            <v>아리프라정10mg(아리피프라졸) 1T(낱알반품용)</v>
          </cell>
          <cell r="E523" t="str">
            <v>아리프라정</v>
          </cell>
          <cell r="F523" t="str">
            <v>자사</v>
          </cell>
          <cell r="G523" t="str">
            <v>청주</v>
          </cell>
          <cell r="H523" t="str">
            <v>CSO</v>
          </cell>
          <cell r="I523" t="str">
            <v>케미컬</v>
          </cell>
          <cell r="J523" t="str">
            <v>CSO-자사</v>
          </cell>
        </row>
        <row r="524">
          <cell r="C524">
            <v>3005805</v>
          </cell>
          <cell r="D524" t="str">
            <v>아리프라정10mg(아리피프라졸) 30T BTL</v>
          </cell>
          <cell r="E524" t="str">
            <v>아리프라정</v>
          </cell>
          <cell r="F524" t="str">
            <v>자사</v>
          </cell>
          <cell r="G524" t="str">
            <v>청주</v>
          </cell>
          <cell r="H524" t="str">
            <v>CSO</v>
          </cell>
          <cell r="I524" t="str">
            <v>케미컬</v>
          </cell>
          <cell r="J524" t="str">
            <v>CSO-자사</v>
          </cell>
        </row>
        <row r="525">
          <cell r="C525">
            <v>3005806</v>
          </cell>
          <cell r="D525" t="str">
            <v>아리프라정10mg(아리피프라졸) 100T BTL</v>
          </cell>
          <cell r="E525" t="str">
            <v>아리프라정</v>
          </cell>
          <cell r="F525" t="str">
            <v>자사</v>
          </cell>
          <cell r="G525" t="str">
            <v>청주</v>
          </cell>
          <cell r="H525" t="str">
            <v>CSO</v>
          </cell>
          <cell r="I525" t="str">
            <v>케미컬</v>
          </cell>
          <cell r="J525" t="str">
            <v>CSO-자사</v>
          </cell>
        </row>
        <row r="526">
          <cell r="C526">
            <v>3007600</v>
          </cell>
          <cell r="D526" t="str">
            <v>셀메텍정20mg(올메사르탄메독소밀) 1T(낱알반품용)</v>
          </cell>
          <cell r="E526" t="str">
            <v>셀메텍정</v>
          </cell>
          <cell r="F526" t="str">
            <v>자사</v>
          </cell>
          <cell r="G526" t="str">
            <v>청주</v>
          </cell>
          <cell r="H526" t="str">
            <v>CSO</v>
          </cell>
          <cell r="I526" t="str">
            <v>케미컬</v>
          </cell>
          <cell r="J526" t="str">
            <v>CSO-자사</v>
          </cell>
        </row>
        <row r="527">
          <cell r="C527">
            <v>3007606</v>
          </cell>
          <cell r="D527" t="str">
            <v>셀메텍정20mg(올메사르탄메독소밀) 30T BTL</v>
          </cell>
          <cell r="E527" t="str">
            <v>셀메텍정</v>
          </cell>
          <cell r="F527" t="str">
            <v>자사</v>
          </cell>
          <cell r="G527" t="str">
            <v>청주</v>
          </cell>
          <cell r="H527" t="str">
            <v>CSO</v>
          </cell>
          <cell r="I527" t="str">
            <v>케미컬</v>
          </cell>
          <cell r="J527" t="str">
            <v>CSO-자사</v>
          </cell>
        </row>
        <row r="528">
          <cell r="C528">
            <v>3007607</v>
          </cell>
          <cell r="D528" t="str">
            <v>셀메텍정20mg(올메사르탄메독소밀) 300T BTL</v>
          </cell>
          <cell r="E528" t="str">
            <v>셀메텍정</v>
          </cell>
          <cell r="F528" t="str">
            <v>자사</v>
          </cell>
          <cell r="G528" t="str">
            <v>청주</v>
          </cell>
          <cell r="H528" t="str">
            <v>CSO</v>
          </cell>
          <cell r="I528" t="str">
            <v>케미컬</v>
          </cell>
          <cell r="J528" t="str">
            <v>CSO-자사</v>
          </cell>
        </row>
        <row r="529">
          <cell r="C529">
            <v>3008900</v>
          </cell>
          <cell r="D529" t="str">
            <v>아스텍션장용정100mg 1T(낱알반품용)(위탁:㈜테라젠이텍스)</v>
          </cell>
          <cell r="E529" t="str">
            <v>아스텍션장용정</v>
          </cell>
          <cell r="F529" t="str">
            <v>위탁</v>
          </cell>
          <cell r="G529" t="str">
            <v>청주</v>
          </cell>
          <cell r="H529" t="str">
            <v>CSO</v>
          </cell>
          <cell r="I529" t="str">
            <v>케미컬</v>
          </cell>
          <cell r="J529" t="str">
            <v>CSO-위탁</v>
          </cell>
        </row>
        <row r="530">
          <cell r="C530">
            <v>3008901</v>
          </cell>
          <cell r="D530" t="str">
            <v>아스텍션장용정100mg 30T BTL(위탁:㈜테라젠이텍스)</v>
          </cell>
          <cell r="E530" t="str">
            <v>아스텍션장용정</v>
          </cell>
          <cell r="F530" t="str">
            <v>위탁</v>
          </cell>
          <cell r="G530" t="str">
            <v>청주</v>
          </cell>
          <cell r="H530" t="str">
            <v>CSO</v>
          </cell>
          <cell r="I530" t="str">
            <v>케미컬</v>
          </cell>
          <cell r="J530" t="str">
            <v>CSO-위탁</v>
          </cell>
        </row>
        <row r="531">
          <cell r="C531">
            <v>3008902</v>
          </cell>
          <cell r="D531" t="str">
            <v>아스텍션장용정100mg 500T BTL(위탁:㈜테라젠이텍스)</v>
          </cell>
          <cell r="E531" t="str">
            <v>아스텍션장용정</v>
          </cell>
          <cell r="F531" t="str">
            <v>위탁</v>
          </cell>
          <cell r="G531" t="str">
            <v>청주</v>
          </cell>
          <cell r="H531" t="str">
            <v>CSO</v>
          </cell>
          <cell r="I531" t="str">
            <v>케미컬</v>
          </cell>
          <cell r="J531" t="str">
            <v>CSO-위탁</v>
          </cell>
        </row>
        <row r="532">
          <cell r="C532">
            <v>3009000</v>
          </cell>
          <cell r="D532" t="str">
            <v>셀레지온정(에피나스틴염산염) 1T(낱알반품용)(위탁:제일약품)</v>
          </cell>
          <cell r="E532" t="str">
            <v>셀레지온정</v>
          </cell>
          <cell r="F532" t="str">
            <v>위탁</v>
          </cell>
          <cell r="G532" t="str">
            <v>청주</v>
          </cell>
          <cell r="H532" t="str">
            <v>CSO</v>
          </cell>
          <cell r="I532" t="str">
            <v>케미컬</v>
          </cell>
          <cell r="J532" t="str">
            <v>CSO-위탁</v>
          </cell>
        </row>
        <row r="533">
          <cell r="C533">
            <v>3009001</v>
          </cell>
          <cell r="D533" t="str">
            <v>셀레지온정(에피나스틴염산염) 30T BTL(위탁:제일약품)</v>
          </cell>
          <cell r="E533" t="str">
            <v>셀레지온정</v>
          </cell>
          <cell r="F533" t="str">
            <v>위탁</v>
          </cell>
          <cell r="G533" t="str">
            <v>청주</v>
          </cell>
          <cell r="H533" t="str">
            <v>CSO</v>
          </cell>
          <cell r="I533" t="str">
            <v>케미컬</v>
          </cell>
          <cell r="J533" t="str">
            <v>CSO-위탁</v>
          </cell>
        </row>
        <row r="534">
          <cell r="C534">
            <v>3009002</v>
          </cell>
          <cell r="D534" t="str">
            <v>셀레지온정(에피나스틴염산염) 100T BTL(위탁:제일약품)</v>
          </cell>
          <cell r="E534" t="str">
            <v>셀레지온정</v>
          </cell>
          <cell r="F534" t="str">
            <v>위탁</v>
          </cell>
          <cell r="G534" t="str">
            <v>청주</v>
          </cell>
          <cell r="H534" t="str">
            <v>CSO</v>
          </cell>
          <cell r="I534" t="str">
            <v>케미컬</v>
          </cell>
          <cell r="J534" t="str">
            <v>CSO-위탁</v>
          </cell>
        </row>
        <row r="535">
          <cell r="C535">
            <v>3009302</v>
          </cell>
          <cell r="D535" t="str">
            <v>리네졸리드정600mg US 20T BTL</v>
          </cell>
          <cell r="E535" t="str">
            <v>CT-G01</v>
          </cell>
          <cell r="F535" t="str">
            <v>자사</v>
          </cell>
          <cell r="G535" t="str">
            <v>청주</v>
          </cell>
          <cell r="H535" t="str">
            <v>CMO상업</v>
          </cell>
          <cell r="I535" t="str">
            <v>제약용역</v>
          </cell>
          <cell r="J535" t="str">
            <v>CMO상업-미국</v>
          </cell>
        </row>
        <row r="536">
          <cell r="C536">
            <v>3009303</v>
          </cell>
          <cell r="D536" t="str">
            <v>리네졸리드정600mg US 30T BTL</v>
          </cell>
          <cell r="E536" t="str">
            <v>CT-G01</v>
          </cell>
          <cell r="F536" t="str">
            <v>자사</v>
          </cell>
          <cell r="G536" t="str">
            <v>청주</v>
          </cell>
          <cell r="H536" t="str">
            <v>CMO상업</v>
          </cell>
          <cell r="I536" t="str">
            <v>제약용역</v>
          </cell>
          <cell r="J536" t="str">
            <v>CMO상업-미국</v>
          </cell>
        </row>
        <row r="537">
          <cell r="C537">
            <v>3009308</v>
          </cell>
          <cell r="D537" t="str">
            <v>리네졸리드정600mg US 30T PTP</v>
          </cell>
          <cell r="E537" t="str">
            <v>CT-G01</v>
          </cell>
          <cell r="F537" t="str">
            <v>자사</v>
          </cell>
          <cell r="G537" t="str">
            <v>청주</v>
          </cell>
          <cell r="H537" t="str">
            <v>CMO상업</v>
          </cell>
          <cell r="I537" t="str">
            <v>제약용역</v>
          </cell>
          <cell r="J537" t="str">
            <v>CMO상업-미국</v>
          </cell>
        </row>
        <row r="538">
          <cell r="C538">
            <v>3009401</v>
          </cell>
          <cell r="D538" t="str">
            <v>라미부딘/테노포비르디소프록실푸마레이트정 300mg/300mg 30T US,WHO BTL</v>
          </cell>
          <cell r="E538" t="str">
            <v>CT-G02</v>
          </cell>
          <cell r="F538" t="str">
            <v>자사</v>
          </cell>
          <cell r="G538" t="str">
            <v>청주</v>
          </cell>
          <cell r="H538" t="str">
            <v>CMO상업</v>
          </cell>
          <cell r="I538" t="str">
            <v>제약용역</v>
          </cell>
          <cell r="J538" t="str">
            <v>CMO상업-조달</v>
          </cell>
        </row>
        <row r="539">
          <cell r="C539">
            <v>3009408</v>
          </cell>
          <cell r="D539" t="str">
            <v>라미부딘/테노포비르디소프록실푸마레이트정 300mg/300mg 30T BTL(감비아GM)</v>
          </cell>
          <cell r="E539" t="str">
            <v>CT-G02</v>
          </cell>
          <cell r="F539" t="str">
            <v>자사</v>
          </cell>
          <cell r="G539" t="str">
            <v>청주</v>
          </cell>
          <cell r="H539" t="str">
            <v>CMO상업</v>
          </cell>
          <cell r="I539" t="str">
            <v>제약용역</v>
          </cell>
          <cell r="J539" t="str">
            <v>CMO상업-조달</v>
          </cell>
        </row>
        <row r="540">
          <cell r="C540">
            <v>3009409</v>
          </cell>
          <cell r="D540" t="str">
            <v>라미부딘/테노포비르디소프록실푸마레이트정 300mg/300mg 30T BTL(모잠비크MZ)</v>
          </cell>
          <cell r="E540" t="str">
            <v>CT-G02</v>
          </cell>
          <cell r="F540" t="str">
            <v>자사</v>
          </cell>
          <cell r="G540" t="str">
            <v>청주</v>
          </cell>
          <cell r="H540" t="str">
            <v>CMO상업</v>
          </cell>
          <cell r="I540" t="str">
            <v>제약용역</v>
          </cell>
          <cell r="J540" t="str">
            <v>CMO상업-조달</v>
          </cell>
        </row>
        <row r="541">
          <cell r="C541">
            <v>3009410</v>
          </cell>
          <cell r="D541" t="str">
            <v>라미부딘/테노포비르디소프록실푸마레이트정 300mg/300mg 30T BTL(기니GN)</v>
          </cell>
          <cell r="E541" t="str">
            <v>CT-G02</v>
          </cell>
          <cell r="F541" t="str">
            <v>자사</v>
          </cell>
          <cell r="G541" t="str">
            <v>청주</v>
          </cell>
          <cell r="H541" t="str">
            <v>CMO상업</v>
          </cell>
          <cell r="I541" t="str">
            <v>제약용역</v>
          </cell>
          <cell r="J541" t="str">
            <v>CMO상업-조달</v>
          </cell>
        </row>
        <row r="542">
          <cell r="C542">
            <v>3009411</v>
          </cell>
          <cell r="D542" t="str">
            <v>라미부딘/테노포비르디소프록실푸마레이트정 300mg/300mg 30T BTL(파키스탄PK)</v>
          </cell>
          <cell r="E542" t="str">
            <v>CT-G02</v>
          </cell>
          <cell r="F542" t="str">
            <v>자사</v>
          </cell>
          <cell r="G542" t="str">
            <v>청주</v>
          </cell>
          <cell r="H542" t="str">
            <v>CMO상업</v>
          </cell>
          <cell r="I542" t="str">
            <v>제약용역</v>
          </cell>
          <cell r="J542" t="str">
            <v>CMO상업-조달</v>
          </cell>
        </row>
        <row r="543">
          <cell r="C543">
            <v>3009412</v>
          </cell>
          <cell r="D543" t="str">
            <v>라미부딘/테노포비르디소프록실푸마레이트정 300mg/300mg 30T BTL(마다가스카르MG)</v>
          </cell>
          <cell r="E543" t="str">
            <v>CT-G02</v>
          </cell>
          <cell r="F543" t="str">
            <v>자사</v>
          </cell>
          <cell r="G543" t="str">
            <v>청주</v>
          </cell>
          <cell r="H543" t="str">
            <v>CMO상업</v>
          </cell>
          <cell r="I543" t="str">
            <v>제약용역</v>
          </cell>
          <cell r="J543" t="str">
            <v>CMO상업-조달</v>
          </cell>
        </row>
        <row r="544">
          <cell r="C544">
            <v>3009413</v>
          </cell>
          <cell r="D544" t="str">
            <v>라미부딘/테노포비르디소프록실푸마레이트정 300mg/300mg 30T BTL(베냉BJ)</v>
          </cell>
          <cell r="E544" t="str">
            <v>CT-G02</v>
          </cell>
          <cell r="F544" t="str">
            <v>자사</v>
          </cell>
          <cell r="G544" t="str">
            <v>청주</v>
          </cell>
          <cell r="H544" t="str">
            <v>CMO상업</v>
          </cell>
          <cell r="I544" t="str">
            <v>제약용역</v>
          </cell>
          <cell r="J544" t="str">
            <v>CMO상업-조달</v>
          </cell>
        </row>
        <row r="545">
          <cell r="C545">
            <v>3009414</v>
          </cell>
          <cell r="D545" t="str">
            <v>라미부딘/테노포비르디소프록실푸마레이트정 300mg/300mg 30T BTL(말라위MW)</v>
          </cell>
          <cell r="E545" t="str">
            <v>CT-G02</v>
          </cell>
          <cell r="F545" t="str">
            <v>자사</v>
          </cell>
          <cell r="G545" t="str">
            <v>청주</v>
          </cell>
          <cell r="H545" t="str">
            <v>CMO상업</v>
          </cell>
          <cell r="I545" t="str">
            <v>제약용역</v>
          </cell>
          <cell r="J545" t="str">
            <v>CMO상업-조달</v>
          </cell>
        </row>
        <row r="546">
          <cell r="C546">
            <v>3009415</v>
          </cell>
          <cell r="D546" t="str">
            <v>라미부딘/테노포비르디소프록실푸마레이트정 300mg/300mg 30T BTL(아이티HT)</v>
          </cell>
          <cell r="E546" t="str">
            <v>CT-G02</v>
          </cell>
          <cell r="F546" t="str">
            <v>자사</v>
          </cell>
          <cell r="G546" t="str">
            <v>청주</v>
          </cell>
          <cell r="H546" t="str">
            <v>CMO상업</v>
          </cell>
          <cell r="I546" t="str">
            <v>제약용역</v>
          </cell>
          <cell r="J546" t="str">
            <v>CMO상업-조달</v>
          </cell>
        </row>
        <row r="547">
          <cell r="C547">
            <v>3009416</v>
          </cell>
          <cell r="D547" t="str">
            <v>라미부딘/테노포비르디소프록실푸마레이트정 300mg/300mg 30T BTL(앙골라AO)</v>
          </cell>
          <cell r="E547" t="str">
            <v>CT-G02</v>
          </cell>
          <cell r="F547" t="str">
            <v>자사</v>
          </cell>
          <cell r="G547" t="str">
            <v>청주</v>
          </cell>
          <cell r="H547" t="str">
            <v>CMO상업</v>
          </cell>
          <cell r="I547" t="str">
            <v>제약용역</v>
          </cell>
          <cell r="J547" t="str">
            <v>CMO상업-조달</v>
          </cell>
        </row>
        <row r="548">
          <cell r="C548">
            <v>3009417</v>
          </cell>
          <cell r="D548" t="str">
            <v>라미부딘/테노포비르디소프록실푸마레이트정 300mg/300mg 30T BTL(수단SD)</v>
          </cell>
          <cell r="E548" t="str">
            <v>CT-G02</v>
          </cell>
          <cell r="F548" t="str">
            <v>자사</v>
          </cell>
          <cell r="G548" t="str">
            <v>청주</v>
          </cell>
          <cell r="H548" t="str">
            <v>CMO상업</v>
          </cell>
          <cell r="I548" t="str">
            <v>제약용역</v>
          </cell>
          <cell r="J548" t="str">
            <v>CMO상업-조달</v>
          </cell>
        </row>
        <row r="549">
          <cell r="C549">
            <v>3009418</v>
          </cell>
          <cell r="D549" t="str">
            <v>라미부딘/테노포비르디소프록실푸마레이트정 300mg/300mg 30T BTL(짐바브웨ZW)</v>
          </cell>
          <cell r="E549" t="str">
            <v>CT-G02</v>
          </cell>
          <cell r="F549" t="str">
            <v>자사</v>
          </cell>
          <cell r="G549" t="str">
            <v>청주</v>
          </cell>
          <cell r="H549" t="str">
            <v>CMO상업</v>
          </cell>
          <cell r="I549" t="str">
            <v>제약용역</v>
          </cell>
          <cell r="J549" t="str">
            <v>CMO상업-조달</v>
          </cell>
        </row>
        <row r="550">
          <cell r="C550">
            <v>3009419</v>
          </cell>
          <cell r="D550" t="str">
            <v>라미부딘/테노포비르디소프록실푸마레이트정 300mg/300mg 30T BTL(카메룬CM)</v>
          </cell>
          <cell r="E550" t="str">
            <v>CT-G02</v>
          </cell>
          <cell r="F550" t="str">
            <v>자사</v>
          </cell>
          <cell r="G550" t="str">
            <v>청주</v>
          </cell>
          <cell r="H550" t="str">
            <v>CMO상업</v>
          </cell>
          <cell r="I550" t="str">
            <v>제약용역</v>
          </cell>
          <cell r="J550" t="str">
            <v>CMO상업-조달</v>
          </cell>
        </row>
        <row r="551">
          <cell r="C551">
            <v>3009420</v>
          </cell>
          <cell r="D551" t="str">
            <v>라미부딘/테노포비르디소프록실푸마레이트정 300mg/300mg 30T BTL(지부티DJ)</v>
          </cell>
          <cell r="E551" t="str">
            <v>CT-G02</v>
          </cell>
          <cell r="F551" t="str">
            <v>자사</v>
          </cell>
          <cell r="G551" t="str">
            <v>청주</v>
          </cell>
          <cell r="H551" t="str">
            <v>CMO상업</v>
          </cell>
          <cell r="I551" t="str">
            <v>제약용역</v>
          </cell>
          <cell r="J551" t="str">
            <v>CMO상업-조달</v>
          </cell>
        </row>
        <row r="552">
          <cell r="C552">
            <v>3009421</v>
          </cell>
          <cell r="D552" t="str">
            <v>라미부딘/테노포비르디소프록실푸마레이트정 300mg/300mg 30T BTL(타지키스탄TJ)</v>
          </cell>
          <cell r="E552" t="str">
            <v>CT-G02</v>
          </cell>
          <cell r="F552" t="str">
            <v>자사</v>
          </cell>
          <cell r="G552" t="str">
            <v>청주</v>
          </cell>
          <cell r="H552" t="str">
            <v>CMO상업</v>
          </cell>
          <cell r="I552" t="str">
            <v>제약용역</v>
          </cell>
          <cell r="J552" t="str">
            <v>CMO상업-조달</v>
          </cell>
        </row>
        <row r="553">
          <cell r="C553">
            <v>3009422</v>
          </cell>
          <cell r="D553" t="str">
            <v>라미부딘/테노포비르디소프록실푸마레이트정 300mg/300mg 30T BTL(Government of Malawi- Not for sale)</v>
          </cell>
          <cell r="E553" t="str">
            <v>CT-G02</v>
          </cell>
          <cell r="F553" t="str">
            <v>자사</v>
          </cell>
          <cell r="G553" t="str">
            <v>청주</v>
          </cell>
          <cell r="H553" t="str">
            <v>CMO상업</v>
          </cell>
          <cell r="I553" t="str">
            <v>제약용역</v>
          </cell>
          <cell r="J553" t="str">
            <v>CMO상업-조달</v>
          </cell>
        </row>
        <row r="554">
          <cell r="C554">
            <v>3009423</v>
          </cell>
          <cell r="D554" t="str">
            <v>라미부딘/테노포비르디소프록실푸마레이트정 300mg/300mg 30T BTL(니제르NE)</v>
          </cell>
          <cell r="E554" t="str">
            <v>CT-G02</v>
          </cell>
          <cell r="F554" t="str">
            <v>자사</v>
          </cell>
          <cell r="G554" t="str">
            <v>청주</v>
          </cell>
          <cell r="H554" t="str">
            <v>CMO상업</v>
          </cell>
          <cell r="I554" t="str">
            <v>제약용역</v>
          </cell>
          <cell r="J554" t="str">
            <v>CMO상업-조달</v>
          </cell>
        </row>
        <row r="555">
          <cell r="C555">
            <v>3009426</v>
          </cell>
          <cell r="D555" t="str">
            <v>라미부딘/테노포비르디소프록실푸마레이트정 300mg/300mg 30T BTL(모잠비크MZ)</v>
          </cell>
          <cell r="E555" t="str">
            <v>CT-G02</v>
          </cell>
          <cell r="F555" t="str">
            <v>자사</v>
          </cell>
          <cell r="G555" t="str">
            <v>청주</v>
          </cell>
          <cell r="H555" t="str">
            <v>CMO상업</v>
          </cell>
          <cell r="I555" t="str">
            <v>제약용역</v>
          </cell>
          <cell r="J555" t="str">
            <v>CMO상업-조달</v>
          </cell>
        </row>
        <row r="556">
          <cell r="C556">
            <v>3009600</v>
          </cell>
          <cell r="D556" t="str">
            <v>록셀정150mg 1T (낱알반품용)</v>
          </cell>
          <cell r="E556" t="str">
            <v>록셀정</v>
          </cell>
          <cell r="F556" t="str">
            <v>자사</v>
          </cell>
          <cell r="G556" t="str">
            <v>청주</v>
          </cell>
          <cell r="H556" t="str">
            <v>CSO</v>
          </cell>
          <cell r="I556" t="str">
            <v>케미컬</v>
          </cell>
          <cell r="J556" t="str">
            <v>CSO-자사</v>
          </cell>
        </row>
        <row r="557">
          <cell r="C557">
            <v>3009601</v>
          </cell>
          <cell r="D557" t="str">
            <v>록셀정150mg(록시트로마이신) 30T BTL (위탁:대한뉴팜)</v>
          </cell>
          <cell r="E557" t="str">
            <v>록셀정</v>
          </cell>
          <cell r="F557" t="str">
            <v>위탁</v>
          </cell>
          <cell r="G557" t="str">
            <v>청주</v>
          </cell>
          <cell r="H557" t="str">
            <v>CSO</v>
          </cell>
          <cell r="I557" t="str">
            <v>케미컬</v>
          </cell>
          <cell r="J557" t="str">
            <v>CSO-위탁</v>
          </cell>
        </row>
        <row r="558">
          <cell r="C558">
            <v>3009602</v>
          </cell>
          <cell r="D558" t="str">
            <v>록셀정150mg(록시트로마이신) 500T BTL(위탁:대한뉴팜)</v>
          </cell>
          <cell r="E558" t="str">
            <v>록셀정</v>
          </cell>
          <cell r="F558" t="str">
            <v>위탁</v>
          </cell>
          <cell r="G558" t="str">
            <v>청주</v>
          </cell>
          <cell r="H558" t="str">
            <v>CSO</v>
          </cell>
          <cell r="I558" t="str">
            <v>케미컬</v>
          </cell>
          <cell r="J558" t="str">
            <v>CSO-위탁</v>
          </cell>
        </row>
        <row r="559">
          <cell r="C559">
            <v>3009700</v>
          </cell>
          <cell r="D559" t="str">
            <v>리마셀정(리마프로스트알파덱스) 1T(낱알반품용)</v>
          </cell>
          <cell r="E559" t="str">
            <v>리마셀정</v>
          </cell>
          <cell r="F559" t="str">
            <v>자사</v>
          </cell>
          <cell r="G559" t="str">
            <v>청주</v>
          </cell>
          <cell r="H559" t="str">
            <v>CSO</v>
          </cell>
          <cell r="I559" t="str">
            <v>케미컬</v>
          </cell>
          <cell r="J559" t="str">
            <v>CSO-자사</v>
          </cell>
        </row>
        <row r="560">
          <cell r="C560">
            <v>3009701</v>
          </cell>
          <cell r="D560" t="str">
            <v>리마셀정(리마프로스트알파덱스) 84T Alu-Alu(위탁:넥스팜코리아)</v>
          </cell>
          <cell r="E560" t="str">
            <v>리마셀정</v>
          </cell>
          <cell r="F560" t="str">
            <v>위탁</v>
          </cell>
          <cell r="G560" t="str">
            <v>청주</v>
          </cell>
          <cell r="H560" t="str">
            <v>CSO</v>
          </cell>
          <cell r="I560" t="str">
            <v>케미컬</v>
          </cell>
          <cell r="J560" t="str">
            <v>CSO-위탁</v>
          </cell>
        </row>
        <row r="561">
          <cell r="C561">
            <v>3009800</v>
          </cell>
          <cell r="D561" t="str">
            <v>셀트리메정20mg(트리메타지딘염산염) 1T(낱알반품용)(위탁:대한뉴팜)</v>
          </cell>
          <cell r="E561" t="str">
            <v>셀트리메정</v>
          </cell>
          <cell r="F561" t="str">
            <v>위탁</v>
          </cell>
          <cell r="G561" t="str">
            <v>청주</v>
          </cell>
          <cell r="H561" t="str">
            <v>CSO</v>
          </cell>
          <cell r="I561" t="str">
            <v>케미컬</v>
          </cell>
          <cell r="J561" t="str">
            <v>CSO-위탁</v>
          </cell>
        </row>
        <row r="562">
          <cell r="C562">
            <v>3009801</v>
          </cell>
          <cell r="D562" t="str">
            <v>셀트리메정20mg(트리메타지딘염산염) 30T BTL(위탁:대한뉴팜)</v>
          </cell>
          <cell r="E562" t="str">
            <v>셀트리메정</v>
          </cell>
          <cell r="F562" t="str">
            <v>위탁</v>
          </cell>
          <cell r="G562" t="str">
            <v>청주</v>
          </cell>
          <cell r="H562" t="str">
            <v>CSO</v>
          </cell>
          <cell r="I562" t="str">
            <v>케미컬</v>
          </cell>
          <cell r="J562" t="str">
            <v>CSO-위탁</v>
          </cell>
        </row>
        <row r="563">
          <cell r="C563">
            <v>3009802</v>
          </cell>
          <cell r="D563" t="str">
            <v>셀트리메정20mg(트리메타지딘염산염) 300T BTL(위탁:대한뉴팜)</v>
          </cell>
          <cell r="E563" t="str">
            <v>셀트리메정</v>
          </cell>
          <cell r="F563" t="str">
            <v>위탁</v>
          </cell>
          <cell r="G563" t="str">
            <v>청주</v>
          </cell>
          <cell r="H563" t="str">
            <v>CSO</v>
          </cell>
          <cell r="I563" t="str">
            <v>케미컬</v>
          </cell>
          <cell r="J563" t="str">
            <v>CSO-위탁</v>
          </cell>
        </row>
        <row r="564">
          <cell r="C564">
            <v>3009900</v>
          </cell>
          <cell r="D564" t="str">
            <v>셀트리온클래리트로마이신정250mg 1T(낱알반품용)(위탁:대원제약)</v>
          </cell>
          <cell r="E564" t="str">
            <v>셀트리온클래리트로마이신정</v>
          </cell>
          <cell r="F564" t="str">
            <v>위탁</v>
          </cell>
          <cell r="G564" t="str">
            <v>청주</v>
          </cell>
          <cell r="H564" t="str">
            <v>CSO</v>
          </cell>
          <cell r="I564" t="str">
            <v>케미컬</v>
          </cell>
          <cell r="J564" t="str">
            <v>CSO-위탁</v>
          </cell>
        </row>
        <row r="565">
          <cell r="C565">
            <v>3009901</v>
          </cell>
          <cell r="D565" t="str">
            <v>셀트리온클래리트로마이신정250mg 30T BTL(위탁:대원제약)</v>
          </cell>
          <cell r="E565" t="str">
            <v>셀트리온클래리트로마이신정</v>
          </cell>
          <cell r="F565" t="str">
            <v>위탁</v>
          </cell>
          <cell r="G565" t="str">
            <v>청주</v>
          </cell>
          <cell r="H565" t="str">
            <v>CSO</v>
          </cell>
          <cell r="I565" t="str">
            <v>케미컬</v>
          </cell>
          <cell r="J565" t="str">
            <v>CSO-위탁</v>
          </cell>
        </row>
        <row r="566">
          <cell r="C566">
            <v>3009902</v>
          </cell>
          <cell r="D566" t="str">
            <v>셀트리온클래리트로마이신정250mg 200T BTL(위탁:대원제약)</v>
          </cell>
          <cell r="E566" t="str">
            <v>셀트리온클래리트로마이신정</v>
          </cell>
          <cell r="F566" t="str">
            <v>위탁</v>
          </cell>
          <cell r="G566" t="str">
            <v>청주</v>
          </cell>
          <cell r="H566" t="str">
            <v>CSO</v>
          </cell>
          <cell r="I566" t="str">
            <v>케미컬</v>
          </cell>
          <cell r="J566" t="str">
            <v>CSO-위탁</v>
          </cell>
        </row>
        <row r="567">
          <cell r="C567">
            <v>3010000</v>
          </cell>
          <cell r="D567" t="str">
            <v>셀트리온클래리트로마이신정500mg 1T(낱알반품용)(위탁:대원제약)</v>
          </cell>
          <cell r="E567" t="str">
            <v>셀트리온클래리트로마이신정</v>
          </cell>
          <cell r="F567" t="str">
            <v>위탁</v>
          </cell>
          <cell r="G567" t="str">
            <v>청주</v>
          </cell>
          <cell r="H567" t="str">
            <v>CSO</v>
          </cell>
          <cell r="I567" t="str">
            <v>케미컬</v>
          </cell>
          <cell r="J567" t="str">
            <v>CSO-위탁</v>
          </cell>
        </row>
        <row r="568">
          <cell r="C568">
            <v>3010001</v>
          </cell>
          <cell r="D568" t="str">
            <v>셀트리온클래리트로마이신정500mg 30T BTL(위탁:대원제약)</v>
          </cell>
          <cell r="E568" t="str">
            <v>셀트리온클래리트로마이신정</v>
          </cell>
          <cell r="F568" t="str">
            <v>위탁</v>
          </cell>
          <cell r="G568" t="str">
            <v>청주</v>
          </cell>
          <cell r="H568" t="str">
            <v>CSO</v>
          </cell>
          <cell r="I568" t="str">
            <v>케미컬</v>
          </cell>
          <cell r="J568" t="str">
            <v>CSO-위탁</v>
          </cell>
        </row>
        <row r="569">
          <cell r="C569">
            <v>3010002</v>
          </cell>
          <cell r="D569" t="str">
            <v>셀트리온클래리트로마이신정500mg 200T BTL(위탁:대원제약)</v>
          </cell>
          <cell r="E569" t="str">
            <v>셀트리온클래리트로마이신정</v>
          </cell>
          <cell r="F569" t="str">
            <v>위탁</v>
          </cell>
          <cell r="G569" t="str">
            <v>청주</v>
          </cell>
          <cell r="H569" t="str">
            <v>CSO</v>
          </cell>
          <cell r="I569" t="str">
            <v>케미컬</v>
          </cell>
          <cell r="J569" t="str">
            <v>CSO-위탁</v>
          </cell>
        </row>
        <row r="570">
          <cell r="C570">
            <v>3010100</v>
          </cell>
          <cell r="D570" t="str">
            <v>셀트리온오메프라졸캡슐20mg 1C(낱알반품용)(위탁:위더스제약)</v>
          </cell>
          <cell r="E570" t="str">
            <v>셀트리온오메프라졸캡슐</v>
          </cell>
          <cell r="F570" t="str">
            <v>위탁</v>
          </cell>
          <cell r="G570" t="str">
            <v>청주</v>
          </cell>
          <cell r="H570" t="str">
            <v>CSO</v>
          </cell>
          <cell r="I570" t="str">
            <v>케미컬</v>
          </cell>
          <cell r="J570" t="str">
            <v>CSO-위탁</v>
          </cell>
        </row>
        <row r="571">
          <cell r="C571">
            <v>3010101</v>
          </cell>
          <cell r="D571" t="str">
            <v>셀트리온오메프라졸캡슐20mg 30C BTL(위탁:알리코제약)</v>
          </cell>
          <cell r="E571" t="str">
            <v>셀트리온오메프라졸캡슐</v>
          </cell>
          <cell r="F571" t="str">
            <v>위탁</v>
          </cell>
          <cell r="G571" t="str">
            <v>청주</v>
          </cell>
          <cell r="H571" t="str">
            <v>CSO</v>
          </cell>
          <cell r="I571" t="str">
            <v>케미컬</v>
          </cell>
          <cell r="J571" t="str">
            <v>CSO-위탁</v>
          </cell>
        </row>
        <row r="572">
          <cell r="C572">
            <v>3010103</v>
          </cell>
          <cell r="D572" t="str">
            <v>셀트리온오메프라졸캡슐20mg 28C BTL(위탁:위더스제약)</v>
          </cell>
          <cell r="E572" t="str">
            <v>셀트리온오메프라졸캡슐</v>
          </cell>
          <cell r="F572" t="str">
            <v>위탁</v>
          </cell>
          <cell r="G572" t="str">
            <v>청주</v>
          </cell>
          <cell r="H572" t="str">
            <v>CSO</v>
          </cell>
          <cell r="I572" t="str">
            <v>케미컬</v>
          </cell>
          <cell r="J572" t="str">
            <v>CSO-위탁</v>
          </cell>
        </row>
        <row r="573">
          <cell r="C573">
            <v>3010201</v>
          </cell>
          <cell r="D573" t="str">
            <v>셀트리온아시클로버크림 10g 1개(위탁:제뉴원사이언스)</v>
          </cell>
          <cell r="E573" t="str">
            <v>셀트리온아시클로버크림</v>
          </cell>
          <cell r="F573" t="str">
            <v>위탁</v>
          </cell>
          <cell r="G573" t="str">
            <v>청주</v>
          </cell>
          <cell r="H573" t="str">
            <v>CSO</v>
          </cell>
          <cell r="I573" t="str">
            <v>케미컬</v>
          </cell>
          <cell r="J573" t="str">
            <v>CSO-위탁</v>
          </cell>
        </row>
        <row r="574">
          <cell r="C574">
            <v>3010300</v>
          </cell>
          <cell r="D574" t="str">
            <v>치옥셀정 1T(낱알반품용)(위탁:알리코제약)</v>
          </cell>
          <cell r="E574" t="str">
            <v>치옥셀정</v>
          </cell>
          <cell r="F574" t="str">
            <v>위탁</v>
          </cell>
          <cell r="G574" t="str">
            <v>청주</v>
          </cell>
          <cell r="H574" t="str">
            <v>CSO</v>
          </cell>
          <cell r="I574" t="str">
            <v>케미컬</v>
          </cell>
          <cell r="J574" t="str">
            <v>CSO-위탁</v>
          </cell>
        </row>
        <row r="575">
          <cell r="C575">
            <v>3010301</v>
          </cell>
          <cell r="D575" t="str">
            <v>치옥셀정(티옥트산) 30T BTL(위탁:알리코제약)</v>
          </cell>
          <cell r="E575" t="str">
            <v>치옥셀정</v>
          </cell>
          <cell r="F575" t="str">
            <v>위탁</v>
          </cell>
          <cell r="G575" t="str">
            <v>청주</v>
          </cell>
          <cell r="H575" t="str">
            <v>CSO</v>
          </cell>
          <cell r="I575" t="str">
            <v>케미컬</v>
          </cell>
          <cell r="J575" t="str">
            <v>CSO-위탁</v>
          </cell>
        </row>
        <row r="576">
          <cell r="C576">
            <v>3010302</v>
          </cell>
          <cell r="D576" t="str">
            <v>치옥셀정(티옥트산) 300T BTL(위탁:알리코제약)</v>
          </cell>
          <cell r="E576" t="str">
            <v>치옥셀정</v>
          </cell>
          <cell r="F576" t="str">
            <v>위탁</v>
          </cell>
          <cell r="G576" t="str">
            <v>청주</v>
          </cell>
          <cell r="H576" t="str">
            <v>CSO</v>
          </cell>
          <cell r="I576" t="str">
            <v>케미컬</v>
          </cell>
          <cell r="J576" t="str">
            <v>CSO-위탁</v>
          </cell>
        </row>
        <row r="577">
          <cell r="C577">
            <v>3010400</v>
          </cell>
          <cell r="D577" t="str">
            <v>셀시고정 1T(낱알반품용)(위탁:제뉴파마)</v>
          </cell>
          <cell r="E577" t="str">
            <v>셀시고정</v>
          </cell>
          <cell r="F577" t="str">
            <v>위탁</v>
          </cell>
          <cell r="G577" t="str">
            <v>청주</v>
          </cell>
          <cell r="H577" t="str">
            <v>CSO</v>
          </cell>
          <cell r="I577" t="str">
            <v>케미컬</v>
          </cell>
          <cell r="J577" t="str">
            <v>CSO-위탁</v>
          </cell>
        </row>
        <row r="578">
          <cell r="C578">
            <v>3010401</v>
          </cell>
          <cell r="D578" t="str">
            <v>셀시고정 30T BTL(위탁:제뉴파마)</v>
          </cell>
          <cell r="E578" t="str">
            <v>셀시고정</v>
          </cell>
          <cell r="F578" t="str">
            <v>위탁</v>
          </cell>
          <cell r="G578" t="str">
            <v>청주</v>
          </cell>
          <cell r="H578" t="str">
            <v>CSO</v>
          </cell>
          <cell r="I578" t="str">
            <v>케미컬</v>
          </cell>
          <cell r="J578" t="str">
            <v>CSO-위탁</v>
          </cell>
        </row>
        <row r="579">
          <cell r="C579">
            <v>3010402</v>
          </cell>
          <cell r="D579" t="str">
            <v>셀시고정 300T BTL(위탁:제뉴파마)</v>
          </cell>
          <cell r="E579" t="str">
            <v>셀시고정</v>
          </cell>
          <cell r="F579" t="str">
            <v>위탁</v>
          </cell>
          <cell r="G579" t="str">
            <v>청주</v>
          </cell>
          <cell r="H579" t="str">
            <v>CSO</v>
          </cell>
          <cell r="I579" t="str">
            <v>케미컬</v>
          </cell>
          <cell r="J579" t="str">
            <v>CSO-위탁</v>
          </cell>
        </row>
        <row r="580">
          <cell r="C580">
            <v>3010500</v>
          </cell>
          <cell r="D580" t="str">
            <v>셀리온정10mg 1T (낱알반품용)</v>
          </cell>
          <cell r="E580" t="str">
            <v>셀리온정</v>
          </cell>
          <cell r="F580" t="str">
            <v>자사</v>
          </cell>
          <cell r="G580" t="str">
            <v>청주</v>
          </cell>
          <cell r="H580" t="str">
            <v>CSO</v>
          </cell>
          <cell r="I580" t="str">
            <v>케미컬</v>
          </cell>
          <cell r="J580" t="str">
            <v>CSO-자사</v>
          </cell>
        </row>
        <row r="581">
          <cell r="C581">
            <v>3010501</v>
          </cell>
          <cell r="D581" t="str">
            <v>셀리온정10mg(베포타스틴베실산염) 30T BTL(위탁:제뉴파마)</v>
          </cell>
          <cell r="E581" t="str">
            <v>셀리온정</v>
          </cell>
          <cell r="F581" t="str">
            <v>위탁</v>
          </cell>
          <cell r="G581" t="str">
            <v>청주</v>
          </cell>
          <cell r="H581" t="str">
            <v>CSO</v>
          </cell>
          <cell r="I581" t="str">
            <v>케미컬</v>
          </cell>
          <cell r="J581" t="str">
            <v>CSO-위탁</v>
          </cell>
        </row>
        <row r="582">
          <cell r="C582">
            <v>3010502</v>
          </cell>
          <cell r="D582" t="str">
            <v>셀리온정10mg(베포타스틴베실산염) 300T BTL(위탁:제뉴파마)</v>
          </cell>
          <cell r="E582" t="str">
            <v>셀리온정</v>
          </cell>
          <cell r="F582" t="str">
            <v>위탁</v>
          </cell>
          <cell r="G582" t="str">
            <v>청주</v>
          </cell>
          <cell r="H582" t="str">
            <v>CSO</v>
          </cell>
          <cell r="I582" t="str">
            <v>케미컬</v>
          </cell>
          <cell r="J582" t="str">
            <v>CSO-위탁</v>
          </cell>
        </row>
        <row r="583">
          <cell r="C583">
            <v>3010700</v>
          </cell>
          <cell r="D583" t="str">
            <v>셀트리온오플록신정100mg 1T(낱알반품용)(위탁:제뉴원사이언스)</v>
          </cell>
          <cell r="E583" t="str">
            <v>셀트리온오플록신정</v>
          </cell>
          <cell r="F583" t="str">
            <v>위탁</v>
          </cell>
          <cell r="G583" t="str">
            <v>청주</v>
          </cell>
          <cell r="H583" t="str">
            <v>CSO</v>
          </cell>
          <cell r="I583" t="str">
            <v>케미컬</v>
          </cell>
          <cell r="J583" t="str">
            <v>CSO-위탁</v>
          </cell>
        </row>
        <row r="584">
          <cell r="C584">
            <v>3010701</v>
          </cell>
          <cell r="D584" t="str">
            <v>셀트리온오플록신정100mg 30T BTL(위탁:제뉴원사이언스)</v>
          </cell>
          <cell r="E584" t="str">
            <v>셀트리온오플록신정</v>
          </cell>
          <cell r="F584" t="str">
            <v>위탁</v>
          </cell>
          <cell r="G584" t="str">
            <v>청주</v>
          </cell>
          <cell r="H584" t="str">
            <v>CSO</v>
          </cell>
          <cell r="I584" t="str">
            <v>케미컬</v>
          </cell>
          <cell r="J584" t="str">
            <v>CSO-위탁</v>
          </cell>
        </row>
        <row r="585">
          <cell r="C585">
            <v>3010702</v>
          </cell>
          <cell r="D585" t="str">
            <v>셀트리온오플록신정100mg 500T BTL(위탁:영일제약)</v>
          </cell>
          <cell r="E585" t="str">
            <v>셀트리온오플록신정</v>
          </cell>
          <cell r="F585" t="str">
            <v>위탁</v>
          </cell>
          <cell r="G585" t="str">
            <v>청주</v>
          </cell>
          <cell r="H585" t="str">
            <v>CSO</v>
          </cell>
          <cell r="I585" t="str">
            <v>케미컬</v>
          </cell>
          <cell r="J585" t="str">
            <v>CSO-위탁</v>
          </cell>
        </row>
        <row r="586">
          <cell r="C586">
            <v>3010703</v>
          </cell>
          <cell r="D586" t="str">
            <v>셀트리온오플록신정100mg 300T BTL(위탁:제뉴원사이언스)</v>
          </cell>
          <cell r="E586" t="str">
            <v>셀트리온오플록신정</v>
          </cell>
          <cell r="F586" t="str">
            <v>위탁</v>
          </cell>
          <cell r="G586" t="str">
            <v>청주</v>
          </cell>
          <cell r="H586" t="str">
            <v>CSO</v>
          </cell>
          <cell r="I586" t="str">
            <v>케미컬</v>
          </cell>
          <cell r="J586" t="str">
            <v>CSO-위탁</v>
          </cell>
        </row>
        <row r="587">
          <cell r="C587">
            <v>3010800</v>
          </cell>
          <cell r="D587" t="str">
            <v>시프로셀정250mg(시프로플록사신염산염수화물) 1T(낱알반품용)(위탁:신일제약)</v>
          </cell>
          <cell r="E587" t="str">
            <v>시프로셀정</v>
          </cell>
          <cell r="F587" t="str">
            <v>위탁</v>
          </cell>
          <cell r="G587" t="str">
            <v>청주</v>
          </cell>
          <cell r="H587" t="str">
            <v>CSO</v>
          </cell>
          <cell r="I587" t="str">
            <v>케미컬</v>
          </cell>
          <cell r="J587" t="str">
            <v>CSO-위탁</v>
          </cell>
        </row>
        <row r="588">
          <cell r="C588">
            <v>3010801</v>
          </cell>
          <cell r="D588" t="str">
            <v>시프로셀정250mg(시프로플록사신염산염수화물) 30T BTL(위탁:신일제약)</v>
          </cell>
          <cell r="E588" t="str">
            <v>시프로셀정</v>
          </cell>
          <cell r="F588" t="str">
            <v>위탁</v>
          </cell>
          <cell r="G588" t="str">
            <v>청주</v>
          </cell>
          <cell r="H588" t="str">
            <v>CSO</v>
          </cell>
          <cell r="I588" t="str">
            <v>케미컬</v>
          </cell>
          <cell r="J588" t="str">
            <v>CSO-위탁</v>
          </cell>
        </row>
        <row r="589">
          <cell r="C589">
            <v>3010802</v>
          </cell>
          <cell r="D589" t="str">
            <v>시프로셀정250mg(시프로플록사신염산염수화물) 100T BTL(위탁:신일제약)</v>
          </cell>
          <cell r="E589" t="str">
            <v>시프로셀정</v>
          </cell>
          <cell r="F589" t="str">
            <v>위탁</v>
          </cell>
          <cell r="G589" t="str">
            <v>청주</v>
          </cell>
          <cell r="H589" t="str">
            <v>CSO</v>
          </cell>
          <cell r="I589" t="str">
            <v>케미컬</v>
          </cell>
          <cell r="J589" t="str">
            <v>CSO-위탁</v>
          </cell>
        </row>
        <row r="590">
          <cell r="C590">
            <v>3010900</v>
          </cell>
          <cell r="D590" t="str">
            <v>셀라빅스정75mg(클로피도그렐황산염) 1T(낱알반품용)</v>
          </cell>
          <cell r="E590" t="str">
            <v>셀라빅스정</v>
          </cell>
          <cell r="F590" t="str">
            <v>자사</v>
          </cell>
          <cell r="G590" t="str">
            <v>청주</v>
          </cell>
          <cell r="H590" t="str">
            <v>CSO</v>
          </cell>
          <cell r="I590" t="str">
            <v>케미컬</v>
          </cell>
          <cell r="J590" t="str">
            <v>CSO-자사</v>
          </cell>
        </row>
        <row r="591">
          <cell r="C591">
            <v>3010901</v>
          </cell>
          <cell r="D591" t="str">
            <v>셀라빅스정75mg(클로피도그렐황산염) 30T Alu-Alu</v>
          </cell>
          <cell r="E591" t="str">
            <v>셀라빅스정</v>
          </cell>
          <cell r="F591" t="str">
            <v>자사</v>
          </cell>
          <cell r="G591" t="str">
            <v>청주</v>
          </cell>
          <cell r="H591" t="str">
            <v>CSO</v>
          </cell>
          <cell r="I591" t="str">
            <v>케미컬</v>
          </cell>
          <cell r="J591" t="str">
            <v>CSO-자사</v>
          </cell>
        </row>
        <row r="592">
          <cell r="C592">
            <v>3011000</v>
          </cell>
          <cell r="D592" t="str">
            <v>판토라정40mg(판토프라졸나트륨세스키히드레이트)  1T(낱알반품용)(위탁:대우제약)</v>
          </cell>
          <cell r="E592" t="str">
            <v>판토라정</v>
          </cell>
          <cell r="F592" t="str">
            <v>위탁</v>
          </cell>
          <cell r="G592" t="str">
            <v>청주</v>
          </cell>
          <cell r="H592" t="str">
            <v>CSO</v>
          </cell>
          <cell r="I592" t="str">
            <v>케미컬</v>
          </cell>
          <cell r="J592" t="str">
            <v>CSO-위탁</v>
          </cell>
        </row>
        <row r="593">
          <cell r="C593">
            <v>3011001</v>
          </cell>
          <cell r="D593" t="str">
            <v>판토라정40mg(판토프라졸나트륨세스키히드레이트) 30T BTL(위탁:대우제약)</v>
          </cell>
          <cell r="E593" t="str">
            <v>판토라정</v>
          </cell>
          <cell r="F593" t="str">
            <v>위탁</v>
          </cell>
          <cell r="G593" t="str">
            <v>청주</v>
          </cell>
          <cell r="H593" t="str">
            <v>CSO</v>
          </cell>
          <cell r="I593" t="str">
            <v>케미컬</v>
          </cell>
          <cell r="J593" t="str">
            <v>CSO-위탁</v>
          </cell>
        </row>
        <row r="594">
          <cell r="C594">
            <v>3011100</v>
          </cell>
          <cell r="D594" t="str">
            <v>셀프토정75mg(나프토피딜) 1T(낱알반품용)(위탁:동구바이오제약)</v>
          </cell>
          <cell r="E594" t="str">
            <v>셀프토정</v>
          </cell>
          <cell r="F594" t="str">
            <v>위탁</v>
          </cell>
          <cell r="G594" t="str">
            <v>청주</v>
          </cell>
          <cell r="H594" t="str">
            <v>CSO</v>
          </cell>
          <cell r="I594" t="str">
            <v>케미컬</v>
          </cell>
          <cell r="J594" t="str">
            <v>CSO-위탁</v>
          </cell>
        </row>
        <row r="595">
          <cell r="C595">
            <v>3011101</v>
          </cell>
          <cell r="D595" t="str">
            <v>셀프토정75mg(나프토피딜) 30T BTL(위탁:동구바이오제약)</v>
          </cell>
          <cell r="E595" t="str">
            <v>셀프토정</v>
          </cell>
          <cell r="F595" t="str">
            <v>위탁</v>
          </cell>
          <cell r="G595" t="str">
            <v>청주</v>
          </cell>
          <cell r="H595" t="str">
            <v>CSO</v>
          </cell>
          <cell r="I595" t="str">
            <v>케미컬</v>
          </cell>
          <cell r="J595" t="str">
            <v>CSO-위탁</v>
          </cell>
        </row>
        <row r="596">
          <cell r="C596">
            <v>3011102</v>
          </cell>
          <cell r="D596" t="str">
            <v>셀프토정75mg(나프토피딜) 300T BTL(위탁:동구바이오제약)</v>
          </cell>
          <cell r="E596" t="str">
            <v>셀프토정</v>
          </cell>
          <cell r="F596" t="str">
            <v>위탁</v>
          </cell>
          <cell r="G596" t="str">
            <v>청주</v>
          </cell>
          <cell r="H596" t="str">
            <v>CSO</v>
          </cell>
          <cell r="I596" t="str">
            <v>케미컬</v>
          </cell>
          <cell r="J596" t="str">
            <v>CSO-위탁</v>
          </cell>
        </row>
        <row r="597">
          <cell r="C597">
            <v>3011200</v>
          </cell>
          <cell r="D597" t="str">
            <v>셀페리나정10mg 1T(낱알반품용)(위탁:한국콜마)</v>
          </cell>
          <cell r="E597" t="str">
            <v>셀페리나정</v>
          </cell>
          <cell r="F597" t="str">
            <v>위탁</v>
          </cell>
          <cell r="G597" t="str">
            <v>청주</v>
          </cell>
          <cell r="H597" t="str">
            <v>CSO</v>
          </cell>
          <cell r="I597" t="str">
            <v>케미컬</v>
          </cell>
          <cell r="J597" t="str">
            <v>CSO-위탁</v>
          </cell>
        </row>
        <row r="598">
          <cell r="C598">
            <v>3011201</v>
          </cell>
          <cell r="D598" t="str">
            <v>셀페리나정10mg(솔리페나신숙신산염) 100T PTP(위탁:한국콜마)</v>
          </cell>
          <cell r="E598" t="str">
            <v>셀페리나정</v>
          </cell>
          <cell r="F598" t="str">
            <v>위탁</v>
          </cell>
          <cell r="G598" t="str">
            <v>청주</v>
          </cell>
          <cell r="H598" t="str">
            <v>CSO</v>
          </cell>
          <cell r="I598" t="str">
            <v>케미컬</v>
          </cell>
          <cell r="J598" t="str">
            <v>CSO-위탁</v>
          </cell>
        </row>
        <row r="599">
          <cell r="C599">
            <v>3011300</v>
          </cell>
          <cell r="D599" t="str">
            <v>셀페리나정5mg 1T(낱알반품용)(위탁:한국콜마)</v>
          </cell>
          <cell r="E599" t="str">
            <v>셀페리나정</v>
          </cell>
          <cell r="F599" t="str">
            <v>위탁</v>
          </cell>
          <cell r="G599" t="str">
            <v>청주</v>
          </cell>
          <cell r="H599" t="str">
            <v>CSO</v>
          </cell>
          <cell r="I599" t="str">
            <v>케미컬</v>
          </cell>
          <cell r="J599" t="str">
            <v>CSO-위탁</v>
          </cell>
        </row>
        <row r="600">
          <cell r="C600">
            <v>3011301</v>
          </cell>
          <cell r="D600" t="str">
            <v>셀페리나정5mg(솔리페나신숙신산염) 100T PTP(위탁:한국콜마)</v>
          </cell>
          <cell r="E600" t="str">
            <v>셀페리나정</v>
          </cell>
          <cell r="F600" t="str">
            <v>위탁</v>
          </cell>
          <cell r="G600" t="str">
            <v>청주</v>
          </cell>
          <cell r="H600" t="str">
            <v>CSO</v>
          </cell>
          <cell r="I600" t="str">
            <v>케미컬</v>
          </cell>
          <cell r="J600" t="str">
            <v>CSO-위탁</v>
          </cell>
        </row>
        <row r="601">
          <cell r="C601">
            <v>3011400</v>
          </cell>
          <cell r="D601" t="str">
            <v>펠로디온지속정5mg(펠로디핀) 1T(낱알반품용)(위탁:위더스제약)</v>
          </cell>
          <cell r="E601" t="str">
            <v>펠로디온지속정</v>
          </cell>
          <cell r="F601" t="str">
            <v>위탁</v>
          </cell>
          <cell r="G601" t="str">
            <v>청주</v>
          </cell>
          <cell r="H601" t="str">
            <v>CSO</v>
          </cell>
          <cell r="I601" t="str">
            <v>케미컬</v>
          </cell>
          <cell r="J601" t="str">
            <v>CSO-위탁</v>
          </cell>
        </row>
        <row r="602">
          <cell r="C602">
            <v>3011401</v>
          </cell>
          <cell r="D602" t="str">
            <v>펠로디온지속정5mg(펠로디핀) 30T BTL(위탁:위더스제약)</v>
          </cell>
          <cell r="E602" t="str">
            <v>펠로디온지속정</v>
          </cell>
          <cell r="F602" t="str">
            <v>위탁</v>
          </cell>
          <cell r="G602" t="str">
            <v>청주</v>
          </cell>
          <cell r="H602" t="str">
            <v>CSO</v>
          </cell>
          <cell r="I602" t="str">
            <v>케미컬</v>
          </cell>
          <cell r="J602" t="str">
            <v>CSO-위탁</v>
          </cell>
        </row>
        <row r="603">
          <cell r="C603">
            <v>3011402</v>
          </cell>
          <cell r="D603" t="str">
            <v>펠로디온지속정5mg(펠로디핀) 300T BTL(위탁:위더스제약)</v>
          </cell>
          <cell r="E603" t="str">
            <v>펠로디온지속정</v>
          </cell>
          <cell r="F603" t="str">
            <v>위탁</v>
          </cell>
          <cell r="G603" t="str">
            <v>청주</v>
          </cell>
          <cell r="H603" t="str">
            <v>CSO</v>
          </cell>
          <cell r="I603" t="str">
            <v>케미컬</v>
          </cell>
          <cell r="J603" t="str">
            <v>CSO-위탁</v>
          </cell>
        </row>
        <row r="604">
          <cell r="C604">
            <v>3011500</v>
          </cell>
          <cell r="D604" t="str">
            <v>코살플러스정(로사르탄칼륨) 1T(낱알반품용)(위탁:영일제약)</v>
          </cell>
          <cell r="E604" t="str">
            <v>코살플러스정</v>
          </cell>
          <cell r="F604" t="str">
            <v>위탁</v>
          </cell>
          <cell r="G604" t="str">
            <v>청주</v>
          </cell>
          <cell r="H604" t="str">
            <v>CSO</v>
          </cell>
          <cell r="I604" t="str">
            <v>케미컬</v>
          </cell>
          <cell r="J604" t="str">
            <v>CSO-위탁</v>
          </cell>
        </row>
        <row r="605">
          <cell r="C605">
            <v>3011501</v>
          </cell>
          <cell r="D605" t="str">
            <v>코살플러스정 30T BTL(위탁:영일제약)</v>
          </cell>
          <cell r="E605" t="str">
            <v>코살플러스정</v>
          </cell>
          <cell r="F605" t="str">
            <v>위탁</v>
          </cell>
          <cell r="G605" t="str">
            <v>청주</v>
          </cell>
          <cell r="H605" t="str">
            <v>CSO</v>
          </cell>
          <cell r="I605" t="str">
            <v>케미컬</v>
          </cell>
          <cell r="J605" t="str">
            <v>CSO-위탁</v>
          </cell>
        </row>
        <row r="606">
          <cell r="C606">
            <v>3011502</v>
          </cell>
          <cell r="D606" t="str">
            <v>코살플러스정 300T BTL(위탁:영일제약)</v>
          </cell>
          <cell r="E606" t="str">
            <v>코살플러스정</v>
          </cell>
          <cell r="F606" t="str">
            <v>위탁</v>
          </cell>
          <cell r="G606" t="str">
            <v>청주</v>
          </cell>
          <cell r="H606" t="str">
            <v>CSO</v>
          </cell>
          <cell r="I606" t="str">
            <v>케미컬</v>
          </cell>
          <cell r="J606" t="str">
            <v>CSO-위탁</v>
          </cell>
        </row>
        <row r="607">
          <cell r="C607">
            <v>3011600</v>
          </cell>
          <cell r="D607" t="str">
            <v>판토라정20mg(판토프라졸나트륨세스키히드레이트)  1T(낱알반품용)(위탁:대우제약)</v>
          </cell>
          <cell r="E607" t="str">
            <v>판토라정</v>
          </cell>
          <cell r="F607" t="str">
            <v>위탁</v>
          </cell>
          <cell r="G607" t="str">
            <v>청주</v>
          </cell>
          <cell r="H607" t="str">
            <v>CSO</v>
          </cell>
          <cell r="I607" t="str">
            <v>케미컬</v>
          </cell>
          <cell r="J607" t="str">
            <v>CSO-위탁</v>
          </cell>
        </row>
        <row r="608">
          <cell r="C608">
            <v>3011601</v>
          </cell>
          <cell r="D608" t="str">
            <v>판토라정20mg(판토프라졸나트륨세스키히드레이트) 30T BTL(위탁:대우제약)</v>
          </cell>
          <cell r="E608" t="str">
            <v>판토라정</v>
          </cell>
          <cell r="F608" t="str">
            <v>위탁</v>
          </cell>
          <cell r="G608" t="str">
            <v>청주</v>
          </cell>
          <cell r="H608" t="str">
            <v>CSO</v>
          </cell>
          <cell r="I608" t="str">
            <v>케미컬</v>
          </cell>
          <cell r="J608" t="str">
            <v>CSO-위탁</v>
          </cell>
        </row>
        <row r="609">
          <cell r="C609">
            <v>3011700</v>
          </cell>
          <cell r="D609" t="str">
            <v>아셀리온캡슐100mg(아세브로필린) 1C(낱알반품용)(위탁:유영제약)</v>
          </cell>
          <cell r="E609" t="str">
            <v>아셀리온캡슐</v>
          </cell>
          <cell r="F609" t="str">
            <v>위탁</v>
          </cell>
          <cell r="G609" t="str">
            <v>청주</v>
          </cell>
          <cell r="H609" t="str">
            <v>CSO</v>
          </cell>
          <cell r="I609" t="str">
            <v>케미컬</v>
          </cell>
          <cell r="J609" t="str">
            <v>CSO-위탁</v>
          </cell>
        </row>
        <row r="610">
          <cell r="C610">
            <v>3011701</v>
          </cell>
          <cell r="D610" t="str">
            <v>아셀리온캡슐100mg(아세브로필린) 30C BTL(위탁:유영제약)</v>
          </cell>
          <cell r="E610" t="str">
            <v>아셀리온캡슐</v>
          </cell>
          <cell r="F610" t="str">
            <v>위탁</v>
          </cell>
          <cell r="G610" t="str">
            <v>청주</v>
          </cell>
          <cell r="H610" t="str">
            <v>CSO</v>
          </cell>
          <cell r="I610" t="str">
            <v>케미컬</v>
          </cell>
          <cell r="J610" t="str">
            <v>CSO-위탁</v>
          </cell>
        </row>
        <row r="611">
          <cell r="C611">
            <v>3011702</v>
          </cell>
          <cell r="D611" t="str">
            <v>아셀리온캡슐100mg(아세브로필린) 300C BTL(위탁:유영제약)</v>
          </cell>
          <cell r="E611" t="str">
            <v>아셀리온캡슐</v>
          </cell>
          <cell r="F611" t="str">
            <v>위탁</v>
          </cell>
          <cell r="G611" t="str">
            <v>청주</v>
          </cell>
          <cell r="H611" t="str">
            <v>CSO</v>
          </cell>
          <cell r="I611" t="str">
            <v>케미컬</v>
          </cell>
          <cell r="J611" t="str">
            <v>CSO-위탁</v>
          </cell>
        </row>
        <row r="612">
          <cell r="C612">
            <v>3011800</v>
          </cell>
          <cell r="D612" t="str">
            <v>셀프로벨정150mg(이르베사르탄) 1T(낱알반품용)(위탁:비씨월드제약)</v>
          </cell>
          <cell r="E612" t="str">
            <v>셀프로벨정</v>
          </cell>
          <cell r="F612" t="str">
            <v>위탁</v>
          </cell>
          <cell r="G612" t="str">
            <v>청주</v>
          </cell>
          <cell r="H612" t="str">
            <v>CSO</v>
          </cell>
          <cell r="I612" t="str">
            <v>케미컬</v>
          </cell>
          <cell r="J612" t="str">
            <v>CSO-위탁</v>
          </cell>
        </row>
        <row r="613">
          <cell r="C613">
            <v>3011801</v>
          </cell>
          <cell r="D613" t="str">
            <v>셀프로벨정150mg(이르베사르탄) 30T BTL(위탁:비씨월드제약)</v>
          </cell>
          <cell r="E613" t="str">
            <v>셀프로벨정</v>
          </cell>
          <cell r="F613" t="str">
            <v>위탁</v>
          </cell>
          <cell r="G613" t="str">
            <v>청주</v>
          </cell>
          <cell r="H613" t="str">
            <v>CSO</v>
          </cell>
          <cell r="I613" t="str">
            <v>케미컬</v>
          </cell>
          <cell r="J613" t="str">
            <v>CSO-위탁</v>
          </cell>
        </row>
        <row r="614">
          <cell r="C614">
            <v>3011802</v>
          </cell>
          <cell r="D614" t="str">
            <v>셀프로벨정150mg(이르베사르탄) 100T BTL(위탁:비씨월드제약)</v>
          </cell>
          <cell r="E614" t="str">
            <v>셀프로벨정</v>
          </cell>
          <cell r="F614" t="str">
            <v>위탁</v>
          </cell>
          <cell r="G614" t="str">
            <v>청주</v>
          </cell>
          <cell r="H614" t="str">
            <v>CSO</v>
          </cell>
          <cell r="I614" t="str">
            <v>케미컬</v>
          </cell>
          <cell r="J614" t="str">
            <v>CSO-위탁</v>
          </cell>
        </row>
        <row r="615">
          <cell r="C615">
            <v>3011900</v>
          </cell>
          <cell r="D615" t="str">
            <v>피나스트리온정5mg 1T(낱알반품용)(위탁:유영제약)</v>
          </cell>
          <cell r="E615" t="str">
            <v>피나스트리온정</v>
          </cell>
          <cell r="F615" t="str">
            <v>위탁</v>
          </cell>
          <cell r="G615" t="str">
            <v>청주</v>
          </cell>
          <cell r="H615" t="str">
            <v>CSO</v>
          </cell>
          <cell r="I615" t="str">
            <v>케미컬</v>
          </cell>
          <cell r="J615" t="str">
            <v>CSO-위탁</v>
          </cell>
        </row>
        <row r="616">
          <cell r="C616">
            <v>3011901</v>
          </cell>
          <cell r="D616" t="str">
            <v>피나스트리온정5mg 30T PTP(위탁:유영제약)</v>
          </cell>
          <cell r="E616" t="str">
            <v>피나스트리온정</v>
          </cell>
          <cell r="F616" t="str">
            <v>위탁</v>
          </cell>
          <cell r="G616" t="str">
            <v>청주</v>
          </cell>
          <cell r="H616" t="str">
            <v>CSO</v>
          </cell>
          <cell r="I616" t="str">
            <v>케미컬</v>
          </cell>
          <cell r="J616" t="str">
            <v>CSO-위탁</v>
          </cell>
        </row>
        <row r="617">
          <cell r="C617">
            <v>3012000</v>
          </cell>
          <cell r="D617" t="str">
            <v>셀프로벨플러스정300/12.5mg 1T(낱알반품용)(위탁:비씨월드제약)</v>
          </cell>
          <cell r="E617" t="str">
            <v>셀프로벨플러스정</v>
          </cell>
          <cell r="F617" t="str">
            <v>위탁</v>
          </cell>
          <cell r="G617" t="str">
            <v>청주</v>
          </cell>
          <cell r="H617" t="str">
            <v>CSO</v>
          </cell>
          <cell r="I617" t="str">
            <v>케미컬</v>
          </cell>
          <cell r="J617" t="str">
            <v>CSO-위탁</v>
          </cell>
        </row>
        <row r="618">
          <cell r="C618">
            <v>3012001</v>
          </cell>
          <cell r="D618" t="str">
            <v>셀프로벨플러스정300/12.5mg 30T BTL(위탁:비씨월드제약)</v>
          </cell>
          <cell r="E618" t="str">
            <v>셀프로벨플러스정</v>
          </cell>
          <cell r="F618" t="str">
            <v>위탁</v>
          </cell>
          <cell r="G618" t="str">
            <v>청주</v>
          </cell>
          <cell r="H618" t="str">
            <v>CSO</v>
          </cell>
          <cell r="I618" t="str">
            <v>케미컬</v>
          </cell>
          <cell r="J618" t="str">
            <v>CSO-위탁</v>
          </cell>
        </row>
        <row r="619">
          <cell r="C619">
            <v>3012002</v>
          </cell>
          <cell r="D619" t="str">
            <v>셀프로벨플러스정300/12.5mg 100T BTL(위탁:비씨월드제약)</v>
          </cell>
          <cell r="E619" t="str">
            <v>셀프로벨플러스정</v>
          </cell>
          <cell r="F619" t="str">
            <v>위탁</v>
          </cell>
          <cell r="G619" t="str">
            <v>청주</v>
          </cell>
          <cell r="H619" t="str">
            <v>CSO</v>
          </cell>
          <cell r="I619" t="str">
            <v>케미컬</v>
          </cell>
          <cell r="J619" t="str">
            <v>CSO-위탁</v>
          </cell>
        </row>
        <row r="620">
          <cell r="C620">
            <v>3012100</v>
          </cell>
          <cell r="D620" t="str">
            <v>셀프로벨플러스정150/12.5mg 1T(낱알반품용)(위탁:비씨월드제약)</v>
          </cell>
          <cell r="E620" t="str">
            <v>셀프로벨플러스정</v>
          </cell>
          <cell r="F620" t="str">
            <v>위탁</v>
          </cell>
          <cell r="G620" t="str">
            <v>청주</v>
          </cell>
          <cell r="H620" t="str">
            <v>CSO</v>
          </cell>
          <cell r="I620" t="str">
            <v>케미컬</v>
          </cell>
          <cell r="J620" t="str">
            <v>CSO-위탁</v>
          </cell>
        </row>
        <row r="621">
          <cell r="C621">
            <v>3012101</v>
          </cell>
          <cell r="D621" t="str">
            <v>셀프로벨플러스정150/12.5mg 30T BTL(위탁:비씨월드제약)</v>
          </cell>
          <cell r="E621" t="str">
            <v>셀프로벨플러스정</v>
          </cell>
          <cell r="F621" t="str">
            <v>위탁</v>
          </cell>
          <cell r="G621" t="str">
            <v>청주</v>
          </cell>
          <cell r="H621" t="str">
            <v>CSO</v>
          </cell>
          <cell r="I621" t="str">
            <v>케미컬</v>
          </cell>
          <cell r="J621" t="str">
            <v>CSO-위탁</v>
          </cell>
        </row>
        <row r="622">
          <cell r="C622">
            <v>3012102</v>
          </cell>
          <cell r="D622" t="str">
            <v>셀프로벨플러스정150/12.5mg 100T BTL(위탁:비씨월드제약)</v>
          </cell>
          <cell r="E622" t="str">
            <v>셀프로벨플러스정</v>
          </cell>
          <cell r="F622" t="str">
            <v>위탁</v>
          </cell>
          <cell r="G622" t="str">
            <v>청주</v>
          </cell>
          <cell r="H622" t="str">
            <v>CSO</v>
          </cell>
          <cell r="I622" t="str">
            <v>케미컬</v>
          </cell>
          <cell r="J622" t="str">
            <v>CSO-위탁</v>
          </cell>
        </row>
        <row r="623">
          <cell r="C623">
            <v>3012200</v>
          </cell>
          <cell r="D623" t="str">
            <v>세레탈정50mg(실로스타졸) 1T(낱알반품용)(위탁:한국프라임제약)</v>
          </cell>
          <cell r="E623" t="str">
            <v>세레탈정</v>
          </cell>
          <cell r="F623" t="str">
            <v>위탁</v>
          </cell>
          <cell r="G623" t="str">
            <v>청주</v>
          </cell>
          <cell r="H623" t="str">
            <v>CSO</v>
          </cell>
          <cell r="I623" t="str">
            <v>케미컬</v>
          </cell>
          <cell r="J623" t="str">
            <v>CSO-위탁</v>
          </cell>
        </row>
        <row r="624">
          <cell r="C624">
            <v>3012201</v>
          </cell>
          <cell r="D624" t="str">
            <v>세레탈정50mg(실로스타졸) 30T BTL(위탁:한국프라임제약)</v>
          </cell>
          <cell r="E624" t="str">
            <v>세레탈정</v>
          </cell>
          <cell r="F624" t="str">
            <v>위탁</v>
          </cell>
          <cell r="G624" t="str">
            <v>청주</v>
          </cell>
          <cell r="H624" t="str">
            <v>CSO</v>
          </cell>
          <cell r="I624" t="str">
            <v>케미컬</v>
          </cell>
          <cell r="J624" t="str">
            <v>CSO-위탁</v>
          </cell>
        </row>
        <row r="625">
          <cell r="C625">
            <v>3012202</v>
          </cell>
          <cell r="D625" t="str">
            <v>세레탈정50mg(실로스타졸) 100T BTL(위탁:한국프라임제약)</v>
          </cell>
          <cell r="E625" t="str">
            <v>세레탈정</v>
          </cell>
          <cell r="F625" t="str">
            <v>위탁</v>
          </cell>
          <cell r="G625" t="str">
            <v>청주</v>
          </cell>
          <cell r="H625" t="str">
            <v>CSO</v>
          </cell>
          <cell r="I625" t="str">
            <v>케미컬</v>
          </cell>
          <cell r="J625" t="str">
            <v>CSO-위탁</v>
          </cell>
        </row>
        <row r="626">
          <cell r="C626">
            <v>3012300</v>
          </cell>
          <cell r="D626" t="str">
            <v>셀카민정 1T(낱알반품용)(위탁:한국콜마)</v>
          </cell>
          <cell r="E626" t="str">
            <v>셀카민정</v>
          </cell>
          <cell r="F626" t="str">
            <v>위탁</v>
          </cell>
          <cell r="G626" t="str">
            <v>청주</v>
          </cell>
          <cell r="H626" t="str">
            <v>CSO</v>
          </cell>
          <cell r="I626" t="str">
            <v>케미컬</v>
          </cell>
          <cell r="J626" t="str">
            <v>CSO-위탁</v>
          </cell>
        </row>
        <row r="627">
          <cell r="C627">
            <v>3012301</v>
          </cell>
          <cell r="D627" t="str">
            <v>셀카민정(펠라고니움시도이데스11%에탄올추출물(1→8~10)) 30T BTL(위탁:한국콜마)</v>
          </cell>
          <cell r="E627" t="str">
            <v>셀카민정</v>
          </cell>
          <cell r="F627" t="str">
            <v>위탁</v>
          </cell>
          <cell r="G627" t="str">
            <v>청주</v>
          </cell>
          <cell r="H627" t="str">
            <v>CSO</v>
          </cell>
          <cell r="I627" t="str">
            <v>케미컬</v>
          </cell>
          <cell r="J627" t="str">
            <v>CSO-위탁</v>
          </cell>
        </row>
        <row r="628">
          <cell r="C628">
            <v>3012302</v>
          </cell>
          <cell r="D628" t="str">
            <v>셀카민정(펠라고니움시도이데스11%에탄올추출물(1→8~10)) 500T BTL(위탁:한국콜마)</v>
          </cell>
          <cell r="E628" t="str">
            <v>셀카민정</v>
          </cell>
          <cell r="F628" t="str">
            <v>위탁</v>
          </cell>
          <cell r="G628" t="str">
            <v>청주</v>
          </cell>
          <cell r="H628" t="str">
            <v>CSO</v>
          </cell>
          <cell r="I628" t="str">
            <v>케미컬</v>
          </cell>
          <cell r="J628" t="str">
            <v>CSO-위탁</v>
          </cell>
        </row>
        <row r="629">
          <cell r="C629">
            <v>3012401</v>
          </cell>
          <cell r="D629" t="str">
            <v>프레가발린캡슐50mg 90C BTL</v>
          </cell>
          <cell r="E629" t="str">
            <v>CT-G04</v>
          </cell>
          <cell r="F629" t="str">
            <v>자사</v>
          </cell>
          <cell r="G629" t="str">
            <v>청주</v>
          </cell>
          <cell r="H629" t="str">
            <v>CMO상업</v>
          </cell>
          <cell r="I629" t="str">
            <v>제약용역</v>
          </cell>
          <cell r="J629" t="str">
            <v>CMO상업-미국</v>
          </cell>
        </row>
        <row r="630">
          <cell r="C630">
            <v>3012501</v>
          </cell>
          <cell r="D630" t="str">
            <v>프레가발린캡슐75mg 90C BTL</v>
          </cell>
          <cell r="E630" t="str">
            <v>CT-G04</v>
          </cell>
          <cell r="F630" t="str">
            <v>자사</v>
          </cell>
          <cell r="G630" t="str">
            <v>청주</v>
          </cell>
          <cell r="H630" t="str">
            <v>CMO상업</v>
          </cell>
          <cell r="I630" t="str">
            <v>제약용역</v>
          </cell>
          <cell r="J630" t="str">
            <v>CMO상업-미국</v>
          </cell>
        </row>
        <row r="631">
          <cell r="C631">
            <v>3012601</v>
          </cell>
          <cell r="D631" t="str">
            <v>프레가발린캡슐100mg 90C BTL</v>
          </cell>
          <cell r="E631" t="str">
            <v>CT-G04</v>
          </cell>
          <cell r="F631" t="str">
            <v>자사</v>
          </cell>
          <cell r="G631" t="str">
            <v>청주</v>
          </cell>
          <cell r="H631" t="str">
            <v>CMO상업</v>
          </cell>
          <cell r="I631" t="str">
            <v>제약용역</v>
          </cell>
          <cell r="J631" t="str">
            <v>CMO상업-미국</v>
          </cell>
        </row>
        <row r="632">
          <cell r="C632">
            <v>3012701</v>
          </cell>
          <cell r="D632" t="str">
            <v>프레가발린캡슐150mg 90C BTL</v>
          </cell>
          <cell r="E632" t="str">
            <v>CT-G04</v>
          </cell>
          <cell r="F632" t="str">
            <v>자사</v>
          </cell>
          <cell r="G632" t="str">
            <v>청주</v>
          </cell>
          <cell r="H632" t="str">
            <v>CMO상업</v>
          </cell>
          <cell r="I632" t="str">
            <v>제약용역</v>
          </cell>
          <cell r="J632" t="str">
            <v>CMO상업-미국</v>
          </cell>
        </row>
        <row r="633">
          <cell r="C633">
            <v>3012800</v>
          </cell>
          <cell r="D633" t="str">
            <v>셀니딘캡슐150mg(니자티딘) 1C(낱알반품용)</v>
          </cell>
          <cell r="E633" t="str">
            <v>셀니딘캡슐</v>
          </cell>
          <cell r="F633" t="str">
            <v>자사</v>
          </cell>
          <cell r="G633" t="str">
            <v>청주</v>
          </cell>
          <cell r="H633" t="str">
            <v>CSO</v>
          </cell>
          <cell r="I633" t="str">
            <v>케미컬</v>
          </cell>
          <cell r="J633" t="str">
            <v>CSO-자사</v>
          </cell>
        </row>
        <row r="634">
          <cell r="C634">
            <v>3012801</v>
          </cell>
          <cell r="D634" t="str">
            <v>셀니딘캡슐150mg(니자티딘) 30C BTL(위탁:이니스트바이오제약)</v>
          </cell>
          <cell r="E634" t="str">
            <v>셀니딘캡슐</v>
          </cell>
          <cell r="F634" t="str">
            <v>위탁</v>
          </cell>
          <cell r="G634" t="str">
            <v>청주</v>
          </cell>
          <cell r="H634" t="str">
            <v>CSO</v>
          </cell>
          <cell r="I634" t="str">
            <v>케미컬</v>
          </cell>
          <cell r="J634" t="str">
            <v>CSO-위탁</v>
          </cell>
        </row>
        <row r="635">
          <cell r="C635">
            <v>3012802</v>
          </cell>
          <cell r="D635" t="str">
            <v>셀니딘캡슐150mg(니자티딘) 300C BTL(위탁:이니스트바이오제약)</v>
          </cell>
          <cell r="E635" t="str">
            <v>셀니딘캡슐</v>
          </cell>
          <cell r="F635" t="str">
            <v>위탁</v>
          </cell>
          <cell r="G635" t="str">
            <v>청주</v>
          </cell>
          <cell r="H635" t="str">
            <v>CSO</v>
          </cell>
          <cell r="I635" t="str">
            <v>케미컬</v>
          </cell>
          <cell r="J635" t="str">
            <v>CSO-위탁</v>
          </cell>
        </row>
        <row r="636">
          <cell r="C636">
            <v>3013201</v>
          </cell>
          <cell r="D636" t="str">
            <v>글리세이트연질캡슐(400mg)(콜린알포세레이트) 90C PTP(위탁:한국프라임제약)</v>
          </cell>
          <cell r="E636" t="str">
            <v>글리세이트연질캡슐</v>
          </cell>
          <cell r="F636" t="str">
            <v>위탁</v>
          </cell>
          <cell r="G636" t="str">
            <v>청주</v>
          </cell>
          <cell r="H636" t="str">
            <v>CSO</v>
          </cell>
          <cell r="I636" t="str">
            <v>케미컬</v>
          </cell>
          <cell r="J636" t="str">
            <v>CSO-위탁</v>
          </cell>
        </row>
        <row r="637">
          <cell r="C637">
            <v>3013602</v>
          </cell>
          <cell r="D637" t="str">
            <v>리네졸리드600mg정(WHO) 20T BTL</v>
          </cell>
          <cell r="E637" t="str">
            <v>CT-G01</v>
          </cell>
          <cell r="F637" t="str">
            <v>자사</v>
          </cell>
          <cell r="G637" t="str">
            <v>청주</v>
          </cell>
          <cell r="H637" t="str">
            <v>CMO상업</v>
          </cell>
          <cell r="I637" t="str">
            <v>제약용역</v>
          </cell>
          <cell r="J637" t="str">
            <v>CMO상업-미국</v>
          </cell>
        </row>
        <row r="638">
          <cell r="C638">
            <v>3014001</v>
          </cell>
          <cell r="D638" t="str">
            <v>셀트리온아세클로페낙정 30T BTL(위탁:제뉴원사이언스)</v>
          </cell>
          <cell r="E638" t="str">
            <v>셀트리온아세클로페낙정</v>
          </cell>
          <cell r="F638" t="str">
            <v>위탁</v>
          </cell>
          <cell r="G638" t="str">
            <v>청주</v>
          </cell>
          <cell r="H638" t="str">
            <v>CSO</v>
          </cell>
          <cell r="I638" t="str">
            <v>케미컬</v>
          </cell>
          <cell r="J638" t="str">
            <v>CSO-위탁</v>
          </cell>
        </row>
        <row r="639">
          <cell r="C639">
            <v>3014002</v>
          </cell>
          <cell r="D639" t="str">
            <v>셀트리온아세클로페낙정 300T BTL(위탁:제뉴원사이언스)</v>
          </cell>
          <cell r="E639" t="str">
            <v>셀트리온아세클로페낙정</v>
          </cell>
          <cell r="F639" t="str">
            <v>위탁</v>
          </cell>
          <cell r="G639" t="str">
            <v>청주</v>
          </cell>
          <cell r="H639" t="str">
            <v>CSO</v>
          </cell>
          <cell r="I639" t="str">
            <v>케미컬</v>
          </cell>
          <cell r="J639" t="str">
            <v>CSO-위탁</v>
          </cell>
        </row>
        <row r="640">
          <cell r="C640">
            <v>3014301</v>
          </cell>
          <cell r="D640" t="str">
            <v>피오글리타존하이드로클로라이드정15mg US 30T BTL</v>
          </cell>
          <cell r="E640" t="str">
            <v>CT-A02</v>
          </cell>
          <cell r="F640" t="str">
            <v>자사</v>
          </cell>
          <cell r="G640" t="str">
            <v>청주</v>
          </cell>
          <cell r="H640" t="str">
            <v>CMO상업</v>
          </cell>
          <cell r="I640" t="str">
            <v>제약용역</v>
          </cell>
          <cell r="J640" t="str">
            <v>CMO상업-미국</v>
          </cell>
        </row>
        <row r="641">
          <cell r="C641">
            <v>3014302</v>
          </cell>
          <cell r="D641" t="str">
            <v>피오글리타존하이드로클로라이드정15mg US 90T BTL</v>
          </cell>
          <cell r="E641" t="str">
            <v>CT-A02</v>
          </cell>
          <cell r="F641" t="str">
            <v>자사</v>
          </cell>
          <cell r="G641" t="str">
            <v>청주</v>
          </cell>
          <cell r="H641" t="str">
            <v>CMO상업</v>
          </cell>
          <cell r="I641" t="str">
            <v>제약용역</v>
          </cell>
          <cell r="J641" t="str">
            <v>CMO상업-미국</v>
          </cell>
        </row>
        <row r="642">
          <cell r="C642">
            <v>3014303</v>
          </cell>
          <cell r="D642" t="str">
            <v>피오글리타존하이드로클로라이드정15mg US 500T BTL</v>
          </cell>
          <cell r="E642" t="str">
            <v>CT-A02</v>
          </cell>
          <cell r="F642" t="str">
            <v>자사</v>
          </cell>
          <cell r="G642" t="str">
            <v>청주</v>
          </cell>
          <cell r="H642" t="str">
            <v>CMO상업</v>
          </cell>
          <cell r="I642" t="str">
            <v>제약용역</v>
          </cell>
          <cell r="J642" t="str">
            <v>CMO상업-미국</v>
          </cell>
        </row>
        <row r="643">
          <cell r="C643">
            <v>3014401</v>
          </cell>
          <cell r="D643" t="str">
            <v>피오글리타존하이드로클로라이드정30mg US 30T BTL</v>
          </cell>
          <cell r="E643" t="str">
            <v>CT-A02</v>
          </cell>
          <cell r="F643" t="str">
            <v>자사</v>
          </cell>
          <cell r="G643" t="str">
            <v>청주</v>
          </cell>
          <cell r="H643" t="str">
            <v>CMO상업</v>
          </cell>
          <cell r="I643" t="str">
            <v>제약용역</v>
          </cell>
          <cell r="J643" t="str">
            <v>CMO상업-미국</v>
          </cell>
        </row>
        <row r="644">
          <cell r="C644">
            <v>3014402</v>
          </cell>
          <cell r="D644" t="str">
            <v>피오글리타존하이드로클로라이드정30mg US 90T BTL</v>
          </cell>
          <cell r="E644" t="str">
            <v>CT-A02</v>
          </cell>
          <cell r="F644" t="str">
            <v>자사</v>
          </cell>
          <cell r="G644" t="str">
            <v>청주</v>
          </cell>
          <cell r="H644" t="str">
            <v>CMO상업</v>
          </cell>
          <cell r="I644" t="str">
            <v>제약용역</v>
          </cell>
          <cell r="J644" t="str">
            <v>CMO상업-미국</v>
          </cell>
        </row>
        <row r="645">
          <cell r="C645">
            <v>3014403</v>
          </cell>
          <cell r="D645" t="str">
            <v>피오글리타존하이드로클로라이드정30mg US 500T BTL</v>
          </cell>
          <cell r="E645" t="str">
            <v>CT-A02</v>
          </cell>
          <cell r="F645" t="str">
            <v>자사</v>
          </cell>
          <cell r="G645" t="str">
            <v>청주</v>
          </cell>
          <cell r="H645" t="str">
            <v>CMO상업</v>
          </cell>
          <cell r="I645" t="str">
            <v>제약용역</v>
          </cell>
          <cell r="J645" t="str">
            <v>CMO상업-미국</v>
          </cell>
        </row>
        <row r="646">
          <cell r="C646">
            <v>3014501</v>
          </cell>
          <cell r="D646" t="str">
            <v>피오글리타존하이드로클로라이드정45mg US 30T BTL</v>
          </cell>
          <cell r="E646" t="str">
            <v>CT-A02</v>
          </cell>
          <cell r="F646" t="str">
            <v>자사</v>
          </cell>
          <cell r="G646" t="str">
            <v>청주</v>
          </cell>
          <cell r="H646" t="str">
            <v>CMO상업</v>
          </cell>
          <cell r="I646" t="str">
            <v>제약용역</v>
          </cell>
          <cell r="J646" t="str">
            <v>CMO상업-미국</v>
          </cell>
        </row>
        <row r="647">
          <cell r="C647">
            <v>3014502</v>
          </cell>
          <cell r="D647" t="str">
            <v>피오글리타존하이드로클로라이드정45mg US 90T BTL</v>
          </cell>
          <cell r="E647" t="str">
            <v>CT-A02</v>
          </cell>
          <cell r="F647" t="str">
            <v>자사</v>
          </cell>
          <cell r="G647" t="str">
            <v>청주</v>
          </cell>
          <cell r="H647" t="str">
            <v>CMO상업</v>
          </cell>
          <cell r="I647" t="str">
            <v>제약용역</v>
          </cell>
          <cell r="J647" t="str">
            <v>CMO상업-미국</v>
          </cell>
        </row>
        <row r="648">
          <cell r="C648">
            <v>3014503</v>
          </cell>
          <cell r="D648" t="str">
            <v>피오글리타존하이드로클로라이드정45mg US 500T BTL</v>
          </cell>
          <cell r="E648" t="str">
            <v>CT-A02</v>
          </cell>
          <cell r="F648" t="str">
            <v>자사</v>
          </cell>
          <cell r="G648" t="str">
            <v>청주</v>
          </cell>
          <cell r="H648" t="str">
            <v>CMO상업</v>
          </cell>
          <cell r="I648" t="str">
            <v>제약용역</v>
          </cell>
          <cell r="J648" t="str">
            <v>CMO상업-미국</v>
          </cell>
        </row>
        <row r="649">
          <cell r="C649">
            <v>3014603</v>
          </cell>
          <cell r="D649" t="str">
            <v>허쥬마 150밀리그램 1Vial Carton (Italy)</v>
          </cell>
          <cell r="E649" t="str">
            <v>허쥬마</v>
          </cell>
          <cell r="F649" t="str">
            <v>자사</v>
          </cell>
          <cell r="G649" t="str">
            <v>청주</v>
          </cell>
          <cell r="H649" t="str">
            <v>L&amp;P상업</v>
          </cell>
          <cell r="I649" t="str">
            <v>제약용역</v>
          </cell>
          <cell r="J649" t="str">
            <v>L&amp;P상업</v>
          </cell>
        </row>
        <row r="650">
          <cell r="C650">
            <v>3014605</v>
          </cell>
          <cell r="D650" t="str">
            <v>허쥬마 150밀리그램 1Vial Carton (NL,BE,LU,DE)</v>
          </cell>
          <cell r="E650" t="str">
            <v>허쥬마</v>
          </cell>
          <cell r="F650" t="str">
            <v>자사</v>
          </cell>
          <cell r="G650" t="str">
            <v>청주</v>
          </cell>
          <cell r="H650" t="str">
            <v>L&amp;P상업</v>
          </cell>
          <cell r="I650" t="str">
            <v>제약용역</v>
          </cell>
          <cell r="J650" t="str">
            <v>L&amp;P상업</v>
          </cell>
        </row>
        <row r="651">
          <cell r="C651">
            <v>3014606</v>
          </cell>
          <cell r="D651" t="str">
            <v>허쥬마 150밀리그램 1Vial Carton (UK)</v>
          </cell>
          <cell r="E651" t="str">
            <v>허쥬마</v>
          </cell>
          <cell r="F651" t="str">
            <v>자사</v>
          </cell>
          <cell r="G651" t="str">
            <v>청주</v>
          </cell>
          <cell r="H651" t="str">
            <v>L&amp;P상업</v>
          </cell>
          <cell r="I651" t="str">
            <v>제약용역</v>
          </cell>
          <cell r="J651" t="str">
            <v>L&amp;P상업</v>
          </cell>
        </row>
        <row r="652">
          <cell r="C652">
            <v>3014607</v>
          </cell>
          <cell r="D652" t="str">
            <v>허쥬마 150밀리그램 1Vial Carton (FR)</v>
          </cell>
          <cell r="E652" t="str">
            <v>허쥬마</v>
          </cell>
          <cell r="F652" t="str">
            <v>자사</v>
          </cell>
          <cell r="G652" t="str">
            <v>청주</v>
          </cell>
          <cell r="H652" t="str">
            <v>L&amp;P상업</v>
          </cell>
          <cell r="I652" t="str">
            <v>제약용역</v>
          </cell>
          <cell r="J652" t="str">
            <v>L&amp;P상업</v>
          </cell>
        </row>
        <row r="653">
          <cell r="C653">
            <v>3014608</v>
          </cell>
          <cell r="D653" t="str">
            <v>허쥬마 150밀리그램 1Vial Carton (US)</v>
          </cell>
          <cell r="E653" t="str">
            <v>허쥬마</v>
          </cell>
          <cell r="F653" t="str">
            <v>자사</v>
          </cell>
          <cell r="G653" t="str">
            <v>청주</v>
          </cell>
          <cell r="H653" t="str">
            <v>L&amp;P상업</v>
          </cell>
          <cell r="I653" t="str">
            <v>제약용역</v>
          </cell>
          <cell r="J653" t="str">
            <v>L&amp;P상업</v>
          </cell>
        </row>
        <row r="654">
          <cell r="C654">
            <v>3014609</v>
          </cell>
          <cell r="D654" t="str">
            <v>허쥬마 150밀리그램 1Vial Carton (ES)</v>
          </cell>
          <cell r="E654" t="str">
            <v>허쥬마</v>
          </cell>
          <cell r="F654" t="str">
            <v>자사</v>
          </cell>
          <cell r="G654" t="str">
            <v>청주</v>
          </cell>
          <cell r="H654" t="str">
            <v>L&amp;P상업</v>
          </cell>
          <cell r="I654" t="str">
            <v>제약용역</v>
          </cell>
          <cell r="J654" t="str">
            <v>L&amp;P상업</v>
          </cell>
        </row>
        <row r="655">
          <cell r="C655">
            <v>3014610</v>
          </cell>
          <cell r="D655" t="str">
            <v>허쥬마 150밀리그램 1Vial Carton (BR(pub.))</v>
          </cell>
          <cell r="E655" t="str">
            <v>허쥬마</v>
          </cell>
          <cell r="F655" t="str">
            <v>자사</v>
          </cell>
          <cell r="G655" t="str">
            <v>청주</v>
          </cell>
          <cell r="H655" t="str">
            <v>L&amp;P상업</v>
          </cell>
          <cell r="I655" t="str">
            <v>제약용역</v>
          </cell>
          <cell r="J655" t="str">
            <v>L&amp;P상업</v>
          </cell>
        </row>
        <row r="656">
          <cell r="C656">
            <v>3014611</v>
          </cell>
          <cell r="D656" t="str">
            <v>허쥬마 150밀리그램 1Vial Carton (KR)</v>
          </cell>
          <cell r="E656" t="str">
            <v>허쥬마</v>
          </cell>
          <cell r="F656" t="str">
            <v>자사</v>
          </cell>
          <cell r="G656" t="str">
            <v>청주</v>
          </cell>
          <cell r="H656" t="str">
            <v>L&amp;P상업</v>
          </cell>
          <cell r="I656" t="str">
            <v>제약용역</v>
          </cell>
          <cell r="J656" t="str">
            <v>L&amp;P상업</v>
          </cell>
        </row>
        <row r="657">
          <cell r="C657">
            <v>3014613</v>
          </cell>
          <cell r="D657" t="str">
            <v>허쥬마 150밀리그램 (CT-P6 De-L&amp;P 완료용)</v>
          </cell>
          <cell r="E657" t="str">
            <v>허쥬마</v>
          </cell>
          <cell r="F657" t="str">
            <v>자사</v>
          </cell>
          <cell r="G657" t="str">
            <v>청주</v>
          </cell>
          <cell r="H657" t="str">
            <v>L&amp;P상업</v>
          </cell>
          <cell r="I657" t="str">
            <v>제약용역</v>
          </cell>
          <cell r="J657" t="str">
            <v>L&amp;P상업</v>
          </cell>
        </row>
        <row r="658">
          <cell r="C658">
            <v>3014901</v>
          </cell>
          <cell r="D658" t="str">
            <v>돌루테그라비르/라미부딘/테노포비르디소프록실푸마레이트정50mg/300mg/300mg US 30T BTL(A, E100%, F20%)</v>
          </cell>
          <cell r="E658" t="str">
            <v>CT-G07</v>
          </cell>
          <cell r="F658" t="str">
            <v>자사</v>
          </cell>
          <cell r="G658" t="str">
            <v>청주</v>
          </cell>
          <cell r="H658" t="str">
            <v>CMO상업</v>
          </cell>
          <cell r="I658" t="str">
            <v>제약용역</v>
          </cell>
          <cell r="J658" t="str">
            <v>CMO상업-조달</v>
          </cell>
        </row>
        <row r="659">
          <cell r="C659">
            <v>3014902</v>
          </cell>
          <cell r="D659" t="str">
            <v>돌루테그라비르/라미부딘/테노포비르디소프록실푸마레이트정50mg/300mg/300mg US 90T BTL(A, E100%, F20%)</v>
          </cell>
          <cell r="E659" t="str">
            <v>CT-G07</v>
          </cell>
          <cell r="F659" t="str">
            <v>자사</v>
          </cell>
          <cell r="G659" t="str">
            <v>청주</v>
          </cell>
          <cell r="H659" t="str">
            <v>CMO상업</v>
          </cell>
          <cell r="I659" t="str">
            <v>제약용역</v>
          </cell>
          <cell r="J659" t="str">
            <v>CMO상업-조달</v>
          </cell>
        </row>
        <row r="660">
          <cell r="C660">
            <v>3014904</v>
          </cell>
          <cell r="D660" t="str">
            <v>돌루테그라비르/라미부딘/테노포비르디소프록실푸마레이트정50mg/300mg/300mg US 30T BTL(Type A, Fr.100%)</v>
          </cell>
          <cell r="E660" t="str">
            <v>CT-G07</v>
          </cell>
          <cell r="F660" t="str">
            <v>자사</v>
          </cell>
          <cell r="G660" t="str">
            <v>청주</v>
          </cell>
          <cell r="H660" t="str">
            <v>CMO상업</v>
          </cell>
          <cell r="I660" t="str">
            <v>제약용역</v>
          </cell>
          <cell r="J660" t="str">
            <v>CMO상업-조달</v>
          </cell>
        </row>
        <row r="661">
          <cell r="C661">
            <v>3014906</v>
          </cell>
          <cell r="D661" t="str">
            <v>돌루테그라비르/라미부딘/테노포비르디소프록실푸마레이트정50mg/300mg/300mg US 30T BTL(TypeA, Eng.100%)</v>
          </cell>
          <cell r="E661" t="str">
            <v>CT-G07</v>
          </cell>
          <cell r="F661" t="str">
            <v>자사</v>
          </cell>
          <cell r="G661" t="str">
            <v>청주</v>
          </cell>
          <cell r="H661" t="str">
            <v>CMO상업</v>
          </cell>
          <cell r="I661" t="str">
            <v>제약용역</v>
          </cell>
          <cell r="J661" t="str">
            <v>CMO상업-조달</v>
          </cell>
        </row>
        <row r="662">
          <cell r="C662">
            <v>3014907</v>
          </cell>
          <cell r="D662" t="str">
            <v>돌루테그라비르/라미부딘/테노포비르디소프록실푸마레이트정50mg/300mg/300mg US 90T BTL(TypeA, Eng.100%)</v>
          </cell>
          <cell r="E662" t="str">
            <v>CT-G07</v>
          </cell>
          <cell r="F662" t="str">
            <v>자사</v>
          </cell>
          <cell r="G662" t="str">
            <v>청주</v>
          </cell>
          <cell r="H662" t="str">
            <v>CMO상업</v>
          </cell>
          <cell r="I662" t="str">
            <v>제약용역</v>
          </cell>
          <cell r="J662" t="str">
            <v>CMO상업-조달</v>
          </cell>
        </row>
        <row r="663">
          <cell r="C663">
            <v>3014908</v>
          </cell>
          <cell r="D663" t="str">
            <v>돌루테그라비르/라미부딘/테노포비르디소프록실푸마레이트정50mg/300mg/300mg Row 90T BTL(TypeA, Fr.100%)</v>
          </cell>
          <cell r="E663" t="str">
            <v>CT-G07</v>
          </cell>
          <cell r="F663" t="str">
            <v>자사</v>
          </cell>
          <cell r="G663" t="str">
            <v>청주</v>
          </cell>
          <cell r="H663" t="str">
            <v>CMO상업</v>
          </cell>
          <cell r="I663" t="str">
            <v>제약용역</v>
          </cell>
          <cell r="J663" t="str">
            <v>CMO상업-조달</v>
          </cell>
        </row>
        <row r="664">
          <cell r="C664">
            <v>3014910</v>
          </cell>
          <cell r="D664" t="str">
            <v>돌루테그라비르/라미부딘/테노포비르디소프록실푸마레이트정50mg/300mg/300mg ZM 90T BTL(Eng.100%)</v>
          </cell>
          <cell r="E664" t="str">
            <v>CT-G07</v>
          </cell>
          <cell r="F664" t="str">
            <v>자사</v>
          </cell>
          <cell r="G664" t="str">
            <v>청주</v>
          </cell>
          <cell r="H664" t="str">
            <v>CMO상업</v>
          </cell>
          <cell r="I664" t="str">
            <v>제약용역</v>
          </cell>
          <cell r="J664" t="str">
            <v>CMO상업-조달</v>
          </cell>
        </row>
        <row r="665">
          <cell r="C665">
            <v>3014911</v>
          </cell>
          <cell r="D665" t="str">
            <v>돌루테그라비르/라미부딘/테노포비르디소프록실푸마레이트정50mg/300mg/300mg ZW 30T BTL(Eng.100%)</v>
          </cell>
          <cell r="E665" t="str">
            <v>CT-G07</v>
          </cell>
          <cell r="F665" t="str">
            <v>자사</v>
          </cell>
          <cell r="G665" t="str">
            <v>청주</v>
          </cell>
          <cell r="H665" t="str">
            <v>CMO상업</v>
          </cell>
          <cell r="I665" t="str">
            <v>제약용역</v>
          </cell>
          <cell r="J665" t="str">
            <v>CMO상업-조달</v>
          </cell>
        </row>
        <row r="666">
          <cell r="C666">
            <v>3015201</v>
          </cell>
          <cell r="D666" t="str">
            <v>피오글리타존하이드로클로라이드정 USP 15mg 30T BTL</v>
          </cell>
          <cell r="E666" t="str">
            <v>CT-A02</v>
          </cell>
          <cell r="F666" t="str">
            <v>자사</v>
          </cell>
          <cell r="G666" t="str">
            <v>청주</v>
          </cell>
          <cell r="H666" t="str">
            <v>CMO상업</v>
          </cell>
          <cell r="I666" t="str">
            <v>제약용역</v>
          </cell>
          <cell r="J666" t="str">
            <v>CMO상업-미국</v>
          </cell>
        </row>
        <row r="667">
          <cell r="C667">
            <v>3015202</v>
          </cell>
          <cell r="D667" t="str">
            <v>피오글리타존하이드로클로라이드정 USP 15mg 90T BTL</v>
          </cell>
          <cell r="E667" t="str">
            <v>CT-A02</v>
          </cell>
          <cell r="F667" t="str">
            <v>자사</v>
          </cell>
          <cell r="G667" t="str">
            <v>청주</v>
          </cell>
          <cell r="H667" t="str">
            <v>CMO상업</v>
          </cell>
          <cell r="I667" t="str">
            <v>제약용역</v>
          </cell>
          <cell r="J667" t="str">
            <v>CMO상업-미국</v>
          </cell>
        </row>
        <row r="668">
          <cell r="C668">
            <v>3015203</v>
          </cell>
          <cell r="D668" t="str">
            <v>피오글리타존하이드로클로라이드정 USP 15mg 500T BTL</v>
          </cell>
          <cell r="E668" t="str">
            <v>CT-A02</v>
          </cell>
          <cell r="F668" t="str">
            <v>자사</v>
          </cell>
          <cell r="G668" t="str">
            <v>청주</v>
          </cell>
          <cell r="H668" t="str">
            <v>CMO상업</v>
          </cell>
          <cell r="I668" t="str">
            <v>제약용역</v>
          </cell>
          <cell r="J668" t="str">
            <v>CMO상업-미국</v>
          </cell>
        </row>
        <row r="669">
          <cell r="C669">
            <v>3015301</v>
          </cell>
          <cell r="D669" t="str">
            <v>피오글리타존하이드로클로라이드정 USP 30mg 30T BTL</v>
          </cell>
          <cell r="E669" t="str">
            <v>CT-A02</v>
          </cell>
          <cell r="F669" t="str">
            <v>자사</v>
          </cell>
          <cell r="G669" t="str">
            <v>청주</v>
          </cell>
          <cell r="H669" t="str">
            <v>CMO상업</v>
          </cell>
          <cell r="I669" t="str">
            <v>제약용역</v>
          </cell>
          <cell r="J669" t="str">
            <v>CMO상업-미국</v>
          </cell>
        </row>
        <row r="670">
          <cell r="C670">
            <v>3015302</v>
          </cell>
          <cell r="D670" t="str">
            <v>피오글리타존하이드로클로라이드정 USP 30mg 90T BTL</v>
          </cell>
          <cell r="E670" t="str">
            <v>CT-A02</v>
          </cell>
          <cell r="F670" t="str">
            <v>자사</v>
          </cell>
          <cell r="G670" t="str">
            <v>청주</v>
          </cell>
          <cell r="H670" t="str">
            <v>CMO상업</v>
          </cell>
          <cell r="I670" t="str">
            <v>제약용역</v>
          </cell>
          <cell r="J670" t="str">
            <v>CMO상업-미국</v>
          </cell>
        </row>
        <row r="671">
          <cell r="C671">
            <v>3015303</v>
          </cell>
          <cell r="D671" t="str">
            <v>피오글리타존하이드로클로라이드정 USP 30mg 500T BTL</v>
          </cell>
          <cell r="E671" t="str">
            <v>CT-A02</v>
          </cell>
          <cell r="F671" t="str">
            <v>자사</v>
          </cell>
          <cell r="G671" t="str">
            <v>청주</v>
          </cell>
          <cell r="H671" t="str">
            <v>CMO상업</v>
          </cell>
          <cell r="I671" t="str">
            <v>제약용역</v>
          </cell>
          <cell r="J671" t="str">
            <v>CMO상업-미국</v>
          </cell>
        </row>
        <row r="672">
          <cell r="C672">
            <v>3015401</v>
          </cell>
          <cell r="D672" t="str">
            <v>피오글리타존하이드로클로라이드정 USP 45mg 30T BTL</v>
          </cell>
          <cell r="E672" t="str">
            <v>CT-A02</v>
          </cell>
          <cell r="F672" t="str">
            <v>자사</v>
          </cell>
          <cell r="G672" t="str">
            <v>청주</v>
          </cell>
          <cell r="H672" t="str">
            <v>CMO상업</v>
          </cell>
          <cell r="I672" t="str">
            <v>제약용역</v>
          </cell>
          <cell r="J672" t="str">
            <v>CMO상업-미국</v>
          </cell>
        </row>
        <row r="673">
          <cell r="C673">
            <v>3015402</v>
          </cell>
          <cell r="D673" t="str">
            <v>피오글리타존하이드로클로라이드정 USP 45mg 90T BTL</v>
          </cell>
          <cell r="E673" t="str">
            <v>CT-A02</v>
          </cell>
          <cell r="F673" t="str">
            <v>자사</v>
          </cell>
          <cell r="G673" t="str">
            <v>청주</v>
          </cell>
          <cell r="H673" t="str">
            <v>CMO상업</v>
          </cell>
          <cell r="I673" t="str">
            <v>제약용역</v>
          </cell>
          <cell r="J673" t="str">
            <v>CMO상업-미국</v>
          </cell>
        </row>
        <row r="674">
          <cell r="C674">
            <v>3015403</v>
          </cell>
          <cell r="D674" t="str">
            <v>피오글리타존하이드로클로라이드정 USP 45mg 500T BTL</v>
          </cell>
          <cell r="E674" t="str">
            <v>CT-A02</v>
          </cell>
          <cell r="F674" t="str">
            <v>자사</v>
          </cell>
          <cell r="G674" t="str">
            <v>청주</v>
          </cell>
          <cell r="H674" t="str">
            <v>CMO상업</v>
          </cell>
          <cell r="I674" t="str">
            <v>제약용역</v>
          </cell>
          <cell r="J674" t="str">
            <v>CMO상업-미국</v>
          </cell>
        </row>
        <row r="675">
          <cell r="C675">
            <v>3015501</v>
          </cell>
          <cell r="D675" t="str">
            <v>램시마 100밀리그램 1Vial Carton (ES)</v>
          </cell>
          <cell r="E675" t="str">
            <v>램시마IV</v>
          </cell>
          <cell r="F675" t="str">
            <v>자사</v>
          </cell>
          <cell r="G675" t="str">
            <v>청주</v>
          </cell>
          <cell r="H675" t="str">
            <v>L&amp;P상업</v>
          </cell>
          <cell r="I675" t="str">
            <v>제약용역</v>
          </cell>
          <cell r="J675" t="str">
            <v>L&amp;P상업</v>
          </cell>
        </row>
        <row r="676">
          <cell r="C676">
            <v>3015502</v>
          </cell>
          <cell r="D676" t="str">
            <v>램시마 100밀리그램 1Vial Carton (IE)</v>
          </cell>
          <cell r="E676" t="str">
            <v>램시마IV</v>
          </cell>
          <cell r="F676" t="str">
            <v>자사</v>
          </cell>
          <cell r="G676" t="str">
            <v>청주</v>
          </cell>
          <cell r="H676" t="str">
            <v>L&amp;P상업</v>
          </cell>
          <cell r="I676" t="str">
            <v>제약용역</v>
          </cell>
          <cell r="J676" t="str">
            <v>L&amp;P상업</v>
          </cell>
        </row>
        <row r="677">
          <cell r="C677">
            <v>3015505</v>
          </cell>
          <cell r="D677" t="str">
            <v>램시마 100밀리그램 1Vial Carton (FR)</v>
          </cell>
          <cell r="E677" t="str">
            <v>램시마IV</v>
          </cell>
          <cell r="F677" t="str">
            <v>자사</v>
          </cell>
          <cell r="G677" t="str">
            <v>청주</v>
          </cell>
          <cell r="H677" t="str">
            <v>L&amp;P상업</v>
          </cell>
          <cell r="I677" t="str">
            <v>제약용역</v>
          </cell>
          <cell r="J677" t="str">
            <v>L&amp;P상업</v>
          </cell>
        </row>
        <row r="678">
          <cell r="C678">
            <v>3015507</v>
          </cell>
          <cell r="D678" t="str">
            <v>램시마 100밀리그램 1Vial Carton (IT)</v>
          </cell>
          <cell r="E678" t="str">
            <v>램시마IV</v>
          </cell>
          <cell r="F678" t="str">
            <v>자사</v>
          </cell>
          <cell r="G678" t="str">
            <v>청주</v>
          </cell>
          <cell r="H678" t="str">
            <v>L&amp;P상업</v>
          </cell>
          <cell r="I678" t="str">
            <v>제약용역</v>
          </cell>
          <cell r="J678" t="str">
            <v>L&amp;P상업</v>
          </cell>
        </row>
        <row r="679">
          <cell r="C679">
            <v>3015508</v>
          </cell>
          <cell r="D679" t="str">
            <v>램시마 100밀리그램 1Vial Carton (BE,NL,LU)</v>
          </cell>
          <cell r="E679" t="str">
            <v>램시마IV</v>
          </cell>
          <cell r="F679" t="str">
            <v>자사</v>
          </cell>
          <cell r="G679" t="str">
            <v>청주</v>
          </cell>
          <cell r="H679" t="str">
            <v>L&amp;P상업</v>
          </cell>
          <cell r="I679" t="str">
            <v>제약용역</v>
          </cell>
          <cell r="J679" t="str">
            <v>L&amp;P상업</v>
          </cell>
        </row>
        <row r="680">
          <cell r="C680">
            <v>3015509</v>
          </cell>
          <cell r="D680" t="str">
            <v>램시마 100밀리그램 1Vial Carton (FI,SE,DK)</v>
          </cell>
          <cell r="E680" t="str">
            <v>램시마IV</v>
          </cell>
          <cell r="F680" t="str">
            <v>자사</v>
          </cell>
          <cell r="G680" t="str">
            <v>청주</v>
          </cell>
          <cell r="H680" t="str">
            <v>L&amp;P상업</v>
          </cell>
          <cell r="I680" t="str">
            <v>제약용역</v>
          </cell>
          <cell r="J680" t="str">
            <v>L&amp;P상업</v>
          </cell>
        </row>
        <row r="681">
          <cell r="C681">
            <v>3015510</v>
          </cell>
          <cell r="D681" t="str">
            <v>램시마 100밀리그램 1Vial Carton (BR)</v>
          </cell>
          <cell r="E681" t="str">
            <v>램시마IV</v>
          </cell>
          <cell r="F681" t="str">
            <v>자사</v>
          </cell>
          <cell r="G681" t="str">
            <v>청주</v>
          </cell>
          <cell r="H681" t="str">
            <v>L&amp;P상업</v>
          </cell>
          <cell r="I681" t="str">
            <v>제약용역</v>
          </cell>
          <cell r="J681" t="str">
            <v>L&amp;P상업</v>
          </cell>
        </row>
        <row r="682">
          <cell r="C682">
            <v>3015511</v>
          </cell>
          <cell r="D682" t="str">
            <v>램시마 100밀리그램 1Vial Carton (KR)</v>
          </cell>
          <cell r="E682" t="str">
            <v>램시마IV</v>
          </cell>
          <cell r="F682" t="str">
            <v>자사</v>
          </cell>
          <cell r="G682" t="str">
            <v>청주</v>
          </cell>
          <cell r="H682" t="str">
            <v>L&amp;P상업</v>
          </cell>
          <cell r="I682" t="str">
            <v>제약용역</v>
          </cell>
          <cell r="J682" t="str">
            <v>L&amp;P상업</v>
          </cell>
        </row>
        <row r="683">
          <cell r="C683">
            <v>3015512</v>
          </cell>
          <cell r="D683" t="str">
            <v>램시마 100밀리그램 1Vial Carton (AT)</v>
          </cell>
          <cell r="E683" t="str">
            <v>램시마IV</v>
          </cell>
          <cell r="F683" t="str">
            <v>자사</v>
          </cell>
          <cell r="G683" t="str">
            <v>청주</v>
          </cell>
          <cell r="H683" t="str">
            <v>L&amp;P상업</v>
          </cell>
          <cell r="I683" t="str">
            <v>제약용역</v>
          </cell>
          <cell r="J683" t="str">
            <v>L&amp;P상업</v>
          </cell>
        </row>
        <row r="684">
          <cell r="C684">
            <v>3015513</v>
          </cell>
          <cell r="D684" t="str">
            <v>램시마 100밀리그램 1Vial Carton (IL)</v>
          </cell>
          <cell r="E684" t="str">
            <v>램시마IV</v>
          </cell>
          <cell r="F684" t="str">
            <v>자사</v>
          </cell>
          <cell r="G684" t="str">
            <v>청주</v>
          </cell>
          <cell r="H684" t="str">
            <v>L&amp;P상업</v>
          </cell>
          <cell r="I684" t="str">
            <v>제약용역</v>
          </cell>
          <cell r="J684" t="str">
            <v>L&amp;P상업</v>
          </cell>
        </row>
        <row r="685">
          <cell r="C685">
            <v>3015515</v>
          </cell>
          <cell r="D685" t="str">
            <v>램시마 100밀리그램 1Vial Carton (PT)</v>
          </cell>
          <cell r="E685" t="str">
            <v>램시마IV</v>
          </cell>
          <cell r="F685" t="str">
            <v>자사</v>
          </cell>
          <cell r="G685" t="str">
            <v>청주</v>
          </cell>
          <cell r="H685" t="str">
            <v>L&amp;P상업</v>
          </cell>
          <cell r="I685" t="str">
            <v>제약용역</v>
          </cell>
          <cell r="J685" t="str">
            <v>L&amp;P상업</v>
          </cell>
        </row>
        <row r="686">
          <cell r="C686">
            <v>3015517</v>
          </cell>
          <cell r="D686" t="str">
            <v>램시마 100mg 1Vial/Carton (BR(Pub.))</v>
          </cell>
          <cell r="E686" t="str">
            <v>램시마IV</v>
          </cell>
          <cell r="F686" t="str">
            <v>자사</v>
          </cell>
          <cell r="G686" t="str">
            <v>청주</v>
          </cell>
          <cell r="H686" t="str">
            <v>L&amp;P상업</v>
          </cell>
          <cell r="I686" t="str">
            <v>제약용역</v>
          </cell>
          <cell r="J686" t="str">
            <v>L&amp;P상업</v>
          </cell>
        </row>
        <row r="687">
          <cell r="C687">
            <v>3016003</v>
          </cell>
          <cell r="D687" t="str">
            <v>피오글리타존염산염정 USP 15밀리그램 500T BTL</v>
          </cell>
          <cell r="E687" t="str">
            <v>CT-A02</v>
          </cell>
          <cell r="F687" t="str">
            <v>자사</v>
          </cell>
          <cell r="G687" t="str">
            <v>청주</v>
          </cell>
          <cell r="H687" t="str">
            <v>CMO상업</v>
          </cell>
          <cell r="I687" t="str">
            <v>제약용역</v>
          </cell>
          <cell r="J687" t="str">
            <v>CMO상업-미국</v>
          </cell>
        </row>
        <row r="688">
          <cell r="C688">
            <v>3016101</v>
          </cell>
          <cell r="D688" t="str">
            <v>피오글리타존염산염정 USP 30밀리그램 30T BTL</v>
          </cell>
          <cell r="E688" t="str">
            <v>CT-A02</v>
          </cell>
          <cell r="F688" t="str">
            <v>자사</v>
          </cell>
          <cell r="G688" t="str">
            <v>청주</v>
          </cell>
          <cell r="H688" t="str">
            <v>CMO상업</v>
          </cell>
          <cell r="I688" t="str">
            <v>제약용역</v>
          </cell>
          <cell r="J688" t="str">
            <v>CMO상업-미국</v>
          </cell>
        </row>
        <row r="689">
          <cell r="C689">
            <v>3016201</v>
          </cell>
          <cell r="D689" t="str">
            <v>피오글리타존염산염정 USP 45밀리그램 30T BTL</v>
          </cell>
          <cell r="E689" t="str">
            <v>CT-A02</v>
          </cell>
          <cell r="F689" t="str">
            <v>자사</v>
          </cell>
          <cell r="G689" t="str">
            <v>청주</v>
          </cell>
          <cell r="H689" t="str">
            <v>CMO상업</v>
          </cell>
          <cell r="I689" t="str">
            <v>제약용역</v>
          </cell>
          <cell r="J689" t="str">
            <v>CMO상업-미국</v>
          </cell>
        </row>
        <row r="690">
          <cell r="C690">
            <v>3016202</v>
          </cell>
          <cell r="D690" t="str">
            <v>피오글리타존염산염정 USP 45밀리그램 90T BTL</v>
          </cell>
          <cell r="E690" t="str">
            <v>CT-A02</v>
          </cell>
          <cell r="F690" t="str">
            <v>자사</v>
          </cell>
          <cell r="G690" t="str">
            <v>청주</v>
          </cell>
          <cell r="H690" t="str">
            <v>CMO상업</v>
          </cell>
          <cell r="I690" t="str">
            <v>제약용역</v>
          </cell>
          <cell r="J690" t="str">
            <v>CMO상업-미국</v>
          </cell>
        </row>
        <row r="691">
          <cell r="C691">
            <v>3016301</v>
          </cell>
          <cell r="D691" t="str">
            <v>트룩시마 500mg 1Vial/Carton (US)</v>
          </cell>
          <cell r="E691" t="str">
            <v>트룩시마</v>
          </cell>
          <cell r="F691" t="str">
            <v>자사</v>
          </cell>
          <cell r="G691" t="str">
            <v>청주</v>
          </cell>
          <cell r="H691" t="str">
            <v>L&amp;P상업</v>
          </cell>
          <cell r="I691" t="str">
            <v>제약용역</v>
          </cell>
          <cell r="J691" t="str">
            <v>L&amp;P상업</v>
          </cell>
        </row>
        <row r="692">
          <cell r="C692">
            <v>3016303</v>
          </cell>
          <cell r="D692" t="str">
            <v>트룩시마 500mg 1Vial/Carton (KR)</v>
          </cell>
          <cell r="E692" t="str">
            <v>트룩시마</v>
          </cell>
          <cell r="F692" t="str">
            <v>자사</v>
          </cell>
          <cell r="G692" t="str">
            <v>청주</v>
          </cell>
          <cell r="H692" t="str">
            <v>L&amp;P상업</v>
          </cell>
          <cell r="I692" t="str">
            <v>제약용역</v>
          </cell>
          <cell r="J692" t="str">
            <v>L&amp;P상업</v>
          </cell>
        </row>
        <row r="693">
          <cell r="C693">
            <v>3016304</v>
          </cell>
          <cell r="D693" t="str">
            <v>트룩시마 500mg 1Vial/Carton (BR)</v>
          </cell>
          <cell r="E693" t="str">
            <v>트룩시마</v>
          </cell>
          <cell r="F693" t="str">
            <v>자사</v>
          </cell>
          <cell r="G693" t="str">
            <v>청주</v>
          </cell>
          <cell r="H693" t="str">
            <v>L&amp;P상업</v>
          </cell>
          <cell r="I693" t="str">
            <v>제약용역</v>
          </cell>
          <cell r="J693" t="str">
            <v>L&amp;P상업</v>
          </cell>
        </row>
        <row r="694">
          <cell r="C694">
            <v>3016401</v>
          </cell>
          <cell r="D694" t="str">
            <v>트룩시마 100mg 1Vial/Carton (US)</v>
          </cell>
          <cell r="E694" t="str">
            <v>트룩시마</v>
          </cell>
          <cell r="F694" t="str">
            <v>자사</v>
          </cell>
          <cell r="G694" t="str">
            <v>청주</v>
          </cell>
          <cell r="H694" t="str">
            <v>L&amp;P상업</v>
          </cell>
          <cell r="I694" t="str">
            <v>제약용역</v>
          </cell>
          <cell r="J694" t="str">
            <v>L&amp;P상업</v>
          </cell>
        </row>
        <row r="695">
          <cell r="C695">
            <v>3016403</v>
          </cell>
          <cell r="D695" t="str">
            <v>트룩시마 100mg 2Vial/Carton (KR)</v>
          </cell>
          <cell r="E695" t="str">
            <v>트룩시마</v>
          </cell>
          <cell r="F695" t="str">
            <v>자사</v>
          </cell>
          <cell r="G695" t="str">
            <v>청주</v>
          </cell>
          <cell r="H695" t="str">
            <v>L&amp;P상업</v>
          </cell>
          <cell r="I695" t="str">
            <v>제약용역</v>
          </cell>
          <cell r="J695" t="str">
            <v>L&amp;P상업</v>
          </cell>
        </row>
        <row r="696">
          <cell r="C696">
            <v>3016404</v>
          </cell>
          <cell r="D696" t="str">
            <v>트룩시마 100mg 2Vial/Carton (BR)</v>
          </cell>
          <cell r="E696" t="str">
            <v>트룩시마</v>
          </cell>
          <cell r="F696" t="str">
            <v>자사</v>
          </cell>
          <cell r="G696" t="str">
            <v>청주</v>
          </cell>
          <cell r="H696" t="str">
            <v>L&amp;P상업</v>
          </cell>
          <cell r="I696" t="str">
            <v>제약용역</v>
          </cell>
          <cell r="J696" t="str">
            <v>L&amp;P상업</v>
          </cell>
        </row>
        <row r="697">
          <cell r="C697">
            <v>3016406</v>
          </cell>
          <cell r="D697" t="str">
            <v>트룩시마 100mg 2Vial/Carton (BR(Pub.))</v>
          </cell>
          <cell r="E697" t="str">
            <v>트룩시마</v>
          </cell>
          <cell r="F697" t="str">
            <v>자사</v>
          </cell>
          <cell r="G697" t="str">
            <v>청주</v>
          </cell>
          <cell r="H697" t="str">
            <v>L&amp;P상업</v>
          </cell>
          <cell r="I697" t="str">
            <v>제약용역</v>
          </cell>
          <cell r="J697" t="str">
            <v>L&amp;P상업</v>
          </cell>
        </row>
        <row r="698">
          <cell r="C698">
            <v>3016801</v>
          </cell>
          <cell r="D698" t="str">
            <v>파모티딘정, USP 20밀리그램 100T BTL</v>
          </cell>
          <cell r="E698" t="str">
            <v>CT-A06</v>
          </cell>
          <cell r="F698" t="str">
            <v>자사</v>
          </cell>
          <cell r="G698" t="str">
            <v>청주</v>
          </cell>
          <cell r="H698" t="str">
            <v>CMO상업</v>
          </cell>
          <cell r="I698" t="str">
            <v>제약용역</v>
          </cell>
          <cell r="J698" t="str">
            <v>CMO상업-미국</v>
          </cell>
        </row>
        <row r="699">
          <cell r="C699">
            <v>3016802</v>
          </cell>
          <cell r="D699" t="str">
            <v>파모티딘정, USP 20밀리그램 1000T BTL</v>
          </cell>
          <cell r="E699" t="str">
            <v>CT-A06</v>
          </cell>
          <cell r="F699" t="str">
            <v>자사</v>
          </cell>
          <cell r="G699" t="str">
            <v>청주</v>
          </cell>
          <cell r="H699" t="str">
            <v>CMO상업</v>
          </cell>
          <cell r="I699" t="str">
            <v>제약용역</v>
          </cell>
          <cell r="J699" t="str">
            <v>CMO상업-미국</v>
          </cell>
        </row>
        <row r="700">
          <cell r="C700">
            <v>3016901</v>
          </cell>
          <cell r="D700" t="str">
            <v>파모티딘정, USP 40밀리그램 100T BTL</v>
          </cell>
          <cell r="E700" t="str">
            <v>CT-A06</v>
          </cell>
          <cell r="F700" t="str">
            <v>자사</v>
          </cell>
          <cell r="G700" t="str">
            <v>청주</v>
          </cell>
          <cell r="H700" t="str">
            <v>CMO상업</v>
          </cell>
          <cell r="I700" t="str">
            <v>제약용역</v>
          </cell>
          <cell r="J700" t="str">
            <v>CMO상업-미국</v>
          </cell>
        </row>
        <row r="701">
          <cell r="C701">
            <v>3016902</v>
          </cell>
          <cell r="D701" t="str">
            <v>파모티딘정, USP 40밀리그램 1000T BTL</v>
          </cell>
          <cell r="E701" t="str">
            <v>CT-A06</v>
          </cell>
          <cell r="F701" t="str">
            <v>자사</v>
          </cell>
          <cell r="G701" t="str">
            <v>청주</v>
          </cell>
          <cell r="H701" t="str">
            <v>CMO상업</v>
          </cell>
          <cell r="I701" t="str">
            <v>제약용역</v>
          </cell>
          <cell r="J701" t="str">
            <v>CMO상업-미국</v>
          </cell>
        </row>
        <row r="702">
          <cell r="C702">
            <v>3017702</v>
          </cell>
          <cell r="D702" t="str">
            <v>허쥬마 420밀리그램 1Vial Carton (US)</v>
          </cell>
          <cell r="E702" t="str">
            <v>허쥬마</v>
          </cell>
          <cell r="F702" t="str">
            <v>자사</v>
          </cell>
          <cell r="G702" t="str">
            <v>청주</v>
          </cell>
          <cell r="H702" t="str">
            <v>L&amp;P상업</v>
          </cell>
          <cell r="I702" t="str">
            <v>제약용역</v>
          </cell>
          <cell r="J702" t="str">
            <v>L&amp;P상업</v>
          </cell>
        </row>
        <row r="703">
          <cell r="C703">
            <v>3017705</v>
          </cell>
          <cell r="D703" t="str">
            <v>허쥬마 420밀리그램 1Vial Carton (FR)</v>
          </cell>
          <cell r="E703" t="str">
            <v>허쥬마</v>
          </cell>
          <cell r="F703" t="str">
            <v>자사</v>
          </cell>
          <cell r="G703" t="str">
            <v>청주</v>
          </cell>
          <cell r="H703" t="str">
            <v>L&amp;P상업</v>
          </cell>
          <cell r="I703" t="str">
            <v>제약용역</v>
          </cell>
          <cell r="J703" t="str">
            <v>L&amp;P상업</v>
          </cell>
        </row>
        <row r="704">
          <cell r="C704">
            <v>3017706</v>
          </cell>
          <cell r="D704" t="str">
            <v>허쥬마 440밀리그램 1Vial Carton (KR)</v>
          </cell>
          <cell r="E704" t="str">
            <v>허쥬마</v>
          </cell>
          <cell r="F704" t="str">
            <v>자사</v>
          </cell>
          <cell r="G704" t="str">
            <v>청주</v>
          </cell>
          <cell r="H704" t="str">
            <v>L&amp;P상업</v>
          </cell>
          <cell r="I704" t="str">
            <v>제약용역</v>
          </cell>
          <cell r="J704" t="str">
            <v>L&amp;P상업</v>
          </cell>
        </row>
        <row r="705">
          <cell r="C705">
            <v>3017707</v>
          </cell>
          <cell r="D705" t="str">
            <v>허쥬마 440밀리그램 1Vial Carton (BR)</v>
          </cell>
          <cell r="E705" t="str">
            <v>허쥬마</v>
          </cell>
          <cell r="F705" t="str">
            <v>자사</v>
          </cell>
          <cell r="G705" t="str">
            <v>청주</v>
          </cell>
          <cell r="H705" t="str">
            <v>L&amp;P상업</v>
          </cell>
          <cell r="I705" t="str">
            <v>제약용역</v>
          </cell>
          <cell r="J705" t="str">
            <v>L&amp;P상업</v>
          </cell>
        </row>
        <row r="706">
          <cell r="C706">
            <v>3017708</v>
          </cell>
          <cell r="D706" t="str">
            <v>허쥬마 420밀리그램 1Vial Carton (AT)</v>
          </cell>
          <cell r="E706" t="str">
            <v>허쥬마</v>
          </cell>
          <cell r="F706" t="str">
            <v>자사</v>
          </cell>
          <cell r="G706" t="str">
            <v>청주</v>
          </cell>
          <cell r="H706" t="str">
            <v>L&amp;P상업</v>
          </cell>
          <cell r="I706" t="str">
            <v>제약용역</v>
          </cell>
          <cell r="J706" t="str">
            <v>L&amp;P상업</v>
          </cell>
        </row>
        <row r="707">
          <cell r="C707">
            <v>3018503</v>
          </cell>
          <cell r="D707" t="str">
            <v>파모티딘정, USP 20밀리그램 1000T BTL</v>
          </cell>
          <cell r="E707" t="str">
            <v>CT-A06</v>
          </cell>
          <cell r="F707" t="str">
            <v>자사</v>
          </cell>
          <cell r="G707" t="str">
            <v>청주</v>
          </cell>
          <cell r="H707" t="str">
            <v>CMO상업</v>
          </cell>
          <cell r="I707" t="str">
            <v>제약용역</v>
          </cell>
          <cell r="J707" t="str">
            <v>CMO상업-미국</v>
          </cell>
        </row>
        <row r="708">
          <cell r="C708">
            <v>3020201</v>
          </cell>
          <cell r="D708" t="str">
            <v>렉키로나 960밀리그램 (KR) 1Vial Carton</v>
          </cell>
          <cell r="E708" t="str">
            <v>렉키로나</v>
          </cell>
          <cell r="F708" t="str">
            <v>자사</v>
          </cell>
          <cell r="G708" t="str">
            <v>청주</v>
          </cell>
          <cell r="H708" t="str">
            <v>L&amp;P상업</v>
          </cell>
          <cell r="I708" t="str">
            <v>제약용역</v>
          </cell>
          <cell r="J708" t="str">
            <v>L&amp;P상업</v>
          </cell>
        </row>
        <row r="709">
          <cell r="C709">
            <v>3020203</v>
          </cell>
          <cell r="D709" t="str">
            <v>렉키로나 960밀리그램 (EU) 1Vial Carton</v>
          </cell>
          <cell r="E709" t="str">
            <v>렉키로나</v>
          </cell>
          <cell r="F709" t="str">
            <v>자사</v>
          </cell>
          <cell r="G709" t="str">
            <v>청주</v>
          </cell>
          <cell r="H709" t="str">
            <v>L&amp;P상업</v>
          </cell>
          <cell r="I709" t="str">
            <v>제약용역</v>
          </cell>
          <cell r="J709" t="str">
            <v>L&amp;P상업</v>
          </cell>
        </row>
        <row r="710">
          <cell r="C710">
            <v>3020204</v>
          </cell>
          <cell r="D710" t="str">
            <v>렉키로나 960밀리그램 (CT-P59 De-L&amp;P 완료용)</v>
          </cell>
          <cell r="E710" t="str">
            <v>렉키로나</v>
          </cell>
          <cell r="F710" t="str">
            <v>자사</v>
          </cell>
          <cell r="G710" t="str">
            <v>청주</v>
          </cell>
          <cell r="H710" t="str">
            <v>L&amp;P상업</v>
          </cell>
          <cell r="I710" t="str">
            <v>제약용역</v>
          </cell>
          <cell r="J710" t="str">
            <v>L&amp;P상업</v>
          </cell>
        </row>
        <row r="711">
          <cell r="C711">
            <v>3020207</v>
          </cell>
          <cell r="D711" t="str">
            <v>렉키로나 960밀리그램 (EU/EEA) 1Vial Carton</v>
          </cell>
          <cell r="E711" t="str">
            <v>렉키로나</v>
          </cell>
          <cell r="F711" t="str">
            <v>자사</v>
          </cell>
          <cell r="G711" t="str">
            <v>청주</v>
          </cell>
          <cell r="H711" t="str">
            <v>L&amp;P상업</v>
          </cell>
          <cell r="I711" t="str">
            <v>제약용역</v>
          </cell>
          <cell r="J711" t="str">
            <v>L&amp;P상업</v>
          </cell>
        </row>
        <row r="712">
          <cell r="C712">
            <v>3020601</v>
          </cell>
          <cell r="D712" t="str">
            <v>액토스정15밀리그램 28T PTP(위탁:셀트리온APAC)</v>
          </cell>
          <cell r="E712" t="str">
            <v>액토스정</v>
          </cell>
          <cell r="F712" t="str">
            <v>위탁</v>
          </cell>
          <cell r="G712" t="str">
            <v>청주</v>
          </cell>
          <cell r="H712" t="str">
            <v>마리나</v>
          </cell>
          <cell r="I712" t="str">
            <v>APAC</v>
          </cell>
          <cell r="J712" t="str">
            <v>APAC한국-ETC(당뇨)</v>
          </cell>
        </row>
        <row r="713">
          <cell r="C713">
            <v>3020701</v>
          </cell>
          <cell r="D713" t="str">
            <v>액토스정30밀리그램 28T PTP(위탁:셀트리온APAC)</v>
          </cell>
          <cell r="E713" t="str">
            <v>액토스정</v>
          </cell>
          <cell r="F713" t="str">
            <v>위탁</v>
          </cell>
          <cell r="G713" t="str">
            <v>청주</v>
          </cell>
          <cell r="H713" t="str">
            <v>마리나</v>
          </cell>
          <cell r="I713" t="str">
            <v>APAC</v>
          </cell>
          <cell r="J713" t="str">
            <v>APAC한국-ETC(당뇨)</v>
          </cell>
        </row>
        <row r="714">
          <cell r="C714">
            <v>3020801</v>
          </cell>
          <cell r="D714" t="str">
            <v>화이투벤나잘스프레이 0.05% 1BTL(위탁:셀트리온APAC)</v>
          </cell>
          <cell r="E714" t="str">
            <v>화이투벤나잘스프레이</v>
          </cell>
          <cell r="F714" t="str">
            <v>위탁</v>
          </cell>
          <cell r="G714" t="str">
            <v>청주</v>
          </cell>
          <cell r="H714" t="str">
            <v>마리나</v>
          </cell>
          <cell r="I714" t="str">
            <v>APAC</v>
          </cell>
          <cell r="J714" t="str">
            <v>APAC한국-OTC(화이투벤)</v>
          </cell>
        </row>
        <row r="715">
          <cell r="C715">
            <v>3020901</v>
          </cell>
          <cell r="D715" t="str">
            <v>화이투벤나잘스프레이 0.1% 1BTL(위탁:셀트리온APAC)</v>
          </cell>
          <cell r="E715" t="str">
            <v>화이투벤나잘스프레이</v>
          </cell>
          <cell r="F715" t="str">
            <v>위탁</v>
          </cell>
          <cell r="G715" t="str">
            <v>청주</v>
          </cell>
          <cell r="H715" t="str">
            <v>마리나</v>
          </cell>
          <cell r="I715" t="str">
            <v>APAC</v>
          </cell>
          <cell r="J715" t="str">
            <v>APAC한국-OTC(화이투벤)</v>
          </cell>
        </row>
        <row r="716">
          <cell r="C716">
            <v>3021001</v>
          </cell>
          <cell r="D716" t="str">
            <v>화이투벤멘톨나잘스프레이 0.1% 1BTL(위탁:셀트리온APAC)</v>
          </cell>
          <cell r="E716" t="str">
            <v>화이투벤멘톨나잘스프레이</v>
          </cell>
          <cell r="F716" t="str">
            <v>위탁</v>
          </cell>
          <cell r="G716" t="str">
            <v>청주</v>
          </cell>
          <cell r="H716" t="str">
            <v>마리나</v>
          </cell>
          <cell r="I716" t="str">
            <v>APAC</v>
          </cell>
          <cell r="J716" t="str">
            <v>APAC한국-OTC(화이투벤)</v>
          </cell>
        </row>
        <row r="717">
          <cell r="C717">
            <v>3021101</v>
          </cell>
          <cell r="D717" t="str">
            <v>액토스릴정30/2밀리그램 28T PTP(위탁:셀트리온APAC)</v>
          </cell>
          <cell r="E717" t="str">
            <v>액토스릴정</v>
          </cell>
          <cell r="F717" t="str">
            <v>위탁</v>
          </cell>
          <cell r="G717" t="str">
            <v>청주</v>
          </cell>
          <cell r="H717" t="str">
            <v>마리나</v>
          </cell>
          <cell r="I717" t="str">
            <v>APAC</v>
          </cell>
          <cell r="J717" t="str">
            <v>APAC한국-ETC(당뇨)</v>
          </cell>
        </row>
        <row r="718">
          <cell r="C718">
            <v>3021201</v>
          </cell>
          <cell r="D718" t="str">
            <v>액토스릴정30/4밀리그램 28T PTP(위탁:셀트리온APAC)</v>
          </cell>
          <cell r="E718" t="str">
            <v>액토스릴정</v>
          </cell>
          <cell r="F718" t="str">
            <v>위탁</v>
          </cell>
          <cell r="G718" t="str">
            <v>청주</v>
          </cell>
          <cell r="H718" t="str">
            <v>마리나</v>
          </cell>
          <cell r="I718" t="str">
            <v>APAC</v>
          </cell>
          <cell r="J718" t="str">
            <v>APAC한국-ETC(당뇨)</v>
          </cell>
        </row>
        <row r="719">
          <cell r="C719">
            <v>3021301</v>
          </cell>
          <cell r="D719" t="str">
            <v>카비드츄어블정 30T BTL(위탁:셀트리온APAC)</v>
          </cell>
          <cell r="E719" t="str">
            <v>카비드츄어블정</v>
          </cell>
          <cell r="F719" t="str">
            <v>위탁</v>
          </cell>
          <cell r="G719" t="str">
            <v>청주</v>
          </cell>
          <cell r="H719" t="str">
            <v>마리나</v>
          </cell>
          <cell r="I719" t="str">
            <v>APAC</v>
          </cell>
          <cell r="J719" t="str">
            <v>APAC한국-ETC(기타)</v>
          </cell>
        </row>
        <row r="720">
          <cell r="C720">
            <v>3021302</v>
          </cell>
          <cell r="D720" t="str">
            <v>카비드츄어블정 60T BTL(위탁:셀트리온APAC)</v>
          </cell>
          <cell r="E720" t="str">
            <v>카비드츄어블정</v>
          </cell>
          <cell r="F720" t="str">
            <v>위탁</v>
          </cell>
          <cell r="G720" t="str">
            <v>청주</v>
          </cell>
          <cell r="H720" t="str">
            <v>마리나</v>
          </cell>
          <cell r="I720" t="str">
            <v>APAC</v>
          </cell>
          <cell r="J720" t="str">
            <v>APAC한국-ETC(기타)</v>
          </cell>
        </row>
        <row r="721">
          <cell r="C721">
            <v>3021401</v>
          </cell>
          <cell r="D721" t="str">
            <v>이달비정40밀리그램(아질사르탄메독소밀칼륨) 28T PTP(위탁:셀트리온APAC)</v>
          </cell>
          <cell r="E721" t="str">
            <v>이달비정</v>
          </cell>
          <cell r="F721" t="str">
            <v>위탁</v>
          </cell>
          <cell r="G721" t="str">
            <v>청주</v>
          </cell>
          <cell r="H721" t="str">
            <v>마리나</v>
          </cell>
          <cell r="I721" t="str">
            <v>APAC</v>
          </cell>
          <cell r="J721" t="str">
            <v>APAC한국-ETC(고혈압)</v>
          </cell>
        </row>
        <row r="722">
          <cell r="C722">
            <v>3021501</v>
          </cell>
          <cell r="D722" t="str">
            <v>이달비정80밀리그램(아질사르탄메독소밀칼륨) 28T PTP(위탁:셀트리온APAC)</v>
          </cell>
          <cell r="E722" t="str">
            <v>이달비정</v>
          </cell>
          <cell r="F722" t="str">
            <v>위탁</v>
          </cell>
          <cell r="G722" t="str">
            <v>청주</v>
          </cell>
          <cell r="H722" t="str">
            <v>마리나</v>
          </cell>
          <cell r="I722" t="str">
            <v>APAC</v>
          </cell>
          <cell r="J722" t="str">
            <v>APAC한국-ETC(고혈압)</v>
          </cell>
        </row>
        <row r="723">
          <cell r="C723">
            <v>3021601</v>
          </cell>
          <cell r="D723" t="str">
            <v>이달비클로정40/12.5밀리그램 28T PTP(위탁:셀트리온APAC)</v>
          </cell>
          <cell r="E723" t="str">
            <v>이달비클로정</v>
          </cell>
          <cell r="F723" t="str">
            <v>위탁</v>
          </cell>
          <cell r="G723" t="str">
            <v>청주</v>
          </cell>
          <cell r="H723" t="str">
            <v>마리나</v>
          </cell>
          <cell r="I723" t="str">
            <v>APAC</v>
          </cell>
          <cell r="J723" t="str">
            <v>APAC한국-ETC(고혈압)</v>
          </cell>
        </row>
        <row r="724">
          <cell r="C724">
            <v>3021701</v>
          </cell>
          <cell r="D724" t="str">
            <v>이달비클로정40/25밀리그램 28T PTP(위탁:셀트리온APAC)</v>
          </cell>
          <cell r="E724" t="str">
            <v>이달비클로정</v>
          </cell>
          <cell r="F724" t="str">
            <v>위탁</v>
          </cell>
          <cell r="G724" t="str">
            <v>청주</v>
          </cell>
          <cell r="H724" t="str">
            <v>마리나</v>
          </cell>
          <cell r="I724" t="str">
            <v>APAC</v>
          </cell>
          <cell r="J724" t="str">
            <v>APAC한국-ETC(고혈압)</v>
          </cell>
        </row>
        <row r="725">
          <cell r="C725">
            <v>3022001</v>
          </cell>
          <cell r="D725" t="str">
            <v>화이투벤씨플러스캡슐 10C PTP (위탁:다산제약)</v>
          </cell>
          <cell r="E725" t="str">
            <v>화이투벤씨플러스캡슐</v>
          </cell>
          <cell r="F725" t="str">
            <v>위탁</v>
          </cell>
          <cell r="G725" t="str">
            <v>청주</v>
          </cell>
          <cell r="H725" t="str">
            <v>마리나</v>
          </cell>
          <cell r="I725" t="str">
            <v>APAC</v>
          </cell>
          <cell r="J725" t="str">
            <v>APAC한국-OTC(화이투벤)</v>
          </cell>
        </row>
        <row r="726">
          <cell r="C726">
            <v>3026101</v>
          </cell>
          <cell r="D726" t="str">
            <v>액토스메트정15/850밀리그램 56T PTP (위탁:셀트리온APAC)</v>
          </cell>
          <cell r="E726" t="str">
            <v>액토스메트정</v>
          </cell>
          <cell r="F726" t="str">
            <v>위탁</v>
          </cell>
          <cell r="G726" t="str">
            <v>청주</v>
          </cell>
          <cell r="H726" t="str">
            <v>마리나</v>
          </cell>
          <cell r="I726" t="str">
            <v>APAC</v>
          </cell>
          <cell r="J726" t="str">
            <v>APAC한국-ETC(당뇨)</v>
          </cell>
        </row>
        <row r="727">
          <cell r="C727">
            <v>3026301</v>
          </cell>
          <cell r="D727" t="str">
            <v>네시나정12.5밀리그램(알로글립틴벤조산염) 100T PTP (위탁:셀트리온APAC)</v>
          </cell>
          <cell r="E727" t="str">
            <v>네시나정</v>
          </cell>
          <cell r="F727" t="str">
            <v>위탁</v>
          </cell>
          <cell r="G727" t="str">
            <v>청주</v>
          </cell>
          <cell r="H727" t="str">
            <v>마리나</v>
          </cell>
          <cell r="I727" t="str">
            <v>APAC</v>
          </cell>
          <cell r="J727" t="str">
            <v>APAC한국-ETC(당뇨)</v>
          </cell>
        </row>
        <row r="728">
          <cell r="C728">
            <v>3026401</v>
          </cell>
          <cell r="D728" t="str">
            <v>네시나정25밀리그램(알로글립틴벤조산염) 100T PTP (위탁:셀트리온APAC)</v>
          </cell>
          <cell r="E728" t="str">
            <v>네시나정</v>
          </cell>
          <cell r="F728" t="str">
            <v>위탁</v>
          </cell>
          <cell r="G728" t="str">
            <v>청주</v>
          </cell>
          <cell r="H728" t="str">
            <v>마리나</v>
          </cell>
          <cell r="I728" t="str">
            <v>APAC</v>
          </cell>
          <cell r="J728" t="str">
            <v>APAC한국-ETC(당뇨)</v>
          </cell>
        </row>
        <row r="729">
          <cell r="C729">
            <v>3900400</v>
          </cell>
          <cell r="D729" t="str">
            <v>레비탐정1000mg(레비티라세탐) 1T(낱알반품용)</v>
          </cell>
          <cell r="E729" t="str">
            <v>레비탐정</v>
          </cell>
          <cell r="F729" t="str">
            <v>자사</v>
          </cell>
          <cell r="G729" t="str">
            <v>청주</v>
          </cell>
          <cell r="H729" t="str">
            <v>CSO</v>
          </cell>
          <cell r="I729" t="str">
            <v>케미컬</v>
          </cell>
          <cell r="J729" t="str">
            <v>CSO-자사</v>
          </cell>
        </row>
        <row r="730">
          <cell r="C730">
            <v>3900401</v>
          </cell>
          <cell r="D730" t="str">
            <v>레비탐정1000mg(레비티라세탐) 30T BTL</v>
          </cell>
          <cell r="E730" t="str">
            <v>레비탐정</v>
          </cell>
          <cell r="F730" t="str">
            <v>자사</v>
          </cell>
          <cell r="G730" t="str">
            <v>청주</v>
          </cell>
          <cell r="H730" t="str">
            <v>CSO</v>
          </cell>
          <cell r="I730" t="str">
            <v>케미컬</v>
          </cell>
          <cell r="J730" t="str">
            <v>CSO-자사</v>
          </cell>
        </row>
        <row r="731">
          <cell r="C731">
            <v>3900402</v>
          </cell>
          <cell r="D731" t="str">
            <v>레비탐정1000mg(레비티라세탐) 120T BTL</v>
          </cell>
          <cell r="E731" t="str">
            <v>레비탐정</v>
          </cell>
          <cell r="F731" t="str">
            <v>자사</v>
          </cell>
          <cell r="G731" t="str">
            <v>청주</v>
          </cell>
          <cell r="H731" t="str">
            <v>CSO</v>
          </cell>
          <cell r="I731" t="str">
            <v>케미컬</v>
          </cell>
          <cell r="J731" t="str">
            <v>CSO-자사</v>
          </cell>
        </row>
        <row r="732">
          <cell r="C732">
            <v>3900500</v>
          </cell>
          <cell r="D732" t="str">
            <v>셀미살탄정80mg(텔미사르탄) 1T(낱알반품용)</v>
          </cell>
          <cell r="E732" t="str">
            <v>셀미살탄정</v>
          </cell>
          <cell r="F732" t="str">
            <v>자사</v>
          </cell>
          <cell r="G732" t="str">
            <v>청주</v>
          </cell>
          <cell r="H732" t="str">
            <v>CSO</v>
          </cell>
          <cell r="I732" t="str">
            <v>케미컬</v>
          </cell>
          <cell r="J732" t="str">
            <v>CSO-자사</v>
          </cell>
        </row>
        <row r="733">
          <cell r="C733">
            <v>3900600</v>
          </cell>
          <cell r="D733" t="str">
            <v>록소디펜정(60mg)(록소프로펜나트륨수화물) 1T(낱알반품용)</v>
          </cell>
          <cell r="E733" t="str">
            <v>록소디펜정</v>
          </cell>
          <cell r="F733" t="str">
            <v>자사</v>
          </cell>
          <cell r="G733" t="str">
            <v>청주</v>
          </cell>
          <cell r="H733" t="str">
            <v>CSO</v>
          </cell>
          <cell r="I733" t="str">
            <v>케미컬</v>
          </cell>
          <cell r="J733" t="str">
            <v>CSO-자사</v>
          </cell>
        </row>
        <row r="734">
          <cell r="C734">
            <v>3900601</v>
          </cell>
          <cell r="D734" t="str">
            <v>록소디펜정(60mg)(록소프로펜나트륨수화물) 30T BTL</v>
          </cell>
          <cell r="E734" t="str">
            <v>록소디펜정</v>
          </cell>
          <cell r="F734" t="str">
            <v>자사</v>
          </cell>
          <cell r="G734" t="str">
            <v>청주</v>
          </cell>
          <cell r="H734" t="str">
            <v>CSO</v>
          </cell>
          <cell r="I734" t="str">
            <v>케미컬</v>
          </cell>
          <cell r="J734" t="str">
            <v>CSO-자사</v>
          </cell>
        </row>
        <row r="735">
          <cell r="C735">
            <v>3900603</v>
          </cell>
          <cell r="D735" t="str">
            <v>록소디펜정(60mg)(록소프로펜나트륨수화물) 500T BTL</v>
          </cell>
          <cell r="E735" t="str">
            <v>록소디펜정</v>
          </cell>
          <cell r="F735" t="str">
            <v>자사</v>
          </cell>
          <cell r="G735" t="str">
            <v>청주</v>
          </cell>
          <cell r="H735" t="str">
            <v>CSO</v>
          </cell>
          <cell r="I735" t="str">
            <v>케미컬</v>
          </cell>
          <cell r="J735" t="str">
            <v>CSO-자사</v>
          </cell>
        </row>
        <row r="736">
          <cell r="C736">
            <v>3900700</v>
          </cell>
          <cell r="D736" t="str">
            <v>메로빅캡슐15mg(멜록시캄) 1C(낱알반품용)</v>
          </cell>
          <cell r="E736" t="str">
            <v>메로빅캡슐</v>
          </cell>
          <cell r="F736" t="str">
            <v>자사</v>
          </cell>
          <cell r="G736" t="str">
            <v>청주</v>
          </cell>
          <cell r="H736" t="str">
            <v>CSO</v>
          </cell>
          <cell r="I736" t="str">
            <v>케미컬</v>
          </cell>
          <cell r="J736" t="str">
            <v>CSO-자사</v>
          </cell>
        </row>
        <row r="737">
          <cell r="C737">
            <v>3900702</v>
          </cell>
          <cell r="D737" t="str">
            <v>메로빅캡슐15mg(멜록시캄) 100C BTL</v>
          </cell>
          <cell r="E737" t="str">
            <v>메로빅캡슐</v>
          </cell>
          <cell r="F737" t="str">
            <v>자사</v>
          </cell>
          <cell r="G737" t="str">
            <v>청주</v>
          </cell>
          <cell r="H737" t="str">
            <v>CSO</v>
          </cell>
          <cell r="I737" t="str">
            <v>케미컬</v>
          </cell>
          <cell r="J737" t="str">
            <v>CSO-자사</v>
          </cell>
        </row>
        <row r="738">
          <cell r="C738">
            <v>3900900</v>
          </cell>
          <cell r="D738" t="str">
            <v>네오파정(25mg)(레보설피라이드) 1T(낱알반품용)</v>
          </cell>
          <cell r="E738" t="str">
            <v>네오파정</v>
          </cell>
          <cell r="F738" t="str">
            <v>자사</v>
          </cell>
          <cell r="G738" t="str">
            <v>청주</v>
          </cell>
          <cell r="H738" t="str">
            <v>CSO</v>
          </cell>
          <cell r="I738" t="str">
            <v>케미컬</v>
          </cell>
          <cell r="J738" t="str">
            <v>CSO-자사</v>
          </cell>
        </row>
        <row r="739">
          <cell r="C739">
            <v>3900901</v>
          </cell>
          <cell r="D739" t="str">
            <v>네오파정(25mg)(레보설피라이드) 30T BTL</v>
          </cell>
          <cell r="E739" t="str">
            <v>네오파정</v>
          </cell>
          <cell r="F739" t="str">
            <v>자사</v>
          </cell>
          <cell r="G739" t="str">
            <v>청주</v>
          </cell>
          <cell r="H739" t="str">
            <v>CSO</v>
          </cell>
          <cell r="I739" t="str">
            <v>케미컬</v>
          </cell>
          <cell r="J739" t="str">
            <v>CSO-자사</v>
          </cell>
        </row>
        <row r="740">
          <cell r="C740">
            <v>3900903</v>
          </cell>
          <cell r="D740" t="str">
            <v>네오파정(25mg)(레보설피라이드) 500T BTL</v>
          </cell>
          <cell r="E740" t="str">
            <v>네오파정</v>
          </cell>
          <cell r="F740" t="str">
            <v>자사</v>
          </cell>
          <cell r="G740" t="str">
            <v>청주</v>
          </cell>
          <cell r="H740" t="str">
            <v>CSO</v>
          </cell>
          <cell r="I740" t="str">
            <v>케미컬</v>
          </cell>
          <cell r="J740" t="str">
            <v>CSO-자사</v>
          </cell>
        </row>
        <row r="741">
          <cell r="C741">
            <v>3901000</v>
          </cell>
          <cell r="D741" t="str">
            <v>몬테라정10mg(몬테루카스트나트륨) 1T(낱알반품용)</v>
          </cell>
          <cell r="E741" t="str">
            <v>몬테라정</v>
          </cell>
          <cell r="F741" t="str">
            <v>자사</v>
          </cell>
          <cell r="G741" t="str">
            <v>청주</v>
          </cell>
          <cell r="H741" t="str">
            <v>CSO</v>
          </cell>
          <cell r="I741" t="str">
            <v>케미컬</v>
          </cell>
          <cell r="J741" t="str">
            <v>CSO-자사</v>
          </cell>
        </row>
        <row r="742">
          <cell r="C742">
            <v>3901001</v>
          </cell>
          <cell r="D742" t="str">
            <v>몬테라정10mg(몬테루카스트나트륨) 28T Alu-Alu</v>
          </cell>
          <cell r="E742" t="str">
            <v>몬테라정</v>
          </cell>
          <cell r="F742" t="str">
            <v>자사</v>
          </cell>
          <cell r="G742" t="str">
            <v>청주</v>
          </cell>
          <cell r="H742" t="str">
            <v>CSO</v>
          </cell>
          <cell r="I742" t="str">
            <v>케미컬</v>
          </cell>
          <cell r="J742" t="str">
            <v>CSO-자사</v>
          </cell>
        </row>
        <row r="743">
          <cell r="C743">
            <v>3901100</v>
          </cell>
          <cell r="D743" t="str">
            <v>마루틴정150mg(라니티딘염산염) 1T(낱알반품용)</v>
          </cell>
          <cell r="E743" t="str">
            <v>마루틴정</v>
          </cell>
          <cell r="F743" t="str">
            <v>자사</v>
          </cell>
          <cell r="G743" t="str">
            <v>청주</v>
          </cell>
          <cell r="H743" t="str">
            <v>CSO</v>
          </cell>
          <cell r="I743" t="str">
            <v>케미컬</v>
          </cell>
          <cell r="J743" t="str">
            <v>CSO-자사</v>
          </cell>
        </row>
        <row r="744">
          <cell r="C744">
            <v>3901103</v>
          </cell>
          <cell r="D744" t="str">
            <v>마루틴정150mg(라니티딘염산염) 100T BTL(생동용)</v>
          </cell>
          <cell r="E744" t="str">
            <v>마루틴정</v>
          </cell>
          <cell r="F744" t="str">
            <v>자사</v>
          </cell>
          <cell r="G744" t="str">
            <v>청주</v>
          </cell>
          <cell r="H744" t="str">
            <v>CSO</v>
          </cell>
          <cell r="I744" t="str">
            <v>케미컬</v>
          </cell>
          <cell r="J744" t="str">
            <v>CSO-자사</v>
          </cell>
        </row>
        <row r="745">
          <cell r="C745">
            <v>3901105</v>
          </cell>
          <cell r="D745" t="str">
            <v>마루틴정150mg(라니티딘염산염) 60T Alu-Alu</v>
          </cell>
          <cell r="E745" t="str">
            <v>마루틴정</v>
          </cell>
          <cell r="F745" t="str">
            <v>자사</v>
          </cell>
          <cell r="G745" t="str">
            <v>청주</v>
          </cell>
          <cell r="H745" t="str">
            <v>CSO</v>
          </cell>
          <cell r="I745" t="str">
            <v>케미컬</v>
          </cell>
          <cell r="J745" t="str">
            <v>CSO-자사</v>
          </cell>
        </row>
        <row r="746">
          <cell r="C746">
            <v>3901400</v>
          </cell>
          <cell r="D746" t="str">
            <v>셀트리온트리메부틴말레산염정(200mg) 1T(낱알반품용)</v>
          </cell>
          <cell r="E746" t="str">
            <v>셀트리온트리메부틴말레산염정</v>
          </cell>
          <cell r="F746" t="str">
            <v>자사</v>
          </cell>
          <cell r="G746" t="str">
            <v>청주</v>
          </cell>
          <cell r="H746" t="str">
            <v>CSO</v>
          </cell>
          <cell r="I746" t="str">
            <v>케미컬</v>
          </cell>
          <cell r="J746" t="str">
            <v>CSO-자사</v>
          </cell>
        </row>
        <row r="747">
          <cell r="C747">
            <v>3901401</v>
          </cell>
          <cell r="D747" t="str">
            <v>셀트리온트리메부틴말레산염정(200mg) 30T BTL</v>
          </cell>
          <cell r="E747" t="str">
            <v>셀트리온트리메부틴말레산염정</v>
          </cell>
          <cell r="F747" t="str">
            <v>자사</v>
          </cell>
          <cell r="G747" t="str">
            <v>청주</v>
          </cell>
          <cell r="H747" t="str">
            <v>CSO</v>
          </cell>
          <cell r="I747" t="str">
            <v>케미컬</v>
          </cell>
          <cell r="J747" t="str">
            <v>CSO-자사</v>
          </cell>
        </row>
        <row r="748">
          <cell r="C748">
            <v>3901402</v>
          </cell>
          <cell r="D748" t="str">
            <v>셀트리온트리메부틴말레산염정(200mg) 100T BTL</v>
          </cell>
          <cell r="E748" t="str">
            <v>셀트리온트리메부틴말레산염정</v>
          </cell>
          <cell r="F748" t="str">
            <v>자사</v>
          </cell>
          <cell r="G748" t="str">
            <v>청주</v>
          </cell>
          <cell r="H748" t="str">
            <v>CSO</v>
          </cell>
          <cell r="I748" t="str">
            <v>케미컬</v>
          </cell>
          <cell r="J748" t="str">
            <v>CSO-위탁</v>
          </cell>
        </row>
        <row r="749">
          <cell r="C749">
            <v>3901500</v>
          </cell>
          <cell r="D749" t="str">
            <v>트리푸칸포르테캡슐50mg(플루코나졸) 1C(낱알반품용)</v>
          </cell>
          <cell r="E749" t="str">
            <v>트리푸칸포르테캡슐</v>
          </cell>
          <cell r="F749" t="str">
            <v>자사</v>
          </cell>
          <cell r="G749" t="str">
            <v>청주</v>
          </cell>
          <cell r="H749" t="str">
            <v>CSO</v>
          </cell>
          <cell r="I749" t="str">
            <v>케미컬</v>
          </cell>
          <cell r="J749" t="str">
            <v>CSO-자사</v>
          </cell>
        </row>
        <row r="750">
          <cell r="C750">
            <v>3901501</v>
          </cell>
          <cell r="D750" t="str">
            <v>트리푸칸포르테캡슐50mg(플루코나졸) 30C BTL</v>
          </cell>
          <cell r="E750" t="str">
            <v>트리푸칸포르테캡슐</v>
          </cell>
          <cell r="F750" t="str">
            <v>자사</v>
          </cell>
          <cell r="G750" t="str">
            <v>청주</v>
          </cell>
          <cell r="H750" t="str">
            <v>CSO</v>
          </cell>
          <cell r="I750" t="str">
            <v>케미컬</v>
          </cell>
          <cell r="J750" t="str">
            <v>CSO-자사</v>
          </cell>
        </row>
        <row r="751">
          <cell r="C751">
            <v>3901600</v>
          </cell>
          <cell r="D751" t="str">
            <v>누코미트캡슐200mg(아세틸시스테인) 1C(낱알반품용)</v>
          </cell>
          <cell r="E751" t="str">
            <v>누코미트캡슐</v>
          </cell>
          <cell r="F751" t="str">
            <v>자사</v>
          </cell>
          <cell r="G751" t="str">
            <v>청주</v>
          </cell>
          <cell r="H751" t="str">
            <v>CSO</v>
          </cell>
          <cell r="I751" t="str">
            <v>케미컬</v>
          </cell>
          <cell r="J751" t="str">
            <v>CSO-자사</v>
          </cell>
        </row>
        <row r="752">
          <cell r="C752">
            <v>3901601</v>
          </cell>
          <cell r="D752" t="str">
            <v>누코미트캡슐200mg(아세틸시스테인) 30C BTL</v>
          </cell>
          <cell r="E752" t="str">
            <v>누코미트캡슐</v>
          </cell>
          <cell r="F752" t="str">
            <v>자사</v>
          </cell>
          <cell r="G752" t="str">
            <v>청주</v>
          </cell>
          <cell r="H752" t="str">
            <v>CSO</v>
          </cell>
          <cell r="I752" t="str">
            <v>케미컬</v>
          </cell>
          <cell r="J752" t="str">
            <v>CSO-자사</v>
          </cell>
        </row>
        <row r="753">
          <cell r="C753">
            <v>3901602</v>
          </cell>
          <cell r="D753" t="str">
            <v>누코미트캡슐200mg(아세틸시스테인) 100C BTL</v>
          </cell>
          <cell r="E753" t="str">
            <v>누코미트캡슐</v>
          </cell>
          <cell r="F753" t="str">
            <v>자사</v>
          </cell>
          <cell r="G753" t="str">
            <v>청주</v>
          </cell>
          <cell r="H753" t="str">
            <v>CSO</v>
          </cell>
          <cell r="I753" t="str">
            <v>케미컬</v>
          </cell>
          <cell r="J753" t="str">
            <v>CSO-자사</v>
          </cell>
        </row>
        <row r="754">
          <cell r="C754">
            <v>3901700</v>
          </cell>
          <cell r="D754" t="str">
            <v>타올라스정5mg(타다라필) 1T(낱알반품용)</v>
          </cell>
          <cell r="E754" t="str">
            <v>타올라스정</v>
          </cell>
          <cell r="F754" t="str">
            <v>자사</v>
          </cell>
          <cell r="G754" t="str">
            <v>청주</v>
          </cell>
          <cell r="H754" t="str">
            <v>CSO</v>
          </cell>
          <cell r="I754" t="str">
            <v>케미컬</v>
          </cell>
          <cell r="J754" t="str">
            <v>CSO-자사</v>
          </cell>
        </row>
        <row r="755">
          <cell r="C755">
            <v>3901705</v>
          </cell>
          <cell r="D755" t="str">
            <v>타올라스정5mg(타다라필) 28T PTP</v>
          </cell>
          <cell r="E755" t="str">
            <v>타올라스정</v>
          </cell>
          <cell r="F755" t="str">
            <v>자사</v>
          </cell>
          <cell r="G755" t="str">
            <v>청주</v>
          </cell>
          <cell r="H755" t="str">
            <v>CSO</v>
          </cell>
          <cell r="I755" t="str">
            <v>케미컬</v>
          </cell>
          <cell r="J755" t="str">
            <v>CSO-자사</v>
          </cell>
        </row>
        <row r="756">
          <cell r="C756">
            <v>3901800</v>
          </cell>
          <cell r="D756" t="str">
            <v>타올라스정20mg(타다라필) 1T(낱알반품용)</v>
          </cell>
          <cell r="E756" t="str">
            <v>타올라스정</v>
          </cell>
          <cell r="F756" t="str">
            <v>자사</v>
          </cell>
          <cell r="G756" t="str">
            <v>청주</v>
          </cell>
          <cell r="H756" t="str">
            <v>CSO</v>
          </cell>
          <cell r="I756" t="str">
            <v>케미컬</v>
          </cell>
          <cell r="J756" t="str">
            <v>CSO-자사</v>
          </cell>
        </row>
        <row r="757">
          <cell r="C757">
            <v>3901801</v>
          </cell>
          <cell r="D757" t="str">
            <v>타올라스정20mg(타다라필) 8T PTP</v>
          </cell>
          <cell r="E757" t="str">
            <v>타올라스정</v>
          </cell>
          <cell r="F757" t="str">
            <v>자사</v>
          </cell>
          <cell r="G757" t="str">
            <v>청주</v>
          </cell>
          <cell r="H757" t="str">
            <v>CSO</v>
          </cell>
          <cell r="I757" t="str">
            <v>케미컬</v>
          </cell>
          <cell r="J757" t="str">
            <v>CSO-자사</v>
          </cell>
        </row>
        <row r="758">
          <cell r="C758">
            <v>3901900</v>
          </cell>
          <cell r="D758" t="str">
            <v>셀트리온아세클로페낙정(100mg) 1T(낱알반품용)</v>
          </cell>
          <cell r="E758" t="str">
            <v>셀트리온아세클로페낙정</v>
          </cell>
          <cell r="F758" t="str">
            <v>자사</v>
          </cell>
          <cell r="G758" t="str">
            <v>청주</v>
          </cell>
          <cell r="H758" t="str">
            <v>CSO</v>
          </cell>
          <cell r="I758" t="str">
            <v>케미컬</v>
          </cell>
          <cell r="J758" t="str">
            <v>CSO-자사</v>
          </cell>
        </row>
        <row r="759">
          <cell r="C759">
            <v>3901901</v>
          </cell>
          <cell r="D759" t="str">
            <v>셀트리온아세클로페낙정(100mg) 30T BTL</v>
          </cell>
          <cell r="E759" t="str">
            <v>셀트리온아세클로페낙정</v>
          </cell>
          <cell r="F759" t="str">
            <v>자사</v>
          </cell>
          <cell r="G759" t="str">
            <v>청주</v>
          </cell>
          <cell r="H759" t="str">
            <v>CSO</v>
          </cell>
          <cell r="I759" t="str">
            <v>케미컬</v>
          </cell>
          <cell r="J759" t="str">
            <v>CSO-자사</v>
          </cell>
        </row>
        <row r="760">
          <cell r="C760">
            <v>3901902</v>
          </cell>
          <cell r="D760" t="str">
            <v>셀트리온아세클로페낙정(100mg) 100T BTL</v>
          </cell>
          <cell r="E760" t="str">
            <v>셀트리온아세클로페낙정</v>
          </cell>
          <cell r="F760" t="str">
            <v>자사</v>
          </cell>
          <cell r="G760" t="str">
            <v>청주</v>
          </cell>
          <cell r="H760" t="str">
            <v>CSO</v>
          </cell>
          <cell r="I760" t="str">
            <v>케미컬</v>
          </cell>
          <cell r="J760" t="str">
            <v>CSO-자사</v>
          </cell>
        </row>
        <row r="761">
          <cell r="C761">
            <v>3901904</v>
          </cell>
          <cell r="D761" t="str">
            <v>셀트리온아세클로페낙정(100mg) 500T BTL</v>
          </cell>
          <cell r="E761" t="str">
            <v>셀트리온아세클로페낙정</v>
          </cell>
          <cell r="F761" t="str">
            <v>자사</v>
          </cell>
          <cell r="G761" t="str">
            <v>청주</v>
          </cell>
          <cell r="H761" t="str">
            <v>CSO</v>
          </cell>
          <cell r="I761" t="str">
            <v>케미컬</v>
          </cell>
          <cell r="J761" t="str">
            <v>CSO-자사</v>
          </cell>
        </row>
        <row r="762">
          <cell r="C762">
            <v>3902001</v>
          </cell>
          <cell r="D762" t="str">
            <v>알레네정70mg(알렌드론산나트륨) 4T Alu-Alu</v>
          </cell>
          <cell r="E762" t="str">
            <v>알레네정</v>
          </cell>
          <cell r="F762" t="str">
            <v>자사</v>
          </cell>
          <cell r="G762" t="str">
            <v>청주</v>
          </cell>
          <cell r="H762" t="str">
            <v>CSO</v>
          </cell>
          <cell r="I762" t="str">
            <v>케미컬</v>
          </cell>
          <cell r="J762" t="str">
            <v>CSO-위탁</v>
          </cell>
        </row>
        <row r="763">
          <cell r="C763">
            <v>3902300</v>
          </cell>
          <cell r="D763" t="str">
            <v>마루틴정75mg(라니티딘염산염) 1T(낱알반품용)</v>
          </cell>
          <cell r="E763" t="str">
            <v>마루틴정</v>
          </cell>
          <cell r="F763" t="str">
            <v>자사</v>
          </cell>
          <cell r="G763" t="str">
            <v>청주</v>
          </cell>
          <cell r="H763" t="str">
            <v>CSO</v>
          </cell>
          <cell r="I763" t="str">
            <v>케미컬</v>
          </cell>
          <cell r="J763" t="str">
            <v>CSO-자사</v>
          </cell>
        </row>
        <row r="764">
          <cell r="C764">
            <v>3902305</v>
          </cell>
          <cell r="D764" t="str">
            <v>마루틴정75mg(라니티딘염산염) 60T Alu-Alu</v>
          </cell>
          <cell r="E764" t="str">
            <v>마루틴정</v>
          </cell>
          <cell r="F764" t="str">
            <v>자사</v>
          </cell>
          <cell r="G764" t="str">
            <v>청주</v>
          </cell>
          <cell r="H764" t="str">
            <v>CSO</v>
          </cell>
          <cell r="I764" t="str">
            <v>케미컬</v>
          </cell>
          <cell r="J764" t="str">
            <v>CSO-자사</v>
          </cell>
        </row>
        <row r="765">
          <cell r="C765">
            <v>3902400</v>
          </cell>
          <cell r="D765" t="str">
            <v>에리텐캡슐(300mg)(에르도스테인) 1C(낱알반품용)</v>
          </cell>
          <cell r="E765" t="str">
            <v>에리텐캡슐</v>
          </cell>
          <cell r="F765" t="str">
            <v>자사</v>
          </cell>
          <cell r="G765" t="str">
            <v>청주</v>
          </cell>
          <cell r="H765" t="str">
            <v>CSO</v>
          </cell>
          <cell r="I765" t="str">
            <v>케미컬</v>
          </cell>
          <cell r="J765" t="str">
            <v>CSO-자사</v>
          </cell>
        </row>
        <row r="766">
          <cell r="C766">
            <v>3902401</v>
          </cell>
          <cell r="D766" t="str">
            <v>에리텐캡슐(300mg)(에르도스테인) 30C BTL</v>
          </cell>
          <cell r="E766" t="str">
            <v>에리텐캡슐</v>
          </cell>
          <cell r="F766" t="str">
            <v>자사</v>
          </cell>
          <cell r="G766" t="str">
            <v>청주</v>
          </cell>
          <cell r="H766" t="str">
            <v>CSO</v>
          </cell>
          <cell r="I766" t="str">
            <v>케미컬</v>
          </cell>
          <cell r="J766" t="str">
            <v>CSO-자사</v>
          </cell>
        </row>
        <row r="767">
          <cell r="C767">
            <v>3902402</v>
          </cell>
          <cell r="D767" t="str">
            <v>에리텐캡슐(300mg)(에르도스테인) 100C BTL</v>
          </cell>
          <cell r="E767" t="str">
            <v>에리텐캡슐</v>
          </cell>
          <cell r="F767" t="str">
            <v>자사</v>
          </cell>
          <cell r="G767" t="str">
            <v>청주</v>
          </cell>
          <cell r="H767" t="str">
            <v>CSO</v>
          </cell>
          <cell r="I767" t="str">
            <v>케미컬</v>
          </cell>
          <cell r="J767" t="str">
            <v>CSO-자사</v>
          </cell>
        </row>
        <row r="768">
          <cell r="C768">
            <v>3902501</v>
          </cell>
          <cell r="D768" t="str">
            <v>네오나제정(스트렙토키나제,스트렙토도르나제) 30T BTL</v>
          </cell>
          <cell r="E768" t="str">
            <v>네오나제정</v>
          </cell>
          <cell r="F768" t="str">
            <v>자사</v>
          </cell>
          <cell r="G768" t="str">
            <v>청주</v>
          </cell>
          <cell r="H768" t="str">
            <v>케미컬</v>
          </cell>
          <cell r="I768" t="str">
            <v>케미컬</v>
          </cell>
          <cell r="J768" t="str">
            <v>기타-자사</v>
          </cell>
        </row>
        <row r="769">
          <cell r="C769">
            <v>3902502</v>
          </cell>
          <cell r="D769" t="str">
            <v>네오나제정(스트렙토키나제,스트렙토도르나제) 100T BTL</v>
          </cell>
          <cell r="E769" t="str">
            <v>네오나제정</v>
          </cell>
          <cell r="F769" t="str">
            <v>자사</v>
          </cell>
          <cell r="G769" t="str">
            <v>청주</v>
          </cell>
          <cell r="H769" t="str">
            <v>케미컬</v>
          </cell>
          <cell r="I769" t="str">
            <v>케미컬</v>
          </cell>
          <cell r="J769" t="str">
            <v>기타-자사</v>
          </cell>
        </row>
        <row r="770">
          <cell r="C770">
            <v>3902503</v>
          </cell>
          <cell r="D770" t="str">
            <v>네오나제정(스트렙토키나제,스트렙토도르나제) 1000T BTL</v>
          </cell>
          <cell r="E770" t="str">
            <v>네오나제정</v>
          </cell>
          <cell r="F770" t="str">
            <v>자사</v>
          </cell>
          <cell r="G770" t="str">
            <v>청주</v>
          </cell>
          <cell r="H770" t="str">
            <v>케미컬</v>
          </cell>
          <cell r="I770" t="str">
            <v>케미컬</v>
          </cell>
          <cell r="J770" t="str">
            <v>기타-자사</v>
          </cell>
        </row>
        <row r="771">
          <cell r="C771">
            <v>3902800</v>
          </cell>
          <cell r="D771" t="str">
            <v>셀트리온레보플록사신정100mg(레보플록사신수화물) 1T(낱알반품용)</v>
          </cell>
          <cell r="E771" t="str">
            <v>셀트리온레보플록사신정</v>
          </cell>
          <cell r="F771" t="str">
            <v>자사</v>
          </cell>
          <cell r="G771" t="str">
            <v>청주</v>
          </cell>
          <cell r="H771" t="str">
            <v>CSO</v>
          </cell>
          <cell r="I771" t="str">
            <v>케미컬</v>
          </cell>
          <cell r="J771" t="str">
            <v>CSO-자사</v>
          </cell>
        </row>
        <row r="772">
          <cell r="C772">
            <v>3902801</v>
          </cell>
          <cell r="D772" t="str">
            <v>셀트리온레보플록사신정100mg(레보플록사신수화물) 30T BTL</v>
          </cell>
          <cell r="E772" t="str">
            <v>셀트리온레보플록사신정</v>
          </cell>
          <cell r="F772" t="str">
            <v>자사</v>
          </cell>
          <cell r="G772" t="str">
            <v>청주</v>
          </cell>
          <cell r="H772" t="str">
            <v>CSO</v>
          </cell>
          <cell r="I772" t="str">
            <v>케미컬</v>
          </cell>
          <cell r="J772" t="str">
            <v>CSO-자사</v>
          </cell>
        </row>
        <row r="773">
          <cell r="C773">
            <v>3902802</v>
          </cell>
          <cell r="D773" t="str">
            <v>셀트리온레보플록사신정100mg(레보플록사신수화물) 100T BTL</v>
          </cell>
          <cell r="E773" t="str">
            <v>셀트리온레보플록사신정</v>
          </cell>
          <cell r="F773" t="str">
            <v>자사</v>
          </cell>
          <cell r="G773" t="str">
            <v>청주</v>
          </cell>
          <cell r="H773" t="str">
            <v>CSO</v>
          </cell>
          <cell r="I773" t="str">
            <v>케미컬</v>
          </cell>
          <cell r="J773" t="str">
            <v>CSO-자사</v>
          </cell>
        </row>
        <row r="774">
          <cell r="C774">
            <v>3902900</v>
          </cell>
          <cell r="D774" t="str">
            <v>스톨라푸정10mg(라푸티딘) 1T(낱알반품용)</v>
          </cell>
          <cell r="E774" t="str">
            <v>스톨라푸정</v>
          </cell>
          <cell r="F774" t="str">
            <v>자사</v>
          </cell>
          <cell r="G774" t="str">
            <v>청주</v>
          </cell>
          <cell r="H774" t="str">
            <v>CSO</v>
          </cell>
          <cell r="I774" t="str">
            <v>케미컬</v>
          </cell>
          <cell r="J774" t="str">
            <v>CSO-자사</v>
          </cell>
        </row>
        <row r="775">
          <cell r="C775">
            <v>3902901</v>
          </cell>
          <cell r="D775" t="str">
            <v>스톨라푸정10mg(라푸티딘) 30T BTL</v>
          </cell>
          <cell r="E775" t="str">
            <v>스톨라푸정</v>
          </cell>
          <cell r="F775" t="str">
            <v>자사</v>
          </cell>
          <cell r="G775" t="str">
            <v>청주</v>
          </cell>
          <cell r="H775" t="str">
            <v>CSO</v>
          </cell>
          <cell r="I775" t="str">
            <v>케미컬</v>
          </cell>
          <cell r="J775" t="str">
            <v>CSO-자사</v>
          </cell>
        </row>
        <row r="776">
          <cell r="C776">
            <v>3902903</v>
          </cell>
          <cell r="D776" t="str">
            <v>스톨라푸정10mg(라푸티딘) 100T BTL</v>
          </cell>
          <cell r="E776" t="str">
            <v>스톨라푸정</v>
          </cell>
          <cell r="F776" t="str">
            <v>자사</v>
          </cell>
          <cell r="G776" t="str">
            <v>청주</v>
          </cell>
          <cell r="H776" t="str">
            <v>CSO</v>
          </cell>
          <cell r="I776" t="str">
            <v>케미컬</v>
          </cell>
          <cell r="J776" t="str">
            <v>CSO-자사</v>
          </cell>
        </row>
        <row r="777">
          <cell r="C777">
            <v>3903001</v>
          </cell>
          <cell r="D777" t="str">
            <v>피타로틴정2mg(피타바스타틴칼슘) 30T BTL</v>
          </cell>
          <cell r="E777" t="str">
            <v>피타로틴정</v>
          </cell>
          <cell r="F777" t="str">
            <v>자사</v>
          </cell>
          <cell r="G777" t="str">
            <v>청주</v>
          </cell>
          <cell r="H777" t="str">
            <v>CSO</v>
          </cell>
          <cell r="I777" t="str">
            <v>케미컬</v>
          </cell>
          <cell r="J777" t="str">
            <v>CSO-자사</v>
          </cell>
        </row>
        <row r="778">
          <cell r="C778">
            <v>3903002</v>
          </cell>
          <cell r="D778" t="str">
            <v>피타로틴정2mg(피타바스타틴칼슘) 100T BTL</v>
          </cell>
          <cell r="E778" t="str">
            <v>피타로틴정</v>
          </cell>
          <cell r="F778" t="str">
            <v>자사</v>
          </cell>
          <cell r="G778" t="str">
            <v>청주</v>
          </cell>
          <cell r="H778" t="str">
            <v>CSO</v>
          </cell>
          <cell r="I778" t="str">
            <v>케미컬</v>
          </cell>
          <cell r="J778" t="str">
            <v>CSO-자사</v>
          </cell>
        </row>
        <row r="779">
          <cell r="C779">
            <v>3903101</v>
          </cell>
          <cell r="D779" t="str">
            <v>피타로틴정4mg(피타바스타틴칼슘) 30T BTL</v>
          </cell>
          <cell r="E779" t="str">
            <v>피타로틴정</v>
          </cell>
          <cell r="F779" t="str">
            <v>자사</v>
          </cell>
          <cell r="G779" t="str">
            <v>청주</v>
          </cell>
          <cell r="H779" t="str">
            <v>CSO</v>
          </cell>
          <cell r="I779" t="str">
            <v>케미컬</v>
          </cell>
          <cell r="J779" t="str">
            <v>CSO-자사</v>
          </cell>
        </row>
        <row r="780">
          <cell r="C780">
            <v>3903102</v>
          </cell>
          <cell r="D780" t="str">
            <v>피타로틴정4mg(피타바스타틴칼슘) 100T BTL</v>
          </cell>
          <cell r="E780" t="str">
            <v>피타로틴정</v>
          </cell>
          <cell r="F780" t="str">
            <v>자사</v>
          </cell>
          <cell r="G780" t="str">
            <v>청주</v>
          </cell>
          <cell r="H780" t="str">
            <v>CSO</v>
          </cell>
          <cell r="I780" t="str">
            <v>케미컬</v>
          </cell>
          <cell r="J780" t="str">
            <v>CSO-자사</v>
          </cell>
        </row>
        <row r="781">
          <cell r="C781">
            <v>3903200</v>
          </cell>
          <cell r="D781" t="str">
            <v>칸타칸정8mg(칸데사르탄실렉세틸) 1T(낱알반품용)(위탁:영진약품공업)</v>
          </cell>
          <cell r="E781" t="str">
            <v>칸타칸정</v>
          </cell>
          <cell r="F781" t="str">
            <v>위탁</v>
          </cell>
          <cell r="G781" t="str">
            <v>청주</v>
          </cell>
          <cell r="H781" t="str">
            <v>CSO</v>
          </cell>
          <cell r="I781" t="str">
            <v>케미컬</v>
          </cell>
          <cell r="J781" t="str">
            <v>CSO-위탁</v>
          </cell>
        </row>
        <row r="782">
          <cell r="C782">
            <v>3903202</v>
          </cell>
          <cell r="D782" t="str">
            <v>칸타칸정8mg(칸데사르탄실렉세틸) 30T BTL(위탁:영진약품공업)</v>
          </cell>
          <cell r="E782" t="str">
            <v>칸타칸정</v>
          </cell>
          <cell r="F782" t="str">
            <v>위탁</v>
          </cell>
          <cell r="G782" t="str">
            <v>청주</v>
          </cell>
          <cell r="H782" t="str">
            <v>CSO</v>
          </cell>
          <cell r="I782" t="str">
            <v>케미컬</v>
          </cell>
          <cell r="J782" t="str">
            <v>CSO-위탁</v>
          </cell>
        </row>
        <row r="783">
          <cell r="C783">
            <v>3903203</v>
          </cell>
          <cell r="D783" t="str">
            <v>칸타칸정8mg(칸데사르탄실렉세틸) 100T BTL(위탁:영진약품공업)</v>
          </cell>
          <cell r="E783" t="str">
            <v>칸타칸정</v>
          </cell>
          <cell r="F783" t="str">
            <v>위탁</v>
          </cell>
          <cell r="G783" t="str">
            <v>청주</v>
          </cell>
          <cell r="H783" t="str">
            <v>CSO</v>
          </cell>
          <cell r="I783" t="str">
            <v>케미컬</v>
          </cell>
          <cell r="J783" t="str">
            <v>CSO-위탁</v>
          </cell>
        </row>
        <row r="784">
          <cell r="C784">
            <v>3903300</v>
          </cell>
          <cell r="D784" t="str">
            <v>칸타칸정16mg(칸데사르탄실렉세틸) 1T(낱알반품용)(위탁:영진약품공업)</v>
          </cell>
          <cell r="E784" t="str">
            <v>칸타칸정</v>
          </cell>
          <cell r="F784" t="str">
            <v>위탁</v>
          </cell>
          <cell r="G784" t="str">
            <v>청주</v>
          </cell>
          <cell r="H784" t="str">
            <v>CSO</v>
          </cell>
          <cell r="I784" t="str">
            <v>케미컬</v>
          </cell>
          <cell r="J784" t="str">
            <v>CSO-위탁</v>
          </cell>
        </row>
        <row r="785">
          <cell r="C785">
            <v>3903302</v>
          </cell>
          <cell r="D785" t="str">
            <v>칸타칸정16mg(칸데사르탄실렉세틸) 30T BTL(위탁:영진약품공업)</v>
          </cell>
          <cell r="E785" t="str">
            <v>칸타칸정</v>
          </cell>
          <cell r="F785" t="str">
            <v>위탁</v>
          </cell>
          <cell r="G785" t="str">
            <v>청주</v>
          </cell>
          <cell r="H785" t="str">
            <v>CSO</v>
          </cell>
          <cell r="I785" t="str">
            <v>케미컬</v>
          </cell>
          <cell r="J785" t="str">
            <v>CSO-위탁</v>
          </cell>
        </row>
        <row r="786">
          <cell r="C786">
            <v>3903303</v>
          </cell>
          <cell r="D786" t="str">
            <v>칸타칸정16mg(칸데사르탄실렉세틸) 100T BTL(위탁:영진약품공업)</v>
          </cell>
          <cell r="E786" t="str">
            <v>칸타칸정</v>
          </cell>
          <cell r="F786" t="str">
            <v>위탁</v>
          </cell>
          <cell r="G786" t="str">
            <v>청주</v>
          </cell>
          <cell r="H786" t="str">
            <v>CSO</v>
          </cell>
          <cell r="I786" t="str">
            <v>케미컬</v>
          </cell>
          <cell r="J786" t="str">
            <v>CSO-위탁</v>
          </cell>
        </row>
        <row r="787">
          <cell r="C787">
            <v>3903404</v>
          </cell>
          <cell r="D787" t="str">
            <v>티프라정100mg(티로프라미드염산염) 1T Bulk(생동용)</v>
          </cell>
          <cell r="E787" t="str">
            <v>티프라정</v>
          </cell>
          <cell r="F787" t="str">
            <v>자사</v>
          </cell>
          <cell r="G787" t="str">
            <v>청주</v>
          </cell>
          <cell r="H787" t="str">
            <v>CSO</v>
          </cell>
          <cell r="I787" t="str">
            <v>케미컬</v>
          </cell>
          <cell r="J787" t="str">
            <v>CSO-자사</v>
          </cell>
        </row>
        <row r="788">
          <cell r="C788">
            <v>3904300</v>
          </cell>
          <cell r="D788" t="str">
            <v>리프레가캡슐75mg(프레가발린) 1C(낱알반품용)</v>
          </cell>
          <cell r="E788" t="str">
            <v>리프레가캡슐</v>
          </cell>
          <cell r="F788" t="str">
            <v>자사</v>
          </cell>
          <cell r="G788" t="str">
            <v>청주</v>
          </cell>
          <cell r="H788" t="str">
            <v>CSO</v>
          </cell>
          <cell r="I788" t="str">
            <v>케미컬</v>
          </cell>
          <cell r="J788" t="str">
            <v>CSO-자사</v>
          </cell>
        </row>
        <row r="789">
          <cell r="C789">
            <v>3904301</v>
          </cell>
          <cell r="D789" t="str">
            <v>리프레가캡슐75mg(프레가발린) 30C BTL</v>
          </cell>
          <cell r="E789" t="str">
            <v>리프레가캡슐</v>
          </cell>
          <cell r="F789" t="str">
            <v>자사</v>
          </cell>
          <cell r="G789" t="str">
            <v>청주</v>
          </cell>
          <cell r="H789" t="str">
            <v>CSO</v>
          </cell>
          <cell r="I789" t="str">
            <v>케미컬</v>
          </cell>
          <cell r="J789" t="str">
            <v>CSO-자사</v>
          </cell>
        </row>
        <row r="790">
          <cell r="C790">
            <v>3904302</v>
          </cell>
          <cell r="D790" t="str">
            <v>리프레가캡슐75mg(프레가발린) 60C BTL</v>
          </cell>
          <cell r="E790" t="str">
            <v>리프레가캡슐</v>
          </cell>
          <cell r="F790" t="str">
            <v>자사</v>
          </cell>
          <cell r="G790" t="str">
            <v>청주</v>
          </cell>
          <cell r="H790" t="str">
            <v>CSO</v>
          </cell>
          <cell r="I790" t="str">
            <v>케미컬</v>
          </cell>
          <cell r="J790" t="str">
            <v>CSO-자사</v>
          </cell>
        </row>
        <row r="791">
          <cell r="C791">
            <v>3904400</v>
          </cell>
          <cell r="D791" t="str">
            <v>리프레가캡슐150mg(프레가발린) 1C(낱알반품용)</v>
          </cell>
          <cell r="E791" t="str">
            <v>리프레가캡슐</v>
          </cell>
          <cell r="F791" t="str">
            <v>자사</v>
          </cell>
          <cell r="G791" t="str">
            <v>청주</v>
          </cell>
          <cell r="H791" t="str">
            <v>CSO</v>
          </cell>
          <cell r="I791" t="str">
            <v>케미컬</v>
          </cell>
          <cell r="J791" t="str">
            <v>CSO-자사</v>
          </cell>
        </row>
        <row r="792">
          <cell r="C792">
            <v>3904401</v>
          </cell>
          <cell r="D792" t="str">
            <v>리프레가캡슐150mg(프레가발린) 30C BTL</v>
          </cell>
          <cell r="E792" t="str">
            <v>리프레가캡슐</v>
          </cell>
          <cell r="F792" t="str">
            <v>자사</v>
          </cell>
          <cell r="G792" t="str">
            <v>청주</v>
          </cell>
          <cell r="H792" t="str">
            <v>CSO</v>
          </cell>
          <cell r="I792" t="str">
            <v>케미컬</v>
          </cell>
          <cell r="J792" t="str">
            <v>CSO-자사</v>
          </cell>
        </row>
        <row r="793">
          <cell r="C793">
            <v>3904402</v>
          </cell>
          <cell r="D793" t="str">
            <v>리프레가캡슐150mg(프레가발린) 60C BTL</v>
          </cell>
          <cell r="E793" t="str">
            <v>리프레가캡슐</v>
          </cell>
          <cell r="F793" t="str">
            <v>자사</v>
          </cell>
          <cell r="G793" t="str">
            <v>청주</v>
          </cell>
          <cell r="H793" t="str">
            <v>CSO</v>
          </cell>
          <cell r="I793" t="str">
            <v>케미컬</v>
          </cell>
          <cell r="J793" t="str">
            <v>CSO-자사</v>
          </cell>
        </row>
        <row r="794">
          <cell r="C794">
            <v>3904900</v>
          </cell>
          <cell r="D794" t="str">
            <v>크로스틴정10mg(로수바스타틴칼슘) 1T(낱알반품용)</v>
          </cell>
          <cell r="E794" t="str">
            <v>크로스틴정</v>
          </cell>
          <cell r="F794" t="str">
            <v>자사</v>
          </cell>
          <cell r="G794" t="str">
            <v>청주</v>
          </cell>
          <cell r="H794" t="str">
            <v>CSO</v>
          </cell>
          <cell r="I794" t="str">
            <v>케미컬</v>
          </cell>
          <cell r="J794" t="str">
            <v>CSO-자사</v>
          </cell>
        </row>
        <row r="795">
          <cell r="C795">
            <v>3904901</v>
          </cell>
          <cell r="D795" t="str">
            <v>크로스틴정10mg(로수바스타틴칼슘) 28T Alu-Alu</v>
          </cell>
          <cell r="E795" t="str">
            <v>크로스틴정</v>
          </cell>
          <cell r="F795" t="str">
            <v>자사</v>
          </cell>
          <cell r="G795" t="str">
            <v>청주</v>
          </cell>
          <cell r="H795" t="str">
            <v>CSO</v>
          </cell>
          <cell r="I795" t="str">
            <v>케미컬</v>
          </cell>
          <cell r="J795" t="str">
            <v>CSO-자사</v>
          </cell>
        </row>
        <row r="796">
          <cell r="C796">
            <v>3905200</v>
          </cell>
          <cell r="D796" t="str">
            <v>잘레톤정80mg(잘토프로펜) 1T(낱알반품용)</v>
          </cell>
          <cell r="E796" t="str">
            <v>잘레톤정</v>
          </cell>
          <cell r="F796" t="str">
            <v>자사</v>
          </cell>
          <cell r="G796" t="str">
            <v>청주</v>
          </cell>
          <cell r="H796" t="str">
            <v>CSO</v>
          </cell>
          <cell r="I796" t="str">
            <v>케미컬</v>
          </cell>
          <cell r="J796" t="str">
            <v>CSO-자사</v>
          </cell>
        </row>
        <row r="797">
          <cell r="C797">
            <v>3905201</v>
          </cell>
          <cell r="D797" t="str">
            <v>잘레톤정80mg(잘토프로펜) 30T BTL</v>
          </cell>
          <cell r="E797" t="str">
            <v>잘레톤정</v>
          </cell>
          <cell r="F797" t="str">
            <v>자사</v>
          </cell>
          <cell r="G797" t="str">
            <v>청주</v>
          </cell>
          <cell r="H797" t="str">
            <v>CSO</v>
          </cell>
          <cell r="I797" t="str">
            <v>케미컬</v>
          </cell>
          <cell r="J797" t="str">
            <v>CSO-자사</v>
          </cell>
        </row>
        <row r="798">
          <cell r="C798">
            <v>3905202</v>
          </cell>
          <cell r="D798" t="str">
            <v>잘레톤정80mg(잘토프로펜) 100T BTL</v>
          </cell>
          <cell r="E798" t="str">
            <v>잘레톤정</v>
          </cell>
          <cell r="F798" t="str">
            <v>자사</v>
          </cell>
          <cell r="G798" t="str">
            <v>청주</v>
          </cell>
          <cell r="H798" t="str">
            <v>CSO</v>
          </cell>
          <cell r="I798" t="str">
            <v>케미컬</v>
          </cell>
          <cell r="J798" t="str">
            <v>CSO-자사</v>
          </cell>
        </row>
        <row r="799">
          <cell r="C799">
            <v>3905300</v>
          </cell>
          <cell r="D799" t="str">
            <v>팜시비르정250mg(팜시클로비르) 1T(낱알반품용)(위탁:넥스팜코리아)</v>
          </cell>
          <cell r="E799" t="str">
            <v>팜시비르정</v>
          </cell>
          <cell r="F799" t="str">
            <v>위탁</v>
          </cell>
          <cell r="G799" t="str">
            <v>청주</v>
          </cell>
          <cell r="H799" t="str">
            <v>CSO</v>
          </cell>
          <cell r="I799" t="str">
            <v>케미컬</v>
          </cell>
          <cell r="J799" t="str">
            <v>CSO-위탁</v>
          </cell>
        </row>
        <row r="800">
          <cell r="C800">
            <v>3905302</v>
          </cell>
          <cell r="D800" t="str">
            <v>팜시비르정250mg(팜시클로비르) 21T BTL(위탁:넥스팜코리아)</v>
          </cell>
          <cell r="E800" t="str">
            <v>팜시비르정</v>
          </cell>
          <cell r="F800" t="str">
            <v>위탁</v>
          </cell>
          <cell r="G800" t="str">
            <v>청주</v>
          </cell>
          <cell r="H800" t="str">
            <v>CSO</v>
          </cell>
          <cell r="I800" t="str">
            <v>케미컬</v>
          </cell>
          <cell r="J800" t="str">
            <v>CSO-위탁</v>
          </cell>
        </row>
        <row r="801">
          <cell r="C801">
            <v>3905400</v>
          </cell>
          <cell r="D801" t="str">
            <v>테라루신정2mg(테라조신염산염수화물) 1T(낱알반품용)(위탁:넥스팜코리아)</v>
          </cell>
          <cell r="E801" t="str">
            <v>테라루신정</v>
          </cell>
          <cell r="F801" t="str">
            <v>위탁</v>
          </cell>
          <cell r="G801" t="str">
            <v>청주</v>
          </cell>
          <cell r="H801" t="str">
            <v>CSO</v>
          </cell>
          <cell r="I801" t="str">
            <v>케미컬</v>
          </cell>
          <cell r="J801" t="str">
            <v>CSO-위탁</v>
          </cell>
        </row>
        <row r="802">
          <cell r="C802">
            <v>3905402</v>
          </cell>
          <cell r="D802" t="str">
            <v>테라루신정2mg(테라조신염산염수화물) 30T BTL(위탁:넥스팜코리아)</v>
          </cell>
          <cell r="E802" t="str">
            <v>테라루신정</v>
          </cell>
          <cell r="F802" t="str">
            <v>위탁</v>
          </cell>
          <cell r="G802" t="str">
            <v>청주</v>
          </cell>
          <cell r="H802" t="str">
            <v>CSO</v>
          </cell>
          <cell r="I802" t="str">
            <v>케미컬</v>
          </cell>
          <cell r="J802" t="str">
            <v>CSO-위탁</v>
          </cell>
        </row>
        <row r="803">
          <cell r="C803">
            <v>3905403</v>
          </cell>
          <cell r="D803" t="str">
            <v>테라루신정2mg(테라조신염산염수화물) 100T BTL(위탁:넥스팜코리아)</v>
          </cell>
          <cell r="E803" t="str">
            <v>테라루신정</v>
          </cell>
          <cell r="F803" t="str">
            <v>위탁</v>
          </cell>
          <cell r="G803" t="str">
            <v>청주</v>
          </cell>
          <cell r="H803" t="str">
            <v>CSO</v>
          </cell>
          <cell r="I803" t="str">
            <v>케미컬</v>
          </cell>
          <cell r="J803" t="str">
            <v>CSO-위탁</v>
          </cell>
        </row>
        <row r="804">
          <cell r="C804">
            <v>3905500</v>
          </cell>
          <cell r="D804" t="str">
            <v>이토칸정50mg(이토프리드염산염) 1T(낱알반품용)</v>
          </cell>
          <cell r="E804" t="str">
            <v>이토칸정</v>
          </cell>
          <cell r="F804" t="str">
            <v>자사</v>
          </cell>
          <cell r="G804" t="str">
            <v>청주</v>
          </cell>
          <cell r="H804" t="str">
            <v>CSO</v>
          </cell>
          <cell r="I804" t="str">
            <v>케미컬</v>
          </cell>
          <cell r="J804" t="str">
            <v>CSO-자사</v>
          </cell>
        </row>
        <row r="805">
          <cell r="C805">
            <v>3905501</v>
          </cell>
          <cell r="D805" t="str">
            <v>이토칸정50mg(이토프리드염산염) 30T BTL</v>
          </cell>
          <cell r="E805" t="str">
            <v>이토칸정</v>
          </cell>
          <cell r="F805" t="str">
            <v>자사</v>
          </cell>
          <cell r="G805" t="str">
            <v>청주</v>
          </cell>
          <cell r="H805" t="str">
            <v>CSO</v>
          </cell>
          <cell r="I805" t="str">
            <v>케미컬</v>
          </cell>
          <cell r="J805" t="str">
            <v>CSO-자사</v>
          </cell>
        </row>
        <row r="806">
          <cell r="C806">
            <v>3905502</v>
          </cell>
          <cell r="D806" t="str">
            <v>이토칸정50mg(이토프리드염산염) 100T BTL</v>
          </cell>
          <cell r="E806" t="str">
            <v>이토칸정</v>
          </cell>
          <cell r="F806" t="str">
            <v>자사</v>
          </cell>
          <cell r="G806" t="str">
            <v>청주</v>
          </cell>
          <cell r="H806" t="str">
            <v>CSO</v>
          </cell>
          <cell r="I806" t="str">
            <v>케미컬</v>
          </cell>
          <cell r="J806" t="str">
            <v>CSO-자사</v>
          </cell>
        </row>
        <row r="807">
          <cell r="C807">
            <v>3905505</v>
          </cell>
          <cell r="D807" t="str">
            <v>이토칸정50밀리그램(이토프리드염산염)(수출용) 30T/BTL (MN몽골)</v>
          </cell>
          <cell r="E807" t="str">
            <v>이토칸정</v>
          </cell>
          <cell r="F807" t="str">
            <v>자사</v>
          </cell>
          <cell r="G807" t="str">
            <v>청주</v>
          </cell>
          <cell r="H807" t="str">
            <v>해외사업팀</v>
          </cell>
          <cell r="I807" t="str">
            <v>케미컬</v>
          </cell>
          <cell r="J807" t="str">
            <v>해외-자사</v>
          </cell>
        </row>
        <row r="808">
          <cell r="C808">
            <v>3905800</v>
          </cell>
          <cell r="D808" t="str">
            <v>레드로피정(60mg)(레보드로프로피진) 1T(낱알반품용)</v>
          </cell>
          <cell r="E808" t="str">
            <v>레드로피정</v>
          </cell>
          <cell r="F808" t="str">
            <v>자사</v>
          </cell>
          <cell r="G808" t="str">
            <v>청주</v>
          </cell>
          <cell r="H808" t="str">
            <v>CSO</v>
          </cell>
          <cell r="I808" t="str">
            <v>케미컬</v>
          </cell>
          <cell r="J808" t="str">
            <v>CSO-자사</v>
          </cell>
        </row>
        <row r="809">
          <cell r="C809">
            <v>3905801</v>
          </cell>
          <cell r="D809" t="str">
            <v>레드로피정(60mg)(레보드로프로피진) 30T BTL</v>
          </cell>
          <cell r="E809" t="str">
            <v>레드로피정</v>
          </cell>
          <cell r="F809" t="str">
            <v>자사</v>
          </cell>
          <cell r="G809" t="str">
            <v>청주</v>
          </cell>
          <cell r="H809" t="str">
            <v>CSO</v>
          </cell>
          <cell r="I809" t="str">
            <v>케미컬</v>
          </cell>
          <cell r="J809" t="str">
            <v>CSO-자사</v>
          </cell>
        </row>
        <row r="810">
          <cell r="C810">
            <v>3905802</v>
          </cell>
          <cell r="D810" t="str">
            <v>레드로피정(60mg)(레보드로프로피진) 100T BTL</v>
          </cell>
          <cell r="E810" t="str">
            <v>레드로피정</v>
          </cell>
          <cell r="F810" t="str">
            <v>자사</v>
          </cell>
          <cell r="G810" t="str">
            <v>청주</v>
          </cell>
          <cell r="H810" t="str">
            <v>CSO</v>
          </cell>
          <cell r="I810" t="str">
            <v>케미컬</v>
          </cell>
          <cell r="J810" t="str">
            <v>CSO-자사</v>
          </cell>
        </row>
        <row r="811">
          <cell r="C811">
            <v>3906000</v>
          </cell>
          <cell r="D811" t="str">
            <v>셀칼콘정625mg(폴리카르보필칼슘) 1T(낱알반품용)</v>
          </cell>
          <cell r="E811" t="str">
            <v>셀칼콘정</v>
          </cell>
          <cell r="F811" t="str">
            <v>자사</v>
          </cell>
          <cell r="G811" t="str">
            <v>청주</v>
          </cell>
          <cell r="H811" t="str">
            <v>CSO</v>
          </cell>
          <cell r="I811" t="str">
            <v>케미컬</v>
          </cell>
          <cell r="J811" t="str">
            <v>CSO-자사</v>
          </cell>
        </row>
        <row r="812">
          <cell r="C812">
            <v>3906001</v>
          </cell>
          <cell r="D812" t="str">
            <v>셀칼콘정625mg(폴리카르보필칼슘) 30T BTL</v>
          </cell>
          <cell r="E812" t="str">
            <v>셀칼콘정</v>
          </cell>
          <cell r="F812" t="str">
            <v>자사</v>
          </cell>
          <cell r="G812" t="str">
            <v>청주</v>
          </cell>
          <cell r="H812" t="str">
            <v>CSO</v>
          </cell>
          <cell r="I812" t="str">
            <v>케미컬</v>
          </cell>
          <cell r="J812" t="str">
            <v>CSO-자사</v>
          </cell>
        </row>
        <row r="813">
          <cell r="C813">
            <v>3906100</v>
          </cell>
          <cell r="D813" t="str">
            <v>셀스틴정1mg(아젤라스틴염산염) 1T(낱알반품용)</v>
          </cell>
          <cell r="E813" t="str">
            <v>셀스틴정</v>
          </cell>
          <cell r="F813" t="str">
            <v>자사</v>
          </cell>
          <cell r="G813" t="str">
            <v>청주</v>
          </cell>
          <cell r="H813" t="str">
            <v>CSO</v>
          </cell>
          <cell r="I813" t="str">
            <v>케미컬</v>
          </cell>
          <cell r="J813" t="str">
            <v>CSO-자사</v>
          </cell>
        </row>
        <row r="814">
          <cell r="C814">
            <v>3906101</v>
          </cell>
          <cell r="D814" t="str">
            <v>셀스틴정1mg(아젤라스틴염산염) 30T BTL</v>
          </cell>
          <cell r="E814" t="str">
            <v>셀스틴정</v>
          </cell>
          <cell r="F814" t="str">
            <v>자사</v>
          </cell>
          <cell r="G814" t="str">
            <v>청주</v>
          </cell>
          <cell r="H814" t="str">
            <v>CSO</v>
          </cell>
          <cell r="I814" t="str">
            <v>케미컬</v>
          </cell>
          <cell r="J814" t="str">
            <v>CSO-자사</v>
          </cell>
        </row>
        <row r="815">
          <cell r="C815">
            <v>3906102</v>
          </cell>
          <cell r="D815" t="str">
            <v>셀스틴정1mg(아젤라스틴염산염) 100T BTL</v>
          </cell>
          <cell r="E815" t="str">
            <v>셀스틴정</v>
          </cell>
          <cell r="F815" t="str">
            <v>자사</v>
          </cell>
          <cell r="G815" t="str">
            <v>청주</v>
          </cell>
          <cell r="H815" t="str">
            <v>CSO</v>
          </cell>
          <cell r="I815" t="str">
            <v>케미컬</v>
          </cell>
          <cell r="J815" t="str">
            <v>CSO-자사</v>
          </cell>
        </row>
        <row r="816">
          <cell r="C816">
            <v>3906300</v>
          </cell>
          <cell r="D816" t="str">
            <v>알세틴정(5mg)(레보세티리진염산염) 1T(낱알반품용)</v>
          </cell>
          <cell r="E816" t="str">
            <v>알세틴정</v>
          </cell>
          <cell r="F816" t="str">
            <v>자사</v>
          </cell>
          <cell r="G816" t="str">
            <v>청주</v>
          </cell>
          <cell r="H816" t="str">
            <v>CSO</v>
          </cell>
          <cell r="I816" t="str">
            <v>케미컬</v>
          </cell>
          <cell r="J816" t="str">
            <v>CSO-자사</v>
          </cell>
        </row>
        <row r="817">
          <cell r="C817">
            <v>3906301</v>
          </cell>
          <cell r="D817" t="str">
            <v>알세틴정(5mg)(레보세티리진염산염) 30T BTL</v>
          </cell>
          <cell r="E817" t="str">
            <v>알세틴정</v>
          </cell>
          <cell r="F817" t="str">
            <v>자사</v>
          </cell>
          <cell r="G817" t="str">
            <v>청주</v>
          </cell>
          <cell r="H817" t="str">
            <v>CSO</v>
          </cell>
          <cell r="I817" t="str">
            <v>케미컬</v>
          </cell>
          <cell r="J817" t="str">
            <v>CSO-자사</v>
          </cell>
        </row>
        <row r="818">
          <cell r="C818">
            <v>3906302</v>
          </cell>
          <cell r="D818" t="str">
            <v>알세틴정(5mg)(레보세티리진염산염) 100T BTL</v>
          </cell>
          <cell r="E818" t="str">
            <v>알세틴정</v>
          </cell>
          <cell r="F818" t="str">
            <v>자사</v>
          </cell>
          <cell r="G818" t="str">
            <v>청주</v>
          </cell>
          <cell r="H818" t="str">
            <v>CSO</v>
          </cell>
          <cell r="I818" t="str">
            <v>케미컬</v>
          </cell>
          <cell r="J818" t="str">
            <v>CSO-자사</v>
          </cell>
        </row>
        <row r="819">
          <cell r="C819">
            <v>3906404</v>
          </cell>
          <cell r="D819" t="str">
            <v>비나크린정(100mg)(사르포그렐레이트염산염) 1T Bulk(생동용)</v>
          </cell>
          <cell r="E819" t="str">
            <v>비나크린정</v>
          </cell>
          <cell r="F819" t="str">
            <v>자사</v>
          </cell>
          <cell r="G819" t="str">
            <v>청주</v>
          </cell>
          <cell r="H819" t="str">
            <v>CSO</v>
          </cell>
          <cell r="I819" t="str">
            <v>케미컬</v>
          </cell>
          <cell r="J819" t="str">
            <v>CSO-자사</v>
          </cell>
        </row>
        <row r="820">
          <cell r="C820">
            <v>3906700</v>
          </cell>
          <cell r="D820" t="str">
            <v>에소졸정40mg(에스오메프라졸마그네슘이수화물) 1T(낱알반품용)(위탁:진양제약)</v>
          </cell>
          <cell r="E820" t="str">
            <v>에소졸정</v>
          </cell>
          <cell r="F820" t="str">
            <v>위탁</v>
          </cell>
          <cell r="G820" t="str">
            <v>청주</v>
          </cell>
          <cell r="H820" t="str">
            <v>CSO</v>
          </cell>
          <cell r="I820" t="str">
            <v>케미컬</v>
          </cell>
          <cell r="J820" t="str">
            <v>CSO-위탁</v>
          </cell>
        </row>
        <row r="821">
          <cell r="C821">
            <v>3906702</v>
          </cell>
          <cell r="D821" t="str">
            <v>에소졸정40mg(에스오메프라졸마그네슘삼수화물) 28T Alu-Alu(위탁:진양제약)</v>
          </cell>
          <cell r="E821" t="str">
            <v>에소졸정</v>
          </cell>
          <cell r="F821" t="str">
            <v>위탁</v>
          </cell>
          <cell r="G821" t="str">
            <v>청주</v>
          </cell>
          <cell r="H821" t="str">
            <v>CSO</v>
          </cell>
          <cell r="I821" t="str">
            <v>케미컬</v>
          </cell>
          <cell r="J821" t="str">
            <v>CSO-위탁</v>
          </cell>
        </row>
        <row r="822">
          <cell r="C822">
            <v>3906800</v>
          </cell>
          <cell r="D822" t="str">
            <v>글리메정(2mg)(글리메피리드) 1T(낱알반품용)</v>
          </cell>
          <cell r="E822" t="str">
            <v>글리메정</v>
          </cell>
          <cell r="F822" t="str">
            <v>자사</v>
          </cell>
          <cell r="G822" t="str">
            <v>청주</v>
          </cell>
          <cell r="H822" t="str">
            <v>CSO</v>
          </cell>
          <cell r="I822" t="str">
            <v>케미컬</v>
          </cell>
          <cell r="J822" t="str">
            <v>CSO-자사</v>
          </cell>
        </row>
        <row r="823">
          <cell r="C823">
            <v>3906900</v>
          </cell>
          <cell r="D823" t="str">
            <v>글리세이트연질캡슐(400mg)(콜린알포세레이트) 1T(낱알반품용)(위탁:서흥)</v>
          </cell>
          <cell r="E823" t="str">
            <v>글리세이트연질캡슐</v>
          </cell>
          <cell r="F823" t="str">
            <v>위탁</v>
          </cell>
          <cell r="G823" t="str">
            <v>청주</v>
          </cell>
          <cell r="H823" t="str">
            <v>CSO</v>
          </cell>
          <cell r="I823" t="str">
            <v>케미컬</v>
          </cell>
          <cell r="J823" t="str">
            <v>CSO-위탁</v>
          </cell>
        </row>
        <row r="824">
          <cell r="C824">
            <v>3906902</v>
          </cell>
          <cell r="D824" t="str">
            <v>글리세이트연질캡슐(400mg)(콜린알포세레이트) 90C PTP(위탁:서흥)</v>
          </cell>
          <cell r="E824" t="str">
            <v>글리세이트연질캡슐</v>
          </cell>
          <cell r="F824" t="str">
            <v>위탁</v>
          </cell>
          <cell r="G824" t="str">
            <v>청주</v>
          </cell>
          <cell r="H824" t="str">
            <v>CSO</v>
          </cell>
          <cell r="I824" t="str">
            <v>케미컬</v>
          </cell>
          <cell r="J824" t="str">
            <v>CSO-위탁</v>
          </cell>
        </row>
        <row r="825">
          <cell r="C825">
            <v>3907001</v>
          </cell>
          <cell r="D825" t="str">
            <v>토바스틴정80밀리그램(아토르바스타틴칼슘삼수화물) 30T BTL</v>
          </cell>
          <cell r="E825" t="str">
            <v>토바스틴정</v>
          </cell>
          <cell r="F825" t="str">
            <v>자사</v>
          </cell>
          <cell r="G825" t="str">
            <v>청주</v>
          </cell>
          <cell r="H825" t="str">
            <v>CSO</v>
          </cell>
          <cell r="I825" t="str">
            <v>케미컬</v>
          </cell>
          <cell r="J825" t="str">
            <v>CSO-자사</v>
          </cell>
        </row>
        <row r="826">
          <cell r="C826">
            <v>3907006</v>
          </cell>
          <cell r="D826" t="str">
            <v>토바스틴정80밀리그램(아토르바스타틴칼슘삼수화물) 100T BTL</v>
          </cell>
          <cell r="E826" t="str">
            <v>토바스틴정</v>
          </cell>
          <cell r="F826" t="str">
            <v>자사</v>
          </cell>
          <cell r="G826" t="str">
            <v>청주</v>
          </cell>
          <cell r="H826" t="str">
            <v>CSO</v>
          </cell>
          <cell r="I826" t="str">
            <v>케미컬</v>
          </cell>
          <cell r="J826" t="str">
            <v>CSO-자사</v>
          </cell>
        </row>
        <row r="827">
          <cell r="C827">
            <v>3907300</v>
          </cell>
          <cell r="D827" t="str">
            <v>란시졸캡슐30mg(란소프라졸) 1C(낱알반품용)(위탁)</v>
          </cell>
          <cell r="E827" t="str">
            <v>란시졸캡슐</v>
          </cell>
          <cell r="F827" t="str">
            <v>위탁</v>
          </cell>
          <cell r="G827" t="str">
            <v>청주</v>
          </cell>
          <cell r="H827" t="str">
            <v>CSO</v>
          </cell>
          <cell r="I827" t="str">
            <v>케미컬</v>
          </cell>
          <cell r="J827" t="str">
            <v>CSO-위탁</v>
          </cell>
        </row>
        <row r="828">
          <cell r="C828">
            <v>3907302</v>
          </cell>
          <cell r="D828" t="str">
            <v>란시졸캡슐30mg(란소프라졸) 30C PTP(위탁:대웅제약)</v>
          </cell>
          <cell r="E828" t="str">
            <v>란시졸캡슐</v>
          </cell>
          <cell r="F828" t="str">
            <v>위탁</v>
          </cell>
          <cell r="G828" t="str">
            <v>청주</v>
          </cell>
          <cell r="H828" t="str">
            <v>CSO</v>
          </cell>
          <cell r="I828" t="str">
            <v>케미컬</v>
          </cell>
          <cell r="J828" t="str">
            <v>CSO-위탁</v>
          </cell>
        </row>
        <row r="829">
          <cell r="C829">
            <v>3907303</v>
          </cell>
          <cell r="D829" t="str">
            <v>란시졸캡슐30mg(란소프라졸) 28C BTL(위탁:유니메드제약)</v>
          </cell>
          <cell r="E829" t="str">
            <v>란시졸캡슐</v>
          </cell>
          <cell r="F829" t="str">
            <v>위탁</v>
          </cell>
          <cell r="G829" t="str">
            <v>청주</v>
          </cell>
          <cell r="H829" t="str">
            <v>CSO</v>
          </cell>
          <cell r="I829" t="str">
            <v>케미컬</v>
          </cell>
          <cell r="J829" t="str">
            <v>CSO-위탁</v>
          </cell>
        </row>
        <row r="830">
          <cell r="C830">
            <v>3907602</v>
          </cell>
          <cell r="D830" t="str">
            <v>토파스정100mg(토피라메이트) 30T BTL</v>
          </cell>
          <cell r="E830" t="str">
            <v>토파스정</v>
          </cell>
          <cell r="F830" t="str">
            <v>자사</v>
          </cell>
          <cell r="G830" t="str">
            <v>청주</v>
          </cell>
          <cell r="H830" t="str">
            <v>CSO</v>
          </cell>
          <cell r="I830" t="str">
            <v>케미컬</v>
          </cell>
          <cell r="J830" t="str">
            <v>CSO-자사</v>
          </cell>
        </row>
        <row r="831">
          <cell r="C831">
            <v>3907603</v>
          </cell>
          <cell r="D831" t="str">
            <v>토파스정100mg(토피라메이트) 100T BTL</v>
          </cell>
          <cell r="E831" t="str">
            <v>토파스정</v>
          </cell>
          <cell r="F831" t="str">
            <v>자사</v>
          </cell>
          <cell r="G831" t="str">
            <v>청주</v>
          </cell>
          <cell r="H831" t="str">
            <v>CSO</v>
          </cell>
          <cell r="I831" t="str">
            <v>케미컬</v>
          </cell>
          <cell r="J831" t="str">
            <v>CSO-자사</v>
          </cell>
        </row>
        <row r="832">
          <cell r="C832">
            <v>3908000</v>
          </cell>
          <cell r="D832" t="str">
            <v>셀트리온클래리트로마이신정250mg 1T(낱알반품용)</v>
          </cell>
          <cell r="E832" t="str">
            <v>셀트리온클래리트로마이신정</v>
          </cell>
          <cell r="F832" t="str">
            <v>자사</v>
          </cell>
          <cell r="G832" t="str">
            <v>청주</v>
          </cell>
          <cell r="H832" t="str">
            <v>CSO</v>
          </cell>
          <cell r="I832" t="str">
            <v>케미컬</v>
          </cell>
          <cell r="J832" t="str">
            <v>CSO-자사</v>
          </cell>
        </row>
        <row r="833">
          <cell r="C833">
            <v>3908300</v>
          </cell>
          <cell r="D833" t="str">
            <v>코살정100mg(로사르탄칼륨) 1T(낱알반품용)</v>
          </cell>
          <cell r="E833" t="str">
            <v>코살정</v>
          </cell>
          <cell r="F833" t="str">
            <v>자사</v>
          </cell>
          <cell r="G833" t="str">
            <v>청주</v>
          </cell>
          <cell r="H833" t="str">
            <v>CSO</v>
          </cell>
          <cell r="I833" t="str">
            <v>케미컬</v>
          </cell>
          <cell r="J833" t="str">
            <v>CSO-자사</v>
          </cell>
        </row>
        <row r="834">
          <cell r="C834">
            <v>3908302</v>
          </cell>
          <cell r="D834" t="str">
            <v>코살정100mg(로사르탄칼륨) 30T BTL</v>
          </cell>
          <cell r="E834" t="str">
            <v>코살정</v>
          </cell>
          <cell r="F834" t="str">
            <v>자사</v>
          </cell>
          <cell r="G834" t="str">
            <v>청주</v>
          </cell>
          <cell r="H834" t="str">
            <v>CSO</v>
          </cell>
          <cell r="I834" t="str">
            <v>케미컬</v>
          </cell>
          <cell r="J834" t="str">
            <v>CSO-자사</v>
          </cell>
        </row>
        <row r="835">
          <cell r="C835">
            <v>3908303</v>
          </cell>
          <cell r="D835" t="str">
            <v>코살정100mg(로사르탄칼륨) 300T BTL</v>
          </cell>
          <cell r="E835" t="str">
            <v>코살정</v>
          </cell>
          <cell r="F835" t="str">
            <v>자사</v>
          </cell>
          <cell r="G835" t="str">
            <v>청주</v>
          </cell>
          <cell r="H835" t="str">
            <v>CSO</v>
          </cell>
          <cell r="I835" t="str">
            <v>케미컬</v>
          </cell>
          <cell r="J835" t="str">
            <v>CSO-자사</v>
          </cell>
        </row>
        <row r="836">
          <cell r="C836">
            <v>3908400</v>
          </cell>
          <cell r="D836" t="str">
            <v>코살정(50mg)(로사르탄칼륨) 1T(낱알반품용)</v>
          </cell>
          <cell r="E836" t="str">
            <v>코살정</v>
          </cell>
          <cell r="F836" t="str">
            <v>자사</v>
          </cell>
          <cell r="G836" t="str">
            <v>청주</v>
          </cell>
          <cell r="H836" t="str">
            <v>CSO</v>
          </cell>
          <cell r="I836" t="str">
            <v>케미컬</v>
          </cell>
          <cell r="J836" t="str">
            <v>CSO-자사</v>
          </cell>
        </row>
        <row r="837">
          <cell r="C837">
            <v>3908402</v>
          </cell>
          <cell r="D837" t="str">
            <v>코살정(50mg)(로사르탄칼륨) 30T BTL</v>
          </cell>
          <cell r="E837" t="str">
            <v>코살정</v>
          </cell>
          <cell r="F837" t="str">
            <v>자사</v>
          </cell>
          <cell r="G837" t="str">
            <v>청주</v>
          </cell>
          <cell r="H837" t="str">
            <v>CSO</v>
          </cell>
          <cell r="I837" t="str">
            <v>케미컬</v>
          </cell>
          <cell r="J837" t="str">
            <v>CSO-자사</v>
          </cell>
        </row>
        <row r="838">
          <cell r="C838">
            <v>3908403</v>
          </cell>
          <cell r="D838" t="str">
            <v>코살정(50mg)(로사르탄칼륨) 300T BTL</v>
          </cell>
          <cell r="E838" t="str">
            <v>코살정</v>
          </cell>
          <cell r="F838" t="str">
            <v>자사</v>
          </cell>
          <cell r="G838" t="str">
            <v>청주</v>
          </cell>
          <cell r="H838" t="str">
            <v>CSO</v>
          </cell>
          <cell r="I838" t="str">
            <v>케미컬</v>
          </cell>
          <cell r="J838" t="str">
            <v>CSO-자사</v>
          </cell>
        </row>
        <row r="839">
          <cell r="C839">
            <v>3908900</v>
          </cell>
          <cell r="D839" t="str">
            <v>쥴로틴캡슐30mg(둘록세틴염산염) 1C(낱알반품용)(위탁:삼진제약)</v>
          </cell>
          <cell r="E839" t="str">
            <v>쥴로틴캡슐</v>
          </cell>
          <cell r="F839" t="str">
            <v>위탁</v>
          </cell>
          <cell r="G839" t="str">
            <v>청주</v>
          </cell>
          <cell r="H839" t="str">
            <v>CSO</v>
          </cell>
          <cell r="I839" t="str">
            <v>케미컬</v>
          </cell>
          <cell r="J839" t="str">
            <v>CSO-위탁</v>
          </cell>
        </row>
        <row r="840">
          <cell r="C840">
            <v>3908902</v>
          </cell>
          <cell r="D840" t="str">
            <v>쥴로틴캡슐30mg(둘록세틴염산염) 28C PTP(위탁:삼진제약)</v>
          </cell>
          <cell r="E840" t="str">
            <v>쥴로틴캡슐</v>
          </cell>
          <cell r="F840" t="str">
            <v>위탁</v>
          </cell>
          <cell r="G840" t="str">
            <v>청주</v>
          </cell>
          <cell r="H840" t="str">
            <v>CSO</v>
          </cell>
          <cell r="I840" t="str">
            <v>케미컬</v>
          </cell>
          <cell r="J840" t="str">
            <v>CSO-위탁</v>
          </cell>
        </row>
        <row r="841">
          <cell r="C841">
            <v>3909000</v>
          </cell>
          <cell r="D841" t="str">
            <v>쥴로틴캡슐60mg(둘록세틴염산염) 1C(낱알반품용)(위탁:삼진제약)</v>
          </cell>
          <cell r="E841" t="str">
            <v>쥴로틴캡슐</v>
          </cell>
          <cell r="F841" t="str">
            <v>위탁</v>
          </cell>
          <cell r="G841" t="str">
            <v>청주</v>
          </cell>
          <cell r="H841" t="str">
            <v>CSO</v>
          </cell>
          <cell r="I841" t="str">
            <v>케미컬</v>
          </cell>
          <cell r="J841" t="str">
            <v>CSO-위탁</v>
          </cell>
        </row>
        <row r="842">
          <cell r="C842">
            <v>3909002</v>
          </cell>
          <cell r="D842" t="str">
            <v>쥴로틴캡슐60mg(둘록세틴염산염) 28C PTP(위탁:삼진제약)</v>
          </cell>
          <cell r="E842" t="str">
            <v>쥴로틴캡슐</v>
          </cell>
          <cell r="F842" t="str">
            <v>위탁</v>
          </cell>
          <cell r="G842" t="str">
            <v>청주</v>
          </cell>
          <cell r="H842" t="str">
            <v>CSO</v>
          </cell>
          <cell r="I842" t="str">
            <v>케미컬</v>
          </cell>
          <cell r="J842" t="str">
            <v>CSO-위탁</v>
          </cell>
        </row>
        <row r="843">
          <cell r="C843">
            <v>3909100</v>
          </cell>
          <cell r="D843" t="str">
            <v>클로피렐듀오캡슐 1C(낱알반품용)(위탁:휴온스)</v>
          </cell>
          <cell r="E843" t="str">
            <v>클로피렐듀오캡슐</v>
          </cell>
          <cell r="F843" t="str">
            <v>위탁</v>
          </cell>
          <cell r="G843" t="str">
            <v>청주</v>
          </cell>
          <cell r="H843" t="str">
            <v>CSO</v>
          </cell>
          <cell r="I843" t="str">
            <v>케미컬</v>
          </cell>
          <cell r="J843" t="str">
            <v>CSO-위탁</v>
          </cell>
        </row>
        <row r="844">
          <cell r="C844">
            <v>3909102</v>
          </cell>
          <cell r="D844" t="str">
            <v>클로피렐듀오캡슐 30C BTL(위탁:휴온스)</v>
          </cell>
          <cell r="E844" t="str">
            <v>클로피렐듀오캡슐</v>
          </cell>
          <cell r="F844" t="str">
            <v>위탁</v>
          </cell>
          <cell r="G844" t="str">
            <v>청주</v>
          </cell>
          <cell r="H844" t="str">
            <v>CSO</v>
          </cell>
          <cell r="I844" t="str">
            <v>케미컬</v>
          </cell>
          <cell r="J844" t="str">
            <v>CSO-위탁</v>
          </cell>
        </row>
        <row r="845">
          <cell r="C845">
            <v>3909103</v>
          </cell>
          <cell r="D845" t="str">
            <v>클로피렐듀오캡슐 300C BTL(위탁:휴온스)</v>
          </cell>
          <cell r="E845" t="str">
            <v>클로피렐듀오캡슐</v>
          </cell>
          <cell r="F845" t="str">
            <v>위탁</v>
          </cell>
          <cell r="G845" t="str">
            <v>청주</v>
          </cell>
          <cell r="H845" t="str">
            <v>CSO</v>
          </cell>
          <cell r="I845" t="str">
            <v>케미컬</v>
          </cell>
          <cell r="J845" t="str">
            <v>CSO-위탁</v>
          </cell>
        </row>
        <row r="846">
          <cell r="C846">
            <v>3909200</v>
          </cell>
          <cell r="D846" t="str">
            <v>바이시브정10/20mg 1T(낱알반품용)(위탁:대원제약)</v>
          </cell>
          <cell r="E846" t="str">
            <v>바이시브정</v>
          </cell>
          <cell r="F846" t="str">
            <v>위탁</v>
          </cell>
          <cell r="G846" t="str">
            <v>청주</v>
          </cell>
          <cell r="H846" t="str">
            <v>CSO</v>
          </cell>
          <cell r="I846" t="str">
            <v>케미컬</v>
          </cell>
          <cell r="J846" t="str">
            <v>CSO-위탁</v>
          </cell>
        </row>
        <row r="847">
          <cell r="C847">
            <v>3909202</v>
          </cell>
          <cell r="D847" t="str">
            <v>바이시브정10/20mg 30T Alu-Alu(위탁:대원제약)</v>
          </cell>
          <cell r="E847" t="str">
            <v>바이시브정</v>
          </cell>
          <cell r="F847" t="str">
            <v>위탁</v>
          </cell>
          <cell r="G847" t="str">
            <v>청주</v>
          </cell>
          <cell r="H847" t="str">
            <v>CSO</v>
          </cell>
          <cell r="I847" t="str">
            <v>케미컬</v>
          </cell>
          <cell r="J847" t="str">
            <v>CSO-위탁</v>
          </cell>
        </row>
        <row r="848">
          <cell r="C848">
            <v>3909401</v>
          </cell>
          <cell r="D848" t="str">
            <v>록소디엘정60mg(록소프로펜나트륨수화물) 30T BTL(수탁:다산제약)</v>
          </cell>
          <cell r="E848" t="str">
            <v>록소디엘정</v>
          </cell>
          <cell r="F848" t="str">
            <v>자사</v>
          </cell>
          <cell r="G848" t="str">
            <v>청주</v>
          </cell>
          <cell r="H848" t="str">
            <v>케미컬</v>
          </cell>
          <cell r="I848" t="str">
            <v>케미컬</v>
          </cell>
          <cell r="J848" t="str">
            <v>기타-자사</v>
          </cell>
        </row>
        <row r="849">
          <cell r="C849">
            <v>3909402</v>
          </cell>
          <cell r="D849" t="str">
            <v>록소디엘정60mg(록소프로펜나트륨수화물) 500T BTL(수탁:다산제약)</v>
          </cell>
          <cell r="E849" t="str">
            <v>록소디엘정</v>
          </cell>
          <cell r="F849" t="str">
            <v>자사</v>
          </cell>
          <cell r="G849" t="str">
            <v>청주</v>
          </cell>
          <cell r="H849" t="str">
            <v>케미컬</v>
          </cell>
          <cell r="I849" t="str">
            <v>케미컬</v>
          </cell>
          <cell r="J849" t="str">
            <v>기타-자사</v>
          </cell>
        </row>
        <row r="850">
          <cell r="C850">
            <v>3909600</v>
          </cell>
          <cell r="D850" t="str">
            <v>바이시브정10/10mg 1T(낱알반품용)(위탁:대원제약)</v>
          </cell>
          <cell r="E850" t="str">
            <v>바이시브정</v>
          </cell>
          <cell r="F850" t="str">
            <v>위탁</v>
          </cell>
          <cell r="G850" t="str">
            <v>청주</v>
          </cell>
          <cell r="H850" t="str">
            <v>CSO</v>
          </cell>
          <cell r="I850" t="str">
            <v>케미컬</v>
          </cell>
          <cell r="J850" t="str">
            <v>CSO-위탁</v>
          </cell>
        </row>
        <row r="851">
          <cell r="C851">
            <v>3909601</v>
          </cell>
          <cell r="D851" t="str">
            <v>바이시브정10/10mg 30T Alu-Alu(위탁:대원제약)</v>
          </cell>
          <cell r="E851" t="str">
            <v>바이시브정</v>
          </cell>
          <cell r="F851" t="str">
            <v>위탁</v>
          </cell>
          <cell r="G851" t="str">
            <v>청주</v>
          </cell>
          <cell r="H851" t="str">
            <v>CSO</v>
          </cell>
          <cell r="I851" t="str">
            <v>케미컬</v>
          </cell>
          <cell r="J851" t="str">
            <v>CSO-위탁</v>
          </cell>
        </row>
        <row r="852">
          <cell r="C852">
            <v>3909900</v>
          </cell>
          <cell r="D852" t="str">
            <v>에소졸정20mg(에스오메프라졸마그네슘삼수화물) 1T(낱알반품용)(위탁:진양제약)</v>
          </cell>
          <cell r="E852" t="str">
            <v>에소졸정</v>
          </cell>
          <cell r="F852" t="str">
            <v>위탁</v>
          </cell>
          <cell r="G852" t="str">
            <v>청주</v>
          </cell>
          <cell r="H852" t="str">
            <v>CSO</v>
          </cell>
          <cell r="I852" t="str">
            <v>케미컬</v>
          </cell>
          <cell r="J852" t="str">
            <v>CSO-위탁</v>
          </cell>
        </row>
        <row r="853">
          <cell r="C853">
            <v>3909901</v>
          </cell>
          <cell r="D853" t="str">
            <v>에소졸정20mg(에스오메프라졸마그네슘삼수화물) 28T Alu-Alu(위탁:진양제약)</v>
          </cell>
          <cell r="E853" t="str">
            <v>에소졸정</v>
          </cell>
          <cell r="F853" t="str">
            <v>위탁</v>
          </cell>
          <cell r="G853" t="str">
            <v>청주</v>
          </cell>
          <cell r="H853" t="str">
            <v>CSO</v>
          </cell>
          <cell r="I853" t="str">
            <v>케미컬</v>
          </cell>
          <cell r="J853" t="str">
            <v>CSO-위탁</v>
          </cell>
        </row>
        <row r="854">
          <cell r="C854">
            <v>3910000</v>
          </cell>
          <cell r="D854" t="str">
            <v>탐솔캡슐(탐스로신염산염) 1C(낱알반품용)(위탁:제뉴원사이언스)</v>
          </cell>
          <cell r="E854" t="str">
            <v>탐솔캡슐</v>
          </cell>
          <cell r="F854" t="str">
            <v>위탁</v>
          </cell>
          <cell r="G854" t="str">
            <v>청주</v>
          </cell>
          <cell r="H854" t="str">
            <v>CSO</v>
          </cell>
          <cell r="I854" t="str">
            <v>케미컬</v>
          </cell>
          <cell r="J854" t="str">
            <v>CSO-위탁</v>
          </cell>
        </row>
        <row r="855">
          <cell r="C855">
            <v>3910001</v>
          </cell>
          <cell r="D855" t="str">
            <v>탐솔캡슐(탐스로신염산염) 30C BTL(위탁:제뉴원사이언스)</v>
          </cell>
          <cell r="E855" t="str">
            <v>탐솔캡슐</v>
          </cell>
          <cell r="F855" t="str">
            <v>위탁</v>
          </cell>
          <cell r="G855" t="str">
            <v>청주</v>
          </cell>
          <cell r="H855" t="str">
            <v>CSO</v>
          </cell>
          <cell r="I855" t="str">
            <v>케미컬</v>
          </cell>
          <cell r="J855" t="str">
            <v>CSO-위탁</v>
          </cell>
        </row>
        <row r="856">
          <cell r="C856">
            <v>3910002</v>
          </cell>
          <cell r="D856" t="str">
            <v>탐솔캡슐(탐스로신염산염) 100C BTL(위탁:제뉴원사이언스)</v>
          </cell>
          <cell r="E856" t="str">
            <v>탐솔캡슐</v>
          </cell>
          <cell r="F856" t="str">
            <v>위탁</v>
          </cell>
          <cell r="G856" t="str">
            <v>청주</v>
          </cell>
          <cell r="H856" t="str">
            <v>CSO</v>
          </cell>
          <cell r="I856" t="str">
            <v>케미컬</v>
          </cell>
          <cell r="J856" t="str">
            <v>CSO-위탁</v>
          </cell>
        </row>
        <row r="857">
          <cell r="C857">
            <v>3910300</v>
          </cell>
          <cell r="D857" t="str">
            <v>덱시프린정400mg(덱시부프로펜) 1T(낱알반품용)(위탁:넥스팜코리아)</v>
          </cell>
          <cell r="E857" t="str">
            <v>덱시프린정</v>
          </cell>
          <cell r="F857" t="str">
            <v>위탁</v>
          </cell>
          <cell r="G857" t="str">
            <v>청주</v>
          </cell>
          <cell r="H857" t="str">
            <v>CSO</v>
          </cell>
          <cell r="I857" t="str">
            <v>케미컬</v>
          </cell>
          <cell r="J857" t="str">
            <v>CSO-위탁</v>
          </cell>
        </row>
        <row r="858">
          <cell r="C858">
            <v>3910301</v>
          </cell>
          <cell r="D858" t="str">
            <v>덱시프린정400mg(덱시부프로펜) 30T BTL(위탁:넥스팜코리아)</v>
          </cell>
          <cell r="E858" t="str">
            <v>덱시프린정</v>
          </cell>
          <cell r="F858" t="str">
            <v>위탁</v>
          </cell>
          <cell r="G858" t="str">
            <v>청주</v>
          </cell>
          <cell r="H858" t="str">
            <v>CSO</v>
          </cell>
          <cell r="I858" t="str">
            <v>케미컬</v>
          </cell>
          <cell r="J858" t="str">
            <v>CSO-위탁</v>
          </cell>
        </row>
        <row r="859">
          <cell r="C859">
            <v>3910302</v>
          </cell>
          <cell r="D859" t="str">
            <v>덱시프린정400mg(덱시부프로펜) 300T BTL(위탁:넥스팜코리아)</v>
          </cell>
          <cell r="E859" t="str">
            <v>덱시프린정</v>
          </cell>
          <cell r="F859" t="str">
            <v>위탁</v>
          </cell>
          <cell r="G859" t="str">
            <v>청주</v>
          </cell>
          <cell r="H859" t="str">
            <v>CSO</v>
          </cell>
          <cell r="I859" t="str">
            <v>케미컬</v>
          </cell>
          <cell r="J859" t="str">
            <v>CSO-위탁</v>
          </cell>
        </row>
        <row r="860">
          <cell r="C860">
            <v>3910500</v>
          </cell>
          <cell r="D860" t="str">
            <v>크로스틴정5mg(로수바스타틴칼슘) 1T(낱알반품용)</v>
          </cell>
          <cell r="E860" t="str">
            <v>크로스틴정</v>
          </cell>
          <cell r="F860" t="str">
            <v>자사</v>
          </cell>
          <cell r="G860" t="str">
            <v>청주</v>
          </cell>
          <cell r="H860" t="str">
            <v>CSO</v>
          </cell>
          <cell r="I860" t="str">
            <v>케미컬</v>
          </cell>
          <cell r="J860" t="str">
            <v>CSO-자사</v>
          </cell>
        </row>
        <row r="861">
          <cell r="C861">
            <v>3910501</v>
          </cell>
          <cell r="D861" t="str">
            <v>크로스틴정5mg(로수바스타틴칼슘) 28T Alu-Alu</v>
          </cell>
          <cell r="E861" t="str">
            <v>크로스틴정</v>
          </cell>
          <cell r="F861" t="str">
            <v>자사</v>
          </cell>
          <cell r="G861" t="str">
            <v>청주</v>
          </cell>
          <cell r="H861" t="str">
            <v>CSO</v>
          </cell>
          <cell r="I861" t="str">
            <v>케미컬</v>
          </cell>
          <cell r="J861" t="str">
            <v>CSO-자사</v>
          </cell>
        </row>
        <row r="862">
          <cell r="C862">
            <v>3910600</v>
          </cell>
          <cell r="D862" t="str">
            <v>크로스틴정20mg(로수바스타틴칼슘) 1T(낱알반품용)</v>
          </cell>
          <cell r="E862" t="str">
            <v>크로스틴정</v>
          </cell>
          <cell r="F862" t="str">
            <v>자사</v>
          </cell>
          <cell r="G862" t="str">
            <v>청주</v>
          </cell>
          <cell r="H862" t="str">
            <v>CSO</v>
          </cell>
          <cell r="I862" t="str">
            <v>케미컬</v>
          </cell>
          <cell r="J862" t="str">
            <v>CSO-자사</v>
          </cell>
        </row>
        <row r="863">
          <cell r="C863">
            <v>3910601</v>
          </cell>
          <cell r="D863" t="str">
            <v>크로스틴정20mg(로수바스타틴칼슘) 28T Alu-Alu</v>
          </cell>
          <cell r="E863" t="str">
            <v>크로스틴정</v>
          </cell>
          <cell r="F863" t="str">
            <v>자사</v>
          </cell>
          <cell r="G863" t="str">
            <v>청주</v>
          </cell>
          <cell r="H863" t="str">
            <v>CSO</v>
          </cell>
          <cell r="I863" t="str">
            <v>케미컬</v>
          </cell>
          <cell r="J863" t="str">
            <v>CSO-자사</v>
          </cell>
        </row>
        <row r="864">
          <cell r="C864">
            <v>3910900</v>
          </cell>
          <cell r="D864" t="str">
            <v>셀미스타정40/10mg 1T(낱알반품용)(위탁:다산제약)</v>
          </cell>
          <cell r="E864" t="str">
            <v>셀미스타정</v>
          </cell>
          <cell r="F864" t="str">
            <v>위탁</v>
          </cell>
          <cell r="G864" t="str">
            <v>청주</v>
          </cell>
          <cell r="H864" t="str">
            <v>CSO</v>
          </cell>
          <cell r="I864" t="str">
            <v>케미컬</v>
          </cell>
          <cell r="J864" t="str">
            <v>CSO-위탁</v>
          </cell>
        </row>
        <row r="865">
          <cell r="C865">
            <v>3910901</v>
          </cell>
          <cell r="D865" t="str">
            <v>셀미스타정40/10mg 30T Alu-Alu(위탁:다산제약)</v>
          </cell>
          <cell r="E865" t="str">
            <v>셀미스타정</v>
          </cell>
          <cell r="F865" t="str">
            <v>위탁</v>
          </cell>
          <cell r="G865" t="str">
            <v>청주</v>
          </cell>
          <cell r="H865" t="str">
            <v>CSO</v>
          </cell>
          <cell r="I865" t="str">
            <v>케미컬</v>
          </cell>
          <cell r="J865" t="str">
            <v>CSO-위탁</v>
          </cell>
        </row>
        <row r="866">
          <cell r="C866">
            <v>3911000</v>
          </cell>
          <cell r="D866" t="str">
            <v>셀미스타정40/5mg 1T(낱알반품용)(위탁:다산제약)</v>
          </cell>
          <cell r="E866" t="str">
            <v>셀미스타정</v>
          </cell>
          <cell r="F866" t="str">
            <v>위탁</v>
          </cell>
          <cell r="G866" t="str">
            <v>청주</v>
          </cell>
          <cell r="H866" t="str">
            <v>CSO</v>
          </cell>
          <cell r="I866" t="str">
            <v>케미컬</v>
          </cell>
          <cell r="J866" t="str">
            <v>CSO-위탁</v>
          </cell>
        </row>
        <row r="867">
          <cell r="C867">
            <v>3911001</v>
          </cell>
          <cell r="D867" t="str">
            <v>셀미스타정40/5mg 30T Alu-Alu(위탁:다산제약)</v>
          </cell>
          <cell r="E867" t="str">
            <v>셀미스타정</v>
          </cell>
          <cell r="F867" t="str">
            <v>위탁</v>
          </cell>
          <cell r="G867" t="str">
            <v>청주</v>
          </cell>
          <cell r="H867" t="str">
            <v>CSO</v>
          </cell>
          <cell r="I867" t="str">
            <v>케미컬</v>
          </cell>
          <cell r="J867" t="str">
            <v>CSO-위탁</v>
          </cell>
        </row>
        <row r="868">
          <cell r="C868">
            <v>3911100</v>
          </cell>
          <cell r="D868" t="str">
            <v>셀미스타정80/5mg 1T(낱알반품용)(위탁:다산제약)</v>
          </cell>
          <cell r="E868" t="str">
            <v>셀미스타정</v>
          </cell>
          <cell r="F868" t="str">
            <v>위탁</v>
          </cell>
          <cell r="G868" t="str">
            <v>청주</v>
          </cell>
          <cell r="H868" t="str">
            <v>CSO</v>
          </cell>
          <cell r="I868" t="str">
            <v>케미컬</v>
          </cell>
          <cell r="J868" t="str">
            <v>CSO-위탁</v>
          </cell>
        </row>
        <row r="869">
          <cell r="C869">
            <v>3911101</v>
          </cell>
          <cell r="D869" t="str">
            <v>셀미스타정80/5mg 30T Alu-Alu(위탁:다산제약)</v>
          </cell>
          <cell r="E869" t="str">
            <v>셀미스타정</v>
          </cell>
          <cell r="F869" t="str">
            <v>위탁</v>
          </cell>
          <cell r="G869" t="str">
            <v>청주</v>
          </cell>
          <cell r="H869" t="str">
            <v>CSO</v>
          </cell>
          <cell r="I869" t="str">
            <v>케미컬</v>
          </cell>
          <cell r="J869" t="str">
            <v>CSO-위탁</v>
          </cell>
        </row>
        <row r="870">
          <cell r="C870">
            <v>3911301</v>
          </cell>
          <cell r="D870" t="str">
            <v>네시나정12.5밀리그램(알로글립틴벤조산염) 100T PTP (위탁:셀트리온APAC)</v>
          </cell>
          <cell r="E870" t="str">
            <v>네시나정</v>
          </cell>
          <cell r="F870" t="str">
            <v>위탁</v>
          </cell>
          <cell r="G870" t="str">
            <v>청주</v>
          </cell>
          <cell r="H870" t="str">
            <v>마리나</v>
          </cell>
          <cell r="I870" t="str">
            <v>APAC</v>
          </cell>
          <cell r="J870" t="str">
            <v>APAC한국-ETC(당뇨)</v>
          </cell>
        </row>
        <row r="871">
          <cell r="C871">
            <v>3911401</v>
          </cell>
          <cell r="D871" t="str">
            <v>네시나정25밀리그램(알로글립틴벤조산염) 100T PTP (위탁:셀트리온APAC)</v>
          </cell>
          <cell r="E871" t="str">
            <v>네시나정</v>
          </cell>
          <cell r="F871" t="str">
            <v>위탁</v>
          </cell>
          <cell r="G871" t="str">
            <v>청주</v>
          </cell>
          <cell r="H871" t="str">
            <v>마리나</v>
          </cell>
          <cell r="I871" t="str">
            <v>APAC</v>
          </cell>
          <cell r="J871" t="str">
            <v>APAC한국-ETC(당뇨)</v>
          </cell>
        </row>
        <row r="872">
          <cell r="C872">
            <v>3911501</v>
          </cell>
          <cell r="D872" t="str">
            <v>네시나메트정12.5/500밀리그램 60T PTP(위탁:셀트리온APAC)</v>
          </cell>
          <cell r="E872" t="str">
            <v>네시나메트정</v>
          </cell>
          <cell r="F872" t="str">
            <v>위탁</v>
          </cell>
          <cell r="G872" t="str">
            <v>청주</v>
          </cell>
          <cell r="H872" t="str">
            <v>마리나</v>
          </cell>
          <cell r="I872" t="str">
            <v>APAC</v>
          </cell>
          <cell r="J872" t="str">
            <v>APAC한국-ETC(당뇨)</v>
          </cell>
        </row>
        <row r="873">
          <cell r="C873">
            <v>3911601</v>
          </cell>
          <cell r="D873" t="str">
            <v>네시나메트정12.5/1000밀리그램 60T PTP(위탁:셀트리온APAC)</v>
          </cell>
          <cell r="E873" t="str">
            <v>네시나메트정</v>
          </cell>
          <cell r="F873" t="str">
            <v>위탁</v>
          </cell>
          <cell r="G873" t="str">
            <v>청주</v>
          </cell>
          <cell r="H873" t="str">
            <v>마리나</v>
          </cell>
          <cell r="I873" t="str">
            <v>APAC</v>
          </cell>
          <cell r="J873" t="str">
            <v>APAC한국-ETC(당뇨)</v>
          </cell>
        </row>
        <row r="874">
          <cell r="C874">
            <v>3026701</v>
          </cell>
          <cell r="D874" t="str">
            <v>네시나메트정12.5/850밀리그램 60T PTP(위탁:셀트리온APAC)</v>
          </cell>
          <cell r="E874" t="str">
            <v>네시나메트정</v>
          </cell>
          <cell r="F874" t="str">
            <v>위탁</v>
          </cell>
          <cell r="G874" t="str">
            <v>청주</v>
          </cell>
          <cell r="H874" t="str">
            <v>마리나</v>
          </cell>
          <cell r="I874" t="str">
            <v>APAC</v>
          </cell>
          <cell r="J874" t="str">
            <v>APAC한국-ETC(당뇨)</v>
          </cell>
        </row>
        <row r="875">
          <cell r="C875">
            <v>3911801</v>
          </cell>
          <cell r="D875" t="str">
            <v>네시나액트정25/15밀리그램 100T PTP(위탁:셀트리온APAC)</v>
          </cell>
          <cell r="E875" t="str">
            <v>네시나액트정</v>
          </cell>
          <cell r="F875" t="str">
            <v>위탁</v>
          </cell>
          <cell r="G875" t="str">
            <v>청주</v>
          </cell>
          <cell r="H875" t="str">
            <v>마리나</v>
          </cell>
          <cell r="I875" t="str">
            <v>APAC</v>
          </cell>
          <cell r="J875" t="str">
            <v>APAC한국-ETC(당뇨)</v>
          </cell>
        </row>
        <row r="876">
          <cell r="C876">
            <v>3911901</v>
          </cell>
          <cell r="D876" t="str">
            <v>네시나액트정25/30밀리그램 100T PTP(위탁:셀트리온APAC)</v>
          </cell>
          <cell r="E876" t="str">
            <v>네시나액트정</v>
          </cell>
          <cell r="F876" t="str">
            <v>위탁</v>
          </cell>
          <cell r="G876" t="str">
            <v>청주</v>
          </cell>
          <cell r="H876" t="str">
            <v>마리나</v>
          </cell>
          <cell r="I876" t="str">
            <v>APAC</v>
          </cell>
          <cell r="J876" t="str">
            <v>APAC한국-ETC(당뇨)</v>
          </cell>
        </row>
        <row r="877">
          <cell r="C877">
            <v>7100101</v>
          </cell>
          <cell r="D877" t="str">
            <v>램시마주사 100mg 1Vial</v>
          </cell>
          <cell r="E877" t="str">
            <v>램시마IV</v>
          </cell>
          <cell r="F877" t="str">
            <v>상품</v>
          </cell>
          <cell r="G877" t="str">
            <v>상품</v>
          </cell>
          <cell r="H877" t="str">
            <v>바이오</v>
          </cell>
          <cell r="I877" t="str">
            <v>바이오</v>
          </cell>
          <cell r="J877" t="str">
            <v>램시마IV</v>
          </cell>
        </row>
        <row r="878">
          <cell r="C878">
            <v>7100301</v>
          </cell>
          <cell r="D878" t="str">
            <v>허쥬마주사 150mg 1Vial</v>
          </cell>
          <cell r="E878" t="str">
            <v>허쥬마주사</v>
          </cell>
          <cell r="F878" t="str">
            <v>상품</v>
          </cell>
          <cell r="G878" t="str">
            <v>상품</v>
          </cell>
          <cell r="H878" t="str">
            <v>바이오</v>
          </cell>
          <cell r="I878" t="str">
            <v>바이오</v>
          </cell>
          <cell r="J878" t="str">
            <v>허쥬마150mg</v>
          </cell>
        </row>
        <row r="879">
          <cell r="C879">
            <v>7100401</v>
          </cell>
          <cell r="D879" t="str">
            <v>허쥬마주사 440mg 1Vial</v>
          </cell>
          <cell r="E879" t="str">
            <v>허쥬마주사</v>
          </cell>
          <cell r="F879" t="str">
            <v>상품</v>
          </cell>
          <cell r="G879" t="str">
            <v>상품</v>
          </cell>
          <cell r="H879" t="str">
            <v>바이오</v>
          </cell>
          <cell r="I879" t="str">
            <v>바이오</v>
          </cell>
          <cell r="J879" t="str">
            <v>허쥬마440mg</v>
          </cell>
        </row>
        <row r="880">
          <cell r="C880">
            <v>7100501</v>
          </cell>
          <cell r="D880" t="str">
            <v>트룩시마주사 500mg 1Vial</v>
          </cell>
          <cell r="E880" t="str">
            <v>트룩시마주사</v>
          </cell>
          <cell r="F880" t="str">
            <v>상품</v>
          </cell>
          <cell r="G880" t="str">
            <v>상품</v>
          </cell>
          <cell r="H880" t="str">
            <v>바이오</v>
          </cell>
          <cell r="I880" t="str">
            <v>바이오</v>
          </cell>
          <cell r="J880" t="str">
            <v>트룩시마500mg</v>
          </cell>
        </row>
        <row r="881">
          <cell r="C881">
            <v>7100600</v>
          </cell>
          <cell r="D881" t="str">
            <v>트룩시마주사 100mg 1Vial (낱알반품용)</v>
          </cell>
          <cell r="E881" t="str">
            <v>트룩시마주사</v>
          </cell>
          <cell r="F881" t="str">
            <v>상품</v>
          </cell>
          <cell r="G881" t="str">
            <v>상품</v>
          </cell>
          <cell r="H881" t="str">
            <v>바이오</v>
          </cell>
          <cell r="I881" t="str">
            <v>바이오</v>
          </cell>
          <cell r="J881" t="str">
            <v>트룩시마100mg</v>
          </cell>
        </row>
        <row r="882">
          <cell r="C882">
            <v>7100601</v>
          </cell>
          <cell r="D882" t="str">
            <v>트룩시마주사 100mg 2Vial</v>
          </cell>
          <cell r="E882" t="str">
            <v>트룩시마주사</v>
          </cell>
          <cell r="F882" t="str">
            <v>상품</v>
          </cell>
          <cell r="G882" t="str">
            <v>상품</v>
          </cell>
          <cell r="H882" t="str">
            <v>바이오</v>
          </cell>
          <cell r="I882" t="str">
            <v>바이오</v>
          </cell>
          <cell r="J882" t="str">
            <v>트룩시마100mg</v>
          </cell>
        </row>
        <row r="883">
          <cell r="C883">
            <v>7100701</v>
          </cell>
          <cell r="D883" t="str">
            <v>램시마 펜주 120mg 1프리필드펜 카톤 (AI)</v>
          </cell>
          <cell r="E883" t="str">
            <v>램시마SC</v>
          </cell>
          <cell r="F883" t="str">
            <v>상품</v>
          </cell>
          <cell r="G883" t="str">
            <v>상품</v>
          </cell>
          <cell r="H883" t="str">
            <v>바이오</v>
          </cell>
          <cell r="I883" t="str">
            <v>바이오</v>
          </cell>
          <cell r="J883" t="str">
            <v>램시마SC</v>
          </cell>
        </row>
        <row r="884">
          <cell r="C884">
            <v>7100801</v>
          </cell>
          <cell r="D884" t="str">
            <v>램시마 프리필드시린지주 120mg 1 프리필드시린지 카톤 (PFS-S)</v>
          </cell>
          <cell r="E884" t="str">
            <v>램시마SC</v>
          </cell>
          <cell r="F884" t="str">
            <v>상품</v>
          </cell>
          <cell r="G884" t="str">
            <v>상품</v>
          </cell>
          <cell r="H884" t="str">
            <v>바이오</v>
          </cell>
          <cell r="I884" t="str">
            <v>바이오</v>
          </cell>
          <cell r="J884" t="str">
            <v>램시마SC</v>
          </cell>
        </row>
        <row r="885">
          <cell r="C885">
            <v>7100901</v>
          </cell>
          <cell r="D885" t="str">
            <v>렉키로나 960밀리그램 (KR) 1Vial Carton</v>
          </cell>
          <cell r="E885" t="str">
            <v>렉키로나</v>
          </cell>
          <cell r="F885" t="str">
            <v>상품</v>
          </cell>
          <cell r="G885" t="str">
            <v>상품</v>
          </cell>
          <cell r="H885" t="str">
            <v>바이오</v>
          </cell>
          <cell r="I885" t="str">
            <v>렉키로나</v>
          </cell>
          <cell r="J885" t="str">
            <v>렉키로나</v>
          </cell>
        </row>
        <row r="886">
          <cell r="C886">
            <v>7101001</v>
          </cell>
          <cell r="D886" t="str">
            <v>유플라이마 펜주 40mg/0.4mL 1주사/펜</v>
          </cell>
          <cell r="E886" t="str">
            <v>유플라이마</v>
          </cell>
          <cell r="F886" t="str">
            <v>상품</v>
          </cell>
          <cell r="G886" t="str">
            <v>상품</v>
          </cell>
          <cell r="H886" t="str">
            <v>바이오</v>
          </cell>
          <cell r="I886" t="str">
            <v>바이오</v>
          </cell>
          <cell r="J886" t="str">
            <v>유플라이마</v>
          </cell>
        </row>
        <row r="887">
          <cell r="C887">
            <v>7200400</v>
          </cell>
          <cell r="D887" t="str">
            <v>디메리드정2mg(글리메피리드) 1T(낱알반품용)(상품:다산제약)</v>
          </cell>
          <cell r="E887" t="str">
            <v>디메리드정</v>
          </cell>
          <cell r="F887" t="str">
            <v>상품</v>
          </cell>
          <cell r="G887" t="str">
            <v>상품</v>
          </cell>
          <cell r="H887" t="str">
            <v>케미컬</v>
          </cell>
          <cell r="I887" t="str">
            <v>케미컬</v>
          </cell>
          <cell r="J887" t="str">
            <v>기타-위탁</v>
          </cell>
        </row>
        <row r="888">
          <cell r="C888">
            <v>7200401</v>
          </cell>
          <cell r="D888" t="str">
            <v>디메리드정2mg(글리메피리드) 30T BTL(상품:다산제약)</v>
          </cell>
          <cell r="E888" t="str">
            <v>디메리드정</v>
          </cell>
          <cell r="F888" t="str">
            <v>상품</v>
          </cell>
          <cell r="G888" t="str">
            <v>상품</v>
          </cell>
          <cell r="H888" t="str">
            <v>케미컬</v>
          </cell>
          <cell r="I888" t="str">
            <v>케미컬</v>
          </cell>
          <cell r="J888" t="str">
            <v>기타-위탁</v>
          </cell>
        </row>
        <row r="889">
          <cell r="C889">
            <v>7200402</v>
          </cell>
          <cell r="D889" t="str">
            <v>디메리드정2mg(글리메피리드) 100T BTL(상품:다산제약)</v>
          </cell>
          <cell r="E889" t="str">
            <v>디메리드정</v>
          </cell>
          <cell r="F889" t="str">
            <v>상품</v>
          </cell>
          <cell r="G889" t="str">
            <v>상품</v>
          </cell>
          <cell r="H889" t="str">
            <v>케미컬</v>
          </cell>
          <cell r="I889" t="str">
            <v>케미컬</v>
          </cell>
          <cell r="J889" t="str">
            <v>기타-자사</v>
          </cell>
        </row>
        <row r="890">
          <cell r="C890">
            <v>7200403</v>
          </cell>
          <cell r="D890" t="str">
            <v>디메리드정2mg(글리메피리드) 100T BTL(AG)(상품:다산제약)</v>
          </cell>
          <cell r="E890" t="str">
            <v>디메리드정</v>
          </cell>
          <cell r="F890" t="str">
            <v>상품</v>
          </cell>
          <cell r="G890" t="str">
            <v>상품</v>
          </cell>
          <cell r="H890" t="str">
            <v>케미컬</v>
          </cell>
          <cell r="I890" t="str">
            <v>케미컬</v>
          </cell>
          <cell r="J890" t="str">
            <v>기타-위탁</v>
          </cell>
        </row>
        <row r="891">
          <cell r="C891">
            <v>7200500</v>
          </cell>
          <cell r="D891" t="str">
            <v>디메리드정4mg(글리메피리드) 1T(낱알반품용)(상품:다산제약)</v>
          </cell>
          <cell r="E891" t="str">
            <v>디메리드정</v>
          </cell>
          <cell r="F891" t="str">
            <v>상품</v>
          </cell>
          <cell r="G891" t="str">
            <v>상품</v>
          </cell>
          <cell r="H891" t="str">
            <v>케미컬</v>
          </cell>
          <cell r="I891" t="str">
            <v>케미컬</v>
          </cell>
          <cell r="J891" t="str">
            <v>기타-위탁</v>
          </cell>
        </row>
        <row r="892">
          <cell r="C892">
            <v>7200501</v>
          </cell>
          <cell r="D892" t="str">
            <v>디메리드정4mg(글리메피리드) 30T BTL(상품:다산제약)</v>
          </cell>
          <cell r="E892" t="str">
            <v>디메리드정</v>
          </cell>
          <cell r="F892" t="str">
            <v>상품</v>
          </cell>
          <cell r="G892" t="str">
            <v>상품</v>
          </cell>
          <cell r="H892" t="str">
            <v>케미컬</v>
          </cell>
          <cell r="I892" t="str">
            <v>케미컬</v>
          </cell>
          <cell r="J892" t="str">
            <v>기타-위탁</v>
          </cell>
        </row>
        <row r="893">
          <cell r="C893">
            <v>7200502</v>
          </cell>
          <cell r="D893" t="str">
            <v>디메리드정4mg(글리메피리드) 100T BTL(상품:다산제약)</v>
          </cell>
          <cell r="E893" t="str">
            <v>디메리드정</v>
          </cell>
          <cell r="F893" t="str">
            <v>상품</v>
          </cell>
          <cell r="G893" t="str">
            <v>상품</v>
          </cell>
          <cell r="H893" t="str">
            <v>케미컬</v>
          </cell>
          <cell r="I893" t="str">
            <v>케미컬</v>
          </cell>
          <cell r="J893" t="str">
            <v>기타-위탁</v>
          </cell>
        </row>
        <row r="894">
          <cell r="C894">
            <v>7200600</v>
          </cell>
          <cell r="D894" t="str">
            <v>록소디엘정60mg 1T(낱알반품용)(상품:다산제약)</v>
          </cell>
          <cell r="E894" t="str">
            <v>록소디엘정</v>
          </cell>
          <cell r="F894" t="str">
            <v>상품</v>
          </cell>
          <cell r="G894" t="str">
            <v>상품</v>
          </cell>
          <cell r="H894" t="str">
            <v>케미컬</v>
          </cell>
          <cell r="I894" t="str">
            <v>케미컬</v>
          </cell>
          <cell r="J894" t="str">
            <v>기타-위탁</v>
          </cell>
        </row>
        <row r="895">
          <cell r="C895">
            <v>7200601</v>
          </cell>
          <cell r="D895" t="str">
            <v>록소디엘정60mg 30T BTL(상품:다산제약)</v>
          </cell>
          <cell r="E895" t="str">
            <v>록소디엘정</v>
          </cell>
          <cell r="F895" t="str">
            <v>상품</v>
          </cell>
          <cell r="G895" t="str">
            <v>상품</v>
          </cell>
          <cell r="H895" t="str">
            <v>케미컬</v>
          </cell>
          <cell r="I895" t="str">
            <v>케미컬</v>
          </cell>
          <cell r="J895" t="str">
            <v>기타-위탁</v>
          </cell>
        </row>
        <row r="896">
          <cell r="C896">
            <v>7200602</v>
          </cell>
          <cell r="D896" t="str">
            <v>록소디엘정60mg 500T BTL(상품:다산제약)</v>
          </cell>
          <cell r="E896" t="str">
            <v>록소디엘정</v>
          </cell>
          <cell r="F896" t="str">
            <v>상품</v>
          </cell>
          <cell r="G896" t="str">
            <v>상품</v>
          </cell>
          <cell r="H896" t="str">
            <v>케미컬</v>
          </cell>
          <cell r="I896" t="str">
            <v>케미컬</v>
          </cell>
          <cell r="J896" t="str">
            <v>기타-위탁</v>
          </cell>
        </row>
        <row r="897">
          <cell r="C897">
            <v>7200700</v>
          </cell>
          <cell r="D897" t="str">
            <v>티로디정100mg 1T(낱알반품용)(상품:다산제약)</v>
          </cell>
          <cell r="E897" t="str">
            <v>티로디정</v>
          </cell>
          <cell r="F897" t="str">
            <v>상품</v>
          </cell>
          <cell r="G897" t="str">
            <v>상품</v>
          </cell>
          <cell r="H897" t="str">
            <v>케미컬</v>
          </cell>
          <cell r="I897" t="str">
            <v>케미컬</v>
          </cell>
          <cell r="J897" t="str">
            <v>기타-위탁</v>
          </cell>
        </row>
        <row r="898">
          <cell r="C898">
            <v>7200701</v>
          </cell>
          <cell r="D898" t="str">
            <v>티로디정100mg 30T BTL(상품:다산제약)</v>
          </cell>
          <cell r="E898" t="str">
            <v>티로디정</v>
          </cell>
          <cell r="F898" t="str">
            <v>상품</v>
          </cell>
          <cell r="G898" t="str">
            <v>상품</v>
          </cell>
          <cell r="H898" t="str">
            <v>케미컬</v>
          </cell>
          <cell r="I898" t="str">
            <v>케미컬</v>
          </cell>
          <cell r="J898" t="str">
            <v>기타-위탁</v>
          </cell>
        </row>
        <row r="899">
          <cell r="C899">
            <v>7200702</v>
          </cell>
          <cell r="D899" t="str">
            <v>티로디정100mg 100T BTL(상품:다산제약)</v>
          </cell>
          <cell r="E899" t="str">
            <v>티로디정</v>
          </cell>
          <cell r="F899" t="str">
            <v>상품</v>
          </cell>
          <cell r="G899" t="str">
            <v>상품</v>
          </cell>
          <cell r="H899" t="str">
            <v>케미컬</v>
          </cell>
          <cell r="I899" t="str">
            <v>케미컬</v>
          </cell>
          <cell r="J899" t="str">
            <v>기타-위탁</v>
          </cell>
        </row>
        <row r="900">
          <cell r="C900">
            <v>7200801</v>
          </cell>
          <cell r="D900" t="str">
            <v>올마이어주 10Vial(상품:삼성제약)</v>
          </cell>
          <cell r="E900" t="str">
            <v>올마이어주</v>
          </cell>
          <cell r="F900" t="str">
            <v>상품</v>
          </cell>
          <cell r="G900" t="str">
            <v>상품</v>
          </cell>
          <cell r="H900" t="str">
            <v>OTC</v>
          </cell>
          <cell r="I900" t="str">
            <v>케미컬</v>
          </cell>
          <cell r="J900" t="str">
            <v>OTC-기타</v>
          </cell>
        </row>
        <row r="901">
          <cell r="C901">
            <v>7201100</v>
          </cell>
          <cell r="D901" t="str">
            <v>트윈액트정40/10mg(상품:다산제약) 1T(낱알반품용)</v>
          </cell>
          <cell r="E901" t="str">
            <v>트윈액트정</v>
          </cell>
          <cell r="F901" t="str">
            <v>상품</v>
          </cell>
          <cell r="G901" t="str">
            <v>상품</v>
          </cell>
          <cell r="H901" t="str">
            <v>케미컬</v>
          </cell>
          <cell r="I901" t="str">
            <v>케미컬</v>
          </cell>
          <cell r="J901" t="str">
            <v>기타-위탁</v>
          </cell>
        </row>
        <row r="902">
          <cell r="C902">
            <v>7201101</v>
          </cell>
          <cell r="D902" t="str">
            <v>트윈액트정40/10mg(상품:다산제약) 30T Alu-Alu</v>
          </cell>
          <cell r="E902" t="str">
            <v>트윈액트정</v>
          </cell>
          <cell r="F902" t="str">
            <v>상품</v>
          </cell>
          <cell r="G902" t="str">
            <v>상품</v>
          </cell>
          <cell r="H902" t="str">
            <v>케미컬</v>
          </cell>
          <cell r="I902" t="str">
            <v>케미컬</v>
          </cell>
          <cell r="J902" t="str">
            <v>기타-위탁</v>
          </cell>
        </row>
        <row r="903">
          <cell r="C903">
            <v>7201200</v>
          </cell>
          <cell r="D903" t="str">
            <v>트윈액트정40/5mg(상품:다산제약) 1T(낱알반품용)</v>
          </cell>
          <cell r="E903" t="str">
            <v>트윈액트정</v>
          </cell>
          <cell r="F903" t="str">
            <v>상품</v>
          </cell>
          <cell r="G903" t="str">
            <v>상품</v>
          </cell>
          <cell r="H903" t="str">
            <v>케미컬</v>
          </cell>
          <cell r="I903" t="str">
            <v>케미컬</v>
          </cell>
          <cell r="J903" t="str">
            <v>기타-위탁</v>
          </cell>
        </row>
        <row r="904">
          <cell r="C904">
            <v>7201201</v>
          </cell>
          <cell r="D904" t="str">
            <v>트윈액트정40/5mg(상품:다산제약) 30T Alu-Alu</v>
          </cell>
          <cell r="E904" t="str">
            <v>트윈액트정</v>
          </cell>
          <cell r="F904" t="str">
            <v>상품</v>
          </cell>
          <cell r="G904" t="str">
            <v>상품</v>
          </cell>
          <cell r="H904" t="str">
            <v>케미컬</v>
          </cell>
          <cell r="I904" t="str">
            <v>케미컬</v>
          </cell>
          <cell r="J904" t="str">
            <v>기타-위탁</v>
          </cell>
        </row>
        <row r="905">
          <cell r="C905">
            <v>7201300</v>
          </cell>
          <cell r="D905" t="str">
            <v>트윈액트정80/5mg(상품:다산제약) 1T(낱알반품용)</v>
          </cell>
          <cell r="E905" t="str">
            <v>트윈액트정</v>
          </cell>
          <cell r="F905" t="str">
            <v>상품</v>
          </cell>
          <cell r="G905" t="str">
            <v>상품</v>
          </cell>
          <cell r="H905" t="str">
            <v>케미컬</v>
          </cell>
          <cell r="I905" t="str">
            <v>케미컬</v>
          </cell>
          <cell r="J905" t="str">
            <v>기타-위탁</v>
          </cell>
        </row>
        <row r="906">
          <cell r="C906">
            <v>7201301</v>
          </cell>
          <cell r="D906" t="str">
            <v>트윈액트정80/5mg(상품:다산제약) 30T Alu-Alu</v>
          </cell>
          <cell r="E906" t="str">
            <v>트윈액트정</v>
          </cell>
          <cell r="F906" t="str">
            <v>상품</v>
          </cell>
          <cell r="G906" t="str">
            <v>상품</v>
          </cell>
          <cell r="H906" t="str">
            <v>케미컬</v>
          </cell>
          <cell r="I906" t="str">
            <v>케미컬</v>
          </cell>
          <cell r="J906" t="str">
            <v>기타-위탁</v>
          </cell>
        </row>
        <row r="907">
          <cell r="C907">
            <v>7300101</v>
          </cell>
          <cell r="D907" t="str">
            <v>베이슨정0.2밀리그램(보글리보스) 90T PTP(상품:에이치케이이노엔)</v>
          </cell>
          <cell r="E907" t="str">
            <v>베이슨정</v>
          </cell>
          <cell r="F907" t="str">
            <v>상품</v>
          </cell>
          <cell r="G907" t="str">
            <v>상품</v>
          </cell>
          <cell r="H907" t="str">
            <v>마리나</v>
          </cell>
          <cell r="I907" t="str">
            <v>APAC</v>
          </cell>
          <cell r="J907" t="str">
            <v>APAC한국-ETC(당뇨)</v>
          </cell>
        </row>
        <row r="908">
          <cell r="C908">
            <v>7300102</v>
          </cell>
          <cell r="D908" t="str">
            <v>베이슨정0.2밀리그램(보글리보스) 300T BTL(상품:에이치케이이노엔)</v>
          </cell>
          <cell r="E908" t="str">
            <v>베이슨정</v>
          </cell>
          <cell r="F908" t="str">
            <v>상품</v>
          </cell>
          <cell r="G908" t="str">
            <v>상품</v>
          </cell>
          <cell r="H908" t="str">
            <v>마리나</v>
          </cell>
          <cell r="I908" t="str">
            <v>APAC</v>
          </cell>
          <cell r="J908" t="str">
            <v>APAC한국-ETC(당뇨)</v>
          </cell>
        </row>
        <row r="909">
          <cell r="C909">
            <v>7300201</v>
          </cell>
          <cell r="D909" t="str">
            <v>베이슨정0.3밀리그램(보글리보스) 90T PTP(상품:에이치케이이노엔)</v>
          </cell>
          <cell r="E909" t="str">
            <v>베이슨정</v>
          </cell>
          <cell r="F909" t="str">
            <v>상품</v>
          </cell>
          <cell r="G909" t="str">
            <v>상품</v>
          </cell>
          <cell r="H909" t="str">
            <v>마리나</v>
          </cell>
          <cell r="I909" t="str">
            <v>APAC</v>
          </cell>
          <cell r="J909" t="str">
            <v>APAC한국-ETC(당뇨)</v>
          </cell>
        </row>
        <row r="910">
          <cell r="C910">
            <v>7300202</v>
          </cell>
          <cell r="D910" t="str">
            <v>베이슨정0.3밀리그램(보글리보스) 300T BTL(상품:에이치케이이노엔)</v>
          </cell>
          <cell r="E910" t="str">
            <v>베이슨정</v>
          </cell>
          <cell r="F910" t="str">
            <v>상품</v>
          </cell>
          <cell r="G910" t="str">
            <v>상품</v>
          </cell>
          <cell r="H910" t="str">
            <v>마리나</v>
          </cell>
          <cell r="I910" t="str">
            <v>APAC</v>
          </cell>
          <cell r="J910" t="str">
            <v>APAC한국-ETC(당뇨)</v>
          </cell>
        </row>
        <row r="911">
          <cell r="C911">
            <v>7300301</v>
          </cell>
          <cell r="D911" t="str">
            <v>마디핀정10밀리그램(마니디핀염산염) 30T PTP(상품:에이치케이이노엔)</v>
          </cell>
          <cell r="E911" t="str">
            <v>마디핀정</v>
          </cell>
          <cell r="F911" t="str">
            <v>상품</v>
          </cell>
          <cell r="G911" t="str">
            <v>상품</v>
          </cell>
          <cell r="H911" t="str">
            <v>마리나</v>
          </cell>
          <cell r="I911" t="str">
            <v>APAC</v>
          </cell>
          <cell r="J911" t="str">
            <v>APAC한국-ETC(고혈압)</v>
          </cell>
        </row>
        <row r="912">
          <cell r="C912">
            <v>7300302</v>
          </cell>
          <cell r="D912" t="str">
            <v>마디핀정10밀리그램(마니디핀염산염) 100T BTL(상품:에이치케이이노엔)</v>
          </cell>
          <cell r="E912" t="str">
            <v>마디핀정</v>
          </cell>
          <cell r="F912" t="str">
            <v>상품</v>
          </cell>
          <cell r="G912" t="str">
            <v>상품</v>
          </cell>
          <cell r="H912" t="str">
            <v>마리나</v>
          </cell>
          <cell r="I912" t="str">
            <v>APAC</v>
          </cell>
          <cell r="J912" t="str">
            <v>APAC한국-ETC(고혈압)</v>
          </cell>
        </row>
        <row r="913">
          <cell r="C913">
            <v>7300401</v>
          </cell>
          <cell r="D913" t="str">
            <v>마디핀정20밀리그램(마니디핀염산염) 30T PTP(상품:에이치케이이노엔)</v>
          </cell>
          <cell r="E913" t="str">
            <v>마디핀정</v>
          </cell>
          <cell r="F913" t="str">
            <v>상품</v>
          </cell>
          <cell r="G913" t="str">
            <v>상품</v>
          </cell>
          <cell r="H913" t="str">
            <v>마리나</v>
          </cell>
          <cell r="I913" t="str">
            <v>APAC</v>
          </cell>
          <cell r="J913" t="str">
            <v>APAC한국-ETC(고혈압)</v>
          </cell>
        </row>
        <row r="914">
          <cell r="C914">
            <v>7300402</v>
          </cell>
          <cell r="D914" t="str">
            <v>마디핀정20밀리그램(마니디핀염산염) 100T BTL(상품:에이치케이이노엔)</v>
          </cell>
          <cell r="E914" t="str">
            <v>마디핀정</v>
          </cell>
          <cell r="F914" t="str">
            <v>상품</v>
          </cell>
          <cell r="G914" t="str">
            <v>상품</v>
          </cell>
          <cell r="H914" t="str">
            <v>마리나</v>
          </cell>
          <cell r="I914" t="str">
            <v>APAC</v>
          </cell>
          <cell r="J914" t="str">
            <v>APAC한국-ETC(고혈압)</v>
          </cell>
        </row>
        <row r="915">
          <cell r="C915">
            <v>7300501</v>
          </cell>
          <cell r="D915" t="str">
            <v>액토스정15밀리그램(피오글리타존염산염) 28T PTP(상품:한국다케다제약)</v>
          </cell>
          <cell r="E915" t="str">
            <v>액토스정</v>
          </cell>
          <cell r="F915" t="str">
            <v>상품</v>
          </cell>
          <cell r="G915" t="str">
            <v>상품</v>
          </cell>
          <cell r="H915" t="str">
            <v>마리나</v>
          </cell>
          <cell r="I915" t="str">
            <v>APAC</v>
          </cell>
          <cell r="J915" t="str">
            <v>APAC한국-ETC(당뇨)</v>
          </cell>
        </row>
        <row r="916">
          <cell r="C916">
            <v>7300601</v>
          </cell>
          <cell r="D916" t="str">
            <v>액토스정30밀리그램(피오글리타존염산염) 28T PTP(상품:한국다케다제약)</v>
          </cell>
          <cell r="E916" t="str">
            <v>액토스정</v>
          </cell>
          <cell r="F916" t="str">
            <v>상품</v>
          </cell>
          <cell r="G916" t="str">
            <v>상품</v>
          </cell>
          <cell r="H916" t="str">
            <v>마리나</v>
          </cell>
          <cell r="I916" t="str">
            <v>APAC</v>
          </cell>
          <cell r="J916" t="str">
            <v>APAC한국-ETC(당뇨)</v>
          </cell>
        </row>
        <row r="917">
          <cell r="C917">
            <v>7300701</v>
          </cell>
          <cell r="D917" t="str">
            <v>액토스메트정15/850밀리그램 56T PTP(상품:한국다케다제약)</v>
          </cell>
          <cell r="E917" t="str">
            <v>액토스메트정</v>
          </cell>
          <cell r="F917" t="str">
            <v>상품</v>
          </cell>
          <cell r="G917" t="str">
            <v>상품</v>
          </cell>
          <cell r="H917" t="str">
            <v>마리나</v>
          </cell>
          <cell r="I917" t="str">
            <v>APAC</v>
          </cell>
          <cell r="J917" t="str">
            <v>APAC한국-ETC(당뇨)</v>
          </cell>
        </row>
        <row r="918">
          <cell r="C918">
            <v>7300801</v>
          </cell>
          <cell r="D918" t="str">
            <v>화이투벤큐연질캡슐 10C PTP(상품:알피바이오)</v>
          </cell>
          <cell r="E918" t="str">
            <v>화이투벤큐연질캡슐</v>
          </cell>
          <cell r="F918" t="str">
            <v>상품</v>
          </cell>
          <cell r="G918" t="str">
            <v>상품</v>
          </cell>
          <cell r="H918" t="str">
            <v>마리나</v>
          </cell>
          <cell r="I918" t="str">
            <v>APAC</v>
          </cell>
          <cell r="J918" t="str">
            <v>APAC한국-OTC(화이투벤)</v>
          </cell>
        </row>
        <row r="919">
          <cell r="C919">
            <v>7300901</v>
          </cell>
          <cell r="D919" t="str">
            <v>화이투벤큐코프연질캡슐 10C PTP(상품:알피바이오)</v>
          </cell>
          <cell r="E919" t="str">
            <v>화이투벤큐코프연질캡슐</v>
          </cell>
          <cell r="F919" t="str">
            <v>상품</v>
          </cell>
          <cell r="G919" t="str">
            <v>상품</v>
          </cell>
          <cell r="H919" t="str">
            <v>마리나</v>
          </cell>
          <cell r="I919" t="str">
            <v>APAC</v>
          </cell>
          <cell r="J919" t="str">
            <v>APAC한국-OTC(화이투벤)</v>
          </cell>
        </row>
        <row r="920">
          <cell r="C920">
            <v>7301001</v>
          </cell>
          <cell r="D920" t="str">
            <v>화이투벤큐노즈연질캡슐 10C PTP(상품:알피바이오)</v>
          </cell>
          <cell r="E920" t="str">
            <v>화이투벤큐노즈연질캡슐</v>
          </cell>
          <cell r="F920" t="str">
            <v>상품</v>
          </cell>
          <cell r="G920" t="str">
            <v>상품</v>
          </cell>
          <cell r="H920" t="str">
            <v>마리나</v>
          </cell>
          <cell r="I920" t="str">
            <v>APAC</v>
          </cell>
          <cell r="J920" t="str">
            <v>APAC한국-OTC(화이투벤)</v>
          </cell>
        </row>
        <row r="921">
          <cell r="C921">
            <v>7301101</v>
          </cell>
          <cell r="D921" t="str">
            <v>화이투벤씨플러스캡슐 10C PTP(상품:동화약품)</v>
          </cell>
          <cell r="E921" t="str">
            <v>화이투벤씨플러스캡슐</v>
          </cell>
          <cell r="F921" t="str">
            <v>상품</v>
          </cell>
          <cell r="G921" t="str">
            <v>상품</v>
          </cell>
          <cell r="H921" t="str">
            <v>마리나</v>
          </cell>
          <cell r="I921" t="str">
            <v>APAC</v>
          </cell>
          <cell r="J921" t="str">
            <v>APAC한국-OTC(화이투벤)</v>
          </cell>
        </row>
        <row r="922">
          <cell r="C922">
            <v>7301201</v>
          </cell>
          <cell r="D922" t="str">
            <v>화이투벤나잘스프레이0.05%(자일로메타졸린염산염) 10ml 1통(상품:한국다케다제약)</v>
          </cell>
          <cell r="E922" t="str">
            <v>화이투벤나잘스프레이</v>
          </cell>
          <cell r="F922" t="str">
            <v>상품</v>
          </cell>
          <cell r="G922" t="str">
            <v>상품</v>
          </cell>
          <cell r="H922" t="str">
            <v>마리나</v>
          </cell>
          <cell r="I922" t="str">
            <v>APAC</v>
          </cell>
          <cell r="J922" t="str">
            <v>APAC한국-OTC(화이투벤)</v>
          </cell>
        </row>
        <row r="923">
          <cell r="C923">
            <v>7301301</v>
          </cell>
          <cell r="D923" t="str">
            <v>화이투벤나잘스프레이0.1%(자일로메타졸린염산염) 10ml 1통(상품:한국다케다제약)</v>
          </cell>
          <cell r="E923" t="str">
            <v>화이투벤나잘스프레이</v>
          </cell>
          <cell r="F923" t="str">
            <v>상품</v>
          </cell>
          <cell r="G923" t="str">
            <v>상품</v>
          </cell>
          <cell r="H923" t="str">
            <v>마리나</v>
          </cell>
          <cell r="I923" t="str">
            <v>APAC</v>
          </cell>
          <cell r="J923" t="str">
            <v>APAC한국-OTC(화이투벤)</v>
          </cell>
        </row>
        <row r="924">
          <cell r="C924">
            <v>7301401</v>
          </cell>
          <cell r="D924" t="str">
            <v>화이투벤멘톨나잘스프레이0.1%(자일로메타졸린염산염) 10ml 1통(상품:한국다케다제약)</v>
          </cell>
          <cell r="E924" t="str">
            <v>화이투벤멘톨나잘스프레이</v>
          </cell>
          <cell r="F924" t="str">
            <v>상품</v>
          </cell>
          <cell r="G924" t="str">
            <v>상품</v>
          </cell>
          <cell r="H924" t="str">
            <v>마리나</v>
          </cell>
          <cell r="I924" t="str">
            <v>APAC</v>
          </cell>
          <cell r="J924" t="str">
            <v>APAC한국-OTC(화이투벤)</v>
          </cell>
        </row>
        <row r="925">
          <cell r="C925">
            <v>7301501</v>
          </cell>
          <cell r="D925" t="str">
            <v>액토스릴정30/2밀리그램 28T PTP(상품:한국다케다제약)</v>
          </cell>
          <cell r="E925" t="str">
            <v>액토스릴정</v>
          </cell>
          <cell r="F925" t="str">
            <v>상품</v>
          </cell>
          <cell r="G925" t="str">
            <v>상품</v>
          </cell>
          <cell r="H925" t="str">
            <v>마리나</v>
          </cell>
          <cell r="I925" t="str">
            <v>APAC</v>
          </cell>
          <cell r="J925" t="str">
            <v>APAC한국-ETC(당뇨)</v>
          </cell>
        </row>
        <row r="926">
          <cell r="C926">
            <v>7301601</v>
          </cell>
          <cell r="D926" t="str">
            <v>액토스릴정30/4밀리그램 28T PTP(상품:한국다케다제약)</v>
          </cell>
          <cell r="E926" t="str">
            <v>액토스릴정</v>
          </cell>
          <cell r="F926" t="str">
            <v>상품</v>
          </cell>
          <cell r="G926" t="str">
            <v>상품</v>
          </cell>
          <cell r="H926" t="str">
            <v>마리나</v>
          </cell>
          <cell r="I926" t="str">
            <v>APAC</v>
          </cell>
          <cell r="J926" t="str">
            <v>APAC한국-ETC(당뇨)</v>
          </cell>
        </row>
        <row r="927">
          <cell r="C927">
            <v>7301701</v>
          </cell>
          <cell r="D927" t="str">
            <v>다케다알보칠콘센트레이트액(폴리크레줄렌) 5ml 1 BTL(상품:한국다케다제약)</v>
          </cell>
          <cell r="E927" t="str">
            <v>알보칠</v>
          </cell>
          <cell r="F927" t="str">
            <v>상품</v>
          </cell>
          <cell r="G927" t="str">
            <v>상품</v>
          </cell>
          <cell r="H927" t="str">
            <v>마리나</v>
          </cell>
          <cell r="I927" t="str">
            <v>APAC</v>
          </cell>
          <cell r="J927" t="str">
            <v>APAC한국-OTC(알보칠)</v>
          </cell>
        </row>
        <row r="928">
          <cell r="C928">
            <v>7301702</v>
          </cell>
          <cell r="D928" t="str">
            <v>다케다알보칠콘센트레이트액(폴리크레줄렌) 100ml 1 BTL(상품:한국다케다제약)</v>
          </cell>
          <cell r="E928" t="str">
            <v>알보칠</v>
          </cell>
          <cell r="F928" t="str">
            <v>상품</v>
          </cell>
          <cell r="G928" t="str">
            <v>상품</v>
          </cell>
          <cell r="H928" t="str">
            <v>마리나</v>
          </cell>
          <cell r="I928" t="str">
            <v>APAC</v>
          </cell>
          <cell r="J928" t="str">
            <v>APAC한국-OTC(알보칠)</v>
          </cell>
        </row>
        <row r="929">
          <cell r="C929">
            <v>7301801</v>
          </cell>
          <cell r="D929" t="str">
            <v>네시나정12.5밀리그램(알로글립틴벤조산염) 100T PTP(상품:한국다케다제약)</v>
          </cell>
          <cell r="E929" t="str">
            <v>네시나정</v>
          </cell>
          <cell r="F929" t="str">
            <v>상품</v>
          </cell>
          <cell r="G929" t="str">
            <v>상품</v>
          </cell>
          <cell r="H929" t="str">
            <v>마리나</v>
          </cell>
          <cell r="I929" t="str">
            <v>APAC</v>
          </cell>
          <cell r="J929" t="str">
            <v>APAC한국-ETC(당뇨)</v>
          </cell>
        </row>
        <row r="930">
          <cell r="C930">
            <v>7301901</v>
          </cell>
          <cell r="D930" t="str">
            <v>네시나정25밀리그램(알로글립틴벤조산염) 100T PTP(상품:한국다케다제약)</v>
          </cell>
          <cell r="E930" t="str">
            <v>네시나정</v>
          </cell>
          <cell r="F930" t="str">
            <v>상품</v>
          </cell>
          <cell r="G930" t="str">
            <v>상품</v>
          </cell>
          <cell r="H930" t="str">
            <v>마리나</v>
          </cell>
          <cell r="I930" t="str">
            <v>APAC</v>
          </cell>
          <cell r="J930" t="str">
            <v>APAC한국-ETC(당뇨)</v>
          </cell>
        </row>
        <row r="931">
          <cell r="C931">
            <v>7302001</v>
          </cell>
          <cell r="D931" t="str">
            <v>네시나액트정25/15밀리그램 100T PTP(상품:한국다케다제약)</v>
          </cell>
          <cell r="E931" t="str">
            <v>네시나액트정</v>
          </cell>
          <cell r="F931" t="str">
            <v>상품</v>
          </cell>
          <cell r="G931" t="str">
            <v>상품</v>
          </cell>
          <cell r="H931" t="str">
            <v>마리나</v>
          </cell>
          <cell r="I931" t="str">
            <v>APAC</v>
          </cell>
          <cell r="J931" t="str">
            <v>APAC한국-ETC(당뇨)</v>
          </cell>
        </row>
        <row r="932">
          <cell r="C932">
            <v>7302101</v>
          </cell>
          <cell r="D932" t="str">
            <v>네시나액트정25/30밀리그램 100T PTP(상품:한국다케다제약)</v>
          </cell>
          <cell r="E932" t="str">
            <v>네시나액트정</v>
          </cell>
          <cell r="F932" t="str">
            <v>상품</v>
          </cell>
          <cell r="G932" t="str">
            <v>상품</v>
          </cell>
          <cell r="H932" t="str">
            <v>마리나</v>
          </cell>
          <cell r="I932" t="str">
            <v>APAC</v>
          </cell>
          <cell r="J932" t="str">
            <v>APAC한국-ETC(당뇨)</v>
          </cell>
        </row>
        <row r="933">
          <cell r="C933">
            <v>7302201</v>
          </cell>
          <cell r="D933" t="str">
            <v>네시나메트정12.5/500밀리그램 60T PTP(상품:한국다케다제약)</v>
          </cell>
          <cell r="E933" t="str">
            <v>네시나메트정</v>
          </cell>
          <cell r="F933" t="str">
            <v>상품</v>
          </cell>
          <cell r="G933" t="str">
            <v>상품</v>
          </cell>
          <cell r="H933" t="str">
            <v>마리나</v>
          </cell>
          <cell r="I933" t="str">
            <v>APAC</v>
          </cell>
          <cell r="J933" t="str">
            <v>APAC한국-ETC(당뇨)</v>
          </cell>
        </row>
        <row r="934">
          <cell r="C934">
            <v>7302301</v>
          </cell>
          <cell r="D934" t="str">
            <v>네시나메트정12.5/1000밀리그램 60T PTP(상품:한국다케다제약)</v>
          </cell>
          <cell r="E934" t="str">
            <v>네시나메트정</v>
          </cell>
          <cell r="F934" t="str">
            <v>상품</v>
          </cell>
          <cell r="G934" t="str">
            <v>상품</v>
          </cell>
          <cell r="H934" t="str">
            <v>마리나</v>
          </cell>
          <cell r="I934" t="str">
            <v>APAC</v>
          </cell>
          <cell r="J934" t="str">
            <v>APAC한국-ETC(당뇨)</v>
          </cell>
        </row>
        <row r="935">
          <cell r="C935">
            <v>7302401</v>
          </cell>
          <cell r="D935" t="str">
            <v>카비드츄어블정 30T BTL(상품:한국다케다제약)</v>
          </cell>
          <cell r="E935" t="str">
            <v>카비드츄어블정</v>
          </cell>
          <cell r="F935" t="str">
            <v>상품</v>
          </cell>
          <cell r="G935" t="str">
            <v>상품</v>
          </cell>
          <cell r="H935" t="str">
            <v>마리나</v>
          </cell>
          <cell r="I935" t="str">
            <v>APAC</v>
          </cell>
          <cell r="J935" t="str">
            <v>APAC한국-ETC(기타)</v>
          </cell>
        </row>
        <row r="936">
          <cell r="C936">
            <v>7302402</v>
          </cell>
          <cell r="D936" t="str">
            <v>카비드츄어블정 60T BTL(상품:한국다케다제약)</v>
          </cell>
          <cell r="E936" t="str">
            <v>카비드츄어블정</v>
          </cell>
          <cell r="F936" t="str">
            <v>상품</v>
          </cell>
          <cell r="G936" t="str">
            <v>상품</v>
          </cell>
          <cell r="H936" t="str">
            <v>마리나</v>
          </cell>
          <cell r="I936" t="str">
            <v>APAC</v>
          </cell>
          <cell r="J936" t="str">
            <v>APAC한국-ETC(기타)</v>
          </cell>
        </row>
        <row r="937">
          <cell r="C937">
            <v>7302501</v>
          </cell>
          <cell r="D937" t="str">
            <v>이달비정40밀리그램(아질사르탄메독소밀칼륨) 28T PTP(상품:한국다케다제약)</v>
          </cell>
          <cell r="E937" t="str">
            <v>이달비정</v>
          </cell>
          <cell r="F937" t="str">
            <v>상품</v>
          </cell>
          <cell r="G937" t="str">
            <v>상품</v>
          </cell>
          <cell r="H937" t="str">
            <v>마리나</v>
          </cell>
          <cell r="I937" t="str">
            <v>APAC</v>
          </cell>
          <cell r="J937" t="str">
            <v>APAC한국-ETC(고혈압)</v>
          </cell>
        </row>
        <row r="938">
          <cell r="C938">
            <v>7302600</v>
          </cell>
          <cell r="D938" t="str">
            <v>이달비정80밀리그램(아질사르탄메독소밀칼륨) 1T(낱알반품용)(상품:한국다케다제약)</v>
          </cell>
          <cell r="E938" t="str">
            <v>이달비정</v>
          </cell>
          <cell r="F938" t="str">
            <v>상품</v>
          </cell>
          <cell r="G938" t="str">
            <v>상품</v>
          </cell>
          <cell r="H938" t="str">
            <v>마리나</v>
          </cell>
          <cell r="I938" t="str">
            <v>APAC</v>
          </cell>
          <cell r="J938" t="str">
            <v>APAC한국-ETC(고혈압)</v>
          </cell>
        </row>
        <row r="939">
          <cell r="C939">
            <v>7302601</v>
          </cell>
          <cell r="D939" t="str">
            <v>이달비정80밀리그램(아질사르탄메독소밀칼륨) 28T PTP(상품:한국다케다제약)</v>
          </cell>
          <cell r="E939" t="str">
            <v>이달비정</v>
          </cell>
          <cell r="F939" t="str">
            <v>상품</v>
          </cell>
          <cell r="G939" t="str">
            <v>상품</v>
          </cell>
          <cell r="H939" t="str">
            <v>마리나</v>
          </cell>
          <cell r="I939" t="str">
            <v>APAC</v>
          </cell>
          <cell r="J939" t="str">
            <v>APAC한국-ETC(고혈압)</v>
          </cell>
        </row>
        <row r="940">
          <cell r="C940">
            <v>7302701</v>
          </cell>
          <cell r="D940" t="str">
            <v>네시나메트정12.5/850밀리그램 60T PTP(상품:한국다케다제약)</v>
          </cell>
          <cell r="E940" t="str">
            <v>네시나메트정</v>
          </cell>
          <cell r="F940" t="str">
            <v>상품</v>
          </cell>
          <cell r="G940" t="str">
            <v>상품</v>
          </cell>
          <cell r="H940" t="str">
            <v>마리나</v>
          </cell>
          <cell r="I940" t="str">
            <v>APAC</v>
          </cell>
          <cell r="J940" t="str">
            <v>APAC한국-ETC(당뇨)</v>
          </cell>
        </row>
        <row r="941">
          <cell r="C941">
            <v>7302801</v>
          </cell>
          <cell r="D941" t="str">
            <v>이달비클로정40/12.5밀리그램 28T PTP(상품:한국다케다제약)</v>
          </cell>
          <cell r="E941" t="str">
            <v>이달비클로정</v>
          </cell>
          <cell r="F941" t="str">
            <v>상품</v>
          </cell>
          <cell r="G941" t="str">
            <v>상품</v>
          </cell>
          <cell r="H941" t="str">
            <v>마리나</v>
          </cell>
          <cell r="I941" t="str">
            <v>APAC</v>
          </cell>
          <cell r="J941" t="str">
            <v>APAC한국-ETC(고혈압)</v>
          </cell>
        </row>
        <row r="942">
          <cell r="C942">
            <v>7302901</v>
          </cell>
          <cell r="D942" t="str">
            <v>이달비클로정40/25밀리그램 28T PTP(상품:한국다케다제약)</v>
          </cell>
          <cell r="E942" t="str">
            <v>이달비클로정</v>
          </cell>
          <cell r="F942" t="str">
            <v>상품</v>
          </cell>
          <cell r="G942" t="str">
            <v>상품</v>
          </cell>
          <cell r="H942" t="str">
            <v>마리나</v>
          </cell>
          <cell r="I942" t="str">
            <v>APAC</v>
          </cell>
          <cell r="J942" t="str">
            <v>APAC한국-ETC(고혈압)</v>
          </cell>
        </row>
        <row r="943">
          <cell r="C943">
            <v>7500101</v>
          </cell>
          <cell r="D943" t="str">
            <v>디아트러스트 코로나19 항원진단키트 25 TESTS/KIT</v>
          </cell>
          <cell r="E943" t="str">
            <v>디아트러스트</v>
          </cell>
          <cell r="F943" t="str">
            <v>상품</v>
          </cell>
          <cell r="G943" t="str">
            <v>상품</v>
          </cell>
          <cell r="H943" t="str">
            <v>진단키트</v>
          </cell>
          <cell r="I943" t="str">
            <v>진단키트</v>
          </cell>
          <cell r="J943" t="str">
            <v>진단키트</v>
          </cell>
        </row>
        <row r="944">
          <cell r="C944">
            <v>7500201</v>
          </cell>
          <cell r="D944" t="str">
            <v>디아트러스트 코로나19 항원홈테스트 2 TESTS/KIT</v>
          </cell>
          <cell r="E944" t="str">
            <v>디아트러스트</v>
          </cell>
          <cell r="F944" t="str">
            <v>상품</v>
          </cell>
          <cell r="G944" t="str">
            <v>상품</v>
          </cell>
          <cell r="H944" t="str">
            <v>진단키트</v>
          </cell>
          <cell r="I944" t="str">
            <v>진단키트</v>
          </cell>
          <cell r="J944" t="str">
            <v>진단키트</v>
          </cell>
        </row>
        <row r="945">
          <cell r="C945">
            <v>7900200</v>
          </cell>
          <cell r="D945" t="str">
            <v>세펨주사1g 1Vial(상품:비씨월드제약)</v>
          </cell>
          <cell r="E945" t="str">
            <v>세펨주사</v>
          </cell>
          <cell r="F945" t="str">
            <v>상품</v>
          </cell>
          <cell r="G945" t="str">
            <v>상품</v>
          </cell>
          <cell r="H945" t="str">
            <v>케미컬</v>
          </cell>
          <cell r="I945" t="str">
            <v>케미컬</v>
          </cell>
          <cell r="J945" t="str">
            <v>기타-위탁</v>
          </cell>
        </row>
        <row r="946">
          <cell r="C946">
            <v>7900201</v>
          </cell>
          <cell r="D946" t="str">
            <v>세펨주사1g 10Vial(상품:비씨월드제약)</v>
          </cell>
          <cell r="E946" t="str">
            <v>세펨주사</v>
          </cell>
          <cell r="F946" t="str">
            <v>상품</v>
          </cell>
          <cell r="G946" t="str">
            <v>상품</v>
          </cell>
          <cell r="H946" t="str">
            <v>케미컬</v>
          </cell>
          <cell r="I946" t="str">
            <v>케미컬</v>
          </cell>
          <cell r="J946" t="str">
            <v>기타-위탁</v>
          </cell>
        </row>
        <row r="947">
          <cell r="C947">
            <v>3026001</v>
          </cell>
          <cell r="D947" t="str">
            <v>다케다알보칠콘센트레이트액(폴리크레줄렌) 5ml 1 BTL(위탁:셀트리온APAC)</v>
          </cell>
          <cell r="E947" t="str">
            <v>알보칠</v>
          </cell>
          <cell r="F947" t="str">
            <v>위탁</v>
          </cell>
          <cell r="G947" t="str">
            <v>청주</v>
          </cell>
          <cell r="H947" t="str">
            <v>마리나</v>
          </cell>
          <cell r="I947" t="str">
            <v>APAC</v>
          </cell>
          <cell r="J947" t="str">
            <v>APAC한국-OTC(알보칠)</v>
          </cell>
        </row>
        <row r="948">
          <cell r="C948">
            <v>3026002</v>
          </cell>
          <cell r="D948" t="str">
            <v>다케다알보칠콘센트레이트액(폴리크레줄렌) 100ml 1 BTL(위탁:셀트리온APAC)</v>
          </cell>
          <cell r="E948" t="str">
            <v>알보칠</v>
          </cell>
          <cell r="F948" t="str">
            <v>위탁</v>
          </cell>
          <cell r="G948" t="str">
            <v>청주</v>
          </cell>
          <cell r="H948" t="str">
            <v>마리나</v>
          </cell>
          <cell r="I948" t="str">
            <v>APAC</v>
          </cell>
          <cell r="J948" t="str">
            <v>APAC한국-OTC(알보칠)</v>
          </cell>
        </row>
        <row r="949">
          <cell r="C949">
            <v>2126600</v>
          </cell>
          <cell r="D949" t="str">
            <v>듀오스타정40/5mg 1T(낱알반품용)(위탁: 일동제약)</v>
          </cell>
          <cell r="E949" t="str">
            <v>듀오스타정</v>
          </cell>
          <cell r="F949" t="str">
            <v>위탁</v>
          </cell>
          <cell r="G949" t="str">
            <v>진천</v>
          </cell>
          <cell r="H949" t="str">
            <v>CSO</v>
          </cell>
          <cell r="I949" t="str">
            <v>케미컬</v>
          </cell>
          <cell r="J949" t="str">
            <v>CSO-위탁</v>
          </cell>
        </row>
        <row r="950">
          <cell r="C950">
            <v>2126500</v>
          </cell>
          <cell r="D950" t="str">
            <v>코살엑스정5/100mg 1T(낱알반품용)(위탁: 휴온스)</v>
          </cell>
          <cell r="E950" t="str">
            <v>코살엑스정</v>
          </cell>
          <cell r="F950" t="str">
            <v>위탁</v>
          </cell>
          <cell r="G950" t="str">
            <v>진천</v>
          </cell>
          <cell r="H950" t="str">
            <v>CSO</v>
          </cell>
          <cell r="I950" t="str">
            <v>케미컬</v>
          </cell>
          <cell r="J950" t="str">
            <v>CSO-위탁</v>
          </cell>
        </row>
        <row r="951">
          <cell r="C951">
            <v>2126300</v>
          </cell>
          <cell r="D951" t="str">
            <v>코살엑스정5/50mg 1T(낱알반품용)(위탁: 휴온스)</v>
          </cell>
          <cell r="E951" t="str">
            <v>코살엑스정</v>
          </cell>
          <cell r="F951" t="str">
            <v>위탁</v>
          </cell>
          <cell r="G951" t="str">
            <v>진천</v>
          </cell>
          <cell r="H951" t="str">
            <v>CSO</v>
          </cell>
          <cell r="I951" t="str">
            <v>케미컬</v>
          </cell>
          <cell r="J951" t="str">
            <v>CSO-위탁</v>
          </cell>
        </row>
        <row r="952">
          <cell r="C952">
            <v>2208301</v>
          </cell>
          <cell r="D952" t="str">
            <v>메로빅캡슐(7.5mg) 30C BTL(위탁:진양제약)</v>
          </cell>
          <cell r="E952" t="str">
            <v>메로빅캡슐</v>
          </cell>
          <cell r="F952" t="str">
            <v>위탁</v>
          </cell>
          <cell r="G952" t="str">
            <v>진천</v>
          </cell>
          <cell r="H952" t="str">
            <v>CSO</v>
          </cell>
          <cell r="I952" t="str">
            <v>케미컬</v>
          </cell>
          <cell r="J952" t="str">
            <v>CSO-위탁</v>
          </cell>
        </row>
        <row r="953">
          <cell r="C953">
            <v>2208302</v>
          </cell>
          <cell r="D953" t="str">
            <v>메로빅캡슐(7.5mg) 300C BTL(위탁:진양제약)</v>
          </cell>
          <cell r="E953" t="str">
            <v>메로빅캡슐</v>
          </cell>
          <cell r="F953" t="str">
            <v>위탁</v>
          </cell>
          <cell r="G953" t="str">
            <v>진천</v>
          </cell>
          <cell r="H953" t="str">
            <v>CSO</v>
          </cell>
          <cell r="I953" t="str">
            <v>케미컬</v>
          </cell>
          <cell r="J953" t="str">
            <v>CSO-위탁</v>
          </cell>
        </row>
        <row r="954">
          <cell r="C954">
            <v>2125400</v>
          </cell>
          <cell r="D954" t="str">
            <v>올디피정5/20/12.5mg 1T(낱알반품용) (위탁:비보존제약)</v>
          </cell>
          <cell r="E954" t="str">
            <v>올디피정</v>
          </cell>
          <cell r="F954" t="str">
            <v>위탁</v>
          </cell>
          <cell r="G954" t="str">
            <v>진천</v>
          </cell>
          <cell r="H954" t="str">
            <v>CSO</v>
          </cell>
          <cell r="I954" t="str">
            <v>케미컬</v>
          </cell>
          <cell r="J954" t="str">
            <v>CSO-위탁</v>
          </cell>
        </row>
        <row r="955">
          <cell r="C955">
            <v>2126900</v>
          </cell>
          <cell r="D955" t="str">
            <v>셀미플러스정40/12.5mg 1T(낱알반품용) (위탁: 삼일제약)</v>
          </cell>
          <cell r="E955" t="str">
            <v>셀미플러스정</v>
          </cell>
          <cell r="F955" t="str">
            <v>위탁</v>
          </cell>
          <cell r="G955" t="str">
            <v>진천</v>
          </cell>
          <cell r="H955" t="str">
            <v>CSO</v>
          </cell>
          <cell r="I955" t="str">
            <v>케미컬</v>
          </cell>
          <cell r="J955" t="str">
            <v>CSO-위탁</v>
          </cell>
        </row>
        <row r="956">
          <cell r="C956">
            <v>2127000</v>
          </cell>
          <cell r="D956" t="str">
            <v>셀미플러스정80/12.5mg 1T(낱알반품용) (위탁: 삼일제약)</v>
          </cell>
          <cell r="E956" t="str">
            <v>셀미플러스정</v>
          </cell>
          <cell r="F956" t="str">
            <v>위탁</v>
          </cell>
          <cell r="G956" t="str">
            <v>진천</v>
          </cell>
          <cell r="H956" t="str">
            <v>CSO</v>
          </cell>
          <cell r="I956" t="str">
            <v>케미컬</v>
          </cell>
          <cell r="J956" t="str">
            <v>CSO-위탁</v>
          </cell>
        </row>
        <row r="957">
          <cell r="C957">
            <v>2128702</v>
          </cell>
          <cell r="D957" t="str">
            <v>셀토젯정10/20 밀리그램 30T BTL (위탁:종근당)</v>
          </cell>
          <cell r="E957" t="str">
            <v>셀토젯정</v>
          </cell>
          <cell r="F957" t="str">
            <v>위탁</v>
          </cell>
          <cell r="G957" t="str">
            <v>진천</v>
          </cell>
          <cell r="H957" t="str">
            <v>CSO</v>
          </cell>
          <cell r="I957" t="str">
            <v>케미컬</v>
          </cell>
          <cell r="J957" t="str">
            <v>CSO-위탁</v>
          </cell>
        </row>
        <row r="958">
          <cell r="C958">
            <v>2128902</v>
          </cell>
          <cell r="D958" t="str">
            <v>셀미살탄정 40밀리그램(텔미사르탄) 30T BTL(위탁:위더스제약)</v>
          </cell>
          <cell r="E958" t="str">
            <v>셀미살탄정</v>
          </cell>
          <cell r="F958" t="str">
            <v>위탁</v>
          </cell>
          <cell r="G958" t="str">
            <v>진천</v>
          </cell>
          <cell r="H958" t="str">
            <v>CSO</v>
          </cell>
          <cell r="I958" t="str">
            <v>케미컬</v>
          </cell>
          <cell r="J958" t="str">
            <v>CSO-위탁</v>
          </cell>
        </row>
        <row r="959">
          <cell r="C959">
            <v>2129002</v>
          </cell>
          <cell r="D959" t="str">
            <v>셀미살탄정 80밀리그램(텔미사르탄) 30T BTL(위탁:위더스제약)</v>
          </cell>
          <cell r="E959" t="str">
            <v>셀미살탄정</v>
          </cell>
          <cell r="F959" t="str">
            <v>위탁</v>
          </cell>
          <cell r="G959" t="str">
            <v>진천</v>
          </cell>
          <cell r="H959" t="str">
            <v>CSO</v>
          </cell>
          <cell r="I959" t="str">
            <v>케미컬</v>
          </cell>
          <cell r="J959" t="str">
            <v>CSO-위탁</v>
          </cell>
        </row>
        <row r="960">
          <cell r="C960">
            <v>2207900</v>
          </cell>
          <cell r="D960" t="str">
            <v>세레탈서방캡슐100mg(실로스타졸) 1C(낱알반품용)(위탁: 제뉴파마)</v>
          </cell>
          <cell r="E960" t="str">
            <v>세레탈서방캡슐</v>
          </cell>
          <cell r="F960" t="str">
            <v>위탁</v>
          </cell>
          <cell r="G960" t="str">
            <v>진천</v>
          </cell>
          <cell r="H960" t="str">
            <v>CSO</v>
          </cell>
          <cell r="I960" t="str">
            <v>케미컬</v>
          </cell>
          <cell r="J960" t="str">
            <v>CSO-위탁</v>
          </cell>
        </row>
        <row r="961">
          <cell r="C961">
            <v>2208000</v>
          </cell>
          <cell r="D961" t="str">
            <v>세레탈서방캡슐200mg(실로스타졸) 1C(낱알반품용)(위탁: 제뉴파마)</v>
          </cell>
          <cell r="E961" t="str">
            <v>세레탈서방캡슐</v>
          </cell>
          <cell r="F961" t="str">
            <v>위탁</v>
          </cell>
          <cell r="G961" t="str">
            <v>진천</v>
          </cell>
          <cell r="H961" t="str">
            <v>CSO</v>
          </cell>
          <cell r="I961" t="str">
            <v>케미컬</v>
          </cell>
          <cell r="J961" t="str">
            <v>CSO-위탁</v>
          </cell>
        </row>
        <row r="962">
          <cell r="C962">
            <v>3900701</v>
          </cell>
          <cell r="D962" t="str">
            <v>메로빅캡슐15mg(멜록시캄) 30C BTL</v>
          </cell>
          <cell r="E962" t="str">
            <v>메로빅캡슐</v>
          </cell>
          <cell r="F962" t="str">
            <v>자사</v>
          </cell>
          <cell r="G962" t="str">
            <v>청주</v>
          </cell>
          <cell r="H962" t="str">
            <v>CSO</v>
          </cell>
          <cell r="I962" t="str">
            <v>케미컬</v>
          </cell>
          <cell r="J962" t="str">
            <v>CSO-자사</v>
          </cell>
        </row>
        <row r="963">
          <cell r="C963">
            <v>3903100</v>
          </cell>
          <cell r="D963" t="str">
            <v>피타로틴정4mg(피타바스타틴칼슘) 1T(낱알반품용)</v>
          </cell>
          <cell r="E963" t="str">
            <v>피타로틴정</v>
          </cell>
          <cell r="F963" t="str">
            <v>자사</v>
          </cell>
          <cell r="G963" t="str">
            <v>청주</v>
          </cell>
          <cell r="H963" t="str">
            <v>CSO</v>
          </cell>
          <cell r="I963" t="str">
            <v>케미컬</v>
          </cell>
          <cell r="J963" t="str">
            <v>CSO-자사</v>
          </cell>
        </row>
        <row r="964">
          <cell r="C964">
            <v>3014614</v>
          </cell>
          <cell r="D964" t="str">
            <v>허쥬마 150밀리그램 1Vial Carton (DE)</v>
          </cell>
          <cell r="E964" t="str">
            <v>허쥬마</v>
          </cell>
          <cell r="F964" t="str">
            <v>자사</v>
          </cell>
          <cell r="G964" t="str">
            <v>청주</v>
          </cell>
          <cell r="H964" t="str">
            <v>L&amp;P상업</v>
          </cell>
          <cell r="I964" t="str">
            <v>제약용역</v>
          </cell>
          <cell r="J964" t="str">
            <v>L&amp;P상업</v>
          </cell>
        </row>
        <row r="965">
          <cell r="C965">
            <v>3016306</v>
          </cell>
          <cell r="D965" t="str">
            <v>트룩시마 500mg 1Vial/Carton (IT)</v>
          </cell>
          <cell r="E965" t="str">
            <v>트룩시마</v>
          </cell>
          <cell r="F965" t="str">
            <v>자사</v>
          </cell>
          <cell r="G965" t="str">
            <v>청주</v>
          </cell>
          <cell r="H965" t="str">
            <v>L&amp;P상업</v>
          </cell>
          <cell r="I965" t="str">
            <v>제약용역</v>
          </cell>
          <cell r="J965" t="str">
            <v>L&amp;P상업</v>
          </cell>
        </row>
        <row r="966">
          <cell r="C966">
            <v>3017711</v>
          </cell>
          <cell r="D966" t="str">
            <v>허쥬마 420mg 1Vials/Carton (IT)</v>
          </cell>
          <cell r="E966" t="str">
            <v>허쥬마</v>
          </cell>
          <cell r="F966" t="str">
            <v>자사</v>
          </cell>
          <cell r="G966" t="str">
            <v>청주</v>
          </cell>
          <cell r="H966" t="str">
            <v>L&amp;P상업</v>
          </cell>
          <cell r="I966" t="str">
            <v>제약용역</v>
          </cell>
          <cell r="J966" t="str">
            <v>L&amp;P상업</v>
          </cell>
        </row>
        <row r="967">
          <cell r="C967">
            <v>3017712</v>
          </cell>
          <cell r="D967" t="str">
            <v>허쥬마 420mg 1Vials/Carton (IE, XI)</v>
          </cell>
          <cell r="E967" t="str">
            <v>허쥬마</v>
          </cell>
          <cell r="F967" t="str">
            <v>자사</v>
          </cell>
          <cell r="G967" t="str">
            <v>청주</v>
          </cell>
          <cell r="H967" t="str">
            <v>L&amp;P상업</v>
          </cell>
          <cell r="I967" t="str">
            <v>제약용역</v>
          </cell>
          <cell r="J967" t="str">
            <v>L&amp;P상업</v>
          </cell>
        </row>
        <row r="968">
          <cell r="C968">
            <v>3019401</v>
          </cell>
          <cell r="D968" t="str">
            <v>CT-P17 80mg</v>
          </cell>
          <cell r="E968" t="str">
            <v>유플라이마</v>
          </cell>
          <cell r="F968" t="str">
            <v>자사</v>
          </cell>
          <cell r="G968" t="str">
            <v>청주</v>
          </cell>
          <cell r="H968" t="str">
            <v>PFS상업</v>
          </cell>
          <cell r="I968" t="str">
            <v>제약용역</v>
          </cell>
          <cell r="J968" t="str">
            <v>PFS상업</v>
          </cell>
        </row>
        <row r="969">
          <cell r="C969">
            <v>3019509</v>
          </cell>
          <cell r="D969" t="str">
            <v>CT-P17 80mg AI DE 1 Syringe/Carton</v>
          </cell>
          <cell r="E969" t="str">
            <v>유플라이마</v>
          </cell>
          <cell r="F969" t="str">
            <v>자사</v>
          </cell>
          <cell r="G969" t="str">
            <v>청주</v>
          </cell>
          <cell r="H969" t="str">
            <v>PFS상업</v>
          </cell>
          <cell r="I969" t="str">
            <v>제약용역</v>
          </cell>
          <cell r="J969" t="str">
            <v>PFS상업</v>
          </cell>
        </row>
        <row r="970">
          <cell r="C970">
            <v>3019510</v>
          </cell>
          <cell r="D970" t="str">
            <v>CT-P17 80mg AI DE 3 Syringe/Carton</v>
          </cell>
          <cell r="E970" t="str">
            <v>유플라이마</v>
          </cell>
          <cell r="F970" t="str">
            <v>자사</v>
          </cell>
          <cell r="G970" t="str">
            <v>청주</v>
          </cell>
          <cell r="H970" t="str">
            <v>PFS상업</v>
          </cell>
          <cell r="I970" t="str">
            <v>제약용역</v>
          </cell>
          <cell r="J970" t="str">
            <v>PFS상업</v>
          </cell>
        </row>
        <row r="971">
          <cell r="C971">
            <v>3019511</v>
          </cell>
          <cell r="D971" t="str">
            <v>CT-P17 80mg AI IE 1 Syringe/Carton</v>
          </cell>
          <cell r="E971" t="str">
            <v>유플라이마</v>
          </cell>
          <cell r="F971" t="str">
            <v>자사</v>
          </cell>
          <cell r="G971" t="str">
            <v>청주</v>
          </cell>
          <cell r="H971" t="str">
            <v>PFS상업</v>
          </cell>
          <cell r="I971" t="str">
            <v>제약용역</v>
          </cell>
          <cell r="J971" t="str">
            <v>PFS상업</v>
          </cell>
        </row>
        <row r="972">
          <cell r="C972">
            <v>3019512</v>
          </cell>
          <cell r="D972" t="str">
            <v>CT-P17 80mg AI FI/SE 1 Syringe/Carton</v>
          </cell>
          <cell r="E972" t="str">
            <v>유플라이마</v>
          </cell>
          <cell r="F972" t="str">
            <v>자사</v>
          </cell>
          <cell r="G972" t="str">
            <v>청주</v>
          </cell>
          <cell r="H972" t="str">
            <v>PFS상업</v>
          </cell>
          <cell r="I972" t="str">
            <v>제약용역</v>
          </cell>
          <cell r="J972" t="str">
            <v>PFS상업</v>
          </cell>
        </row>
        <row r="973">
          <cell r="C973">
            <v>3019514</v>
          </cell>
          <cell r="D973" t="str">
            <v>CT-P17 80mg AI FR 1 Syringe/Carton</v>
          </cell>
          <cell r="E973" t="str">
            <v>유플라이마</v>
          </cell>
          <cell r="F973" t="str">
            <v>자사</v>
          </cell>
          <cell r="G973" t="str">
            <v>청주</v>
          </cell>
          <cell r="H973" t="str">
            <v>PFS상업</v>
          </cell>
          <cell r="I973" t="str">
            <v>제약용역</v>
          </cell>
          <cell r="J973" t="str">
            <v>PFS상업</v>
          </cell>
        </row>
        <row r="974">
          <cell r="C974">
            <v>3019706</v>
          </cell>
          <cell r="D974" t="str">
            <v>CT-P17 80mg PFS-S FR 1 Syringe/Carton</v>
          </cell>
          <cell r="E974" t="str">
            <v>유플라이마</v>
          </cell>
          <cell r="F974" t="str">
            <v>자사</v>
          </cell>
          <cell r="G974" t="str">
            <v>청주</v>
          </cell>
          <cell r="H974" t="str">
            <v>PFS상업</v>
          </cell>
          <cell r="I974" t="str">
            <v>제약용역</v>
          </cell>
          <cell r="J974" t="str">
            <v>PFS상업</v>
          </cell>
        </row>
        <row r="975">
          <cell r="C975">
            <v>3019906</v>
          </cell>
          <cell r="D975" t="str">
            <v>CT-P17 40mg AI CA 1 Syringe/Carton</v>
          </cell>
          <cell r="E975" t="str">
            <v>유플라이마</v>
          </cell>
          <cell r="F975" t="str">
            <v>자사</v>
          </cell>
          <cell r="G975" t="str">
            <v>청주</v>
          </cell>
          <cell r="H975" t="str">
            <v>PFS상업</v>
          </cell>
          <cell r="I975" t="str">
            <v>제약용역</v>
          </cell>
          <cell r="J975" t="str">
            <v>PFS상업</v>
          </cell>
        </row>
        <row r="976">
          <cell r="C976">
            <v>3019907</v>
          </cell>
          <cell r="D976" t="str">
            <v>CT-P17 40mg AI CA 2 Syringe/Carton</v>
          </cell>
          <cell r="E976" t="str">
            <v>유플라이마</v>
          </cell>
          <cell r="F976" t="str">
            <v>자사</v>
          </cell>
          <cell r="G976" t="str">
            <v>청주</v>
          </cell>
          <cell r="H976" t="str">
            <v>PFS상업</v>
          </cell>
          <cell r="I976" t="str">
            <v>제약용역</v>
          </cell>
          <cell r="J976" t="str">
            <v>PFS상업</v>
          </cell>
        </row>
        <row r="977">
          <cell r="C977">
            <v>3026501</v>
          </cell>
          <cell r="D977" t="str">
            <v>네시나메트정12.5/500밀리그램 60T PTP(위탁:셀트리온APAC)</v>
          </cell>
          <cell r="E977" t="str">
            <v>네시나메트정</v>
          </cell>
          <cell r="F977" t="str">
            <v>위탁</v>
          </cell>
          <cell r="G977" t="str">
            <v>청주</v>
          </cell>
          <cell r="H977" t="str">
            <v>마리나</v>
          </cell>
          <cell r="I977" t="str">
            <v>APAC</v>
          </cell>
          <cell r="J977" t="str">
            <v>APAC한국-ETC(당뇨)</v>
          </cell>
        </row>
        <row r="978">
          <cell r="C978">
            <v>3026801</v>
          </cell>
          <cell r="D978" t="str">
            <v>네시나액트정25/15밀리그램 100T PTP(위탁:셀트리온APAC)</v>
          </cell>
          <cell r="E978" t="str">
            <v>네시나액트정</v>
          </cell>
          <cell r="F978" t="str">
            <v>위탁</v>
          </cell>
          <cell r="G978" t="str">
            <v>청주</v>
          </cell>
          <cell r="H978" t="str">
            <v>마리나</v>
          </cell>
          <cell r="I978" t="str">
            <v>APAC</v>
          </cell>
          <cell r="J978" t="str">
            <v>APAC한국-ETC(당뇨)</v>
          </cell>
        </row>
        <row r="979">
          <cell r="C979">
            <v>3020700</v>
          </cell>
          <cell r="D979" t="str">
            <v>액토스정30밀리그램 1T(낱알반품용)</v>
          </cell>
          <cell r="E979" t="str">
            <v>액토스정</v>
          </cell>
          <cell r="F979" t="str">
            <v>자사</v>
          </cell>
          <cell r="G979" t="str">
            <v>청주</v>
          </cell>
          <cell r="H979" t="str">
            <v>마리나</v>
          </cell>
          <cell r="I979" t="str">
            <v>APAC</v>
          </cell>
          <cell r="J979" t="str">
            <v>APAC한국-ETC(당뇨)</v>
          </cell>
        </row>
        <row r="980">
          <cell r="C980">
            <v>3026601</v>
          </cell>
          <cell r="D980" t="str">
            <v>네시나메트정12.5/1000밀리그램 60T PTP(위탁:셀트리온APAC)</v>
          </cell>
          <cell r="E980" t="str">
            <v>네시나메트정</v>
          </cell>
          <cell r="F980" t="str">
            <v>위탁</v>
          </cell>
          <cell r="G980" t="str">
            <v>청주</v>
          </cell>
          <cell r="H980" t="str">
            <v>마리나</v>
          </cell>
          <cell r="I980" t="str">
            <v>APAC</v>
          </cell>
          <cell r="J980" t="str">
            <v>APAC한국-ETC(당뇨)</v>
          </cell>
        </row>
        <row r="981">
          <cell r="C981">
            <v>3026901</v>
          </cell>
          <cell r="D981" t="str">
            <v>네시나액트정25/30밀리그램 100T PTP(위탁:셀트리온APAC)</v>
          </cell>
          <cell r="E981" t="str">
            <v>네시나액트정</v>
          </cell>
          <cell r="F981" t="str">
            <v>위탁</v>
          </cell>
          <cell r="G981" t="str">
            <v>청주</v>
          </cell>
          <cell r="H981" t="str">
            <v>마리나</v>
          </cell>
          <cell r="I981" t="str">
            <v>APAC</v>
          </cell>
          <cell r="J981" t="str">
            <v>APAC한국-ETC(당뇨)</v>
          </cell>
        </row>
        <row r="982">
          <cell r="C982">
            <v>7300300</v>
          </cell>
          <cell r="D982" t="str">
            <v>마디핀정10밀리그램(마니디핀염산염) 1T(낱알반품용)(상품:에이치케이이노엔)</v>
          </cell>
          <cell r="E982" t="str">
            <v>마디핀정</v>
          </cell>
          <cell r="F982" t="str">
            <v>상품</v>
          </cell>
          <cell r="G982" t="str">
            <v>상품</v>
          </cell>
          <cell r="H982" t="str">
            <v>마리나</v>
          </cell>
          <cell r="I982" t="str">
            <v>APAC</v>
          </cell>
          <cell r="J982" t="str">
            <v>APAC한국-ETC(고혈압)</v>
          </cell>
        </row>
        <row r="983">
          <cell r="C983">
            <v>7300500</v>
          </cell>
          <cell r="D983" t="str">
            <v>액토스정15밀리그램(피오글리타존염산염) 1T(낱알반품용)(상품:한국다케다제약)</v>
          </cell>
          <cell r="E983" t="str">
            <v>액토스정</v>
          </cell>
          <cell r="F983" t="str">
            <v>상품</v>
          </cell>
          <cell r="G983" t="str">
            <v>상품</v>
          </cell>
          <cell r="H983" t="str">
            <v>마리나</v>
          </cell>
          <cell r="I983" t="str">
            <v>APAC</v>
          </cell>
          <cell r="J983" t="str">
            <v>APAC한국-ETC(당뇨)</v>
          </cell>
        </row>
        <row r="984">
          <cell r="C984">
            <v>3019506</v>
          </cell>
          <cell r="D984" t="str">
            <v>CT-P17 80mg 자동 조립 EU</v>
          </cell>
          <cell r="E984" t="str">
            <v>유플라이마</v>
          </cell>
          <cell r="F984" t="str">
            <v>자사</v>
          </cell>
          <cell r="G984" t="str">
            <v>청주</v>
          </cell>
          <cell r="H984" t="str">
            <v>PFS상업</v>
          </cell>
          <cell r="I984" t="str">
            <v>제약용역</v>
          </cell>
          <cell r="J984" t="str">
            <v>PFS상업</v>
          </cell>
        </row>
        <row r="985">
          <cell r="C985">
            <v>3021300</v>
          </cell>
          <cell r="D985" t="str">
            <v>카비드츄어블정 1T 낱알반품용</v>
          </cell>
          <cell r="E985" t="str">
            <v>카비드츄어블정</v>
          </cell>
          <cell r="F985" t="str">
            <v>자사</v>
          </cell>
          <cell r="G985" t="str">
            <v>청주</v>
          </cell>
          <cell r="H985" t="str">
            <v>마리나</v>
          </cell>
          <cell r="I985" t="str">
            <v>APAC</v>
          </cell>
          <cell r="J985" t="str">
            <v>APAC한국-ETC(기타)</v>
          </cell>
        </row>
        <row r="986">
          <cell r="C986">
            <v>2126400</v>
          </cell>
          <cell r="D986" t="str">
            <v>코살엑스정10/50mg 1T(낱알반품용)(위탁: 휴온스)</v>
          </cell>
          <cell r="E986" t="str">
            <v>코살엑스정</v>
          </cell>
          <cell r="F986" t="str">
            <v>위탁</v>
          </cell>
          <cell r="G986" t="str">
            <v>진천</v>
          </cell>
          <cell r="H986" t="str">
            <v>CSO</v>
          </cell>
          <cell r="I986" t="str">
            <v>케미컬</v>
          </cell>
          <cell r="J986" t="str">
            <v>CSO-위탁</v>
          </cell>
        </row>
        <row r="987">
          <cell r="C987">
            <v>7400102</v>
          </cell>
          <cell r="D987" t="str">
            <v>도네리온패취87.5밀리그램 8매/포(상품:아이큐어)</v>
          </cell>
          <cell r="E987" t="str">
            <v>도네리온패취</v>
          </cell>
          <cell r="F987" t="str">
            <v>상품</v>
          </cell>
          <cell r="G987" t="str">
            <v>상품</v>
          </cell>
          <cell r="H987" t="str">
            <v>케미컬</v>
          </cell>
          <cell r="I987" t="str">
            <v>케미컬</v>
          </cell>
          <cell r="J987" t="str">
            <v>도네리온</v>
          </cell>
        </row>
        <row r="988">
          <cell r="C988">
            <v>7400202</v>
          </cell>
          <cell r="D988" t="str">
            <v>도네리온패취175밀리그램 8매/포(상품:아이큐어)</v>
          </cell>
          <cell r="E988" t="str">
            <v>도네리온패취</v>
          </cell>
          <cell r="F988" t="str">
            <v>상품</v>
          </cell>
          <cell r="G988" t="str">
            <v>상품</v>
          </cell>
          <cell r="H988" t="str">
            <v>케미컬</v>
          </cell>
          <cell r="I988" t="str">
            <v>케미컬</v>
          </cell>
          <cell r="J988" t="str">
            <v>도네리온</v>
          </cell>
        </row>
        <row r="989">
          <cell r="C989">
            <v>2129902</v>
          </cell>
          <cell r="D989" t="str">
            <v>셀트리온네오파정 500T BTL(AG 10ea*12ea)</v>
          </cell>
          <cell r="E989" t="str">
            <v>셀트리온네오파정</v>
          </cell>
          <cell r="F989" t="str">
            <v>자사</v>
          </cell>
          <cell r="G989" t="str">
            <v>진천</v>
          </cell>
          <cell r="H989" t="str">
            <v>CSO</v>
          </cell>
          <cell r="I989" t="str">
            <v>케미컬</v>
          </cell>
          <cell r="J989" t="str">
            <v>CSO-자사</v>
          </cell>
        </row>
        <row r="990">
          <cell r="C990">
            <v>2128700</v>
          </cell>
          <cell r="D990" t="str">
            <v>셀토젯정10/20밀리그램 1T(낱알반품용)(위탁:종근당)</v>
          </cell>
          <cell r="E990" t="str">
            <v>셀토젯정</v>
          </cell>
          <cell r="F990" t="str">
            <v>위탁</v>
          </cell>
          <cell r="G990" t="str">
            <v>진천</v>
          </cell>
          <cell r="H990" t="str">
            <v>CSO</v>
          </cell>
          <cell r="I990" t="str">
            <v>케미컬</v>
          </cell>
          <cell r="J990" t="str">
            <v>CSO-위탁</v>
          </cell>
        </row>
        <row r="991">
          <cell r="C991">
            <v>2208401</v>
          </cell>
          <cell r="D991" t="str">
            <v>셀트리온오메프라졸캡슐 20 밀리그램 28C BTL (위탁:위더스제약)</v>
          </cell>
          <cell r="E991" t="str">
            <v>셀트리온오메프라졸캡슐</v>
          </cell>
          <cell r="F991" t="str">
            <v>위탁</v>
          </cell>
          <cell r="G991" t="str">
            <v>진천</v>
          </cell>
          <cell r="H991" t="str">
            <v>CSO</v>
          </cell>
          <cell r="I991" t="str">
            <v>케미컬</v>
          </cell>
          <cell r="J991" t="str">
            <v>CSO-위탁</v>
          </cell>
        </row>
        <row r="992">
          <cell r="C992">
            <v>3017713</v>
          </cell>
          <cell r="D992" t="str">
            <v>허쥬마 420mg 1Vials/Carton (DE)</v>
          </cell>
          <cell r="E992" t="str">
            <v>허쥬마</v>
          </cell>
          <cell r="F992" t="str">
            <v>자사</v>
          </cell>
          <cell r="G992" t="str">
            <v>청주</v>
          </cell>
          <cell r="H992" t="str">
            <v>L&amp;P상업</v>
          </cell>
          <cell r="I992" t="str">
            <v>제약용역</v>
          </cell>
          <cell r="J992" t="str">
            <v>L&amp;P상업</v>
          </cell>
        </row>
        <row r="993">
          <cell r="C993">
            <v>3014601</v>
          </cell>
          <cell r="D993" t="str">
            <v>허쥬마 150밀리그램 1Vial Carton (IE,XI)</v>
          </cell>
          <cell r="E993" t="str">
            <v>허쥬마</v>
          </cell>
          <cell r="F993" t="str">
            <v>자사</v>
          </cell>
          <cell r="G993" t="str">
            <v>청주</v>
          </cell>
          <cell r="H993" t="str">
            <v>L&amp;P상업</v>
          </cell>
          <cell r="I993" t="str">
            <v>제약용역</v>
          </cell>
          <cell r="J993" t="str">
            <v>L&amp;P상업</v>
          </cell>
        </row>
        <row r="994">
          <cell r="C994">
            <v>2129901</v>
          </cell>
          <cell r="D994" t="str">
            <v>셀트리온네오파정 30T BTL(AG 10ea*40ea)</v>
          </cell>
          <cell r="E994" t="str">
            <v>셀트리온네오파정</v>
          </cell>
          <cell r="F994" t="str">
            <v>자사</v>
          </cell>
          <cell r="G994" t="str">
            <v>진천</v>
          </cell>
          <cell r="H994" t="str">
            <v>CSO</v>
          </cell>
          <cell r="I994" t="str">
            <v>케미컬</v>
          </cell>
          <cell r="J994" t="str">
            <v>CSO-자사</v>
          </cell>
        </row>
        <row r="995">
          <cell r="C995">
            <v>2130301</v>
          </cell>
          <cell r="D995" t="str">
            <v>펠로디온지속정5밀리그램 30T BTL (위탁:위더스제약)</v>
          </cell>
          <cell r="E995" t="str">
            <v>펠로디온지속정</v>
          </cell>
          <cell r="F995" t="str">
            <v>위탁</v>
          </cell>
          <cell r="G995" t="str">
            <v>진천</v>
          </cell>
          <cell r="H995" t="str">
            <v>CSO</v>
          </cell>
          <cell r="I995" t="str">
            <v>케미컬</v>
          </cell>
          <cell r="J995" t="str">
            <v>CSO-위탁</v>
          </cell>
        </row>
        <row r="996">
          <cell r="C996">
            <v>2130302</v>
          </cell>
          <cell r="D996" t="str">
            <v>펠로디온지속정5밀리그램 300T BTL (위탁:위더스제약)</v>
          </cell>
          <cell r="E996" t="str">
            <v>펠로디온지속정</v>
          </cell>
          <cell r="F996" t="str">
            <v>위탁</v>
          </cell>
          <cell r="G996" t="str">
            <v>진천</v>
          </cell>
          <cell r="H996" t="str">
            <v>CSO</v>
          </cell>
          <cell r="I996" t="str">
            <v>케미컬</v>
          </cell>
          <cell r="J996" t="str">
            <v>CSO-위탁</v>
          </cell>
        </row>
        <row r="997">
          <cell r="C997">
            <v>2128305</v>
          </cell>
          <cell r="D997" t="str">
            <v>이무테라정(50mg)(아자티오프린)(수출용) 20T PTP (페루)</v>
          </cell>
          <cell r="E997" t="str">
            <v>이무테라정</v>
          </cell>
          <cell r="F997" t="str">
            <v>자사</v>
          </cell>
          <cell r="G997" t="str">
            <v>진천</v>
          </cell>
          <cell r="H997" t="str">
            <v>해외사업팀</v>
          </cell>
          <cell r="I997" t="str">
            <v>케미컬</v>
          </cell>
          <cell r="J997" t="str">
            <v>해외-자사</v>
          </cell>
        </row>
        <row r="998">
          <cell r="C998">
            <v>3029001</v>
          </cell>
          <cell r="D998" t="str">
            <v>셀카민정(펠라고니움시도이데스11% 에탄올건조엑스(5.5~6.6→1)) 30T/BTL</v>
          </cell>
          <cell r="E998" t="str">
            <v>셀카민정</v>
          </cell>
          <cell r="F998" t="str">
            <v>자사</v>
          </cell>
          <cell r="G998" t="str">
            <v>청주</v>
          </cell>
          <cell r="H998" t="str">
            <v>CSO</v>
          </cell>
          <cell r="I998" t="str">
            <v>케미컬</v>
          </cell>
          <cell r="J998" t="str">
            <v>CSO-자사</v>
          </cell>
        </row>
        <row r="999">
          <cell r="C999">
            <v>3029002</v>
          </cell>
          <cell r="D999" t="str">
            <v>셀카민정(펠라고니움시도이데스11% 에탄올건조엑스(5.5~6.6→1)) 100T/BTL</v>
          </cell>
          <cell r="E999" t="str">
            <v>셀카민정</v>
          </cell>
          <cell r="F999" t="str">
            <v>자사</v>
          </cell>
          <cell r="G999" t="str">
            <v>청주</v>
          </cell>
          <cell r="H999" t="str">
            <v>CSO</v>
          </cell>
          <cell r="I999" t="str">
            <v>케미컬</v>
          </cell>
          <cell r="J999" t="str">
            <v>CSO-자사</v>
          </cell>
        </row>
        <row r="1000">
          <cell r="C1000">
            <v>3028002</v>
          </cell>
          <cell r="D1000" t="str">
            <v>엑시프로정 10밀리그램(에스시탈로프람옥살산염) 100T/BTL(위탁:제뉴원사이언스)</v>
          </cell>
          <cell r="E1000" t="str">
            <v>엑시프로정</v>
          </cell>
          <cell r="F1000" t="str">
            <v>위탁</v>
          </cell>
          <cell r="G1000" t="str">
            <v>청주</v>
          </cell>
          <cell r="H1000" t="str">
            <v>CSO</v>
          </cell>
          <cell r="I1000" t="str">
            <v>케미컬</v>
          </cell>
          <cell r="J1000" t="str">
            <v>CSO-위탁</v>
          </cell>
        </row>
        <row r="1001">
          <cell r="C1001">
            <v>3028001</v>
          </cell>
          <cell r="D1001" t="str">
            <v>엑시프로정 10밀리그램(에스시탈로프람옥살산염) 30T/BTL(위탁:제뉴원사이언스)</v>
          </cell>
          <cell r="E1001" t="str">
            <v>엑시프로정</v>
          </cell>
          <cell r="F1001" t="str">
            <v>위탁</v>
          </cell>
          <cell r="G1001" t="str">
            <v>청주</v>
          </cell>
          <cell r="H1001" t="str">
            <v>CSO</v>
          </cell>
          <cell r="I1001" t="str">
            <v>케미컬</v>
          </cell>
          <cell r="J1001" t="str">
            <v>CSO-위탁</v>
          </cell>
        </row>
        <row r="1002">
          <cell r="C1002">
            <v>2130401</v>
          </cell>
          <cell r="D1002" t="str">
            <v>셀트리온레보플록사신정100mg 30T BTL(위탁:알리코제약)</v>
          </cell>
          <cell r="E1002" t="str">
            <v>셀트리온레보플록사신정</v>
          </cell>
          <cell r="F1002" t="str">
            <v>위탁</v>
          </cell>
          <cell r="G1002" t="str">
            <v>진천</v>
          </cell>
          <cell r="H1002" t="str">
            <v>CSO</v>
          </cell>
          <cell r="I1002" t="str">
            <v>케미컬</v>
          </cell>
          <cell r="J1002" t="str">
            <v>CSO-위탁</v>
          </cell>
        </row>
        <row r="1003">
          <cell r="C1003">
            <v>2130402</v>
          </cell>
          <cell r="D1003" t="str">
            <v>셀트리온레보플록사신정100mg 100T BTL(위탁:알리코제약)</v>
          </cell>
          <cell r="E1003" t="str">
            <v>셀트리온레보플록사신정</v>
          </cell>
          <cell r="F1003" t="str">
            <v>위탁</v>
          </cell>
          <cell r="G1003" t="str">
            <v>진천</v>
          </cell>
          <cell r="H1003" t="str">
            <v>CSO</v>
          </cell>
          <cell r="I1003" t="str">
            <v>케미컬</v>
          </cell>
          <cell r="J1003" t="str">
            <v>CSO-위탁</v>
          </cell>
        </row>
        <row r="1004">
          <cell r="C1004">
            <v>3015518</v>
          </cell>
          <cell r="D1004" t="str">
            <v>램시마 100밀리그램 1Vial/Carton (CZ/SK)</v>
          </cell>
          <cell r="E1004" t="str">
            <v>램시마IV</v>
          </cell>
          <cell r="F1004" t="str">
            <v>자사</v>
          </cell>
          <cell r="G1004" t="str">
            <v>청주</v>
          </cell>
          <cell r="H1004" t="str">
            <v>L&amp;P상업</v>
          </cell>
          <cell r="I1004" t="str">
            <v>제약용역</v>
          </cell>
          <cell r="J1004" t="str">
            <v>L&amp;P상업</v>
          </cell>
        </row>
        <row r="1005">
          <cell r="C1005">
            <v>3016408</v>
          </cell>
          <cell r="D1005" t="str">
            <v>트룩시마 100mg 2Vial/Carton (IE,XI)</v>
          </cell>
          <cell r="E1005" t="str">
            <v>트룩시마</v>
          </cell>
          <cell r="F1005" t="str">
            <v>자사</v>
          </cell>
          <cell r="G1005" t="str">
            <v>청주</v>
          </cell>
          <cell r="H1005" t="str">
            <v>L&amp;P상업</v>
          </cell>
          <cell r="I1005" t="str">
            <v>제약용역</v>
          </cell>
          <cell r="J1005" t="str">
            <v>L&amp;P상업</v>
          </cell>
        </row>
        <row r="1006">
          <cell r="C1006">
            <v>3016409</v>
          </cell>
          <cell r="D1006" t="str">
            <v>트룩시마 100mg 2Vial/Carton (UK)</v>
          </cell>
          <cell r="E1006" t="str">
            <v>트룩시마</v>
          </cell>
          <cell r="F1006" t="str">
            <v>자사</v>
          </cell>
          <cell r="G1006" t="str">
            <v>청주</v>
          </cell>
          <cell r="H1006" t="str">
            <v>L&amp;P상업</v>
          </cell>
          <cell r="I1006" t="str">
            <v>제약용역</v>
          </cell>
          <cell r="J1006" t="str">
            <v>L&amp;P상업</v>
          </cell>
        </row>
        <row r="1007">
          <cell r="C1007">
            <v>3019905</v>
          </cell>
          <cell r="D1007" t="str">
            <v>CT-P17 40mg Auto Injector 조립</v>
          </cell>
          <cell r="E1007" t="str">
            <v>유플라이마</v>
          </cell>
          <cell r="F1007" t="str">
            <v>자사</v>
          </cell>
          <cell r="G1007" t="str">
            <v>청주</v>
          </cell>
          <cell r="H1007" t="str">
            <v>PFS상업</v>
          </cell>
          <cell r="I1007" t="str">
            <v>제약용역</v>
          </cell>
          <cell r="J1007" t="str">
            <v>PFS상업</v>
          </cell>
        </row>
        <row r="1008">
          <cell r="C1008">
            <v>2128300</v>
          </cell>
          <cell r="D1008" t="str">
            <v>이무테라정(50mg)(아자티오프린) 1T (낱알반품용)</v>
          </cell>
          <cell r="E1008" t="str">
            <v>이무테라정</v>
          </cell>
          <cell r="F1008" t="str">
            <v>자사</v>
          </cell>
          <cell r="G1008" t="str">
            <v>진천</v>
          </cell>
          <cell r="H1008" t="str">
            <v>케미컬</v>
          </cell>
          <cell r="I1008" t="str">
            <v>케미컬</v>
          </cell>
          <cell r="J1008" t="str">
            <v>기타-자사</v>
          </cell>
        </row>
        <row r="1009">
          <cell r="C1009">
            <v>2128600</v>
          </cell>
          <cell r="D1009" t="str">
            <v>셀토젯정10/10밀리그램 1T(낱알반품용)(위탁:종근당)</v>
          </cell>
          <cell r="E1009" t="str">
            <v>셀토젯정</v>
          </cell>
          <cell r="F1009" t="str">
            <v>위탁</v>
          </cell>
          <cell r="G1009" t="str">
            <v>진천</v>
          </cell>
          <cell r="H1009" t="str">
            <v>CSO</v>
          </cell>
          <cell r="I1009" t="str">
            <v>케미컬</v>
          </cell>
          <cell r="J1009" t="str">
            <v>CSO-위탁</v>
          </cell>
        </row>
        <row r="1010">
          <cell r="C1010">
            <v>2126200</v>
          </cell>
          <cell r="D1010" t="str">
            <v>메트피오정15/850mg 1T(낱알반품용)(위탁: 제뉴원사이언스)</v>
          </cell>
          <cell r="E1010" t="str">
            <v>메트피오정</v>
          </cell>
          <cell r="F1010" t="str">
            <v>위탁</v>
          </cell>
          <cell r="G1010" t="str">
            <v>진천</v>
          </cell>
          <cell r="H1010" t="str">
            <v>CSO</v>
          </cell>
          <cell r="I1010" t="str">
            <v>케미컬</v>
          </cell>
          <cell r="J1010" t="str">
            <v>CSO-위탁</v>
          </cell>
        </row>
        <row r="1011">
          <cell r="C1011">
            <v>2128000</v>
          </cell>
          <cell r="D1011" t="str">
            <v>셀로파5밀리그램(올로파타딘염산염) 1T(낱알반품용) (위탁)</v>
          </cell>
          <cell r="E1011" t="str">
            <v>셀로파정</v>
          </cell>
          <cell r="F1011" t="str">
            <v>위탁</v>
          </cell>
          <cell r="G1011" t="str">
            <v>진천</v>
          </cell>
          <cell r="H1011" t="str">
            <v>CSO</v>
          </cell>
          <cell r="I1011" t="str">
            <v>케미컬</v>
          </cell>
          <cell r="J1011" t="str">
            <v>CSO-위탁</v>
          </cell>
        </row>
        <row r="1012">
          <cell r="C1012">
            <v>2119501</v>
          </cell>
          <cell r="D1012" t="str">
            <v>셀메텍정20mg(올메사탄메독소밀) 30T BTL(위탁:한국콜마)</v>
          </cell>
          <cell r="E1012" t="str">
            <v>셀메텍정</v>
          </cell>
          <cell r="F1012" t="str">
            <v>위탁</v>
          </cell>
          <cell r="G1012" t="str">
            <v>진천</v>
          </cell>
          <cell r="H1012" t="str">
            <v>CSO</v>
          </cell>
          <cell r="I1012" t="str">
            <v>케미컬</v>
          </cell>
          <cell r="J1012" t="str">
            <v>CSO-위탁</v>
          </cell>
        </row>
        <row r="1013">
          <cell r="C1013">
            <v>3029401</v>
          </cell>
          <cell r="D1013" t="str">
            <v>셀레지온정(에피나스틴염산염) 30T/BTL(위탁:제일약품)</v>
          </cell>
          <cell r="E1013" t="str">
            <v>셀레지온정</v>
          </cell>
          <cell r="F1013" t="str">
            <v>위탁</v>
          </cell>
          <cell r="G1013" t="str">
            <v>청주</v>
          </cell>
          <cell r="H1013" t="str">
            <v>CSO</v>
          </cell>
          <cell r="I1013" t="str">
            <v>케미컬</v>
          </cell>
          <cell r="J1013" t="str">
            <v>CSO-위탁</v>
          </cell>
        </row>
        <row r="1014">
          <cell r="C1014">
            <v>3029402</v>
          </cell>
          <cell r="D1014" t="str">
            <v>셀레지온정(에피나스틴염산염) 100T/BTL(위탁:제일약품)</v>
          </cell>
          <cell r="E1014" t="str">
            <v>셀레지온정</v>
          </cell>
          <cell r="F1014" t="str">
            <v>위탁</v>
          </cell>
          <cell r="G1014" t="str">
            <v>청주</v>
          </cell>
          <cell r="H1014" t="str">
            <v>CSO</v>
          </cell>
          <cell r="I1014" t="str">
            <v>케미컬</v>
          </cell>
          <cell r="J1014" t="str">
            <v>CSO-위탁</v>
          </cell>
        </row>
        <row r="1015">
          <cell r="C1015">
            <v>3016001</v>
          </cell>
          <cell r="D1015" t="str">
            <v>피오글리타존염산염정 USP 15밀리그램 30T BTL</v>
          </cell>
          <cell r="E1015" t="str">
            <v>CT-A02</v>
          </cell>
          <cell r="F1015" t="str">
            <v>자사</v>
          </cell>
          <cell r="G1015" t="str">
            <v>청주</v>
          </cell>
          <cell r="H1015" t="str">
            <v>CMO상업</v>
          </cell>
          <cell r="I1015" t="str">
            <v>제약용역</v>
          </cell>
          <cell r="J1015" t="str">
            <v>CMO상업-미국</v>
          </cell>
        </row>
        <row r="1016">
          <cell r="C1016">
            <v>3018601</v>
          </cell>
          <cell r="D1016" t="str">
            <v>파모티딘정, USP 40밀리그램 100T BTL</v>
          </cell>
          <cell r="E1016" t="str">
            <v>CT-A06</v>
          </cell>
          <cell r="F1016" t="str">
            <v>자사</v>
          </cell>
          <cell r="G1016" t="str">
            <v>청주</v>
          </cell>
          <cell r="H1016" t="str">
            <v>CMO상업</v>
          </cell>
          <cell r="I1016" t="str">
            <v>제약용역</v>
          </cell>
          <cell r="J1016" t="str">
            <v>CMO상업-미국</v>
          </cell>
        </row>
        <row r="1017">
          <cell r="C1017">
            <v>3018603</v>
          </cell>
          <cell r="D1017" t="str">
            <v>파모티딘정, USP 40밀리그램 1000T BTL</v>
          </cell>
          <cell r="E1017" t="str">
            <v>CT-A06</v>
          </cell>
          <cell r="F1017" t="str">
            <v>자사</v>
          </cell>
          <cell r="G1017" t="str">
            <v>청주</v>
          </cell>
          <cell r="H1017" t="str">
            <v>CMO상업</v>
          </cell>
          <cell r="I1017" t="str">
            <v>제약용역</v>
          </cell>
          <cell r="J1017" t="str">
            <v>CMO상업-미국</v>
          </cell>
        </row>
        <row r="1018">
          <cell r="C1018">
            <v>3016203</v>
          </cell>
          <cell r="D1018" t="str">
            <v>피오글리타존염산염정 USP 45밀리그램 500T BTL</v>
          </cell>
          <cell r="E1018" t="str">
            <v>CT-A02</v>
          </cell>
          <cell r="F1018" t="str">
            <v>자사</v>
          </cell>
          <cell r="G1018" t="str">
            <v>청주</v>
          </cell>
          <cell r="H1018" t="str">
            <v>CMO상업</v>
          </cell>
          <cell r="I1018" t="str">
            <v>제약용역</v>
          </cell>
          <cell r="J1018" t="str">
            <v>CMO상업-미국</v>
          </cell>
        </row>
        <row r="1019">
          <cell r="C1019">
            <v>3018501</v>
          </cell>
          <cell r="D1019" t="str">
            <v>파모티딘정, USP 20밀리그램 100T BTL</v>
          </cell>
          <cell r="E1019" t="str">
            <v>CT-A06</v>
          </cell>
          <cell r="F1019" t="str">
            <v>자사</v>
          </cell>
          <cell r="G1019" t="str">
            <v>청주</v>
          </cell>
          <cell r="H1019" t="str">
            <v>CMO상업</v>
          </cell>
          <cell r="I1019" t="str">
            <v>제약용역</v>
          </cell>
          <cell r="J1019" t="str">
            <v>CMO상업-미국</v>
          </cell>
        </row>
        <row r="1020">
          <cell r="C1020">
            <v>3016002</v>
          </cell>
          <cell r="D1020" t="str">
            <v>피오글리타존염산염정 USP 15밀리그램 90T BTL</v>
          </cell>
          <cell r="E1020" t="str">
            <v>CT-A02</v>
          </cell>
          <cell r="F1020" t="str">
            <v>자사</v>
          </cell>
          <cell r="G1020" t="str">
            <v>청주</v>
          </cell>
          <cell r="H1020" t="str">
            <v>CMO상업</v>
          </cell>
          <cell r="I1020" t="str">
            <v>제약용역</v>
          </cell>
          <cell r="J1020" t="str">
            <v>CMO상업-미국</v>
          </cell>
        </row>
        <row r="1021">
          <cell r="C1021">
            <v>3016102</v>
          </cell>
          <cell r="D1021" t="str">
            <v>피오글리타존염산염정 USP 30밀리그램 90T BTL</v>
          </cell>
          <cell r="E1021" t="str">
            <v>CT-A02</v>
          </cell>
          <cell r="F1021" t="str">
            <v>자사</v>
          </cell>
          <cell r="G1021" t="str">
            <v>청주</v>
          </cell>
          <cell r="H1021" t="str">
            <v>CMO상업</v>
          </cell>
          <cell r="I1021" t="str">
            <v>제약용역</v>
          </cell>
          <cell r="J1021" t="str">
            <v>CMO상업-미국</v>
          </cell>
        </row>
        <row r="1022">
          <cell r="C1022">
            <v>3016103</v>
          </cell>
          <cell r="D1022" t="str">
            <v>피오글리타존염산염정 USP 30밀리그램 500T BTL</v>
          </cell>
          <cell r="E1022" t="str">
            <v>CT-A02</v>
          </cell>
          <cell r="F1022" t="str">
            <v>자사</v>
          </cell>
          <cell r="G1022" t="str">
            <v>청주</v>
          </cell>
          <cell r="H1022" t="str">
            <v>CMO상업</v>
          </cell>
          <cell r="I1022" t="str">
            <v>제약용역</v>
          </cell>
          <cell r="J1022" t="str">
            <v>CMO상업-미국</v>
          </cell>
        </row>
        <row r="1023">
          <cell r="C1023">
            <v>3015503</v>
          </cell>
          <cell r="D1023" t="str">
            <v>램시마 100밀리그램 1Vial Carton (UK)</v>
          </cell>
          <cell r="E1023" t="str">
            <v>램시마IV</v>
          </cell>
          <cell r="F1023" t="str">
            <v>자사</v>
          </cell>
          <cell r="G1023" t="str">
            <v>청주</v>
          </cell>
          <cell r="H1023" t="str">
            <v>L&amp;P상업</v>
          </cell>
          <cell r="I1023" t="str">
            <v>제약용역</v>
          </cell>
          <cell r="J1023" t="str">
            <v>L&amp;P상업</v>
          </cell>
        </row>
        <row r="1024">
          <cell r="C1024">
            <v>3016305</v>
          </cell>
          <cell r="D1024" t="str">
            <v>트룩시마 500mg 1Vial/Carton (BR(Pub.))</v>
          </cell>
          <cell r="E1024" t="str">
            <v>트룩시마</v>
          </cell>
          <cell r="F1024" t="str">
            <v>자사</v>
          </cell>
          <cell r="G1024" t="str">
            <v>청주</v>
          </cell>
          <cell r="H1024" t="str">
            <v>L&amp;P상업</v>
          </cell>
          <cell r="I1024" t="str">
            <v>제약용역</v>
          </cell>
          <cell r="J1024" t="str">
            <v>L&amp;P상업</v>
          </cell>
        </row>
        <row r="1025">
          <cell r="C1025">
            <v>3017703</v>
          </cell>
          <cell r="D1025" t="str">
            <v>허쥬마 420밀리그램 1Vial Carton (NL, BE, LU, DE)</v>
          </cell>
          <cell r="E1025" t="str">
            <v>허쥬마</v>
          </cell>
          <cell r="F1025" t="str">
            <v>자사</v>
          </cell>
          <cell r="G1025" t="str">
            <v>청주</v>
          </cell>
          <cell r="H1025" t="str">
            <v>L&amp;P상업</v>
          </cell>
          <cell r="I1025" t="str">
            <v>제약용역</v>
          </cell>
          <cell r="J1025" t="str">
            <v>L&amp;P상업</v>
          </cell>
        </row>
        <row r="1026">
          <cell r="C1026">
            <v>3031001</v>
          </cell>
          <cell r="D1026" t="str">
            <v>베그젤마 100mg 1Vial/Carton (US)</v>
          </cell>
          <cell r="E1026" t="str">
            <v>베그젤마</v>
          </cell>
          <cell r="F1026" t="str">
            <v>자사</v>
          </cell>
          <cell r="G1026" t="str">
            <v>청주</v>
          </cell>
          <cell r="H1026" t="str">
            <v>L&amp;P상업</v>
          </cell>
          <cell r="I1026" t="str">
            <v>제약용역</v>
          </cell>
          <cell r="J1026" t="str">
            <v>L&amp;P상업</v>
          </cell>
        </row>
        <row r="1027">
          <cell r="C1027">
            <v>3031101</v>
          </cell>
          <cell r="D1027" t="str">
            <v>베그젤마 400mg 1Vial/Carton (US)</v>
          </cell>
          <cell r="E1027" t="str">
            <v>베그젤마</v>
          </cell>
          <cell r="F1027" t="str">
            <v>자사</v>
          </cell>
          <cell r="G1027" t="str">
            <v>청주</v>
          </cell>
          <cell r="H1027" t="str">
            <v>L&amp;P상업</v>
          </cell>
          <cell r="I1027" t="str">
            <v>제약용역</v>
          </cell>
          <cell r="J1027" t="str">
            <v>L&amp;P상업</v>
          </cell>
        </row>
        <row r="1028">
          <cell r="C1028">
            <v>3019001</v>
          </cell>
          <cell r="D1028" t="str">
            <v>Remsima SC 120mg
램시마 SC 120밀리그램</v>
          </cell>
          <cell r="E1028" t="str">
            <v>램시마SC</v>
          </cell>
          <cell r="F1028" t="str">
            <v>자사</v>
          </cell>
          <cell r="G1028" t="str">
            <v>청주</v>
          </cell>
          <cell r="H1028" t="str">
            <v>PFS상업</v>
          </cell>
          <cell r="I1028" t="str">
            <v>제약용역</v>
          </cell>
          <cell r="J1028" t="str">
            <v>PFS상업</v>
          </cell>
        </row>
        <row r="1029">
          <cell r="C1029">
            <v>3028801</v>
          </cell>
          <cell r="D1029" t="str">
            <v>CT-P13 SC 27G</v>
          </cell>
          <cell r="E1029" t="str">
            <v>램시마SC</v>
          </cell>
          <cell r="F1029" t="str">
            <v>자사</v>
          </cell>
          <cell r="G1029" t="str">
            <v>청주</v>
          </cell>
          <cell r="H1029" t="str">
            <v>PFS상업</v>
          </cell>
          <cell r="I1029" t="str">
            <v>제약용역</v>
          </cell>
          <cell r="J1029" t="str">
            <v>PFS상업</v>
          </cell>
        </row>
        <row r="1030">
          <cell r="C1030">
            <v>3022102</v>
          </cell>
          <cell r="D1030" t="str">
            <v>CT-P17 20mg</v>
          </cell>
          <cell r="E1030" t="str">
            <v>유플라이마</v>
          </cell>
          <cell r="F1030" t="str">
            <v>자사</v>
          </cell>
          <cell r="G1030" t="str">
            <v>청주</v>
          </cell>
          <cell r="H1030" t="str">
            <v>PFS상업</v>
          </cell>
          <cell r="I1030" t="str">
            <v>제약용역</v>
          </cell>
          <cell r="J1030" t="str">
            <v>PFS상업</v>
          </cell>
        </row>
        <row r="1031">
          <cell r="C1031">
            <v>3019801</v>
          </cell>
          <cell r="D1031" t="str">
            <v>CT-P17 40mg</v>
          </cell>
          <cell r="E1031" t="str">
            <v>유플라이마</v>
          </cell>
          <cell r="F1031" t="str">
            <v>자사</v>
          </cell>
          <cell r="G1031" t="str">
            <v>청주</v>
          </cell>
          <cell r="H1031" t="str">
            <v>PFS상업</v>
          </cell>
          <cell r="I1031" t="str">
            <v>제약용역</v>
          </cell>
          <cell r="J1031" t="str">
            <v>PFS상업</v>
          </cell>
        </row>
        <row r="1032">
          <cell r="C1032">
            <v>3027601</v>
          </cell>
          <cell r="D1032" t="str">
            <v>CT-P39 150mg</v>
          </cell>
          <cell r="E1032" t="str">
            <v>CT-P39</v>
          </cell>
          <cell r="F1032" t="str">
            <v>자사</v>
          </cell>
          <cell r="G1032" t="str">
            <v>청주</v>
          </cell>
          <cell r="H1032" t="str">
            <v>PFS상업</v>
          </cell>
          <cell r="I1032" t="str">
            <v>제약용역</v>
          </cell>
          <cell r="J1032" t="str">
            <v>PFS상업</v>
          </cell>
        </row>
        <row r="1033">
          <cell r="C1033">
            <v>3027501</v>
          </cell>
          <cell r="D1033" t="str">
            <v>CT-P39 75mg</v>
          </cell>
          <cell r="E1033" t="str">
            <v>CT-P39</v>
          </cell>
          <cell r="F1033" t="str">
            <v>자사</v>
          </cell>
          <cell r="G1033" t="str">
            <v>청주</v>
          </cell>
          <cell r="H1033" t="str">
            <v>PFS상업</v>
          </cell>
          <cell r="I1033" t="str">
            <v>제약용역</v>
          </cell>
          <cell r="J1033" t="str">
            <v>PFS상업</v>
          </cell>
        </row>
        <row r="1034">
          <cell r="C1034">
            <v>3027301</v>
          </cell>
          <cell r="D1034" t="str">
            <v>CT-P43 45mg</v>
          </cell>
          <cell r="E1034" t="str">
            <v>CT-P43</v>
          </cell>
          <cell r="F1034" t="str">
            <v>자사</v>
          </cell>
          <cell r="G1034" t="str">
            <v>청주</v>
          </cell>
          <cell r="H1034" t="str">
            <v>PFS상업</v>
          </cell>
          <cell r="I1034" t="str">
            <v>제약용역</v>
          </cell>
          <cell r="J1034" t="str">
            <v>PFS상업</v>
          </cell>
        </row>
        <row r="1035">
          <cell r="C1035">
            <v>3027401</v>
          </cell>
          <cell r="D1035" t="str">
            <v>CT-P43 90mg</v>
          </cell>
          <cell r="E1035" t="str">
            <v>CT-P43</v>
          </cell>
          <cell r="F1035" t="str">
            <v>자사</v>
          </cell>
          <cell r="G1035" t="str">
            <v>청주</v>
          </cell>
          <cell r="H1035" t="str">
            <v>PFS상업</v>
          </cell>
          <cell r="I1035" t="str">
            <v>제약용역</v>
          </cell>
          <cell r="J1035" t="str">
            <v>PFS상업</v>
          </cell>
        </row>
        <row r="1036">
          <cell r="C1036">
            <v>3018708</v>
          </cell>
          <cell r="D1036" t="str">
            <v>램시마 SC 120밀리그램 Remsima SC 120mg _AI조립</v>
          </cell>
          <cell r="E1036" t="str">
            <v>램시마SC</v>
          </cell>
          <cell r="F1036" t="str">
            <v>자사</v>
          </cell>
          <cell r="G1036" t="str">
            <v>청주</v>
          </cell>
          <cell r="H1036" t="str">
            <v>PFS상업</v>
          </cell>
          <cell r="I1036" t="str">
            <v>제약용역</v>
          </cell>
          <cell r="J1036" t="str">
            <v>PFS상업</v>
          </cell>
        </row>
        <row r="1037">
          <cell r="C1037">
            <v>3018704</v>
          </cell>
          <cell r="D1037" t="str">
            <v>램시마 SC 120밀리그램 (EU) Remsima SC 120mg (EU) AI 6PACK</v>
          </cell>
          <cell r="E1037" t="str">
            <v>램시마SC</v>
          </cell>
          <cell r="F1037" t="str">
            <v>자사</v>
          </cell>
          <cell r="G1037" t="str">
            <v>청주</v>
          </cell>
          <cell r="H1037" t="str">
            <v>PFS상업</v>
          </cell>
          <cell r="I1037" t="str">
            <v>제약용역</v>
          </cell>
          <cell r="J1037" t="str">
            <v>PFS상업</v>
          </cell>
        </row>
        <row r="1038">
          <cell r="C1038">
            <v>3019904</v>
          </cell>
          <cell r="D1038" t="str">
            <v>CT-P17 40mg AI 6PACK</v>
          </cell>
          <cell r="E1038" t="str">
            <v>유플라이마</v>
          </cell>
          <cell r="F1038" t="str">
            <v>자사</v>
          </cell>
          <cell r="G1038" t="str">
            <v>청주</v>
          </cell>
          <cell r="H1038" t="str">
            <v>PFS상업</v>
          </cell>
          <cell r="I1038" t="str">
            <v>제약용역</v>
          </cell>
          <cell r="J1038" t="str">
            <v>PFS상업</v>
          </cell>
        </row>
        <row r="1039">
          <cell r="C1039">
            <v>3020103</v>
          </cell>
          <cell r="D1039" t="str">
            <v>CT-P17 40mg PFS-S 4PACK</v>
          </cell>
          <cell r="E1039" t="str">
            <v>유플라이마</v>
          </cell>
          <cell r="F1039" t="str">
            <v>자사</v>
          </cell>
          <cell r="G1039" t="str">
            <v>청주</v>
          </cell>
          <cell r="H1039" t="str">
            <v>PFS상업</v>
          </cell>
          <cell r="I1039" t="str">
            <v>제약용역</v>
          </cell>
          <cell r="J1039" t="str">
            <v>PFS상업</v>
          </cell>
        </row>
        <row r="1040">
          <cell r="C1040">
            <v>3022101</v>
          </cell>
          <cell r="D1040" t="str">
            <v>CT-P17 20mg PFS 4PACK</v>
          </cell>
          <cell r="E1040" t="str">
            <v>유플라이마</v>
          </cell>
          <cell r="F1040" t="str">
            <v>자사</v>
          </cell>
          <cell r="G1040" t="str">
            <v>청주</v>
          </cell>
          <cell r="H1040" t="str">
            <v>PFS상업</v>
          </cell>
          <cell r="I1040" t="str">
            <v>제약용역</v>
          </cell>
          <cell r="J1040" t="str">
            <v>PFS상업</v>
          </cell>
        </row>
        <row r="1041">
          <cell r="C1041">
            <v>3019504</v>
          </cell>
          <cell r="D1041" t="str">
            <v>CT-P17 80mg AI 6PACK</v>
          </cell>
          <cell r="E1041" t="str">
            <v>유플라이마</v>
          </cell>
          <cell r="F1041" t="str">
            <v>자사</v>
          </cell>
          <cell r="G1041" t="str">
            <v>청주</v>
          </cell>
          <cell r="H1041" t="str">
            <v>PFS상업</v>
          </cell>
          <cell r="I1041" t="str">
            <v>제약용역</v>
          </cell>
          <cell r="J1041" t="str">
            <v>PFS상업</v>
          </cell>
        </row>
        <row r="1042">
          <cell r="C1042">
            <v>3019603</v>
          </cell>
          <cell r="D1042" t="str">
            <v>CT-P17 80mg PFS 4PACK</v>
          </cell>
          <cell r="E1042" t="str">
            <v>유플라이마</v>
          </cell>
          <cell r="F1042" t="str">
            <v>자사</v>
          </cell>
          <cell r="G1042" t="str">
            <v>청주</v>
          </cell>
          <cell r="H1042" t="str">
            <v>PFS상업</v>
          </cell>
          <cell r="I1042" t="str">
            <v>제약용역</v>
          </cell>
          <cell r="J1042" t="str">
            <v>PFS상업</v>
          </cell>
        </row>
        <row r="1043">
          <cell r="C1043">
            <v>3016309</v>
          </cell>
          <cell r="D1043" t="str">
            <v>트룩시마 500mg 1Vial/Carton (UK)</v>
          </cell>
          <cell r="E1043" t="str">
            <v>트룩시마</v>
          </cell>
          <cell r="F1043" t="str">
            <v>자사</v>
          </cell>
          <cell r="G1043" t="str">
            <v>청주</v>
          </cell>
          <cell r="H1043" t="str">
            <v>L&amp;P상업</v>
          </cell>
          <cell r="I1043" t="str">
            <v>제약용역</v>
          </cell>
          <cell r="J1043" t="str">
            <v>L&amp;P상업</v>
          </cell>
        </row>
        <row r="1044">
          <cell r="C1044">
            <v>3016307</v>
          </cell>
          <cell r="D1044" t="str">
            <v>트룩시마 500mg 1Vial/Carton (BE, NL, LU)</v>
          </cell>
          <cell r="E1044" t="str">
            <v>트룩시마</v>
          </cell>
          <cell r="F1044" t="str">
            <v>자사</v>
          </cell>
          <cell r="G1044" t="str">
            <v>청주</v>
          </cell>
          <cell r="H1044" t="str">
            <v>L&amp;P상업</v>
          </cell>
          <cell r="I1044" t="str">
            <v>제약용역</v>
          </cell>
          <cell r="J1044" t="str">
            <v>L&amp;P상업</v>
          </cell>
        </row>
        <row r="1045">
          <cell r="C1045">
            <v>3016308</v>
          </cell>
          <cell r="D1045" t="str">
            <v>트룩시마 500mg 1Vial/Carton (IE, XI)</v>
          </cell>
          <cell r="E1045" t="str">
            <v>트룩시마</v>
          </cell>
          <cell r="F1045" t="str">
            <v>자사</v>
          </cell>
          <cell r="G1045" t="str">
            <v>청주</v>
          </cell>
          <cell r="H1045" t="str">
            <v>L&amp;P상업</v>
          </cell>
          <cell r="I1045" t="str">
            <v>제약용역</v>
          </cell>
          <cell r="J1045" t="str">
            <v>L&amp;P상업</v>
          </cell>
        </row>
        <row r="1046">
          <cell r="C1046">
            <v>3016310</v>
          </cell>
          <cell r="D1046" t="str">
            <v>트룩시마 500mg 1Vial/Carton (DE)</v>
          </cell>
          <cell r="E1046" t="str">
            <v>트룩시마</v>
          </cell>
          <cell r="F1046" t="str">
            <v>자사</v>
          </cell>
          <cell r="G1046" t="str">
            <v>청주</v>
          </cell>
          <cell r="H1046" t="str">
            <v>L&amp;P상업</v>
          </cell>
          <cell r="I1046" t="str">
            <v>제약용역</v>
          </cell>
          <cell r="J1046" t="str">
            <v>L&amp;P상업</v>
          </cell>
        </row>
        <row r="1047">
          <cell r="C1047">
            <v>3016411</v>
          </cell>
          <cell r="D1047" t="str">
            <v>트룩시마 100mg 2Vial/Carton (IT)</v>
          </cell>
          <cell r="E1047" t="str">
            <v>트룩시마</v>
          </cell>
          <cell r="F1047" t="str">
            <v>자사</v>
          </cell>
          <cell r="G1047" t="str">
            <v>청주</v>
          </cell>
          <cell r="H1047" t="str">
            <v>L&amp;P상업</v>
          </cell>
          <cell r="I1047" t="str">
            <v>제약용역</v>
          </cell>
          <cell r="J1047" t="str">
            <v>L&amp;P상업</v>
          </cell>
        </row>
        <row r="1048">
          <cell r="C1048">
            <v>3014615</v>
          </cell>
          <cell r="D1048" t="str">
            <v>허쥬마 150mg 1Vial/Carton (CZ/SK/HU)</v>
          </cell>
          <cell r="E1048" t="str">
            <v>허쥬마</v>
          </cell>
          <cell r="F1048" t="str">
            <v>자사</v>
          </cell>
          <cell r="G1048" t="str">
            <v>청주</v>
          </cell>
          <cell r="H1048" t="str">
            <v>L&amp;P상업</v>
          </cell>
          <cell r="I1048" t="str">
            <v>제약용역</v>
          </cell>
          <cell r="J1048" t="str">
            <v>L&amp;P상업</v>
          </cell>
        </row>
        <row r="1049">
          <cell r="C1049">
            <v>3016407</v>
          </cell>
          <cell r="D1049" t="str">
            <v>트룩시마 100밀리그램 2Vial/Carton (BE,NL,LU)</v>
          </cell>
          <cell r="E1049" t="str">
            <v>트룩시마</v>
          </cell>
          <cell r="F1049" t="str">
            <v>자사</v>
          </cell>
          <cell r="G1049" t="str">
            <v>청주</v>
          </cell>
          <cell r="H1049" t="str">
            <v>L&amp;P상업</v>
          </cell>
          <cell r="I1049" t="str">
            <v>제약용역</v>
          </cell>
          <cell r="J1049" t="str">
            <v>L&amp;P상업</v>
          </cell>
        </row>
        <row r="1050">
          <cell r="C1050">
            <v>3016410</v>
          </cell>
          <cell r="D1050" t="str">
            <v>트룩시마 100밀리그램 2Vial/Carton (DE)</v>
          </cell>
          <cell r="E1050" t="str">
            <v>트룩시마</v>
          </cell>
          <cell r="F1050" t="str">
            <v>자사</v>
          </cell>
          <cell r="G1050" t="str">
            <v>청주</v>
          </cell>
          <cell r="H1050" t="str">
            <v>L&amp;P상업</v>
          </cell>
          <cell r="I1050" t="str">
            <v>제약용역</v>
          </cell>
          <cell r="J1050" t="str">
            <v>L&amp;P상업</v>
          </cell>
        </row>
        <row r="1051">
          <cell r="C1051">
            <v>3019513</v>
          </cell>
          <cell r="D1051" t="str">
            <v>CT-P17 80mg AI CZ/SK 1 Syringe/Carton</v>
          </cell>
          <cell r="E1051" t="str">
            <v>유플라이마</v>
          </cell>
          <cell r="F1051" t="str">
            <v>자사</v>
          </cell>
          <cell r="G1051" t="str">
            <v>청주</v>
          </cell>
          <cell r="H1051" t="str">
            <v>PFS상업</v>
          </cell>
          <cell r="I1051" t="str">
            <v>제약용역</v>
          </cell>
          <cell r="J1051" t="str">
            <v>PFS상업</v>
          </cell>
        </row>
        <row r="1052">
          <cell r="C1052">
            <v>3019707</v>
          </cell>
          <cell r="D1052" t="str">
            <v>CT-P17 80mg PFS-S CZ/SK 1 Syringe/Carton</v>
          </cell>
          <cell r="E1052" t="str">
            <v>유플라이마</v>
          </cell>
          <cell r="F1052" t="str">
            <v>자사</v>
          </cell>
          <cell r="G1052" t="str">
            <v>청주</v>
          </cell>
          <cell r="H1052" t="str">
            <v>PFS상업</v>
          </cell>
          <cell r="I1052" t="str">
            <v>제약용역</v>
          </cell>
          <cell r="J1052" t="str">
            <v>PFS상업</v>
          </cell>
        </row>
        <row r="1053">
          <cell r="C1053">
            <v>3019519</v>
          </cell>
          <cell r="D1053" t="str">
            <v>CT-P17 80mg AI ES 3 Syringe/Carton</v>
          </cell>
          <cell r="E1053" t="str">
            <v>유플라이마</v>
          </cell>
          <cell r="F1053" t="str">
            <v>자사</v>
          </cell>
          <cell r="G1053" t="str">
            <v>청주</v>
          </cell>
          <cell r="H1053" t="str">
            <v>PFS상업</v>
          </cell>
          <cell r="I1053" t="str">
            <v>제약용역</v>
          </cell>
          <cell r="J1053" t="str">
            <v>PFS상업</v>
          </cell>
        </row>
        <row r="1054">
          <cell r="C1054">
            <v>3019521</v>
          </cell>
          <cell r="D1054" t="str">
            <v>CT-P17 80mg AI PT 3 Syringe/Carton</v>
          </cell>
          <cell r="E1054" t="str">
            <v>유플라이마</v>
          </cell>
          <cell r="F1054" t="str">
            <v>자사</v>
          </cell>
          <cell r="G1054" t="str">
            <v>청주</v>
          </cell>
          <cell r="H1054" t="str">
            <v>PFS상업</v>
          </cell>
          <cell r="I1054" t="str">
            <v>제약용역</v>
          </cell>
          <cell r="J1054" t="str">
            <v>PFS상업</v>
          </cell>
        </row>
        <row r="1055">
          <cell r="C1055">
            <v>3019518</v>
          </cell>
          <cell r="D1055" t="str">
            <v>CT-P17 80mg AI ES 1 Syringe/Carton</v>
          </cell>
          <cell r="E1055" t="str">
            <v>유플라이마</v>
          </cell>
          <cell r="F1055" t="str">
            <v>자사</v>
          </cell>
          <cell r="G1055" t="str">
            <v>청주</v>
          </cell>
          <cell r="H1055" t="str">
            <v>PFS상업</v>
          </cell>
          <cell r="I1055" t="str">
            <v>제약용역</v>
          </cell>
          <cell r="J1055" t="str">
            <v>PFS상업</v>
          </cell>
        </row>
        <row r="1056">
          <cell r="C1056">
            <v>3019520</v>
          </cell>
          <cell r="D1056" t="str">
            <v>CT-P17 80mg AI PT 1 Syringe/Carton</v>
          </cell>
          <cell r="E1056" t="str">
            <v>유플라이마</v>
          </cell>
          <cell r="F1056" t="str">
            <v>자사</v>
          </cell>
          <cell r="G1056" t="str">
            <v>청주</v>
          </cell>
          <cell r="H1056" t="str">
            <v>PFS상업</v>
          </cell>
          <cell r="I1056" t="str">
            <v>제약용역</v>
          </cell>
          <cell r="J1056" t="str">
            <v>PFS상업</v>
          </cell>
        </row>
        <row r="1057">
          <cell r="C1057">
            <v>3019516</v>
          </cell>
          <cell r="D1057" t="str">
            <v>CT-P17 80mg AI IT 3 Syringe/Carton</v>
          </cell>
          <cell r="E1057" t="str">
            <v>유플라이마</v>
          </cell>
          <cell r="F1057" t="str">
            <v>자사</v>
          </cell>
          <cell r="G1057" t="str">
            <v>청주</v>
          </cell>
          <cell r="H1057" t="str">
            <v>PFS상업</v>
          </cell>
          <cell r="I1057" t="str">
            <v>제약용역</v>
          </cell>
          <cell r="J1057" t="str">
            <v>PFS상업</v>
          </cell>
        </row>
        <row r="1058">
          <cell r="C1058">
            <v>3019515</v>
          </cell>
          <cell r="D1058" t="str">
            <v>CT-P17 80mg AI IT 1 Syringe/Carton</v>
          </cell>
          <cell r="E1058" t="str">
            <v>유플라이마</v>
          </cell>
          <cell r="F1058" t="str">
            <v>자사</v>
          </cell>
          <cell r="G1058" t="str">
            <v>청주</v>
          </cell>
          <cell r="H1058" t="str">
            <v>PFS상업</v>
          </cell>
          <cell r="I1058" t="str">
            <v>제약용역</v>
          </cell>
          <cell r="J1058" t="str">
            <v>PFS상업</v>
          </cell>
        </row>
        <row r="1059">
          <cell r="C1059">
            <v>7300400</v>
          </cell>
          <cell r="D1059" t="str">
            <v>마디핀정20밀리그램(마니디핀염산염) 1T(낱알반품용)(상품:에이치케이이노엔)</v>
          </cell>
          <cell r="E1059" t="str">
            <v>마디핀정</v>
          </cell>
          <cell r="F1059" t="str">
            <v>상품</v>
          </cell>
          <cell r="G1059" t="str">
            <v>상품</v>
          </cell>
          <cell r="H1059" t="str">
            <v>마리나</v>
          </cell>
          <cell r="I1059" t="str">
            <v>APAC</v>
          </cell>
          <cell r="J1059" t="str">
            <v>APAC한국-ETC(고혈압)</v>
          </cell>
        </row>
        <row r="1060">
          <cell r="C1060">
            <v>3020600</v>
          </cell>
          <cell r="D1060" t="str">
            <v>액토스정15밀리그램 1T(낱알반품용)</v>
          </cell>
          <cell r="E1060" t="str">
            <v>액토스정</v>
          </cell>
          <cell r="F1060" t="str">
            <v>자사</v>
          </cell>
          <cell r="G1060" t="str">
            <v>청주</v>
          </cell>
          <cell r="H1060" t="str">
            <v>마리나</v>
          </cell>
          <cell r="I1060" t="str">
            <v>APAC</v>
          </cell>
          <cell r="J1060" t="str">
            <v>APAC한국-ETC(당뇨)</v>
          </cell>
        </row>
        <row r="1061">
          <cell r="C1061">
            <v>7300200</v>
          </cell>
          <cell r="D1061" t="str">
            <v>베이슨정0.3밀리그램(보글리보스) 1T(낱알반품용)(상품:에이치케이이노엔)</v>
          </cell>
          <cell r="E1061" t="str">
            <v>베이슨정</v>
          </cell>
          <cell r="F1061" t="str">
            <v>상품</v>
          </cell>
          <cell r="G1061" t="str">
            <v>상품</v>
          </cell>
          <cell r="H1061" t="str">
            <v>마리나</v>
          </cell>
          <cell r="I1061" t="str">
            <v>APAC</v>
          </cell>
          <cell r="J1061" t="str">
            <v>APAC한국-ETC(당뇨)</v>
          </cell>
        </row>
        <row r="1062">
          <cell r="C1062">
            <v>7302400</v>
          </cell>
          <cell r="D1062" t="str">
            <v>카비드츄어블정 1TI(낱알반품용)(상품:한국다케다제약)</v>
          </cell>
          <cell r="E1062" t="str">
            <v>카비드츄어블정</v>
          </cell>
          <cell r="F1062" t="str">
            <v>상품</v>
          </cell>
          <cell r="G1062" t="str">
            <v>상품</v>
          </cell>
          <cell r="H1062" t="str">
            <v>마리나</v>
          </cell>
          <cell r="I1062" t="str">
            <v>APAC</v>
          </cell>
          <cell r="J1062" t="str">
            <v>APAC한국-ETC(기타)</v>
          </cell>
        </row>
        <row r="1063">
          <cell r="C1063">
            <v>2208200</v>
          </cell>
          <cell r="D1063" t="str">
            <v>뉴로가펜캡슐100밀리그램(가바펜틴) 1C 낱알반품용(위탁:고려제약)</v>
          </cell>
          <cell r="E1063" t="str">
            <v>뉴로가펜캡슐</v>
          </cell>
          <cell r="F1063" t="str">
            <v>위탁</v>
          </cell>
          <cell r="G1063" t="str">
            <v>진천</v>
          </cell>
          <cell r="H1063" t="str">
            <v>CSO</v>
          </cell>
          <cell r="I1063" t="str">
            <v>케미컬</v>
          </cell>
          <cell r="J1063" t="str">
            <v>CSO-위탁</v>
          </cell>
        </row>
        <row r="1064">
          <cell r="C1064">
            <v>3029101</v>
          </cell>
          <cell r="D1064" t="str">
            <v>셀큐라민정(은행엽건조엑스) 30T/BTL(위탁:제뉴파마)</v>
          </cell>
          <cell r="E1064" t="str">
            <v>셀큐라민정</v>
          </cell>
          <cell r="F1064" t="str">
            <v>위탁</v>
          </cell>
          <cell r="G1064" t="str">
            <v>청주</v>
          </cell>
          <cell r="H1064" t="str">
            <v>CSO</v>
          </cell>
          <cell r="I1064" t="str">
            <v>케미컬</v>
          </cell>
          <cell r="J1064" t="str">
            <v>CSO-위탁</v>
          </cell>
        </row>
        <row r="1065">
          <cell r="C1065">
            <v>3029102</v>
          </cell>
          <cell r="D1065" t="str">
            <v>셀큐라민정(은행엽건조엑스) 500T/BTL(위탁:제뉴파마)</v>
          </cell>
          <cell r="E1065" t="str">
            <v>셀큐라민정</v>
          </cell>
          <cell r="F1065" t="str">
            <v>위탁</v>
          </cell>
          <cell r="G1065" t="str">
            <v>청주</v>
          </cell>
          <cell r="H1065" t="str">
            <v>CSO</v>
          </cell>
          <cell r="I1065" t="str">
            <v>케미컬</v>
          </cell>
          <cell r="J1065" t="str">
            <v>CSO-위탁</v>
          </cell>
        </row>
        <row r="1066">
          <cell r="C1066">
            <v>3027901</v>
          </cell>
          <cell r="D1066" t="str">
            <v>셀나핀정(테르비나핀염산염) 30T/BTL(위탁:대우제약)</v>
          </cell>
          <cell r="E1066" t="str">
            <v>셀나핀정</v>
          </cell>
          <cell r="F1066" t="str">
            <v>위탁</v>
          </cell>
          <cell r="G1066" t="str">
            <v>청주</v>
          </cell>
          <cell r="H1066" t="str">
            <v>CSO</v>
          </cell>
          <cell r="I1066" t="str">
            <v>케미컬</v>
          </cell>
          <cell r="J1066" t="str">
            <v>CSO-위탁</v>
          </cell>
        </row>
        <row r="1067">
          <cell r="C1067">
            <v>3027902</v>
          </cell>
          <cell r="D1067" t="str">
            <v>셀나핀정(테르비나핀염산염) 100T/BTL(위탁:대우제약)</v>
          </cell>
          <cell r="E1067" t="str">
            <v>셀나핀정</v>
          </cell>
          <cell r="F1067" t="str">
            <v>위탁</v>
          </cell>
          <cell r="G1067" t="str">
            <v>청주</v>
          </cell>
          <cell r="H1067" t="str">
            <v>CSO</v>
          </cell>
          <cell r="I1067" t="str">
            <v>케미컬</v>
          </cell>
          <cell r="J1067" t="str">
            <v>CSO-위탁</v>
          </cell>
        </row>
        <row r="1068">
          <cell r="C1068">
            <v>2125500</v>
          </cell>
          <cell r="D1068" t="str">
            <v>올디피정5/40/12.5mg 1T(낱알반품용) (위탁:비보존제약)</v>
          </cell>
          <cell r="E1068" t="str">
            <v>올디피정</v>
          </cell>
          <cell r="F1068" t="str">
            <v>위탁</v>
          </cell>
          <cell r="G1068" t="str">
            <v>진천</v>
          </cell>
          <cell r="H1068" t="str">
            <v>CSO</v>
          </cell>
          <cell r="I1068" t="str">
            <v>케미컬</v>
          </cell>
          <cell r="J1068" t="str">
            <v>CSO-위탁</v>
          </cell>
        </row>
        <row r="1069">
          <cell r="C1069">
            <v>2125600</v>
          </cell>
          <cell r="D1069" t="str">
            <v>올디피정10/40/12.5mg 1T(낱알반품용) (위탁:비보존제약)</v>
          </cell>
          <cell r="E1069" t="str">
            <v>올디피정</v>
          </cell>
          <cell r="F1069" t="str">
            <v>위탁</v>
          </cell>
          <cell r="G1069" t="str">
            <v>진천</v>
          </cell>
          <cell r="H1069" t="str">
            <v>CSO</v>
          </cell>
          <cell r="I1069" t="str">
            <v>케미컬</v>
          </cell>
          <cell r="J1069" t="str">
            <v>CSO-위탁</v>
          </cell>
        </row>
        <row r="1070">
          <cell r="C1070">
            <v>2126100</v>
          </cell>
          <cell r="D1070" t="str">
            <v>모나스틴정(피나스테리드) 1T(낱알반품용)(위탁: 영일제약)</v>
          </cell>
          <cell r="E1070" t="str">
            <v>모나스틴정</v>
          </cell>
          <cell r="F1070" t="str">
            <v>위탁</v>
          </cell>
          <cell r="G1070" t="str">
            <v>진천</v>
          </cell>
          <cell r="H1070" t="str">
            <v>CSO</v>
          </cell>
          <cell r="I1070" t="str">
            <v>케미컬</v>
          </cell>
          <cell r="J1070" t="str">
            <v>CSO-위탁</v>
          </cell>
        </row>
        <row r="1071">
          <cell r="C1071">
            <v>3003701</v>
          </cell>
          <cell r="D1071" t="str">
            <v>토바스틴정20mg(아토르바스타틴칼슘삼수화물) 30T BTL</v>
          </cell>
          <cell r="E1071" t="str">
            <v>토바스틴정</v>
          </cell>
          <cell r="F1071" t="str">
            <v>자사</v>
          </cell>
          <cell r="G1071" t="str">
            <v>청주</v>
          </cell>
          <cell r="H1071" t="str">
            <v>CSO</v>
          </cell>
          <cell r="I1071" t="str">
            <v>케미컬</v>
          </cell>
          <cell r="J1071" t="str">
            <v>CSO-자사</v>
          </cell>
        </row>
        <row r="1072">
          <cell r="C1072">
            <v>3003702</v>
          </cell>
          <cell r="D1072" t="str">
            <v>토바스틴정20mg(아토르바스타틴칼슘삼수화물) 100T BTL</v>
          </cell>
          <cell r="E1072" t="str">
            <v>토바스틴정</v>
          </cell>
          <cell r="F1072" t="str">
            <v>자사</v>
          </cell>
          <cell r="G1072" t="str">
            <v>청주</v>
          </cell>
          <cell r="H1072" t="str">
            <v>CSO</v>
          </cell>
          <cell r="I1072" t="str">
            <v>케미컬</v>
          </cell>
          <cell r="J1072" t="str">
            <v>CSO-자사</v>
          </cell>
        </row>
        <row r="1073">
          <cell r="C1073">
            <v>3017714</v>
          </cell>
          <cell r="D1073" t="str">
            <v>허쥬마 420밀리그램 1Vial Carton (UK)</v>
          </cell>
          <cell r="E1073" t="str">
            <v>허쥬마</v>
          </cell>
          <cell r="F1073" t="str">
            <v>자사</v>
          </cell>
          <cell r="G1073" t="str">
            <v>청주</v>
          </cell>
          <cell r="H1073" t="str">
            <v>L&amp;P상업</v>
          </cell>
          <cell r="I1073" t="str">
            <v>제약용역</v>
          </cell>
          <cell r="J1073" t="str">
            <v>L&amp;P상업</v>
          </cell>
        </row>
        <row r="1074">
          <cell r="C1074">
            <v>3019526</v>
          </cell>
          <cell r="D1074" t="str">
            <v>CT-P17 80mg AI FR 1 Syringe/Carton</v>
          </cell>
          <cell r="E1074" t="str">
            <v>유플라이마</v>
          </cell>
          <cell r="F1074" t="str">
            <v>자사</v>
          </cell>
          <cell r="G1074" t="str">
            <v>청주</v>
          </cell>
          <cell r="H1074" t="str">
            <v>PFS상업</v>
          </cell>
          <cell r="I1074" t="str">
            <v>제약용역</v>
          </cell>
          <cell r="J1074" t="str">
            <v>PFS상업</v>
          </cell>
        </row>
        <row r="1075">
          <cell r="C1075">
            <v>3019525</v>
          </cell>
          <cell r="D1075" t="str">
            <v>CT-P17 80mg AI IE 1 Syringe/Carton</v>
          </cell>
          <cell r="E1075" t="str">
            <v>유플라이마</v>
          </cell>
          <cell r="F1075" t="str">
            <v>자사</v>
          </cell>
          <cell r="G1075" t="str">
            <v>청주</v>
          </cell>
          <cell r="H1075" t="str">
            <v>PFS상업</v>
          </cell>
          <cell r="I1075" t="str">
            <v>제약용역</v>
          </cell>
          <cell r="J1075" t="str">
            <v>PFS상업</v>
          </cell>
        </row>
        <row r="1076">
          <cell r="C1076">
            <v>3020106</v>
          </cell>
          <cell r="D1076" t="str">
            <v>CT-P17 40mg PFS-S DE 6 Syringe/Carton</v>
          </cell>
          <cell r="E1076" t="str">
            <v>유플라이마</v>
          </cell>
          <cell r="F1076" t="str">
            <v>자사</v>
          </cell>
          <cell r="G1076" t="str">
            <v>청주</v>
          </cell>
          <cell r="H1076" t="str">
            <v>PFS상업</v>
          </cell>
          <cell r="I1076" t="str">
            <v>제약용역</v>
          </cell>
          <cell r="J1076" t="str">
            <v>PFS상업</v>
          </cell>
        </row>
        <row r="1077">
          <cell r="C1077">
            <v>3020107</v>
          </cell>
          <cell r="D1077" t="str">
            <v>CT-P17 40mg PFS-S CZ/SK 2 Syringe/Carton</v>
          </cell>
          <cell r="E1077" t="str">
            <v>유플라이마</v>
          </cell>
          <cell r="F1077" t="str">
            <v>자사</v>
          </cell>
          <cell r="G1077" t="str">
            <v>청주</v>
          </cell>
          <cell r="H1077" t="str">
            <v>PFS상업</v>
          </cell>
          <cell r="I1077" t="str">
            <v>제약용역</v>
          </cell>
          <cell r="J1077" t="str">
            <v>PFS상업</v>
          </cell>
        </row>
        <row r="1078">
          <cell r="C1078">
            <v>3020111</v>
          </cell>
          <cell r="D1078" t="str">
            <v>CT-P17 40mg PFS-S FR 1 Syringe/Carton</v>
          </cell>
          <cell r="E1078" t="str">
            <v>유플라이마</v>
          </cell>
          <cell r="F1078" t="str">
            <v>자사</v>
          </cell>
          <cell r="G1078" t="str">
            <v>청주</v>
          </cell>
          <cell r="H1078" t="str">
            <v>PFS상업</v>
          </cell>
          <cell r="I1078" t="str">
            <v>제약용역</v>
          </cell>
          <cell r="J1078" t="str">
            <v>PFS상업</v>
          </cell>
        </row>
        <row r="1079">
          <cell r="C1079">
            <v>3020108</v>
          </cell>
          <cell r="D1079" t="str">
            <v>CT-P17 40mg PFS-S BE, NL, LU 2 Syringe/Carton</v>
          </cell>
          <cell r="E1079" t="str">
            <v>유플라이마</v>
          </cell>
          <cell r="F1079" t="str">
            <v>자사</v>
          </cell>
          <cell r="G1079" t="str">
            <v>청주</v>
          </cell>
          <cell r="H1079" t="str">
            <v>PFS상업</v>
          </cell>
          <cell r="I1079" t="str">
            <v>제약용역</v>
          </cell>
          <cell r="J1079" t="str">
            <v>PFS상업</v>
          </cell>
        </row>
        <row r="1080">
          <cell r="C1080">
            <v>3020112</v>
          </cell>
          <cell r="D1080" t="str">
            <v>CT-P17 40mg PFS-S FR 2 Syringe/Carton</v>
          </cell>
          <cell r="E1080" t="str">
            <v>유플라이마</v>
          </cell>
          <cell r="F1080" t="str">
            <v>자사</v>
          </cell>
          <cell r="G1080" t="str">
            <v>청주</v>
          </cell>
          <cell r="H1080" t="str">
            <v>PFS상업</v>
          </cell>
          <cell r="I1080" t="str">
            <v>제약용역</v>
          </cell>
          <cell r="J1080" t="str">
            <v>PFS상업</v>
          </cell>
        </row>
        <row r="1081">
          <cell r="C1081">
            <v>3020110</v>
          </cell>
          <cell r="D1081" t="str">
            <v>CT-P17 40mg PFS-S DE 2 Syringe/Carton</v>
          </cell>
          <cell r="E1081" t="str">
            <v>유플라이마</v>
          </cell>
          <cell r="F1081" t="str">
            <v>자사</v>
          </cell>
          <cell r="G1081" t="str">
            <v>청주</v>
          </cell>
          <cell r="H1081" t="str">
            <v>PFS상업</v>
          </cell>
          <cell r="I1081" t="str">
            <v>제약용역</v>
          </cell>
          <cell r="J1081" t="str">
            <v>PFS상업</v>
          </cell>
        </row>
        <row r="1082">
          <cell r="C1082">
            <v>3020109</v>
          </cell>
          <cell r="D1082" t="str">
            <v>CT-P17 40mg PFS-S BE, NL, LU 6 Syringe/Carton</v>
          </cell>
          <cell r="E1082" t="str">
            <v>유플라이마</v>
          </cell>
          <cell r="F1082" t="str">
            <v>자사</v>
          </cell>
          <cell r="G1082" t="str">
            <v>청주</v>
          </cell>
          <cell r="H1082" t="str">
            <v>PFS상업</v>
          </cell>
          <cell r="I1082" t="str">
            <v>제약용역</v>
          </cell>
          <cell r="J1082" t="str">
            <v>PFS상업</v>
          </cell>
        </row>
        <row r="1083">
          <cell r="C1083">
            <v>3020118</v>
          </cell>
          <cell r="D1083" t="str">
            <v>CT-P17 40mg PFS-S AT 2 Syringe/Carton</v>
          </cell>
          <cell r="E1083" t="str">
            <v>유플라이마</v>
          </cell>
          <cell r="F1083" t="str">
            <v>자사</v>
          </cell>
          <cell r="G1083" t="str">
            <v>청주</v>
          </cell>
          <cell r="H1083" t="str">
            <v>PFS상업</v>
          </cell>
          <cell r="I1083" t="str">
            <v>제약용역</v>
          </cell>
          <cell r="J1083" t="str">
            <v>PFS상업</v>
          </cell>
        </row>
        <row r="1084">
          <cell r="C1084">
            <v>3019916</v>
          </cell>
          <cell r="D1084" t="str">
            <v>CT-P17 40mg AI SG 2 Syringe/Carton</v>
          </cell>
          <cell r="E1084" t="str">
            <v>유플라이마</v>
          </cell>
          <cell r="F1084" t="str">
            <v>자사</v>
          </cell>
          <cell r="G1084" t="str">
            <v>청주</v>
          </cell>
          <cell r="H1084" t="str">
            <v>PFS상업</v>
          </cell>
          <cell r="I1084" t="str">
            <v>제약용역</v>
          </cell>
          <cell r="J1084" t="str">
            <v>PFS상업</v>
          </cell>
        </row>
        <row r="1085">
          <cell r="C1085">
            <v>2128201</v>
          </cell>
          <cell r="D1085" t="str">
            <v>칸타칸정16밀리그램(칸데사르탄실렉세틸) 30T BTL</v>
          </cell>
          <cell r="E1085" t="str">
            <v>칸타칸정</v>
          </cell>
          <cell r="F1085" t="str">
            <v>자사</v>
          </cell>
          <cell r="G1085" t="str">
            <v>진천</v>
          </cell>
          <cell r="H1085" t="str">
            <v>CSO</v>
          </cell>
          <cell r="I1085" t="str">
            <v>케미컬</v>
          </cell>
          <cell r="J1085" t="str">
            <v>CSO-자사</v>
          </cell>
        </row>
        <row r="1086">
          <cell r="C1086">
            <v>2128202</v>
          </cell>
          <cell r="D1086" t="str">
            <v>칸타칸정16밀리그램(칸데사르탄실렉세틸) 100T BTL</v>
          </cell>
          <cell r="E1086" t="str">
            <v>칸타칸정</v>
          </cell>
          <cell r="F1086" t="str">
            <v>자사</v>
          </cell>
          <cell r="G1086" t="str">
            <v>진천</v>
          </cell>
          <cell r="H1086" t="str">
            <v>CSO</v>
          </cell>
          <cell r="I1086" t="str">
            <v>케미컬</v>
          </cell>
          <cell r="J1086" t="str">
            <v>CSO-자사</v>
          </cell>
        </row>
        <row r="1087">
          <cell r="C1087">
            <v>7101201</v>
          </cell>
          <cell r="D1087" t="str">
            <v>베그젤마주 400mg/16mL 1Vial</v>
          </cell>
          <cell r="E1087" t="str">
            <v>베그젤마주</v>
          </cell>
          <cell r="F1087" t="str">
            <v>상품</v>
          </cell>
          <cell r="G1087" t="str">
            <v>상품</v>
          </cell>
          <cell r="H1087" t="str">
            <v>바이오</v>
          </cell>
          <cell r="I1087" t="str">
            <v>바이오</v>
          </cell>
          <cell r="J1087" t="str">
            <v>바이오</v>
          </cell>
        </row>
        <row r="1088">
          <cell r="C1088">
            <v>7101101</v>
          </cell>
          <cell r="D1088" t="str">
            <v>베그젤마주 100mg/4mL 1Vial</v>
          </cell>
          <cell r="E1088" t="str">
            <v>베그젤마주</v>
          </cell>
          <cell r="F1088" t="str">
            <v>상품</v>
          </cell>
          <cell r="G1088" t="str">
            <v>상품</v>
          </cell>
          <cell r="H1088" t="str">
            <v>바이오</v>
          </cell>
          <cell r="I1088" t="str">
            <v>바이오</v>
          </cell>
          <cell r="J1088" t="str">
            <v>바이오</v>
          </cell>
        </row>
        <row r="1089">
          <cell r="C1089">
            <v>2127500</v>
          </cell>
          <cell r="D1089" t="str">
            <v>세프로지마정 250mg (세프프로질) 1T(낱알반품용)(위탁: 경보제약)</v>
          </cell>
          <cell r="E1089" t="str">
            <v>세프로지마정</v>
          </cell>
          <cell r="F1089" t="str">
            <v>위탁</v>
          </cell>
          <cell r="G1089" t="str">
            <v>진천</v>
          </cell>
          <cell r="H1089" t="str">
            <v>CSO</v>
          </cell>
          <cell r="I1089" t="str">
            <v>케미컬</v>
          </cell>
          <cell r="J1089" t="str">
            <v>CSO-위탁</v>
          </cell>
        </row>
        <row r="1090">
          <cell r="C1090">
            <v>3019524</v>
          </cell>
          <cell r="D1090" t="str">
            <v>CT-P17 80mg AI PL/LV/LT 1 Syringe/Carton</v>
          </cell>
          <cell r="E1090" t="str">
            <v>유플라이마</v>
          </cell>
          <cell r="F1090" t="str">
            <v>자사</v>
          </cell>
          <cell r="G1090" t="str">
            <v>청주</v>
          </cell>
          <cell r="H1090" t="str">
            <v>PFS상업</v>
          </cell>
          <cell r="I1090" t="str">
            <v>제약용역</v>
          </cell>
          <cell r="J1090" t="str">
            <v>PFS상업</v>
          </cell>
        </row>
        <row r="1091">
          <cell r="C1091">
            <v>3014616</v>
          </cell>
          <cell r="D1091" t="str">
            <v>허쥬마 150밀리그램 1Vial Carton (FI,SE,EE)</v>
          </cell>
          <cell r="E1091" t="str">
            <v>허쥬마</v>
          </cell>
          <cell r="F1091" t="str">
            <v>자사</v>
          </cell>
          <cell r="G1091" t="str">
            <v>청주</v>
          </cell>
          <cell r="H1091" t="str">
            <v>L&amp;P상업</v>
          </cell>
          <cell r="I1091" t="str">
            <v>제약용역</v>
          </cell>
          <cell r="J1091" t="str">
            <v>L&amp;P상업</v>
          </cell>
        </row>
        <row r="1092">
          <cell r="C1092">
            <v>3017715</v>
          </cell>
          <cell r="D1092" t="str">
            <v>허쥬마 420밀리그램 1Vial Carton (FI,SE,EE)</v>
          </cell>
          <cell r="E1092" t="str">
            <v>허쥬마</v>
          </cell>
          <cell r="F1092" t="str">
            <v>자사</v>
          </cell>
          <cell r="G1092" t="str">
            <v>청주</v>
          </cell>
          <cell r="H1092" t="str">
            <v>L&amp;P상업</v>
          </cell>
          <cell r="I1092" t="str">
            <v>제약용역</v>
          </cell>
          <cell r="J1092" t="str">
            <v>L&amp;P상업</v>
          </cell>
        </row>
        <row r="1093">
          <cell r="C1093">
            <v>3027701</v>
          </cell>
          <cell r="D1093" t="str">
            <v>트리푸칸포르테캡슐 50밀리그램(플루코나졸) 30C/BTL(위탁:대한뉴팜)</v>
          </cell>
          <cell r="E1093" t="str">
            <v>트리푸칸포르테캡슐</v>
          </cell>
          <cell r="F1093" t="str">
            <v>위탁</v>
          </cell>
          <cell r="G1093" t="str">
            <v>청주</v>
          </cell>
          <cell r="H1093" t="str">
            <v>CSO</v>
          </cell>
          <cell r="I1093" t="str">
            <v>케미컬</v>
          </cell>
          <cell r="J1093" t="str">
            <v>CSO-위탁</v>
          </cell>
        </row>
        <row r="1094">
          <cell r="C1094">
            <v>3027702</v>
          </cell>
          <cell r="D1094" t="str">
            <v>트리푸칸포르테캡슐 50밀리그램(플루코나졸) 100C/BTL(위탁:대한뉴팜)</v>
          </cell>
          <cell r="E1094" t="str">
            <v>트리푸칸포르테캡슐</v>
          </cell>
          <cell r="F1094" t="str">
            <v>위탁</v>
          </cell>
          <cell r="G1094" t="str">
            <v>청주</v>
          </cell>
          <cell r="H1094" t="str">
            <v>CSO</v>
          </cell>
          <cell r="I1094" t="str">
            <v>케미컬</v>
          </cell>
          <cell r="J1094" t="str">
            <v>CSO-위탁</v>
          </cell>
        </row>
        <row r="1095">
          <cell r="C1095">
            <v>2129802</v>
          </cell>
          <cell r="D1095" t="str">
            <v>칸타칸플러스정16/12.5mg 100T BTL</v>
          </cell>
          <cell r="E1095" t="str">
            <v>칸타칸플러스정</v>
          </cell>
          <cell r="F1095" t="str">
            <v>자사</v>
          </cell>
          <cell r="G1095" t="str">
            <v>진천</v>
          </cell>
          <cell r="H1095" t="str">
            <v>CSO</v>
          </cell>
          <cell r="I1095" t="str">
            <v>케미컬</v>
          </cell>
          <cell r="J1095" t="str">
            <v>CSO-자사</v>
          </cell>
        </row>
        <row r="1096">
          <cell r="C1096">
            <v>2129801</v>
          </cell>
          <cell r="D1096" t="str">
            <v>칸타칸플러스정16/12.5mg 30T BTL</v>
          </cell>
          <cell r="E1096" t="str">
            <v>칸타칸플러스정</v>
          </cell>
          <cell r="F1096" t="str">
            <v>자사</v>
          </cell>
          <cell r="G1096" t="str">
            <v>진천</v>
          </cell>
          <cell r="H1096" t="str">
            <v>CSO</v>
          </cell>
          <cell r="I1096" t="str">
            <v>케미컬</v>
          </cell>
          <cell r="J1096" t="str">
            <v>CSO-자사</v>
          </cell>
        </row>
        <row r="1097">
          <cell r="C1097">
            <v>3009427</v>
          </cell>
          <cell r="D1097" t="str">
            <v>라미부딘/테노포비르디소프록실푸마레이트정 300mg/300mg 30T BTL(우간다UG)</v>
          </cell>
          <cell r="E1097" t="str">
            <v>CT-G02</v>
          </cell>
          <cell r="F1097" t="str">
            <v>자사</v>
          </cell>
          <cell r="G1097" t="str">
            <v>청주</v>
          </cell>
          <cell r="H1097" t="str">
            <v>CMO상업</v>
          </cell>
          <cell r="I1097" t="str">
            <v>제약용역</v>
          </cell>
          <cell r="J1097" t="str">
            <v>CMO상업-조달</v>
          </cell>
        </row>
        <row r="1098">
          <cell r="C1098">
            <v>2128101</v>
          </cell>
          <cell r="D1098" t="str">
            <v>칸타칸정8밀리그램(칸데사르탄실렉세틸) 30T BTL</v>
          </cell>
          <cell r="E1098" t="str">
            <v>칸타칸정</v>
          </cell>
          <cell r="F1098" t="str">
            <v>자사</v>
          </cell>
          <cell r="G1098" t="str">
            <v>진천</v>
          </cell>
          <cell r="H1098" t="str">
            <v>CSO</v>
          </cell>
          <cell r="I1098" t="str">
            <v>케미컬</v>
          </cell>
          <cell r="J1098" t="str">
            <v>CSO-자사</v>
          </cell>
        </row>
        <row r="1099">
          <cell r="C1099">
            <v>2128102</v>
          </cell>
          <cell r="D1099" t="str">
            <v>칸타칸정8밀리그램(칸데사르탄실렉세틸) 100T BTL</v>
          </cell>
          <cell r="E1099" t="str">
            <v>칸타칸정</v>
          </cell>
          <cell r="F1099" t="str">
            <v>자사</v>
          </cell>
          <cell r="G1099" t="str">
            <v>진천</v>
          </cell>
          <cell r="H1099" t="str">
            <v>CSO</v>
          </cell>
          <cell r="I1099" t="str">
            <v>케미컬</v>
          </cell>
          <cell r="J1099" t="str">
            <v>CSO-자사</v>
          </cell>
        </row>
        <row r="1100">
          <cell r="C1100">
            <v>7400402</v>
          </cell>
          <cell r="D1100" t="str">
            <v>도네시브패취175밀리그램(도네페질) 8매/포(상품:아이큐어)</v>
          </cell>
          <cell r="E1100" t="str">
            <v>도네시브패취</v>
          </cell>
          <cell r="F1100" t="str">
            <v>상품</v>
          </cell>
          <cell r="G1100" t="str">
            <v>상품</v>
          </cell>
          <cell r="H1100" t="str">
            <v>케미컬</v>
          </cell>
          <cell r="I1100" t="str">
            <v>케미컬</v>
          </cell>
          <cell r="J1100" t="str">
            <v>도네리온</v>
          </cell>
        </row>
        <row r="1101">
          <cell r="C1101">
            <v>7400302</v>
          </cell>
          <cell r="D1101" t="str">
            <v>도네시브패취87.5밀리그램(도네페질) 8매/포(상품:아이큐어)</v>
          </cell>
          <cell r="E1101" t="str">
            <v>도네시브패취</v>
          </cell>
          <cell r="F1101" t="str">
            <v>상품</v>
          </cell>
          <cell r="G1101" t="str">
            <v>상품</v>
          </cell>
          <cell r="H1101" t="str">
            <v>케미컬</v>
          </cell>
          <cell r="I1101" t="str">
            <v>케미컬</v>
          </cell>
          <cell r="J1101" t="str">
            <v>도네리온</v>
          </cell>
        </row>
        <row r="1102">
          <cell r="C1102">
            <v>2125800</v>
          </cell>
          <cell r="D1102" t="str">
            <v>이무테라정25mg 1T(낱알반품용)</v>
          </cell>
          <cell r="E1102" t="str">
            <v>이무테라정</v>
          </cell>
          <cell r="F1102" t="str">
            <v>자사</v>
          </cell>
          <cell r="G1102" t="str">
            <v>진천</v>
          </cell>
          <cell r="H1102" t="str">
            <v>케미컬</v>
          </cell>
          <cell r="I1102" t="str">
            <v>케미컬</v>
          </cell>
          <cell r="J1102" t="str">
            <v>기타-자사</v>
          </cell>
        </row>
        <row r="1103">
          <cell r="C1103">
            <v>2128401</v>
          </cell>
          <cell r="D1103" t="str">
            <v>팜시비르정250밀리그램(팜시클로비르) 21T BTL</v>
          </cell>
          <cell r="E1103" t="str">
            <v>팜시비르정</v>
          </cell>
          <cell r="F1103" t="str">
            <v>자사</v>
          </cell>
          <cell r="G1103" t="str">
            <v>진천</v>
          </cell>
          <cell r="H1103" t="str">
            <v>CSO</v>
          </cell>
          <cell r="I1103" t="str">
            <v>케미컬</v>
          </cell>
          <cell r="J1103" t="str">
            <v>CSO-자사</v>
          </cell>
        </row>
        <row r="1104">
          <cell r="C1104">
            <v>3019527</v>
          </cell>
          <cell r="D1104" t="str">
            <v>CT-P17 80mg AI BG 1 Syringe/Carton</v>
          </cell>
          <cell r="E1104" t="str">
            <v>유플라이마</v>
          </cell>
          <cell r="F1104" t="str">
            <v>자사</v>
          </cell>
          <cell r="G1104" t="str">
            <v>청주</v>
          </cell>
          <cell r="H1104" t="str">
            <v>PFS상업</v>
          </cell>
          <cell r="I1104" t="str">
            <v>제약용역</v>
          </cell>
          <cell r="J1104" t="str">
            <v>PFS상업</v>
          </cell>
        </row>
        <row r="1105">
          <cell r="C1105">
            <v>3019917</v>
          </cell>
          <cell r="D1105" t="str">
            <v>CT-P17 40mg AI FR 2 Syringe/Carton</v>
          </cell>
          <cell r="E1105" t="str">
            <v>유플라이마</v>
          </cell>
          <cell r="F1105" t="str">
            <v>자사</v>
          </cell>
          <cell r="G1105" t="str">
            <v>청주</v>
          </cell>
          <cell r="H1105" t="str">
            <v>PFS상업</v>
          </cell>
          <cell r="I1105" t="str">
            <v>제약용역</v>
          </cell>
          <cell r="J1105" t="str">
            <v>PFS상업</v>
          </cell>
        </row>
        <row r="1106">
          <cell r="C1106">
            <v>3020115</v>
          </cell>
          <cell r="D1106" t="str">
            <v>CT-P17 40mg PFS-S CH 1 Syringe/Carton</v>
          </cell>
          <cell r="E1106" t="str">
            <v>유플라이마</v>
          </cell>
          <cell r="F1106" t="str">
            <v>자사</v>
          </cell>
          <cell r="G1106" t="str">
            <v>청주</v>
          </cell>
          <cell r="H1106" t="str">
            <v>PFS상업</v>
          </cell>
          <cell r="I1106" t="str">
            <v>제약용역</v>
          </cell>
          <cell r="J1106" t="str">
            <v>PFS상업</v>
          </cell>
        </row>
        <row r="1107">
          <cell r="C1107">
            <v>3019918</v>
          </cell>
          <cell r="D1107" t="str">
            <v>CT-P17 40mg AI FR 1 Syringe/Carton</v>
          </cell>
          <cell r="E1107" t="str">
            <v>유플라이마</v>
          </cell>
          <cell r="F1107" t="str">
            <v>자사</v>
          </cell>
          <cell r="G1107" t="str">
            <v>청주</v>
          </cell>
          <cell r="H1107" t="str">
            <v>PFS상업</v>
          </cell>
          <cell r="I1107" t="str">
            <v>제약용역</v>
          </cell>
          <cell r="J1107" t="str">
            <v>PFS상업</v>
          </cell>
        </row>
        <row r="1108">
          <cell r="C1108">
            <v>3018711</v>
          </cell>
          <cell r="D1108" t="str">
            <v>램시마SC 120밀리그램 29G (PE) 1 Syringe/Carton (AI)</v>
          </cell>
          <cell r="E1108" t="str">
            <v>램시마SC</v>
          </cell>
          <cell r="F1108" t="str">
            <v>자사</v>
          </cell>
          <cell r="G1108" t="str">
            <v>청주</v>
          </cell>
          <cell r="H1108" t="str">
            <v>PFS상업</v>
          </cell>
          <cell r="I1108" t="str">
            <v>제약용역</v>
          </cell>
          <cell r="J1108" t="str">
            <v>PFS상업</v>
          </cell>
        </row>
        <row r="1109">
          <cell r="C1109">
            <v>3018706</v>
          </cell>
          <cell r="D1109" t="str">
            <v>램시마 SC 120밀리그램 (CA) 2 Syringe/Carton (AI)</v>
          </cell>
          <cell r="E1109" t="str">
            <v>램시마SC</v>
          </cell>
          <cell r="F1109" t="str">
            <v>자사</v>
          </cell>
          <cell r="G1109" t="str">
            <v>청주</v>
          </cell>
          <cell r="H1109" t="str">
            <v>PFS상업</v>
          </cell>
          <cell r="I1109" t="str">
            <v>제약용역</v>
          </cell>
          <cell r="J1109" t="str">
            <v>PFS상업</v>
          </cell>
        </row>
        <row r="1110">
          <cell r="C1110">
            <v>3031801</v>
          </cell>
          <cell r="D1110" t="str">
            <v>메로빅캡슐 15밀리그램(멜록시캄) 30C/BTL(위탁:진양제약)</v>
          </cell>
          <cell r="E1110" t="str">
            <v>메로빅캡슐</v>
          </cell>
          <cell r="F1110" t="str">
            <v>위탁</v>
          </cell>
          <cell r="G1110" t="str">
            <v>청주</v>
          </cell>
          <cell r="H1110" t="str">
            <v>CSO</v>
          </cell>
          <cell r="I1110" t="str">
            <v>케미컬</v>
          </cell>
          <cell r="J1110" t="str">
            <v>CSO-위탁</v>
          </cell>
        </row>
        <row r="1111">
          <cell r="C1111">
            <v>3031802</v>
          </cell>
          <cell r="D1111" t="str">
            <v>메로빅캡슐 15밀리그램(멜록시캄) 300C/BTL(위탁:진양제약)</v>
          </cell>
          <cell r="E1111" t="str">
            <v>메로빅캡슐</v>
          </cell>
          <cell r="F1111" t="str">
            <v>위탁</v>
          </cell>
          <cell r="G1111" t="str">
            <v>청주</v>
          </cell>
          <cell r="H1111" t="str">
            <v>CSO</v>
          </cell>
          <cell r="I1111" t="str">
            <v>케미컬</v>
          </cell>
          <cell r="J1111" t="str">
            <v>CSO-위탁</v>
          </cell>
        </row>
        <row r="1112">
          <cell r="C1112">
            <v>3903000</v>
          </cell>
          <cell r="D1112" t="str">
            <v>피타로틴정2mg(피타바스타틴칼슘) 1T(낱알반품용)</v>
          </cell>
          <cell r="E1112" t="str">
            <v>피타로틴정</v>
          </cell>
          <cell r="F1112" t="str">
            <v>자사</v>
          </cell>
          <cell r="G1112" t="str">
            <v>청주</v>
          </cell>
          <cell r="H1112" t="str">
            <v>CSO</v>
          </cell>
          <cell r="I1112" t="str">
            <v>케미컬</v>
          </cell>
          <cell r="J1112" t="str">
            <v>CSO-자사</v>
          </cell>
        </row>
        <row r="1113">
          <cell r="C1113">
            <v>3014915</v>
          </cell>
          <cell r="D1113" t="str">
            <v>돌루테그라비르/라미부딘/테노포비르디소프록실푸마레이트정50mg/300mg/300mg GT 30T BTL(Type A, 스페인어100%)</v>
          </cell>
          <cell r="E1113" t="str">
            <v>CT-G07</v>
          </cell>
          <cell r="F1113" t="str">
            <v>자사</v>
          </cell>
          <cell r="G1113" t="str">
            <v>청주</v>
          </cell>
          <cell r="H1113" t="str">
            <v>CMO상업</v>
          </cell>
          <cell r="I1113" t="str">
            <v>제약용역</v>
          </cell>
          <cell r="J1113" t="str">
            <v>CMO상업-조달</v>
          </cell>
        </row>
        <row r="1114">
          <cell r="C1114">
            <v>7300100</v>
          </cell>
          <cell r="D1114" t="str">
            <v>베이슨정0.2밀리그램(보글리보스) 1T(낱알반품용)(상품:에이치케이이노엔)</v>
          </cell>
          <cell r="E1114" t="str">
            <v>베이슨정</v>
          </cell>
          <cell r="F1114" t="str">
            <v>상품</v>
          </cell>
          <cell r="G1114" t="str">
            <v>상품</v>
          </cell>
          <cell r="H1114" t="str">
            <v>마리나</v>
          </cell>
          <cell r="I1114" t="str">
            <v>APAC</v>
          </cell>
          <cell r="J1114" t="str">
            <v>APAC한국-ETC(기타)</v>
          </cell>
        </row>
        <row r="1115">
          <cell r="C1115">
            <v>3005904</v>
          </cell>
          <cell r="D1115" t="str">
            <v>아리프라정15mg(아리피프라졸) 30T BTL</v>
          </cell>
          <cell r="E1115" t="str">
            <v>아리프라정</v>
          </cell>
          <cell r="F1115" t="str">
            <v>자사</v>
          </cell>
          <cell r="G1115" t="str">
            <v>청주</v>
          </cell>
          <cell r="H1115" t="str">
            <v>CSO</v>
          </cell>
          <cell r="I1115" t="str">
            <v>케미컬</v>
          </cell>
          <cell r="J1115" t="str">
            <v>CSO-자사</v>
          </cell>
        </row>
        <row r="1116">
          <cell r="C1116">
            <v>3019529</v>
          </cell>
          <cell r="D1116" t="str">
            <v>CT-P17 80mg AI UK 1 Syringe/Carton</v>
          </cell>
          <cell r="E1116" t="str">
            <v>유플라이마</v>
          </cell>
          <cell r="F1116" t="str">
            <v>자사</v>
          </cell>
          <cell r="G1116" t="str">
            <v>청주</v>
          </cell>
          <cell r="H1116" t="str">
            <v>PFS상업</v>
          </cell>
          <cell r="I1116" t="str">
            <v>제약용역</v>
          </cell>
          <cell r="J1116" t="str">
            <v>PFS상업</v>
          </cell>
        </row>
        <row r="1117">
          <cell r="C1117">
            <v>3019528</v>
          </cell>
          <cell r="D1117" t="str">
            <v>CT-P17 80mg AI BE/NL/LU 1 Syringe/Carton</v>
          </cell>
          <cell r="E1117" t="str">
            <v>유플라이마</v>
          </cell>
          <cell r="F1117" t="str">
            <v>자사</v>
          </cell>
          <cell r="G1117" t="str">
            <v>청주</v>
          </cell>
          <cell r="H1117" t="str">
            <v>PFS상업</v>
          </cell>
          <cell r="I1117" t="str">
            <v>제약용역</v>
          </cell>
          <cell r="J1117" t="str">
            <v>PFS상업</v>
          </cell>
        </row>
        <row r="1118">
          <cell r="C1118">
            <v>3019919</v>
          </cell>
          <cell r="D1118" t="str">
            <v>CT-P17 40mg AI UK 2 Syringe/Carton</v>
          </cell>
          <cell r="E1118" t="str">
            <v>유플라이마</v>
          </cell>
          <cell r="F1118" t="str">
            <v>자사</v>
          </cell>
          <cell r="G1118" t="str">
            <v>청주</v>
          </cell>
          <cell r="H1118" t="str">
            <v>PFS상업</v>
          </cell>
          <cell r="I1118" t="str">
            <v>제약용역</v>
          </cell>
          <cell r="J1118" t="str">
            <v>PFS상업</v>
          </cell>
        </row>
        <row r="1119">
          <cell r="C1119">
            <v>3018712</v>
          </cell>
          <cell r="D1119" t="str">
            <v>램시마SC 120밀리그램 29G (PE) 2 Syringe/Carton (AI)</v>
          </cell>
          <cell r="E1119" t="str">
            <v>램시마SC</v>
          </cell>
          <cell r="F1119" t="str">
            <v>자사</v>
          </cell>
          <cell r="G1119" t="str">
            <v>청주</v>
          </cell>
          <cell r="H1119" t="str">
            <v>PFS상업</v>
          </cell>
          <cell r="I1119" t="str">
            <v>제약용역</v>
          </cell>
          <cell r="J1119" t="str">
            <v>PFS상업</v>
          </cell>
        </row>
        <row r="1120">
          <cell r="C1120">
            <v>2400301</v>
          </cell>
          <cell r="D1120" t="str">
            <v>아시트과립 42포(위탁:제뉴원사이언스)</v>
          </cell>
          <cell r="E1120" t="str">
            <v>아시트과립</v>
          </cell>
          <cell r="F1120" t="str">
            <v>위탁</v>
          </cell>
          <cell r="G1120" t="str">
            <v>진천</v>
          </cell>
          <cell r="H1120" t="str">
            <v>케미컬</v>
          </cell>
          <cell r="I1120" t="str">
            <v>케미컬</v>
          </cell>
          <cell r="J1120" t="str">
            <v>기타-위탁</v>
          </cell>
        </row>
        <row r="1121">
          <cell r="C1121">
            <v>7303101</v>
          </cell>
          <cell r="D1121" t="str">
            <v>화이투벤큐플러스코프연질캡슐 10C PTP(상품:알피바이오)</v>
          </cell>
          <cell r="E1121" t="str">
            <v>화이투벤큐플러스코프연질캡슐</v>
          </cell>
          <cell r="F1121" t="str">
            <v>상품</v>
          </cell>
          <cell r="G1121" t="str">
            <v>상품</v>
          </cell>
          <cell r="H1121" t="str">
            <v>마리나</v>
          </cell>
          <cell r="I1121" t="str">
            <v>APAC</v>
          </cell>
          <cell r="J1121" t="str">
            <v>APAC한국-OTC(화이투벤)</v>
          </cell>
        </row>
        <row r="1122">
          <cell r="C1122">
            <v>3019530</v>
          </cell>
          <cell r="D1122" t="str">
            <v>CT-P17 80mg AI AT 1 Syringe/Carton</v>
          </cell>
          <cell r="E1122" t="str">
            <v>유플라이마</v>
          </cell>
          <cell r="F1122" t="str">
            <v>자사</v>
          </cell>
          <cell r="G1122" t="str">
            <v>청주</v>
          </cell>
          <cell r="H1122" t="str">
            <v>PFS상업</v>
          </cell>
          <cell r="I1122" t="str">
            <v>제약용역</v>
          </cell>
          <cell r="J1122" t="str">
            <v>PFS상업</v>
          </cell>
        </row>
        <row r="1123">
          <cell r="C1123">
            <v>7303001</v>
          </cell>
          <cell r="D1123" t="str">
            <v>화이투벤큐플러스연질캡슐 10C PTP(상품:알피바이오)</v>
          </cell>
          <cell r="E1123" t="str">
            <v>화이투벤큐플러스연질캡슐</v>
          </cell>
          <cell r="F1123" t="str">
            <v>상품</v>
          </cell>
          <cell r="G1123" t="str">
            <v>상품</v>
          </cell>
          <cell r="H1123" t="str">
            <v>마리나</v>
          </cell>
          <cell r="I1123" t="str">
            <v>APAC</v>
          </cell>
          <cell r="J1123" t="str">
            <v>APAC한국-OTC(화이투벤)</v>
          </cell>
        </row>
        <row r="1124">
          <cell r="C1124">
            <v>7303201</v>
          </cell>
          <cell r="D1124" t="str">
            <v>화이투벤큐플러스노즈연질캡슐 10C PTP(상품:알피바이오)</v>
          </cell>
          <cell r="E1124" t="str">
            <v>화이투벤큐플러스노즈연질캡슐</v>
          </cell>
          <cell r="F1124" t="str">
            <v>상품</v>
          </cell>
          <cell r="G1124" t="str">
            <v>상품</v>
          </cell>
          <cell r="H1124" t="str">
            <v>마리나</v>
          </cell>
          <cell r="I1124" t="str">
            <v>APAC</v>
          </cell>
          <cell r="J1124" t="str">
            <v>APAC한국-OTC(화이투벤)</v>
          </cell>
        </row>
        <row r="1125">
          <cell r="C1125">
            <v>2127900</v>
          </cell>
          <cell r="D1125" t="str">
            <v>비나크린서방정(사포그릴레이트) 1T(낱알반품용)(위탁:알보젠코리아)</v>
          </cell>
          <cell r="E1125" t="str">
            <v>비나크린서방정</v>
          </cell>
          <cell r="F1125" t="str">
            <v>위탁</v>
          </cell>
          <cell r="G1125" t="str">
            <v>진천</v>
          </cell>
          <cell r="H1125" t="str">
            <v>CSO</v>
          </cell>
          <cell r="I1125" t="str">
            <v>케미컬</v>
          </cell>
          <cell r="J1125" t="str">
            <v>CSO-위탁</v>
          </cell>
        </row>
        <row r="1126">
          <cell r="C1126">
            <v>2130000</v>
          </cell>
          <cell r="D1126" t="str">
            <v>셀트포지정5/80mg 1T(낱알반품용)(위탁:비씨월드제약)</v>
          </cell>
          <cell r="E1126" t="str">
            <v>샐트포지정</v>
          </cell>
          <cell r="F1126" t="str">
            <v>위탁</v>
          </cell>
          <cell r="G1126" t="str">
            <v>진천</v>
          </cell>
          <cell r="H1126" t="str">
            <v>CSO</v>
          </cell>
          <cell r="I1126" t="str">
            <v>케미컬</v>
          </cell>
          <cell r="J1126" t="str">
            <v>CSO-위탁</v>
          </cell>
        </row>
        <row r="1127">
          <cell r="C1127">
            <v>3018713</v>
          </cell>
          <cell r="D1127" t="str">
            <v>램시마SC 120밀리그램 29G (CH) 1 Syringe/Carton (AI)</v>
          </cell>
          <cell r="E1127" t="str">
            <v>램시마SC</v>
          </cell>
          <cell r="F1127" t="str">
            <v>자사</v>
          </cell>
          <cell r="G1127" t="str">
            <v>청주</v>
          </cell>
          <cell r="H1127" t="str">
            <v>PFS상업</v>
          </cell>
          <cell r="I1127" t="str">
            <v>제약용역</v>
          </cell>
          <cell r="J1127" t="str">
            <v>PFS상업</v>
          </cell>
        </row>
        <row r="1128">
          <cell r="C1128">
            <v>3019911</v>
          </cell>
          <cell r="D1128" t="str">
            <v>CT-P17 40mg AI CH 2 Syringe/Carton</v>
          </cell>
          <cell r="E1128" t="str">
            <v>유플라이마</v>
          </cell>
          <cell r="F1128" t="str">
            <v>자사</v>
          </cell>
          <cell r="G1128" t="str">
            <v>청주</v>
          </cell>
          <cell r="H1128" t="str">
            <v>PFS상업</v>
          </cell>
          <cell r="I1128" t="str">
            <v>제약용역</v>
          </cell>
          <cell r="J1128" t="str">
            <v>PFS상업</v>
          </cell>
        </row>
        <row r="1129">
          <cell r="C1129">
            <v>3018715</v>
          </cell>
          <cell r="D1129" t="str">
            <v>램시마 SC 120밀리그램 (CO) 1 Syringe/Carton (AI)</v>
          </cell>
          <cell r="E1129" t="str">
            <v>램시마SC</v>
          </cell>
          <cell r="F1129" t="str">
            <v>자사</v>
          </cell>
          <cell r="G1129" t="str">
            <v>청주</v>
          </cell>
          <cell r="H1129" t="str">
            <v>PFS상업</v>
          </cell>
          <cell r="I1129" t="str">
            <v>제약용역</v>
          </cell>
          <cell r="J1129" t="str">
            <v>PFS상업</v>
          </cell>
        </row>
        <row r="1130">
          <cell r="C1130">
            <v>3018714</v>
          </cell>
          <cell r="D1130" t="str">
            <v>램시마SC 120밀리그램 29G (MY) 2 Syringe/Carton (AI)</v>
          </cell>
          <cell r="E1130" t="str">
            <v>램시마SC</v>
          </cell>
          <cell r="F1130" t="str">
            <v>자사</v>
          </cell>
          <cell r="G1130" t="str">
            <v>청주</v>
          </cell>
          <cell r="H1130" t="str">
            <v>PFS상업</v>
          </cell>
          <cell r="I1130" t="str">
            <v>제약용역</v>
          </cell>
          <cell r="J1130" t="str">
            <v>PFS상업</v>
          </cell>
        </row>
        <row r="1131">
          <cell r="C1131">
            <v>2128301</v>
          </cell>
          <cell r="D1131" t="str">
            <v>이무테라정(50mg)(아자티오프린) 30T BTL</v>
          </cell>
          <cell r="E1131" t="str">
            <v>이무테라정</v>
          </cell>
          <cell r="F1131" t="str">
            <v>자사</v>
          </cell>
          <cell r="G1131" t="str">
            <v>진천</v>
          </cell>
          <cell r="H1131" t="str">
            <v>케미컬</v>
          </cell>
          <cell r="I1131" t="str">
            <v>케미컬</v>
          </cell>
          <cell r="J1131" t="str">
            <v>기타-자사</v>
          </cell>
        </row>
        <row r="1132">
          <cell r="C1132">
            <v>2200600</v>
          </cell>
          <cell r="D1132" t="str">
            <v>메로빅캡슐 1C(낱알반품용)</v>
          </cell>
          <cell r="E1132" t="str">
            <v>메로빅캡슐</v>
          </cell>
          <cell r="F1132" t="str">
            <v>자사</v>
          </cell>
          <cell r="G1132" t="str">
            <v>진천</v>
          </cell>
          <cell r="H1132" t="str">
            <v>CSO</v>
          </cell>
          <cell r="I1132" t="str">
            <v>케미컬</v>
          </cell>
          <cell r="J1132" t="str">
            <v>CSO-위탁</v>
          </cell>
        </row>
        <row r="1133">
          <cell r="C1133">
            <v>2103503</v>
          </cell>
          <cell r="D1133" t="str">
            <v>소멕스정(50IU) 500T BTL</v>
          </cell>
          <cell r="E1133" t="str">
            <v>소멕스정</v>
          </cell>
          <cell r="F1133" t="str">
            <v>자사</v>
          </cell>
          <cell r="G1133" t="str">
            <v>진천</v>
          </cell>
          <cell r="H1133" t="str">
            <v>케미컬</v>
          </cell>
          <cell r="I1133" t="str">
            <v>케미컬</v>
          </cell>
          <cell r="J1133" t="str">
            <v>기타-자사</v>
          </cell>
        </row>
        <row r="1134">
          <cell r="C1134">
            <v>3911400</v>
          </cell>
          <cell r="D1134" t="str">
            <v>네시나정25밀리그램(알로글립틴벤조산염) 1T 낱알반품용</v>
          </cell>
          <cell r="E1134" t="str">
            <v>네시나정</v>
          </cell>
          <cell r="F1134" t="str">
            <v>자사</v>
          </cell>
          <cell r="G1134" t="str">
            <v>청주</v>
          </cell>
          <cell r="H1134" t="str">
            <v>마리나</v>
          </cell>
          <cell r="I1134" t="str">
            <v>APAC</v>
          </cell>
          <cell r="J1134" t="str">
            <v>APAC한국-ETC(당뇨)</v>
          </cell>
        </row>
        <row r="1135">
          <cell r="C1135">
            <v>7301800</v>
          </cell>
          <cell r="D1135" t="str">
            <v>네시나정12.5밀리그램(알로글립틴벤조산염) 1T(낱알반품용)(상품:한국다케다제약)</v>
          </cell>
          <cell r="E1135" t="str">
            <v>네시나정</v>
          </cell>
          <cell r="F1135" t="str">
            <v>상품</v>
          </cell>
          <cell r="G1135" t="str">
            <v>상품</v>
          </cell>
          <cell r="H1135" t="str">
            <v>마리나</v>
          </cell>
          <cell r="I1135" t="str">
            <v>APAC</v>
          </cell>
          <cell r="J1135" t="str">
            <v>APAC한국-ETC(당뇨)</v>
          </cell>
        </row>
        <row r="1136">
          <cell r="C1136">
            <v>3027002</v>
          </cell>
          <cell r="D1136" t="str">
            <v>셀미스타정 40/5밀리그램(위탁:다산제약) 30T/PTP</v>
          </cell>
          <cell r="E1136" t="str">
            <v>셀미스타정</v>
          </cell>
          <cell r="F1136" t="str">
            <v>위탁</v>
          </cell>
          <cell r="G1136" t="str">
            <v>청주</v>
          </cell>
          <cell r="H1136" t="str">
            <v>CSO</v>
          </cell>
          <cell r="I1136" t="str">
            <v>케미컬</v>
          </cell>
          <cell r="J1136" t="str">
            <v>CSO-위탁</v>
          </cell>
        </row>
        <row r="1137">
          <cell r="C1137">
            <v>3027102</v>
          </cell>
          <cell r="D1137" t="str">
            <v>셀미스타정 40/10밀리그램(위탁:다산제약) 30T/PTP</v>
          </cell>
          <cell r="E1137" t="str">
            <v>셀미스타정</v>
          </cell>
          <cell r="F1137" t="str">
            <v>위탁</v>
          </cell>
          <cell r="G1137" t="str">
            <v>청주</v>
          </cell>
          <cell r="H1137" t="str">
            <v>CSO</v>
          </cell>
          <cell r="I1137" t="str">
            <v>케미컬</v>
          </cell>
          <cell r="J1137" t="str">
            <v>CSO-위탁</v>
          </cell>
        </row>
        <row r="1138">
          <cell r="C1138">
            <v>3027203</v>
          </cell>
          <cell r="D1138" t="str">
            <v>셀미스타정 80/5밀리그램(위탁:다산제약) 30T/PTP</v>
          </cell>
          <cell r="E1138" t="str">
            <v>셀미스타정</v>
          </cell>
          <cell r="F1138" t="str">
            <v>위탁</v>
          </cell>
          <cell r="G1138" t="str">
            <v>청주</v>
          </cell>
          <cell r="H1138" t="str">
            <v>CSO</v>
          </cell>
          <cell r="I1138" t="str">
            <v>케미컬</v>
          </cell>
          <cell r="J1138" t="str">
            <v>CSO-위탁</v>
          </cell>
        </row>
        <row r="1139">
          <cell r="C1139">
            <v>7300700</v>
          </cell>
          <cell r="D1139" t="str">
            <v>액토스메트정15/850밀리그램 1T(낱알반품용)(상품:한국다케다제약)</v>
          </cell>
          <cell r="E1139" t="str">
            <v>액토스메트정</v>
          </cell>
          <cell r="F1139" t="str">
            <v>상품</v>
          </cell>
          <cell r="G1139" t="str">
            <v>상품</v>
          </cell>
          <cell r="H1139" t="str">
            <v>마리나</v>
          </cell>
          <cell r="I1139" t="str">
            <v>APAC</v>
          </cell>
          <cell r="J1139" t="str">
            <v>APAC한국-ETC(당뇨)</v>
          </cell>
        </row>
        <row r="1140">
          <cell r="C1140">
            <v>3031003</v>
          </cell>
          <cell r="D1140" t="str">
            <v>베그젤마 100밀리그램 1Vial/Carton (KR)</v>
          </cell>
          <cell r="E1140" t="str">
            <v>베그젤마</v>
          </cell>
          <cell r="F1140" t="str">
            <v>자사</v>
          </cell>
          <cell r="G1140" t="str">
            <v>청주</v>
          </cell>
          <cell r="H1140" t="str">
            <v>L&amp;P상업</v>
          </cell>
          <cell r="I1140" t="str">
            <v>제약용역</v>
          </cell>
          <cell r="J1140" t="str">
            <v>L&amp;P상업</v>
          </cell>
        </row>
        <row r="1141">
          <cell r="C1141">
            <v>3031103</v>
          </cell>
          <cell r="D1141" t="str">
            <v>베그젤마 400밀리그램 1Vial/Carton (KR)</v>
          </cell>
          <cell r="E1141" t="str">
            <v>베그젤마</v>
          </cell>
          <cell r="F1141" t="str">
            <v>자사</v>
          </cell>
          <cell r="G1141" t="str">
            <v>청주</v>
          </cell>
          <cell r="H1141" t="str">
            <v>L&amp;P상업</v>
          </cell>
          <cell r="I1141" t="str">
            <v>제약용역</v>
          </cell>
          <cell r="J1141" t="str">
            <v>L&amp;P상업</v>
          </cell>
        </row>
        <row r="1142">
          <cell r="C1142">
            <v>3014916</v>
          </cell>
          <cell r="D1142" t="str">
            <v>돌루테그라비르/라미부딘/테노포비르디소프록실푸마레이트정50mg/300mg/300mg UG 30T BTL(우간다전용)</v>
          </cell>
          <cell r="E1142" t="str">
            <v>CT-G07</v>
          </cell>
          <cell r="F1142" t="str">
            <v>자사</v>
          </cell>
          <cell r="G1142" t="str">
            <v>청주</v>
          </cell>
          <cell r="H1142" t="str">
            <v>CMO상업</v>
          </cell>
          <cell r="I1142" t="str">
            <v>제약용역</v>
          </cell>
          <cell r="J1142" t="str">
            <v>CMO상업-조달</v>
          </cell>
        </row>
        <row r="1143">
          <cell r="C1143">
            <v>2130601</v>
          </cell>
          <cell r="D1143" t="str">
            <v>레바트정 30T BTL(위탁:알보젠코리아 공주공장)</v>
          </cell>
          <cell r="E1143" t="str">
            <v>레바트정</v>
          </cell>
          <cell r="F1143" t="str">
            <v>위탁</v>
          </cell>
          <cell r="G1143" t="str">
            <v>진천</v>
          </cell>
          <cell r="H1143" t="str">
            <v>CSO</v>
          </cell>
          <cell r="I1143" t="str">
            <v>케미컬</v>
          </cell>
          <cell r="J1143" t="str">
            <v>CSO-위탁</v>
          </cell>
        </row>
        <row r="1144">
          <cell r="C1144">
            <v>2130602</v>
          </cell>
          <cell r="D1144" t="str">
            <v>레바트정 500T BTL(위탁:알보젠코리아 공주공장)</v>
          </cell>
          <cell r="E1144" t="str">
            <v>레바트정</v>
          </cell>
          <cell r="F1144" t="str">
            <v>위탁</v>
          </cell>
          <cell r="G1144" t="str">
            <v>진천</v>
          </cell>
          <cell r="H1144" t="str">
            <v>CSO</v>
          </cell>
          <cell r="I1144" t="str">
            <v>케미컬</v>
          </cell>
          <cell r="J1144" t="str">
            <v>CSO-위탁</v>
          </cell>
        </row>
        <row r="1145">
          <cell r="C1145">
            <v>2119201</v>
          </cell>
          <cell r="D1145" t="str">
            <v>리스포돈정1mg(리스페리돈) 30T BTL(위탁:한국파마)</v>
          </cell>
          <cell r="E1145" t="str">
            <v>리스포돈정</v>
          </cell>
          <cell r="F1145" t="str">
            <v>위탁</v>
          </cell>
          <cell r="G1145" t="str">
            <v>진천</v>
          </cell>
          <cell r="H1145" t="str">
            <v>CSO</v>
          </cell>
          <cell r="I1145" t="str">
            <v>케미컬</v>
          </cell>
          <cell r="J1145" t="str">
            <v>CSO-위탁</v>
          </cell>
        </row>
        <row r="1146">
          <cell r="C1146">
            <v>2119301</v>
          </cell>
          <cell r="D1146" t="str">
            <v>리스포돈정2mg(리스페리돈) 30T BTL(위탁:한국파마)</v>
          </cell>
          <cell r="E1146" t="str">
            <v>리스포돈정</v>
          </cell>
          <cell r="F1146" t="str">
            <v>위탁</v>
          </cell>
          <cell r="G1146" t="str">
            <v>진천</v>
          </cell>
          <cell r="H1146" t="str">
            <v>CSO</v>
          </cell>
          <cell r="I1146" t="str">
            <v>케미컬</v>
          </cell>
          <cell r="J1146" t="str">
            <v>CSO-위탁</v>
          </cell>
        </row>
        <row r="1147">
          <cell r="C1147">
            <v>2130100</v>
          </cell>
          <cell r="D1147" t="str">
            <v>셀트포지정5/160mg 1T(낱알반품용)(위탁:비씨월드제약)</v>
          </cell>
          <cell r="E1147" t="str">
            <v>셀트포지정</v>
          </cell>
          <cell r="F1147" t="str">
            <v>위탁</v>
          </cell>
          <cell r="G1147" t="str">
            <v>진천</v>
          </cell>
          <cell r="H1147" t="str">
            <v>CSO</v>
          </cell>
          <cell r="I1147" t="str">
            <v>케미컬</v>
          </cell>
          <cell r="J1147" t="str">
            <v>CSO-위탁</v>
          </cell>
        </row>
        <row r="1148">
          <cell r="C1148">
            <v>7302300</v>
          </cell>
          <cell r="D1148" t="str">
            <v>네시나메트정12.5/1000밀리그램 1T(낱알반품용)(상품:한국다케다제약)</v>
          </cell>
          <cell r="E1148" t="str">
            <v>네시나메트정</v>
          </cell>
          <cell r="F1148" t="str">
            <v>상품</v>
          </cell>
          <cell r="G1148" t="str">
            <v>상품</v>
          </cell>
          <cell r="H1148" t="str">
            <v>마리나</v>
          </cell>
          <cell r="I1148" t="str">
            <v>APAC</v>
          </cell>
          <cell r="J1148" t="str">
            <v>APAC한국-ETC(당뇨)</v>
          </cell>
        </row>
        <row r="1149">
          <cell r="C1149">
            <v>7302200</v>
          </cell>
          <cell r="D1149" t="str">
            <v>네시나메트정12.5/500밀리그램 1T(낱알반품용)(상품:한국다케다제약)</v>
          </cell>
          <cell r="E1149" t="str">
            <v>네시나메트정</v>
          </cell>
          <cell r="F1149" t="str">
            <v>상품</v>
          </cell>
          <cell r="G1149" t="str">
            <v>상품</v>
          </cell>
          <cell r="H1149" t="str">
            <v>마리나</v>
          </cell>
          <cell r="I1149" t="str">
            <v>APAC</v>
          </cell>
          <cell r="J1149" t="str">
            <v>APAC한국-ETC(당뇨)</v>
          </cell>
        </row>
        <row r="1150">
          <cell r="C1150">
            <v>7302000</v>
          </cell>
          <cell r="D1150" t="str">
            <v>네시나액트정25/15밀리그램 1T(낱알반품용)(상품:한국다케다제약)</v>
          </cell>
          <cell r="E1150" t="str">
            <v>네시나액트정</v>
          </cell>
          <cell r="F1150" t="str">
            <v>상품</v>
          </cell>
          <cell r="G1150" t="str">
            <v>상품</v>
          </cell>
          <cell r="H1150" t="str">
            <v>마리나</v>
          </cell>
          <cell r="I1150" t="str">
            <v>APAC</v>
          </cell>
          <cell r="J1150" t="str">
            <v>APAC한국-ETC(당뇨)</v>
          </cell>
        </row>
        <row r="1151">
          <cell r="C1151">
            <v>7302100</v>
          </cell>
          <cell r="D1151" t="str">
            <v>네시나액트정25/30밀리그램 1T(낱알반품용)(상품:한국다케다제약)</v>
          </cell>
          <cell r="E1151" t="str">
            <v>네시나액트정</v>
          </cell>
          <cell r="F1151" t="str">
            <v>상품</v>
          </cell>
          <cell r="G1151" t="str">
            <v>상품</v>
          </cell>
          <cell r="H1151" t="str">
            <v>마리나</v>
          </cell>
          <cell r="I1151" t="str">
            <v>APAC</v>
          </cell>
          <cell r="J1151" t="str">
            <v>APAC한국-ETC(당뇨)</v>
          </cell>
        </row>
        <row r="1152">
          <cell r="C1152">
            <v>7301900</v>
          </cell>
          <cell r="D1152" t="str">
            <v>네시나정25밀리그램(알로글립틴벤조산염) 1T(낱알반품용)(상품:한국다케다제약)</v>
          </cell>
          <cell r="E1152" t="str">
            <v>네시나정</v>
          </cell>
          <cell r="F1152" t="str">
            <v>상품</v>
          </cell>
          <cell r="G1152" t="str">
            <v>상품</v>
          </cell>
          <cell r="H1152" t="str">
            <v>마리나</v>
          </cell>
          <cell r="I1152" t="str">
            <v>APAC</v>
          </cell>
          <cell r="J1152" t="str">
            <v>APAC한국-ETC(당뇨)</v>
          </cell>
        </row>
        <row r="1153">
          <cell r="C1153">
            <v>3901606</v>
          </cell>
          <cell r="D1153" t="str">
            <v>누코미트캡슐200밀리그램(아세틸시스테인) 100C/BTL</v>
          </cell>
          <cell r="E1153" t="str">
            <v>누코미트캡슐</v>
          </cell>
          <cell r="F1153" t="str">
            <v>자사</v>
          </cell>
          <cell r="G1153" t="str">
            <v>청주</v>
          </cell>
          <cell r="H1153" t="str">
            <v>CSO</v>
          </cell>
          <cell r="I1153" t="str">
            <v>케미컬</v>
          </cell>
          <cell r="J1153" t="str">
            <v>CSO-자사</v>
          </cell>
        </row>
        <row r="1154">
          <cell r="C1154">
            <v>3015520</v>
          </cell>
          <cell r="D1154" t="str">
            <v>램시마 100밀리그램 1Vial Carton (US)</v>
          </cell>
          <cell r="E1154" t="str">
            <v>램시마IV</v>
          </cell>
          <cell r="F1154" t="str">
            <v>자사</v>
          </cell>
          <cell r="G1154" t="str">
            <v>청주</v>
          </cell>
          <cell r="H1154" t="str">
            <v>L&amp;P상업</v>
          </cell>
          <cell r="I1154" t="str">
            <v>제약용역</v>
          </cell>
          <cell r="J1154" t="str">
            <v>L&amp;P상업</v>
          </cell>
        </row>
        <row r="1155">
          <cell r="C1155">
            <v>3019922</v>
          </cell>
          <cell r="D1155" t="str">
            <v>CT-P17 40mg AI US 1 Syringe/Carton</v>
          </cell>
          <cell r="E1155" t="str">
            <v>유플라이마</v>
          </cell>
          <cell r="F1155" t="str">
            <v>자사</v>
          </cell>
          <cell r="G1155" t="str">
            <v>청주</v>
          </cell>
          <cell r="H1155" t="str">
            <v>PFS상업</v>
          </cell>
          <cell r="I1155" t="str">
            <v>제약용역</v>
          </cell>
          <cell r="J1155" t="str">
            <v>PFS상업</v>
          </cell>
        </row>
        <row r="1156">
          <cell r="C1156">
            <v>3019923</v>
          </cell>
          <cell r="D1156" t="str">
            <v>CT-P17 40mg AI US 2 Syringe/Carton</v>
          </cell>
          <cell r="E1156" t="str">
            <v>유플라이마</v>
          </cell>
          <cell r="F1156" t="str">
            <v>자사</v>
          </cell>
          <cell r="G1156" t="str">
            <v>청주</v>
          </cell>
          <cell r="H1156" t="str">
            <v>PFS상업</v>
          </cell>
          <cell r="I1156" t="str">
            <v>제약용역</v>
          </cell>
          <cell r="J1156" t="str">
            <v>PFS상업</v>
          </cell>
        </row>
        <row r="1157">
          <cell r="C1157">
            <v>3018716</v>
          </cell>
          <cell r="D1157" t="str">
            <v>램시마 SC 120밀리그램 29G (CL) 1 Syringe/Carton (AI)</v>
          </cell>
          <cell r="E1157" t="str">
            <v>램시마SC</v>
          </cell>
          <cell r="F1157" t="str">
            <v>자사</v>
          </cell>
          <cell r="G1157" t="str">
            <v>청주</v>
          </cell>
          <cell r="H1157" t="str">
            <v>PFS상업</v>
          </cell>
          <cell r="I1157" t="str">
            <v>제약용역</v>
          </cell>
          <cell r="J1157" t="str">
            <v>PFS상업</v>
          </cell>
        </row>
        <row r="1158">
          <cell r="C1158">
            <v>3029201</v>
          </cell>
          <cell r="D1158" t="str">
            <v>모나스틴정(피나스테리드) 30T/PTP(위탁:영일제약)</v>
          </cell>
          <cell r="E1158" t="str">
            <v>모나스틴정</v>
          </cell>
          <cell r="F1158" t="str">
            <v>위탁</v>
          </cell>
          <cell r="G1158" t="str">
            <v>청주</v>
          </cell>
          <cell r="H1158" t="str">
            <v>CSO</v>
          </cell>
          <cell r="I1158" t="str">
            <v>케미컬</v>
          </cell>
          <cell r="J1158" t="str">
            <v>CSO-위탁</v>
          </cell>
        </row>
        <row r="1159">
          <cell r="C1159">
            <v>2130502</v>
          </cell>
          <cell r="D1159" t="str">
            <v>레바트정 500T BTL(위탁:알보젠코리아 향남공장)</v>
          </cell>
          <cell r="E1159" t="str">
            <v>레바트정</v>
          </cell>
          <cell r="F1159" t="str">
            <v>위탁</v>
          </cell>
          <cell r="G1159" t="str">
            <v>진천</v>
          </cell>
          <cell r="H1159" t="str">
            <v>CSO</v>
          </cell>
          <cell r="I1159" t="str">
            <v>케미컬</v>
          </cell>
          <cell r="J1159" t="str">
            <v>CSO-위탁</v>
          </cell>
        </row>
        <row r="1160">
          <cell r="C1160">
            <v>2130501</v>
          </cell>
          <cell r="D1160" t="str">
            <v>레바트정 30T BTL(위탁:알보젠코리아 향남공장)</v>
          </cell>
          <cell r="E1160" t="str">
            <v>레바트정</v>
          </cell>
          <cell r="F1160" t="str">
            <v>위탁</v>
          </cell>
          <cell r="G1160" t="str">
            <v>진천</v>
          </cell>
          <cell r="H1160" t="str">
            <v>CSO</v>
          </cell>
          <cell r="I1160" t="str">
            <v>케미컬</v>
          </cell>
          <cell r="J1160" t="str">
            <v>CSO-위탁</v>
          </cell>
        </row>
        <row r="1161">
          <cell r="C1161">
            <v>3031702</v>
          </cell>
          <cell r="D1161" t="str">
            <v>소멕스정(칼리디노게나제)(위탁:일화) 500T/BTL</v>
          </cell>
          <cell r="E1161" t="str">
            <v>소멕스정</v>
          </cell>
          <cell r="F1161" t="str">
            <v>위탁</v>
          </cell>
          <cell r="G1161" t="str">
            <v>청주</v>
          </cell>
          <cell r="H1161" t="str">
            <v>케미컬</v>
          </cell>
          <cell r="I1161" t="str">
            <v>케미컬</v>
          </cell>
          <cell r="J1161" t="str">
            <v>기타-위탁</v>
          </cell>
        </row>
        <row r="1162">
          <cell r="C1162">
            <v>3031701</v>
          </cell>
          <cell r="D1162" t="str">
            <v>소멕스정(칼리디노게나제)(위탁:일화) 30T/BTL</v>
          </cell>
          <cell r="E1162" t="str">
            <v>소멕스정</v>
          </cell>
          <cell r="F1162" t="str">
            <v>위탁</v>
          </cell>
          <cell r="G1162" t="str">
            <v>청주</v>
          </cell>
          <cell r="H1162" t="str">
            <v>케미컬</v>
          </cell>
          <cell r="I1162" t="str">
            <v>케미컬</v>
          </cell>
          <cell r="J1162" t="str">
            <v>기타-위탁</v>
          </cell>
        </row>
        <row r="1163">
          <cell r="C1163">
            <v>3901605</v>
          </cell>
          <cell r="D1163" t="str">
            <v>누코미트캡슐200밀리그램(아세틸시스테인) 30C/BTL</v>
          </cell>
          <cell r="E1163" t="str">
            <v>누코미트캡슐</v>
          </cell>
          <cell r="F1163" t="str">
            <v>자사</v>
          </cell>
          <cell r="G1163" t="str">
            <v>청주</v>
          </cell>
          <cell r="H1163" t="str">
            <v>CSO</v>
          </cell>
          <cell r="I1163" t="str">
            <v>케미컬</v>
          </cell>
          <cell r="J1163" t="str">
            <v>CSO-자사</v>
          </cell>
        </row>
        <row r="1164">
          <cell r="C1164">
            <v>3033702</v>
          </cell>
          <cell r="D1164" t="str">
            <v>돌루테그라비르/라미부딘/테노포비르디소프록실푸마레이트정 50밀리그램/300밀리그램/300밀리그램 90T/BTL</v>
          </cell>
          <cell r="E1164" t="str">
            <v>CT-G07</v>
          </cell>
          <cell r="F1164" t="str">
            <v>자사</v>
          </cell>
          <cell r="G1164" t="str">
            <v>청주</v>
          </cell>
          <cell r="H1164" t="str">
            <v>CMO상업</v>
          </cell>
          <cell r="I1164" t="str">
            <v>제약용역</v>
          </cell>
          <cell r="J1164" t="str">
            <v>CMO상업-조달</v>
          </cell>
        </row>
        <row r="1165">
          <cell r="C1165">
            <v>3019708</v>
          </cell>
          <cell r="D1165" t="str">
            <v>CT-P17 80mg PFS-S CH 1syringe/carton</v>
          </cell>
          <cell r="E1165" t="str">
            <v>유플라이마</v>
          </cell>
          <cell r="F1165" t="str">
            <v>자사</v>
          </cell>
          <cell r="G1165" t="str">
            <v>청주</v>
          </cell>
          <cell r="H1165" t="str">
            <v>PFS상업</v>
          </cell>
          <cell r="I1165" t="str">
            <v>제약용역</v>
          </cell>
          <cell r="J1165" t="str">
            <v>PFS상업</v>
          </cell>
        </row>
        <row r="1166">
          <cell r="C1166">
            <v>3019531</v>
          </cell>
          <cell r="D1166" t="str">
            <v>CT-P17 80mg AI CH 1syringe/carton</v>
          </cell>
          <cell r="E1166" t="str">
            <v>유플라이마</v>
          </cell>
          <cell r="F1166" t="str">
            <v>자사</v>
          </cell>
          <cell r="G1166" t="str">
            <v>청주</v>
          </cell>
          <cell r="H1166" t="str">
            <v>PFS상업</v>
          </cell>
          <cell r="I1166" t="str">
            <v>제약용역</v>
          </cell>
          <cell r="J1166" t="str">
            <v>PFS상업</v>
          </cell>
        </row>
        <row r="1167">
          <cell r="C1167">
            <v>3019523</v>
          </cell>
          <cell r="D1167" t="str">
            <v>CT-P17 80mg AI CA 1 Syringe/Carton</v>
          </cell>
          <cell r="E1167" t="str">
            <v>유플라이마</v>
          </cell>
          <cell r="F1167" t="str">
            <v>자사</v>
          </cell>
          <cell r="G1167" t="str">
            <v>청주</v>
          </cell>
          <cell r="H1167" t="str">
            <v>PFS상업</v>
          </cell>
          <cell r="I1167" t="str">
            <v>제약용역</v>
          </cell>
          <cell r="J1167" t="str">
            <v>PFS상업</v>
          </cell>
        </row>
        <row r="1168">
          <cell r="C1168">
            <v>3019709</v>
          </cell>
          <cell r="D1168" t="str">
            <v>CT-P17 80mg PFS-S CA 1syringe/carton</v>
          </cell>
          <cell r="E1168" t="str">
            <v>유플라이마</v>
          </cell>
          <cell r="F1168" t="str">
            <v>자사</v>
          </cell>
          <cell r="G1168" t="str">
            <v>청주</v>
          </cell>
          <cell r="H1168" t="str">
            <v>PFS상업</v>
          </cell>
          <cell r="I1168" t="str">
            <v>제약용역</v>
          </cell>
          <cell r="J1168" t="str">
            <v>PFS상업</v>
          </cell>
        </row>
        <row r="1169">
          <cell r="C1169">
            <v>3031601</v>
          </cell>
          <cell r="D1169" t="str">
            <v>CT-P47 162mg</v>
          </cell>
          <cell r="E1169" t="str">
            <v>악템라</v>
          </cell>
          <cell r="F1169" t="str">
            <v>자사</v>
          </cell>
          <cell r="G1169" t="str">
            <v>청주</v>
          </cell>
          <cell r="H1169" t="str">
            <v>PFS상업</v>
          </cell>
          <cell r="I1169" t="str">
            <v>제약용역</v>
          </cell>
          <cell r="J1169" t="str">
            <v>PFS상업</v>
          </cell>
        </row>
        <row r="1170">
          <cell r="C1170">
            <v>3033301</v>
          </cell>
          <cell r="D1170" t="str">
            <v>CT-P41 60mg</v>
          </cell>
          <cell r="E1170" t="str">
            <v>프롤리아</v>
          </cell>
          <cell r="F1170" t="str">
            <v>자사</v>
          </cell>
          <cell r="G1170" t="str">
            <v>청주</v>
          </cell>
          <cell r="H1170" t="str">
            <v>PFS상업</v>
          </cell>
          <cell r="I1170" t="str">
            <v>제약용역</v>
          </cell>
          <cell r="J1170" t="str">
            <v>PFS상업</v>
          </cell>
        </row>
        <row r="1171">
          <cell r="C1171">
            <v>3028803</v>
          </cell>
          <cell r="D1171" t="str">
            <v>CT-P13 SC 27G 부적합품</v>
          </cell>
          <cell r="E1171" t="str">
            <v>램시마SC</v>
          </cell>
          <cell r="F1171" t="str">
            <v>자사</v>
          </cell>
          <cell r="G1171" t="str">
            <v>청주</v>
          </cell>
          <cell r="H1171" t="str">
            <v>PFS상업</v>
          </cell>
          <cell r="I1171" t="str">
            <v>제약용역</v>
          </cell>
          <cell r="J1171" t="str">
            <v>PFS상업</v>
          </cell>
        </row>
        <row r="1172">
          <cell r="C1172">
            <v>3033701</v>
          </cell>
          <cell r="D1172" t="str">
            <v>돌루테그라비르/라미부딘/테노포비르디소프록실푸마레이트정 50밀리그램/300밀리그램/300밀리그램 30T/BTL</v>
          </cell>
          <cell r="E1172" t="str">
            <v>CT-G07</v>
          </cell>
          <cell r="F1172" t="str">
            <v>자사</v>
          </cell>
          <cell r="G1172" t="str">
            <v>청주</v>
          </cell>
          <cell r="H1172" t="str">
            <v>CMO상업</v>
          </cell>
          <cell r="I1172"/>
          <cell r="J1172"/>
        </row>
        <row r="1173">
          <cell r="C1173" t="str">
            <v>네시나정 12.5mg</v>
          </cell>
          <cell r="D1173" t="str">
            <v>네시나정 12.5mg</v>
          </cell>
          <cell r="E1173" t="str">
            <v>내재화</v>
          </cell>
          <cell r="F1173" t="str">
            <v>상품</v>
          </cell>
          <cell r="G1173" t="str">
            <v>상품</v>
          </cell>
          <cell r="H1173" t="str">
            <v>내재화 CMO</v>
          </cell>
          <cell r="I1173"/>
          <cell r="J1173"/>
        </row>
        <row r="1174">
          <cell r="C1174" t="str">
            <v>네시나정 25mg</v>
          </cell>
          <cell r="D1174" t="str">
            <v>네시나정 25mg</v>
          </cell>
          <cell r="E1174" t="str">
            <v>내재화</v>
          </cell>
          <cell r="F1174" t="str">
            <v>상품</v>
          </cell>
          <cell r="G1174" t="str">
            <v>상품</v>
          </cell>
          <cell r="H1174" t="str">
            <v>내재화 CMO</v>
          </cell>
          <cell r="I1174"/>
          <cell r="J1174"/>
        </row>
        <row r="1175">
          <cell r="C1175" t="str">
            <v>네시나메트 500mg</v>
          </cell>
          <cell r="D1175" t="str">
            <v>네시나메트 500mg</v>
          </cell>
          <cell r="E1175" t="str">
            <v>내재화</v>
          </cell>
          <cell r="F1175" t="str">
            <v>상품</v>
          </cell>
          <cell r="G1175" t="str">
            <v>상품</v>
          </cell>
          <cell r="H1175" t="str">
            <v>내재화 CMO</v>
          </cell>
          <cell r="I1175"/>
          <cell r="J1175"/>
        </row>
        <row r="1176">
          <cell r="C1176" t="str">
            <v>네시나메트 1000mg</v>
          </cell>
          <cell r="D1176" t="str">
            <v>네시나메트 1000mg</v>
          </cell>
          <cell r="E1176" t="str">
            <v>내재화</v>
          </cell>
          <cell r="F1176" t="str">
            <v>상품</v>
          </cell>
          <cell r="G1176" t="str">
            <v>상품</v>
          </cell>
          <cell r="H1176" t="str">
            <v>내재화 CMO</v>
          </cell>
          <cell r="I1176"/>
          <cell r="J1176"/>
        </row>
        <row r="1177">
          <cell r="C1177" t="str">
            <v>네시나엑트 15mg</v>
          </cell>
          <cell r="D1177" t="str">
            <v>네시나엑트 15mg</v>
          </cell>
          <cell r="E1177" t="str">
            <v>내재화</v>
          </cell>
          <cell r="F1177" t="str">
            <v>상품</v>
          </cell>
          <cell r="G1177" t="str">
            <v>상품</v>
          </cell>
          <cell r="H1177" t="str">
            <v>내재화 CMO</v>
          </cell>
          <cell r="I1177"/>
          <cell r="J1177"/>
        </row>
        <row r="1178">
          <cell r="C1178" t="str">
            <v>네시나엑트 30mg</v>
          </cell>
          <cell r="D1178" t="str">
            <v>네시나엑트 30mg</v>
          </cell>
          <cell r="E1178" t="str">
            <v>내재화</v>
          </cell>
          <cell r="F1178" t="str">
            <v>상품</v>
          </cell>
          <cell r="G1178" t="str">
            <v>상품</v>
          </cell>
          <cell r="H1178" t="str">
            <v>내재화 CMO</v>
          </cell>
          <cell r="I1178"/>
          <cell r="J1178"/>
        </row>
        <row r="1179">
          <cell r="C1179" t="str">
            <v>이달비정 40mg</v>
          </cell>
          <cell r="D1179" t="str">
            <v>이달비정 40mg</v>
          </cell>
          <cell r="E1179" t="str">
            <v>내재화</v>
          </cell>
          <cell r="F1179" t="str">
            <v>상품</v>
          </cell>
          <cell r="G1179" t="str">
            <v>상품</v>
          </cell>
          <cell r="H1179" t="str">
            <v>내재화 CMO</v>
          </cell>
          <cell r="I1179"/>
          <cell r="J1179"/>
        </row>
        <row r="1180">
          <cell r="C1180" t="str">
            <v>이달비정 80mg</v>
          </cell>
          <cell r="D1180" t="str">
            <v>이달비정 80mg</v>
          </cell>
          <cell r="E1180" t="str">
            <v>내재화</v>
          </cell>
          <cell r="F1180" t="str">
            <v>상품</v>
          </cell>
          <cell r="G1180" t="str">
            <v>상품</v>
          </cell>
          <cell r="H1180" t="str">
            <v>내재화 CMO</v>
          </cell>
          <cell r="I1180"/>
          <cell r="J1180"/>
        </row>
        <row r="1181">
          <cell r="C1181" t="str">
            <v>이달비클로 12.5mg</v>
          </cell>
          <cell r="D1181" t="str">
            <v>이달비클로 12.5mg</v>
          </cell>
          <cell r="E1181" t="str">
            <v>내재화</v>
          </cell>
          <cell r="F1181" t="str">
            <v>상품</v>
          </cell>
          <cell r="G1181" t="str">
            <v>상품</v>
          </cell>
          <cell r="H1181" t="str">
            <v>내재화 CMO</v>
          </cell>
          <cell r="I1181"/>
          <cell r="J1181"/>
        </row>
        <row r="1182">
          <cell r="C1182"/>
          <cell r="D1182"/>
          <cell r="E1182"/>
          <cell r="F1182" t="str">
            <v>상품</v>
          </cell>
          <cell r="G1182" t="str">
            <v>상품</v>
          </cell>
          <cell r="H1182"/>
          <cell r="I1182"/>
          <cell r="J1182"/>
        </row>
        <row r="1183">
          <cell r="C1183"/>
          <cell r="D1183"/>
          <cell r="E1183"/>
          <cell r="F1183" t="str">
            <v>상품</v>
          </cell>
          <cell r="G1183" t="str">
            <v>상품</v>
          </cell>
          <cell r="H1183"/>
          <cell r="I1183"/>
          <cell r="J1183"/>
        </row>
        <row r="1184">
          <cell r="C1184"/>
          <cell r="D1184"/>
          <cell r="E1184"/>
          <cell r="F1184" t="str">
            <v>상품</v>
          </cell>
          <cell r="G1184" t="str">
            <v>상품</v>
          </cell>
          <cell r="H1184"/>
          <cell r="I1184"/>
          <cell r="J1184"/>
        </row>
        <row r="1185">
          <cell r="C1185"/>
          <cell r="D1185"/>
          <cell r="E1185"/>
          <cell r="F1185" t="str">
            <v>상품</v>
          </cell>
          <cell r="G1185" t="str">
            <v>상품</v>
          </cell>
          <cell r="H1185"/>
          <cell r="I1185"/>
          <cell r="J1185"/>
        </row>
        <row r="1186">
          <cell r="C1186"/>
          <cell r="D1186"/>
          <cell r="E1186"/>
          <cell r="F1186" t="str">
            <v>상품</v>
          </cell>
          <cell r="G1186" t="str">
            <v>상품</v>
          </cell>
          <cell r="H1186"/>
          <cell r="I1186"/>
          <cell r="J1186"/>
        </row>
        <row r="1187">
          <cell r="C1187"/>
          <cell r="D1187"/>
          <cell r="E1187"/>
          <cell r="F1187" t="str">
            <v>상품</v>
          </cell>
          <cell r="G1187" t="str">
            <v>상품</v>
          </cell>
          <cell r="H1187"/>
          <cell r="I1187"/>
          <cell r="J1187"/>
        </row>
        <row r="1188">
          <cell r="C1188"/>
          <cell r="D1188"/>
          <cell r="E1188"/>
          <cell r="F1188" t="str">
            <v>상품</v>
          </cell>
          <cell r="G1188" t="str">
            <v>상품</v>
          </cell>
          <cell r="H1188"/>
          <cell r="I1188"/>
          <cell r="J1188"/>
        </row>
        <row r="1189">
          <cell r="C1189"/>
          <cell r="D1189"/>
          <cell r="E1189"/>
          <cell r="F1189" t="str">
            <v>상품</v>
          </cell>
          <cell r="G1189" t="str">
            <v>상품</v>
          </cell>
          <cell r="H1189"/>
          <cell r="I1189"/>
          <cell r="J1189"/>
        </row>
        <row r="1190">
          <cell r="C1190"/>
          <cell r="D1190"/>
          <cell r="E1190"/>
          <cell r="F1190" t="str">
            <v>상품</v>
          </cell>
          <cell r="G1190" t="str">
            <v>상품</v>
          </cell>
          <cell r="H1190"/>
          <cell r="I1190"/>
          <cell r="J1190"/>
        </row>
        <row r="1191">
          <cell r="C1191"/>
          <cell r="D1191"/>
          <cell r="E1191"/>
          <cell r="F1191" t="str">
            <v>상품</v>
          </cell>
          <cell r="G1191" t="str">
            <v>상품</v>
          </cell>
          <cell r="H1191"/>
          <cell r="I1191"/>
          <cell r="J1191"/>
        </row>
        <row r="1192">
          <cell r="C1192"/>
          <cell r="D1192"/>
          <cell r="E1192"/>
          <cell r="F1192" t="str">
            <v>상품</v>
          </cell>
          <cell r="G1192" t="str">
            <v>상품</v>
          </cell>
          <cell r="H1192"/>
          <cell r="I1192"/>
          <cell r="J1192"/>
        </row>
        <row r="1193">
          <cell r="C1193"/>
          <cell r="D1193"/>
          <cell r="E1193"/>
          <cell r="F1193" t="str">
            <v>상품</v>
          </cell>
          <cell r="G1193" t="str">
            <v>상품</v>
          </cell>
          <cell r="H1193"/>
          <cell r="I1193"/>
          <cell r="J1193"/>
        </row>
        <row r="1194">
          <cell r="C1194"/>
          <cell r="D1194"/>
          <cell r="E1194"/>
          <cell r="F1194" t="str">
            <v>상품</v>
          </cell>
          <cell r="G1194" t="str">
            <v>상품</v>
          </cell>
          <cell r="H1194"/>
          <cell r="I1194"/>
          <cell r="J1194"/>
        </row>
        <row r="1195">
          <cell r="C1195"/>
          <cell r="D1195"/>
          <cell r="E1195"/>
          <cell r="F1195" t="str">
            <v>상품</v>
          </cell>
          <cell r="G1195" t="str">
            <v>상품</v>
          </cell>
          <cell r="H1195"/>
          <cell r="I1195"/>
          <cell r="J1195"/>
        </row>
        <row r="1196">
          <cell r="C1196"/>
          <cell r="D1196"/>
          <cell r="E1196"/>
          <cell r="F1196" t="str">
            <v>상품</v>
          </cell>
          <cell r="G1196" t="str">
            <v>상품</v>
          </cell>
          <cell r="H1196"/>
          <cell r="I1196"/>
          <cell r="J1196"/>
        </row>
        <row r="1197">
          <cell r="C1197"/>
          <cell r="D1197"/>
          <cell r="E1197"/>
          <cell r="F1197" t="str">
            <v>상품</v>
          </cell>
          <cell r="G1197" t="str">
            <v>상품</v>
          </cell>
          <cell r="H1197"/>
          <cell r="I1197"/>
          <cell r="J1197"/>
        </row>
        <row r="1198">
          <cell r="C1198"/>
          <cell r="D1198"/>
          <cell r="E1198"/>
          <cell r="F1198" t="str">
            <v>상품</v>
          </cell>
          <cell r="G1198" t="str">
            <v>상품</v>
          </cell>
          <cell r="H1198"/>
          <cell r="I1198"/>
          <cell r="J1198"/>
        </row>
        <row r="1199">
          <cell r="C1199"/>
          <cell r="D1199"/>
          <cell r="E1199"/>
          <cell r="F1199" t="str">
            <v>상품</v>
          </cell>
          <cell r="G1199" t="str">
            <v>상품</v>
          </cell>
          <cell r="H1199"/>
          <cell r="I1199"/>
          <cell r="J1199"/>
        </row>
        <row r="1200">
          <cell r="C1200"/>
          <cell r="D1200"/>
          <cell r="E1200"/>
          <cell r="F1200" t="str">
            <v>상품</v>
          </cell>
          <cell r="G1200" t="str">
            <v>상품</v>
          </cell>
          <cell r="H1200"/>
          <cell r="I1200"/>
          <cell r="J1200"/>
        </row>
        <row r="1201">
          <cell r="C1201"/>
          <cell r="D1201"/>
          <cell r="E1201"/>
          <cell r="F1201" t="str">
            <v>상품</v>
          </cell>
          <cell r="G1201" t="str">
            <v>상품</v>
          </cell>
          <cell r="H1201"/>
          <cell r="I1201"/>
          <cell r="J1201"/>
        </row>
        <row r="1202">
          <cell r="C1202"/>
          <cell r="D1202"/>
          <cell r="E1202"/>
          <cell r="F1202" t="str">
            <v>상품</v>
          </cell>
          <cell r="G1202" t="str">
            <v>상품</v>
          </cell>
          <cell r="H1202"/>
          <cell r="I1202"/>
          <cell r="J1202"/>
        </row>
        <row r="1203">
          <cell r="C1203"/>
          <cell r="D1203"/>
          <cell r="E1203"/>
          <cell r="F1203" t="str">
            <v>상품</v>
          </cell>
          <cell r="G1203" t="str">
            <v>상품</v>
          </cell>
          <cell r="H1203"/>
          <cell r="I1203"/>
          <cell r="J1203"/>
        </row>
        <row r="1204">
          <cell r="C1204"/>
          <cell r="D1204"/>
          <cell r="E1204"/>
          <cell r="F1204" t="str">
            <v>상품</v>
          </cell>
          <cell r="G1204" t="str">
            <v>상품</v>
          </cell>
          <cell r="H1204"/>
          <cell r="I1204"/>
          <cell r="J1204"/>
        </row>
        <row r="1205">
          <cell r="C1205"/>
          <cell r="D1205"/>
          <cell r="E1205"/>
          <cell r="F1205" t="str">
            <v>상품</v>
          </cell>
          <cell r="G1205" t="str">
            <v>상품</v>
          </cell>
          <cell r="H1205"/>
          <cell r="I1205"/>
          <cell r="J1205"/>
        </row>
        <row r="1206">
          <cell r="C1206"/>
          <cell r="D1206"/>
          <cell r="E1206"/>
          <cell r="F1206" t="str">
            <v>상품</v>
          </cell>
          <cell r="G1206" t="str">
            <v>상품</v>
          </cell>
          <cell r="H1206"/>
          <cell r="I1206"/>
          <cell r="J1206"/>
        </row>
        <row r="1207">
          <cell r="C1207"/>
          <cell r="D1207"/>
          <cell r="E1207"/>
          <cell r="F1207" t="str">
            <v>상품</v>
          </cell>
          <cell r="G1207" t="str">
            <v>상품</v>
          </cell>
          <cell r="H1207"/>
          <cell r="I1207"/>
          <cell r="J1207"/>
        </row>
        <row r="1208">
          <cell r="C1208"/>
          <cell r="D1208"/>
          <cell r="E1208"/>
          <cell r="F1208" t="str">
            <v>상품</v>
          </cell>
          <cell r="G1208" t="str">
            <v>상품</v>
          </cell>
          <cell r="H1208"/>
          <cell r="I1208"/>
          <cell r="J1208"/>
        </row>
        <row r="1209">
          <cell r="C1209"/>
          <cell r="D1209"/>
          <cell r="E1209"/>
          <cell r="F1209" t="str">
            <v>상품</v>
          </cell>
          <cell r="G1209" t="str">
            <v>상품</v>
          </cell>
          <cell r="H1209"/>
          <cell r="I1209"/>
          <cell r="J1209"/>
        </row>
        <row r="1210">
          <cell r="C1210"/>
          <cell r="D1210"/>
          <cell r="E1210"/>
          <cell r="F1210" t="str">
            <v>상품</v>
          </cell>
          <cell r="G1210" t="str">
            <v>상품</v>
          </cell>
          <cell r="H1210"/>
          <cell r="I1210"/>
          <cell r="J1210"/>
        </row>
        <row r="1211">
          <cell r="C1211"/>
          <cell r="D1211"/>
          <cell r="E1211"/>
          <cell r="F1211" t="str">
            <v>상품</v>
          </cell>
          <cell r="G1211" t="str">
            <v>상품</v>
          </cell>
          <cell r="H1211"/>
          <cell r="I1211"/>
          <cell r="J1211"/>
        </row>
        <row r="1212">
          <cell r="C1212"/>
          <cell r="D1212"/>
          <cell r="E1212"/>
          <cell r="F1212" t="str">
            <v>상품</v>
          </cell>
          <cell r="G1212" t="str">
            <v>상품</v>
          </cell>
          <cell r="H1212"/>
          <cell r="I1212"/>
          <cell r="J1212"/>
        </row>
        <row r="1213">
          <cell r="C1213"/>
          <cell r="D1213"/>
          <cell r="E1213"/>
          <cell r="F1213" t="str">
            <v>상품</v>
          </cell>
          <cell r="G1213" t="str">
            <v>상품</v>
          </cell>
          <cell r="H1213"/>
          <cell r="I1213"/>
          <cell r="J1213"/>
        </row>
        <row r="1214">
          <cell r="C1214"/>
          <cell r="D1214"/>
          <cell r="E1214"/>
          <cell r="F1214" t="str">
            <v>상품</v>
          </cell>
          <cell r="G1214" t="str">
            <v>상품</v>
          </cell>
          <cell r="H1214"/>
          <cell r="I1214"/>
          <cell r="J1214"/>
        </row>
        <row r="1215">
          <cell r="C1215"/>
          <cell r="D1215"/>
          <cell r="E1215"/>
          <cell r="F1215" t="str">
            <v>상품</v>
          </cell>
          <cell r="G1215" t="str">
            <v>상품</v>
          </cell>
          <cell r="H1215"/>
          <cell r="I1215"/>
          <cell r="J1215"/>
        </row>
        <row r="1216">
          <cell r="C1216"/>
          <cell r="D1216"/>
          <cell r="E1216"/>
          <cell r="F1216" t="str">
            <v>상품</v>
          </cell>
          <cell r="G1216" t="str">
            <v>상품</v>
          </cell>
          <cell r="H1216"/>
          <cell r="I1216"/>
          <cell r="J1216"/>
        </row>
        <row r="1217">
          <cell r="C1217"/>
          <cell r="D1217"/>
          <cell r="E1217"/>
          <cell r="F1217" t="str">
            <v>상품</v>
          </cell>
          <cell r="G1217" t="str">
            <v>상품</v>
          </cell>
          <cell r="H1217"/>
          <cell r="I1217"/>
          <cell r="J1217"/>
        </row>
        <row r="1218">
          <cell r="C1218"/>
          <cell r="D1218"/>
          <cell r="E1218"/>
          <cell r="F1218" t="str">
            <v>상품</v>
          </cell>
          <cell r="G1218" t="str">
            <v>상품</v>
          </cell>
          <cell r="H1218"/>
          <cell r="I1218"/>
          <cell r="J1218"/>
        </row>
        <row r="1219">
          <cell r="C1219"/>
          <cell r="D1219"/>
          <cell r="E1219"/>
          <cell r="F1219" t="str">
            <v>상품</v>
          </cell>
          <cell r="G1219" t="str">
            <v>상품</v>
          </cell>
          <cell r="H1219"/>
          <cell r="I1219"/>
          <cell r="J1219"/>
        </row>
        <row r="1220">
          <cell r="C1220"/>
          <cell r="D1220"/>
          <cell r="E1220"/>
          <cell r="F1220" t="str">
            <v>상품</v>
          </cell>
          <cell r="G1220" t="str">
            <v>상품</v>
          </cell>
          <cell r="H1220"/>
          <cell r="I1220"/>
          <cell r="J1220"/>
        </row>
        <row r="1221">
          <cell r="C1221"/>
          <cell r="D1221"/>
          <cell r="E1221"/>
          <cell r="F1221" t="str">
            <v>상품</v>
          </cell>
          <cell r="G1221" t="str">
            <v>상품</v>
          </cell>
          <cell r="H1221"/>
          <cell r="I1221"/>
          <cell r="J1221"/>
        </row>
        <row r="1222">
          <cell r="C1222"/>
          <cell r="D1222"/>
          <cell r="E1222"/>
          <cell r="F1222" t="str">
            <v>상품</v>
          </cell>
          <cell r="G1222" t="str">
            <v>상품</v>
          </cell>
          <cell r="H1222"/>
          <cell r="I1222"/>
          <cell r="J1222"/>
        </row>
        <row r="1223">
          <cell r="C1223"/>
          <cell r="D1223"/>
          <cell r="E1223"/>
          <cell r="F1223" t="str">
            <v>상품</v>
          </cell>
          <cell r="G1223" t="str">
            <v>상품</v>
          </cell>
          <cell r="H1223"/>
          <cell r="I1223"/>
          <cell r="J1223"/>
        </row>
        <row r="1224">
          <cell r="C1224"/>
          <cell r="D1224"/>
          <cell r="E1224"/>
          <cell r="F1224" t="str">
            <v>상품</v>
          </cell>
          <cell r="G1224" t="str">
            <v>상품</v>
          </cell>
          <cell r="H1224"/>
          <cell r="I1224"/>
          <cell r="J1224"/>
        </row>
        <row r="1225">
          <cell r="C1225"/>
          <cell r="D1225"/>
          <cell r="E1225"/>
          <cell r="F1225" t="str">
            <v>상품</v>
          </cell>
          <cell r="G1225" t="str">
            <v>상품</v>
          </cell>
          <cell r="H1225"/>
          <cell r="I1225"/>
          <cell r="J1225"/>
        </row>
        <row r="1226">
          <cell r="C1226"/>
          <cell r="D1226"/>
          <cell r="E1226"/>
          <cell r="F1226" t="str">
            <v>상품</v>
          </cell>
          <cell r="G1226" t="str">
            <v>상품</v>
          </cell>
          <cell r="H1226"/>
          <cell r="I1226"/>
          <cell r="J1226"/>
        </row>
        <row r="1227">
          <cell r="C1227"/>
          <cell r="D1227"/>
          <cell r="E1227"/>
          <cell r="F1227" t="str">
            <v>상품</v>
          </cell>
          <cell r="G1227" t="str">
            <v>상품</v>
          </cell>
          <cell r="H1227"/>
          <cell r="I1227"/>
          <cell r="J1227"/>
        </row>
        <row r="1228">
          <cell r="C1228"/>
          <cell r="D1228"/>
          <cell r="E1228"/>
          <cell r="F1228" t="str">
            <v>상품</v>
          </cell>
          <cell r="G1228" t="str">
            <v>상품</v>
          </cell>
          <cell r="H1228"/>
          <cell r="I1228"/>
          <cell r="J1228"/>
        </row>
        <row r="1229">
          <cell r="C1229"/>
          <cell r="D1229"/>
          <cell r="E1229"/>
          <cell r="F1229" t="str">
            <v>상품</v>
          </cell>
          <cell r="G1229" t="str">
            <v>상품</v>
          </cell>
          <cell r="H1229"/>
          <cell r="I1229"/>
          <cell r="J1229"/>
        </row>
        <row r="1230">
          <cell r="C1230"/>
          <cell r="D1230"/>
          <cell r="E1230"/>
          <cell r="F1230" t="str">
            <v>상품</v>
          </cell>
          <cell r="G1230" t="str">
            <v>상품</v>
          </cell>
          <cell r="H1230"/>
          <cell r="I1230"/>
          <cell r="J1230"/>
        </row>
        <row r="1231">
          <cell r="C1231"/>
          <cell r="D1231"/>
          <cell r="E1231"/>
          <cell r="F1231" t="str">
            <v>상품</v>
          </cell>
          <cell r="G1231" t="str">
            <v>상품</v>
          </cell>
          <cell r="H1231"/>
          <cell r="I1231"/>
          <cell r="J1231"/>
        </row>
        <row r="1232">
          <cell r="C1232"/>
          <cell r="D1232"/>
          <cell r="E1232"/>
          <cell r="F1232" t="str">
            <v>상품</v>
          </cell>
          <cell r="G1232" t="str">
            <v>상품</v>
          </cell>
          <cell r="H1232"/>
          <cell r="I1232"/>
          <cell r="J1232"/>
        </row>
        <row r="1233">
          <cell r="C1233"/>
          <cell r="D1233"/>
          <cell r="E1233"/>
          <cell r="F1233" t="str">
            <v>상품</v>
          </cell>
          <cell r="G1233" t="str">
            <v>상품</v>
          </cell>
          <cell r="H1233"/>
          <cell r="I1233"/>
          <cell r="J1233"/>
        </row>
        <row r="1234">
          <cell r="C1234"/>
          <cell r="D1234"/>
          <cell r="E1234"/>
          <cell r="F1234" t="str">
            <v>상품</v>
          </cell>
          <cell r="G1234" t="str">
            <v>상품</v>
          </cell>
          <cell r="H1234"/>
          <cell r="I1234"/>
          <cell r="J1234"/>
        </row>
        <row r="1235">
          <cell r="C1235"/>
          <cell r="D1235"/>
          <cell r="E1235"/>
          <cell r="F1235" t="str">
            <v>상품</v>
          </cell>
          <cell r="G1235" t="str">
            <v>상품</v>
          </cell>
          <cell r="H1235"/>
          <cell r="I1235"/>
          <cell r="J1235"/>
        </row>
        <row r="1236">
          <cell r="C1236"/>
          <cell r="D1236"/>
          <cell r="E1236"/>
          <cell r="F1236" t="str">
            <v>상품</v>
          </cell>
          <cell r="G1236" t="str">
            <v>상품</v>
          </cell>
          <cell r="H1236"/>
          <cell r="I1236"/>
          <cell r="J1236"/>
        </row>
        <row r="1237">
          <cell r="C1237"/>
          <cell r="D1237"/>
          <cell r="E1237"/>
          <cell r="F1237" t="str">
            <v>상품</v>
          </cell>
          <cell r="G1237" t="str">
            <v>상품</v>
          </cell>
          <cell r="H1237"/>
          <cell r="I1237"/>
          <cell r="J1237"/>
        </row>
        <row r="1238">
          <cell r="C1238"/>
          <cell r="D1238"/>
          <cell r="E1238"/>
          <cell r="F1238" t="str">
            <v>상품</v>
          </cell>
          <cell r="G1238" t="str">
            <v>상품</v>
          </cell>
          <cell r="H1238"/>
          <cell r="I1238"/>
          <cell r="J1238"/>
        </row>
        <row r="1239">
          <cell r="C1239"/>
          <cell r="D1239"/>
          <cell r="E1239"/>
          <cell r="F1239" t="str">
            <v>상품</v>
          </cell>
          <cell r="G1239" t="str">
            <v>상품</v>
          </cell>
          <cell r="H1239"/>
          <cell r="I1239"/>
          <cell r="J1239"/>
        </row>
        <row r="1240">
          <cell r="C1240"/>
          <cell r="D1240"/>
          <cell r="E1240"/>
          <cell r="F1240" t="str">
            <v>상품</v>
          </cell>
          <cell r="G1240" t="str">
            <v>상품</v>
          </cell>
          <cell r="H1240"/>
          <cell r="I1240"/>
          <cell r="J1240"/>
        </row>
        <row r="1241">
          <cell r="C1241"/>
          <cell r="D1241"/>
          <cell r="E1241"/>
          <cell r="F1241" t="str">
            <v>상품</v>
          </cell>
          <cell r="G1241" t="str">
            <v>상품</v>
          </cell>
          <cell r="H1241"/>
          <cell r="I1241"/>
          <cell r="J1241"/>
        </row>
        <row r="1242">
          <cell r="C1242"/>
          <cell r="D1242"/>
          <cell r="E1242"/>
          <cell r="F1242" t="str">
            <v>상품</v>
          </cell>
          <cell r="G1242" t="str">
            <v>상품</v>
          </cell>
          <cell r="H1242"/>
          <cell r="I1242"/>
          <cell r="J1242"/>
        </row>
        <row r="1243">
          <cell r="C1243"/>
          <cell r="D1243"/>
          <cell r="E1243"/>
          <cell r="F1243" t="str">
            <v>상품</v>
          </cell>
          <cell r="G1243" t="str">
            <v>상품</v>
          </cell>
          <cell r="H1243"/>
          <cell r="I1243"/>
          <cell r="J1243"/>
        </row>
        <row r="1244">
          <cell r="C1244"/>
          <cell r="D1244"/>
          <cell r="E1244"/>
          <cell r="F1244" t="str">
            <v>상품</v>
          </cell>
          <cell r="G1244" t="str">
            <v>상품</v>
          </cell>
          <cell r="H1244"/>
          <cell r="I1244"/>
          <cell r="J1244"/>
        </row>
        <row r="1245">
          <cell r="C1245"/>
          <cell r="D1245"/>
          <cell r="E1245"/>
          <cell r="F1245" t="str">
            <v>상품</v>
          </cell>
          <cell r="G1245" t="str">
            <v>상품</v>
          </cell>
          <cell r="H1245"/>
          <cell r="I1245"/>
          <cell r="J1245"/>
        </row>
        <row r="1246">
          <cell r="C1246"/>
          <cell r="D1246"/>
          <cell r="E1246"/>
          <cell r="F1246" t="str">
            <v>상품</v>
          </cell>
          <cell r="G1246" t="str">
            <v>상품</v>
          </cell>
          <cell r="H1246"/>
          <cell r="I1246"/>
          <cell r="J1246"/>
        </row>
        <row r="1247">
          <cell r="C1247"/>
          <cell r="D1247"/>
          <cell r="E1247"/>
          <cell r="F1247" t="str">
            <v>상품</v>
          </cell>
          <cell r="G1247" t="str">
            <v>상품</v>
          </cell>
          <cell r="H1247"/>
          <cell r="I1247"/>
          <cell r="J1247"/>
        </row>
        <row r="1248">
          <cell r="C1248"/>
          <cell r="D1248"/>
          <cell r="E1248"/>
          <cell r="F1248" t="str">
            <v>상품</v>
          </cell>
          <cell r="G1248" t="str">
            <v>상품</v>
          </cell>
          <cell r="H1248"/>
          <cell r="I1248"/>
          <cell r="J1248"/>
        </row>
        <row r="1249">
          <cell r="C1249"/>
          <cell r="D1249"/>
          <cell r="E1249"/>
          <cell r="F1249" t="str">
            <v>상품</v>
          </cell>
          <cell r="G1249" t="str">
            <v>상품</v>
          </cell>
          <cell r="H1249"/>
          <cell r="I1249"/>
          <cell r="J1249"/>
        </row>
        <row r="1250">
          <cell r="C1250"/>
          <cell r="D1250"/>
          <cell r="E1250"/>
          <cell r="F1250" t="str">
            <v>상품</v>
          </cell>
          <cell r="G1250" t="str">
            <v>상품</v>
          </cell>
          <cell r="H1250"/>
          <cell r="I1250"/>
          <cell r="J1250"/>
        </row>
        <row r="1251">
          <cell r="C1251"/>
          <cell r="D1251"/>
          <cell r="E1251"/>
          <cell r="F1251" t="str">
            <v>상품</v>
          </cell>
          <cell r="G1251" t="str">
            <v>상품</v>
          </cell>
          <cell r="H1251"/>
          <cell r="I1251"/>
          <cell r="J1251"/>
        </row>
        <row r="1252">
          <cell r="C1252"/>
          <cell r="D1252"/>
          <cell r="E1252"/>
          <cell r="F1252" t="str">
            <v>상품</v>
          </cell>
          <cell r="G1252" t="str">
            <v>상품</v>
          </cell>
          <cell r="H1252"/>
          <cell r="I1252"/>
          <cell r="J1252"/>
        </row>
        <row r="1253">
          <cell r="C1253"/>
          <cell r="D1253"/>
          <cell r="E1253"/>
          <cell r="F1253" t="str">
            <v>상품</v>
          </cell>
          <cell r="G1253" t="str">
            <v>상품</v>
          </cell>
          <cell r="H1253"/>
          <cell r="I1253"/>
          <cell r="J1253"/>
        </row>
        <row r="1254">
          <cell r="C1254"/>
          <cell r="D1254"/>
          <cell r="E1254"/>
          <cell r="F1254" t="str">
            <v>상품</v>
          </cell>
          <cell r="G1254" t="str">
            <v>상품</v>
          </cell>
          <cell r="H1254"/>
          <cell r="I1254"/>
          <cell r="J1254"/>
        </row>
        <row r="1255">
          <cell r="C1255"/>
          <cell r="D1255"/>
          <cell r="E1255"/>
          <cell r="F1255" t="str">
            <v>상품</v>
          </cell>
          <cell r="G1255" t="str">
            <v>상품</v>
          </cell>
          <cell r="H1255"/>
          <cell r="I1255"/>
          <cell r="J1255"/>
        </row>
        <row r="1256">
          <cell r="C1256"/>
          <cell r="D1256"/>
          <cell r="E1256"/>
          <cell r="F1256" t="str">
            <v>상품</v>
          </cell>
          <cell r="G1256" t="str">
            <v>상품</v>
          </cell>
          <cell r="H1256"/>
          <cell r="I1256"/>
          <cell r="J1256"/>
        </row>
        <row r="1257">
          <cell r="C1257"/>
          <cell r="D1257"/>
          <cell r="E1257"/>
          <cell r="F1257" t="str">
            <v>상품</v>
          </cell>
          <cell r="G1257" t="str">
            <v>상품</v>
          </cell>
          <cell r="H1257"/>
          <cell r="I1257"/>
          <cell r="J1257"/>
        </row>
        <row r="1258">
          <cell r="C1258"/>
          <cell r="D1258"/>
          <cell r="E1258"/>
          <cell r="F1258" t="str">
            <v>상품</v>
          </cell>
          <cell r="G1258" t="str">
            <v>상품</v>
          </cell>
          <cell r="H1258"/>
          <cell r="I1258"/>
          <cell r="J1258"/>
        </row>
        <row r="1259">
          <cell r="C1259"/>
          <cell r="D1259"/>
          <cell r="E1259"/>
          <cell r="F1259" t="str">
            <v>상품</v>
          </cell>
          <cell r="G1259" t="str">
            <v>상품</v>
          </cell>
          <cell r="H1259"/>
          <cell r="I1259"/>
          <cell r="J1259"/>
        </row>
        <row r="1260">
          <cell r="C1260"/>
          <cell r="D1260"/>
          <cell r="E1260"/>
          <cell r="F1260" t="str">
            <v>상품</v>
          </cell>
          <cell r="G1260" t="str">
            <v>상품</v>
          </cell>
          <cell r="H1260"/>
          <cell r="I1260"/>
          <cell r="J1260"/>
        </row>
        <row r="1261">
          <cell r="C1261"/>
          <cell r="D1261"/>
          <cell r="E1261"/>
          <cell r="F1261" t="str">
            <v>상품</v>
          </cell>
          <cell r="G1261" t="str">
            <v>상품</v>
          </cell>
          <cell r="H1261"/>
          <cell r="I1261"/>
          <cell r="J1261"/>
        </row>
        <row r="1262">
          <cell r="C1262"/>
          <cell r="D1262"/>
          <cell r="E1262"/>
          <cell r="F1262" t="str">
            <v>상품</v>
          </cell>
          <cell r="G1262" t="str">
            <v>상품</v>
          </cell>
          <cell r="H1262"/>
          <cell r="I1262"/>
          <cell r="J1262"/>
        </row>
        <row r="1263">
          <cell r="C1263"/>
          <cell r="D1263"/>
          <cell r="E1263"/>
          <cell r="F1263" t="str">
            <v>상품</v>
          </cell>
          <cell r="G1263" t="str">
            <v>상품</v>
          </cell>
          <cell r="H1263"/>
          <cell r="I1263"/>
          <cell r="J1263"/>
        </row>
        <row r="1264">
          <cell r="C1264"/>
          <cell r="D1264"/>
          <cell r="E1264"/>
          <cell r="F1264" t="str">
            <v>상품</v>
          </cell>
          <cell r="G1264" t="str">
            <v>상품</v>
          </cell>
          <cell r="H1264"/>
          <cell r="I1264"/>
          <cell r="J1264"/>
        </row>
        <row r="1265">
          <cell r="C1265"/>
          <cell r="D1265"/>
          <cell r="E1265"/>
          <cell r="F1265" t="str">
            <v>상품</v>
          </cell>
          <cell r="G1265" t="str">
            <v>상품</v>
          </cell>
          <cell r="H1265"/>
          <cell r="I1265"/>
          <cell r="J1265"/>
        </row>
        <row r="1266">
          <cell r="C1266"/>
          <cell r="D1266"/>
          <cell r="E1266"/>
          <cell r="F1266" t="str">
            <v>상품</v>
          </cell>
          <cell r="G1266" t="str">
            <v>상품</v>
          </cell>
          <cell r="H1266"/>
          <cell r="I1266"/>
          <cell r="J1266"/>
        </row>
        <row r="1267">
          <cell r="C1267"/>
          <cell r="D1267"/>
          <cell r="E1267"/>
          <cell r="F1267" t="str">
            <v>상품</v>
          </cell>
          <cell r="G1267" t="str">
            <v>상품</v>
          </cell>
          <cell r="H1267"/>
          <cell r="I1267"/>
          <cell r="J1267"/>
        </row>
        <row r="1268">
          <cell r="C1268"/>
          <cell r="D1268"/>
          <cell r="E1268"/>
          <cell r="F1268" t="str">
            <v>상품</v>
          </cell>
          <cell r="G1268" t="str">
            <v>상품</v>
          </cell>
          <cell r="H1268"/>
          <cell r="I1268"/>
          <cell r="J1268"/>
        </row>
        <row r="1269">
          <cell r="C1269"/>
          <cell r="D1269"/>
          <cell r="E1269"/>
          <cell r="F1269" t="str">
            <v>상품</v>
          </cell>
          <cell r="G1269" t="str">
            <v>상품</v>
          </cell>
          <cell r="H1269"/>
          <cell r="I1269"/>
          <cell r="J1269"/>
        </row>
        <row r="1270">
          <cell r="C1270"/>
          <cell r="D1270"/>
          <cell r="E1270"/>
          <cell r="F1270" t="str">
            <v>상품</v>
          </cell>
          <cell r="G1270" t="str">
            <v>상품</v>
          </cell>
          <cell r="H1270"/>
          <cell r="I1270"/>
          <cell r="J1270"/>
        </row>
        <row r="1271">
          <cell r="C1271"/>
          <cell r="D1271"/>
          <cell r="E1271"/>
          <cell r="F1271" t="str">
            <v>상품</v>
          </cell>
          <cell r="G1271" t="str">
            <v>상품</v>
          </cell>
          <cell r="H1271"/>
          <cell r="I1271"/>
          <cell r="J1271"/>
        </row>
        <row r="1272">
          <cell r="C1272"/>
          <cell r="D1272"/>
          <cell r="E1272"/>
          <cell r="F1272" t="str">
            <v>상품</v>
          </cell>
          <cell r="G1272" t="str">
            <v>상품</v>
          </cell>
          <cell r="H1272"/>
          <cell r="I1272"/>
          <cell r="J1272"/>
        </row>
        <row r="1273">
          <cell r="C1273"/>
          <cell r="D1273"/>
          <cell r="E1273"/>
          <cell r="F1273" t="str">
            <v>상품</v>
          </cell>
          <cell r="G1273" t="str">
            <v>상품</v>
          </cell>
          <cell r="H1273"/>
          <cell r="I1273"/>
          <cell r="J1273"/>
        </row>
        <row r="1274">
          <cell r="C1274"/>
          <cell r="D1274"/>
          <cell r="E1274"/>
          <cell r="F1274" t="str">
            <v>상품</v>
          </cell>
          <cell r="G1274" t="str">
            <v>상품</v>
          </cell>
          <cell r="H1274"/>
          <cell r="I1274"/>
          <cell r="J1274"/>
        </row>
        <row r="1275">
          <cell r="C1275"/>
          <cell r="D1275"/>
          <cell r="E1275"/>
          <cell r="F1275" t="str">
            <v>상품</v>
          </cell>
          <cell r="G1275" t="str">
            <v>상품</v>
          </cell>
          <cell r="H1275"/>
          <cell r="I1275"/>
          <cell r="J1275"/>
        </row>
        <row r="1276">
          <cell r="C1276"/>
          <cell r="D1276"/>
          <cell r="E1276"/>
          <cell r="F1276" t="str">
            <v>상품</v>
          </cell>
          <cell r="G1276" t="str">
            <v>상품</v>
          </cell>
          <cell r="H1276"/>
          <cell r="I1276"/>
          <cell r="J1276"/>
        </row>
        <row r="1277">
          <cell r="C1277"/>
          <cell r="D1277"/>
          <cell r="E1277"/>
          <cell r="F1277" t="str">
            <v>상품</v>
          </cell>
          <cell r="G1277" t="str">
            <v>상품</v>
          </cell>
          <cell r="H1277"/>
          <cell r="I1277"/>
          <cell r="J1277"/>
        </row>
        <row r="1278">
          <cell r="C1278"/>
          <cell r="D1278"/>
          <cell r="E1278"/>
          <cell r="F1278" t="str">
            <v>상품</v>
          </cell>
          <cell r="G1278" t="str">
            <v>상품</v>
          </cell>
          <cell r="H1278"/>
          <cell r="I1278"/>
          <cell r="J1278"/>
        </row>
        <row r="1279">
          <cell r="C1279"/>
          <cell r="D1279"/>
          <cell r="E1279"/>
          <cell r="F1279" t="str">
            <v>상품</v>
          </cell>
          <cell r="G1279" t="str">
            <v>상품</v>
          </cell>
          <cell r="H1279"/>
          <cell r="I1279"/>
          <cell r="J1279"/>
        </row>
        <row r="1280">
          <cell r="C1280"/>
          <cell r="D1280"/>
          <cell r="E1280"/>
          <cell r="F1280" t="str">
            <v>상품</v>
          </cell>
          <cell r="G1280" t="str">
            <v>상품</v>
          </cell>
          <cell r="H1280"/>
          <cell r="I1280"/>
          <cell r="J1280"/>
        </row>
        <row r="1281">
          <cell r="C1281"/>
          <cell r="D1281"/>
          <cell r="E1281"/>
          <cell r="F1281" t="str">
            <v>상품</v>
          </cell>
          <cell r="G1281" t="str">
            <v>상품</v>
          </cell>
          <cell r="H1281"/>
          <cell r="I1281"/>
          <cell r="J1281"/>
        </row>
        <row r="1282">
          <cell r="C1282"/>
          <cell r="D1282"/>
          <cell r="E1282"/>
          <cell r="F1282" t="str">
            <v>상품</v>
          </cell>
          <cell r="G1282" t="str">
            <v>상품</v>
          </cell>
          <cell r="H1282"/>
          <cell r="I1282"/>
          <cell r="J1282"/>
        </row>
        <row r="1283">
          <cell r="C1283"/>
          <cell r="D1283"/>
          <cell r="E1283"/>
          <cell r="F1283" t="str">
            <v>상품</v>
          </cell>
          <cell r="G1283" t="str">
            <v>상품</v>
          </cell>
          <cell r="H1283"/>
          <cell r="I1283"/>
          <cell r="J1283"/>
        </row>
        <row r="1284">
          <cell r="C1284"/>
          <cell r="D1284"/>
          <cell r="E1284"/>
          <cell r="F1284" t="str">
            <v>상품</v>
          </cell>
          <cell r="G1284" t="str">
            <v>상품</v>
          </cell>
          <cell r="H1284"/>
          <cell r="I1284"/>
          <cell r="J1284"/>
        </row>
        <row r="1285">
          <cell r="C1285"/>
          <cell r="D1285"/>
          <cell r="E1285"/>
          <cell r="F1285" t="str">
            <v>상품</v>
          </cell>
          <cell r="G1285" t="str">
            <v>상품</v>
          </cell>
          <cell r="H1285"/>
          <cell r="I1285"/>
          <cell r="J1285"/>
        </row>
        <row r="1286">
          <cell r="C1286"/>
          <cell r="D1286"/>
          <cell r="E1286"/>
          <cell r="F1286" t="str">
            <v>상품</v>
          </cell>
          <cell r="G1286" t="str">
            <v>상품</v>
          </cell>
          <cell r="H1286"/>
          <cell r="I1286"/>
          <cell r="J1286"/>
        </row>
        <row r="1287">
          <cell r="C1287"/>
          <cell r="D1287"/>
          <cell r="E1287"/>
          <cell r="F1287" t="str">
            <v>상품</v>
          </cell>
          <cell r="G1287" t="str">
            <v>상품</v>
          </cell>
          <cell r="H1287"/>
          <cell r="I1287"/>
          <cell r="J1287"/>
        </row>
        <row r="1288">
          <cell r="C1288"/>
          <cell r="D1288"/>
          <cell r="E1288"/>
          <cell r="F1288" t="str">
            <v>상품</v>
          </cell>
          <cell r="G1288" t="str">
            <v>상품</v>
          </cell>
          <cell r="H1288"/>
          <cell r="I1288"/>
          <cell r="J1288"/>
        </row>
        <row r="1289">
          <cell r="C1289"/>
          <cell r="D1289"/>
          <cell r="E1289"/>
          <cell r="F1289" t="str">
            <v>상품</v>
          </cell>
          <cell r="G1289" t="str">
            <v>상품</v>
          </cell>
          <cell r="H1289"/>
          <cell r="I1289"/>
          <cell r="J1289"/>
        </row>
        <row r="1290">
          <cell r="C1290"/>
          <cell r="D1290"/>
          <cell r="E1290"/>
          <cell r="F1290" t="str">
            <v>상품</v>
          </cell>
          <cell r="G1290" t="str">
            <v>상품</v>
          </cell>
          <cell r="H1290"/>
          <cell r="I1290"/>
          <cell r="J1290"/>
        </row>
        <row r="1291">
          <cell r="C1291"/>
          <cell r="D1291"/>
          <cell r="E1291"/>
          <cell r="F1291" t="str">
            <v>상품</v>
          </cell>
          <cell r="G1291" t="str">
            <v>상품</v>
          </cell>
          <cell r="H1291"/>
          <cell r="I1291"/>
          <cell r="J1291"/>
        </row>
        <row r="1292">
          <cell r="C1292"/>
          <cell r="D1292"/>
          <cell r="E1292"/>
          <cell r="F1292" t="str">
            <v>상품</v>
          </cell>
          <cell r="G1292" t="str">
            <v>상품</v>
          </cell>
          <cell r="H1292"/>
          <cell r="I1292"/>
          <cell r="J1292"/>
        </row>
        <row r="1293">
          <cell r="C1293"/>
          <cell r="D1293"/>
          <cell r="E1293"/>
          <cell r="F1293" t="str">
            <v>상품</v>
          </cell>
          <cell r="G1293" t="str">
            <v>상품</v>
          </cell>
          <cell r="H1293"/>
          <cell r="I1293"/>
          <cell r="J1293"/>
        </row>
        <row r="1294">
          <cell r="C1294"/>
          <cell r="D1294"/>
          <cell r="E1294"/>
          <cell r="F1294" t="str">
            <v>상품</v>
          </cell>
          <cell r="G1294" t="str">
            <v>상품</v>
          </cell>
          <cell r="H1294"/>
          <cell r="I1294"/>
          <cell r="J1294"/>
        </row>
        <row r="1295">
          <cell r="C1295"/>
          <cell r="D1295"/>
          <cell r="E1295"/>
          <cell r="F1295" t="str">
            <v>상품</v>
          </cell>
          <cell r="G1295" t="str">
            <v>상품</v>
          </cell>
          <cell r="H1295"/>
          <cell r="I1295"/>
          <cell r="J1295"/>
        </row>
        <row r="1296">
          <cell r="C1296"/>
          <cell r="D1296"/>
          <cell r="E1296"/>
          <cell r="F1296" t="str">
            <v>상품</v>
          </cell>
          <cell r="G1296" t="str">
            <v>상품</v>
          </cell>
          <cell r="H1296"/>
          <cell r="I1296"/>
          <cell r="J1296"/>
        </row>
        <row r="1297">
          <cell r="C1297"/>
          <cell r="D1297"/>
          <cell r="E1297"/>
          <cell r="F1297" t="str">
            <v>상품</v>
          </cell>
          <cell r="G1297" t="str">
            <v>상품</v>
          </cell>
          <cell r="H1297"/>
          <cell r="I1297"/>
          <cell r="J1297"/>
        </row>
        <row r="1298">
          <cell r="C1298"/>
          <cell r="D1298"/>
          <cell r="E1298"/>
          <cell r="F1298" t="str">
            <v>상품</v>
          </cell>
          <cell r="G1298" t="str">
            <v>상품</v>
          </cell>
          <cell r="H1298"/>
          <cell r="I1298"/>
          <cell r="J1298"/>
        </row>
        <row r="1299">
          <cell r="C1299"/>
          <cell r="D1299"/>
          <cell r="E1299"/>
          <cell r="F1299" t="str">
            <v>상품</v>
          </cell>
          <cell r="G1299" t="str">
            <v>상품</v>
          </cell>
          <cell r="H1299"/>
          <cell r="I1299"/>
          <cell r="J1299"/>
        </row>
        <row r="1300">
          <cell r="C1300"/>
          <cell r="D1300"/>
          <cell r="E1300"/>
          <cell r="F1300" t="str">
            <v>상품</v>
          </cell>
          <cell r="G1300" t="str">
            <v>상품</v>
          </cell>
          <cell r="H1300"/>
          <cell r="I1300"/>
          <cell r="J1300"/>
        </row>
        <row r="1301">
          <cell r="C1301"/>
          <cell r="D1301"/>
          <cell r="E1301"/>
          <cell r="F1301" t="str">
            <v>상품</v>
          </cell>
          <cell r="G1301" t="str">
            <v>상품</v>
          </cell>
          <cell r="H1301"/>
          <cell r="I1301"/>
          <cell r="J1301"/>
        </row>
        <row r="1302">
          <cell r="C1302"/>
          <cell r="D1302"/>
          <cell r="E1302"/>
          <cell r="F1302" t="str">
            <v>상품</v>
          </cell>
          <cell r="G1302" t="str">
            <v>상품</v>
          </cell>
          <cell r="H1302"/>
          <cell r="I1302"/>
          <cell r="J1302"/>
        </row>
        <row r="1303">
          <cell r="C1303"/>
          <cell r="D1303"/>
          <cell r="E1303"/>
          <cell r="F1303" t="str">
            <v>상품</v>
          </cell>
          <cell r="G1303" t="str">
            <v>상품</v>
          </cell>
          <cell r="H1303"/>
          <cell r="I1303"/>
          <cell r="J1303"/>
        </row>
        <row r="1304">
          <cell r="C1304"/>
          <cell r="D1304"/>
          <cell r="E1304"/>
          <cell r="F1304" t="str">
            <v>상품</v>
          </cell>
          <cell r="G1304" t="str">
            <v>상품</v>
          </cell>
          <cell r="H1304"/>
          <cell r="I1304"/>
          <cell r="J1304"/>
        </row>
        <row r="1305">
          <cell r="C1305"/>
          <cell r="D1305"/>
          <cell r="E1305"/>
          <cell r="F1305" t="str">
            <v>상품</v>
          </cell>
          <cell r="G1305" t="str">
            <v>상품</v>
          </cell>
          <cell r="H1305"/>
          <cell r="I1305"/>
          <cell r="J1305"/>
        </row>
        <row r="1306">
          <cell r="C1306"/>
          <cell r="D1306"/>
          <cell r="E1306"/>
          <cell r="F1306" t="str">
            <v>상품</v>
          </cell>
          <cell r="G1306" t="str">
            <v>상품</v>
          </cell>
          <cell r="H1306"/>
          <cell r="I1306"/>
          <cell r="J1306"/>
        </row>
        <row r="1307">
          <cell r="C1307"/>
          <cell r="D1307"/>
          <cell r="E1307"/>
          <cell r="F1307" t="str">
            <v>상품</v>
          </cell>
          <cell r="G1307" t="str">
            <v>상품</v>
          </cell>
          <cell r="H1307"/>
          <cell r="I1307"/>
          <cell r="J1307"/>
        </row>
        <row r="1308">
          <cell r="C1308"/>
          <cell r="D1308"/>
          <cell r="E1308"/>
          <cell r="F1308" t="str">
            <v>상품</v>
          </cell>
          <cell r="G1308" t="str">
            <v>상품</v>
          </cell>
          <cell r="H1308"/>
          <cell r="I1308"/>
          <cell r="J1308"/>
        </row>
        <row r="1309">
          <cell r="C1309"/>
          <cell r="D1309"/>
          <cell r="E1309"/>
          <cell r="F1309" t="str">
            <v>상품</v>
          </cell>
          <cell r="G1309" t="str">
            <v>상품</v>
          </cell>
          <cell r="H1309"/>
          <cell r="I1309"/>
          <cell r="J1309"/>
        </row>
        <row r="1310">
          <cell r="C1310"/>
          <cell r="D1310"/>
          <cell r="E1310"/>
          <cell r="F1310" t="str">
            <v>상품</v>
          </cell>
          <cell r="G1310" t="str">
            <v>상품</v>
          </cell>
          <cell r="H1310"/>
          <cell r="I1310"/>
          <cell r="J1310"/>
        </row>
        <row r="1311">
          <cell r="C1311"/>
          <cell r="D1311"/>
          <cell r="E1311"/>
          <cell r="F1311" t="str">
            <v>상품</v>
          </cell>
          <cell r="G1311" t="str">
            <v>상품</v>
          </cell>
          <cell r="H1311"/>
          <cell r="I1311"/>
          <cell r="J1311"/>
        </row>
        <row r="1312">
          <cell r="C1312"/>
          <cell r="D1312"/>
          <cell r="E1312"/>
          <cell r="F1312" t="str">
            <v>상품</v>
          </cell>
          <cell r="G1312" t="str">
            <v>상품</v>
          </cell>
          <cell r="H1312"/>
          <cell r="I1312"/>
          <cell r="J1312"/>
        </row>
        <row r="1313">
          <cell r="C1313"/>
          <cell r="D1313"/>
          <cell r="E1313"/>
          <cell r="F1313" t="str">
            <v>상품</v>
          </cell>
          <cell r="G1313" t="str">
            <v>상품</v>
          </cell>
          <cell r="H1313"/>
          <cell r="I1313"/>
          <cell r="J1313"/>
        </row>
        <row r="1314">
          <cell r="C1314"/>
          <cell r="D1314"/>
          <cell r="E1314"/>
          <cell r="F1314" t="str">
            <v>상품</v>
          </cell>
          <cell r="G1314" t="str">
            <v>상품</v>
          </cell>
          <cell r="H1314"/>
          <cell r="I1314"/>
          <cell r="J1314"/>
        </row>
        <row r="1315">
          <cell r="C1315"/>
          <cell r="D1315"/>
          <cell r="E1315"/>
          <cell r="F1315" t="str">
            <v>상품</v>
          </cell>
          <cell r="G1315" t="str">
            <v>상품</v>
          </cell>
          <cell r="H1315"/>
          <cell r="I1315"/>
          <cell r="J1315"/>
        </row>
        <row r="1316">
          <cell r="C1316"/>
          <cell r="D1316"/>
          <cell r="E1316"/>
          <cell r="F1316" t="str">
            <v>상품</v>
          </cell>
          <cell r="G1316" t="str">
            <v>상품</v>
          </cell>
          <cell r="H1316"/>
          <cell r="I1316"/>
          <cell r="J1316"/>
        </row>
        <row r="1317">
          <cell r="C1317"/>
          <cell r="D1317"/>
          <cell r="E1317"/>
          <cell r="F1317" t="str">
            <v>상품</v>
          </cell>
          <cell r="G1317" t="str">
            <v>상품</v>
          </cell>
          <cell r="H1317"/>
          <cell r="I1317"/>
          <cell r="J1317"/>
        </row>
        <row r="1318">
          <cell r="C1318"/>
          <cell r="D1318"/>
          <cell r="E1318"/>
          <cell r="F1318" t="str">
            <v>상품</v>
          </cell>
          <cell r="G1318" t="str">
            <v>상품</v>
          </cell>
          <cell r="H1318"/>
          <cell r="I1318"/>
          <cell r="J1318"/>
        </row>
        <row r="1319">
          <cell r="C1319"/>
          <cell r="D1319"/>
          <cell r="E1319"/>
          <cell r="F1319" t="str">
            <v>상품</v>
          </cell>
          <cell r="G1319" t="str">
            <v>상품</v>
          </cell>
          <cell r="H1319"/>
          <cell r="I1319"/>
          <cell r="J1319"/>
        </row>
        <row r="1320">
          <cell r="C1320"/>
          <cell r="D1320"/>
          <cell r="E1320"/>
          <cell r="F1320" t="str">
            <v>상품</v>
          </cell>
          <cell r="G1320" t="str">
            <v>상품</v>
          </cell>
          <cell r="H1320"/>
          <cell r="I1320"/>
          <cell r="J1320"/>
        </row>
        <row r="1321">
          <cell r="C1321"/>
          <cell r="D1321"/>
          <cell r="E1321"/>
          <cell r="F1321" t="str">
            <v>상품</v>
          </cell>
          <cell r="G1321" t="str">
            <v>상품</v>
          </cell>
          <cell r="H1321"/>
          <cell r="I1321"/>
          <cell r="J1321"/>
        </row>
        <row r="1322">
          <cell r="C1322"/>
          <cell r="D1322"/>
          <cell r="E1322"/>
          <cell r="F1322" t="str">
            <v>상품</v>
          </cell>
          <cell r="G1322" t="str">
            <v>상품</v>
          </cell>
          <cell r="H1322"/>
          <cell r="I1322"/>
          <cell r="J1322"/>
        </row>
        <row r="1323">
          <cell r="C1323"/>
          <cell r="D1323"/>
          <cell r="E1323"/>
          <cell r="F1323" t="str">
            <v>상품</v>
          </cell>
          <cell r="G1323" t="str">
            <v>상품</v>
          </cell>
          <cell r="H1323"/>
          <cell r="I1323"/>
          <cell r="J1323"/>
        </row>
        <row r="1324">
          <cell r="C1324"/>
          <cell r="D1324"/>
          <cell r="E1324"/>
          <cell r="F1324" t="str">
            <v>상품</v>
          </cell>
          <cell r="G1324" t="str">
            <v>상품</v>
          </cell>
          <cell r="H1324"/>
          <cell r="I1324"/>
          <cell r="J1324"/>
        </row>
        <row r="1325">
          <cell r="C1325"/>
          <cell r="D1325"/>
          <cell r="E1325"/>
          <cell r="F1325" t="str">
            <v>상품</v>
          </cell>
          <cell r="G1325" t="str">
            <v>상품</v>
          </cell>
          <cell r="H1325"/>
          <cell r="I1325"/>
          <cell r="J1325"/>
        </row>
        <row r="1326">
          <cell r="C1326"/>
          <cell r="D1326"/>
          <cell r="E1326"/>
          <cell r="F1326" t="str">
            <v>상품</v>
          </cell>
          <cell r="G1326" t="str">
            <v>상품</v>
          </cell>
          <cell r="H1326"/>
          <cell r="I1326"/>
          <cell r="J1326"/>
        </row>
        <row r="1327">
          <cell r="C1327"/>
          <cell r="D1327"/>
          <cell r="E1327"/>
          <cell r="F1327" t="str">
            <v>상품</v>
          </cell>
          <cell r="G1327" t="str">
            <v>상품</v>
          </cell>
          <cell r="H1327"/>
          <cell r="I1327"/>
          <cell r="J1327"/>
        </row>
        <row r="1328">
          <cell r="C1328"/>
          <cell r="D1328"/>
          <cell r="E1328"/>
          <cell r="F1328" t="str">
            <v>상품</v>
          </cell>
          <cell r="G1328" t="str">
            <v>상품</v>
          </cell>
          <cell r="H1328"/>
          <cell r="I1328"/>
          <cell r="J1328"/>
        </row>
        <row r="1329">
          <cell r="C1329"/>
          <cell r="D1329"/>
          <cell r="E1329"/>
          <cell r="F1329" t="str">
            <v>상품</v>
          </cell>
          <cell r="G1329" t="str">
            <v>상품</v>
          </cell>
          <cell r="H1329"/>
          <cell r="I1329"/>
          <cell r="J1329"/>
        </row>
        <row r="1330">
          <cell r="C1330"/>
          <cell r="D1330"/>
          <cell r="E1330"/>
          <cell r="F1330" t="str">
            <v>상품</v>
          </cell>
          <cell r="G1330" t="str">
            <v>상품</v>
          </cell>
          <cell r="H1330"/>
          <cell r="I1330"/>
          <cell r="J1330"/>
        </row>
        <row r="1331">
          <cell r="C1331"/>
          <cell r="D1331"/>
          <cell r="E1331"/>
          <cell r="F1331" t="str">
            <v>상품</v>
          </cell>
          <cell r="G1331" t="str">
            <v>상품</v>
          </cell>
          <cell r="H1331"/>
          <cell r="I1331"/>
          <cell r="J1331"/>
        </row>
        <row r="1332">
          <cell r="C1332"/>
          <cell r="D1332"/>
          <cell r="E1332"/>
          <cell r="F1332" t="str">
            <v>상품</v>
          </cell>
          <cell r="G1332" t="str">
            <v>상품</v>
          </cell>
          <cell r="H1332"/>
          <cell r="I1332"/>
          <cell r="J1332"/>
        </row>
        <row r="1333">
          <cell r="C1333"/>
          <cell r="D1333"/>
          <cell r="E1333"/>
          <cell r="F1333" t="str">
            <v>상품</v>
          </cell>
          <cell r="G1333" t="str">
            <v>상품</v>
          </cell>
          <cell r="H1333"/>
          <cell r="I1333"/>
          <cell r="J1333"/>
        </row>
        <row r="1334">
          <cell r="C1334"/>
          <cell r="D1334"/>
          <cell r="E1334"/>
          <cell r="F1334" t="str">
            <v>상품</v>
          </cell>
          <cell r="G1334" t="str">
            <v>상품</v>
          </cell>
          <cell r="H1334"/>
          <cell r="I1334"/>
          <cell r="J1334"/>
        </row>
        <row r="1335">
          <cell r="C1335"/>
          <cell r="D1335"/>
          <cell r="E1335"/>
          <cell r="F1335" t="str">
            <v>상품</v>
          </cell>
          <cell r="G1335" t="str">
            <v>상품</v>
          </cell>
          <cell r="H1335"/>
          <cell r="I1335"/>
          <cell r="J1335"/>
        </row>
        <row r="1336">
          <cell r="C1336"/>
          <cell r="D1336"/>
          <cell r="E1336"/>
          <cell r="F1336" t="str">
            <v>상품</v>
          </cell>
          <cell r="G1336" t="str">
            <v>상품</v>
          </cell>
          <cell r="H1336"/>
          <cell r="I1336"/>
          <cell r="J1336"/>
        </row>
        <row r="1337">
          <cell r="C1337"/>
          <cell r="D1337"/>
          <cell r="E1337"/>
          <cell r="F1337" t="str">
            <v>상품</v>
          </cell>
          <cell r="G1337" t="str">
            <v>상품</v>
          </cell>
          <cell r="H1337"/>
          <cell r="I1337"/>
          <cell r="J1337"/>
        </row>
        <row r="1338">
          <cell r="C1338"/>
          <cell r="D1338"/>
          <cell r="E1338"/>
          <cell r="F1338" t="str">
            <v>상품</v>
          </cell>
          <cell r="G1338" t="str">
            <v>상품</v>
          </cell>
          <cell r="H1338"/>
          <cell r="I1338"/>
          <cell r="J1338"/>
        </row>
        <row r="1339">
          <cell r="C1339"/>
          <cell r="D1339"/>
          <cell r="E1339"/>
          <cell r="F1339" t="str">
            <v>상품</v>
          </cell>
          <cell r="G1339" t="str">
            <v>상품</v>
          </cell>
          <cell r="H1339"/>
          <cell r="I1339"/>
          <cell r="J1339"/>
        </row>
        <row r="1340">
          <cell r="C1340"/>
          <cell r="D1340"/>
          <cell r="E1340"/>
          <cell r="F1340" t="str">
            <v>상품</v>
          </cell>
          <cell r="G1340" t="str">
            <v>상품</v>
          </cell>
          <cell r="H1340"/>
          <cell r="I1340"/>
          <cell r="J1340"/>
        </row>
        <row r="1341">
          <cell r="C1341"/>
          <cell r="D1341"/>
          <cell r="E1341"/>
          <cell r="F1341" t="str">
            <v>상품</v>
          </cell>
          <cell r="G1341" t="str">
            <v>상품</v>
          </cell>
          <cell r="H1341"/>
          <cell r="I1341"/>
          <cell r="J1341"/>
        </row>
        <row r="1342">
          <cell r="C1342"/>
          <cell r="D1342"/>
          <cell r="E1342"/>
          <cell r="F1342" t="str">
            <v>상품</v>
          </cell>
          <cell r="G1342" t="str">
            <v>상품</v>
          </cell>
          <cell r="H1342"/>
          <cell r="I1342"/>
          <cell r="J1342"/>
        </row>
        <row r="1343">
          <cell r="C1343"/>
          <cell r="D1343"/>
          <cell r="E1343"/>
          <cell r="F1343" t="str">
            <v>상품</v>
          </cell>
          <cell r="G1343" t="str">
            <v>상품</v>
          </cell>
          <cell r="H1343"/>
          <cell r="I1343"/>
          <cell r="J1343"/>
        </row>
        <row r="1344">
          <cell r="C1344"/>
          <cell r="D1344"/>
          <cell r="E1344"/>
          <cell r="F1344" t="str">
            <v>상품</v>
          </cell>
          <cell r="G1344" t="str">
            <v>상품</v>
          </cell>
          <cell r="H1344"/>
          <cell r="I1344"/>
          <cell r="J1344"/>
        </row>
        <row r="1345">
          <cell r="C1345"/>
          <cell r="D1345"/>
          <cell r="E1345"/>
          <cell r="F1345" t="str">
            <v>상품</v>
          </cell>
          <cell r="G1345" t="str">
            <v>상품</v>
          </cell>
          <cell r="H1345"/>
          <cell r="I1345"/>
          <cell r="J1345"/>
        </row>
        <row r="1346">
          <cell r="C1346"/>
          <cell r="D1346"/>
          <cell r="E1346"/>
          <cell r="F1346" t="str">
            <v>상품</v>
          </cell>
          <cell r="G1346" t="str">
            <v>상품</v>
          </cell>
          <cell r="H1346"/>
          <cell r="I1346"/>
          <cell r="J1346"/>
        </row>
        <row r="1347">
          <cell r="C1347"/>
          <cell r="D1347"/>
          <cell r="E1347"/>
          <cell r="F1347" t="str">
            <v>상품</v>
          </cell>
          <cell r="G1347" t="str">
            <v>상품</v>
          </cell>
          <cell r="H1347"/>
          <cell r="I1347"/>
          <cell r="J1347"/>
        </row>
        <row r="1348">
          <cell r="C1348"/>
          <cell r="D1348"/>
          <cell r="E1348"/>
          <cell r="F1348" t="str">
            <v>상품</v>
          </cell>
          <cell r="G1348" t="str">
            <v>상품</v>
          </cell>
          <cell r="H1348"/>
          <cell r="I1348"/>
          <cell r="J1348"/>
        </row>
        <row r="1349">
          <cell r="C1349"/>
          <cell r="D1349"/>
          <cell r="E1349"/>
          <cell r="F1349" t="str">
            <v>상품</v>
          </cell>
          <cell r="G1349" t="str">
            <v>상품</v>
          </cell>
          <cell r="H1349"/>
          <cell r="I1349"/>
          <cell r="J1349"/>
        </row>
        <row r="1350">
          <cell r="C1350"/>
          <cell r="D1350"/>
          <cell r="E1350"/>
          <cell r="F1350" t="str">
            <v>상품</v>
          </cell>
          <cell r="G1350" t="str">
            <v>상품</v>
          </cell>
          <cell r="H1350"/>
          <cell r="I1350"/>
          <cell r="J1350"/>
        </row>
        <row r="1351">
          <cell r="C1351"/>
          <cell r="D1351"/>
          <cell r="E1351"/>
          <cell r="F1351" t="str">
            <v>상품</v>
          </cell>
          <cell r="G1351" t="str">
            <v>상품</v>
          </cell>
          <cell r="H1351"/>
          <cell r="I1351"/>
          <cell r="J1351"/>
        </row>
        <row r="1352">
          <cell r="C1352"/>
          <cell r="D1352"/>
          <cell r="E1352"/>
          <cell r="F1352" t="str">
            <v>상품</v>
          </cell>
          <cell r="G1352" t="str">
            <v>상품</v>
          </cell>
          <cell r="H1352"/>
          <cell r="I1352"/>
          <cell r="J1352"/>
        </row>
        <row r="1353">
          <cell r="C1353"/>
          <cell r="D1353"/>
          <cell r="E1353"/>
          <cell r="F1353" t="str">
            <v>상품</v>
          </cell>
          <cell r="G1353" t="str">
            <v>상품</v>
          </cell>
          <cell r="H1353"/>
          <cell r="I1353"/>
          <cell r="J1353"/>
        </row>
        <row r="1354">
          <cell r="C1354"/>
          <cell r="D1354"/>
          <cell r="E1354"/>
          <cell r="F1354" t="str">
            <v>상품</v>
          </cell>
          <cell r="G1354" t="str">
            <v>상품</v>
          </cell>
          <cell r="H1354"/>
          <cell r="I1354"/>
          <cell r="J1354"/>
        </row>
        <row r="1355">
          <cell r="C1355"/>
          <cell r="D1355"/>
          <cell r="E1355"/>
          <cell r="F1355" t="str">
            <v>상품</v>
          </cell>
          <cell r="G1355" t="str">
            <v>상품</v>
          </cell>
          <cell r="H1355"/>
          <cell r="I1355"/>
          <cell r="J1355"/>
        </row>
        <row r="1356">
          <cell r="C1356"/>
          <cell r="D1356"/>
          <cell r="E1356"/>
          <cell r="F1356" t="str">
            <v>상품</v>
          </cell>
          <cell r="G1356" t="str">
            <v>상품</v>
          </cell>
          <cell r="H1356"/>
          <cell r="I1356"/>
          <cell r="J1356"/>
        </row>
        <row r="1357">
          <cell r="C1357"/>
          <cell r="D1357"/>
          <cell r="E1357"/>
          <cell r="F1357" t="str">
            <v>상품</v>
          </cell>
          <cell r="G1357" t="str">
            <v>상품</v>
          </cell>
          <cell r="H1357"/>
          <cell r="I1357"/>
          <cell r="J1357"/>
        </row>
        <row r="1358">
          <cell r="C1358"/>
          <cell r="D1358"/>
          <cell r="E1358"/>
          <cell r="F1358" t="str">
            <v>상품</v>
          </cell>
          <cell r="G1358" t="str">
            <v>상품</v>
          </cell>
          <cell r="H1358"/>
          <cell r="I1358"/>
          <cell r="J1358"/>
        </row>
        <row r="1359">
          <cell r="C1359"/>
          <cell r="D1359"/>
          <cell r="E1359"/>
          <cell r="F1359" t="str">
            <v>상품</v>
          </cell>
          <cell r="G1359" t="str">
            <v>상품</v>
          </cell>
          <cell r="H1359"/>
          <cell r="I1359"/>
          <cell r="J1359"/>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최성혁" refreshedDate="45337.61718321759" createdVersion="8" refreshedVersion="8" minRefreshableVersion="3" recordCount="84" xr:uid="{DDCE7F46-537F-43EB-AEE6-2C86013B7B3F}">
  <cacheSource type="worksheet">
    <worksheetSource ref="A8:AP49" sheet="PFS 충전,조립 배치수_Rolling"/>
  </cacheSource>
  <cacheFields count="36">
    <cacheField name="구분" numFmtId="0">
      <sharedItems containsBlank="1" count="4">
        <s v="사업계획"/>
        <s v="Rolling 계획"/>
        <s v="기존사업계획"/>
        <m/>
      </sharedItems>
    </cacheField>
    <cacheField name="사업부 구분코드" numFmtId="0">
      <sharedItems containsBlank="1"/>
    </cacheField>
    <cacheField name="품목코드" numFmtId="0">
      <sharedItems containsString="0" containsBlank="1" containsNumber="1" containsInteger="1" minValue="3014610" maxValue="3033301"/>
    </cacheField>
    <cacheField name="품목명" numFmtId="0">
      <sharedItems count="31">
        <s v="CT-P13 SC 27G"/>
        <s v="Remsima SC 120mg_x000a_램시마 SC 120밀리그램"/>
        <s v="CT-P17 40mg"/>
        <s v="CT-P17 80mg"/>
        <s v="CT-P39 75mg"/>
        <s v="CT-P39 150mg"/>
        <s v="CT-P43 45mg"/>
        <s v="CT-P43 90mg"/>
        <s v="CT-P41 60mg"/>
        <s v="CT-P47 162mg"/>
        <s v="램시마 SC 120밀리그램 Remsima SC 120mg _AI조립"/>
        <s v="CT-P13 SC 27G 부적합품"/>
        <s v="CT-P17 40mg Auto Injector 조립"/>
        <s v="CT-P17 80mg 자동 조립 EU"/>
        <s v="램시마 SC 120밀리그램 (EU) Remsima SC 120mg (EU) AI 6PACK"/>
        <s v="CT-P17 40mg AI 6PACK"/>
        <s v="CT-P17 40mg PFS-S 4PACK"/>
        <s v="CT-P17 80mg AI 6PACK"/>
        <s v="CT-P17 80mg PFS 4PACK"/>
        <s v="램시마 100밀리그램 1Vial Carton (UK)"/>
        <s v="허쥬마 150밀리그램 1Vial Carton (BR(pub.))"/>
        <s v="트룩시마 100mg 2Vial/Carton (BR)"/>
        <s v="베그젤마 400mg 1Vial/Carton (US)"/>
        <s v="CT-P39 150mg 자동 조립"/>
        <s v="CT-P39 75mg 자동 조립"/>
        <s v="CT-P43 45mg 자동 조립"/>
        <s v="CT-P43 90mg 자동 조립"/>
        <s v="CT-P47 162mg 자동 조립"/>
        <s v="램시마 100밀리그램 1Vial Carton (US)"/>
        <s v="트룩시마 500mg 1Vial/Carton (BR)"/>
        <s v=""/>
      </sharedItems>
    </cacheField>
    <cacheField name="브랜드" numFmtId="0">
      <sharedItems/>
    </cacheField>
    <cacheField name="사업부" numFmtId="0">
      <sharedItems count="3">
        <s v="PFS상업"/>
        <s v="L&amp;P상업"/>
        <s v=""/>
      </sharedItems>
    </cacheField>
    <cacheField name="규격" numFmtId="0">
      <sharedItems containsString="0" containsBlank="1" containsNumber="1" containsInteger="1" minValue="1" maxValue="100000"/>
    </cacheField>
    <cacheField name="포장" numFmtId="0">
      <sharedItems containsBlank="1"/>
    </cacheField>
    <cacheField name="공정" numFmtId="0">
      <sharedItems containsBlank="1" count="5">
        <s v="충전"/>
        <s v="조립"/>
        <s v="포장"/>
        <m/>
        <s v="S" u="1"/>
      </sharedItems>
    </cacheField>
    <cacheField name="비고(프로젝트)" numFmtId="0">
      <sharedItems containsString="0" containsBlank="1" containsNumber="1" containsInteger="1" minValue="10800" maxValue="90000"/>
    </cacheField>
    <cacheField name="(수)2024.01" numFmtId="0">
      <sharedItems containsString="0" containsBlank="1" containsNumber="1" minValue="0" maxValue="507600"/>
    </cacheField>
    <cacheField name="(수)2024.02" numFmtId="41">
      <sharedItems containsString="0" containsBlank="1" containsNumber="1" minValue="0" maxValue="328437.67217528203"/>
    </cacheField>
    <cacheField name="(수)2024.03" numFmtId="41">
      <sharedItems containsString="0" containsBlank="1" containsNumber="1" minValue="0" maxValue="500000"/>
    </cacheField>
    <cacheField name="(수)2024.04" numFmtId="41">
      <sharedItems containsString="0" containsBlank="1" containsNumber="1" minValue="0" maxValue="423000"/>
    </cacheField>
    <cacheField name="(수)2024.05" numFmtId="41">
      <sharedItems containsString="0" containsBlank="1" containsNumber="1" minValue="0" maxValue="338400"/>
    </cacheField>
    <cacheField name="(수)2024.06" numFmtId="41">
      <sharedItems containsString="0" containsBlank="1" containsNumber="1" minValue="0" maxValue="338400"/>
    </cacheField>
    <cacheField name="(수)2024.07" numFmtId="41">
      <sharedItems containsString="0" containsBlank="1" containsNumber="1" minValue="0" maxValue="400000"/>
    </cacheField>
    <cacheField name="(수)2024.08" numFmtId="41">
      <sharedItems containsString="0" containsBlank="1" containsNumber="1" minValue="0" maxValue="1015200"/>
    </cacheField>
    <cacheField name="(수)2024.09" numFmtId="41">
      <sharedItems containsString="0" containsBlank="1" containsNumber="1" minValue="0" maxValue="720000"/>
    </cacheField>
    <cacheField name="(수)2024.10" numFmtId="41">
      <sharedItems containsString="0" containsBlank="1" containsNumber="1" minValue="0" maxValue="846000"/>
    </cacheField>
    <cacheField name="(수)2024.11" numFmtId="41">
      <sharedItems containsString="0" containsBlank="1" containsNumber="1" minValue="0" maxValue="592200"/>
    </cacheField>
    <cacheField name="(수)2024.12" numFmtId="41">
      <sharedItems containsString="0" containsBlank="1" containsNumber="1" minValue="0" maxValue="761400"/>
    </cacheField>
    <cacheField name="(수)2024" numFmtId="41">
      <sharedItems containsSemiMixedTypes="0" containsString="0" containsNumber="1" minValue="0" maxValue="4568400"/>
    </cacheField>
    <cacheField name="(★)2024.01" numFmtId="0">
      <sharedItems containsString="0" containsBlank="1" containsNumber="1" minValue="0" maxValue="507600"/>
    </cacheField>
    <cacheField name="(★)2024.02" numFmtId="41">
      <sharedItems containsString="0" containsBlank="1" containsNumber="1" minValue="-27000" maxValue="328437.67217528203"/>
    </cacheField>
    <cacheField name="(★)2024.03" numFmtId="41">
      <sharedItems containsString="0" containsBlank="1" containsNumber="1" minValue="0" maxValue="500000"/>
    </cacheField>
    <cacheField name="(★)2024.04" numFmtId="41">
      <sharedItems containsString="0" containsBlank="1" containsNumber="1" minValue="-27000" maxValue="423000"/>
    </cacheField>
    <cacheField name="(★)2024.05" numFmtId="41">
      <sharedItems containsString="0" containsBlank="1" containsNumber="1" minValue="0" maxValue="338400"/>
    </cacheField>
    <cacheField name="(★)2024.06" numFmtId="41">
      <sharedItems containsString="0" containsBlank="1" containsNumber="1" minValue="0" maxValue="423000"/>
    </cacheField>
    <cacheField name="(★)2024.07" numFmtId="41">
      <sharedItems containsString="0" containsBlank="1" containsNumber="1" minValue="0" maxValue="900000"/>
    </cacheField>
    <cacheField name="(★)2024.08" numFmtId="41">
      <sharedItems containsString="0" containsBlank="1" containsNumber="1" minValue="0" maxValue="1015200"/>
    </cacheField>
    <cacheField name="(★)2024.09" numFmtId="41">
      <sharedItems containsString="0" containsBlank="1" containsNumber="1" minValue="0" maxValue="720000"/>
    </cacheField>
    <cacheField name="(★)2024.10" numFmtId="41">
      <sharedItems containsString="0" containsBlank="1" containsNumber="1" minValue="0" maxValue="846000"/>
    </cacheField>
    <cacheField name="(★)2024.11" numFmtId="41">
      <sharedItems containsString="0" containsBlank="1" containsNumber="1" minValue="0" maxValue="592200"/>
    </cacheField>
    <cacheField name="(★)2024.12" numFmtId="41">
      <sharedItems containsString="0" containsBlank="1" containsNumber="1" minValue="0" maxValue="1015200"/>
    </cacheField>
    <cacheField name="(★)2024" numFmtId="41">
      <sharedItems containsSemiMixedTypes="0" containsString="0" containsNumber="1" minValue="0" maxValue="4568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s v="PFS상업3028801"/>
    <n v="3028801"/>
    <x v="0"/>
    <s v="램시마SC"/>
    <x v="0"/>
    <n v="100000"/>
    <s v="기타"/>
    <x v="0"/>
    <n v="90000"/>
    <n v="0"/>
    <n v="0"/>
    <n v="90000"/>
    <n v="0"/>
    <n v="0"/>
    <n v="90000"/>
    <n v="180000"/>
    <n v="0"/>
    <n v="180000"/>
    <n v="0"/>
    <n v="0"/>
    <n v="0"/>
    <n v="540000"/>
    <n v="0"/>
    <n v="0"/>
    <n v="90000"/>
    <n v="0"/>
    <n v="0"/>
    <n v="90000"/>
    <n v="180000"/>
    <n v="0"/>
    <n v="180000"/>
    <n v="0"/>
    <n v="0"/>
    <n v="0"/>
    <n v="540000"/>
  </r>
  <r>
    <x v="0"/>
    <s v="PFS상업3019001"/>
    <n v="3019001"/>
    <x v="1"/>
    <s v="램시마SC"/>
    <x v="0"/>
    <n v="100000"/>
    <s v="기타"/>
    <x v="0"/>
    <n v="90000"/>
    <n v="0"/>
    <n v="0"/>
    <n v="90000"/>
    <n v="0"/>
    <n v="0"/>
    <n v="0"/>
    <n v="180000"/>
    <n v="0"/>
    <n v="720000"/>
    <n v="0"/>
    <n v="0"/>
    <n v="450000"/>
    <n v="1440000"/>
    <n v="0"/>
    <n v="0"/>
    <n v="90000"/>
    <n v="0"/>
    <n v="0"/>
    <n v="0"/>
    <n v="180000"/>
    <n v="0"/>
    <n v="720000"/>
    <n v="0"/>
    <n v="0"/>
    <n v="450000"/>
    <n v="1440000"/>
  </r>
  <r>
    <x v="0"/>
    <s v="PFS상업3019801"/>
    <n v="3019801"/>
    <x v="2"/>
    <s v="유플라이마"/>
    <x v="0"/>
    <n v="94000"/>
    <s v="기타"/>
    <x v="0"/>
    <n v="84600"/>
    <n v="507600"/>
    <n v="84600"/>
    <n v="253800"/>
    <n v="423000"/>
    <n v="253800"/>
    <n v="338400"/>
    <n v="84600"/>
    <n v="1015200"/>
    <n v="0"/>
    <n v="846000"/>
    <n v="0"/>
    <n v="761400"/>
    <n v="4568400"/>
    <n v="507600"/>
    <n v="84600"/>
    <n v="253800"/>
    <n v="423000"/>
    <n v="253800"/>
    <n v="338400"/>
    <n v="84600"/>
    <n v="1015200"/>
    <n v="0"/>
    <n v="846000"/>
    <n v="0"/>
    <n v="761400"/>
    <n v="4568400"/>
  </r>
  <r>
    <x v="0"/>
    <s v="PFS상업3019401"/>
    <n v="3019401"/>
    <x v="3"/>
    <s v="유플라이마"/>
    <x v="0"/>
    <n v="90000"/>
    <s v="기타"/>
    <x v="0"/>
    <n v="81000"/>
    <n v="0"/>
    <n v="0"/>
    <n v="81000"/>
    <n v="0"/>
    <n v="0"/>
    <n v="0"/>
    <n v="81000"/>
    <n v="0"/>
    <n v="0"/>
    <n v="0"/>
    <n v="0"/>
    <n v="162000"/>
    <n v="324000"/>
    <n v="0"/>
    <n v="0"/>
    <n v="81000"/>
    <n v="0"/>
    <n v="0"/>
    <n v="0"/>
    <n v="81000"/>
    <n v="0"/>
    <n v="0"/>
    <n v="0"/>
    <n v="0"/>
    <n v="162000"/>
    <n v="324000"/>
  </r>
  <r>
    <x v="0"/>
    <s v="PFS상업3027501"/>
    <n v="3027501"/>
    <x v="4"/>
    <s v="CT-P39"/>
    <x v="0"/>
    <n v="30000"/>
    <s v="기타"/>
    <x v="0"/>
    <n v="27000"/>
    <n v="0"/>
    <n v="0"/>
    <n v="0"/>
    <n v="27000"/>
    <n v="0"/>
    <n v="0"/>
    <n v="0"/>
    <n v="0"/>
    <n v="0"/>
    <n v="0"/>
    <n v="0"/>
    <n v="0"/>
    <n v="27000"/>
    <n v="0"/>
    <n v="0"/>
    <n v="0"/>
    <n v="27000"/>
    <n v="0"/>
    <n v="0"/>
    <n v="0"/>
    <n v="0"/>
    <n v="0"/>
    <n v="0"/>
    <n v="0"/>
    <n v="0"/>
    <n v="27000"/>
  </r>
  <r>
    <x v="0"/>
    <s v="PFS상업3027601"/>
    <n v="3027601"/>
    <x v="5"/>
    <s v="CT-P39"/>
    <x v="0"/>
    <n v="15000"/>
    <s v="기타"/>
    <x v="0"/>
    <n v="13500"/>
    <n v="0"/>
    <n v="0"/>
    <n v="40500"/>
    <n v="0"/>
    <n v="27000"/>
    <n v="0"/>
    <n v="27000"/>
    <n v="0"/>
    <n v="27000"/>
    <n v="0"/>
    <n v="0"/>
    <n v="0"/>
    <n v="121500"/>
    <n v="0"/>
    <n v="0"/>
    <n v="40500"/>
    <n v="0"/>
    <n v="27000"/>
    <n v="0"/>
    <n v="27000"/>
    <n v="0"/>
    <n v="27000"/>
    <n v="0"/>
    <n v="0"/>
    <n v="0"/>
    <n v="121500"/>
  </r>
  <r>
    <x v="0"/>
    <s v="PFS상업3027301"/>
    <n v="3027301"/>
    <x v="6"/>
    <s v="CT-P43"/>
    <x v="0"/>
    <n v="27000"/>
    <s v="기타"/>
    <x v="0"/>
    <n v="24300"/>
    <n v="0"/>
    <n v="0"/>
    <n v="0"/>
    <n v="0"/>
    <n v="0"/>
    <n v="0"/>
    <n v="0"/>
    <n v="0"/>
    <n v="0"/>
    <n v="0"/>
    <n v="0"/>
    <n v="0"/>
    <n v="0"/>
    <n v="0"/>
    <n v="0"/>
    <n v="0"/>
    <n v="0"/>
    <n v="0"/>
    <n v="0"/>
    <n v="0"/>
    <n v="0"/>
    <n v="0"/>
    <n v="0"/>
    <n v="0"/>
    <n v="0"/>
    <n v="0"/>
  </r>
  <r>
    <x v="0"/>
    <s v="PFS상업3027401"/>
    <n v="3027401"/>
    <x v="7"/>
    <s v="CT-P43"/>
    <x v="0"/>
    <n v="14000"/>
    <s v="기타"/>
    <x v="0"/>
    <n v="12600"/>
    <n v="0"/>
    <n v="0"/>
    <n v="0"/>
    <n v="0"/>
    <n v="12600"/>
    <n v="0"/>
    <n v="0"/>
    <n v="0"/>
    <n v="0"/>
    <n v="0"/>
    <n v="50400"/>
    <n v="0"/>
    <n v="63000"/>
    <n v="0"/>
    <n v="0"/>
    <n v="0"/>
    <n v="0"/>
    <n v="12600"/>
    <n v="0"/>
    <n v="0"/>
    <n v="0"/>
    <n v="0"/>
    <n v="0"/>
    <n v="50400"/>
    <n v="0"/>
    <n v="63000"/>
  </r>
  <r>
    <x v="0"/>
    <s v="PFS상업3033301"/>
    <n v="3033301"/>
    <x v="8"/>
    <s v="프롤리아"/>
    <x v="0"/>
    <n v="40000"/>
    <s v="기타"/>
    <x v="0"/>
    <n v="36000"/>
    <n v="0"/>
    <n v="0"/>
    <n v="0"/>
    <n v="0"/>
    <n v="0"/>
    <n v="0"/>
    <n v="0"/>
    <n v="0"/>
    <n v="0"/>
    <n v="0"/>
    <n v="0"/>
    <n v="0"/>
    <n v="0"/>
    <n v="0"/>
    <n v="0"/>
    <n v="0"/>
    <n v="0"/>
    <n v="0"/>
    <n v="0"/>
    <n v="0"/>
    <n v="0"/>
    <n v="0"/>
    <n v="0"/>
    <n v="0"/>
    <n v="0"/>
    <n v="0"/>
  </r>
  <r>
    <x v="0"/>
    <s v="PFS상업3031601"/>
    <n v="3031601"/>
    <x v="9"/>
    <s v="악템라"/>
    <x v="0"/>
    <n v="31000"/>
    <s v="기타"/>
    <x v="0"/>
    <n v="27900"/>
    <n v="0"/>
    <n v="0"/>
    <n v="0"/>
    <n v="0"/>
    <n v="0"/>
    <n v="0"/>
    <n v="0"/>
    <n v="0"/>
    <n v="0"/>
    <n v="0"/>
    <n v="0"/>
    <n v="0"/>
    <n v="0"/>
    <n v="0"/>
    <n v="0"/>
    <n v="0"/>
    <n v="0"/>
    <n v="0"/>
    <n v="0"/>
    <n v="0"/>
    <n v="0"/>
    <n v="0"/>
    <n v="0"/>
    <n v="0"/>
    <n v="0"/>
    <n v="0"/>
  </r>
  <r>
    <x v="0"/>
    <s v="PFS상업3018708"/>
    <n v="3018708"/>
    <x v="10"/>
    <s v="램시마SC"/>
    <x v="0"/>
    <n v="100000"/>
    <s v="기타"/>
    <x v="1"/>
    <n v="90000"/>
    <n v="0"/>
    <n v="0"/>
    <n v="0"/>
    <n v="90000"/>
    <n v="0"/>
    <n v="0"/>
    <n v="0"/>
    <n v="180000"/>
    <n v="540000"/>
    <n v="0"/>
    <n v="180000"/>
    <n v="0"/>
    <n v="990000"/>
    <n v="0"/>
    <n v="0"/>
    <n v="0"/>
    <n v="90000"/>
    <n v="0"/>
    <n v="0"/>
    <n v="0"/>
    <n v="180000"/>
    <n v="540000"/>
    <n v="0"/>
    <n v="180000"/>
    <n v="0"/>
    <n v="990000"/>
  </r>
  <r>
    <x v="0"/>
    <s v="PFS상업3028803"/>
    <n v="3028803"/>
    <x v="11"/>
    <s v="램시마SC"/>
    <x v="0"/>
    <n v="100000"/>
    <s v="기타"/>
    <x v="1"/>
    <n v="90000"/>
    <n v="0"/>
    <n v="0"/>
    <n v="0"/>
    <n v="90000"/>
    <n v="0"/>
    <n v="90000"/>
    <n v="0"/>
    <n v="180000"/>
    <n v="0"/>
    <n v="180000"/>
    <n v="0"/>
    <n v="0"/>
    <n v="540000"/>
    <n v="0"/>
    <n v="0"/>
    <n v="0"/>
    <n v="90000"/>
    <n v="0"/>
    <n v="90000"/>
    <n v="0"/>
    <n v="180000"/>
    <n v="0"/>
    <n v="180000"/>
    <n v="0"/>
    <n v="0"/>
    <n v="540000"/>
  </r>
  <r>
    <x v="0"/>
    <s v="PFS상업3019905"/>
    <n v="3019905"/>
    <x v="12"/>
    <s v="유플라이마"/>
    <x v="0"/>
    <n v="94000"/>
    <s v="기타"/>
    <x v="1"/>
    <n v="84600"/>
    <n v="338400"/>
    <n v="0"/>
    <n v="338400"/>
    <n v="84600"/>
    <n v="338400"/>
    <n v="338400"/>
    <n v="253800"/>
    <n v="338400"/>
    <n v="169200"/>
    <n v="423000"/>
    <n v="592200"/>
    <n v="592200"/>
    <n v="3807000"/>
    <n v="338400"/>
    <n v="0"/>
    <n v="338400"/>
    <n v="84600"/>
    <n v="338400"/>
    <n v="338400"/>
    <n v="253800"/>
    <n v="338400"/>
    <n v="169200"/>
    <n v="423000"/>
    <n v="592200"/>
    <n v="592200"/>
    <n v="3807000"/>
  </r>
  <r>
    <x v="0"/>
    <s v="PFS상업3019506"/>
    <n v="3019506"/>
    <x v="13"/>
    <s v="유플라이마"/>
    <x v="0"/>
    <n v="90000"/>
    <s v="기타"/>
    <x v="1"/>
    <n v="81000"/>
    <n v="0"/>
    <n v="0"/>
    <n v="0"/>
    <n v="81000"/>
    <n v="0"/>
    <n v="0"/>
    <n v="81000"/>
    <n v="0"/>
    <n v="0"/>
    <n v="0"/>
    <n v="0"/>
    <n v="162000"/>
    <n v="324000"/>
    <n v="0"/>
    <n v="0"/>
    <n v="0"/>
    <n v="81000"/>
    <n v="0"/>
    <n v="0"/>
    <n v="81000"/>
    <n v="0"/>
    <n v="0"/>
    <n v="0"/>
    <n v="0"/>
    <n v="162000"/>
    <n v="324000"/>
  </r>
  <r>
    <x v="0"/>
    <s v="PFS상업3018704"/>
    <n v="3018704"/>
    <x v="14"/>
    <s v="램시마SC"/>
    <x v="0"/>
    <n v="6"/>
    <s v="기타"/>
    <x v="2"/>
    <m/>
    <n v="8333.3333333333339"/>
    <n v="8151.0339887299779"/>
    <n v="16302.067977459956"/>
    <n v="16302.067977459956"/>
    <n v="18098.606850537279"/>
    <n v="18098.606850537279"/>
    <n v="18098.606850537279"/>
    <n v="36767.55372104342"/>
    <n v="73535.107442086839"/>
    <n v="73535.107442086839"/>
    <n v="63556.297185366944"/>
    <n v="63556.297185366944"/>
    <n v="414334.68680454604"/>
    <n v="8333.3333333333339"/>
    <n v="8151.0339887299779"/>
    <n v="16302.067977459956"/>
    <n v="16302.067977459956"/>
    <n v="18098.606850537279"/>
    <n v="18098.606850537279"/>
    <n v="18098.606850537279"/>
    <n v="36767.55372104342"/>
    <n v="73535.107442086839"/>
    <n v="73535.107442086839"/>
    <n v="63556.297185366944"/>
    <n v="63556.297185366944"/>
    <n v="414334.68680454604"/>
  </r>
  <r>
    <x v="0"/>
    <s v="PFS상업3019904"/>
    <n v="3019904"/>
    <x v="15"/>
    <s v="유플라이마"/>
    <x v="0"/>
    <n v="6"/>
    <s v="기타"/>
    <x v="2"/>
    <m/>
    <n v="0"/>
    <n v="13901.7007632738"/>
    <n v="27803.401526547601"/>
    <n v="27803.401526547601"/>
    <n v="30867.423325210402"/>
    <n v="30867.423325210402"/>
    <n v="30867.423325210402"/>
    <n v="62707.569411961165"/>
    <n v="125415.13882392233"/>
    <n v="125415.13882392233"/>
    <n v="108396.14045460969"/>
    <n v="108396.14045460969"/>
    <n v="692440.90176102531"/>
    <n v="0"/>
    <n v="13901.7007632738"/>
    <n v="27803.401526547601"/>
    <n v="27803.401526547601"/>
    <n v="30867.423325210402"/>
    <n v="30867.423325210402"/>
    <n v="30867.423325210402"/>
    <n v="62707.569411961165"/>
    <n v="125415.13882392233"/>
    <n v="125415.13882392233"/>
    <n v="108396.14045460969"/>
    <n v="108396.14045460969"/>
    <n v="692440.90176102531"/>
  </r>
  <r>
    <x v="0"/>
    <s v="PFS상업3020103"/>
    <n v="3020103"/>
    <x v="16"/>
    <s v="유플라이마"/>
    <x v="0"/>
    <n v="4"/>
    <s v="기타"/>
    <x v="2"/>
    <m/>
    <n v="0"/>
    <n v="990.07774799622371"/>
    <n v="1980.1554959924474"/>
    <n v="1980.1554959924474"/>
    <n v="2198.3748242523229"/>
    <n v="2198.3748242523229"/>
    <n v="2198.3748242523229"/>
    <n v="4466.0268669954094"/>
    <n v="8932.0537339908187"/>
    <n v="8932.0537339908187"/>
    <n v="7719.9623600234008"/>
    <n v="7719.9623600234008"/>
    <n v="49315.572267761949"/>
    <n v="0"/>
    <n v="990.07774799622371"/>
    <n v="1980.1554959924474"/>
    <n v="1980.1554959924474"/>
    <n v="2198.3748242523229"/>
    <n v="2198.3748242523229"/>
    <n v="2198.3748242523229"/>
    <n v="4466.0268669954094"/>
    <n v="8932.0537339908187"/>
    <n v="8932.0537339908187"/>
    <n v="7719.9623600234008"/>
    <n v="7719.9623600234008"/>
    <n v="49315.572267761949"/>
  </r>
  <r>
    <x v="0"/>
    <s v="PFS상업3019504"/>
    <n v="3019504"/>
    <x v="17"/>
    <s v="유플라이마"/>
    <x v="0"/>
    <n v="6"/>
    <s v="기타"/>
    <x v="2"/>
    <m/>
    <n v="0"/>
    <n v="2655.6561027231073"/>
    <n v="5311.3122054462146"/>
    <n v="5311.3122054462146"/>
    <n v="6011.8842039429583"/>
    <n v="6011.8842039429583"/>
    <n v="6011.8842039429583"/>
    <n v="10781.181958122559"/>
    <n v="21562.363916245118"/>
    <n v="21562.363916245118"/>
    <n v="16772.690638186363"/>
    <n v="16772.690638186363"/>
    <n v="118765.22419242993"/>
    <n v="0"/>
    <n v="2655.6561027231073"/>
    <n v="5311.3122054462146"/>
    <n v="5311.3122054462146"/>
    <n v="6011.8842039429583"/>
    <n v="6011.8842039429583"/>
    <n v="6011.8842039429583"/>
    <n v="10781.181958122559"/>
    <n v="21562.363916245118"/>
    <n v="21562.363916245118"/>
    <n v="16772.690638186363"/>
    <n v="16772.690638186363"/>
    <n v="118765.22419242993"/>
  </r>
  <r>
    <x v="0"/>
    <s v="PFS상업3019603"/>
    <n v="3019603"/>
    <x v="18"/>
    <s v="유플라이마"/>
    <x v="0"/>
    <n v="4"/>
    <s v="기타"/>
    <x v="2"/>
    <m/>
    <n v="0"/>
    <n v="189.13556394356814"/>
    <n v="378.27112788713629"/>
    <n v="378.27112788713629"/>
    <n v="428.16579605704192"/>
    <n v="428.16579605704192"/>
    <n v="428.16579605704192"/>
    <n v="767.83470854409063"/>
    <n v="1535.6694170881813"/>
    <n v="1535.6694170881813"/>
    <n v="1194.5493618136391"/>
    <n v="1194.5493618136391"/>
    <n v="8458.4474742366983"/>
    <n v="0"/>
    <n v="189.13556394356814"/>
    <n v="378.27112788713629"/>
    <n v="378.27112788713629"/>
    <n v="428.16579605704192"/>
    <n v="428.16579605704192"/>
    <n v="428.16579605704192"/>
    <n v="767.83470854409063"/>
    <n v="1535.6694170881813"/>
    <n v="1535.6694170881813"/>
    <n v="1194.5493618136391"/>
    <n v="1194.5493618136391"/>
    <n v="8458.4474742366983"/>
  </r>
  <r>
    <x v="0"/>
    <s v="L&amp;P상업3015503"/>
    <n v="3015503"/>
    <x v="19"/>
    <s v="램시마IV"/>
    <x v="1"/>
    <n v="1"/>
    <s v="Carton"/>
    <x v="2"/>
    <m/>
    <n v="328437.67217528197"/>
    <n v="328437.67217528203"/>
    <n v="328437.67217528203"/>
    <n v="328437.67217528203"/>
    <n v="328437.67217528203"/>
    <n v="328437.67217528203"/>
    <n v="328437.67217528203"/>
    <n v="328437.67217528203"/>
    <n v="328437.67217528203"/>
    <n v="328437.67217528203"/>
    <n v="328437.67217528203"/>
    <n v="328437.67217528203"/>
    <n v="3941252.0661033853"/>
    <n v="328437.67217528197"/>
    <n v="328437.67217528203"/>
    <n v="328437.67217528203"/>
    <n v="328437.67217528203"/>
    <n v="328437.67217528203"/>
    <n v="328437.67217528203"/>
    <n v="328437.67217528203"/>
    <n v="328437.67217528203"/>
    <n v="328437.67217528203"/>
    <n v="328437.67217528203"/>
    <n v="328437.67217528203"/>
    <n v="328437.67217528203"/>
    <n v="3941252.0661033853"/>
  </r>
  <r>
    <x v="0"/>
    <s v="L&amp;P상업3014610"/>
    <n v="3014610"/>
    <x v="20"/>
    <s v="허쥬마"/>
    <x v="1"/>
    <n v="1"/>
    <s v="Carton"/>
    <x v="2"/>
    <m/>
    <n v="28611.314292435301"/>
    <n v="28611.314292435301"/>
    <n v="28611.314292435301"/>
    <n v="28611.314292435301"/>
    <n v="28611.314292435301"/>
    <n v="28611.314292435301"/>
    <n v="28611.314292435301"/>
    <n v="28611.314292435301"/>
    <n v="28611.314292435301"/>
    <n v="28611.314292435301"/>
    <n v="28611.314292435301"/>
    <n v="28611.314292435301"/>
    <n v="343335.77150922362"/>
    <n v="28611.314292435301"/>
    <n v="28611.314292435301"/>
    <n v="28611.314292435301"/>
    <n v="28611.314292435301"/>
    <n v="28611.314292435301"/>
    <n v="28611.314292435301"/>
    <n v="28611.314292435301"/>
    <n v="28611.314292435301"/>
    <n v="28611.314292435301"/>
    <n v="28611.314292435301"/>
    <n v="28611.314292435301"/>
    <n v="28611.314292435301"/>
    <n v="343335.77150922362"/>
  </r>
  <r>
    <x v="0"/>
    <s v="L&amp;P상업3016404"/>
    <n v="3016404"/>
    <x v="21"/>
    <s v="트룩시마"/>
    <x v="1"/>
    <n v="2"/>
    <s v="Carton"/>
    <x v="2"/>
    <m/>
    <n v="13772.9724001922"/>
    <n v="13772.9724001922"/>
    <n v="13772.9724001922"/>
    <n v="13772.9724001922"/>
    <n v="13772.9724001922"/>
    <n v="13772.9724001922"/>
    <n v="13772.9724001922"/>
    <n v="13772.9724001922"/>
    <n v="13772.9724001922"/>
    <n v="13772.9724001922"/>
    <n v="13772.9724001922"/>
    <n v="13772.9724001922"/>
    <n v="165275.66880230641"/>
    <n v="13772.9724001922"/>
    <n v="13772.9724001922"/>
    <n v="13772.9724001922"/>
    <n v="13772.9724001922"/>
    <n v="13772.9724001922"/>
    <n v="13772.9724001922"/>
    <n v="13772.9724001922"/>
    <n v="13772.9724001922"/>
    <n v="13772.9724001922"/>
    <n v="13772.9724001922"/>
    <n v="13772.9724001922"/>
    <n v="13772.9724001922"/>
    <n v="165275.66880230641"/>
  </r>
  <r>
    <x v="0"/>
    <s v="L&amp;P상업3031101"/>
    <n v="3031101"/>
    <x v="22"/>
    <s v="베그젤마"/>
    <x v="1"/>
    <n v="1"/>
    <s v="Carton"/>
    <x v="2"/>
    <m/>
    <n v="4178.041132090505"/>
    <n v="4178.041132090505"/>
    <n v="4178.041132090505"/>
    <n v="4178.041132090505"/>
    <n v="4178.041132090505"/>
    <n v="4178.041132090505"/>
    <n v="4178.041132090505"/>
    <n v="4178.041132090505"/>
    <n v="4178.041132090505"/>
    <n v="4178.041132090505"/>
    <n v="4178.041132090505"/>
    <n v="4178.041132090505"/>
    <n v="50136.493585086057"/>
    <n v="4178.041132090505"/>
    <n v="4178.041132090505"/>
    <n v="4178.041132090505"/>
    <n v="4178.041132090505"/>
    <n v="4178.041132090505"/>
    <n v="4178.041132090505"/>
    <n v="4178.041132090505"/>
    <n v="4178.041132090505"/>
    <n v="4178.041132090505"/>
    <n v="4178.041132090505"/>
    <n v="4178.041132090505"/>
    <n v="4178.041132090505"/>
    <n v="50136.493585086057"/>
  </r>
  <r>
    <x v="1"/>
    <s v="PFS상업3028801"/>
    <n v="3028801"/>
    <x v="0"/>
    <s v="램시마SC"/>
    <x v="0"/>
    <n v="100000"/>
    <s v="기타"/>
    <x v="0"/>
    <n v="90000"/>
    <m/>
    <m/>
    <n v="1"/>
    <m/>
    <n v="1"/>
    <m/>
    <n v="1"/>
    <m/>
    <m/>
    <n v="3"/>
    <n v="2"/>
    <m/>
    <n v="8"/>
    <n v="0"/>
    <n v="0"/>
    <n v="90000"/>
    <n v="0"/>
    <n v="90000"/>
    <n v="0"/>
    <n v="90000"/>
    <n v="0"/>
    <n v="0"/>
    <n v="270000"/>
    <n v="180000"/>
    <n v="0"/>
    <n v="720000"/>
  </r>
  <r>
    <x v="1"/>
    <s v="PFS상업3019001"/>
    <n v="3019001"/>
    <x v="1"/>
    <s v="램시마SC"/>
    <x v="0"/>
    <n v="100000"/>
    <s v="기타"/>
    <x v="0"/>
    <n v="90000"/>
    <m/>
    <m/>
    <n v="1"/>
    <n v="3"/>
    <m/>
    <n v="1"/>
    <n v="10"/>
    <n v="3"/>
    <m/>
    <n v="1"/>
    <m/>
    <m/>
    <n v="19"/>
    <n v="0"/>
    <n v="-27000"/>
    <n v="90000"/>
    <n v="270000"/>
    <n v="0"/>
    <n v="90000"/>
    <n v="900000"/>
    <n v="270000"/>
    <n v="0"/>
    <n v="90000"/>
    <n v="0"/>
    <n v="0"/>
    <n v="1683000"/>
  </r>
  <r>
    <x v="1"/>
    <s v="PFS상업3019801"/>
    <n v="3019801"/>
    <x v="2"/>
    <s v="유플라이마"/>
    <x v="0"/>
    <n v="94000"/>
    <s v="기타"/>
    <x v="0"/>
    <n v="84600"/>
    <n v="4"/>
    <n v="2"/>
    <n v="5"/>
    <n v="1"/>
    <n v="2"/>
    <n v="1"/>
    <n v="3"/>
    <n v="10"/>
    <n v="5"/>
    <n v="5"/>
    <n v="2"/>
    <n v="4"/>
    <n v="44"/>
    <n v="338400"/>
    <n v="169200"/>
    <n v="423000"/>
    <n v="84600"/>
    <n v="169200"/>
    <n v="84600"/>
    <n v="253800"/>
    <n v="846000"/>
    <n v="423000"/>
    <n v="423000"/>
    <n v="169200"/>
    <n v="338400"/>
    <n v="3722400"/>
  </r>
  <r>
    <x v="1"/>
    <s v="PFS상업3019401"/>
    <n v="3019401"/>
    <x v="3"/>
    <s v="유플라이마"/>
    <x v="0"/>
    <n v="90000"/>
    <s v="기타"/>
    <x v="0"/>
    <n v="81000"/>
    <n v="1"/>
    <m/>
    <n v="1"/>
    <m/>
    <m/>
    <n v="1"/>
    <m/>
    <m/>
    <m/>
    <n v="1"/>
    <m/>
    <m/>
    <n v="4"/>
    <n v="81000"/>
    <n v="0"/>
    <n v="81000"/>
    <n v="0"/>
    <n v="0"/>
    <n v="81000"/>
    <n v="0"/>
    <n v="0"/>
    <n v="0"/>
    <n v="81000"/>
    <n v="0"/>
    <n v="0"/>
    <n v="324000"/>
  </r>
  <r>
    <x v="1"/>
    <s v="PFS상업3027501"/>
    <n v="3027501"/>
    <x v="4"/>
    <s v="CT-P39"/>
    <x v="0"/>
    <n v="18000"/>
    <s v="기타"/>
    <x v="0"/>
    <n v="16200"/>
    <m/>
    <m/>
    <m/>
    <m/>
    <m/>
    <n v="1"/>
    <m/>
    <m/>
    <n v="1"/>
    <m/>
    <m/>
    <m/>
    <n v="2"/>
    <n v="0"/>
    <n v="0"/>
    <n v="0"/>
    <n v="0"/>
    <n v="0"/>
    <n v="16200"/>
    <n v="0"/>
    <n v="0"/>
    <n v="16200"/>
    <n v="0"/>
    <n v="0"/>
    <n v="0"/>
    <n v="32400"/>
  </r>
  <r>
    <x v="1"/>
    <s v="PFS상업3027601"/>
    <n v="3027601"/>
    <x v="5"/>
    <s v="CT-P39"/>
    <x v="0"/>
    <n v="12000"/>
    <s v="기타"/>
    <x v="0"/>
    <n v="10800"/>
    <m/>
    <m/>
    <m/>
    <m/>
    <m/>
    <n v="2"/>
    <m/>
    <m/>
    <n v="1"/>
    <n v="2"/>
    <n v="2"/>
    <m/>
    <n v="7"/>
    <n v="0"/>
    <n v="0"/>
    <n v="0"/>
    <n v="0"/>
    <n v="0"/>
    <n v="21600"/>
    <n v="0"/>
    <n v="0"/>
    <n v="10800"/>
    <n v="21600"/>
    <n v="21600"/>
    <n v="0"/>
    <n v="75600"/>
  </r>
  <r>
    <x v="1"/>
    <s v="PFS상업3027301"/>
    <n v="3027301"/>
    <x v="6"/>
    <s v="CT-P43"/>
    <x v="0"/>
    <n v="20000"/>
    <s v="기타"/>
    <x v="0"/>
    <n v="18000"/>
    <m/>
    <m/>
    <m/>
    <m/>
    <n v="1"/>
    <m/>
    <m/>
    <m/>
    <m/>
    <n v="1"/>
    <m/>
    <m/>
    <n v="2"/>
    <n v="0"/>
    <n v="0"/>
    <n v="0"/>
    <n v="0"/>
    <n v="18000"/>
    <n v="0"/>
    <n v="0"/>
    <n v="0"/>
    <n v="0"/>
    <n v="18000"/>
    <n v="0"/>
    <n v="0"/>
    <n v="36000"/>
  </r>
  <r>
    <x v="1"/>
    <s v="PFS상업3027401"/>
    <n v="3027401"/>
    <x v="7"/>
    <s v="CT-P43"/>
    <x v="0"/>
    <n v="20000"/>
    <s v="기타"/>
    <x v="0"/>
    <n v="18000"/>
    <m/>
    <m/>
    <m/>
    <m/>
    <n v="1"/>
    <m/>
    <m/>
    <n v="2"/>
    <m/>
    <m/>
    <n v="1"/>
    <m/>
    <n v="4"/>
    <n v="0"/>
    <n v="0"/>
    <n v="0"/>
    <n v="0"/>
    <n v="18000"/>
    <n v="0"/>
    <n v="0"/>
    <n v="36000"/>
    <n v="0"/>
    <n v="0"/>
    <n v="18000"/>
    <n v="0"/>
    <n v="72000"/>
  </r>
  <r>
    <x v="1"/>
    <s v="PFS상업3033301"/>
    <n v="3033301"/>
    <x v="8"/>
    <s v="프롤리아"/>
    <x v="0"/>
    <n v="40000"/>
    <s v="기타"/>
    <x v="0"/>
    <n v="36000"/>
    <m/>
    <m/>
    <m/>
    <m/>
    <m/>
    <m/>
    <m/>
    <m/>
    <m/>
    <m/>
    <m/>
    <m/>
    <n v="0"/>
    <n v="0"/>
    <n v="0"/>
    <n v="0"/>
    <n v="0"/>
    <n v="0"/>
    <n v="0"/>
    <n v="0"/>
    <n v="0"/>
    <n v="0"/>
    <n v="0"/>
    <n v="0"/>
    <n v="0"/>
    <n v="0"/>
  </r>
  <r>
    <x v="1"/>
    <s v="PFS상업3031601"/>
    <n v="3031601"/>
    <x v="9"/>
    <s v="악템라"/>
    <x v="0"/>
    <n v="20000"/>
    <s v="기타"/>
    <x v="0"/>
    <n v="18000"/>
    <m/>
    <m/>
    <m/>
    <m/>
    <m/>
    <m/>
    <m/>
    <m/>
    <n v="1"/>
    <m/>
    <m/>
    <m/>
    <n v="1"/>
    <n v="0"/>
    <n v="0"/>
    <n v="0"/>
    <n v="0"/>
    <n v="0"/>
    <n v="0"/>
    <n v="0"/>
    <n v="0"/>
    <n v="18000"/>
    <n v="0"/>
    <n v="0"/>
    <n v="0"/>
    <n v="18000"/>
  </r>
  <r>
    <x v="1"/>
    <s v="PFS상업3018708"/>
    <n v="3018708"/>
    <x v="10"/>
    <s v="램시마SC"/>
    <x v="0"/>
    <n v="100000"/>
    <s v="기타"/>
    <x v="1"/>
    <n v="90000"/>
    <m/>
    <n v="1"/>
    <m/>
    <m/>
    <n v="3"/>
    <n v="2"/>
    <n v="8"/>
    <n v="4"/>
    <m/>
    <n v="1"/>
    <m/>
    <m/>
    <n v="19"/>
    <n v="0"/>
    <n v="90000"/>
    <n v="0"/>
    <n v="0"/>
    <n v="270000"/>
    <n v="180000"/>
    <n v="720000"/>
    <n v="360000"/>
    <n v="0"/>
    <n v="90000"/>
    <n v="0"/>
    <n v="0"/>
    <n v="1710000"/>
  </r>
  <r>
    <x v="1"/>
    <s v="PFS상업3028803"/>
    <n v="3028803"/>
    <x v="11"/>
    <s v="램시마SC"/>
    <x v="0"/>
    <n v="100000"/>
    <s v="기타"/>
    <x v="1"/>
    <n v="90000"/>
    <m/>
    <n v="1"/>
    <m/>
    <m/>
    <n v="2"/>
    <m/>
    <n v="1"/>
    <m/>
    <n v="2"/>
    <n v="1"/>
    <n v="2"/>
    <n v="1"/>
    <n v="10"/>
    <n v="0"/>
    <n v="90000"/>
    <n v="0"/>
    <n v="-27000"/>
    <n v="180000"/>
    <n v="0"/>
    <n v="90000"/>
    <n v="0"/>
    <n v="180000"/>
    <n v="90000"/>
    <n v="180000"/>
    <n v="90000"/>
    <n v="873000"/>
  </r>
  <r>
    <x v="1"/>
    <s v="PFS상업3019905"/>
    <n v="3019905"/>
    <x v="12"/>
    <s v="유플라이마"/>
    <x v="0"/>
    <n v="94000"/>
    <s v="기타"/>
    <x v="1"/>
    <n v="84600"/>
    <n v="3"/>
    <n v="2"/>
    <n v="5"/>
    <n v="4"/>
    <n v="2"/>
    <n v="2"/>
    <n v="1"/>
    <n v="9"/>
    <n v="8"/>
    <n v="5"/>
    <n v="4"/>
    <n v="2"/>
    <n v="47"/>
    <n v="253800"/>
    <n v="169200"/>
    <n v="423000"/>
    <n v="338400"/>
    <n v="169200"/>
    <n v="169200"/>
    <n v="84600"/>
    <n v="761400"/>
    <n v="676800"/>
    <n v="423000"/>
    <n v="338400"/>
    <n v="169200"/>
    <n v="3976200"/>
  </r>
  <r>
    <x v="1"/>
    <s v="PFS상업3019506"/>
    <n v="3019506"/>
    <x v="13"/>
    <s v="유플라이마"/>
    <x v="0"/>
    <n v="90000"/>
    <s v="기타"/>
    <x v="1"/>
    <n v="81000"/>
    <n v="2"/>
    <n v="1"/>
    <m/>
    <n v="1"/>
    <m/>
    <n v="1"/>
    <m/>
    <m/>
    <m/>
    <n v="1"/>
    <m/>
    <n v="1"/>
    <n v="7"/>
    <n v="162000"/>
    <n v="81000"/>
    <n v="0"/>
    <n v="81000"/>
    <n v="0"/>
    <n v="81000"/>
    <n v="0"/>
    <n v="0"/>
    <n v="0"/>
    <n v="81000"/>
    <n v="0"/>
    <n v="81000"/>
    <n v="567000"/>
  </r>
  <r>
    <x v="1"/>
    <m/>
    <m/>
    <x v="23"/>
    <s v="PFS-S 조립"/>
    <x v="0"/>
    <n v="12000"/>
    <s v="기타"/>
    <x v="1"/>
    <n v="10800"/>
    <m/>
    <m/>
    <m/>
    <m/>
    <m/>
    <m/>
    <m/>
    <m/>
    <m/>
    <m/>
    <m/>
    <m/>
    <n v="0"/>
    <n v="0"/>
    <n v="0"/>
    <n v="0"/>
    <n v="0"/>
    <n v="0"/>
    <n v="0"/>
    <n v="0"/>
    <n v="0"/>
    <n v="0"/>
    <n v="0"/>
    <n v="0"/>
    <n v="0"/>
    <n v="0"/>
  </r>
  <r>
    <x v="1"/>
    <m/>
    <m/>
    <x v="24"/>
    <s v="PFS-S 조립"/>
    <x v="0"/>
    <n v="18000"/>
    <s v="기타"/>
    <x v="1"/>
    <n v="16200"/>
    <m/>
    <m/>
    <m/>
    <m/>
    <m/>
    <m/>
    <m/>
    <m/>
    <m/>
    <m/>
    <m/>
    <m/>
    <n v="0"/>
    <n v="0"/>
    <n v="0"/>
    <n v="0"/>
    <n v="0"/>
    <n v="0"/>
    <n v="0"/>
    <n v="0"/>
    <n v="0"/>
    <n v="0"/>
    <n v="0"/>
    <n v="0"/>
    <n v="0"/>
    <n v="0"/>
  </r>
  <r>
    <x v="1"/>
    <m/>
    <m/>
    <x v="25"/>
    <s v="PFS-S 조립"/>
    <x v="0"/>
    <n v="20000"/>
    <s v="기타"/>
    <x v="1"/>
    <n v="18000"/>
    <m/>
    <m/>
    <m/>
    <m/>
    <m/>
    <m/>
    <m/>
    <m/>
    <m/>
    <m/>
    <m/>
    <m/>
    <n v="0"/>
    <n v="0"/>
    <n v="0"/>
    <n v="0"/>
    <n v="0"/>
    <n v="0"/>
    <n v="0"/>
    <n v="0"/>
    <n v="0"/>
    <n v="0"/>
    <n v="0"/>
    <n v="0"/>
    <n v="0"/>
    <n v="0"/>
  </r>
  <r>
    <x v="1"/>
    <m/>
    <m/>
    <x v="26"/>
    <s v="PFS-S 조립"/>
    <x v="0"/>
    <n v="20000"/>
    <s v="기타"/>
    <x v="1"/>
    <n v="18000"/>
    <m/>
    <m/>
    <m/>
    <m/>
    <m/>
    <m/>
    <m/>
    <m/>
    <m/>
    <m/>
    <m/>
    <m/>
    <n v="0"/>
    <n v="0"/>
    <n v="0"/>
    <n v="0"/>
    <n v="0"/>
    <n v="0"/>
    <n v="0"/>
    <n v="0"/>
    <n v="0"/>
    <n v="0"/>
    <n v="0"/>
    <n v="0"/>
    <n v="0"/>
    <n v="0"/>
  </r>
  <r>
    <x v="1"/>
    <m/>
    <m/>
    <x v="27"/>
    <s v="AI 조립"/>
    <x v="0"/>
    <n v="20000"/>
    <s v="기타"/>
    <x v="1"/>
    <n v="18000"/>
    <m/>
    <m/>
    <m/>
    <m/>
    <m/>
    <m/>
    <m/>
    <m/>
    <n v="1"/>
    <m/>
    <m/>
    <m/>
    <n v="1"/>
    <n v="0"/>
    <n v="0"/>
    <n v="0"/>
    <n v="0"/>
    <n v="0"/>
    <n v="0"/>
    <n v="0"/>
    <n v="0"/>
    <n v="18000"/>
    <n v="0"/>
    <n v="0"/>
    <n v="0"/>
    <n v="18000"/>
  </r>
  <r>
    <x v="1"/>
    <s v="PFS상업3018704"/>
    <n v="3018704"/>
    <x v="14"/>
    <s v="램시마SC"/>
    <x v="0"/>
    <n v="6"/>
    <s v="기타"/>
    <x v="2"/>
    <m/>
    <n v="8333.3333333333339"/>
    <n v="8151.0339887299779"/>
    <n v="16302.067977459956"/>
    <n v="16302.067977459956"/>
    <n v="18098.606850537279"/>
    <n v="18098.606850537279"/>
    <n v="18098.606850537279"/>
    <n v="36767.55372104342"/>
    <n v="73535.107442086839"/>
    <n v="73535.107442086839"/>
    <n v="63556.297185366944"/>
    <n v="63556.297185366944"/>
    <n v="414334.68680454604"/>
    <n v="8333.3333333333339"/>
    <n v="8151.0339887299779"/>
    <n v="16302.067977459956"/>
    <n v="16302.067977459956"/>
    <n v="18098.606850537279"/>
    <n v="18098.606850537279"/>
    <n v="18098.606850537279"/>
    <n v="36767.55372104342"/>
    <n v="73535.107442086839"/>
    <n v="73535.107442086839"/>
    <n v="63556.297185366944"/>
    <n v="63556.297185366944"/>
    <n v="414334.68680454604"/>
  </r>
  <r>
    <x v="1"/>
    <s v="PFS상업3019904"/>
    <n v="3019904"/>
    <x v="15"/>
    <s v="유플라이마"/>
    <x v="0"/>
    <n v="6"/>
    <s v="기타"/>
    <x v="2"/>
    <m/>
    <n v="0"/>
    <n v="13901.7007632738"/>
    <n v="27803.401526547601"/>
    <n v="27803.401526547601"/>
    <n v="30867.423325210402"/>
    <n v="30867.423325210402"/>
    <n v="30867.423325210402"/>
    <n v="62707.569411961165"/>
    <n v="125415.13882392233"/>
    <n v="125415.13882392233"/>
    <n v="108396.14045460969"/>
    <n v="108396.14045460969"/>
    <n v="692440.90176102531"/>
    <n v="0"/>
    <n v="13901.7007632738"/>
    <n v="27803.401526547601"/>
    <n v="27803.401526547601"/>
    <n v="30867.423325210402"/>
    <n v="30867.423325210402"/>
    <n v="30867.423325210402"/>
    <n v="62707.569411961165"/>
    <n v="125415.13882392233"/>
    <n v="125415.13882392233"/>
    <n v="108396.14045460969"/>
    <n v="108396.14045460969"/>
    <n v="692440.90176102531"/>
  </r>
  <r>
    <x v="1"/>
    <s v="PFS상업3020103"/>
    <n v="3020103"/>
    <x v="16"/>
    <s v="유플라이마"/>
    <x v="0"/>
    <n v="4"/>
    <s v="기타"/>
    <x v="2"/>
    <m/>
    <n v="0"/>
    <n v="990.07774799622371"/>
    <n v="1980.1554959924474"/>
    <n v="1980.1554959924474"/>
    <n v="2198.3748242523229"/>
    <n v="2198.3748242523229"/>
    <n v="2198.3748242523229"/>
    <n v="4466.0268669954094"/>
    <n v="8932.0537339908187"/>
    <n v="8932.0537339908187"/>
    <n v="7719.9623600234008"/>
    <n v="7719.9623600234008"/>
    <n v="49315.572267761949"/>
    <n v="0"/>
    <n v="990.07774799622371"/>
    <n v="1980.1554959924474"/>
    <n v="1980.1554959924474"/>
    <n v="2198.3748242523229"/>
    <n v="2198.3748242523229"/>
    <n v="2198.3748242523229"/>
    <n v="4466.0268669954094"/>
    <n v="8932.0537339908187"/>
    <n v="8932.0537339908187"/>
    <n v="7719.9623600234008"/>
    <n v="7719.9623600234008"/>
    <n v="49315.572267761949"/>
  </r>
  <r>
    <x v="1"/>
    <s v="PFS상업3019504"/>
    <n v="3019504"/>
    <x v="17"/>
    <s v="유플라이마"/>
    <x v="0"/>
    <n v="6"/>
    <s v="기타"/>
    <x v="2"/>
    <m/>
    <n v="0"/>
    <n v="2655.6561027231073"/>
    <n v="5311.3122054462146"/>
    <n v="5311.3122054462146"/>
    <n v="6011.8842039429583"/>
    <n v="6011.8842039429583"/>
    <n v="6011.8842039429583"/>
    <n v="10781.181958122559"/>
    <n v="21562.363916245118"/>
    <n v="21562.363916245118"/>
    <n v="16772.690638186363"/>
    <n v="16772.690638186363"/>
    <n v="118765.22419242993"/>
    <n v="0"/>
    <n v="2655.6561027231073"/>
    <n v="5311.3122054462146"/>
    <n v="5311.3122054462146"/>
    <n v="6011.8842039429583"/>
    <n v="6011.8842039429583"/>
    <n v="6011.8842039429583"/>
    <n v="10781.181958122559"/>
    <n v="21562.363916245118"/>
    <n v="21562.363916245118"/>
    <n v="16772.690638186363"/>
    <n v="16772.690638186363"/>
    <n v="118765.22419242993"/>
  </r>
  <r>
    <x v="1"/>
    <s v="PFS상업3019603"/>
    <n v="3019603"/>
    <x v="18"/>
    <s v="유플라이마"/>
    <x v="0"/>
    <n v="4"/>
    <s v="기타"/>
    <x v="2"/>
    <m/>
    <n v="0"/>
    <n v="189.13556394356814"/>
    <n v="378.27112788713629"/>
    <n v="378.27112788713629"/>
    <n v="428.16579605704192"/>
    <n v="428.16579605704192"/>
    <n v="428.16579605704192"/>
    <n v="767.83470854409063"/>
    <n v="1535.6694170881813"/>
    <n v="1535.6694170881813"/>
    <n v="1194.5493618136391"/>
    <n v="1194.5493618136391"/>
    <n v="8458.4474742366983"/>
    <n v="0"/>
    <n v="189.13556394356814"/>
    <n v="378.27112788713629"/>
    <n v="378.27112788713629"/>
    <n v="428.16579605704192"/>
    <n v="428.16579605704192"/>
    <n v="428.16579605704192"/>
    <n v="767.83470854409063"/>
    <n v="1535.6694170881813"/>
    <n v="1535.6694170881813"/>
    <n v="1194.5493618136391"/>
    <n v="1194.5493618136391"/>
    <n v="8458.4474742366983"/>
  </r>
  <r>
    <x v="1"/>
    <s v="L&amp;P상업3015503"/>
    <n v="3015503"/>
    <x v="19"/>
    <s v="램시마IV"/>
    <x v="1"/>
    <n v="1"/>
    <s v="Carton"/>
    <x v="2"/>
    <m/>
    <n v="90410"/>
    <n v="256234"/>
    <m/>
    <n v="25000"/>
    <n v="133299"/>
    <m/>
    <n v="64690"/>
    <n v="135000"/>
    <n v="4410"/>
    <n v="25000"/>
    <n v="165870"/>
    <n v="35149"/>
    <n v="935062"/>
    <n v="90410"/>
    <n v="256234"/>
    <m/>
    <n v="25000"/>
    <n v="133299"/>
    <m/>
    <n v="64690"/>
    <n v="135000"/>
    <n v="4410"/>
    <n v="25000"/>
    <n v="165870"/>
    <n v="35149"/>
    <n v="935062"/>
  </r>
  <r>
    <x v="1"/>
    <s v="L&amp;P상업3015520"/>
    <n v="3015520"/>
    <x v="28"/>
    <s v="램시마IV"/>
    <x v="1"/>
    <n v="1"/>
    <s v="Carton"/>
    <x v="2"/>
    <m/>
    <n v="428000"/>
    <n v="200000"/>
    <n v="500000"/>
    <n v="300000"/>
    <n v="300000"/>
    <n v="200000"/>
    <n v="400000"/>
    <n v="300000"/>
    <n v="300000"/>
    <n v="300000"/>
    <n v="300000"/>
    <n v="300000"/>
    <n v="3828000"/>
    <n v="428000"/>
    <n v="200000"/>
    <n v="500000"/>
    <n v="300000"/>
    <n v="300000"/>
    <n v="200000"/>
    <n v="400000"/>
    <n v="300000"/>
    <n v="300000"/>
    <n v="300000"/>
    <n v="300000"/>
    <n v="300000"/>
    <n v="3828000"/>
  </r>
  <r>
    <x v="1"/>
    <s v="L&amp;P상업3014610"/>
    <n v="3014610"/>
    <x v="20"/>
    <s v="허쥬마"/>
    <x v="1"/>
    <n v="1"/>
    <s v="Carton"/>
    <x v="2"/>
    <m/>
    <n v="7154"/>
    <n v="163000"/>
    <m/>
    <m/>
    <n v="165000"/>
    <m/>
    <m/>
    <n v="165000"/>
    <m/>
    <m/>
    <n v="165000"/>
    <m/>
    <n v="665154"/>
    <n v="7154"/>
    <n v="163000"/>
    <m/>
    <m/>
    <n v="165000"/>
    <m/>
    <m/>
    <n v="165000"/>
    <m/>
    <m/>
    <n v="165000"/>
    <m/>
    <n v="665154"/>
  </r>
  <r>
    <x v="1"/>
    <s v="L&amp;P상업3016304"/>
    <n v="3016304"/>
    <x v="29"/>
    <s v="트룩시마"/>
    <x v="1"/>
    <n v="1"/>
    <s v="Carton"/>
    <x v="2"/>
    <m/>
    <n v="39416"/>
    <n v="15000"/>
    <n v="4500"/>
    <n v="19448"/>
    <n v="7985"/>
    <n v="4500"/>
    <m/>
    <n v="16275"/>
    <m/>
    <m/>
    <n v="22680"/>
    <m/>
    <n v="129804"/>
    <n v="39416"/>
    <n v="15000"/>
    <n v="4500"/>
    <n v="19448"/>
    <n v="7985"/>
    <n v="4500"/>
    <m/>
    <n v="16275"/>
    <m/>
    <m/>
    <n v="22680"/>
    <m/>
    <n v="129804"/>
  </r>
  <r>
    <x v="1"/>
    <s v="L&amp;P상업3031101"/>
    <n v="3031101"/>
    <x v="22"/>
    <s v="베그젤마"/>
    <x v="1"/>
    <n v="1"/>
    <s v="Carton"/>
    <x v="2"/>
    <m/>
    <m/>
    <n v="4000"/>
    <m/>
    <n v="17640"/>
    <m/>
    <n v="17640"/>
    <n v="1000"/>
    <m/>
    <m/>
    <n v="1700"/>
    <m/>
    <m/>
    <n v="41980"/>
    <m/>
    <n v="4000"/>
    <m/>
    <n v="17640"/>
    <m/>
    <n v="17640"/>
    <n v="1000"/>
    <m/>
    <m/>
    <n v="1700"/>
    <m/>
    <m/>
    <n v="41980"/>
  </r>
  <r>
    <x v="2"/>
    <s v="PFS상업3028801"/>
    <n v="3028801"/>
    <x v="0"/>
    <s v="램시마SC"/>
    <x v="0"/>
    <n v="100000"/>
    <s v="기타"/>
    <x v="0"/>
    <n v="90000"/>
    <m/>
    <m/>
    <n v="1"/>
    <m/>
    <m/>
    <n v="1"/>
    <n v="1"/>
    <n v="1"/>
    <n v="2"/>
    <m/>
    <m/>
    <m/>
    <n v="6"/>
    <n v="0"/>
    <n v="0"/>
    <n v="90000"/>
    <n v="0"/>
    <n v="0"/>
    <n v="90000"/>
    <n v="90000"/>
    <n v="90000"/>
    <n v="180000"/>
    <n v="0"/>
    <n v="0"/>
    <n v="0"/>
    <n v="540000"/>
  </r>
  <r>
    <x v="2"/>
    <s v="PFS상업3019001"/>
    <n v="3019001"/>
    <x v="1"/>
    <s v="램시마SC"/>
    <x v="0"/>
    <n v="100000"/>
    <s v="기타"/>
    <x v="0"/>
    <n v="90000"/>
    <m/>
    <m/>
    <n v="1"/>
    <m/>
    <m/>
    <m/>
    <n v="1"/>
    <n v="1"/>
    <n v="8"/>
    <m/>
    <m/>
    <n v="5"/>
    <n v="16"/>
    <n v="0"/>
    <n v="0"/>
    <n v="90000"/>
    <n v="0"/>
    <n v="0"/>
    <n v="0"/>
    <n v="90000"/>
    <n v="90000"/>
    <n v="720000"/>
    <n v="0"/>
    <n v="0"/>
    <n v="450000"/>
    <n v="1440000"/>
  </r>
  <r>
    <x v="2"/>
    <s v="PFS상업3019801"/>
    <n v="3019801"/>
    <x v="2"/>
    <s v="유플라이마"/>
    <x v="0"/>
    <n v="94000"/>
    <s v="기타"/>
    <x v="0"/>
    <n v="84600"/>
    <n v="6"/>
    <n v="1"/>
    <n v="3"/>
    <n v="2"/>
    <n v="4"/>
    <n v="5"/>
    <n v="1"/>
    <n v="12"/>
    <m/>
    <n v="7"/>
    <n v="1"/>
    <n v="12"/>
    <n v="54"/>
    <n v="507600"/>
    <n v="84600"/>
    <n v="253800"/>
    <n v="169200"/>
    <n v="338400"/>
    <n v="423000"/>
    <n v="84600"/>
    <n v="1015200"/>
    <n v="0"/>
    <n v="592200"/>
    <n v="84600"/>
    <n v="1015200"/>
    <n v="4568400"/>
  </r>
  <r>
    <x v="2"/>
    <s v="PFS상업3019401"/>
    <n v="3019401"/>
    <x v="3"/>
    <s v="유플라이마"/>
    <x v="0"/>
    <n v="90000"/>
    <s v="기타"/>
    <x v="0"/>
    <n v="81000"/>
    <m/>
    <m/>
    <n v="1"/>
    <m/>
    <m/>
    <m/>
    <n v="1"/>
    <m/>
    <m/>
    <m/>
    <m/>
    <n v="2"/>
    <n v="4"/>
    <n v="0"/>
    <n v="0"/>
    <n v="81000"/>
    <n v="0"/>
    <n v="0"/>
    <n v="0"/>
    <n v="81000"/>
    <n v="0"/>
    <n v="0"/>
    <n v="0"/>
    <n v="0"/>
    <n v="162000"/>
    <n v="324000"/>
  </r>
  <r>
    <x v="2"/>
    <s v="PFS상업3027501"/>
    <n v="3027501"/>
    <x v="4"/>
    <s v="CT-P39"/>
    <x v="0"/>
    <n v="30000"/>
    <s v="기타"/>
    <x v="0"/>
    <n v="27000"/>
    <m/>
    <m/>
    <m/>
    <n v="1"/>
    <m/>
    <m/>
    <m/>
    <m/>
    <m/>
    <m/>
    <m/>
    <m/>
    <n v="1"/>
    <n v="0"/>
    <n v="0"/>
    <n v="0"/>
    <n v="27000"/>
    <n v="0"/>
    <n v="0"/>
    <n v="0"/>
    <n v="0"/>
    <n v="0"/>
    <n v="0"/>
    <n v="0"/>
    <n v="0"/>
    <n v="27000"/>
  </r>
  <r>
    <x v="2"/>
    <s v="PFS상업3027601"/>
    <n v="3027601"/>
    <x v="5"/>
    <s v="CT-P39"/>
    <x v="0"/>
    <n v="15000"/>
    <s v="기타"/>
    <x v="0"/>
    <n v="13500"/>
    <m/>
    <m/>
    <n v="3"/>
    <m/>
    <n v="2"/>
    <m/>
    <n v="2"/>
    <m/>
    <n v="2"/>
    <m/>
    <m/>
    <m/>
    <n v="9"/>
    <n v="0"/>
    <n v="0"/>
    <n v="40500"/>
    <n v="0"/>
    <n v="27000"/>
    <n v="0"/>
    <n v="27000"/>
    <n v="0"/>
    <n v="27000"/>
    <n v="0"/>
    <n v="0"/>
    <n v="0"/>
    <n v="121500"/>
  </r>
  <r>
    <x v="2"/>
    <s v="PFS상업3027301"/>
    <n v="3027301"/>
    <x v="6"/>
    <s v="CT-P43"/>
    <x v="0"/>
    <n v="27000"/>
    <s v="기타"/>
    <x v="0"/>
    <n v="24300"/>
    <m/>
    <m/>
    <m/>
    <m/>
    <m/>
    <m/>
    <m/>
    <m/>
    <m/>
    <m/>
    <m/>
    <m/>
    <n v="0"/>
    <n v="0"/>
    <n v="0"/>
    <n v="0"/>
    <n v="0"/>
    <n v="0"/>
    <n v="0"/>
    <n v="0"/>
    <n v="0"/>
    <n v="0"/>
    <n v="0"/>
    <n v="0"/>
    <n v="0"/>
    <n v="0"/>
  </r>
  <r>
    <x v="2"/>
    <s v="PFS상업3027401"/>
    <n v="3027401"/>
    <x v="7"/>
    <s v="CT-P43"/>
    <x v="0"/>
    <n v="14000"/>
    <s v="기타"/>
    <x v="0"/>
    <n v="12600"/>
    <m/>
    <m/>
    <m/>
    <m/>
    <n v="1"/>
    <m/>
    <m/>
    <m/>
    <m/>
    <m/>
    <n v="4"/>
    <m/>
    <n v="5"/>
    <n v="0"/>
    <n v="0"/>
    <n v="0"/>
    <n v="0"/>
    <n v="12600"/>
    <n v="0"/>
    <n v="0"/>
    <n v="0"/>
    <n v="0"/>
    <n v="0"/>
    <n v="50400"/>
    <n v="0"/>
    <n v="63000"/>
  </r>
  <r>
    <x v="2"/>
    <s v="PFS상업3033301"/>
    <n v="3033301"/>
    <x v="8"/>
    <s v="프롤리아"/>
    <x v="0"/>
    <n v="40000"/>
    <s v="기타"/>
    <x v="0"/>
    <n v="36000"/>
    <m/>
    <m/>
    <m/>
    <m/>
    <m/>
    <m/>
    <m/>
    <m/>
    <m/>
    <m/>
    <m/>
    <m/>
    <n v="0"/>
    <n v="0"/>
    <n v="0"/>
    <n v="0"/>
    <n v="0"/>
    <n v="0"/>
    <n v="0"/>
    <n v="0"/>
    <n v="0"/>
    <n v="0"/>
    <n v="0"/>
    <n v="0"/>
    <n v="0"/>
    <n v="0"/>
  </r>
  <r>
    <x v="2"/>
    <s v="PFS상업3031601"/>
    <n v="3031601"/>
    <x v="9"/>
    <s v="악템라"/>
    <x v="0"/>
    <n v="31000"/>
    <s v="기타"/>
    <x v="0"/>
    <n v="27900"/>
    <m/>
    <m/>
    <m/>
    <m/>
    <m/>
    <m/>
    <m/>
    <m/>
    <m/>
    <m/>
    <m/>
    <m/>
    <n v="0"/>
    <n v="0"/>
    <n v="0"/>
    <n v="0"/>
    <n v="0"/>
    <n v="0"/>
    <n v="0"/>
    <n v="0"/>
    <n v="0"/>
    <n v="0"/>
    <n v="0"/>
    <n v="0"/>
    <n v="0"/>
    <n v="0"/>
  </r>
  <r>
    <x v="2"/>
    <s v="PFS상업3018708"/>
    <n v="3018708"/>
    <x v="10"/>
    <s v="램시마SC"/>
    <x v="0"/>
    <n v="100000"/>
    <s v="기타"/>
    <x v="1"/>
    <n v="90000"/>
    <m/>
    <m/>
    <m/>
    <n v="1"/>
    <m/>
    <m/>
    <m/>
    <n v="2"/>
    <n v="6"/>
    <m/>
    <n v="2"/>
    <m/>
    <n v="11"/>
    <n v="0"/>
    <n v="0"/>
    <n v="0"/>
    <n v="90000"/>
    <n v="0"/>
    <n v="0"/>
    <n v="0"/>
    <n v="180000"/>
    <n v="540000"/>
    <n v="0"/>
    <n v="180000"/>
    <n v="0"/>
    <n v="990000"/>
  </r>
  <r>
    <x v="2"/>
    <s v="PFS상업3028803"/>
    <n v="3028803"/>
    <x v="11"/>
    <s v="램시마SC"/>
    <x v="0"/>
    <n v="100000"/>
    <s v="기타"/>
    <x v="1"/>
    <n v="90000"/>
    <m/>
    <m/>
    <m/>
    <n v="1"/>
    <m/>
    <n v="1"/>
    <m/>
    <n v="2"/>
    <m/>
    <n v="1"/>
    <n v="1"/>
    <m/>
    <n v="6"/>
    <n v="0"/>
    <n v="0"/>
    <n v="0"/>
    <n v="90000"/>
    <n v="0"/>
    <n v="90000"/>
    <n v="0"/>
    <n v="180000"/>
    <n v="0"/>
    <n v="90000"/>
    <n v="90000"/>
    <n v="0"/>
    <n v="540000"/>
  </r>
  <r>
    <x v="2"/>
    <s v="PFS상업3019905"/>
    <n v="3019905"/>
    <x v="12"/>
    <s v="유플라이마"/>
    <x v="0"/>
    <n v="94000"/>
    <s v="기타"/>
    <x v="1"/>
    <n v="84600"/>
    <n v="4"/>
    <m/>
    <n v="4"/>
    <n v="1"/>
    <n v="2"/>
    <n v="5"/>
    <n v="3"/>
    <n v="4"/>
    <n v="2"/>
    <n v="3"/>
    <n v="6"/>
    <n v="11"/>
    <n v="45"/>
    <n v="338400"/>
    <n v="0"/>
    <n v="338400"/>
    <n v="84600"/>
    <n v="169200"/>
    <n v="423000"/>
    <n v="253800"/>
    <n v="338400"/>
    <n v="169200"/>
    <n v="253800"/>
    <n v="507600"/>
    <n v="930600"/>
    <n v="3807000"/>
  </r>
  <r>
    <x v="2"/>
    <s v="PFS상업3019506"/>
    <n v="3019506"/>
    <x v="13"/>
    <s v="유플라이마"/>
    <x v="0"/>
    <n v="90000"/>
    <s v="기타"/>
    <x v="1"/>
    <n v="81000"/>
    <m/>
    <m/>
    <m/>
    <n v="1"/>
    <m/>
    <m/>
    <n v="0"/>
    <n v="1"/>
    <m/>
    <m/>
    <m/>
    <n v="2"/>
    <n v="4"/>
    <n v="0"/>
    <n v="0"/>
    <n v="0"/>
    <n v="81000"/>
    <n v="0"/>
    <n v="0"/>
    <n v="0"/>
    <n v="81000"/>
    <n v="0"/>
    <n v="0"/>
    <n v="0"/>
    <n v="162000"/>
    <n v="32400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r>
    <x v="3"/>
    <s v=""/>
    <m/>
    <x v="30"/>
    <s v=""/>
    <x v="2"/>
    <m/>
    <m/>
    <x v="3"/>
    <m/>
    <m/>
    <m/>
    <m/>
    <m/>
    <m/>
    <m/>
    <m/>
    <m/>
    <m/>
    <m/>
    <m/>
    <m/>
    <n v="0"/>
    <m/>
    <m/>
    <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BD9CED-3873-489C-A1A6-ED241480A5DC}" name="피벗 테이블1" cacheId="0" applyNumberFormats="0" applyBorderFormats="0" applyFontFormats="0" applyPatternFormats="0" applyAlignmentFormats="0" applyWidthHeightFormats="1" dataCaption="값" updatedVersion="8" minRefreshableVersion="3" useAutoFormatting="1" rowGrandTotals="0" itemPrintTitles="1" createdVersion="8" indent="0" compact="0" compactData="0" gridDropZones="1" multipleFieldFilters="0">
  <location ref="A3:Q19" firstHeaderRow="1" firstDataRow="2" firstDataCol="4"/>
  <pivotFields count="36">
    <pivotField axis="axisRow" compact="0" outline="0" showAll="0">
      <items count="5">
        <item x="1"/>
        <item h="1" x="0"/>
        <item h="1" x="3"/>
        <item x="2"/>
        <item t="default"/>
      </items>
    </pivotField>
    <pivotField compact="0" outline="0" showAll="0"/>
    <pivotField compact="0" outline="0" showAll="0"/>
    <pivotField axis="axisRow" compact="0" outline="0" showAll="0">
      <items count="32">
        <item x="30"/>
        <item x="0"/>
        <item x="11"/>
        <item x="2"/>
        <item x="15"/>
        <item x="12"/>
        <item x="16"/>
        <item x="3"/>
        <item x="17"/>
        <item x="18"/>
        <item x="13"/>
        <item x="5"/>
        <item x="23"/>
        <item x="4"/>
        <item x="24"/>
        <item x="8"/>
        <item x="6"/>
        <item x="25"/>
        <item x="7"/>
        <item x="26"/>
        <item x="9"/>
        <item x="27"/>
        <item x="1"/>
        <item x="19"/>
        <item x="28"/>
        <item x="14"/>
        <item x="10"/>
        <item x="22"/>
        <item x="21"/>
        <item x="29"/>
        <item x="20"/>
        <item t="default"/>
      </items>
    </pivotField>
    <pivotField compact="0" outline="0" showAll="0"/>
    <pivotField axis="axisRow" compact="0" outline="0" showAll="0" defaultSubtotal="0">
      <items count="3">
        <item h="1" x="2"/>
        <item h="1" x="1"/>
        <item x="0"/>
      </items>
    </pivotField>
    <pivotField compact="0" outline="0" showAll="0"/>
    <pivotField compact="0" outline="0" showAll="0"/>
    <pivotField axis="axisRow" compact="0" outline="0" showAll="0" defaultSubtotal="0">
      <items count="5">
        <item x="1"/>
        <item h="1" x="0"/>
        <item h="1" x="2"/>
        <item h="1" x="3"/>
        <item h="1" m="1" x="4"/>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numFmtId="41" outline="0" showAll="0"/>
  </pivotFields>
  <rowFields count="4">
    <field x="0"/>
    <field x="5"/>
    <field x="8"/>
    <field x="3"/>
  </rowFields>
  <rowItems count="15">
    <i>
      <x/>
      <x v="2"/>
      <x/>
      <x v="2"/>
    </i>
    <i r="3">
      <x v="5"/>
    </i>
    <i r="3">
      <x v="10"/>
    </i>
    <i r="3">
      <x v="12"/>
    </i>
    <i r="3">
      <x v="14"/>
    </i>
    <i r="3">
      <x v="17"/>
    </i>
    <i r="3">
      <x v="19"/>
    </i>
    <i r="3">
      <x v="21"/>
    </i>
    <i r="3">
      <x v="26"/>
    </i>
    <i t="default">
      <x/>
    </i>
    <i>
      <x v="3"/>
      <x v="2"/>
      <x/>
      <x v="2"/>
    </i>
    <i r="3">
      <x v="5"/>
    </i>
    <i r="3">
      <x v="10"/>
    </i>
    <i r="3">
      <x v="26"/>
    </i>
    <i t="default">
      <x v="3"/>
    </i>
  </rowItems>
  <colFields count="1">
    <field x="-2"/>
  </colFields>
  <colItems count="13">
    <i>
      <x/>
    </i>
    <i i="1">
      <x v="1"/>
    </i>
    <i i="2">
      <x v="2"/>
    </i>
    <i i="3">
      <x v="3"/>
    </i>
    <i i="4">
      <x v="4"/>
    </i>
    <i i="5">
      <x v="5"/>
    </i>
    <i i="6">
      <x v="6"/>
    </i>
    <i i="7">
      <x v="7"/>
    </i>
    <i i="8">
      <x v="8"/>
    </i>
    <i i="9">
      <x v="9"/>
    </i>
    <i i="10">
      <x v="10"/>
    </i>
    <i i="11">
      <x v="11"/>
    </i>
    <i i="12">
      <x v="12"/>
    </i>
  </colItems>
  <dataFields count="13">
    <dataField name="합계 : (★)2024.01" fld="23" baseField="0" baseItem="0"/>
    <dataField name="합계 : (★)2024.02" fld="24" baseField="0" baseItem="0"/>
    <dataField name="합계 : (★)2024.03" fld="25" baseField="0" baseItem="0"/>
    <dataField name="합계 : (★)2024.04" fld="26" baseField="0" baseItem="0"/>
    <dataField name="합계 : (★)2024.05" fld="27" baseField="0" baseItem="0"/>
    <dataField name="합계 : (★)2024.06" fld="28" baseField="0" baseItem="0"/>
    <dataField name="합계 : (★)2024.07" fld="29" baseField="0" baseItem="0"/>
    <dataField name="합계 : (★)2024.08" fld="30" baseField="0" baseItem="0"/>
    <dataField name="합계 : (★)2024.09" fld="31" baseField="0" baseItem="0"/>
    <dataField name="합계 : (★)2024.10" fld="32" baseField="0" baseItem="0"/>
    <dataField name="합계 : (★)2024.11" fld="33" baseField="0" baseItem="0"/>
    <dataField name="합계 : (★)2024.12" fld="34" baseField="0" baseItem="0"/>
    <dataField name="합계 : (★)2024" fld="35"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BA2CC5-2D80-492B-8CAA-1F8363B3A7A9}" name="피벗 테이블5" cacheId="0" applyNumberFormats="0" applyBorderFormats="0" applyFontFormats="0" applyPatternFormats="0" applyAlignmentFormats="0" applyWidthHeightFormats="1" dataCaption="값" updatedVersion="8" minRefreshableVersion="3" useAutoFormatting="1" rowGrandTotals="0" itemPrintTitles="1" createdVersion="8" indent="0" compact="0" compactData="0" gridDropZones="1" multipleFieldFilters="0">
  <location ref="A22:P38" firstHeaderRow="1" firstDataRow="2" firstDataCol="4"/>
  <pivotFields count="36">
    <pivotField axis="axisRow" compact="0" outline="0" showAll="0">
      <items count="5">
        <item x="1"/>
        <item h="1" x="0"/>
        <item h="1" x="3"/>
        <item x="2"/>
        <item t="default"/>
      </items>
    </pivotField>
    <pivotField compact="0" outline="0" showAll="0"/>
    <pivotField compact="0" outline="0" showAll="0"/>
    <pivotField axis="axisRow" compact="0" outline="0" showAll="0">
      <items count="32">
        <item x="30"/>
        <item x="0"/>
        <item x="11"/>
        <item x="2"/>
        <item x="15"/>
        <item x="12"/>
        <item x="16"/>
        <item x="3"/>
        <item x="17"/>
        <item x="18"/>
        <item x="13"/>
        <item x="5"/>
        <item x="23"/>
        <item x="4"/>
        <item x="24"/>
        <item x="8"/>
        <item x="6"/>
        <item x="25"/>
        <item x="7"/>
        <item x="26"/>
        <item x="9"/>
        <item x="27"/>
        <item x="1"/>
        <item x="19"/>
        <item x="28"/>
        <item x="14"/>
        <item x="10"/>
        <item x="22"/>
        <item x="21"/>
        <item x="29"/>
        <item x="20"/>
        <item t="default"/>
      </items>
    </pivotField>
    <pivotField compact="0" outline="0" showAll="0"/>
    <pivotField axis="axisRow" compact="0" outline="0" showAll="0" defaultSubtotal="0">
      <items count="3">
        <item h="1" x="2"/>
        <item h="1" x="1"/>
        <item x="0"/>
      </items>
    </pivotField>
    <pivotField compact="0" outline="0" showAll="0"/>
    <pivotField compact="0" outline="0" showAll="0"/>
    <pivotField axis="axisRow" compact="0" outline="0" showAll="0" defaultSubtotal="0">
      <items count="5">
        <item x="1"/>
        <item h="1" x="0"/>
        <item h="1" x="2"/>
        <item h="1" x="3"/>
        <item h="1" m="1" x="4"/>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dataField="1" compact="0" outline="0" showAll="0"/>
    <pivotField dataField="1" compact="0" outline="0" showAll="0"/>
    <pivotField dataField="1" compact="0" numFmtId="4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1" outline="0" showAll="0"/>
  </pivotFields>
  <rowFields count="4">
    <field x="0"/>
    <field x="5"/>
    <field x="8"/>
    <field x="3"/>
  </rowFields>
  <rowItems count="15">
    <i>
      <x/>
      <x v="2"/>
      <x/>
      <x v="2"/>
    </i>
    <i r="3">
      <x v="5"/>
    </i>
    <i r="3">
      <x v="10"/>
    </i>
    <i r="3">
      <x v="12"/>
    </i>
    <i r="3">
      <x v="14"/>
    </i>
    <i r="3">
      <x v="17"/>
    </i>
    <i r="3">
      <x v="19"/>
    </i>
    <i r="3">
      <x v="21"/>
    </i>
    <i r="3">
      <x v="26"/>
    </i>
    <i t="default">
      <x/>
    </i>
    <i>
      <x v="3"/>
      <x v="2"/>
      <x/>
      <x v="2"/>
    </i>
    <i r="3">
      <x v="5"/>
    </i>
    <i r="3">
      <x v="10"/>
    </i>
    <i r="3">
      <x v="26"/>
    </i>
    <i t="default">
      <x v="3"/>
    </i>
  </rowItems>
  <colFields count="1">
    <field x="-2"/>
  </colFields>
  <colItems count="12">
    <i>
      <x/>
    </i>
    <i i="1">
      <x v="1"/>
    </i>
    <i i="2">
      <x v="2"/>
    </i>
    <i i="3">
      <x v="3"/>
    </i>
    <i i="4">
      <x v="4"/>
    </i>
    <i i="5">
      <x v="5"/>
    </i>
    <i i="6">
      <x v="6"/>
    </i>
    <i i="7">
      <x v="7"/>
    </i>
    <i i="8">
      <x v="8"/>
    </i>
    <i i="9">
      <x v="9"/>
    </i>
    <i i="10">
      <x v="10"/>
    </i>
    <i i="11">
      <x v="11"/>
    </i>
  </colItems>
  <dataFields count="12">
    <dataField name="합계 : (수)2024.01" fld="10" baseField="0" baseItem="0"/>
    <dataField name="합계 : (수)2024.02" fld="11" baseField="0" baseItem="0"/>
    <dataField name="합계 : (수)2024.03" fld="12" baseField="0" baseItem="0"/>
    <dataField name="합계 : (수)2024.04" fld="13" baseField="0" baseItem="0"/>
    <dataField name="합계 : (수)2024.05" fld="14" baseField="0" baseItem="0"/>
    <dataField name="합계 : (수)2024.06" fld="15" baseField="0" baseItem="0"/>
    <dataField name="합계 : (수)2024.07" fld="16" baseField="0" baseItem="0"/>
    <dataField name="합계 : (수)2024.08" fld="17" baseField="0" baseItem="0"/>
    <dataField name="합계 : (수)2024.09" fld="18" baseField="0" baseItem="0"/>
    <dataField name="합계 : (수)2024.11" fld="20" baseField="0" baseItem="0"/>
    <dataField name="합계 : (수)2024.12" fld="21" baseField="0" baseItem="0"/>
    <dataField name="합계 : (수)2024" fld="22"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0.xml.rels><?xml version="1.0" encoding="UTF-8" standalone="yes"?>
<Relationships xmlns="http://schemas.openxmlformats.org/package/2006/relationships"><Relationship Id="rId3" Type="http://schemas.openxmlformats.org/officeDocument/2006/relationships/hyperlink" Target="../../../../13.%20L&amp;P,%20PFS%20&#49373;&#49328;&#44228;&#54925;/147.%20PFS%20&#52649;&#51204;,&#51312;&#47549;%20&#51473;&#51109;&#44592;%20Rolling/240815/&#9733;&#9733;(PFS)%2025~32&#45380;%20&#51473;&#51109;&#44592;&#44228;&#54925;_20240815_Ver.6.0_8&#50900;%20Fcst%20&#48152;&#50689;.xlsb" TargetMode="External"/><Relationship Id="rId2" Type="http://schemas.openxmlformats.org/officeDocument/2006/relationships/hyperlink" Target="../../../../13.%20L&amp;P,%20PFS%20&#49373;&#49328;&#44228;&#54925;/147.%20PFS%20&#52649;&#51204;,&#51312;&#47549;%20&#51473;&#51109;&#44592;%20Rolling/240815/&#9733;&#9733;(PFS)%2025~32&#45380;%20&#51473;&#51109;&#44592;&#44228;&#54925;_20240815_Ver.6.0_8&#50900;%20Fcst%20&#48152;&#50689;.xlsb" TargetMode="External"/><Relationship Id="rId1" Type="http://schemas.openxmlformats.org/officeDocument/2006/relationships/hyperlink" Target="../../01.%201&#52264;%20&#49324;&#50629;%20&#44228;&#54925;/&#49472;&#53944;&#47532;&#50728;%20PFS%20&#51473;&#51109;&#44592;%20&#44228;&#54925;(&#45824;&#50808;&#48708;)/PFS%20&#49373;&#49328;&#44228;&#54925;.pdf" TargetMode="External"/><Relationship Id="rId4" Type="http://schemas.openxmlformats.org/officeDocument/2006/relationships/drawing" Target="../drawings/drawing3.x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D97F-682B-449B-BE99-4B091126628F}">
  <dimension ref="C3:J16"/>
  <sheetViews>
    <sheetView workbookViewId="0">
      <selection activeCell="G21" sqref="G21"/>
    </sheetView>
  </sheetViews>
  <sheetFormatPr defaultRowHeight="17.399999999999999" x14ac:dyDescent="0.4"/>
  <cols>
    <col min="3" max="3" width="12.69921875" bestFit="1" customWidth="1"/>
  </cols>
  <sheetData>
    <row r="3" spans="3:10" x14ac:dyDescent="0.4">
      <c r="C3" s="1487"/>
      <c r="D3" s="1487"/>
      <c r="E3" s="1487"/>
      <c r="F3" s="1487"/>
      <c r="G3" s="1487"/>
      <c r="H3" s="1487"/>
      <c r="I3" s="1487"/>
    </row>
    <row r="4" spans="3:10" x14ac:dyDescent="0.4">
      <c r="C4" s="1487"/>
      <c r="D4" s="1250"/>
      <c r="E4" s="1250"/>
      <c r="F4" s="1250"/>
      <c r="G4" s="1250"/>
      <c r="H4" s="1250"/>
      <c r="I4" s="1250"/>
      <c r="J4" s="1471"/>
    </row>
    <row r="5" spans="3:10" x14ac:dyDescent="0.4">
      <c r="C5" s="1487"/>
      <c r="D5" s="1250"/>
      <c r="E5" s="1250"/>
      <c r="F5" s="1250"/>
      <c r="G5" s="1250"/>
      <c r="H5" s="1250"/>
      <c r="I5" s="1250"/>
      <c r="J5" s="1471"/>
    </row>
    <row r="6" spans="3:10" x14ac:dyDescent="0.4">
      <c r="C6" s="1487"/>
      <c r="D6" s="1250"/>
      <c r="E6" s="1250"/>
      <c r="F6" s="1250"/>
      <c r="G6" s="1250"/>
      <c r="H6" s="1250"/>
      <c r="I6" s="1250"/>
      <c r="J6" s="1471"/>
    </row>
    <row r="7" spans="3:10" x14ac:dyDescent="0.4">
      <c r="C7" s="1487"/>
      <c r="D7" s="1250"/>
      <c r="E7" s="1250"/>
      <c r="F7" s="1250"/>
      <c r="G7" s="1250"/>
      <c r="H7" s="1250"/>
      <c r="I7" s="1250"/>
      <c r="J7" s="1471"/>
    </row>
    <row r="10" spans="3:10" x14ac:dyDescent="0.4">
      <c r="E10" s="1487" t="s">
        <v>558</v>
      </c>
      <c r="F10" s="1487" t="s">
        <v>559</v>
      </c>
      <c r="G10" s="1487" t="s">
        <v>668</v>
      </c>
      <c r="H10" t="s">
        <v>284</v>
      </c>
    </row>
    <row r="11" spans="3:10" x14ac:dyDescent="0.4">
      <c r="D11" s="1487" t="s">
        <v>206</v>
      </c>
      <c r="E11" s="1250">
        <f>요약!F22</f>
        <v>1076.5779615500001</v>
      </c>
      <c r="F11" s="1250">
        <f>요약!F27</f>
        <v>141.72946038999999</v>
      </c>
      <c r="G11" s="1250">
        <f>요약!F34</f>
        <v>145.641755378</v>
      </c>
      <c r="H11" s="1250">
        <f>SUM(E11:G11)</f>
        <v>1363.949177318</v>
      </c>
    </row>
    <row r="12" spans="3:10" x14ac:dyDescent="0.4">
      <c r="D12" s="1487" t="s">
        <v>357</v>
      </c>
      <c r="E12" s="1250">
        <f>요약!W22</f>
        <v>1191.12564088</v>
      </c>
      <c r="F12" s="1250">
        <f>요약!W27</f>
        <v>170.99973764000001</v>
      </c>
      <c r="G12" s="1250">
        <f>요약!W34</f>
        <v>197.10024999999999</v>
      </c>
      <c r="H12" s="1250">
        <f t="shared" ref="H12:H16" si="0">SUM(E12:G12)</f>
        <v>1559.2256285199999</v>
      </c>
    </row>
    <row r="13" spans="3:10" x14ac:dyDescent="0.4">
      <c r="D13" s="1487" t="s">
        <v>496</v>
      </c>
      <c r="E13" s="1250">
        <f>요약!AB22</f>
        <v>1408.9331983200002</v>
      </c>
      <c r="F13" s="1250">
        <f>요약!AB27</f>
        <v>195.57521250000002</v>
      </c>
      <c r="G13" s="1250">
        <f>요약!AB34</f>
        <v>115.64475000000002</v>
      </c>
      <c r="H13" s="1250">
        <f t="shared" si="0"/>
        <v>1720.1531608200003</v>
      </c>
    </row>
    <row r="14" spans="3:10" x14ac:dyDescent="0.4">
      <c r="D14" s="1487" t="s">
        <v>2208</v>
      </c>
      <c r="E14" s="1250">
        <f>요약!AC22</f>
        <v>1728.6441092360001</v>
      </c>
      <c r="F14" s="1250">
        <f>요약!AC27</f>
        <v>190.47009749999998</v>
      </c>
      <c r="G14" s="1250">
        <f>요약!AC34</f>
        <v>74.327500000000001</v>
      </c>
      <c r="H14" s="1250">
        <f t="shared" si="0"/>
        <v>1993.4417067360002</v>
      </c>
    </row>
    <row r="15" spans="3:10" x14ac:dyDescent="0.4">
      <c r="D15" s="1487" t="s">
        <v>2209</v>
      </c>
      <c r="E15" s="1250">
        <f>요약!AD22</f>
        <v>1661.4905656977999</v>
      </c>
      <c r="F15" s="1250">
        <f>요약!AD27</f>
        <v>195.05969999999999</v>
      </c>
      <c r="G15" s="1250">
        <f>요약!AD34</f>
        <v>65.073499999999996</v>
      </c>
      <c r="H15" s="1250">
        <f t="shared" si="0"/>
        <v>1921.6237656977999</v>
      </c>
    </row>
    <row r="16" spans="3:10" x14ac:dyDescent="0.4">
      <c r="D16" s="1487" t="s">
        <v>2210</v>
      </c>
      <c r="E16" s="1250">
        <f>요약!AE22</f>
        <v>1517.47934498269</v>
      </c>
      <c r="F16" s="1250">
        <f>요약!AE27</f>
        <v>201.173295</v>
      </c>
      <c r="G16" s="1250">
        <f>요약!AE34</f>
        <v>68.073499999999996</v>
      </c>
      <c r="H16" s="1250">
        <f t="shared" si="0"/>
        <v>1786.72613998269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4FC0-25E1-4715-82AE-A6B1002B765B}">
  <sheetPr>
    <pageSetUpPr fitToPage="1"/>
  </sheetPr>
  <dimension ref="B1:V111"/>
  <sheetViews>
    <sheetView view="pageBreakPreview" zoomScale="70" zoomScaleNormal="55" zoomScaleSheetLayoutView="70" workbookViewId="0">
      <selection activeCell="K32" sqref="K32"/>
    </sheetView>
  </sheetViews>
  <sheetFormatPr defaultRowHeight="17.399999999999999" x14ac:dyDescent="0.4"/>
  <cols>
    <col min="1" max="1" width="3.69921875" customWidth="1"/>
    <col min="2" max="2" width="10.69921875" customWidth="1"/>
    <col min="3" max="3" width="13.59765625" customWidth="1"/>
    <col min="4" max="4" width="10.8984375" style="2" customWidth="1"/>
    <col min="5" max="5" width="15.296875" customWidth="1"/>
    <col min="7" max="7" width="8.796875" customWidth="1"/>
    <col min="20" max="20" width="9.69921875" customWidth="1"/>
  </cols>
  <sheetData>
    <row r="1" spans="2:22" ht="36" x14ac:dyDescent="0.4">
      <c r="B1" s="734" t="s">
        <v>2431</v>
      </c>
      <c r="D1"/>
    </row>
    <row r="2" spans="2:22" x14ac:dyDescent="0.4">
      <c r="V2" s="36" t="s">
        <v>2428</v>
      </c>
    </row>
    <row r="3" spans="2:22" ht="28.2" thickBot="1" x14ac:dyDescent="0.45">
      <c r="B3" s="120" t="s">
        <v>2437</v>
      </c>
    </row>
    <row r="4" spans="2:22" ht="19.2" customHeight="1" x14ac:dyDescent="0.4">
      <c r="B4" s="1823" t="s">
        <v>65</v>
      </c>
      <c r="C4" s="1844" t="s">
        <v>556</v>
      </c>
      <c r="D4" s="1844"/>
      <c r="E4" s="1845"/>
      <c r="F4" s="1493"/>
      <c r="G4" s="1493"/>
      <c r="H4" s="1493"/>
      <c r="I4" s="1493"/>
      <c r="J4" s="1493"/>
      <c r="K4" s="1493"/>
      <c r="L4" s="1493"/>
      <c r="M4" s="1493"/>
      <c r="N4" s="1494" t="s">
        <v>2439</v>
      </c>
      <c r="O4" s="1493"/>
      <c r="P4" s="1493"/>
      <c r="Q4" s="1493"/>
      <c r="R4" s="1493"/>
      <c r="S4" s="1493"/>
      <c r="T4" s="1493"/>
      <c r="U4" s="1493"/>
      <c r="V4" s="1495"/>
    </row>
    <row r="5" spans="2:22" ht="19.2" x14ac:dyDescent="0.4">
      <c r="B5" s="1824"/>
      <c r="C5" s="1846"/>
      <c r="D5" s="1846"/>
      <c r="E5" s="1847"/>
      <c r="F5" s="1680" t="s">
        <v>175</v>
      </c>
      <c r="G5" s="1681" t="s">
        <v>176</v>
      </c>
      <c r="H5" s="1682" t="s">
        <v>177</v>
      </c>
      <c r="I5" s="1634" t="s">
        <v>436</v>
      </c>
      <c r="J5" s="1693" t="s">
        <v>178</v>
      </c>
      <c r="K5" s="1694" t="s">
        <v>179</v>
      </c>
      <c r="L5" s="1695" t="s">
        <v>180</v>
      </c>
      <c r="M5" s="1506" t="s">
        <v>189</v>
      </c>
      <c r="N5" s="1693" t="s">
        <v>181</v>
      </c>
      <c r="O5" s="1694" t="s">
        <v>182</v>
      </c>
      <c r="P5" s="1695" t="s">
        <v>183</v>
      </c>
      <c r="Q5" s="1506" t="s">
        <v>190</v>
      </c>
      <c r="R5" s="1693" t="s">
        <v>184</v>
      </c>
      <c r="S5" s="1694" t="s">
        <v>185</v>
      </c>
      <c r="T5" s="1695" t="s">
        <v>186</v>
      </c>
      <c r="U5" s="1506" t="s">
        <v>191</v>
      </c>
      <c r="V5" s="1507" t="s">
        <v>187</v>
      </c>
    </row>
    <row r="6" spans="2:22" ht="19.8" thickBot="1" x14ac:dyDescent="0.45">
      <c r="B6" s="1837" t="s">
        <v>284</v>
      </c>
      <c r="C6" s="1838"/>
      <c r="D6" s="1838"/>
      <c r="E6" s="1839"/>
      <c r="F6" s="1683">
        <f>F42-F24</f>
        <v>13.927964108000012</v>
      </c>
      <c r="G6" s="1684">
        <f t="shared" ref="G6:V6" si="0">G42-G24</f>
        <v>24.900254969999992</v>
      </c>
      <c r="H6" s="1685">
        <f t="shared" si="0"/>
        <v>58.734090040000027</v>
      </c>
      <c r="I6" s="1640">
        <f t="shared" si="0"/>
        <v>97.56230911800003</v>
      </c>
      <c r="J6" s="1692">
        <f t="shared" si="0"/>
        <v>73.838945121999998</v>
      </c>
      <c r="K6" s="1684">
        <f t="shared" si="0"/>
        <v>33.005716897999989</v>
      </c>
      <c r="L6" s="1685">
        <f t="shared" si="0"/>
        <v>29.374635500000025</v>
      </c>
      <c r="M6" s="1640">
        <f t="shared" si="0"/>
        <v>136.21929752</v>
      </c>
      <c r="N6" s="1692">
        <f t="shared" si="0"/>
        <v>44.85400699600001</v>
      </c>
      <c r="O6" s="1684">
        <f t="shared" si="0"/>
        <v>-4.45719187360001</v>
      </c>
      <c r="P6" s="1685">
        <f t="shared" si="0"/>
        <v>41.7650869</v>
      </c>
      <c r="Q6" s="1640">
        <f t="shared" si="0"/>
        <v>82.1619020224</v>
      </c>
      <c r="R6" s="1692">
        <f t="shared" si="0"/>
        <v>-54.085288292000001</v>
      </c>
      <c r="S6" s="1684">
        <f t="shared" si="0"/>
        <v>-43.824794821999973</v>
      </c>
      <c r="T6" s="1685">
        <f t="shared" si="0"/>
        <v>51.757744850000023</v>
      </c>
      <c r="U6" s="1640">
        <f t="shared" si="0"/>
        <v>-46.152338264000036</v>
      </c>
      <c r="V6" s="1450">
        <f t="shared" si="0"/>
        <v>269.79117039640005</v>
      </c>
    </row>
    <row r="7" spans="2:22" ht="19.2" hidden="1" x14ac:dyDescent="0.4">
      <c r="B7" s="1825" t="s">
        <v>2443</v>
      </c>
      <c r="C7" s="1828" t="s">
        <v>558</v>
      </c>
      <c r="D7" s="681" t="s">
        <v>49</v>
      </c>
      <c r="E7" s="875" t="s">
        <v>68</v>
      </c>
      <c r="F7" s="1635">
        <f t="shared" ref="F7:V7" si="1">F43-F25</f>
        <v>-18.851523000000004</v>
      </c>
      <c r="G7" s="1406">
        <f t="shared" si="1"/>
        <v>4.9339359999999992</v>
      </c>
      <c r="H7" s="1407">
        <f t="shared" si="1"/>
        <v>9.1601929999999996</v>
      </c>
      <c r="I7" s="1408">
        <f t="shared" si="1"/>
        <v>-4.757394000000005</v>
      </c>
      <c r="J7" s="1405">
        <f t="shared" si="1"/>
        <v>14.131875000000001</v>
      </c>
      <c r="K7" s="1405">
        <f t="shared" si="1"/>
        <v>30.047110000000004</v>
      </c>
      <c r="L7" s="1405">
        <f t="shared" si="1"/>
        <v>-5.3580830000000006</v>
      </c>
      <c r="M7" s="1408">
        <f t="shared" si="1"/>
        <v>38.82090199999999</v>
      </c>
      <c r="N7" s="1405">
        <f t="shared" si="1"/>
        <v>16.875049000000004</v>
      </c>
      <c r="O7" s="1405">
        <f t="shared" si="1"/>
        <v>-11.481135999999999</v>
      </c>
      <c r="P7" s="1405">
        <f t="shared" si="1"/>
        <v>0.15313199999999227</v>
      </c>
      <c r="Q7" s="1408">
        <f t="shared" si="1"/>
        <v>5.5470449999999971</v>
      </c>
      <c r="R7" s="1405">
        <f t="shared" si="1"/>
        <v>-27.437088000000003</v>
      </c>
      <c r="S7" s="1406">
        <f t="shared" si="1"/>
        <v>-41.377078000000004</v>
      </c>
      <c r="T7" s="1407">
        <f t="shared" si="1"/>
        <v>43.426493999999998</v>
      </c>
      <c r="U7" s="1408">
        <f t="shared" si="1"/>
        <v>-25.387672000000009</v>
      </c>
      <c r="V7" s="1409">
        <f t="shared" si="1"/>
        <v>14.222880999999916</v>
      </c>
    </row>
    <row r="8" spans="2:22" ht="19.2" hidden="1" x14ac:dyDescent="0.4">
      <c r="B8" s="1826"/>
      <c r="C8" s="1829"/>
      <c r="D8" s="114"/>
      <c r="E8" s="876" t="s">
        <v>70</v>
      </c>
      <c r="F8" s="1636">
        <f t="shared" ref="F8:V8" si="2">F44-F26</f>
        <v>31.965374886000003</v>
      </c>
      <c r="G8" s="1411">
        <f t="shared" si="2"/>
        <v>-20.728558</v>
      </c>
      <c r="H8" s="1412">
        <f t="shared" si="2"/>
        <v>22.309141820000001</v>
      </c>
      <c r="I8" s="1413">
        <f t="shared" si="2"/>
        <v>33.545958706000008</v>
      </c>
      <c r="J8" s="1410">
        <f t="shared" si="2"/>
        <v>11.026511231999997</v>
      </c>
      <c r="K8" s="1411">
        <f t="shared" si="2"/>
        <v>38.306369408000002</v>
      </c>
      <c r="L8" s="1412">
        <f t="shared" si="2"/>
        <v>10.615799010000003</v>
      </c>
      <c r="M8" s="1413">
        <f t="shared" si="2"/>
        <v>59.948679649999974</v>
      </c>
      <c r="N8" s="1410">
        <f t="shared" si="2"/>
        <v>12.807127647999998</v>
      </c>
      <c r="O8" s="1412">
        <f t="shared" si="2"/>
        <v>10.749310871999995</v>
      </c>
      <c r="P8" s="1411">
        <f t="shared" si="2"/>
        <v>13.987327700000002</v>
      </c>
      <c r="Q8" s="1413">
        <f t="shared" si="2"/>
        <v>37.543766219999981</v>
      </c>
      <c r="R8" s="1410">
        <f t="shared" si="2"/>
        <v>-49.015269591999996</v>
      </c>
      <c r="S8" s="1411">
        <f t="shared" si="2"/>
        <v>-9.4779987219999953</v>
      </c>
      <c r="T8" s="1412">
        <f t="shared" si="2"/>
        <v>-19.206446200000002</v>
      </c>
      <c r="U8" s="1413">
        <f t="shared" si="2"/>
        <v>-77.699714513999993</v>
      </c>
      <c r="V8" s="1414">
        <f t="shared" si="2"/>
        <v>53.338690062000012</v>
      </c>
    </row>
    <row r="9" spans="2:22" ht="19.2" hidden="1" x14ac:dyDescent="0.4">
      <c r="B9" s="1826"/>
      <c r="C9" s="1829"/>
      <c r="D9" s="114"/>
      <c r="E9" s="877" t="s">
        <v>11</v>
      </c>
      <c r="F9" s="1415">
        <f t="shared" ref="F9:V9" si="3">F45-F27</f>
        <v>26.822166000000003</v>
      </c>
      <c r="G9" s="1416">
        <f t="shared" si="3"/>
        <v>25.070651000000002</v>
      </c>
      <c r="H9" s="1417">
        <f t="shared" si="3"/>
        <v>20.260514000000004</v>
      </c>
      <c r="I9" s="1418">
        <f t="shared" si="3"/>
        <v>72.153331000000009</v>
      </c>
      <c r="J9" s="1419">
        <f t="shared" si="3"/>
        <v>22.438186999999999</v>
      </c>
      <c r="K9" s="1416">
        <f t="shared" si="3"/>
        <v>3.9769049999999986</v>
      </c>
      <c r="L9" s="1417">
        <f t="shared" si="3"/>
        <v>13.556874000000004</v>
      </c>
      <c r="M9" s="1418">
        <f t="shared" si="3"/>
        <v>39.971966000000009</v>
      </c>
      <c r="N9" s="1419">
        <f t="shared" si="3"/>
        <v>18.660410999999996</v>
      </c>
      <c r="O9" s="1417">
        <f t="shared" si="3"/>
        <v>21.486599999999996</v>
      </c>
      <c r="P9" s="1416">
        <f t="shared" si="3"/>
        <v>8.3645609999999984</v>
      </c>
      <c r="Q9" s="1418">
        <f t="shared" si="3"/>
        <v>48.511572000000001</v>
      </c>
      <c r="R9" s="1420">
        <f t="shared" si="3"/>
        <v>13.900629000000002</v>
      </c>
      <c r="S9" s="1416">
        <f t="shared" si="3"/>
        <v>9.8208709999999968</v>
      </c>
      <c r="T9" s="1417">
        <f t="shared" si="3"/>
        <v>1.6495079999999973</v>
      </c>
      <c r="U9" s="1418">
        <f t="shared" si="3"/>
        <v>25.371008000000003</v>
      </c>
      <c r="V9" s="1421">
        <f t="shared" si="3"/>
        <v>186.00787699999998</v>
      </c>
    </row>
    <row r="10" spans="2:22" ht="19.2" hidden="1" x14ac:dyDescent="0.4">
      <c r="B10" s="1826"/>
      <c r="C10" s="1829"/>
      <c r="D10" s="774"/>
      <c r="E10" s="209"/>
      <c r="F10" s="1637">
        <f t="shared" ref="F10:V10" si="4">F46-F28</f>
        <v>39.936017886000016</v>
      </c>
      <c r="G10" s="1423">
        <f t="shared" si="4"/>
        <v>9.2760290000000012</v>
      </c>
      <c r="H10" s="1424">
        <f t="shared" si="4"/>
        <v>51.729848820000015</v>
      </c>
      <c r="I10" s="1425">
        <f t="shared" si="4"/>
        <v>100.94189570600005</v>
      </c>
      <c r="J10" s="1422">
        <f t="shared" si="4"/>
        <v>47.596573231999997</v>
      </c>
      <c r="K10" s="1423">
        <f t="shared" si="4"/>
        <v>72.330384408</v>
      </c>
      <c r="L10" s="1424">
        <f t="shared" si="4"/>
        <v>18.814590010000018</v>
      </c>
      <c r="M10" s="1425">
        <f t="shared" si="4"/>
        <v>138.74154765</v>
      </c>
      <c r="N10" s="1422">
        <f t="shared" si="4"/>
        <v>48.342587648000006</v>
      </c>
      <c r="O10" s="1423">
        <f t="shared" si="4"/>
        <v>20.754774871999984</v>
      </c>
      <c r="P10" s="1424">
        <f t="shared" si="4"/>
        <v>22.505020699999989</v>
      </c>
      <c r="Q10" s="1425">
        <f t="shared" si="4"/>
        <v>91.602383220000036</v>
      </c>
      <c r="R10" s="1422">
        <f t="shared" si="4"/>
        <v>-62.551728592000018</v>
      </c>
      <c r="S10" s="1423">
        <f t="shared" si="4"/>
        <v>-41.034205721999996</v>
      </c>
      <c r="T10" s="1424">
        <f t="shared" si="4"/>
        <v>25.869555799999972</v>
      </c>
      <c r="U10" s="1425">
        <f t="shared" si="4"/>
        <v>-77.716378514000041</v>
      </c>
      <c r="V10" s="1426">
        <f t="shared" si="4"/>
        <v>253.56944806199999</v>
      </c>
    </row>
    <row r="11" spans="2:22" ht="19.2" hidden="1" x14ac:dyDescent="0.4">
      <c r="B11" s="1826"/>
      <c r="C11" s="1829"/>
      <c r="D11" s="775" t="s">
        <v>543</v>
      </c>
      <c r="E11" s="878"/>
      <c r="F11" s="1638">
        <f t="shared" ref="F11:V11" si="5">F47-F29</f>
        <v>-1.6391877999999993</v>
      </c>
      <c r="G11" s="1245">
        <f t="shared" si="5"/>
        <v>0.14004320000000003</v>
      </c>
      <c r="H11" s="1246">
        <f t="shared" si="5"/>
        <v>-1.0752506000000004</v>
      </c>
      <c r="I11" s="1247">
        <f t="shared" si="5"/>
        <v>-2.5743951999999997</v>
      </c>
      <c r="J11" s="1244">
        <f t="shared" si="5"/>
        <v>-1.8441907999999998</v>
      </c>
      <c r="K11" s="1245">
        <f t="shared" si="5"/>
        <v>0.73808940000000067</v>
      </c>
      <c r="L11" s="1246">
        <f t="shared" si="5"/>
        <v>-2.0891063999999995</v>
      </c>
      <c r="M11" s="1247">
        <f t="shared" si="5"/>
        <v>-3.1952077999999968</v>
      </c>
      <c r="N11" s="1244">
        <f t="shared" si="5"/>
        <v>0.43706859999999992</v>
      </c>
      <c r="O11" s="1245">
        <f t="shared" si="5"/>
        <v>3.9169021000000006</v>
      </c>
      <c r="P11" s="1246">
        <f t="shared" si="5"/>
        <v>2.3312762</v>
      </c>
      <c r="Q11" s="1247">
        <f t="shared" si="5"/>
        <v>6.6852469000000001</v>
      </c>
      <c r="R11" s="1244">
        <f t="shared" si="5"/>
        <v>2.2363439999999999</v>
      </c>
      <c r="S11" s="1245">
        <f t="shared" si="5"/>
        <v>-0.37494039999999984</v>
      </c>
      <c r="T11" s="1246">
        <f t="shared" si="5"/>
        <v>0.28632774999999988</v>
      </c>
      <c r="U11" s="1247">
        <f t="shared" si="5"/>
        <v>2.147731349999999</v>
      </c>
      <c r="V11" s="1429">
        <f t="shared" si="5"/>
        <v>3.0633752500000071</v>
      </c>
    </row>
    <row r="12" spans="2:22" ht="19.2" x14ac:dyDescent="0.4">
      <c r="B12" s="1826"/>
      <c r="C12" s="1780" t="s">
        <v>558</v>
      </c>
      <c r="D12" s="1781"/>
      <c r="E12" s="1782"/>
      <c r="F12" s="1686">
        <f t="shared" ref="F12:V12" si="6">F48-F30</f>
        <v>38.296830086000014</v>
      </c>
      <c r="G12" s="1428">
        <f t="shared" si="6"/>
        <v>9.4160722000000021</v>
      </c>
      <c r="H12" s="1687">
        <f t="shared" si="6"/>
        <v>50.654598220000011</v>
      </c>
      <c r="I12" s="1641">
        <f t="shared" si="6"/>
        <v>98.367500506000056</v>
      </c>
      <c r="J12" s="1688">
        <f t="shared" si="6"/>
        <v>45.752382432000005</v>
      </c>
      <c r="K12" s="1428">
        <f t="shared" si="6"/>
        <v>73.068473807999993</v>
      </c>
      <c r="L12" s="1687">
        <f t="shared" si="6"/>
        <v>16.725483610000012</v>
      </c>
      <c r="M12" s="1641">
        <f t="shared" si="6"/>
        <v>135.54633984999998</v>
      </c>
      <c r="N12" s="1688">
        <f t="shared" si="6"/>
        <v>48.779656248000009</v>
      </c>
      <c r="O12" s="1428">
        <f t="shared" si="6"/>
        <v>24.671676971999986</v>
      </c>
      <c r="P12" s="1687">
        <f t="shared" si="6"/>
        <v>24.836296899999994</v>
      </c>
      <c r="Q12" s="1641">
        <f t="shared" si="6"/>
        <v>98.287630120000017</v>
      </c>
      <c r="R12" s="1688">
        <f t="shared" si="6"/>
        <v>-60.315384592000015</v>
      </c>
      <c r="S12" s="1428">
        <f t="shared" si="6"/>
        <v>-41.409146121999996</v>
      </c>
      <c r="T12" s="1687">
        <f t="shared" si="6"/>
        <v>26.155883549999984</v>
      </c>
      <c r="U12" s="1641">
        <f t="shared" si="6"/>
        <v>-75.568647164000083</v>
      </c>
      <c r="V12" s="1642">
        <f t="shared" si="6"/>
        <v>256.63282331200003</v>
      </c>
    </row>
    <row r="13" spans="2:22" ht="19.2" hidden="1" x14ac:dyDescent="0.4">
      <c r="B13" s="1826"/>
      <c r="C13" s="787" t="s">
        <v>2438</v>
      </c>
      <c r="D13" s="788"/>
      <c r="E13" s="1643"/>
      <c r="F13" s="1644">
        <f t="shared" ref="F13:V13" si="7">F49-F31</f>
        <v>6.4276116200000022</v>
      </c>
      <c r="G13" s="1477">
        <f t="shared" si="7"/>
        <v>12.739245220000001</v>
      </c>
      <c r="H13" s="1478">
        <f t="shared" si="7"/>
        <v>-0.41481614999999961</v>
      </c>
      <c r="I13" s="1645">
        <f t="shared" si="7"/>
        <v>18.752040690000005</v>
      </c>
      <c r="J13" s="1646">
        <f t="shared" si="7"/>
        <v>12.918406389999998</v>
      </c>
      <c r="K13" s="1647">
        <f t="shared" si="7"/>
        <v>-16.727663209999999</v>
      </c>
      <c r="L13" s="1648">
        <f t="shared" si="7"/>
        <v>12.351425590000002</v>
      </c>
      <c r="M13" s="1645">
        <f t="shared" si="7"/>
        <v>8.5421687700000035</v>
      </c>
      <c r="N13" s="1646">
        <f t="shared" si="7"/>
        <v>-0.32005555200000124</v>
      </c>
      <c r="O13" s="1647">
        <f t="shared" si="7"/>
        <v>-15.434925145600001</v>
      </c>
      <c r="P13" s="1648">
        <f t="shared" si="7"/>
        <v>15.671133699999999</v>
      </c>
      <c r="Q13" s="1645">
        <f t="shared" si="7"/>
        <v>-8.3846997599998474E-2</v>
      </c>
      <c r="R13" s="1646">
        <f t="shared" si="7"/>
        <v>6.3594400000000029</v>
      </c>
      <c r="S13" s="1647">
        <f t="shared" si="7"/>
        <v>-18.055305000000001</v>
      </c>
      <c r="T13" s="1648">
        <f t="shared" si="7"/>
        <v>22.234605000000002</v>
      </c>
      <c r="U13" s="1645">
        <f t="shared" si="7"/>
        <v>10.538739999999997</v>
      </c>
      <c r="V13" s="1649">
        <f t="shared" si="7"/>
        <v>37.749102462400003</v>
      </c>
    </row>
    <row r="14" spans="2:22" ht="19.2" x14ac:dyDescent="0.4">
      <c r="B14" s="1826"/>
      <c r="C14" s="1780" t="s">
        <v>682</v>
      </c>
      <c r="D14" s="1781"/>
      <c r="E14" s="1782"/>
      <c r="F14" s="1686">
        <f t="shared" ref="F14:V14" si="8">F50-F32</f>
        <v>6.4276116200000022</v>
      </c>
      <c r="G14" s="1688">
        <f t="shared" si="8"/>
        <v>12.739245220000001</v>
      </c>
      <c r="H14" s="1688">
        <f t="shared" si="8"/>
        <v>-0.41481614999999961</v>
      </c>
      <c r="I14" s="1641">
        <f t="shared" si="8"/>
        <v>18.752040690000005</v>
      </c>
      <c r="J14" s="1688">
        <f t="shared" si="8"/>
        <v>12.918406389999998</v>
      </c>
      <c r="K14" s="1428">
        <f t="shared" si="8"/>
        <v>-16.727663209999999</v>
      </c>
      <c r="L14" s="1687">
        <f t="shared" si="8"/>
        <v>12.351425590000002</v>
      </c>
      <c r="M14" s="1641">
        <f t="shared" si="8"/>
        <v>8.5421687700000035</v>
      </c>
      <c r="N14" s="1688">
        <f t="shared" si="8"/>
        <v>-0.32005555200000124</v>
      </c>
      <c r="O14" s="1428">
        <f t="shared" si="8"/>
        <v>-15.434925145600001</v>
      </c>
      <c r="P14" s="1687">
        <f t="shared" si="8"/>
        <v>15.671133699999999</v>
      </c>
      <c r="Q14" s="1641">
        <f t="shared" si="8"/>
        <v>-8.3846997599998474E-2</v>
      </c>
      <c r="R14" s="1688">
        <f t="shared" si="8"/>
        <v>6.3594400000000029</v>
      </c>
      <c r="S14" s="1428">
        <f t="shared" si="8"/>
        <v>-18.055305000000001</v>
      </c>
      <c r="T14" s="1687">
        <f t="shared" si="8"/>
        <v>22.234605000000002</v>
      </c>
      <c r="U14" s="1641">
        <f t="shared" si="8"/>
        <v>10.538739999999997</v>
      </c>
      <c r="V14" s="1642">
        <f t="shared" si="8"/>
        <v>37.749102462400003</v>
      </c>
    </row>
    <row r="15" spans="2:22" ht="20.399999999999999" hidden="1" x14ac:dyDescent="0.4">
      <c r="B15" s="1826"/>
      <c r="C15" s="1835" t="s">
        <v>668</v>
      </c>
      <c r="D15" s="872" t="s">
        <v>670</v>
      </c>
      <c r="E15" s="546" t="s">
        <v>579</v>
      </c>
      <c r="F15" s="1650">
        <f t="shared" ref="F15:V15" si="9">F51-F33</f>
        <v>-0.67</v>
      </c>
      <c r="G15" s="1651">
        <f t="shared" si="9"/>
        <v>0</v>
      </c>
      <c r="H15" s="1652">
        <f t="shared" si="9"/>
        <v>0</v>
      </c>
      <c r="I15" s="1653">
        <f t="shared" si="9"/>
        <v>-0.67</v>
      </c>
      <c r="J15" s="1652">
        <f t="shared" si="9"/>
        <v>0.3</v>
      </c>
      <c r="K15" s="1651">
        <f t="shared" si="9"/>
        <v>0</v>
      </c>
      <c r="L15" s="1652">
        <f t="shared" si="9"/>
        <v>0</v>
      </c>
      <c r="M15" s="1653">
        <f t="shared" si="9"/>
        <v>0.3</v>
      </c>
      <c r="N15" s="1654">
        <f t="shared" si="9"/>
        <v>0</v>
      </c>
      <c r="O15" s="1651">
        <f t="shared" si="9"/>
        <v>0</v>
      </c>
      <c r="P15" s="1652">
        <f t="shared" si="9"/>
        <v>0</v>
      </c>
      <c r="Q15" s="1653">
        <f t="shared" si="9"/>
        <v>0</v>
      </c>
      <c r="R15" s="1654">
        <f t="shared" si="9"/>
        <v>0</v>
      </c>
      <c r="S15" s="1651">
        <f t="shared" si="9"/>
        <v>0</v>
      </c>
      <c r="T15" s="1652">
        <f t="shared" si="9"/>
        <v>0</v>
      </c>
      <c r="U15" s="1653">
        <f t="shared" si="9"/>
        <v>0</v>
      </c>
      <c r="V15" s="1655">
        <f t="shared" si="9"/>
        <v>-0.37000000000000005</v>
      </c>
    </row>
    <row r="16" spans="2:22" ht="20.399999999999999" hidden="1" x14ac:dyDescent="0.4">
      <c r="B16" s="1826"/>
      <c r="C16" s="1836"/>
      <c r="D16" s="787"/>
      <c r="E16" s="1122" t="s">
        <v>598</v>
      </c>
      <c r="F16" s="1656">
        <f t="shared" ref="F16:V16" si="10">F52-F34</f>
        <v>0.9375</v>
      </c>
      <c r="G16" s="1657">
        <f t="shared" si="10"/>
        <v>0.46875</v>
      </c>
      <c r="H16" s="1658">
        <f t="shared" si="10"/>
        <v>-2.7225000000000001</v>
      </c>
      <c r="I16" s="1659">
        <f t="shared" si="10"/>
        <v>-1.3162500000000001</v>
      </c>
      <c r="J16" s="1660">
        <f t="shared" si="10"/>
        <v>0.9375</v>
      </c>
      <c r="K16" s="1657">
        <f t="shared" si="10"/>
        <v>0.46875</v>
      </c>
      <c r="L16" s="1658">
        <f t="shared" si="10"/>
        <v>-1.6212499999999999</v>
      </c>
      <c r="M16" s="1659">
        <f t="shared" si="10"/>
        <v>-0.21499999999999986</v>
      </c>
      <c r="N16" s="1660">
        <f t="shared" si="10"/>
        <v>-2.3875000000000002</v>
      </c>
      <c r="O16" s="1657">
        <f t="shared" si="10"/>
        <v>-1.18</v>
      </c>
      <c r="P16" s="1658">
        <f t="shared" si="10"/>
        <v>-4.3375000000000004</v>
      </c>
      <c r="Q16" s="1659">
        <f t="shared" si="10"/>
        <v>-7.9050000000000011</v>
      </c>
      <c r="R16" s="1660">
        <f t="shared" si="10"/>
        <v>0.46875</v>
      </c>
      <c r="S16" s="1657">
        <f t="shared" si="10"/>
        <v>-0.85</v>
      </c>
      <c r="T16" s="1658">
        <f t="shared" si="10"/>
        <v>-2.5187499999999998</v>
      </c>
      <c r="U16" s="1659">
        <f t="shared" si="10"/>
        <v>-2.9</v>
      </c>
      <c r="V16" s="1661">
        <f t="shared" si="10"/>
        <v>-12.33625</v>
      </c>
    </row>
    <row r="17" spans="2:22" ht="20.399999999999999" hidden="1" x14ac:dyDescent="0.4">
      <c r="B17" s="1826"/>
      <c r="C17" s="1836"/>
      <c r="D17" s="787"/>
      <c r="E17" s="1122" t="s">
        <v>585</v>
      </c>
      <c r="F17" s="1656">
        <f t="shared" ref="F17:V17" si="11">F53-F35</f>
        <v>-1.4280416699999998</v>
      </c>
      <c r="G17" s="1657">
        <f t="shared" si="11"/>
        <v>2.2339583299999997</v>
      </c>
      <c r="H17" s="1658">
        <f t="shared" si="11"/>
        <v>1.26770833</v>
      </c>
      <c r="I17" s="1659">
        <f t="shared" si="11"/>
        <v>2.0736249900000008</v>
      </c>
      <c r="J17" s="1660">
        <f t="shared" si="11"/>
        <v>1.7586666600000003</v>
      </c>
      <c r="K17" s="1657">
        <f t="shared" si="11"/>
        <v>-2.30583334</v>
      </c>
      <c r="L17" s="1658">
        <f t="shared" si="11"/>
        <v>2.5554166600000001</v>
      </c>
      <c r="M17" s="1659">
        <f t="shared" si="11"/>
        <v>2.0082499800000004</v>
      </c>
      <c r="N17" s="1660">
        <f t="shared" si="11"/>
        <v>-0.36208333999999998</v>
      </c>
      <c r="O17" s="1657">
        <f t="shared" si="11"/>
        <v>0.10666666000000002</v>
      </c>
      <c r="P17" s="1658">
        <f t="shared" si="11"/>
        <v>-0.83083334000000009</v>
      </c>
      <c r="Q17" s="1659">
        <f t="shared" si="11"/>
        <v>-1.08625002</v>
      </c>
      <c r="R17" s="1660">
        <f t="shared" si="11"/>
        <v>-0.36208333999999998</v>
      </c>
      <c r="S17" s="1657">
        <f t="shared" si="11"/>
        <v>0.10666666000000002</v>
      </c>
      <c r="T17" s="1658">
        <f t="shared" si="11"/>
        <v>-1.2995833400000001</v>
      </c>
      <c r="U17" s="1659">
        <f t="shared" si="11"/>
        <v>-1.55500002</v>
      </c>
      <c r="V17" s="1661">
        <f t="shared" si="11"/>
        <v>1.4406249300000002</v>
      </c>
    </row>
    <row r="18" spans="2:22" ht="20.399999999999999" hidden="1" x14ac:dyDescent="0.4">
      <c r="B18" s="1826"/>
      <c r="C18" s="1836"/>
      <c r="D18" s="787"/>
      <c r="E18" s="1123" t="s">
        <v>671</v>
      </c>
      <c r="F18" s="1662">
        <f t="shared" ref="F18:V18" si="12">F54-F36</f>
        <v>-0.50392556799999999</v>
      </c>
      <c r="G18" s="1663">
        <f t="shared" si="12"/>
        <v>-4.1760419999999999E-2</v>
      </c>
      <c r="H18" s="1664">
        <f t="shared" si="12"/>
        <v>-0.16489000000000001</v>
      </c>
      <c r="I18" s="1665">
        <f t="shared" si="12"/>
        <v>-0.71057598799999999</v>
      </c>
      <c r="J18" s="1666">
        <f t="shared" si="12"/>
        <v>0</v>
      </c>
      <c r="K18" s="1663">
        <f t="shared" si="12"/>
        <v>0</v>
      </c>
      <c r="L18" s="1664">
        <f t="shared" si="12"/>
        <v>-0.26042999999999999</v>
      </c>
      <c r="M18" s="1665">
        <f t="shared" si="12"/>
        <v>-0.26042999999999999</v>
      </c>
      <c r="N18" s="1666">
        <f t="shared" si="12"/>
        <v>0</v>
      </c>
      <c r="O18" s="1663">
        <f t="shared" si="12"/>
        <v>0</v>
      </c>
      <c r="P18" s="1664">
        <f t="shared" si="12"/>
        <v>0</v>
      </c>
      <c r="Q18" s="1665">
        <f t="shared" si="12"/>
        <v>0</v>
      </c>
      <c r="R18" s="1666">
        <f t="shared" si="12"/>
        <v>0</v>
      </c>
      <c r="S18" s="1663">
        <f t="shared" si="12"/>
        <v>0</v>
      </c>
      <c r="T18" s="1664">
        <f t="shared" si="12"/>
        <v>0</v>
      </c>
      <c r="U18" s="1665">
        <f t="shared" si="12"/>
        <v>0</v>
      </c>
      <c r="V18" s="1667">
        <f t="shared" si="12"/>
        <v>-0.97100598799999993</v>
      </c>
    </row>
    <row r="19" spans="2:22" ht="20.399999999999999" hidden="1" x14ac:dyDescent="0.4">
      <c r="B19" s="1826"/>
      <c r="C19" s="1836"/>
      <c r="D19" s="788"/>
      <c r="E19" s="873"/>
      <c r="F19" s="1668">
        <f t="shared" ref="F19:V19" si="13">F55-F37</f>
        <v>-1.6644672379999998</v>
      </c>
      <c r="G19" s="1669">
        <f t="shared" si="13"/>
        <v>2.66094791</v>
      </c>
      <c r="H19" s="1670">
        <f t="shared" si="13"/>
        <v>-1.6196816699999994</v>
      </c>
      <c r="I19" s="1645">
        <f t="shared" si="13"/>
        <v>-0.62320099799999795</v>
      </c>
      <c r="J19" s="1671">
        <f t="shared" si="13"/>
        <v>2.9961666600000001</v>
      </c>
      <c r="K19" s="1669">
        <f t="shared" si="13"/>
        <v>-1.83708334</v>
      </c>
      <c r="L19" s="1670">
        <f t="shared" si="13"/>
        <v>0.67373665999999988</v>
      </c>
      <c r="M19" s="1645">
        <f t="shared" si="13"/>
        <v>1.83281998</v>
      </c>
      <c r="N19" s="1671">
        <f t="shared" si="13"/>
        <v>-2.74958334</v>
      </c>
      <c r="O19" s="1669">
        <f t="shared" si="13"/>
        <v>-1.07333334</v>
      </c>
      <c r="P19" s="1670">
        <f t="shared" si="13"/>
        <v>-5.1683333400000002</v>
      </c>
      <c r="Q19" s="1645">
        <f t="shared" si="13"/>
        <v>-8.9912500200000007</v>
      </c>
      <c r="R19" s="1671">
        <f t="shared" si="13"/>
        <v>0.10666666000000002</v>
      </c>
      <c r="S19" s="1669">
        <f t="shared" si="13"/>
        <v>-0.74333333999999995</v>
      </c>
      <c r="T19" s="1670">
        <f t="shared" si="13"/>
        <v>-3.8183333400000001</v>
      </c>
      <c r="U19" s="1645">
        <f t="shared" si="13"/>
        <v>-4.4550000199999999</v>
      </c>
      <c r="V19" s="1672">
        <f t="shared" si="13"/>
        <v>-12.236631057999997</v>
      </c>
    </row>
    <row r="20" spans="2:22" ht="20.399999999999999" hidden="1" x14ac:dyDescent="0.4">
      <c r="B20" s="1826"/>
      <c r="C20" s="1836"/>
      <c r="D20" s="775" t="s">
        <v>669</v>
      </c>
      <c r="E20" s="874" t="s">
        <v>626</v>
      </c>
      <c r="F20" s="1673">
        <f t="shared" ref="F20:V20" si="14">F56-F38</f>
        <v>-29.132010360000002</v>
      </c>
      <c r="G20" s="1669">
        <f t="shared" si="14"/>
        <v>8.3989640000000004E-2</v>
      </c>
      <c r="H20" s="1670">
        <f t="shared" si="14"/>
        <v>10.113989639999998</v>
      </c>
      <c r="I20" s="1645">
        <f t="shared" si="14"/>
        <v>-18.934031080000004</v>
      </c>
      <c r="J20" s="1674">
        <f t="shared" si="14"/>
        <v>12.17198964</v>
      </c>
      <c r="K20" s="1669">
        <f t="shared" si="14"/>
        <v>-21.498010359999999</v>
      </c>
      <c r="L20" s="1670">
        <f t="shared" si="14"/>
        <v>-0.37601036000000043</v>
      </c>
      <c r="M20" s="1645">
        <f t="shared" si="14"/>
        <v>-9.7020310800000047</v>
      </c>
      <c r="N20" s="1674">
        <f t="shared" si="14"/>
        <v>-0.85601035999999997</v>
      </c>
      <c r="O20" s="1669">
        <f t="shared" si="14"/>
        <v>-12.620610359999999</v>
      </c>
      <c r="P20" s="1670">
        <f t="shared" si="14"/>
        <v>6.4259896400000009</v>
      </c>
      <c r="Q20" s="1645">
        <f t="shared" si="14"/>
        <v>-7.0506310799999987</v>
      </c>
      <c r="R20" s="1674">
        <f t="shared" si="14"/>
        <v>-0.23601036</v>
      </c>
      <c r="S20" s="1669">
        <f t="shared" si="14"/>
        <v>16.382989639999998</v>
      </c>
      <c r="T20" s="1670">
        <f t="shared" si="14"/>
        <v>7.1855896399999999</v>
      </c>
      <c r="U20" s="1645">
        <f t="shared" si="14"/>
        <v>23.332568920000003</v>
      </c>
      <c r="V20" s="1672">
        <f t="shared" si="14"/>
        <v>-12.354124320000011</v>
      </c>
    </row>
    <row r="21" spans="2:22" ht="19.8" thickBot="1" x14ac:dyDescent="0.45">
      <c r="B21" s="1827"/>
      <c r="C21" s="1840" t="s">
        <v>668</v>
      </c>
      <c r="D21" s="1841"/>
      <c r="E21" s="1842"/>
      <c r="F21" s="1689">
        <f t="shared" ref="F21:V21" si="15">F57-F39</f>
        <v>-30.796477598000003</v>
      </c>
      <c r="G21" s="1690">
        <f t="shared" si="15"/>
        <v>2.7449375499999995</v>
      </c>
      <c r="H21" s="1691">
        <f t="shared" si="15"/>
        <v>8.4943079700000013</v>
      </c>
      <c r="I21" s="1675">
        <f t="shared" si="15"/>
        <v>-19.557232078000006</v>
      </c>
      <c r="J21" s="1696">
        <f t="shared" si="15"/>
        <v>15.1681563</v>
      </c>
      <c r="K21" s="1484">
        <f t="shared" si="15"/>
        <v>-23.335093699999998</v>
      </c>
      <c r="L21" s="1483">
        <f t="shared" si="15"/>
        <v>0.297726299999999</v>
      </c>
      <c r="M21" s="1676">
        <f t="shared" si="15"/>
        <v>-7.8692111000000047</v>
      </c>
      <c r="N21" s="1696">
        <f t="shared" si="15"/>
        <v>-3.6055937</v>
      </c>
      <c r="O21" s="1484">
        <f t="shared" si="15"/>
        <v>-13.6939437</v>
      </c>
      <c r="P21" s="1483">
        <f t="shared" si="15"/>
        <v>1.2576563000000007</v>
      </c>
      <c r="Q21" s="1676">
        <f t="shared" si="15"/>
        <v>-16.041881100000005</v>
      </c>
      <c r="R21" s="1696">
        <f t="shared" si="15"/>
        <v>-0.12934369999999995</v>
      </c>
      <c r="S21" s="1484">
        <f t="shared" si="15"/>
        <v>15.639656299999999</v>
      </c>
      <c r="T21" s="1483">
        <f t="shared" si="15"/>
        <v>3.3672563000000011</v>
      </c>
      <c r="U21" s="1676">
        <f t="shared" si="15"/>
        <v>18.877568900000004</v>
      </c>
      <c r="V21" s="1677">
        <f t="shared" si="15"/>
        <v>-24.590755377999983</v>
      </c>
    </row>
    <row r="22" spans="2:22" ht="19.2" customHeight="1" x14ac:dyDescent="0.4">
      <c r="B22" s="1823" t="s">
        <v>65</v>
      </c>
      <c r="C22" s="1833" t="s">
        <v>556</v>
      </c>
      <c r="D22" s="1843" t="s">
        <v>0</v>
      </c>
      <c r="E22" s="1848" t="s">
        <v>66</v>
      </c>
      <c r="F22" s="1493"/>
      <c r="G22" s="1493"/>
      <c r="H22" s="1493"/>
      <c r="I22" s="1493"/>
      <c r="J22" s="1493"/>
      <c r="K22" s="1493"/>
      <c r="L22" s="1493"/>
      <c r="M22" s="1493"/>
      <c r="N22" s="1493" t="s">
        <v>2440</v>
      </c>
      <c r="O22" s="1493"/>
      <c r="P22" s="1493"/>
      <c r="Q22" s="1493"/>
      <c r="R22" s="1493"/>
      <c r="S22" s="1493"/>
      <c r="T22" s="1493"/>
      <c r="U22" s="1493"/>
      <c r="V22" s="1495"/>
    </row>
    <row r="23" spans="2:22" ht="19.2" x14ac:dyDescent="0.4">
      <c r="B23" s="1824"/>
      <c r="C23" s="1834"/>
      <c r="D23" s="1790"/>
      <c r="E23" s="1849"/>
      <c r="F23" s="1680" t="s">
        <v>175</v>
      </c>
      <c r="G23" s="1681" t="s">
        <v>176</v>
      </c>
      <c r="H23" s="1682" t="s">
        <v>177</v>
      </c>
      <c r="I23" s="1634" t="s">
        <v>436</v>
      </c>
      <c r="J23" s="1693" t="s">
        <v>178</v>
      </c>
      <c r="K23" s="1694" t="s">
        <v>179</v>
      </c>
      <c r="L23" s="1695" t="s">
        <v>180</v>
      </c>
      <c r="M23" s="1506" t="s">
        <v>189</v>
      </c>
      <c r="N23" s="1693" t="s">
        <v>181</v>
      </c>
      <c r="O23" s="1694" t="s">
        <v>182</v>
      </c>
      <c r="P23" s="1695" t="s">
        <v>183</v>
      </c>
      <c r="Q23" s="1506" t="s">
        <v>190</v>
      </c>
      <c r="R23" s="1693" t="s">
        <v>184</v>
      </c>
      <c r="S23" s="1694" t="s">
        <v>185</v>
      </c>
      <c r="T23" s="1695" t="s">
        <v>186</v>
      </c>
      <c r="U23" s="1506" t="s">
        <v>191</v>
      </c>
      <c r="V23" s="1507" t="s">
        <v>187</v>
      </c>
    </row>
    <row r="24" spans="2:22" ht="19.8" thickBot="1" x14ac:dyDescent="0.45">
      <c r="B24" s="1837" t="s">
        <v>284</v>
      </c>
      <c r="C24" s="1838"/>
      <c r="D24" s="1838"/>
      <c r="E24" s="1839"/>
      <c r="F24" s="1683">
        <f t="shared" ref="F24:V24" si="16">F30+F32+F39</f>
        <v>112.80753877799999</v>
      </c>
      <c r="G24" s="1692">
        <f t="shared" si="16"/>
        <v>67.552261030000011</v>
      </c>
      <c r="H24" s="1692">
        <f t="shared" si="16"/>
        <v>93.744845979999994</v>
      </c>
      <c r="I24" s="1639">
        <f t="shared" si="16"/>
        <v>274.10464578799997</v>
      </c>
      <c r="J24" s="1692">
        <f t="shared" si="16"/>
        <v>92.986011110000007</v>
      </c>
      <c r="K24" s="1692">
        <f t="shared" si="16"/>
        <v>107.32624990999999</v>
      </c>
      <c r="L24" s="1692">
        <f t="shared" si="16"/>
        <v>121.81765710999998</v>
      </c>
      <c r="M24" s="1446">
        <f t="shared" si="16"/>
        <v>322.12991813000002</v>
      </c>
      <c r="N24" s="1692">
        <f t="shared" si="16"/>
        <v>99.240243251999999</v>
      </c>
      <c r="O24" s="1692">
        <f t="shared" si="16"/>
        <v>143.09291954560001</v>
      </c>
      <c r="P24" s="1692">
        <f t="shared" si="16"/>
        <v>129.395332</v>
      </c>
      <c r="Q24" s="1446">
        <f t="shared" si="16"/>
        <v>371.72849479760004</v>
      </c>
      <c r="R24" s="1692">
        <f t="shared" si="16"/>
        <v>142.3841003</v>
      </c>
      <c r="S24" s="1692">
        <f t="shared" si="16"/>
        <v>169.40748169999998</v>
      </c>
      <c r="T24" s="1692">
        <f t="shared" si="16"/>
        <v>113.89855374999999</v>
      </c>
      <c r="U24" s="1446">
        <f t="shared" si="16"/>
        <v>425.69013575000002</v>
      </c>
      <c r="V24" s="1450">
        <f t="shared" si="16"/>
        <v>1393.6531944655999</v>
      </c>
    </row>
    <row r="25" spans="2:22" ht="19.2" hidden="1" x14ac:dyDescent="0.4">
      <c r="B25" s="1830" t="s">
        <v>2441</v>
      </c>
      <c r="C25" s="1828" t="s">
        <v>558</v>
      </c>
      <c r="D25" s="681" t="s">
        <v>49</v>
      </c>
      <c r="E25" s="875" t="s">
        <v>68</v>
      </c>
      <c r="F25" s="1635">
        <v>49.012503000000002</v>
      </c>
      <c r="G25" s="1406">
        <v>25.548524</v>
      </c>
      <c r="H25" s="1407">
        <v>32.070624000000002</v>
      </c>
      <c r="I25" s="1408">
        <f t="shared" ref="I25:I38" si="17">SUM(F25:H25)</f>
        <v>106.63165100000001</v>
      </c>
      <c r="J25" s="1405">
        <v>34.032668999999999</v>
      </c>
      <c r="K25" s="1405">
        <v>19.915137999999999</v>
      </c>
      <c r="L25" s="1405">
        <v>44.855663</v>
      </c>
      <c r="M25" s="1408">
        <f t="shared" ref="M25:M38" si="18">SUM(J25:L25)</f>
        <v>98.803470000000004</v>
      </c>
      <c r="N25" s="1405">
        <v>28.090426999999998</v>
      </c>
      <c r="O25" s="1405">
        <v>48.690204000000001</v>
      </c>
      <c r="P25" s="1405">
        <v>40.908414</v>
      </c>
      <c r="Q25" s="1408">
        <f t="shared" ref="Q25:Q38" si="19">SUM(N25:P25)</f>
        <v>117.68904499999999</v>
      </c>
      <c r="R25" s="1405">
        <v>39.299700000000001</v>
      </c>
      <c r="S25" s="1406">
        <v>65.260800000000003</v>
      </c>
      <c r="T25" s="1407">
        <v>16.502507999999999</v>
      </c>
      <c r="U25" s="1408">
        <f t="shared" ref="U25:U38" si="20">SUM(R25:T25)</f>
        <v>121.063008</v>
      </c>
      <c r="V25" s="1409">
        <f t="shared" ref="V25:V38" si="21">SUM(U25,Q25,M25,I25)</f>
        <v>444.18717400000003</v>
      </c>
    </row>
    <row r="26" spans="2:22" ht="19.2" hidden="1" x14ac:dyDescent="0.4">
      <c r="B26" s="1831"/>
      <c r="C26" s="1829"/>
      <c r="D26" s="114"/>
      <c r="E26" s="876" t="s">
        <v>70</v>
      </c>
      <c r="F26" s="1636">
        <v>17.651357999999998</v>
      </c>
      <c r="G26" s="1411">
        <v>20.728558</v>
      </c>
      <c r="H26" s="1412">
        <v>29.08802</v>
      </c>
      <c r="I26" s="1413">
        <f t="shared" si="17"/>
        <v>67.467935999999995</v>
      </c>
      <c r="J26" s="1410">
        <v>37.604204000000003</v>
      </c>
      <c r="K26" s="1411">
        <v>11.535708</v>
      </c>
      <c r="L26" s="1412">
        <v>33.269351999999998</v>
      </c>
      <c r="M26" s="1413">
        <f t="shared" si="18"/>
        <v>82.409264000000007</v>
      </c>
      <c r="N26" s="1410">
        <v>42.593114</v>
      </c>
      <c r="O26" s="1412">
        <v>30.746592</v>
      </c>
      <c r="P26" s="1411">
        <v>37.3354</v>
      </c>
      <c r="Q26" s="1413">
        <f t="shared" si="19"/>
        <v>110.675106</v>
      </c>
      <c r="R26" s="1410">
        <v>69.9758298</v>
      </c>
      <c r="S26" s="1411">
        <v>42.348453999999997</v>
      </c>
      <c r="T26" s="1412">
        <v>40.215501600000003</v>
      </c>
      <c r="U26" s="1413">
        <f t="shared" si="20"/>
        <v>152.5397854</v>
      </c>
      <c r="V26" s="1414">
        <f t="shared" si="21"/>
        <v>413.09209140000002</v>
      </c>
    </row>
    <row r="27" spans="2:22" ht="19.2" hidden="1" x14ac:dyDescent="0.4">
      <c r="B27" s="1831"/>
      <c r="C27" s="1829"/>
      <c r="D27" s="114"/>
      <c r="E27" s="877" t="s">
        <v>11</v>
      </c>
      <c r="F27" s="1415">
        <v>3.178928</v>
      </c>
      <c r="G27" s="1416">
        <v>3.6924589999999999</v>
      </c>
      <c r="H27" s="1417">
        <v>8.0770839999999993</v>
      </c>
      <c r="I27" s="1418">
        <f t="shared" si="17"/>
        <v>14.948471</v>
      </c>
      <c r="J27" s="1419">
        <v>8.4329020000000003</v>
      </c>
      <c r="K27" s="1416">
        <v>25.520341999999999</v>
      </c>
      <c r="L27" s="1417">
        <v>16.947593999999999</v>
      </c>
      <c r="M27" s="1418">
        <f t="shared" si="18"/>
        <v>50.900837999999993</v>
      </c>
      <c r="N27" s="1419">
        <v>8.1778279999999999</v>
      </c>
      <c r="O27" s="1417">
        <v>12.021219</v>
      </c>
      <c r="P27" s="1416">
        <v>23.006758000000001</v>
      </c>
      <c r="Q27" s="1418">
        <f t="shared" si="19"/>
        <v>43.205804999999998</v>
      </c>
      <c r="R27" s="1420">
        <v>17.765504</v>
      </c>
      <c r="S27" s="1416">
        <v>28.470044999999999</v>
      </c>
      <c r="T27" s="1417">
        <v>32.416440000000001</v>
      </c>
      <c r="U27" s="1418">
        <f t="shared" si="20"/>
        <v>78.651989</v>
      </c>
      <c r="V27" s="1421">
        <f t="shared" si="21"/>
        <v>187.70710299999999</v>
      </c>
    </row>
    <row r="28" spans="2:22" ht="19.2" hidden="1" x14ac:dyDescent="0.4">
      <c r="B28" s="1831"/>
      <c r="C28" s="1829"/>
      <c r="D28" s="774"/>
      <c r="E28" s="209"/>
      <c r="F28" s="1637">
        <f>SUM(F25:F27)</f>
        <v>69.842788999999996</v>
      </c>
      <c r="G28" s="1423">
        <f t="shared" ref="G28:U28" si="22">SUM(G25:G27)</f>
        <v>49.969541</v>
      </c>
      <c r="H28" s="1424">
        <f t="shared" si="22"/>
        <v>69.235727999999995</v>
      </c>
      <c r="I28" s="1425">
        <f t="shared" si="22"/>
        <v>189.048058</v>
      </c>
      <c r="J28" s="1422">
        <f t="shared" si="22"/>
        <v>80.069775000000007</v>
      </c>
      <c r="K28" s="1423">
        <f t="shared" si="22"/>
        <v>56.971187999999998</v>
      </c>
      <c r="L28" s="1424">
        <f t="shared" si="22"/>
        <v>95.072608999999986</v>
      </c>
      <c r="M28" s="1425">
        <f t="shared" si="22"/>
        <v>232.113572</v>
      </c>
      <c r="N28" s="1422">
        <f t="shared" si="22"/>
        <v>78.861368999999996</v>
      </c>
      <c r="O28" s="1423">
        <f t="shared" si="22"/>
        <v>91.458015000000003</v>
      </c>
      <c r="P28" s="1424">
        <f t="shared" si="22"/>
        <v>101.25057200000001</v>
      </c>
      <c r="Q28" s="1425">
        <f t="shared" si="22"/>
        <v>271.56995599999999</v>
      </c>
      <c r="R28" s="1422">
        <f t="shared" si="22"/>
        <v>127.04103380000001</v>
      </c>
      <c r="S28" s="1423">
        <f t="shared" si="22"/>
        <v>136.07929899999999</v>
      </c>
      <c r="T28" s="1424">
        <f t="shared" si="22"/>
        <v>89.134449600000011</v>
      </c>
      <c r="U28" s="1425">
        <f t="shared" si="22"/>
        <v>352.25478240000001</v>
      </c>
      <c r="V28" s="1426">
        <f t="shared" si="21"/>
        <v>1044.9863683999999</v>
      </c>
    </row>
    <row r="29" spans="2:22" ht="19.2" hidden="1" x14ac:dyDescent="0.4">
      <c r="B29" s="1831"/>
      <c r="C29" s="1829"/>
      <c r="D29" s="775" t="s">
        <v>543</v>
      </c>
      <c r="E29" s="878"/>
      <c r="F29" s="1638">
        <v>6.1868337999999996</v>
      </c>
      <c r="G29" s="1245">
        <v>4.3794528000000001</v>
      </c>
      <c r="H29" s="1246">
        <v>4.0223598000000003</v>
      </c>
      <c r="I29" s="1247">
        <f t="shared" si="17"/>
        <v>14.5886464</v>
      </c>
      <c r="J29" s="1244">
        <v>6.0428487999999998</v>
      </c>
      <c r="K29" s="1245">
        <v>4.0538049999999997</v>
      </c>
      <c r="L29" s="1246">
        <v>5.3092499999999996</v>
      </c>
      <c r="M29" s="1247">
        <f t="shared" si="18"/>
        <v>15.405903799999997</v>
      </c>
      <c r="N29" s="1244">
        <v>4.591475</v>
      </c>
      <c r="O29" s="1245">
        <v>1.6958857000000001</v>
      </c>
      <c r="P29" s="1246">
        <v>0</v>
      </c>
      <c r="Q29" s="1247">
        <f t="shared" si="19"/>
        <v>6.2873606999999998</v>
      </c>
      <c r="R29" s="1244">
        <v>3.0032128</v>
      </c>
      <c r="S29" s="1245">
        <v>5.7493340000000002</v>
      </c>
      <c r="T29" s="1246">
        <v>3.5385654500000001</v>
      </c>
      <c r="U29" s="1247">
        <f t="shared" si="20"/>
        <v>12.291112250000001</v>
      </c>
      <c r="V29" s="1429">
        <f t="shared" si="21"/>
        <v>48.573023149999997</v>
      </c>
    </row>
    <row r="30" spans="2:22" ht="19.2" x14ac:dyDescent="0.4">
      <c r="B30" s="1831"/>
      <c r="C30" s="1780" t="s">
        <v>558</v>
      </c>
      <c r="D30" s="1781"/>
      <c r="E30" s="1782"/>
      <c r="F30" s="1686">
        <f>F29+F28</f>
        <v>76.029622799999999</v>
      </c>
      <c r="G30" s="1428">
        <f t="shared" ref="G30:V30" si="23">G29+G28</f>
        <v>54.348993800000002</v>
      </c>
      <c r="H30" s="1687">
        <f t="shared" si="23"/>
        <v>73.258087799999998</v>
      </c>
      <c r="I30" s="1641">
        <f t="shared" si="23"/>
        <v>203.63670439999999</v>
      </c>
      <c r="J30" s="1688">
        <f t="shared" si="23"/>
        <v>86.112623800000009</v>
      </c>
      <c r="K30" s="1428">
        <f t="shared" si="23"/>
        <v>61.024992999999995</v>
      </c>
      <c r="L30" s="1687">
        <f t="shared" si="23"/>
        <v>100.38185899999999</v>
      </c>
      <c r="M30" s="1641">
        <f t="shared" si="23"/>
        <v>247.51947580000001</v>
      </c>
      <c r="N30" s="1688">
        <f t="shared" si="23"/>
        <v>83.452843999999999</v>
      </c>
      <c r="O30" s="1428">
        <f t="shared" si="23"/>
        <v>93.153900700000008</v>
      </c>
      <c r="P30" s="1687">
        <f t="shared" si="23"/>
        <v>101.25057200000001</v>
      </c>
      <c r="Q30" s="1641">
        <f t="shared" si="23"/>
        <v>277.85731670000001</v>
      </c>
      <c r="R30" s="1688">
        <f t="shared" si="23"/>
        <v>130.04424660000001</v>
      </c>
      <c r="S30" s="1428">
        <f t="shared" si="23"/>
        <v>141.828633</v>
      </c>
      <c r="T30" s="1687">
        <f t="shared" si="23"/>
        <v>92.673015050000004</v>
      </c>
      <c r="U30" s="1641">
        <f t="shared" si="23"/>
        <v>364.54589465000004</v>
      </c>
      <c r="V30" s="1642">
        <f t="shared" si="23"/>
        <v>1093.5593915499999</v>
      </c>
    </row>
    <row r="31" spans="2:22" ht="19.2" hidden="1" x14ac:dyDescent="0.4">
      <c r="B31" s="1831"/>
      <c r="C31" s="787" t="s">
        <v>2438</v>
      </c>
      <c r="D31" s="788"/>
      <c r="E31" s="1643"/>
      <c r="F31" s="1644">
        <v>3.0051883799999999</v>
      </c>
      <c r="G31" s="1477">
        <v>12.60945478</v>
      </c>
      <c r="H31" s="1478">
        <v>2.3648161499999998</v>
      </c>
      <c r="I31" s="1645">
        <f t="shared" si="17"/>
        <v>17.979459309999999</v>
      </c>
      <c r="J31" s="1646">
        <v>6.0472936099999997</v>
      </c>
      <c r="K31" s="1647">
        <v>17.855413209999998</v>
      </c>
      <c r="L31" s="1648">
        <v>11.95727441</v>
      </c>
      <c r="M31" s="1645">
        <f t="shared" si="18"/>
        <v>35.859981230000002</v>
      </c>
      <c r="N31" s="1646">
        <v>10.993055552000001</v>
      </c>
      <c r="O31" s="1647">
        <v>27.9903251456</v>
      </c>
      <c r="P31" s="1648">
        <v>5.4876662999999999</v>
      </c>
      <c r="Q31" s="1645">
        <f t="shared" si="19"/>
        <v>44.471046997599998</v>
      </c>
      <c r="R31" s="1646">
        <v>11.741759999999999</v>
      </c>
      <c r="S31" s="1647">
        <v>23.215005000000001</v>
      </c>
      <c r="T31" s="1648">
        <v>2.2027950000000001</v>
      </c>
      <c r="U31" s="1645">
        <f t="shared" si="20"/>
        <v>37.159560000000006</v>
      </c>
      <c r="V31" s="1649">
        <f t="shared" si="21"/>
        <v>135.47004753760001</v>
      </c>
    </row>
    <row r="32" spans="2:22" ht="19.2" x14ac:dyDescent="0.4">
      <c r="B32" s="1831"/>
      <c r="C32" s="1780" t="s">
        <v>682</v>
      </c>
      <c r="D32" s="1781"/>
      <c r="E32" s="1782"/>
      <c r="F32" s="1686">
        <f>F31</f>
        <v>3.0051883799999999</v>
      </c>
      <c r="G32" s="1688">
        <f t="shared" ref="G32:V32" si="24">G31</f>
        <v>12.60945478</v>
      </c>
      <c r="H32" s="1688">
        <f t="shared" si="24"/>
        <v>2.3648161499999998</v>
      </c>
      <c r="I32" s="1641">
        <f t="shared" si="24"/>
        <v>17.979459309999999</v>
      </c>
      <c r="J32" s="1688">
        <f t="shared" si="24"/>
        <v>6.0472936099999997</v>
      </c>
      <c r="K32" s="1428">
        <f t="shared" si="24"/>
        <v>17.855413209999998</v>
      </c>
      <c r="L32" s="1687">
        <f t="shared" si="24"/>
        <v>11.95727441</v>
      </c>
      <c r="M32" s="1641">
        <f t="shared" si="24"/>
        <v>35.859981230000002</v>
      </c>
      <c r="N32" s="1688">
        <f t="shared" si="24"/>
        <v>10.993055552000001</v>
      </c>
      <c r="O32" s="1428">
        <f t="shared" si="24"/>
        <v>27.9903251456</v>
      </c>
      <c r="P32" s="1687">
        <f t="shared" si="24"/>
        <v>5.4876662999999999</v>
      </c>
      <c r="Q32" s="1641">
        <f t="shared" si="24"/>
        <v>44.471046997599998</v>
      </c>
      <c r="R32" s="1688">
        <f t="shared" si="24"/>
        <v>11.741759999999999</v>
      </c>
      <c r="S32" s="1428">
        <f t="shared" si="24"/>
        <v>23.215005000000001</v>
      </c>
      <c r="T32" s="1687">
        <f t="shared" si="24"/>
        <v>2.2027950000000001</v>
      </c>
      <c r="U32" s="1641">
        <f t="shared" si="24"/>
        <v>37.159560000000006</v>
      </c>
      <c r="V32" s="1642">
        <f t="shared" si="24"/>
        <v>135.47004753760001</v>
      </c>
    </row>
    <row r="33" spans="2:22" ht="20.399999999999999" hidden="1" x14ac:dyDescent="0.4">
      <c r="B33" s="1831"/>
      <c r="C33" s="1835" t="s">
        <v>668</v>
      </c>
      <c r="D33" s="872" t="s">
        <v>670</v>
      </c>
      <c r="E33" s="546" t="s">
        <v>579</v>
      </c>
      <c r="F33" s="1650">
        <v>0.67</v>
      </c>
      <c r="G33" s="1651"/>
      <c r="H33" s="1652"/>
      <c r="I33" s="1653">
        <f t="shared" si="17"/>
        <v>0.67</v>
      </c>
      <c r="J33" s="1678"/>
      <c r="K33" s="1651"/>
      <c r="L33" s="1652"/>
      <c r="M33" s="1653">
        <f t="shared" si="18"/>
        <v>0</v>
      </c>
      <c r="N33" s="1654"/>
      <c r="O33" s="1651"/>
      <c r="P33" s="1652"/>
      <c r="Q33" s="1653">
        <f t="shared" si="19"/>
        <v>0</v>
      </c>
      <c r="R33" s="1654"/>
      <c r="S33" s="1651"/>
      <c r="T33" s="1652"/>
      <c r="U33" s="1653">
        <f t="shared" si="20"/>
        <v>0</v>
      </c>
      <c r="V33" s="1655">
        <f t="shared" si="21"/>
        <v>0.67</v>
      </c>
    </row>
    <row r="34" spans="2:22" ht="20.399999999999999" hidden="1" x14ac:dyDescent="0.4">
      <c r="B34" s="1831"/>
      <c r="C34" s="1836"/>
      <c r="D34" s="787"/>
      <c r="E34" s="1122" t="s">
        <v>598</v>
      </c>
      <c r="F34" s="1656">
        <v>0</v>
      </c>
      <c r="G34" s="1657">
        <v>0</v>
      </c>
      <c r="H34" s="1658">
        <v>3.66</v>
      </c>
      <c r="I34" s="1659">
        <f t="shared" si="17"/>
        <v>3.66</v>
      </c>
      <c r="J34" s="1660">
        <v>0</v>
      </c>
      <c r="K34" s="1657">
        <v>0</v>
      </c>
      <c r="L34" s="1658">
        <v>2.09</v>
      </c>
      <c r="M34" s="1659">
        <f t="shared" si="18"/>
        <v>2.09</v>
      </c>
      <c r="N34" s="1660">
        <v>2.8562500000000002</v>
      </c>
      <c r="O34" s="1657">
        <v>1.18</v>
      </c>
      <c r="P34" s="1658">
        <v>4.3375000000000004</v>
      </c>
      <c r="Q34" s="1659">
        <f t="shared" si="19"/>
        <v>8.3737500000000011</v>
      </c>
      <c r="R34" s="1660">
        <v>0</v>
      </c>
      <c r="S34" s="1657">
        <v>0.85</v>
      </c>
      <c r="T34" s="1658">
        <v>2.5187499999999998</v>
      </c>
      <c r="U34" s="1659">
        <f t="shared" si="20"/>
        <v>3.3687499999999999</v>
      </c>
      <c r="V34" s="1661">
        <f t="shared" si="21"/>
        <v>17.4925</v>
      </c>
    </row>
    <row r="35" spans="2:22" ht="20.399999999999999" hidden="1" x14ac:dyDescent="0.4">
      <c r="B35" s="1831"/>
      <c r="C35" s="1836"/>
      <c r="D35" s="787"/>
      <c r="E35" s="1122" t="s">
        <v>585</v>
      </c>
      <c r="F35" s="1656">
        <v>2.7467916699999999</v>
      </c>
      <c r="G35" s="1657">
        <v>0.31604167</v>
      </c>
      <c r="H35" s="1658">
        <v>2.1910416700000002</v>
      </c>
      <c r="I35" s="1659">
        <f t="shared" si="17"/>
        <v>5.2538750099999998</v>
      </c>
      <c r="J35" s="1660">
        <v>0.41008334000000002</v>
      </c>
      <c r="K35" s="1657">
        <v>2.7058333399999999</v>
      </c>
      <c r="L35" s="1658">
        <v>0.36208333999999998</v>
      </c>
      <c r="M35" s="1659">
        <f t="shared" si="18"/>
        <v>3.4780000199999996</v>
      </c>
      <c r="N35" s="1660">
        <v>0.36208333999999998</v>
      </c>
      <c r="O35" s="1657">
        <v>0.36208333999999998</v>
      </c>
      <c r="P35" s="1658">
        <v>1.2995833400000001</v>
      </c>
      <c r="Q35" s="1659">
        <f t="shared" si="19"/>
        <v>2.02375002</v>
      </c>
      <c r="R35" s="1660">
        <v>0.36208333999999998</v>
      </c>
      <c r="S35" s="1657">
        <v>0.83083333999999998</v>
      </c>
      <c r="T35" s="1658">
        <v>1.2995833400000001</v>
      </c>
      <c r="U35" s="1659">
        <f t="shared" si="20"/>
        <v>2.49250002</v>
      </c>
      <c r="V35" s="1661">
        <f t="shared" si="21"/>
        <v>13.24812507</v>
      </c>
    </row>
    <row r="36" spans="2:22" ht="20.399999999999999" hidden="1" x14ac:dyDescent="0.4">
      <c r="B36" s="1831"/>
      <c r="C36" s="1836"/>
      <c r="D36" s="787"/>
      <c r="E36" s="1123" t="s">
        <v>671</v>
      </c>
      <c r="F36" s="1662">
        <v>0.50392556799999999</v>
      </c>
      <c r="G36" s="1663">
        <v>4.1760419999999999E-2</v>
      </c>
      <c r="H36" s="1664">
        <v>0.16489000000000001</v>
      </c>
      <c r="I36" s="1665">
        <f t="shared" si="17"/>
        <v>0.71057598799999999</v>
      </c>
      <c r="J36" s="1666">
        <v>0</v>
      </c>
      <c r="K36" s="1663">
        <v>0</v>
      </c>
      <c r="L36" s="1664">
        <v>0.26042999999999999</v>
      </c>
      <c r="M36" s="1665">
        <f t="shared" si="18"/>
        <v>0.26042999999999999</v>
      </c>
      <c r="N36" s="1666">
        <v>0</v>
      </c>
      <c r="O36" s="1663">
        <v>0</v>
      </c>
      <c r="P36" s="1664">
        <v>0</v>
      </c>
      <c r="Q36" s="1665">
        <f t="shared" si="19"/>
        <v>0</v>
      </c>
      <c r="R36" s="1666">
        <v>0</v>
      </c>
      <c r="S36" s="1663">
        <v>0</v>
      </c>
      <c r="T36" s="1664">
        <v>0</v>
      </c>
      <c r="U36" s="1665">
        <f t="shared" si="20"/>
        <v>0</v>
      </c>
      <c r="V36" s="1667">
        <f t="shared" si="21"/>
        <v>0.97100598799999993</v>
      </c>
    </row>
    <row r="37" spans="2:22" ht="20.399999999999999" hidden="1" x14ac:dyDescent="0.4">
      <c r="B37" s="1831"/>
      <c r="C37" s="1836"/>
      <c r="D37" s="788"/>
      <c r="E37" s="873"/>
      <c r="F37" s="1668">
        <v>3.9207172379999999</v>
      </c>
      <c r="G37" s="1669">
        <v>0.35780209000000002</v>
      </c>
      <c r="H37" s="1670">
        <v>6.0159316699999996</v>
      </c>
      <c r="I37" s="1645">
        <f t="shared" si="17"/>
        <v>10.294450997999999</v>
      </c>
      <c r="J37" s="1671">
        <v>0.41008334000000002</v>
      </c>
      <c r="K37" s="1669">
        <v>2.7058333399999999</v>
      </c>
      <c r="L37" s="1670">
        <v>2.7125133400000001</v>
      </c>
      <c r="M37" s="1645">
        <f t="shared" si="18"/>
        <v>5.8284300199999999</v>
      </c>
      <c r="N37" s="1671">
        <v>3.21833334</v>
      </c>
      <c r="O37" s="1669">
        <v>1.54208334</v>
      </c>
      <c r="P37" s="1670">
        <v>5.6370833400000002</v>
      </c>
      <c r="Q37" s="1645">
        <f t="shared" si="19"/>
        <v>10.397500020000001</v>
      </c>
      <c r="R37" s="1671">
        <v>0.36208333999999998</v>
      </c>
      <c r="S37" s="1669">
        <v>1.68083334</v>
      </c>
      <c r="T37" s="1670">
        <v>3.8183333400000001</v>
      </c>
      <c r="U37" s="1645">
        <f t="shared" si="20"/>
        <v>5.8612500199999999</v>
      </c>
      <c r="V37" s="1672">
        <f t="shared" si="21"/>
        <v>32.381631057999996</v>
      </c>
    </row>
    <row r="38" spans="2:22" ht="20.399999999999999" hidden="1" x14ac:dyDescent="0.4">
      <c r="B38" s="1831"/>
      <c r="C38" s="1836"/>
      <c r="D38" s="775" t="s">
        <v>669</v>
      </c>
      <c r="E38" s="874" t="s">
        <v>626</v>
      </c>
      <c r="F38" s="1673">
        <v>29.852010360000001</v>
      </c>
      <c r="G38" s="1669">
        <v>0.23601036</v>
      </c>
      <c r="H38" s="1670">
        <v>12.106010360000001</v>
      </c>
      <c r="I38" s="1645">
        <f t="shared" si="17"/>
        <v>42.194031080000002</v>
      </c>
      <c r="J38" s="1674">
        <v>0.41601036000000002</v>
      </c>
      <c r="K38" s="1669">
        <v>25.740010359999999</v>
      </c>
      <c r="L38" s="1670">
        <v>6.7660103600000001</v>
      </c>
      <c r="M38" s="1645">
        <f t="shared" si="18"/>
        <v>32.922031080000004</v>
      </c>
      <c r="N38" s="1674">
        <v>1.5760103599999999</v>
      </c>
      <c r="O38" s="1669">
        <v>20.406610359999998</v>
      </c>
      <c r="P38" s="1670">
        <v>17.020010360000001</v>
      </c>
      <c r="Q38" s="1645">
        <f t="shared" si="19"/>
        <v>39.00263108</v>
      </c>
      <c r="R38" s="1674">
        <v>0.23601036</v>
      </c>
      <c r="S38" s="1669">
        <v>2.6830103599999999</v>
      </c>
      <c r="T38" s="1670">
        <v>15.204410360000001</v>
      </c>
      <c r="U38" s="1645">
        <f t="shared" si="20"/>
        <v>18.12343108</v>
      </c>
      <c r="V38" s="1672">
        <f t="shared" si="21"/>
        <v>132.24212432000002</v>
      </c>
    </row>
    <row r="39" spans="2:22" ht="19.8" thickBot="1" x14ac:dyDescent="0.45">
      <c r="B39" s="1832"/>
      <c r="C39" s="1840" t="s">
        <v>668</v>
      </c>
      <c r="D39" s="1841"/>
      <c r="E39" s="1842"/>
      <c r="F39" s="1689">
        <f>F38+F37</f>
        <v>33.772727598000003</v>
      </c>
      <c r="G39" s="1690">
        <f t="shared" ref="G39:V39" si="25">G38+G37</f>
        <v>0.59381245000000005</v>
      </c>
      <c r="H39" s="1691">
        <f t="shared" si="25"/>
        <v>18.12194203</v>
      </c>
      <c r="I39" s="1675">
        <f t="shared" si="25"/>
        <v>52.488482078000004</v>
      </c>
      <c r="J39" s="1478">
        <f t="shared" si="25"/>
        <v>0.82609370000000004</v>
      </c>
      <c r="K39" s="1484">
        <f t="shared" si="25"/>
        <v>28.445843699999998</v>
      </c>
      <c r="L39" s="1483">
        <f t="shared" si="25"/>
        <v>9.4785237000000002</v>
      </c>
      <c r="M39" s="1679">
        <f t="shared" si="25"/>
        <v>38.750461100000003</v>
      </c>
      <c r="N39" s="1696">
        <f t="shared" si="25"/>
        <v>4.7943436999999998</v>
      </c>
      <c r="O39" s="1484">
        <f t="shared" si="25"/>
        <v>21.9486937</v>
      </c>
      <c r="P39" s="1483">
        <f t="shared" si="25"/>
        <v>22.657093700000001</v>
      </c>
      <c r="Q39" s="1679">
        <f t="shared" si="25"/>
        <v>49.400131100000003</v>
      </c>
      <c r="R39" s="1696">
        <f t="shared" si="25"/>
        <v>0.59809369999999995</v>
      </c>
      <c r="S39" s="1484">
        <f t="shared" si="25"/>
        <v>4.3638437000000003</v>
      </c>
      <c r="T39" s="1483">
        <f t="shared" si="25"/>
        <v>19.022743699999999</v>
      </c>
      <c r="U39" s="1679">
        <f t="shared" si="25"/>
        <v>23.9846811</v>
      </c>
      <c r="V39" s="1677">
        <f t="shared" si="25"/>
        <v>164.623755378</v>
      </c>
    </row>
    <row r="40" spans="2:22" ht="19.2" x14ac:dyDescent="0.4">
      <c r="B40" s="1823" t="s">
        <v>65</v>
      </c>
      <c r="C40" s="1833" t="s">
        <v>556</v>
      </c>
      <c r="D40" s="1843" t="s">
        <v>0</v>
      </c>
      <c r="E40" s="1848" t="s">
        <v>66</v>
      </c>
      <c r="F40" s="1493"/>
      <c r="G40" s="1493"/>
      <c r="H40" s="1493"/>
      <c r="I40" s="1493"/>
      <c r="J40" s="1493"/>
      <c r="K40" s="1493"/>
      <c r="L40" s="1493"/>
      <c r="M40" s="1493"/>
      <c r="N40" s="1493" t="s">
        <v>357</v>
      </c>
      <c r="O40" s="1493"/>
      <c r="P40" s="1493"/>
      <c r="Q40" s="1493"/>
      <c r="R40" s="1493"/>
      <c r="S40" s="1493"/>
      <c r="T40" s="1493"/>
      <c r="U40" s="1493"/>
      <c r="V40" s="1495"/>
    </row>
    <row r="41" spans="2:22" ht="19.2" x14ac:dyDescent="0.4">
      <c r="B41" s="1824"/>
      <c r="C41" s="1834"/>
      <c r="D41" s="1790"/>
      <c r="E41" s="1849"/>
      <c r="F41" s="1680" t="s">
        <v>175</v>
      </c>
      <c r="G41" s="1681" t="s">
        <v>176</v>
      </c>
      <c r="H41" s="1682" t="s">
        <v>177</v>
      </c>
      <c r="I41" s="1634" t="s">
        <v>436</v>
      </c>
      <c r="J41" s="1693" t="s">
        <v>178</v>
      </c>
      <c r="K41" s="1694" t="s">
        <v>179</v>
      </c>
      <c r="L41" s="1695" t="s">
        <v>180</v>
      </c>
      <c r="M41" s="1506" t="s">
        <v>189</v>
      </c>
      <c r="N41" s="1693" t="s">
        <v>181</v>
      </c>
      <c r="O41" s="1694" t="s">
        <v>182</v>
      </c>
      <c r="P41" s="1695" t="s">
        <v>183</v>
      </c>
      <c r="Q41" s="1506" t="s">
        <v>190</v>
      </c>
      <c r="R41" s="1693" t="s">
        <v>184</v>
      </c>
      <c r="S41" s="1694" t="s">
        <v>185</v>
      </c>
      <c r="T41" s="1695" t="s">
        <v>186</v>
      </c>
      <c r="U41" s="1506" t="s">
        <v>191</v>
      </c>
      <c r="V41" s="1507" t="s">
        <v>187</v>
      </c>
    </row>
    <row r="42" spans="2:22" ht="19.8" thickBot="1" x14ac:dyDescent="0.45">
      <c r="B42" s="1837" t="s">
        <v>284</v>
      </c>
      <c r="C42" s="1838"/>
      <c r="D42" s="1838"/>
      <c r="E42" s="1839"/>
      <c r="F42" s="1683">
        <v>126.73550288600001</v>
      </c>
      <c r="G42" s="1684">
        <v>92.452516000000003</v>
      </c>
      <c r="H42" s="1685">
        <v>152.47893602000002</v>
      </c>
      <c r="I42" s="1449">
        <v>371.666954906</v>
      </c>
      <c r="J42" s="1692">
        <v>166.82495623200001</v>
      </c>
      <c r="K42" s="1684">
        <v>140.33196680799998</v>
      </c>
      <c r="L42" s="1685">
        <v>151.19229261000001</v>
      </c>
      <c r="M42" s="1449">
        <v>458.34921565000002</v>
      </c>
      <c r="N42" s="1692">
        <v>144.09425024800001</v>
      </c>
      <c r="O42" s="1684">
        <v>138.635727672</v>
      </c>
      <c r="P42" s="1685">
        <v>171.1604189</v>
      </c>
      <c r="Q42" s="1449">
        <v>453.89039682000003</v>
      </c>
      <c r="R42" s="1692">
        <v>88.298812007999999</v>
      </c>
      <c r="S42" s="1684">
        <v>125.582686878</v>
      </c>
      <c r="T42" s="1685">
        <v>165.65629860000001</v>
      </c>
      <c r="U42" s="1449">
        <v>379.53779748599999</v>
      </c>
      <c r="V42" s="1450">
        <v>1663.4443648619999</v>
      </c>
    </row>
    <row r="43" spans="2:22" ht="19.2" hidden="1" x14ac:dyDescent="0.4">
      <c r="B43" s="1830" t="s">
        <v>2442</v>
      </c>
      <c r="C43" s="1828" t="s">
        <v>558</v>
      </c>
      <c r="D43" s="681" t="s">
        <v>49</v>
      </c>
      <c r="E43" s="875" t="s">
        <v>68</v>
      </c>
      <c r="F43" s="1635">
        <v>30.160979999999999</v>
      </c>
      <c r="G43" s="1406">
        <v>30.48246</v>
      </c>
      <c r="H43" s="1407">
        <v>41.230817000000002</v>
      </c>
      <c r="I43" s="1408">
        <v>101.874257</v>
      </c>
      <c r="J43" s="1405">
        <v>48.164543999999999</v>
      </c>
      <c r="K43" s="1405">
        <v>49.962248000000002</v>
      </c>
      <c r="L43" s="1405">
        <v>39.497579999999999</v>
      </c>
      <c r="M43" s="1408">
        <v>137.62437199999999</v>
      </c>
      <c r="N43" s="1405">
        <v>44.965476000000002</v>
      </c>
      <c r="O43" s="1405">
        <v>37.209068000000002</v>
      </c>
      <c r="P43" s="1405">
        <v>41.061545999999993</v>
      </c>
      <c r="Q43" s="1408">
        <v>123.23608999999999</v>
      </c>
      <c r="R43" s="1405">
        <v>11.862611999999997</v>
      </c>
      <c r="S43" s="1406">
        <v>23.883721999999999</v>
      </c>
      <c r="T43" s="1407">
        <v>59.929001999999997</v>
      </c>
      <c r="U43" s="1408">
        <v>95.675335999999987</v>
      </c>
      <c r="V43" s="1409">
        <v>458.41005499999994</v>
      </c>
    </row>
    <row r="44" spans="2:22" ht="19.2" hidden="1" x14ac:dyDescent="0.4">
      <c r="B44" s="1831"/>
      <c r="C44" s="1829"/>
      <c r="D44" s="114"/>
      <c r="E44" s="876" t="s">
        <v>70</v>
      </c>
      <c r="F44" s="1636">
        <v>49.616732886000001</v>
      </c>
      <c r="G44" s="1411">
        <v>0</v>
      </c>
      <c r="H44" s="1412">
        <v>51.397161820000001</v>
      </c>
      <c r="I44" s="1413">
        <v>101.013894706</v>
      </c>
      <c r="J44" s="1410">
        <v>48.630715232</v>
      </c>
      <c r="K44" s="1411">
        <v>49.842077408000002</v>
      </c>
      <c r="L44" s="1412">
        <v>43.885151010000001</v>
      </c>
      <c r="M44" s="1413">
        <v>142.35794364999998</v>
      </c>
      <c r="N44" s="1410">
        <v>55.400241647999998</v>
      </c>
      <c r="O44" s="1412">
        <v>41.495902871999995</v>
      </c>
      <c r="P44" s="1411">
        <v>51.322727700000002</v>
      </c>
      <c r="Q44" s="1413">
        <v>148.21887221999998</v>
      </c>
      <c r="R44" s="1410">
        <v>20.960560208</v>
      </c>
      <c r="S44" s="1411">
        <v>32.870455278000001</v>
      </c>
      <c r="T44" s="1412">
        <v>21.009055400000001</v>
      </c>
      <c r="U44" s="1413">
        <v>74.840070886000007</v>
      </c>
      <c r="V44" s="1414">
        <v>466.43078146200003</v>
      </c>
    </row>
    <row r="45" spans="2:22" ht="19.2" hidden="1" x14ac:dyDescent="0.4">
      <c r="B45" s="1831"/>
      <c r="C45" s="1829"/>
      <c r="D45" s="114"/>
      <c r="E45" s="877" t="s">
        <v>11</v>
      </c>
      <c r="F45" s="1415">
        <v>30.001094000000002</v>
      </c>
      <c r="G45" s="1416">
        <v>28.763110000000001</v>
      </c>
      <c r="H45" s="1417">
        <v>28.337598000000003</v>
      </c>
      <c r="I45" s="1418">
        <v>87.101802000000006</v>
      </c>
      <c r="J45" s="1419">
        <v>30.871089000000001</v>
      </c>
      <c r="K45" s="1416">
        <v>29.497246999999998</v>
      </c>
      <c r="L45" s="1417">
        <v>30.504468000000003</v>
      </c>
      <c r="M45" s="1418">
        <v>90.872804000000002</v>
      </c>
      <c r="N45" s="1419">
        <v>26.838238999999998</v>
      </c>
      <c r="O45" s="1417">
        <v>33.507818999999998</v>
      </c>
      <c r="P45" s="1416">
        <v>31.371319</v>
      </c>
      <c r="Q45" s="1418">
        <v>91.717376999999999</v>
      </c>
      <c r="R45" s="1420">
        <v>31.666133000000002</v>
      </c>
      <c r="S45" s="1416">
        <v>38.290915999999996</v>
      </c>
      <c r="T45" s="1417">
        <v>34.065947999999999</v>
      </c>
      <c r="U45" s="1418">
        <v>104.022997</v>
      </c>
      <c r="V45" s="1421">
        <v>373.71497999999997</v>
      </c>
    </row>
    <row r="46" spans="2:22" ht="19.2" hidden="1" x14ac:dyDescent="0.4">
      <c r="B46" s="1831"/>
      <c r="C46" s="1829"/>
      <c r="D46" s="774"/>
      <c r="E46" s="209"/>
      <c r="F46" s="1637">
        <v>109.77880688600001</v>
      </c>
      <c r="G46" s="1423">
        <v>59.245570000000001</v>
      </c>
      <c r="H46" s="1424">
        <v>120.96557682000001</v>
      </c>
      <c r="I46" s="1425">
        <v>289.98995370600005</v>
      </c>
      <c r="J46" s="1422">
        <v>127.666348232</v>
      </c>
      <c r="K46" s="1423">
        <v>129.301572408</v>
      </c>
      <c r="L46" s="1424">
        <v>113.88719901</v>
      </c>
      <c r="M46" s="1425">
        <v>370.85511965000001</v>
      </c>
      <c r="N46" s="1422">
        <v>127.203956648</v>
      </c>
      <c r="O46" s="1423">
        <v>112.21278987199999</v>
      </c>
      <c r="P46" s="1424">
        <v>123.75559269999999</v>
      </c>
      <c r="Q46" s="1425">
        <v>363.17233922000003</v>
      </c>
      <c r="R46" s="1422">
        <v>64.48930520799999</v>
      </c>
      <c r="S46" s="1423">
        <v>95.045093277999996</v>
      </c>
      <c r="T46" s="1424">
        <v>115.00400539999998</v>
      </c>
      <c r="U46" s="1425">
        <v>274.53840388599997</v>
      </c>
      <c r="V46" s="1426">
        <v>1298.5558164619999</v>
      </c>
    </row>
    <row r="47" spans="2:22" ht="19.2" hidden="1" x14ac:dyDescent="0.4">
      <c r="B47" s="1831"/>
      <c r="C47" s="1829"/>
      <c r="D47" s="775" t="s">
        <v>543</v>
      </c>
      <c r="E47" s="878"/>
      <c r="F47" s="1638">
        <v>4.5476460000000003</v>
      </c>
      <c r="G47" s="1245">
        <v>4.5194960000000002</v>
      </c>
      <c r="H47" s="1246">
        <v>2.9471091999999999</v>
      </c>
      <c r="I47" s="1247">
        <v>12.0142512</v>
      </c>
      <c r="J47" s="1244">
        <v>4.198658</v>
      </c>
      <c r="K47" s="1245">
        <v>4.7918944000000003</v>
      </c>
      <c r="L47" s="1246">
        <v>3.2201436000000001</v>
      </c>
      <c r="M47" s="1247">
        <v>12.210696</v>
      </c>
      <c r="N47" s="1244">
        <v>5.0285435999999999</v>
      </c>
      <c r="O47" s="1245">
        <v>5.6127878000000004</v>
      </c>
      <c r="P47" s="1246">
        <v>2.3312762</v>
      </c>
      <c r="Q47" s="1247">
        <v>12.9726076</v>
      </c>
      <c r="R47" s="1244">
        <v>5.2395567999999999</v>
      </c>
      <c r="S47" s="1245">
        <v>5.3743936000000003</v>
      </c>
      <c r="T47" s="1246">
        <v>3.8248932</v>
      </c>
      <c r="U47" s="1247">
        <v>14.4388436</v>
      </c>
      <c r="V47" s="1429">
        <v>51.636398400000004</v>
      </c>
    </row>
    <row r="48" spans="2:22" ht="19.2" x14ac:dyDescent="0.4">
      <c r="B48" s="1831"/>
      <c r="C48" s="1780" t="s">
        <v>558</v>
      </c>
      <c r="D48" s="1781"/>
      <c r="E48" s="1782"/>
      <c r="F48" s="1686">
        <v>114.32645288600001</v>
      </c>
      <c r="G48" s="1428">
        <v>63.765066000000004</v>
      </c>
      <c r="H48" s="1687">
        <v>123.91268602000001</v>
      </c>
      <c r="I48" s="1641">
        <v>302.00420490600004</v>
      </c>
      <c r="J48" s="1688">
        <v>131.86500623200001</v>
      </c>
      <c r="K48" s="1428">
        <v>134.09346680799999</v>
      </c>
      <c r="L48" s="1687">
        <v>117.10734261</v>
      </c>
      <c r="M48" s="1641">
        <v>383.06581564999999</v>
      </c>
      <c r="N48" s="1688">
        <v>132.23250024800001</v>
      </c>
      <c r="O48" s="1428">
        <v>117.82557767199999</v>
      </c>
      <c r="P48" s="1687">
        <v>126.0868689</v>
      </c>
      <c r="Q48" s="1641">
        <v>376.14494682000003</v>
      </c>
      <c r="R48" s="1688">
        <v>69.728862007999993</v>
      </c>
      <c r="S48" s="1428">
        <v>100.419486878</v>
      </c>
      <c r="T48" s="1687">
        <v>118.82889859999999</v>
      </c>
      <c r="U48" s="1641">
        <v>288.97724748599995</v>
      </c>
      <c r="V48" s="1642">
        <v>1350.1922148619999</v>
      </c>
    </row>
    <row r="49" spans="2:22" ht="19.2" hidden="1" x14ac:dyDescent="0.4">
      <c r="B49" s="1831"/>
      <c r="C49" s="787" t="s">
        <v>2438</v>
      </c>
      <c r="D49" s="788"/>
      <c r="E49" s="1643"/>
      <c r="F49" s="1644">
        <v>9.4328000000000021</v>
      </c>
      <c r="G49" s="1477">
        <v>25.348700000000001</v>
      </c>
      <c r="H49" s="1478">
        <v>1.9500000000000002</v>
      </c>
      <c r="I49" s="1645">
        <v>36.731500000000004</v>
      </c>
      <c r="J49" s="1646">
        <v>18.965699999999998</v>
      </c>
      <c r="K49" s="1647">
        <v>1.1277499999999998</v>
      </c>
      <c r="L49" s="1648">
        <v>24.308700000000002</v>
      </c>
      <c r="M49" s="1645">
        <v>44.402150000000006</v>
      </c>
      <c r="N49" s="1646">
        <v>10.673</v>
      </c>
      <c r="O49" s="1647">
        <v>12.555399999999999</v>
      </c>
      <c r="P49" s="1648">
        <v>21.158799999999999</v>
      </c>
      <c r="Q49" s="1645">
        <v>44.3872</v>
      </c>
      <c r="R49" s="1646">
        <v>18.101200000000002</v>
      </c>
      <c r="S49" s="1647">
        <v>5.1597</v>
      </c>
      <c r="T49" s="1648">
        <v>24.4374</v>
      </c>
      <c r="U49" s="1645">
        <v>47.698300000000003</v>
      </c>
      <c r="V49" s="1649">
        <v>173.21915000000001</v>
      </c>
    </row>
    <row r="50" spans="2:22" ht="19.2" x14ac:dyDescent="0.4">
      <c r="B50" s="1831"/>
      <c r="C50" s="1780" t="s">
        <v>682</v>
      </c>
      <c r="D50" s="1781"/>
      <c r="E50" s="1782"/>
      <c r="F50" s="1686">
        <v>9.4328000000000021</v>
      </c>
      <c r="G50" s="1688">
        <v>25.348700000000001</v>
      </c>
      <c r="H50" s="1688">
        <v>1.9500000000000002</v>
      </c>
      <c r="I50" s="1641">
        <v>36.731500000000004</v>
      </c>
      <c r="J50" s="1688">
        <v>18.965699999999998</v>
      </c>
      <c r="K50" s="1428">
        <v>1.1277499999999998</v>
      </c>
      <c r="L50" s="1687">
        <v>24.308700000000002</v>
      </c>
      <c r="M50" s="1641">
        <v>44.402150000000006</v>
      </c>
      <c r="N50" s="1688">
        <v>10.673</v>
      </c>
      <c r="O50" s="1428">
        <v>12.555399999999999</v>
      </c>
      <c r="P50" s="1687">
        <v>21.158799999999999</v>
      </c>
      <c r="Q50" s="1641">
        <v>44.3872</v>
      </c>
      <c r="R50" s="1688">
        <v>18.101200000000002</v>
      </c>
      <c r="S50" s="1428">
        <v>5.1597</v>
      </c>
      <c r="T50" s="1687">
        <v>24.4374</v>
      </c>
      <c r="U50" s="1641">
        <v>47.698300000000003</v>
      </c>
      <c r="V50" s="1642">
        <v>173.21915000000001</v>
      </c>
    </row>
    <row r="51" spans="2:22" ht="20.399999999999999" hidden="1" x14ac:dyDescent="0.4">
      <c r="B51" s="1831"/>
      <c r="C51" s="1835" t="s">
        <v>668</v>
      </c>
      <c r="D51" s="872" t="s">
        <v>670</v>
      </c>
      <c r="E51" s="546" t="s">
        <v>579</v>
      </c>
      <c r="F51" s="1650">
        <v>0</v>
      </c>
      <c r="G51" s="1651">
        <v>0</v>
      </c>
      <c r="H51" s="1652">
        <v>0</v>
      </c>
      <c r="I51" s="1653">
        <v>0</v>
      </c>
      <c r="J51" s="1652">
        <v>0.3</v>
      </c>
      <c r="K51" s="1651">
        <v>0</v>
      </c>
      <c r="L51" s="1652">
        <v>0</v>
      </c>
      <c r="M51" s="1653">
        <v>0.3</v>
      </c>
      <c r="N51" s="1654">
        <v>0</v>
      </c>
      <c r="O51" s="1651">
        <v>0</v>
      </c>
      <c r="P51" s="1652">
        <v>0</v>
      </c>
      <c r="Q51" s="1653">
        <v>0</v>
      </c>
      <c r="R51" s="1654">
        <v>0</v>
      </c>
      <c r="S51" s="1651">
        <v>0</v>
      </c>
      <c r="T51" s="1652">
        <v>0</v>
      </c>
      <c r="U51" s="1653">
        <v>0</v>
      </c>
      <c r="V51" s="1655">
        <v>0.3</v>
      </c>
    </row>
    <row r="52" spans="2:22" ht="20.399999999999999" hidden="1" x14ac:dyDescent="0.4">
      <c r="B52" s="1831"/>
      <c r="C52" s="1836"/>
      <c r="D52" s="787"/>
      <c r="E52" s="1122" t="s">
        <v>598</v>
      </c>
      <c r="F52" s="1656">
        <v>0.9375</v>
      </c>
      <c r="G52" s="1657">
        <v>0.46875</v>
      </c>
      <c r="H52" s="1658">
        <v>0.9375</v>
      </c>
      <c r="I52" s="1659">
        <v>2.34375</v>
      </c>
      <c r="J52" s="1660">
        <v>0.9375</v>
      </c>
      <c r="K52" s="1657">
        <v>0.46875</v>
      </c>
      <c r="L52" s="1658">
        <v>0.46875</v>
      </c>
      <c r="M52" s="1659">
        <v>1.875</v>
      </c>
      <c r="N52" s="1660">
        <v>0.46875</v>
      </c>
      <c r="O52" s="1657">
        <v>0</v>
      </c>
      <c r="P52" s="1658">
        <v>0</v>
      </c>
      <c r="Q52" s="1659">
        <v>0.46875</v>
      </c>
      <c r="R52" s="1660">
        <v>0.46875</v>
      </c>
      <c r="S52" s="1657">
        <v>0</v>
      </c>
      <c r="T52" s="1658">
        <v>0</v>
      </c>
      <c r="U52" s="1659">
        <v>0.46875</v>
      </c>
      <c r="V52" s="1661">
        <v>5.15625</v>
      </c>
    </row>
    <row r="53" spans="2:22" ht="20.399999999999999" hidden="1" x14ac:dyDescent="0.4">
      <c r="B53" s="1831"/>
      <c r="C53" s="1836"/>
      <c r="D53" s="787"/>
      <c r="E53" s="1122" t="s">
        <v>585</v>
      </c>
      <c r="F53" s="1656">
        <v>1.3187500000000001</v>
      </c>
      <c r="G53" s="1657">
        <v>2.5499999999999998</v>
      </c>
      <c r="H53" s="1658">
        <v>3.4587500000000002</v>
      </c>
      <c r="I53" s="1659">
        <v>7.3275000000000006</v>
      </c>
      <c r="J53" s="1660">
        <v>2.1687500000000002</v>
      </c>
      <c r="K53" s="1657">
        <v>0.4</v>
      </c>
      <c r="L53" s="1658">
        <v>2.9175</v>
      </c>
      <c r="M53" s="1659">
        <v>5.4862500000000001</v>
      </c>
      <c r="N53" s="1660">
        <v>0</v>
      </c>
      <c r="O53" s="1657">
        <v>0.46875</v>
      </c>
      <c r="P53" s="1658">
        <v>0.46875</v>
      </c>
      <c r="Q53" s="1659">
        <v>0.9375</v>
      </c>
      <c r="R53" s="1660">
        <v>0</v>
      </c>
      <c r="S53" s="1657">
        <v>0.9375</v>
      </c>
      <c r="T53" s="1658">
        <v>0</v>
      </c>
      <c r="U53" s="1659">
        <v>0.9375</v>
      </c>
      <c r="V53" s="1661">
        <v>14.688750000000001</v>
      </c>
    </row>
    <row r="54" spans="2:22" ht="20.399999999999999" hidden="1" x14ac:dyDescent="0.4">
      <c r="B54" s="1831"/>
      <c r="C54" s="1836"/>
      <c r="D54" s="787"/>
      <c r="E54" s="1123" t="s">
        <v>671</v>
      </c>
      <c r="F54" s="1662">
        <v>0</v>
      </c>
      <c r="G54" s="1663">
        <v>0</v>
      </c>
      <c r="H54" s="1664">
        <v>0</v>
      </c>
      <c r="I54" s="1665"/>
      <c r="J54" s="1666">
        <v>0</v>
      </c>
      <c r="K54" s="1663">
        <v>0</v>
      </c>
      <c r="L54" s="1664">
        <v>0</v>
      </c>
      <c r="M54" s="1665"/>
      <c r="N54" s="1666">
        <v>0</v>
      </c>
      <c r="O54" s="1663">
        <v>0</v>
      </c>
      <c r="P54" s="1664">
        <v>0</v>
      </c>
      <c r="Q54" s="1665"/>
      <c r="R54" s="1666">
        <v>0</v>
      </c>
      <c r="S54" s="1663">
        <v>0</v>
      </c>
      <c r="T54" s="1664">
        <v>0</v>
      </c>
      <c r="U54" s="1665"/>
      <c r="V54" s="1667"/>
    </row>
    <row r="55" spans="2:22" ht="20.399999999999999" hidden="1" x14ac:dyDescent="0.4">
      <c r="B55" s="1831"/>
      <c r="C55" s="1836"/>
      <c r="D55" s="788"/>
      <c r="E55" s="873"/>
      <c r="F55" s="1668">
        <v>2.2562500000000001</v>
      </c>
      <c r="G55" s="1669">
        <v>3.0187499999999998</v>
      </c>
      <c r="H55" s="1670">
        <v>4.3962500000000002</v>
      </c>
      <c r="I55" s="1645">
        <v>9.6712500000000006</v>
      </c>
      <c r="J55" s="1671">
        <v>3.40625</v>
      </c>
      <c r="K55" s="1669">
        <v>0.86875000000000002</v>
      </c>
      <c r="L55" s="1670">
        <v>3.38625</v>
      </c>
      <c r="M55" s="1645">
        <v>7.6612499999999999</v>
      </c>
      <c r="N55" s="1671">
        <v>0.46875</v>
      </c>
      <c r="O55" s="1669">
        <v>0.46875</v>
      </c>
      <c r="P55" s="1670">
        <v>0.46875</v>
      </c>
      <c r="Q55" s="1645">
        <v>1.40625</v>
      </c>
      <c r="R55" s="1671">
        <v>0.46875</v>
      </c>
      <c r="S55" s="1669">
        <v>0.9375</v>
      </c>
      <c r="T55" s="1670">
        <v>0</v>
      </c>
      <c r="U55" s="1645">
        <v>1.40625</v>
      </c>
      <c r="V55" s="1672">
        <v>20.145</v>
      </c>
    </row>
    <row r="56" spans="2:22" ht="20.399999999999999" hidden="1" x14ac:dyDescent="0.4">
      <c r="B56" s="1831"/>
      <c r="C56" s="1836"/>
      <c r="D56" s="775" t="s">
        <v>669</v>
      </c>
      <c r="E56" s="874" t="s">
        <v>626</v>
      </c>
      <c r="F56" s="1673">
        <v>0.72</v>
      </c>
      <c r="G56" s="1669">
        <v>0.32</v>
      </c>
      <c r="H56" s="1670">
        <v>22.22</v>
      </c>
      <c r="I56" s="1645">
        <v>23.259999999999998</v>
      </c>
      <c r="J56" s="1674">
        <v>12.587999999999999</v>
      </c>
      <c r="K56" s="1669">
        <v>4.242</v>
      </c>
      <c r="L56" s="1670">
        <v>6.39</v>
      </c>
      <c r="M56" s="1645">
        <v>23.22</v>
      </c>
      <c r="N56" s="1674">
        <v>0.72</v>
      </c>
      <c r="O56" s="1669">
        <v>7.7859999999999996</v>
      </c>
      <c r="P56" s="1670">
        <v>23.446000000000002</v>
      </c>
      <c r="Q56" s="1645">
        <v>31.952000000000002</v>
      </c>
      <c r="R56" s="1674">
        <v>0</v>
      </c>
      <c r="S56" s="1669">
        <v>19.065999999999999</v>
      </c>
      <c r="T56" s="1670">
        <v>22.39</v>
      </c>
      <c r="U56" s="1645">
        <v>41.456000000000003</v>
      </c>
      <c r="V56" s="1672">
        <v>119.88800000000001</v>
      </c>
    </row>
    <row r="57" spans="2:22" ht="19.8" thickBot="1" x14ac:dyDescent="0.45">
      <c r="B57" s="1832"/>
      <c r="C57" s="1780" t="s">
        <v>668</v>
      </c>
      <c r="D57" s="1781"/>
      <c r="E57" s="1782"/>
      <c r="F57" s="1689">
        <v>2.9762500000000003</v>
      </c>
      <c r="G57" s="1690">
        <v>3.3387499999999997</v>
      </c>
      <c r="H57" s="1691">
        <v>26.616250000000001</v>
      </c>
      <c r="I57" s="1675">
        <v>32.931249999999999</v>
      </c>
      <c r="J57" s="1696">
        <v>15.994249999999999</v>
      </c>
      <c r="K57" s="1484">
        <v>5.1107500000000003</v>
      </c>
      <c r="L57" s="1483">
        <v>9.7762499999999992</v>
      </c>
      <c r="M57" s="1676">
        <v>30.881249999999998</v>
      </c>
      <c r="N57" s="1696">
        <v>1.18875</v>
      </c>
      <c r="O57" s="1484">
        <v>8.2547499999999996</v>
      </c>
      <c r="P57" s="1483">
        <v>23.914750000000002</v>
      </c>
      <c r="Q57" s="1676">
        <v>33.358249999999998</v>
      </c>
      <c r="R57" s="1696">
        <v>0.46875</v>
      </c>
      <c r="S57" s="1484">
        <v>20.003499999999999</v>
      </c>
      <c r="T57" s="1483">
        <v>22.39</v>
      </c>
      <c r="U57" s="1676">
        <v>42.862250000000003</v>
      </c>
      <c r="V57" s="1677">
        <v>140.03300000000002</v>
      </c>
    </row>
    <row r="60" spans="2:22" ht="27.6" x14ac:dyDescent="0.4">
      <c r="B60" s="120" t="s">
        <v>2436</v>
      </c>
    </row>
    <row r="61" spans="2:22" ht="9" customHeight="1" x14ac:dyDescent="0.4"/>
    <row r="62" spans="2:22" ht="19.2" x14ac:dyDescent="0.4">
      <c r="B62" s="1789" t="s">
        <v>65</v>
      </c>
      <c r="C62" s="1789" t="s">
        <v>556</v>
      </c>
      <c r="D62" s="1789" t="s">
        <v>0</v>
      </c>
      <c r="E62" s="1789" t="s">
        <v>66</v>
      </c>
      <c r="F62" s="1778" t="s">
        <v>2429</v>
      </c>
      <c r="G62" s="1510" t="s">
        <v>357</v>
      </c>
      <c r="H62" s="1777" t="s">
        <v>2430</v>
      </c>
      <c r="I62" s="1510" t="s">
        <v>496</v>
      </c>
      <c r="J62" s="1777" t="s">
        <v>2430</v>
      </c>
      <c r="K62" s="1510" t="s">
        <v>2208</v>
      </c>
      <c r="L62" s="1777" t="s">
        <v>2430</v>
      </c>
      <c r="M62" s="1510" t="s">
        <v>2209</v>
      </c>
      <c r="N62" s="1777" t="s">
        <v>2430</v>
      </c>
      <c r="O62" s="1510" t="s">
        <v>2210</v>
      </c>
      <c r="P62" s="1777" t="s">
        <v>2430</v>
      </c>
    </row>
    <row r="63" spans="2:22" ht="19.2" x14ac:dyDescent="0.4">
      <c r="B63" s="1790"/>
      <c r="C63" s="1790"/>
      <c r="D63" s="1790"/>
      <c r="E63" s="1790"/>
      <c r="F63" s="1779"/>
      <c r="G63" s="1510" t="s">
        <v>187</v>
      </c>
      <c r="H63" s="1777"/>
      <c r="I63" s="1510" t="s">
        <v>187</v>
      </c>
      <c r="J63" s="1777"/>
      <c r="K63" s="1510" t="s">
        <v>187</v>
      </c>
      <c r="L63" s="1777"/>
      <c r="M63" s="1510" t="s">
        <v>187</v>
      </c>
      <c r="N63" s="1777"/>
      <c r="O63" s="1510" t="s">
        <v>187</v>
      </c>
      <c r="P63" s="1777"/>
    </row>
    <row r="64" spans="2:22" ht="19.2" x14ac:dyDescent="0.4">
      <c r="B64" s="1783" t="s">
        <v>284</v>
      </c>
      <c r="C64" s="1784"/>
      <c r="D64" s="1784"/>
      <c r="E64" s="1785"/>
      <c r="F64" s="1517">
        <v>1363.949177318</v>
      </c>
      <c r="G64" s="1517">
        <v>1663.4443648619999</v>
      </c>
      <c r="H64" s="1697">
        <f>G64-F64</f>
        <v>299.49518754399992</v>
      </c>
      <c r="I64" s="1517">
        <v>1707.3246393920001</v>
      </c>
      <c r="J64" s="1697">
        <f>I64-G64</f>
        <v>43.880274530000179</v>
      </c>
      <c r="K64" s="1517">
        <v>2049.9007659110134</v>
      </c>
      <c r="L64" s="1697">
        <f>K64-I64</f>
        <v>342.57612651901331</v>
      </c>
      <c r="M64" s="1517">
        <v>1987.4781317072884</v>
      </c>
      <c r="N64" s="1697">
        <f>M64-K64</f>
        <v>-62.422634203725011</v>
      </c>
      <c r="O64" s="1517">
        <v>1861.8304723519359</v>
      </c>
      <c r="P64" s="1697">
        <f>O64-M64</f>
        <v>-125.64765935535252</v>
      </c>
    </row>
    <row r="65" spans="2:16" ht="19.2" x14ac:dyDescent="0.4">
      <c r="B65" s="1786" t="s">
        <v>51</v>
      </c>
      <c r="C65" s="1808" t="s">
        <v>558</v>
      </c>
      <c r="D65" s="1787" t="s">
        <v>49</v>
      </c>
      <c r="E65" s="1563" t="s">
        <v>68</v>
      </c>
      <c r="F65" s="1518">
        <v>431.563581</v>
      </c>
      <c r="G65" s="1626">
        <v>458.41005499999994</v>
      </c>
      <c r="H65" s="1626">
        <f t="shared" ref="H65:H82" si="26">G65-F65</f>
        <v>26.846473999999944</v>
      </c>
      <c r="I65" s="1626">
        <v>561</v>
      </c>
      <c r="J65" s="1626">
        <f t="shared" ref="J65:P80" si="27">I65-G65</f>
        <v>102.58994500000006</v>
      </c>
      <c r="K65" s="1626">
        <v>664</v>
      </c>
      <c r="L65" s="1626">
        <f t="shared" si="27"/>
        <v>103</v>
      </c>
      <c r="M65" s="1626">
        <v>683</v>
      </c>
      <c r="N65" s="1626">
        <f t="shared" si="27"/>
        <v>19</v>
      </c>
      <c r="O65" s="1626">
        <v>615</v>
      </c>
      <c r="P65" s="1626">
        <f t="shared" si="27"/>
        <v>-68</v>
      </c>
    </row>
    <row r="66" spans="2:16" ht="19.2" x14ac:dyDescent="0.4">
      <c r="B66" s="1786"/>
      <c r="C66" s="1809"/>
      <c r="D66" s="1788"/>
      <c r="E66" s="1564" t="s">
        <v>70</v>
      </c>
      <c r="F66" s="1515">
        <v>409.14797640000006</v>
      </c>
      <c r="G66" s="1633">
        <v>466.43078146200003</v>
      </c>
      <c r="H66" s="1633">
        <f t="shared" si="26"/>
        <v>57.282805061999966</v>
      </c>
      <c r="I66" s="1633">
        <v>420</v>
      </c>
      <c r="J66" s="1633">
        <f t="shared" si="27"/>
        <v>-46.430781462000027</v>
      </c>
      <c r="K66" s="1633">
        <v>634</v>
      </c>
      <c r="L66" s="1633">
        <f t="shared" si="27"/>
        <v>214</v>
      </c>
      <c r="M66" s="1633">
        <v>545</v>
      </c>
      <c r="N66" s="1633">
        <f t="shared" si="27"/>
        <v>-89</v>
      </c>
      <c r="O66" s="1633">
        <v>466</v>
      </c>
      <c r="P66" s="1633">
        <f t="shared" si="27"/>
        <v>-79</v>
      </c>
    </row>
    <row r="67" spans="2:16" ht="19.2" x14ac:dyDescent="0.4">
      <c r="B67" s="1786"/>
      <c r="C67" s="1809"/>
      <c r="D67" s="1788"/>
      <c r="E67" s="1565" t="s">
        <v>11</v>
      </c>
      <c r="F67" s="1519">
        <v>185.86048020000001</v>
      </c>
      <c r="G67" s="1628">
        <v>373.71497999999997</v>
      </c>
      <c r="H67" s="1628">
        <f t="shared" si="26"/>
        <v>187.85449979999996</v>
      </c>
      <c r="I67" s="1628">
        <v>373.71497999999997</v>
      </c>
      <c r="J67" s="1628">
        <f t="shared" si="27"/>
        <v>0</v>
      </c>
      <c r="K67" s="1628">
        <v>373.71497999999997</v>
      </c>
      <c r="L67" s="1628">
        <f t="shared" si="27"/>
        <v>0</v>
      </c>
      <c r="M67" s="1628">
        <v>373.71497999999997</v>
      </c>
      <c r="N67" s="1628">
        <f t="shared" si="27"/>
        <v>0</v>
      </c>
      <c r="O67" s="1628">
        <v>373.71497999999997</v>
      </c>
      <c r="P67" s="1628">
        <f t="shared" si="27"/>
        <v>0</v>
      </c>
    </row>
    <row r="68" spans="2:16" ht="19.2" x14ac:dyDescent="0.4">
      <c r="B68" s="1786"/>
      <c r="C68" s="1809"/>
      <c r="D68" s="1791" t="s">
        <v>2408</v>
      </c>
      <c r="E68" s="1792"/>
      <c r="F68" s="1522">
        <v>1026.5720376000002</v>
      </c>
      <c r="G68" s="1630">
        <v>1298.5558164619999</v>
      </c>
      <c r="H68" s="1630">
        <f t="shared" si="26"/>
        <v>271.98377886199978</v>
      </c>
      <c r="I68" s="1630">
        <v>1354.71498</v>
      </c>
      <c r="J68" s="1630">
        <f t="shared" si="27"/>
        <v>56.15916353800003</v>
      </c>
      <c r="K68" s="1630">
        <v>1671.71498</v>
      </c>
      <c r="L68" s="1630">
        <f t="shared" si="27"/>
        <v>317</v>
      </c>
      <c r="M68" s="1630">
        <v>1601.71498</v>
      </c>
      <c r="N68" s="1630">
        <f t="shared" si="27"/>
        <v>-70</v>
      </c>
      <c r="O68" s="1630">
        <v>1454.71498</v>
      </c>
      <c r="P68" s="1630">
        <f t="shared" si="27"/>
        <v>-147</v>
      </c>
    </row>
    <row r="69" spans="2:16" ht="19.2" x14ac:dyDescent="0.4">
      <c r="B69" s="1786"/>
      <c r="C69" s="1809"/>
      <c r="D69" s="1810" t="s">
        <v>543</v>
      </c>
      <c r="E69" s="1811"/>
      <c r="F69" s="1511">
        <v>50.005923949999996</v>
      </c>
      <c r="G69" s="1632">
        <v>51.636398400000004</v>
      </c>
      <c r="H69" s="1632">
        <f t="shared" si="26"/>
        <v>1.6304744500000083</v>
      </c>
      <c r="I69" s="1632">
        <v>54.218218319999998</v>
      </c>
      <c r="J69" s="1632">
        <f t="shared" si="27"/>
        <v>2.5818199199999938</v>
      </c>
      <c r="K69" s="1632">
        <v>56.929129236000001</v>
      </c>
      <c r="L69" s="1632">
        <f t="shared" si="27"/>
        <v>2.7109109160000031</v>
      </c>
      <c r="M69" s="1632">
        <v>59.775585697800004</v>
      </c>
      <c r="N69" s="1632">
        <f t="shared" si="27"/>
        <v>2.8464564618000026</v>
      </c>
      <c r="O69" s="1632">
        <v>62.764364982689997</v>
      </c>
      <c r="P69" s="1632">
        <f t="shared" si="27"/>
        <v>2.9887792848899934</v>
      </c>
    </row>
    <row r="70" spans="2:16" ht="19.2" x14ac:dyDescent="0.4">
      <c r="B70" s="1786"/>
      <c r="C70" s="1805" t="s">
        <v>2408</v>
      </c>
      <c r="D70" s="1806"/>
      <c r="E70" s="1807"/>
      <c r="F70" s="1523">
        <v>1076.5779615500001</v>
      </c>
      <c r="G70" s="1524">
        <v>1350.1922148619999</v>
      </c>
      <c r="H70" s="1524">
        <f t="shared" si="26"/>
        <v>273.61425331199985</v>
      </c>
      <c r="I70" s="1524">
        <v>1408.9331983200002</v>
      </c>
      <c r="J70" s="1524">
        <f t="shared" si="27"/>
        <v>58.740983458000301</v>
      </c>
      <c r="K70" s="1524">
        <v>1728.6441092360001</v>
      </c>
      <c r="L70" s="1524">
        <f t="shared" si="27"/>
        <v>319.71091091599988</v>
      </c>
      <c r="M70" s="1524">
        <v>1661.4905656977999</v>
      </c>
      <c r="N70" s="1524">
        <f t="shared" si="27"/>
        <v>-67.153543538200211</v>
      </c>
      <c r="O70" s="1524">
        <v>1517.47934498269</v>
      </c>
      <c r="P70" s="1524">
        <f t="shared" si="27"/>
        <v>-144.01122071510986</v>
      </c>
    </row>
    <row r="71" spans="2:16" ht="19.2" x14ac:dyDescent="0.4">
      <c r="B71" s="1786"/>
      <c r="C71" s="1803" t="s">
        <v>682</v>
      </c>
      <c r="D71" s="1787" t="s">
        <v>557</v>
      </c>
      <c r="E71" s="1563" t="s">
        <v>560</v>
      </c>
      <c r="F71" s="1518"/>
      <c r="G71" s="1625">
        <v>64.632100000000008</v>
      </c>
      <c r="H71" s="1625">
        <f t="shared" si="26"/>
        <v>64.632100000000008</v>
      </c>
      <c r="I71" s="1626">
        <v>64.632099999999994</v>
      </c>
      <c r="J71" s="1626">
        <f t="shared" si="27"/>
        <v>0</v>
      </c>
      <c r="K71" s="1626">
        <v>64.632099999999994</v>
      </c>
      <c r="L71" s="1626">
        <f t="shared" si="27"/>
        <v>0</v>
      </c>
      <c r="M71" s="1626">
        <v>64.632099999999994</v>
      </c>
      <c r="N71" s="1626">
        <f t="shared" si="27"/>
        <v>0</v>
      </c>
      <c r="O71" s="1626">
        <v>64.632099999999994</v>
      </c>
      <c r="P71" s="1626">
        <f t="shared" si="27"/>
        <v>0</v>
      </c>
    </row>
    <row r="72" spans="2:16" ht="19.2" x14ac:dyDescent="0.4">
      <c r="B72" s="1786"/>
      <c r="C72" s="1804"/>
      <c r="D72" s="1788"/>
      <c r="E72" s="1565" t="s">
        <v>561</v>
      </c>
      <c r="F72" s="1519"/>
      <c r="G72" s="1627">
        <v>108.58705</v>
      </c>
      <c r="H72" s="1627">
        <f t="shared" si="26"/>
        <v>108.58705</v>
      </c>
      <c r="I72" s="1628">
        <v>108.58705</v>
      </c>
      <c r="J72" s="1628">
        <f t="shared" si="27"/>
        <v>0</v>
      </c>
      <c r="K72" s="1628">
        <v>108.58705</v>
      </c>
      <c r="L72" s="1628">
        <f t="shared" si="27"/>
        <v>0</v>
      </c>
      <c r="M72" s="1628">
        <v>108.58705</v>
      </c>
      <c r="N72" s="1628">
        <f t="shared" si="27"/>
        <v>0</v>
      </c>
      <c r="O72" s="1628">
        <v>108.58705</v>
      </c>
      <c r="P72" s="1628">
        <f t="shared" si="27"/>
        <v>0</v>
      </c>
    </row>
    <row r="73" spans="2:16" ht="19.2" x14ac:dyDescent="0.4">
      <c r="B73" s="1786"/>
      <c r="C73" s="1804"/>
      <c r="D73" s="1791" t="s">
        <v>2408</v>
      </c>
      <c r="E73" s="1792"/>
      <c r="F73" s="1522"/>
      <c r="G73" s="1629">
        <v>173.21915000000001</v>
      </c>
      <c r="H73" s="1629">
        <f t="shared" si="26"/>
        <v>173.21915000000001</v>
      </c>
      <c r="I73" s="1630">
        <v>173.21915000000001</v>
      </c>
      <c r="J73" s="1630">
        <f t="shared" si="27"/>
        <v>0</v>
      </c>
      <c r="K73" s="1630">
        <v>173.21915000000001</v>
      </c>
      <c r="L73" s="1630">
        <f t="shared" si="27"/>
        <v>0</v>
      </c>
      <c r="M73" s="1630">
        <v>173.21915000000001</v>
      </c>
      <c r="N73" s="1630">
        <f t="shared" si="27"/>
        <v>0</v>
      </c>
      <c r="O73" s="1630">
        <v>173.21915000000001</v>
      </c>
      <c r="P73" s="1630">
        <f t="shared" si="27"/>
        <v>0</v>
      </c>
    </row>
    <row r="74" spans="2:16" ht="19.2" x14ac:dyDescent="0.4">
      <c r="B74" s="1786"/>
      <c r="C74" s="1804"/>
      <c r="D74" s="1810" t="s">
        <v>2410</v>
      </c>
      <c r="E74" s="1811"/>
      <c r="F74" s="1511"/>
      <c r="G74" s="1631"/>
      <c r="H74" s="1631">
        <f t="shared" si="26"/>
        <v>0</v>
      </c>
      <c r="I74" s="1632">
        <v>9.5275410720000018</v>
      </c>
      <c r="J74" s="1632">
        <f t="shared" si="27"/>
        <v>9.5275410720000018</v>
      </c>
      <c r="K74" s="1632">
        <v>73.710006675013332</v>
      </c>
      <c r="L74" s="1632">
        <f t="shared" si="27"/>
        <v>64.182465603013327</v>
      </c>
      <c r="M74" s="1632">
        <v>87.694916009488679</v>
      </c>
      <c r="N74" s="1632">
        <f t="shared" si="27"/>
        <v>13.984909334475347</v>
      </c>
      <c r="O74" s="1632">
        <v>103.05847736924588</v>
      </c>
      <c r="P74" s="1632">
        <f t="shared" si="27"/>
        <v>15.363561359757199</v>
      </c>
    </row>
    <row r="75" spans="2:16" ht="19.2" x14ac:dyDescent="0.4">
      <c r="B75" s="1786"/>
      <c r="C75" s="1800" t="s">
        <v>2408</v>
      </c>
      <c r="D75" s="1801"/>
      <c r="E75" s="1802"/>
      <c r="F75" s="1525">
        <v>141.72946038999999</v>
      </c>
      <c r="G75" s="1526">
        <v>173.21915000000001</v>
      </c>
      <c r="H75" s="1526">
        <f t="shared" si="26"/>
        <v>31.489689610000028</v>
      </c>
      <c r="I75" s="1526">
        <v>182.746691072</v>
      </c>
      <c r="J75" s="1526">
        <f t="shared" si="27"/>
        <v>9.5275410719999911</v>
      </c>
      <c r="K75" s="1526">
        <v>246.92915667501336</v>
      </c>
      <c r="L75" s="1526">
        <f t="shared" si="27"/>
        <v>64.182465603013355</v>
      </c>
      <c r="M75" s="1526">
        <v>260.91406600948869</v>
      </c>
      <c r="N75" s="1526">
        <f t="shared" si="27"/>
        <v>13.984909334475333</v>
      </c>
      <c r="O75" s="1526">
        <v>276.27762736924592</v>
      </c>
      <c r="P75" s="1526">
        <f t="shared" si="27"/>
        <v>15.363561359757227</v>
      </c>
    </row>
    <row r="76" spans="2:16" ht="20.399999999999999" x14ac:dyDescent="0.4">
      <c r="B76" s="1786"/>
      <c r="C76" s="1798" t="s">
        <v>668</v>
      </c>
      <c r="D76" s="1787" t="s">
        <v>670</v>
      </c>
      <c r="E76" s="1566" t="s">
        <v>579</v>
      </c>
      <c r="F76" s="1520">
        <v>0.67</v>
      </c>
      <c r="G76" s="1615">
        <v>0.3</v>
      </c>
      <c r="H76" s="1615">
        <f t="shared" si="26"/>
        <v>-0.37000000000000005</v>
      </c>
      <c r="I76" s="1615">
        <v>0</v>
      </c>
      <c r="J76" s="1615">
        <f t="shared" si="27"/>
        <v>-0.3</v>
      </c>
      <c r="K76" s="1616">
        <v>0</v>
      </c>
      <c r="L76" s="1615">
        <f t="shared" si="27"/>
        <v>0</v>
      </c>
      <c r="M76" s="1616">
        <v>0</v>
      </c>
      <c r="N76" s="1615">
        <f t="shared" si="27"/>
        <v>0</v>
      </c>
      <c r="O76" s="1616">
        <v>0</v>
      </c>
      <c r="P76" s="1615">
        <f t="shared" si="27"/>
        <v>0</v>
      </c>
    </row>
    <row r="77" spans="2:16" ht="20.399999999999999" x14ac:dyDescent="0.4">
      <c r="B77" s="1786"/>
      <c r="C77" s="1799"/>
      <c r="D77" s="1788"/>
      <c r="E77" s="1567" t="s">
        <v>598</v>
      </c>
      <c r="F77" s="1516">
        <v>12.892499999999998</v>
      </c>
      <c r="G77" s="1617">
        <v>5.15625</v>
      </c>
      <c r="H77" s="1617">
        <f t="shared" si="26"/>
        <v>-7.7362499999999983</v>
      </c>
      <c r="I77" s="1617">
        <v>0.9375</v>
      </c>
      <c r="J77" s="1617">
        <f t="shared" si="27"/>
        <v>-4.21875</v>
      </c>
      <c r="K77" s="1618">
        <v>0</v>
      </c>
      <c r="L77" s="1617">
        <f t="shared" si="27"/>
        <v>-0.9375</v>
      </c>
      <c r="M77" s="1618">
        <v>0</v>
      </c>
      <c r="N77" s="1617">
        <f t="shared" si="27"/>
        <v>0</v>
      </c>
      <c r="O77" s="1618">
        <v>0</v>
      </c>
      <c r="P77" s="1617">
        <f t="shared" si="27"/>
        <v>0</v>
      </c>
    </row>
    <row r="78" spans="2:16" ht="20.399999999999999" x14ac:dyDescent="0.4">
      <c r="B78" s="1786"/>
      <c r="C78" s="1799"/>
      <c r="D78" s="1788"/>
      <c r="E78" s="1567" t="s">
        <v>585</v>
      </c>
      <c r="F78" s="1516">
        <v>13.248125069999999</v>
      </c>
      <c r="G78" s="1617">
        <v>14.688750000000001</v>
      </c>
      <c r="H78" s="1617">
        <f t="shared" si="26"/>
        <v>1.440624930000002</v>
      </c>
      <c r="I78" s="1617">
        <v>3.28125</v>
      </c>
      <c r="J78" s="1617">
        <f t="shared" si="27"/>
        <v>-11.407500000000001</v>
      </c>
      <c r="K78" s="1618">
        <v>0.9375</v>
      </c>
      <c r="L78" s="1617">
        <f t="shared" si="27"/>
        <v>-2.34375</v>
      </c>
      <c r="M78" s="1618">
        <v>0.9375</v>
      </c>
      <c r="N78" s="1617">
        <f t="shared" si="27"/>
        <v>0</v>
      </c>
      <c r="O78" s="1618">
        <v>0.9375</v>
      </c>
      <c r="P78" s="1617">
        <f t="shared" si="27"/>
        <v>0</v>
      </c>
    </row>
    <row r="79" spans="2:16" ht="20.399999999999999" x14ac:dyDescent="0.4">
      <c r="B79" s="1786"/>
      <c r="C79" s="1799"/>
      <c r="D79" s="1788"/>
      <c r="E79" s="1568" t="s">
        <v>671</v>
      </c>
      <c r="F79" s="1521">
        <v>1.319005988</v>
      </c>
      <c r="G79" s="1619"/>
      <c r="H79" s="1619">
        <f t="shared" si="26"/>
        <v>-1.319005988</v>
      </c>
      <c r="I79" s="1619"/>
      <c r="J79" s="1619">
        <f t="shared" si="27"/>
        <v>0</v>
      </c>
      <c r="K79" s="1620">
        <v>0</v>
      </c>
      <c r="L79" s="1619">
        <f t="shared" si="27"/>
        <v>0</v>
      </c>
      <c r="M79" s="1620">
        <v>0</v>
      </c>
      <c r="N79" s="1619">
        <f t="shared" si="27"/>
        <v>0</v>
      </c>
      <c r="O79" s="1620">
        <v>0</v>
      </c>
      <c r="P79" s="1619">
        <f t="shared" si="27"/>
        <v>0</v>
      </c>
    </row>
    <row r="80" spans="2:16" ht="20.399999999999999" x14ac:dyDescent="0.4">
      <c r="B80" s="1786"/>
      <c r="C80" s="1799"/>
      <c r="D80" s="1793" t="s">
        <v>2408</v>
      </c>
      <c r="E80" s="1794"/>
      <c r="F80" s="1513">
        <v>28.129631057999998</v>
      </c>
      <c r="G80" s="1621">
        <v>20.145</v>
      </c>
      <c r="H80" s="1621">
        <f t="shared" si="26"/>
        <v>-7.9846310579999979</v>
      </c>
      <c r="I80" s="1621">
        <v>4.21875</v>
      </c>
      <c r="J80" s="1621">
        <f t="shared" si="27"/>
        <v>-15.92625</v>
      </c>
      <c r="K80" s="1622">
        <v>0.9375</v>
      </c>
      <c r="L80" s="1621">
        <f t="shared" si="27"/>
        <v>-3.28125</v>
      </c>
      <c r="M80" s="1622">
        <v>0.9375</v>
      </c>
      <c r="N80" s="1621">
        <f t="shared" si="27"/>
        <v>0</v>
      </c>
      <c r="O80" s="1622">
        <v>0.9375</v>
      </c>
      <c r="P80" s="1621">
        <f t="shared" si="27"/>
        <v>0</v>
      </c>
    </row>
    <row r="81" spans="2:20" ht="20.399999999999999" x14ac:dyDescent="0.4">
      <c r="B81" s="1786"/>
      <c r="C81" s="1799"/>
      <c r="D81" s="1512" t="s">
        <v>669</v>
      </c>
      <c r="E81" s="1569" t="s">
        <v>626</v>
      </c>
      <c r="F81" s="1527">
        <v>117.51212432000001</v>
      </c>
      <c r="G81" s="1623">
        <v>119.88800000000001</v>
      </c>
      <c r="H81" s="1623">
        <f t="shared" si="26"/>
        <v>2.3758756799999929</v>
      </c>
      <c r="I81" s="1623">
        <v>111.42600000000002</v>
      </c>
      <c r="J81" s="1623">
        <f t="shared" ref="J81:P82" si="28">I81-G81</f>
        <v>-8.4619999999999891</v>
      </c>
      <c r="K81" s="1624">
        <v>73.39</v>
      </c>
      <c r="L81" s="1623">
        <f t="shared" si="28"/>
        <v>-38.036000000000016</v>
      </c>
      <c r="M81" s="1624">
        <v>64.135999999999996</v>
      </c>
      <c r="N81" s="1623">
        <f t="shared" si="28"/>
        <v>-9.2540000000000049</v>
      </c>
      <c r="O81" s="1624">
        <v>67.135999999999996</v>
      </c>
      <c r="P81" s="1623">
        <f t="shared" si="28"/>
        <v>3</v>
      </c>
    </row>
    <row r="82" spans="2:20" ht="19.2" x14ac:dyDescent="0.4">
      <c r="B82" s="1786"/>
      <c r="C82" s="1795" t="s">
        <v>2408</v>
      </c>
      <c r="D82" s="1796"/>
      <c r="E82" s="1797"/>
      <c r="F82" s="1514">
        <v>145.641755378</v>
      </c>
      <c r="G82" s="1514">
        <v>140.03300000000002</v>
      </c>
      <c r="H82" s="1514">
        <f t="shared" si="26"/>
        <v>-5.6087553779999837</v>
      </c>
      <c r="I82" s="1514">
        <v>115.64475000000002</v>
      </c>
      <c r="J82" s="1514">
        <f t="shared" si="28"/>
        <v>-24.388249999999999</v>
      </c>
      <c r="K82" s="1514">
        <v>74.327500000000001</v>
      </c>
      <c r="L82" s="1514">
        <f t="shared" si="28"/>
        <v>-41.317250000000016</v>
      </c>
      <c r="M82" s="1514">
        <v>65.073499999999996</v>
      </c>
      <c r="N82" s="1514">
        <f t="shared" si="28"/>
        <v>-9.2540000000000049</v>
      </c>
      <c r="O82" s="1514">
        <v>68.073499999999996</v>
      </c>
      <c r="P82" s="1514">
        <f t="shared" si="28"/>
        <v>3</v>
      </c>
    </row>
    <row r="83" spans="2:20" ht="27.6" customHeight="1" x14ac:dyDescent="0.4"/>
    <row r="84" spans="2:20" ht="27.6" x14ac:dyDescent="0.4">
      <c r="B84" s="120" t="s">
        <v>2432</v>
      </c>
    </row>
    <row r="85" spans="2:20" ht="6.6" customHeight="1" x14ac:dyDescent="0.4">
      <c r="B85" s="120"/>
    </row>
    <row r="86" spans="2:20" ht="21" customHeight="1" x14ac:dyDescent="0.4">
      <c r="B86" s="118" t="s">
        <v>2445</v>
      </c>
      <c r="D86"/>
    </row>
    <row r="87" spans="2:20" ht="19.2" x14ac:dyDescent="0.4">
      <c r="B87" s="1698" t="s">
        <v>2446</v>
      </c>
      <c r="D87"/>
    </row>
    <row r="88" spans="2:20" ht="19.8" thickBot="1" x14ac:dyDescent="0.45">
      <c r="B88" s="1698" t="s">
        <v>2447</v>
      </c>
      <c r="D88"/>
    </row>
    <row r="89" spans="2:20" ht="37.200000000000003" customHeight="1" x14ac:dyDescent="0.4">
      <c r="B89" s="1779" t="s">
        <v>65</v>
      </c>
      <c r="C89" s="1779" t="s">
        <v>556</v>
      </c>
      <c r="D89" s="1779" t="s">
        <v>0</v>
      </c>
      <c r="E89" s="1822" t="s">
        <v>66</v>
      </c>
      <c r="F89" s="1816" t="s">
        <v>107</v>
      </c>
      <c r="G89" s="1817"/>
      <c r="H89" s="1817"/>
      <c r="I89" s="1817"/>
      <c r="J89" s="1818"/>
      <c r="K89" s="1812" t="s">
        <v>2435</v>
      </c>
      <c r="L89" s="1813"/>
      <c r="M89" s="1813"/>
      <c r="N89" s="1813"/>
      <c r="O89" s="1814"/>
      <c r="P89" s="1815" t="s">
        <v>2444</v>
      </c>
      <c r="Q89" s="1813"/>
      <c r="R89" s="1813"/>
      <c r="S89" s="1813"/>
      <c r="T89" s="1814"/>
    </row>
    <row r="90" spans="2:20" ht="17.399999999999999" customHeight="1" x14ac:dyDescent="0.4">
      <c r="B90" s="1779"/>
      <c r="C90" s="1779"/>
      <c r="D90" s="1779"/>
      <c r="E90" s="1822"/>
      <c r="F90" s="1538" t="s">
        <v>357</v>
      </c>
      <c r="G90" s="1533" t="s">
        <v>496</v>
      </c>
      <c r="H90" s="1533" t="s">
        <v>2433</v>
      </c>
      <c r="I90" s="1533" t="s">
        <v>2434</v>
      </c>
      <c r="J90" s="1534" t="s">
        <v>2425</v>
      </c>
      <c r="K90" s="1535" t="s">
        <v>357</v>
      </c>
      <c r="L90" s="1536" t="s">
        <v>496</v>
      </c>
      <c r="M90" s="1536" t="s">
        <v>2433</v>
      </c>
      <c r="N90" s="1536" t="s">
        <v>2434</v>
      </c>
      <c r="O90" s="1537" t="s">
        <v>2425</v>
      </c>
      <c r="P90" s="1535" t="s">
        <v>357</v>
      </c>
      <c r="Q90" s="1536" t="s">
        <v>496</v>
      </c>
      <c r="R90" s="1536" t="s">
        <v>2433</v>
      </c>
      <c r="S90" s="1536" t="s">
        <v>2434</v>
      </c>
      <c r="T90" s="1537" t="s">
        <v>2425</v>
      </c>
    </row>
    <row r="91" spans="2:20" ht="17.399999999999999" customHeight="1" x14ac:dyDescent="0.4">
      <c r="B91" s="1779"/>
      <c r="C91" s="1779"/>
      <c r="D91" s="1779"/>
      <c r="E91" s="1822"/>
      <c r="F91" s="1528" t="s">
        <v>2424</v>
      </c>
      <c r="G91" s="1510" t="s">
        <v>2424</v>
      </c>
      <c r="H91" s="1510" t="s">
        <v>2424</v>
      </c>
      <c r="I91" s="1510" t="s">
        <v>2424</v>
      </c>
      <c r="J91" s="1529" t="s">
        <v>2424</v>
      </c>
      <c r="K91" s="1530" t="s">
        <v>2424</v>
      </c>
      <c r="L91" s="1531" t="s">
        <v>2424</v>
      </c>
      <c r="M91" s="1531" t="s">
        <v>2424</v>
      </c>
      <c r="N91" s="1531" t="s">
        <v>2424</v>
      </c>
      <c r="O91" s="1532" t="s">
        <v>2424</v>
      </c>
      <c r="P91" s="1530" t="s">
        <v>2424</v>
      </c>
      <c r="Q91" s="1531" t="s">
        <v>2424</v>
      </c>
      <c r="R91" s="1531" t="s">
        <v>2424</v>
      </c>
      <c r="S91" s="1531" t="s">
        <v>2424</v>
      </c>
      <c r="T91" s="1532" t="s">
        <v>2424</v>
      </c>
    </row>
    <row r="92" spans="2:20" ht="19.2" x14ac:dyDescent="0.4">
      <c r="B92" s="1783" t="s">
        <v>284</v>
      </c>
      <c r="C92" s="1784"/>
      <c r="D92" s="1784"/>
      <c r="E92" s="1784"/>
      <c r="F92" s="1543">
        <f>P92-K92</f>
        <v>0</v>
      </c>
      <c r="G92" s="1539">
        <f t="shared" ref="G92:G110" si="29">Q92-L92</f>
        <v>-53.702428382596963</v>
      </c>
      <c r="H92" s="1539">
        <f t="shared" ref="H92:H110" si="30">R92-M92</f>
        <v>-129.63835744258176</v>
      </c>
      <c r="I92" s="1539">
        <f t="shared" ref="I92:I110" si="31">S92-N92</f>
        <v>-104.68300575921467</v>
      </c>
      <c r="J92" s="1540">
        <f t="shared" ref="J92:J110" si="32">T92-O92</f>
        <v>-179.49659105116507</v>
      </c>
      <c r="K92" s="1543">
        <v>1663.4443648619999</v>
      </c>
      <c r="L92" s="1544">
        <v>1761.0270677745971</v>
      </c>
      <c r="M92" s="1544">
        <v>2179.5391233535952</v>
      </c>
      <c r="N92" s="1544">
        <v>2092.1611374665031</v>
      </c>
      <c r="O92" s="1545">
        <v>2041.327063403101</v>
      </c>
      <c r="P92" s="1543">
        <v>1663.4443648619999</v>
      </c>
      <c r="Q92" s="1544">
        <v>1707.3246393920001</v>
      </c>
      <c r="R92" s="1544">
        <v>2049.9007659110134</v>
      </c>
      <c r="S92" s="1544">
        <v>1987.4781317072884</v>
      </c>
      <c r="T92" s="1545">
        <v>1861.8304723519359</v>
      </c>
    </row>
    <row r="93" spans="2:20" ht="19.2" x14ac:dyDescent="0.4">
      <c r="B93" s="1786" t="s">
        <v>51</v>
      </c>
      <c r="C93" s="1808" t="s">
        <v>558</v>
      </c>
      <c r="D93" s="1787" t="s">
        <v>49</v>
      </c>
      <c r="E93" s="1556" t="s">
        <v>68</v>
      </c>
      <c r="F93" s="1570">
        <f t="shared" ref="F93:F110" si="33">P93-K93</f>
        <v>0</v>
      </c>
      <c r="G93" s="1571">
        <f t="shared" si="29"/>
        <v>-15.53799499999991</v>
      </c>
      <c r="H93" s="1571">
        <f t="shared" si="30"/>
        <v>-39.622021999999902</v>
      </c>
      <c r="I93" s="1571">
        <f t="shared" si="31"/>
        <v>-28.039698000000044</v>
      </c>
      <c r="J93" s="1572">
        <f t="shared" si="32"/>
        <v>-63.536625999999956</v>
      </c>
      <c r="K93" s="1570">
        <v>458.41005499999994</v>
      </c>
      <c r="L93" s="1573">
        <v>576.53799499999991</v>
      </c>
      <c r="M93" s="1573">
        <v>703.6220219999999</v>
      </c>
      <c r="N93" s="1573">
        <v>711.03969800000004</v>
      </c>
      <c r="O93" s="1574">
        <v>678.53662599999996</v>
      </c>
      <c r="P93" s="1570">
        <v>458.41005499999994</v>
      </c>
      <c r="Q93" s="1573">
        <v>561</v>
      </c>
      <c r="R93" s="1573">
        <v>664</v>
      </c>
      <c r="S93" s="1573">
        <v>683</v>
      </c>
      <c r="T93" s="1574">
        <v>615</v>
      </c>
    </row>
    <row r="94" spans="2:20" ht="19.2" x14ac:dyDescent="0.4">
      <c r="B94" s="1786"/>
      <c r="C94" s="1809"/>
      <c r="D94" s="1788"/>
      <c r="E94" s="1557" t="s">
        <v>70</v>
      </c>
      <c r="F94" s="1575">
        <f t="shared" si="33"/>
        <v>0</v>
      </c>
      <c r="G94" s="1576">
        <f t="shared" si="29"/>
        <v>-38.164433382597053</v>
      </c>
      <c r="H94" s="1576">
        <f t="shared" si="30"/>
        <v>-90.01633544258209</v>
      </c>
      <c r="I94" s="1576">
        <f t="shared" si="31"/>
        <v>-76.643307759214622</v>
      </c>
      <c r="J94" s="1577">
        <f t="shared" si="32"/>
        <v>-115.959965051165</v>
      </c>
      <c r="K94" s="1575">
        <v>466.43078146200003</v>
      </c>
      <c r="L94" s="1578">
        <v>458.16443338259705</v>
      </c>
      <c r="M94" s="1578">
        <v>724.01633544258209</v>
      </c>
      <c r="N94" s="1578">
        <v>621.64330775921462</v>
      </c>
      <c r="O94" s="1579">
        <v>581.959965051165</v>
      </c>
      <c r="P94" s="1575">
        <v>466.43078146200003</v>
      </c>
      <c r="Q94" s="1578">
        <v>420</v>
      </c>
      <c r="R94" s="1578">
        <v>634</v>
      </c>
      <c r="S94" s="1578">
        <v>545</v>
      </c>
      <c r="T94" s="1579">
        <v>466</v>
      </c>
    </row>
    <row r="95" spans="2:20" ht="19.2" x14ac:dyDescent="0.4">
      <c r="B95" s="1786"/>
      <c r="C95" s="1809"/>
      <c r="D95" s="1788"/>
      <c r="E95" s="1558" t="s">
        <v>11</v>
      </c>
      <c r="F95" s="1580">
        <f t="shared" si="33"/>
        <v>0</v>
      </c>
      <c r="G95" s="1581">
        <f t="shared" si="29"/>
        <v>0</v>
      </c>
      <c r="H95" s="1581">
        <f t="shared" si="30"/>
        <v>0</v>
      </c>
      <c r="I95" s="1581">
        <f t="shared" si="31"/>
        <v>0</v>
      </c>
      <c r="J95" s="1582">
        <f t="shared" si="32"/>
        <v>0</v>
      </c>
      <c r="K95" s="1580">
        <v>373.71497999999997</v>
      </c>
      <c r="L95" s="1581">
        <v>373.71497999999997</v>
      </c>
      <c r="M95" s="1581">
        <v>373.71497999999997</v>
      </c>
      <c r="N95" s="1581">
        <v>373.71497999999997</v>
      </c>
      <c r="O95" s="1582">
        <v>373.71497999999997</v>
      </c>
      <c r="P95" s="1580">
        <v>373.71497999999997</v>
      </c>
      <c r="Q95" s="1581">
        <v>373.71497999999997</v>
      </c>
      <c r="R95" s="1581">
        <v>373.71497999999997</v>
      </c>
      <c r="S95" s="1581">
        <v>373.71497999999997</v>
      </c>
      <c r="T95" s="1582">
        <v>373.71497999999997</v>
      </c>
    </row>
    <row r="96" spans="2:20" ht="19.2" x14ac:dyDescent="0.4">
      <c r="B96" s="1786"/>
      <c r="C96" s="1809"/>
      <c r="D96" s="1791" t="s">
        <v>2408</v>
      </c>
      <c r="E96" s="1820"/>
      <c r="F96" s="1583">
        <f t="shared" si="33"/>
        <v>0</v>
      </c>
      <c r="G96" s="1584">
        <f t="shared" si="29"/>
        <v>-53.702428382596963</v>
      </c>
      <c r="H96" s="1584">
        <f t="shared" si="30"/>
        <v>-129.63835744258199</v>
      </c>
      <c r="I96" s="1584">
        <f t="shared" si="31"/>
        <v>-104.68300575921467</v>
      </c>
      <c r="J96" s="1585">
        <f t="shared" si="32"/>
        <v>-179.49659105116507</v>
      </c>
      <c r="K96" s="1583">
        <v>1298.5558164619999</v>
      </c>
      <c r="L96" s="1586">
        <v>1408.4174083825969</v>
      </c>
      <c r="M96" s="1586">
        <v>1801.353337442582</v>
      </c>
      <c r="N96" s="1586">
        <v>1706.3979857592146</v>
      </c>
      <c r="O96" s="1587">
        <v>1634.211571051165</v>
      </c>
      <c r="P96" s="1583">
        <v>1298.5558164619999</v>
      </c>
      <c r="Q96" s="1586">
        <v>1354.71498</v>
      </c>
      <c r="R96" s="1586">
        <v>1671.71498</v>
      </c>
      <c r="S96" s="1586">
        <v>1601.71498</v>
      </c>
      <c r="T96" s="1587">
        <v>1454.71498</v>
      </c>
    </row>
    <row r="97" spans="2:20" ht="19.2" x14ac:dyDescent="0.4">
      <c r="B97" s="1786"/>
      <c r="C97" s="1809"/>
      <c r="D97" s="1810" t="s">
        <v>543</v>
      </c>
      <c r="E97" s="1821"/>
      <c r="F97" s="1588">
        <f t="shared" si="33"/>
        <v>0</v>
      </c>
      <c r="G97" s="1589">
        <f t="shared" si="29"/>
        <v>0</v>
      </c>
      <c r="H97" s="1589">
        <f t="shared" si="30"/>
        <v>0</v>
      </c>
      <c r="I97" s="1589">
        <f t="shared" si="31"/>
        <v>0</v>
      </c>
      <c r="J97" s="1590">
        <f t="shared" si="32"/>
        <v>0</v>
      </c>
      <c r="K97" s="1588">
        <v>51.636398400000004</v>
      </c>
      <c r="L97" s="1589">
        <v>54.218218319999998</v>
      </c>
      <c r="M97" s="1589">
        <v>56.929129236000001</v>
      </c>
      <c r="N97" s="1589">
        <v>59.775585697800004</v>
      </c>
      <c r="O97" s="1590">
        <v>62.764364982689997</v>
      </c>
      <c r="P97" s="1588">
        <v>51.636398400000004</v>
      </c>
      <c r="Q97" s="1589">
        <v>54.218218319999998</v>
      </c>
      <c r="R97" s="1589">
        <v>56.929129236000001</v>
      </c>
      <c r="S97" s="1589">
        <v>59.775585697800004</v>
      </c>
      <c r="T97" s="1590">
        <v>62.764364982689997</v>
      </c>
    </row>
    <row r="98" spans="2:20" ht="19.2" x14ac:dyDescent="0.4">
      <c r="B98" s="1786"/>
      <c r="C98" s="1805" t="s">
        <v>2408</v>
      </c>
      <c r="D98" s="1806"/>
      <c r="E98" s="1806"/>
      <c r="F98" s="1546">
        <f t="shared" si="33"/>
        <v>0</v>
      </c>
      <c r="G98" s="1541">
        <f t="shared" si="29"/>
        <v>-53.702428382596963</v>
      </c>
      <c r="H98" s="1541">
        <f t="shared" si="30"/>
        <v>-129.63835744258199</v>
      </c>
      <c r="I98" s="1541">
        <f t="shared" si="31"/>
        <v>-104.68300575921467</v>
      </c>
      <c r="J98" s="1542">
        <f t="shared" si="32"/>
        <v>-179.49659105116507</v>
      </c>
      <c r="K98" s="1546">
        <v>1350.1922148619999</v>
      </c>
      <c r="L98" s="1547">
        <v>1462.6356267025972</v>
      </c>
      <c r="M98" s="1547">
        <v>1858.2824666785821</v>
      </c>
      <c r="N98" s="1547">
        <v>1766.1735714570145</v>
      </c>
      <c r="O98" s="1548">
        <v>1696.9759360338551</v>
      </c>
      <c r="P98" s="1546">
        <v>1350.1922148619999</v>
      </c>
      <c r="Q98" s="1547">
        <v>1408.9331983200002</v>
      </c>
      <c r="R98" s="1547">
        <v>1728.6441092360001</v>
      </c>
      <c r="S98" s="1547">
        <v>1661.4905656977999</v>
      </c>
      <c r="T98" s="1548">
        <v>1517.47934498269</v>
      </c>
    </row>
    <row r="99" spans="2:20" ht="19.2" x14ac:dyDescent="0.4">
      <c r="B99" s="1786"/>
      <c r="C99" s="1803" t="s">
        <v>682</v>
      </c>
      <c r="D99" s="1787" t="s">
        <v>557</v>
      </c>
      <c r="E99" s="1556" t="s">
        <v>560</v>
      </c>
      <c r="F99" s="1591">
        <f t="shared" si="33"/>
        <v>0</v>
      </c>
      <c r="G99" s="1573">
        <f t="shared" si="29"/>
        <v>0</v>
      </c>
      <c r="H99" s="1573">
        <f t="shared" si="30"/>
        <v>0</v>
      </c>
      <c r="I99" s="1573">
        <f t="shared" si="31"/>
        <v>0</v>
      </c>
      <c r="J99" s="1574">
        <f t="shared" si="32"/>
        <v>0</v>
      </c>
      <c r="K99" s="1591">
        <v>64.632100000000008</v>
      </c>
      <c r="L99" s="1573">
        <v>64.632099999999994</v>
      </c>
      <c r="M99" s="1573">
        <v>64.632099999999994</v>
      </c>
      <c r="N99" s="1573">
        <v>64.632099999999994</v>
      </c>
      <c r="O99" s="1574">
        <v>64.632099999999994</v>
      </c>
      <c r="P99" s="1591">
        <v>64.632100000000008</v>
      </c>
      <c r="Q99" s="1573">
        <v>64.632099999999994</v>
      </c>
      <c r="R99" s="1573">
        <v>64.632099999999994</v>
      </c>
      <c r="S99" s="1573">
        <v>64.632099999999994</v>
      </c>
      <c r="T99" s="1574">
        <v>64.632099999999994</v>
      </c>
    </row>
    <row r="100" spans="2:20" ht="19.2" x14ac:dyDescent="0.4">
      <c r="B100" s="1786"/>
      <c r="C100" s="1804"/>
      <c r="D100" s="1788"/>
      <c r="E100" s="1558" t="s">
        <v>561</v>
      </c>
      <c r="F100" s="1592">
        <f t="shared" si="33"/>
        <v>0</v>
      </c>
      <c r="G100" s="1581">
        <f t="shared" si="29"/>
        <v>0</v>
      </c>
      <c r="H100" s="1581">
        <f t="shared" si="30"/>
        <v>0</v>
      </c>
      <c r="I100" s="1581">
        <f t="shared" si="31"/>
        <v>0</v>
      </c>
      <c r="J100" s="1582">
        <f t="shared" si="32"/>
        <v>0</v>
      </c>
      <c r="K100" s="1592">
        <v>108.58705</v>
      </c>
      <c r="L100" s="1581">
        <v>108.58705</v>
      </c>
      <c r="M100" s="1581">
        <v>108.58705</v>
      </c>
      <c r="N100" s="1581">
        <v>108.58705</v>
      </c>
      <c r="O100" s="1582">
        <v>108.58705</v>
      </c>
      <c r="P100" s="1592">
        <v>108.58705</v>
      </c>
      <c r="Q100" s="1581">
        <v>108.58705</v>
      </c>
      <c r="R100" s="1581">
        <v>108.58705</v>
      </c>
      <c r="S100" s="1581">
        <v>108.58705</v>
      </c>
      <c r="T100" s="1582">
        <v>108.58705</v>
      </c>
    </row>
    <row r="101" spans="2:20" ht="19.2" x14ac:dyDescent="0.4">
      <c r="B101" s="1786"/>
      <c r="C101" s="1804"/>
      <c r="D101" s="1791" t="s">
        <v>2408</v>
      </c>
      <c r="E101" s="1820"/>
      <c r="F101" s="1593">
        <f t="shared" si="33"/>
        <v>0</v>
      </c>
      <c r="G101" s="1586">
        <f t="shared" si="29"/>
        <v>0</v>
      </c>
      <c r="H101" s="1586">
        <f t="shared" si="30"/>
        <v>0</v>
      </c>
      <c r="I101" s="1586">
        <f t="shared" si="31"/>
        <v>0</v>
      </c>
      <c r="J101" s="1587">
        <f t="shared" si="32"/>
        <v>0</v>
      </c>
      <c r="K101" s="1593">
        <v>173.21915000000001</v>
      </c>
      <c r="L101" s="1586">
        <v>173.21915000000001</v>
      </c>
      <c r="M101" s="1586">
        <v>173.21915000000001</v>
      </c>
      <c r="N101" s="1586">
        <v>173.21915000000001</v>
      </c>
      <c r="O101" s="1587">
        <v>173.21915000000001</v>
      </c>
      <c r="P101" s="1593">
        <v>173.21915000000001</v>
      </c>
      <c r="Q101" s="1586">
        <v>173.21915000000001</v>
      </c>
      <c r="R101" s="1586">
        <v>173.21915000000001</v>
      </c>
      <c r="S101" s="1586">
        <v>173.21915000000001</v>
      </c>
      <c r="T101" s="1587">
        <v>173.21915000000001</v>
      </c>
    </row>
    <row r="102" spans="2:20" ht="19.2" x14ac:dyDescent="0.4">
      <c r="B102" s="1786"/>
      <c r="C102" s="1804"/>
      <c r="D102" s="1810" t="s">
        <v>2410</v>
      </c>
      <c r="E102" s="1821"/>
      <c r="F102" s="1594">
        <f t="shared" si="33"/>
        <v>0</v>
      </c>
      <c r="G102" s="1589">
        <f t="shared" si="29"/>
        <v>0</v>
      </c>
      <c r="H102" s="1589">
        <f t="shared" si="30"/>
        <v>0</v>
      </c>
      <c r="I102" s="1589">
        <f t="shared" si="31"/>
        <v>0</v>
      </c>
      <c r="J102" s="1590">
        <f t="shared" si="32"/>
        <v>0</v>
      </c>
      <c r="K102" s="1594"/>
      <c r="L102" s="1589">
        <v>9.5275410720000018</v>
      </c>
      <c r="M102" s="1589">
        <v>73.710006675013332</v>
      </c>
      <c r="N102" s="1589">
        <v>87.694916009488679</v>
      </c>
      <c r="O102" s="1590">
        <v>103.05847736924588</v>
      </c>
      <c r="P102" s="1594"/>
      <c r="Q102" s="1589">
        <v>9.5275410720000018</v>
      </c>
      <c r="R102" s="1589">
        <v>73.710006675013332</v>
      </c>
      <c r="S102" s="1589">
        <v>87.694916009488679</v>
      </c>
      <c r="T102" s="1590">
        <v>103.05847736924588</v>
      </c>
    </row>
    <row r="103" spans="2:20" ht="19.2" x14ac:dyDescent="0.4">
      <c r="B103" s="1786"/>
      <c r="C103" s="1800" t="s">
        <v>2408</v>
      </c>
      <c r="D103" s="1801"/>
      <c r="E103" s="1801"/>
      <c r="F103" s="1549">
        <f t="shared" si="33"/>
        <v>0</v>
      </c>
      <c r="G103" s="1550">
        <f t="shared" si="29"/>
        <v>0</v>
      </c>
      <c r="H103" s="1550">
        <f t="shared" si="30"/>
        <v>0</v>
      </c>
      <c r="I103" s="1550">
        <f t="shared" si="31"/>
        <v>0</v>
      </c>
      <c r="J103" s="1551">
        <f t="shared" si="32"/>
        <v>0</v>
      </c>
      <c r="K103" s="1549">
        <v>173.21915000000001</v>
      </c>
      <c r="L103" s="1550">
        <v>182.746691072</v>
      </c>
      <c r="M103" s="1550">
        <v>246.92915667501336</v>
      </c>
      <c r="N103" s="1550">
        <v>260.91406600948869</v>
      </c>
      <c r="O103" s="1551">
        <v>276.27762736924592</v>
      </c>
      <c r="P103" s="1549">
        <v>173.21915000000001</v>
      </c>
      <c r="Q103" s="1550">
        <v>182.746691072</v>
      </c>
      <c r="R103" s="1550">
        <v>246.92915667501336</v>
      </c>
      <c r="S103" s="1550">
        <v>260.91406600948869</v>
      </c>
      <c r="T103" s="1551">
        <v>276.27762736924592</v>
      </c>
    </row>
    <row r="104" spans="2:20" ht="20.399999999999999" x14ac:dyDescent="0.4">
      <c r="B104" s="1786"/>
      <c r="C104" s="1798" t="s">
        <v>668</v>
      </c>
      <c r="D104" s="1787" t="s">
        <v>670</v>
      </c>
      <c r="E104" s="1559" t="s">
        <v>579</v>
      </c>
      <c r="F104" s="1595">
        <f t="shared" si="33"/>
        <v>0</v>
      </c>
      <c r="G104" s="1596">
        <f t="shared" si="29"/>
        <v>0</v>
      </c>
      <c r="H104" s="1597">
        <f t="shared" si="30"/>
        <v>0</v>
      </c>
      <c r="I104" s="1597">
        <f t="shared" si="31"/>
        <v>0</v>
      </c>
      <c r="J104" s="1598">
        <f t="shared" si="32"/>
        <v>0</v>
      </c>
      <c r="K104" s="1595">
        <v>0.3</v>
      </c>
      <c r="L104" s="1596">
        <v>0</v>
      </c>
      <c r="M104" s="1597">
        <v>0</v>
      </c>
      <c r="N104" s="1597">
        <v>0</v>
      </c>
      <c r="O104" s="1598">
        <v>0</v>
      </c>
      <c r="P104" s="1595">
        <v>0.3</v>
      </c>
      <c r="Q104" s="1596">
        <v>0</v>
      </c>
      <c r="R104" s="1597">
        <v>0</v>
      </c>
      <c r="S104" s="1597">
        <v>0</v>
      </c>
      <c r="T104" s="1598">
        <v>0</v>
      </c>
    </row>
    <row r="105" spans="2:20" ht="20.399999999999999" x14ac:dyDescent="0.4">
      <c r="B105" s="1786"/>
      <c r="C105" s="1799"/>
      <c r="D105" s="1788"/>
      <c r="E105" s="1560" t="s">
        <v>598</v>
      </c>
      <c r="F105" s="1599">
        <f t="shared" si="33"/>
        <v>0</v>
      </c>
      <c r="G105" s="1600">
        <f t="shared" si="29"/>
        <v>0</v>
      </c>
      <c r="H105" s="1601">
        <f t="shared" si="30"/>
        <v>0</v>
      </c>
      <c r="I105" s="1601">
        <f t="shared" si="31"/>
        <v>0</v>
      </c>
      <c r="J105" s="1602">
        <f t="shared" si="32"/>
        <v>0</v>
      </c>
      <c r="K105" s="1599">
        <v>5.15625</v>
      </c>
      <c r="L105" s="1600">
        <v>0.9375</v>
      </c>
      <c r="M105" s="1601">
        <v>0</v>
      </c>
      <c r="N105" s="1601">
        <v>0</v>
      </c>
      <c r="O105" s="1602">
        <v>0</v>
      </c>
      <c r="P105" s="1599">
        <v>5.15625</v>
      </c>
      <c r="Q105" s="1600">
        <v>0.9375</v>
      </c>
      <c r="R105" s="1601">
        <v>0</v>
      </c>
      <c r="S105" s="1601">
        <v>0</v>
      </c>
      <c r="T105" s="1602">
        <v>0</v>
      </c>
    </row>
    <row r="106" spans="2:20" ht="20.399999999999999" x14ac:dyDescent="0.4">
      <c r="B106" s="1786"/>
      <c r="C106" s="1799"/>
      <c r="D106" s="1788"/>
      <c r="E106" s="1560" t="s">
        <v>585</v>
      </c>
      <c r="F106" s="1599">
        <f t="shared" si="33"/>
        <v>0</v>
      </c>
      <c r="G106" s="1600">
        <f t="shared" si="29"/>
        <v>0</v>
      </c>
      <c r="H106" s="1601">
        <f t="shared" si="30"/>
        <v>0</v>
      </c>
      <c r="I106" s="1601">
        <f t="shared" si="31"/>
        <v>0</v>
      </c>
      <c r="J106" s="1602">
        <f t="shared" si="32"/>
        <v>0</v>
      </c>
      <c r="K106" s="1599">
        <v>14.688750000000001</v>
      </c>
      <c r="L106" s="1600">
        <v>3.28125</v>
      </c>
      <c r="M106" s="1601">
        <v>0.9375</v>
      </c>
      <c r="N106" s="1601">
        <v>0.9375</v>
      </c>
      <c r="O106" s="1602">
        <v>0.9375</v>
      </c>
      <c r="P106" s="1599">
        <v>14.688750000000001</v>
      </c>
      <c r="Q106" s="1600">
        <v>3.28125</v>
      </c>
      <c r="R106" s="1601">
        <v>0.9375</v>
      </c>
      <c r="S106" s="1601">
        <v>0.9375</v>
      </c>
      <c r="T106" s="1602">
        <v>0.9375</v>
      </c>
    </row>
    <row r="107" spans="2:20" ht="20.399999999999999" x14ac:dyDescent="0.4">
      <c r="B107" s="1786"/>
      <c r="C107" s="1799"/>
      <c r="D107" s="1788"/>
      <c r="E107" s="1561" t="s">
        <v>671</v>
      </c>
      <c r="F107" s="1603">
        <f t="shared" si="33"/>
        <v>0</v>
      </c>
      <c r="G107" s="1604">
        <f t="shared" si="29"/>
        <v>0</v>
      </c>
      <c r="H107" s="1605">
        <f t="shared" si="30"/>
        <v>0</v>
      </c>
      <c r="I107" s="1605">
        <f t="shared" si="31"/>
        <v>0</v>
      </c>
      <c r="J107" s="1606">
        <f t="shared" si="32"/>
        <v>0</v>
      </c>
      <c r="K107" s="1603"/>
      <c r="L107" s="1604"/>
      <c r="M107" s="1605">
        <v>0</v>
      </c>
      <c r="N107" s="1605">
        <v>0</v>
      </c>
      <c r="O107" s="1606">
        <v>0</v>
      </c>
      <c r="P107" s="1603"/>
      <c r="Q107" s="1604"/>
      <c r="R107" s="1605">
        <v>0</v>
      </c>
      <c r="S107" s="1605">
        <v>0</v>
      </c>
      <c r="T107" s="1606">
        <v>0</v>
      </c>
    </row>
    <row r="108" spans="2:20" ht="20.399999999999999" x14ac:dyDescent="0.4">
      <c r="B108" s="1786"/>
      <c r="C108" s="1799"/>
      <c r="D108" s="1793" t="s">
        <v>2408</v>
      </c>
      <c r="E108" s="1819"/>
      <c r="F108" s="1607">
        <f t="shared" si="33"/>
        <v>0</v>
      </c>
      <c r="G108" s="1608">
        <f t="shared" si="29"/>
        <v>0</v>
      </c>
      <c r="H108" s="1609">
        <f t="shared" si="30"/>
        <v>0</v>
      </c>
      <c r="I108" s="1609">
        <f t="shared" si="31"/>
        <v>0</v>
      </c>
      <c r="J108" s="1610">
        <f t="shared" si="32"/>
        <v>0</v>
      </c>
      <c r="K108" s="1607">
        <v>20.145</v>
      </c>
      <c r="L108" s="1608">
        <v>4.21875</v>
      </c>
      <c r="M108" s="1609">
        <v>0.9375</v>
      </c>
      <c r="N108" s="1609">
        <v>0.9375</v>
      </c>
      <c r="O108" s="1610">
        <v>0.9375</v>
      </c>
      <c r="P108" s="1607">
        <v>20.145</v>
      </c>
      <c r="Q108" s="1608">
        <v>4.21875</v>
      </c>
      <c r="R108" s="1609">
        <v>0.9375</v>
      </c>
      <c r="S108" s="1609">
        <v>0.9375</v>
      </c>
      <c r="T108" s="1610">
        <v>0.9375</v>
      </c>
    </row>
    <row r="109" spans="2:20" ht="20.399999999999999" x14ac:dyDescent="0.4">
      <c r="B109" s="1786"/>
      <c r="C109" s="1799"/>
      <c r="D109" s="1512" t="s">
        <v>669</v>
      </c>
      <c r="E109" s="1562" t="s">
        <v>626</v>
      </c>
      <c r="F109" s="1611">
        <f t="shared" si="33"/>
        <v>0</v>
      </c>
      <c r="G109" s="1612">
        <f t="shared" si="29"/>
        <v>0</v>
      </c>
      <c r="H109" s="1613">
        <f t="shared" si="30"/>
        <v>0</v>
      </c>
      <c r="I109" s="1613">
        <f t="shared" si="31"/>
        <v>0</v>
      </c>
      <c r="J109" s="1614">
        <f t="shared" si="32"/>
        <v>0</v>
      </c>
      <c r="K109" s="1611">
        <v>119.88800000000001</v>
      </c>
      <c r="L109" s="1612">
        <v>111.42600000000002</v>
      </c>
      <c r="M109" s="1613">
        <v>73.39</v>
      </c>
      <c r="N109" s="1613">
        <v>64.135999999999996</v>
      </c>
      <c r="O109" s="1614">
        <v>67.135999999999996</v>
      </c>
      <c r="P109" s="1611">
        <v>119.88800000000001</v>
      </c>
      <c r="Q109" s="1612">
        <v>111.42600000000002</v>
      </c>
      <c r="R109" s="1613">
        <v>73.39</v>
      </c>
      <c r="S109" s="1613">
        <v>64.135999999999996</v>
      </c>
      <c r="T109" s="1614">
        <v>67.135999999999996</v>
      </c>
    </row>
    <row r="110" spans="2:20" ht="19.8" thickBot="1" x14ac:dyDescent="0.45">
      <c r="B110" s="1786"/>
      <c r="C110" s="1795" t="s">
        <v>2408</v>
      </c>
      <c r="D110" s="1796"/>
      <c r="E110" s="1796"/>
      <c r="F110" s="1552">
        <f t="shared" si="33"/>
        <v>0</v>
      </c>
      <c r="G110" s="1553">
        <f t="shared" si="29"/>
        <v>0</v>
      </c>
      <c r="H110" s="1553">
        <f t="shared" si="30"/>
        <v>0</v>
      </c>
      <c r="I110" s="1553">
        <f t="shared" si="31"/>
        <v>0</v>
      </c>
      <c r="J110" s="1554">
        <f t="shared" si="32"/>
        <v>0</v>
      </c>
      <c r="K110" s="1552">
        <v>140.03300000000002</v>
      </c>
      <c r="L110" s="1553">
        <v>115.64475000000002</v>
      </c>
      <c r="M110" s="1553">
        <v>74.327500000000001</v>
      </c>
      <c r="N110" s="1553">
        <v>65.073499999999996</v>
      </c>
      <c r="O110" s="1554">
        <v>68.073499999999996</v>
      </c>
      <c r="P110" s="1552">
        <v>140.03300000000002</v>
      </c>
      <c r="Q110" s="1553">
        <v>115.64475000000002</v>
      </c>
      <c r="R110" s="1553">
        <v>74.327500000000001</v>
      </c>
      <c r="S110" s="1553">
        <v>65.073499999999996</v>
      </c>
      <c r="T110" s="1554">
        <v>68.073499999999996</v>
      </c>
    </row>
    <row r="111" spans="2:20" x14ac:dyDescent="0.4">
      <c r="K111" s="1555"/>
      <c r="L111" s="1555"/>
      <c r="M111" s="1555"/>
      <c r="N111" s="1555"/>
      <c r="O111" s="1555"/>
      <c r="P111" s="1555"/>
      <c r="Q111" s="1555"/>
      <c r="R111" s="1555"/>
      <c r="S111" s="1555"/>
      <c r="T111" s="1555"/>
    </row>
  </sheetData>
  <mergeCells count="80">
    <mergeCell ref="C43:C47"/>
    <mergeCell ref="C4:E5"/>
    <mergeCell ref="C12:E12"/>
    <mergeCell ref="C14:E14"/>
    <mergeCell ref="C21:E21"/>
    <mergeCell ref="C30:E30"/>
    <mergeCell ref="E40:E41"/>
    <mergeCell ref="D22:D23"/>
    <mergeCell ref="E22:E23"/>
    <mergeCell ref="C32:E32"/>
    <mergeCell ref="C15:C20"/>
    <mergeCell ref="C25:C29"/>
    <mergeCell ref="C33:C38"/>
    <mergeCell ref="B4:B5"/>
    <mergeCell ref="B7:B21"/>
    <mergeCell ref="C7:C11"/>
    <mergeCell ref="B43:B57"/>
    <mergeCell ref="B22:B23"/>
    <mergeCell ref="C22:C23"/>
    <mergeCell ref="B25:B39"/>
    <mergeCell ref="B40:B41"/>
    <mergeCell ref="C51:C56"/>
    <mergeCell ref="B6:E6"/>
    <mergeCell ref="B24:E24"/>
    <mergeCell ref="B42:E42"/>
    <mergeCell ref="C39:E39"/>
    <mergeCell ref="C48:E48"/>
    <mergeCell ref="C40:C41"/>
    <mergeCell ref="D40:D41"/>
    <mergeCell ref="B89:B91"/>
    <mergeCell ref="C89:C91"/>
    <mergeCell ref="D89:D91"/>
    <mergeCell ref="E89:E91"/>
    <mergeCell ref="C99:C102"/>
    <mergeCell ref="D101:E101"/>
    <mergeCell ref="D102:E102"/>
    <mergeCell ref="B92:E92"/>
    <mergeCell ref="C98:E98"/>
    <mergeCell ref="B93:B110"/>
    <mergeCell ref="C110:E110"/>
    <mergeCell ref="K89:O89"/>
    <mergeCell ref="P89:T89"/>
    <mergeCell ref="F89:J89"/>
    <mergeCell ref="C103:E103"/>
    <mergeCell ref="C104:C109"/>
    <mergeCell ref="D104:D107"/>
    <mergeCell ref="D108:E108"/>
    <mergeCell ref="D99:D100"/>
    <mergeCell ref="C93:C97"/>
    <mergeCell ref="D93:D95"/>
    <mergeCell ref="D96:E96"/>
    <mergeCell ref="D97:E97"/>
    <mergeCell ref="C71:C74"/>
    <mergeCell ref="C70:E70"/>
    <mergeCell ref="C65:C69"/>
    <mergeCell ref="D69:E69"/>
    <mergeCell ref="D74:E74"/>
    <mergeCell ref="D73:E73"/>
    <mergeCell ref="C50:E50"/>
    <mergeCell ref="C57:E57"/>
    <mergeCell ref="B64:E64"/>
    <mergeCell ref="B65:B82"/>
    <mergeCell ref="D71:D72"/>
    <mergeCell ref="B62:B63"/>
    <mergeCell ref="C62:C63"/>
    <mergeCell ref="D62:D63"/>
    <mergeCell ref="E62:E63"/>
    <mergeCell ref="D68:E68"/>
    <mergeCell ref="D65:D67"/>
    <mergeCell ref="D76:D79"/>
    <mergeCell ref="D80:E80"/>
    <mergeCell ref="C82:E82"/>
    <mergeCell ref="C76:C81"/>
    <mergeCell ref="C75:E75"/>
    <mergeCell ref="P62:P63"/>
    <mergeCell ref="F62:F63"/>
    <mergeCell ref="H62:H63"/>
    <mergeCell ref="J62:J63"/>
    <mergeCell ref="L62:L63"/>
    <mergeCell ref="N62:N63"/>
  </mergeCells>
  <phoneticPr fontId="4" type="noConversion"/>
  <conditionalFormatting sqref="F6:V6">
    <cfRule type="cellIs" dxfId="5" priority="1" operator="lessThan">
      <formula>0</formula>
    </cfRule>
    <cfRule type="cellIs" dxfId="4" priority="2" operator="greaterThan">
      <formula>0</formula>
    </cfRule>
  </conditionalFormatting>
  <conditionalFormatting sqref="H64:H82 J64:J82 L64:L82 N64:N82 P64:P82">
    <cfRule type="cellIs" dxfId="3" priority="3" operator="lessThan">
      <formula>0</formula>
    </cfRule>
    <cfRule type="cellIs" dxfId="2" priority="4" operator="greaterThan">
      <formula>0</formula>
    </cfRule>
  </conditionalFormatting>
  <pageMargins left="0.25" right="0.25" top="0.75" bottom="0.75" header="0.3" footer="0.3"/>
  <pageSetup paperSize="8" scale="6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5071-2486-445E-AC22-B74572DBAC6D}">
  <sheetPr>
    <pageSetUpPr fitToPage="1"/>
  </sheetPr>
  <dimension ref="B1:AE70"/>
  <sheetViews>
    <sheetView view="pageBreakPreview" zoomScale="85" zoomScaleNormal="55" zoomScaleSheetLayoutView="85" workbookViewId="0">
      <selection activeCell="H21" sqref="H21"/>
    </sheetView>
  </sheetViews>
  <sheetFormatPr defaultRowHeight="17.399999999999999" x14ac:dyDescent="0.4"/>
  <cols>
    <col min="1" max="1" width="5.19921875" customWidth="1"/>
    <col min="3" max="3" width="13.69921875" customWidth="1"/>
    <col min="4" max="4" width="20.3984375" bestFit="1" customWidth="1"/>
    <col min="5" max="5" width="11.59765625" customWidth="1"/>
    <col min="24" max="27" width="8.796875" customWidth="1"/>
  </cols>
  <sheetData>
    <row r="1" spans="2:31" ht="36" x14ac:dyDescent="0.4">
      <c r="B1" s="1700" t="s">
        <v>2509</v>
      </c>
      <c r="AE1" s="36"/>
    </row>
    <row r="2" spans="2:31" ht="28.8" customHeight="1" x14ac:dyDescent="0.4">
      <c r="B2" s="734"/>
      <c r="AE2" s="36"/>
    </row>
    <row r="3" spans="2:31" ht="25.8" thickBot="1" x14ac:dyDescent="0.45">
      <c r="B3" s="1699" t="s">
        <v>2481</v>
      </c>
      <c r="G3" s="1775" t="s">
        <v>2505</v>
      </c>
      <c r="H3" s="1775"/>
      <c r="I3" s="1775" t="s">
        <v>188</v>
      </c>
      <c r="J3" s="1776">
        <v>275.49898217000003</v>
      </c>
      <c r="K3" s="1775"/>
      <c r="L3" s="1775"/>
      <c r="M3" s="1775" t="s">
        <v>189</v>
      </c>
      <c r="N3" s="1776">
        <v>323.91353316000004</v>
      </c>
      <c r="O3" s="1775"/>
      <c r="P3" s="1775"/>
      <c r="Q3" s="1775" t="s">
        <v>190</v>
      </c>
      <c r="R3" s="1776">
        <v>382.18333097999999</v>
      </c>
      <c r="S3" s="1775"/>
      <c r="T3" s="1775"/>
      <c r="U3" s="1775" t="s">
        <v>191</v>
      </c>
      <c r="V3" s="1776">
        <v>406.71725508440005</v>
      </c>
      <c r="W3" s="1715"/>
      <c r="X3" s="1715"/>
    </row>
    <row r="4" spans="2:31" ht="19.2" x14ac:dyDescent="0.4">
      <c r="B4" s="1489"/>
      <c r="C4" s="1490"/>
      <c r="D4" s="1491"/>
      <c r="E4" s="1492"/>
      <c r="F4" s="1850" t="s">
        <v>2506</v>
      </c>
      <c r="G4" s="1493"/>
      <c r="H4" s="1493"/>
      <c r="I4" s="1493"/>
      <c r="J4" s="1493"/>
      <c r="K4" s="1493"/>
      <c r="L4" s="1493"/>
      <c r="M4" s="1493"/>
      <c r="N4" s="1493"/>
      <c r="O4" s="1494" t="s">
        <v>357</v>
      </c>
      <c r="P4" s="1493"/>
      <c r="Q4" s="1493"/>
      <c r="R4" s="1493"/>
      <c r="S4" s="1493"/>
      <c r="T4" s="1493"/>
      <c r="U4" s="1493"/>
      <c r="V4" s="1493"/>
      <c r="W4" s="1495"/>
      <c r="X4" s="1493"/>
      <c r="Y4" s="1496"/>
      <c r="Z4" s="1497" t="s">
        <v>496</v>
      </c>
      <c r="AA4" s="1493"/>
      <c r="AB4" s="1495" t="s">
        <v>496</v>
      </c>
      <c r="AC4" s="1498" t="s">
        <v>2208</v>
      </c>
      <c r="AD4" s="1498" t="s">
        <v>2209</v>
      </c>
      <c r="AE4" s="1498" t="s">
        <v>2210</v>
      </c>
    </row>
    <row r="5" spans="2:31" ht="19.2" x14ac:dyDescent="0.4">
      <c r="B5" s="1499" t="s">
        <v>65</v>
      </c>
      <c r="C5" s="1500" t="s">
        <v>556</v>
      </c>
      <c r="D5" s="1501" t="s">
        <v>0</v>
      </c>
      <c r="E5" s="1502" t="s">
        <v>66</v>
      </c>
      <c r="F5" s="1851"/>
      <c r="G5" s="1503" t="s">
        <v>175</v>
      </c>
      <c r="H5" s="1504" t="s">
        <v>176</v>
      </c>
      <c r="I5" s="1505" t="s">
        <v>177</v>
      </c>
      <c r="J5" s="1506" t="s">
        <v>436</v>
      </c>
      <c r="K5" s="1503" t="s">
        <v>178</v>
      </c>
      <c r="L5" s="1504" t="s">
        <v>179</v>
      </c>
      <c r="M5" s="1505" t="s">
        <v>180</v>
      </c>
      <c r="N5" s="1506" t="s">
        <v>189</v>
      </c>
      <c r="O5" s="1503" t="s">
        <v>181</v>
      </c>
      <c r="P5" s="1504" t="s">
        <v>182</v>
      </c>
      <c r="Q5" s="1505" t="s">
        <v>183</v>
      </c>
      <c r="R5" s="1506" t="s">
        <v>190</v>
      </c>
      <c r="S5" s="1503" t="s">
        <v>184</v>
      </c>
      <c r="T5" s="1504" t="s">
        <v>185</v>
      </c>
      <c r="U5" s="1505" t="s">
        <v>186</v>
      </c>
      <c r="V5" s="1506" t="s">
        <v>191</v>
      </c>
      <c r="W5" s="1507" t="s">
        <v>187</v>
      </c>
      <c r="X5" s="1503" t="s">
        <v>188</v>
      </c>
      <c r="Y5" s="1504" t="s">
        <v>189</v>
      </c>
      <c r="Z5" s="1505" t="s">
        <v>190</v>
      </c>
      <c r="AA5" s="1504" t="s">
        <v>191</v>
      </c>
      <c r="AB5" s="1507" t="s">
        <v>187</v>
      </c>
      <c r="AC5" s="1508" t="s">
        <v>187</v>
      </c>
      <c r="AD5" s="1508" t="s">
        <v>187</v>
      </c>
      <c r="AE5" s="1508" t="s">
        <v>187</v>
      </c>
    </row>
    <row r="6" spans="2:31" ht="19.8" thickBot="1" x14ac:dyDescent="0.45">
      <c r="B6" s="894"/>
      <c r="C6" s="895"/>
      <c r="D6" s="895"/>
      <c r="E6" s="895"/>
      <c r="F6" s="1450">
        <f>SUM(F12,F17,F24)</f>
        <v>1394.0520702195997</v>
      </c>
      <c r="G6" s="1446">
        <v>100.91694583333333</v>
      </c>
      <c r="H6" s="1447">
        <v>107.72450337333332</v>
      </c>
      <c r="I6" s="1448">
        <v>104.74626383333334</v>
      </c>
      <c r="J6" s="1449">
        <v>313.38771303999999</v>
      </c>
      <c r="K6" s="1446">
        <v>106.94505790933333</v>
      </c>
      <c r="L6" s="1447">
        <v>161.56210223333335</v>
      </c>
      <c r="M6" s="1448">
        <v>113.85952837733333</v>
      </c>
      <c r="N6" s="1449">
        <v>382.36668851999997</v>
      </c>
      <c r="O6" s="1446">
        <v>150.31887289333332</v>
      </c>
      <c r="P6" s="1447">
        <v>120.85890887733333</v>
      </c>
      <c r="Q6" s="1448">
        <v>140.78362233333331</v>
      </c>
      <c r="R6" s="1449">
        <v>411.961404104</v>
      </c>
      <c r="S6" s="1446">
        <v>119.41513029333333</v>
      </c>
      <c r="T6" s="1447">
        <v>152.76873687733334</v>
      </c>
      <c r="U6" s="1448">
        <v>179.17095568533333</v>
      </c>
      <c r="V6" s="1449">
        <v>451.354822856</v>
      </c>
      <c r="W6" s="1450">
        <v>1559.0706285199999</v>
      </c>
      <c r="X6" s="1446">
        <v>427.87926576000007</v>
      </c>
      <c r="Y6" s="1447">
        <v>462.06469229999999</v>
      </c>
      <c r="Z6" s="1448">
        <v>362.07235248000001</v>
      </c>
      <c r="AA6" s="1447">
        <v>468.13685028000009</v>
      </c>
      <c r="AB6" s="1450">
        <v>1720.1531608200003</v>
      </c>
      <c r="AC6" s="1450">
        <v>1993.4417067360002</v>
      </c>
      <c r="AD6" s="1450">
        <v>1921.6237656977999</v>
      </c>
      <c r="AE6" s="1450">
        <v>1786.72613998269</v>
      </c>
    </row>
    <row r="7" spans="2:31" ht="19.2" x14ac:dyDescent="0.4">
      <c r="B7" s="1852" t="s">
        <v>2448</v>
      </c>
      <c r="C7" s="884" t="s">
        <v>558</v>
      </c>
      <c r="D7" s="681" t="s">
        <v>49</v>
      </c>
      <c r="E7" s="875" t="s">
        <v>68</v>
      </c>
      <c r="F7" s="1455">
        <v>474.91249199999999</v>
      </c>
      <c r="G7" s="1405">
        <v>27.258676000000001</v>
      </c>
      <c r="H7" s="1406">
        <v>24.13214</v>
      </c>
      <c r="I7" s="1407">
        <v>23.073119999999999</v>
      </c>
      <c r="J7" s="1408">
        <v>74.463936000000004</v>
      </c>
      <c r="K7" s="1405">
        <v>29.963304000000001</v>
      </c>
      <c r="L7" s="1405">
        <v>45.593387999999997</v>
      </c>
      <c r="M7" s="1405">
        <v>29.166785999999998</v>
      </c>
      <c r="N7" s="1408">
        <v>104.723478</v>
      </c>
      <c r="O7" s="1405">
        <v>45.772405999999997</v>
      </c>
      <c r="P7" s="1405">
        <v>39.399425999999998</v>
      </c>
      <c r="Q7" s="1405">
        <v>18.125315999999998</v>
      </c>
      <c r="R7" s="1408">
        <v>103.29714799999999</v>
      </c>
      <c r="S7" s="1405">
        <v>33.614153999999999</v>
      </c>
      <c r="T7" s="1406">
        <v>47.059542</v>
      </c>
      <c r="U7" s="1407">
        <v>37.631627999999999</v>
      </c>
      <c r="V7" s="1408">
        <v>118.30532400000001</v>
      </c>
      <c r="W7" s="1409">
        <v>400.78988600000002</v>
      </c>
      <c r="X7" s="1405">
        <v>141</v>
      </c>
      <c r="Y7" s="1406">
        <v>156</v>
      </c>
      <c r="Z7" s="1406">
        <v>103</v>
      </c>
      <c r="AA7" s="1408">
        <v>161</v>
      </c>
      <c r="AB7" s="1409">
        <v>561</v>
      </c>
      <c r="AC7" s="1409">
        <v>664</v>
      </c>
      <c r="AD7" s="1409">
        <v>683</v>
      </c>
      <c r="AE7" s="1409">
        <v>615</v>
      </c>
    </row>
    <row r="8" spans="2:31" ht="19.2" x14ac:dyDescent="0.4">
      <c r="B8" s="1831"/>
      <c r="C8" s="885"/>
      <c r="D8" s="114"/>
      <c r="E8" s="876" t="s">
        <v>70</v>
      </c>
      <c r="F8" s="1456">
        <v>378.00116600000001</v>
      </c>
      <c r="G8" s="1410">
        <v>30.082792000000001</v>
      </c>
      <c r="H8" s="1411">
        <v>38.482422</v>
      </c>
      <c r="I8" s="1412">
        <v>23.938824</v>
      </c>
      <c r="J8" s="1413">
        <v>92.504037999999994</v>
      </c>
      <c r="K8" s="1410">
        <v>18.515110575999998</v>
      </c>
      <c r="L8" s="1411">
        <v>26.490360500000001</v>
      </c>
      <c r="M8" s="1412">
        <v>15.563746943999998</v>
      </c>
      <c r="N8" s="1413">
        <v>60.569218019999994</v>
      </c>
      <c r="O8" s="1410">
        <v>35.624331959999992</v>
      </c>
      <c r="P8" s="1412">
        <v>35.327341743999995</v>
      </c>
      <c r="Q8" s="1411">
        <v>47.045768799999998</v>
      </c>
      <c r="R8" s="1413">
        <v>117.99744250399999</v>
      </c>
      <c r="S8" s="1410">
        <v>25.347550160000001</v>
      </c>
      <c r="T8" s="1411">
        <v>15.563746943999998</v>
      </c>
      <c r="U8" s="1412">
        <v>41.924890151999996</v>
      </c>
      <c r="V8" s="1413">
        <v>82.836187255999988</v>
      </c>
      <c r="W8" s="1414">
        <v>353.90688577999993</v>
      </c>
      <c r="X8" s="1410">
        <v>109</v>
      </c>
      <c r="Y8" s="1411">
        <v>120</v>
      </c>
      <c r="Z8" s="1411">
        <v>82</v>
      </c>
      <c r="AA8" s="1413">
        <v>109</v>
      </c>
      <c r="AB8" s="1414">
        <v>420</v>
      </c>
      <c r="AC8" s="1414">
        <v>634</v>
      </c>
      <c r="AD8" s="1414">
        <v>545</v>
      </c>
      <c r="AE8" s="1414">
        <v>466</v>
      </c>
    </row>
    <row r="9" spans="2:31" ht="19.2" x14ac:dyDescent="0.4">
      <c r="B9" s="1831"/>
      <c r="C9" s="885"/>
      <c r="D9" s="114"/>
      <c r="E9" s="877" t="s">
        <v>11</v>
      </c>
      <c r="F9" s="1457">
        <v>189.018079</v>
      </c>
      <c r="G9" s="1415">
        <v>11.649035</v>
      </c>
      <c r="H9" s="1416">
        <v>25.462555999999999</v>
      </c>
      <c r="I9" s="1417">
        <v>34.3196935</v>
      </c>
      <c r="J9" s="1418">
        <v>71.431284500000004</v>
      </c>
      <c r="K9" s="1419">
        <v>30.871089000000001</v>
      </c>
      <c r="L9" s="1416">
        <v>29.497246999999998</v>
      </c>
      <c r="M9" s="1417">
        <v>40.932020000000001</v>
      </c>
      <c r="N9" s="1418">
        <v>101.30035599999999</v>
      </c>
      <c r="O9" s="1419">
        <v>26.838238999999998</v>
      </c>
      <c r="P9" s="1417">
        <v>33.507818999999998</v>
      </c>
      <c r="Q9" s="1416">
        <v>41.551265000000001</v>
      </c>
      <c r="R9" s="1418">
        <v>101.897323</v>
      </c>
      <c r="S9" s="1420">
        <v>31.666133000000002</v>
      </c>
      <c r="T9" s="1416">
        <v>38.290915999999996</v>
      </c>
      <c r="U9" s="1417">
        <v>44.168707999999995</v>
      </c>
      <c r="V9" s="1418">
        <v>114.12575699999999</v>
      </c>
      <c r="W9" s="1421">
        <v>388.75472049999996</v>
      </c>
      <c r="X9" s="1420">
        <v>87.101802000000006</v>
      </c>
      <c r="Y9" s="1416">
        <v>90.872804000000002</v>
      </c>
      <c r="Z9" s="1416">
        <v>91.717376999999999</v>
      </c>
      <c r="AA9" s="1417">
        <v>104.022997</v>
      </c>
      <c r="AB9" s="1421">
        <v>373.71497999999997</v>
      </c>
      <c r="AC9" s="1421">
        <v>373.71497999999997</v>
      </c>
      <c r="AD9" s="1421">
        <v>373.71497999999997</v>
      </c>
      <c r="AE9" s="1421">
        <v>373.71497999999997</v>
      </c>
    </row>
    <row r="10" spans="2:31" ht="19.2" x14ac:dyDescent="0.4">
      <c r="B10" s="1831"/>
      <c r="C10" s="886"/>
      <c r="D10" s="774"/>
      <c r="E10" s="209"/>
      <c r="F10" s="1458">
        <v>1041.9317369999999</v>
      </c>
      <c r="G10" s="1422">
        <v>68.990503000000004</v>
      </c>
      <c r="H10" s="1423">
        <v>88.077117999999999</v>
      </c>
      <c r="I10" s="1424">
        <v>81.331637499999999</v>
      </c>
      <c r="J10" s="1425">
        <v>238.3992585</v>
      </c>
      <c r="K10" s="1422">
        <v>79.349503576000004</v>
      </c>
      <c r="L10" s="1423">
        <v>101.5809955</v>
      </c>
      <c r="M10" s="1424">
        <v>85.662552943999998</v>
      </c>
      <c r="N10" s="1425">
        <v>266.59305201999996</v>
      </c>
      <c r="O10" s="1422">
        <v>108.23497696</v>
      </c>
      <c r="P10" s="1423">
        <v>108.234586744</v>
      </c>
      <c r="Q10" s="1424">
        <v>106.72234979999999</v>
      </c>
      <c r="R10" s="1425">
        <v>323.19191350400001</v>
      </c>
      <c r="S10" s="1422">
        <v>90.627837159999999</v>
      </c>
      <c r="T10" s="1423">
        <v>100.91420494399999</v>
      </c>
      <c r="U10" s="1424">
        <v>123.72522615199999</v>
      </c>
      <c r="V10" s="1425">
        <v>315.26726825599997</v>
      </c>
      <c r="W10" s="1426">
        <v>1143.4514922799999</v>
      </c>
      <c r="X10" s="1427">
        <v>337.10180200000002</v>
      </c>
      <c r="Y10" s="1428">
        <v>366.87280399999997</v>
      </c>
      <c r="Z10" s="1424">
        <v>276.717377</v>
      </c>
      <c r="AA10" s="1423">
        <v>374.02299700000003</v>
      </c>
      <c r="AB10" s="1426">
        <v>1354.71498</v>
      </c>
      <c r="AC10" s="1426">
        <v>1671.71498</v>
      </c>
      <c r="AD10" s="1426">
        <v>1601.71498</v>
      </c>
      <c r="AE10" s="1426">
        <v>1454.71498</v>
      </c>
    </row>
    <row r="11" spans="2:31" ht="19.2" x14ac:dyDescent="0.4">
      <c r="B11" s="1831"/>
      <c r="C11" s="887"/>
      <c r="D11" s="775" t="s">
        <v>543</v>
      </c>
      <c r="E11" s="878"/>
      <c r="F11" s="1458">
        <v>47.201113499999998</v>
      </c>
      <c r="G11" s="1244">
        <v>2.6525650000000001</v>
      </c>
      <c r="H11" s="1245">
        <v>2.7458163999999998</v>
      </c>
      <c r="I11" s="1246">
        <v>2.6536200000000001</v>
      </c>
      <c r="J11" s="1247">
        <v>8.0520014</v>
      </c>
      <c r="K11" s="1244">
        <v>4.198658</v>
      </c>
      <c r="L11" s="1245">
        <v>4.7918944000000003</v>
      </c>
      <c r="M11" s="1246">
        <v>3.2201436000000001</v>
      </c>
      <c r="N11" s="1247">
        <v>12.210696</v>
      </c>
      <c r="O11" s="1244">
        <v>5.0285435999999999</v>
      </c>
      <c r="P11" s="1245">
        <v>5.6127878000000004</v>
      </c>
      <c r="Q11" s="1246">
        <v>2.3312762</v>
      </c>
      <c r="R11" s="1247">
        <v>12.9726076</v>
      </c>
      <c r="S11" s="1244">
        <v>5.2395567999999999</v>
      </c>
      <c r="T11" s="1245">
        <v>5.3743936000000003</v>
      </c>
      <c r="U11" s="1246">
        <v>3.8248932</v>
      </c>
      <c r="V11" s="1247">
        <v>14.4388436</v>
      </c>
      <c r="W11" s="1429">
        <v>47.674148599999995</v>
      </c>
      <c r="X11" s="1244">
        <v>12.61496376</v>
      </c>
      <c r="Y11" s="1423">
        <v>12.8212308</v>
      </c>
      <c r="Z11" s="1246">
        <v>13.62123798</v>
      </c>
      <c r="AA11" s="1245">
        <v>15.160785779999999</v>
      </c>
      <c r="AB11" s="1429">
        <v>54.218218319999998</v>
      </c>
      <c r="AC11" s="1429">
        <v>56.929129236000001</v>
      </c>
      <c r="AD11" s="1429">
        <v>59.775585697800004</v>
      </c>
      <c r="AE11" s="1429">
        <v>62.764364982689997</v>
      </c>
    </row>
    <row r="12" spans="2:31" ht="19.2" x14ac:dyDescent="0.4">
      <c r="B12" s="1831"/>
      <c r="C12" s="888"/>
      <c r="D12" s="889"/>
      <c r="E12" s="889"/>
      <c r="F12" s="1459">
        <f>SUM(F10:F11)</f>
        <v>1089.1328504999999</v>
      </c>
      <c r="G12" s="1430">
        <v>71.643068</v>
      </c>
      <c r="H12" s="1431">
        <v>90.822934399999994</v>
      </c>
      <c r="I12" s="1432">
        <v>83.985257500000003</v>
      </c>
      <c r="J12" s="1433">
        <v>246.4512599</v>
      </c>
      <c r="K12" s="1430">
        <v>83.548161575999998</v>
      </c>
      <c r="L12" s="1431">
        <v>106.3728899</v>
      </c>
      <c r="M12" s="1432">
        <v>88.882696543999998</v>
      </c>
      <c r="N12" s="1433">
        <v>278.80374801999994</v>
      </c>
      <c r="O12" s="1430">
        <v>113.26352056</v>
      </c>
      <c r="P12" s="1431">
        <v>113.847374544</v>
      </c>
      <c r="Q12" s="1432">
        <v>109.05362599999999</v>
      </c>
      <c r="R12" s="1433">
        <v>336.16452110400002</v>
      </c>
      <c r="S12" s="1430">
        <v>95.867393960000001</v>
      </c>
      <c r="T12" s="1431">
        <v>106.288598544</v>
      </c>
      <c r="U12" s="1432">
        <v>127.550119352</v>
      </c>
      <c r="V12" s="1433">
        <v>329.70611185599995</v>
      </c>
      <c r="W12" s="1434">
        <v>1191.12564088</v>
      </c>
      <c r="X12" s="1430">
        <v>349.71676576000004</v>
      </c>
      <c r="Y12" s="1431">
        <v>379.6940348</v>
      </c>
      <c r="Z12" s="1432">
        <v>290.33861497999999</v>
      </c>
      <c r="AA12" s="1431">
        <v>389.18378278000006</v>
      </c>
      <c r="AB12" s="1434">
        <v>1408.9331983200002</v>
      </c>
      <c r="AC12" s="1434">
        <v>1728.6441092360001</v>
      </c>
      <c r="AD12" s="1434">
        <v>1661.4905656977999</v>
      </c>
      <c r="AE12" s="1434">
        <v>1517.47934498269</v>
      </c>
    </row>
    <row r="13" spans="2:31" ht="19.2" x14ac:dyDescent="0.4">
      <c r="B13" s="1831"/>
      <c r="C13" s="890" t="s">
        <v>559</v>
      </c>
      <c r="D13" s="1835" t="s">
        <v>557</v>
      </c>
      <c r="E13" s="879" t="s">
        <v>560</v>
      </c>
      <c r="F13" s="1460"/>
      <c r="G13" s="1241">
        <v>1.2854876599999998</v>
      </c>
      <c r="H13" s="1242">
        <v>11.632486640000002</v>
      </c>
      <c r="I13" s="1243">
        <v>0.24537599999999996</v>
      </c>
      <c r="J13" s="1435">
        <v>13.163350300000001</v>
      </c>
      <c r="K13" s="1436">
        <v>0.21470399999999995</v>
      </c>
      <c r="L13" s="1437">
        <v>10.496214000000002</v>
      </c>
      <c r="M13" s="1438">
        <v>1.6856819999999999</v>
      </c>
      <c r="N13" s="1435">
        <v>12.396600000000001</v>
      </c>
      <c r="O13" s="1436">
        <v>10.318572000000001</v>
      </c>
      <c r="P13" s="1437">
        <v>1.9323360000000001</v>
      </c>
      <c r="Q13" s="1438">
        <v>2.3029559999999996</v>
      </c>
      <c r="R13" s="1435">
        <v>14.553864000000001</v>
      </c>
      <c r="S13" s="1436">
        <v>2.3029559999999996</v>
      </c>
      <c r="T13" s="1437">
        <v>11.107098000000001</v>
      </c>
      <c r="U13" s="1438">
        <v>4.8512879999999994</v>
      </c>
      <c r="V13" s="1435">
        <v>18.261341999999999</v>
      </c>
      <c r="W13" s="1439">
        <v>58.3751563</v>
      </c>
      <c r="X13" s="1241">
        <v>16.148240000000001</v>
      </c>
      <c r="Y13" s="1242">
        <v>16.02328</v>
      </c>
      <c r="Z13" s="1243">
        <v>21.527200000000001</v>
      </c>
      <c r="AA13" s="1242">
        <v>16.899419999999999</v>
      </c>
      <c r="AB13" s="1440">
        <v>70.598140000000001</v>
      </c>
      <c r="AC13" s="1440">
        <v>70.598140000000001</v>
      </c>
      <c r="AD13" s="1440">
        <v>70.598140000000001</v>
      </c>
      <c r="AE13" s="1440">
        <v>70.598140000000001</v>
      </c>
    </row>
    <row r="14" spans="2:31" ht="19.2" x14ac:dyDescent="0.4">
      <c r="B14" s="1831"/>
      <c r="C14" s="891"/>
      <c r="D14" s="1836"/>
      <c r="E14" s="877" t="s">
        <v>561</v>
      </c>
      <c r="F14" s="1470"/>
      <c r="G14" s="1419">
        <v>1.8146918400000001</v>
      </c>
      <c r="H14" s="1417">
        <v>0.45113399999999998</v>
      </c>
      <c r="I14" s="1416">
        <v>9.1939320000000002</v>
      </c>
      <c r="J14" s="1385">
        <v>11.45975784</v>
      </c>
      <c r="K14" s="1472">
        <v>11.946744000000001</v>
      </c>
      <c r="L14" s="1473">
        <v>7.4763000000000002</v>
      </c>
      <c r="M14" s="1474">
        <v>1.3984515</v>
      </c>
      <c r="N14" s="1385">
        <v>20.821495500000001</v>
      </c>
      <c r="O14" s="1472">
        <v>22.996331999999999</v>
      </c>
      <c r="P14" s="1473">
        <v>0</v>
      </c>
      <c r="Q14" s="1474">
        <v>7.7178420000000001</v>
      </c>
      <c r="R14" s="1385">
        <v>30.714174</v>
      </c>
      <c r="S14" s="1472">
        <v>16.286832</v>
      </c>
      <c r="T14" s="1473">
        <v>7.7178420000000001</v>
      </c>
      <c r="U14" s="1474">
        <v>23.5791</v>
      </c>
      <c r="V14" s="1385">
        <v>47.583774000000005</v>
      </c>
      <c r="W14" s="1475">
        <v>110.57920134</v>
      </c>
      <c r="X14" s="1419">
        <v>23.769380000000002</v>
      </c>
      <c r="Y14" s="1417">
        <v>32.682009999999998</v>
      </c>
      <c r="Z14" s="1416">
        <v>26.48442</v>
      </c>
      <c r="AA14" s="1417">
        <v>35.406280000000002</v>
      </c>
      <c r="AB14" s="1421">
        <v>118.34209000000001</v>
      </c>
      <c r="AC14" s="1421">
        <v>118.34209</v>
      </c>
      <c r="AD14" s="1421">
        <v>118.34209</v>
      </c>
      <c r="AE14" s="1421">
        <v>118.34209</v>
      </c>
    </row>
    <row r="15" spans="2:31" ht="19.2" x14ac:dyDescent="0.4">
      <c r="B15" s="1831"/>
      <c r="C15" s="1462"/>
      <c r="D15" s="788"/>
      <c r="E15" s="1469"/>
      <c r="F15" s="1476">
        <v>155.9387145796</v>
      </c>
      <c r="G15" s="1477">
        <v>3.1001794999999999</v>
      </c>
      <c r="H15" s="1477">
        <v>12.083620640000001</v>
      </c>
      <c r="I15" s="1478">
        <v>9.4393080000000005</v>
      </c>
      <c r="J15" s="1393">
        <v>24.623108139999999</v>
      </c>
      <c r="K15" s="1479">
        <v>12.161448</v>
      </c>
      <c r="L15" s="1480">
        <v>17.972514000000004</v>
      </c>
      <c r="M15" s="1481">
        <v>3.0841335000000001</v>
      </c>
      <c r="N15" s="1393">
        <v>33.218095500000004</v>
      </c>
      <c r="O15" s="1479">
        <v>33.314903999999999</v>
      </c>
      <c r="P15" s="1480">
        <v>1.9323360000000001</v>
      </c>
      <c r="Q15" s="1481">
        <v>10.020797999999999</v>
      </c>
      <c r="R15" s="1393">
        <v>45.268038000000004</v>
      </c>
      <c r="S15" s="1479">
        <v>18.589787999999999</v>
      </c>
      <c r="T15" s="1480">
        <v>18.824940000000002</v>
      </c>
      <c r="U15" s="1481">
        <v>28.430388000000001</v>
      </c>
      <c r="V15" s="1393">
        <v>65.845116000000004</v>
      </c>
      <c r="W15" s="1482">
        <v>168.95435764000001</v>
      </c>
      <c r="X15" s="1477">
        <v>39.917619999999999</v>
      </c>
      <c r="Y15" s="1483">
        <v>48.705289999999998</v>
      </c>
      <c r="Z15" s="1484">
        <v>48.011620000000001</v>
      </c>
      <c r="AA15" s="1483">
        <v>52.305700000000002</v>
      </c>
      <c r="AB15" s="1485">
        <v>188.94023000000001</v>
      </c>
      <c r="AC15" s="1485">
        <v>188.94022999999999</v>
      </c>
      <c r="AD15" s="1485">
        <v>188.94022999999999</v>
      </c>
      <c r="AE15" s="1485">
        <v>188.94022999999999</v>
      </c>
    </row>
    <row r="16" spans="2:31" ht="19.2" x14ac:dyDescent="0.4">
      <c r="B16" s="1831"/>
      <c r="C16" s="1462"/>
      <c r="D16" s="775" t="s">
        <v>2485</v>
      </c>
      <c r="E16" s="905"/>
      <c r="F16" s="1463"/>
      <c r="G16" s="1422">
        <v>0.17044833333333337</v>
      </c>
      <c r="H16" s="1422">
        <v>0.17044833333333337</v>
      </c>
      <c r="I16" s="1427">
        <v>0.17044833333333337</v>
      </c>
      <c r="J16" s="1464">
        <v>0.51134500000000016</v>
      </c>
      <c r="K16" s="1465">
        <v>0.17044833333333337</v>
      </c>
      <c r="L16" s="1466">
        <v>0.17044833333333337</v>
      </c>
      <c r="M16" s="1467">
        <v>0.17044833333333337</v>
      </c>
      <c r="N16" s="1464">
        <v>0.51134500000000016</v>
      </c>
      <c r="O16" s="1465">
        <v>0.17044833333333337</v>
      </c>
      <c r="P16" s="1466">
        <v>0.17044833333333337</v>
      </c>
      <c r="Q16" s="1467">
        <v>0.17044833333333337</v>
      </c>
      <c r="R16" s="1464">
        <v>0.51134500000000016</v>
      </c>
      <c r="S16" s="1465">
        <v>0.17044833333333337</v>
      </c>
      <c r="T16" s="1466">
        <v>0.17044833333333337</v>
      </c>
      <c r="U16" s="1467">
        <v>0.17044833333333337</v>
      </c>
      <c r="V16" s="1464">
        <v>0.51134500000000016</v>
      </c>
      <c r="W16" s="1468">
        <v>2.0453800000000006</v>
      </c>
      <c r="X16" s="1422">
        <v>2.0453800000000002</v>
      </c>
      <c r="Y16" s="1423">
        <v>1.5298674999999999</v>
      </c>
      <c r="Z16" s="1424">
        <v>1.5298674999999999</v>
      </c>
      <c r="AA16" s="1423">
        <v>1.5298674999999999</v>
      </c>
      <c r="AB16" s="1421">
        <v>6.6349824999999996</v>
      </c>
      <c r="AC16" s="1426">
        <v>1.5298674999999999</v>
      </c>
      <c r="AD16" s="1426">
        <v>6.1194699999999997</v>
      </c>
      <c r="AE16" s="1426">
        <v>12.233065</v>
      </c>
    </row>
    <row r="17" spans="2:31" ht="19.2" x14ac:dyDescent="0.4">
      <c r="B17" s="1831"/>
      <c r="C17" s="892"/>
      <c r="D17" s="893"/>
      <c r="E17" s="893"/>
      <c r="F17" s="1461">
        <v>155.9387145796</v>
      </c>
      <c r="G17" s="1441">
        <v>3.2706278333333332</v>
      </c>
      <c r="H17" s="1441">
        <v>12.254068973333334</v>
      </c>
      <c r="I17" s="1441">
        <v>9.6097563333333333</v>
      </c>
      <c r="J17" s="1442">
        <v>25.134453139999998</v>
      </c>
      <c r="K17" s="1441">
        <v>12.331896333333333</v>
      </c>
      <c r="L17" s="1443">
        <v>18.142962333333337</v>
      </c>
      <c r="M17" s="1444">
        <v>3.2545818333333334</v>
      </c>
      <c r="N17" s="1442">
        <v>33.729440500000003</v>
      </c>
      <c r="O17" s="1441">
        <v>33.485352333333331</v>
      </c>
      <c r="P17" s="1443">
        <v>2.1027843333333336</v>
      </c>
      <c r="Q17" s="1444">
        <v>10.191246333333332</v>
      </c>
      <c r="R17" s="1442">
        <v>45.779383000000003</v>
      </c>
      <c r="S17" s="1441">
        <v>18.760236333333332</v>
      </c>
      <c r="T17" s="1443">
        <v>18.995388333333334</v>
      </c>
      <c r="U17" s="1444">
        <v>28.600836333333334</v>
      </c>
      <c r="V17" s="1442">
        <v>66.35646100000001</v>
      </c>
      <c r="W17" s="1445">
        <v>170.99973764000001</v>
      </c>
      <c r="X17" s="1441">
        <v>41.963000000000001</v>
      </c>
      <c r="Y17" s="1443">
        <v>50.2351575</v>
      </c>
      <c r="Z17" s="1444">
        <v>49.541487500000002</v>
      </c>
      <c r="AA17" s="1443">
        <v>53.835567500000003</v>
      </c>
      <c r="AB17" s="1445">
        <v>195.57521250000002</v>
      </c>
      <c r="AC17" s="1445">
        <v>190.47009749999998</v>
      </c>
      <c r="AD17" s="1445">
        <v>195.05969999999999</v>
      </c>
      <c r="AE17" s="1445">
        <v>201.173295</v>
      </c>
    </row>
    <row r="18" spans="2:31" ht="20.399999999999999" x14ac:dyDescent="0.4">
      <c r="B18" s="1831"/>
      <c r="C18" s="880" t="s">
        <v>673</v>
      </c>
      <c r="D18" s="872" t="s">
        <v>674</v>
      </c>
      <c r="E18" s="900" t="s">
        <v>675</v>
      </c>
      <c r="F18" s="1701">
        <v>0.67</v>
      </c>
      <c r="G18" s="1369">
        <v>0</v>
      </c>
      <c r="H18" s="1370">
        <v>0</v>
      </c>
      <c r="I18" s="1371">
        <v>0</v>
      </c>
      <c r="J18" s="1372">
        <v>0</v>
      </c>
      <c r="K18" s="1371">
        <v>0</v>
      </c>
      <c r="L18" s="1370">
        <v>0</v>
      </c>
      <c r="M18" s="1371">
        <v>0</v>
      </c>
      <c r="N18" s="1372">
        <v>0</v>
      </c>
      <c r="O18" s="1369">
        <v>0</v>
      </c>
      <c r="P18" s="1370">
        <v>0</v>
      </c>
      <c r="Q18" s="1371">
        <v>0</v>
      </c>
      <c r="R18" s="1372">
        <v>0</v>
      </c>
      <c r="S18" s="1369">
        <v>0</v>
      </c>
      <c r="T18" s="1370">
        <v>0</v>
      </c>
      <c r="U18" s="1371">
        <v>0</v>
      </c>
      <c r="V18" s="1372">
        <v>0</v>
      </c>
      <c r="W18" s="1373">
        <v>0</v>
      </c>
      <c r="X18" s="1369">
        <v>0</v>
      </c>
      <c r="Y18" s="1370">
        <v>0</v>
      </c>
      <c r="Z18" s="1370">
        <v>0</v>
      </c>
      <c r="AA18" s="1374">
        <v>0</v>
      </c>
      <c r="AB18" s="1373">
        <v>0</v>
      </c>
      <c r="AC18" s="1375">
        <v>0</v>
      </c>
      <c r="AD18" s="1375">
        <v>0</v>
      </c>
      <c r="AE18" s="1375">
        <v>0</v>
      </c>
    </row>
    <row r="19" spans="2:31" ht="20.399999999999999" x14ac:dyDescent="0.4">
      <c r="B19" s="1831"/>
      <c r="C19" s="881"/>
      <c r="D19" s="787"/>
      <c r="E19" s="901" t="s">
        <v>585</v>
      </c>
      <c r="F19" s="1702">
        <v>14.123749999999999</v>
      </c>
      <c r="G19" s="1376">
        <v>1.40625</v>
      </c>
      <c r="H19" s="1376">
        <v>0.46875</v>
      </c>
      <c r="I19" s="1377">
        <v>2.8125</v>
      </c>
      <c r="J19" s="1378">
        <v>4.6875</v>
      </c>
      <c r="K19" s="1379">
        <v>1.40625</v>
      </c>
      <c r="L19" s="1376">
        <v>0.46875</v>
      </c>
      <c r="M19" s="1377">
        <v>0.46875</v>
      </c>
      <c r="N19" s="1378">
        <v>2.34375</v>
      </c>
      <c r="O19" s="1379">
        <v>0</v>
      </c>
      <c r="P19" s="1376">
        <v>0</v>
      </c>
      <c r="Q19" s="1377">
        <v>0</v>
      </c>
      <c r="R19" s="1378">
        <v>0</v>
      </c>
      <c r="S19" s="1379">
        <v>0.9375</v>
      </c>
      <c r="T19" s="1376">
        <v>0</v>
      </c>
      <c r="U19" s="1377">
        <v>0</v>
      </c>
      <c r="V19" s="1378">
        <v>0.9375</v>
      </c>
      <c r="W19" s="1380">
        <v>7.96875</v>
      </c>
      <c r="X19" s="1379">
        <v>0</v>
      </c>
      <c r="Y19" s="1376">
        <v>0</v>
      </c>
      <c r="Z19" s="1376">
        <v>0.46875</v>
      </c>
      <c r="AA19" s="1381">
        <v>0.46875</v>
      </c>
      <c r="AB19" s="1380">
        <v>0.9375</v>
      </c>
      <c r="AC19" s="1382">
        <v>0</v>
      </c>
      <c r="AD19" s="1382">
        <v>0</v>
      </c>
      <c r="AE19" s="1382">
        <v>0</v>
      </c>
    </row>
    <row r="20" spans="2:31" ht="20.399999999999999" x14ac:dyDescent="0.4">
      <c r="B20" s="1831"/>
      <c r="C20" s="881"/>
      <c r="D20" s="787"/>
      <c r="E20" s="901" t="s">
        <v>598</v>
      </c>
      <c r="F20" s="1702">
        <v>12.79266674</v>
      </c>
      <c r="G20" s="1376">
        <v>0</v>
      </c>
      <c r="H20" s="1376">
        <v>0.46875</v>
      </c>
      <c r="I20" s="1377">
        <v>1.3187500000000001</v>
      </c>
      <c r="J20" s="1378">
        <v>1.7875000000000001</v>
      </c>
      <c r="K20" s="1379">
        <v>1.3187500000000001</v>
      </c>
      <c r="L20" s="1376">
        <v>0.4</v>
      </c>
      <c r="M20" s="1377">
        <v>1.7375</v>
      </c>
      <c r="N20" s="1378">
        <v>3.4562499999999998</v>
      </c>
      <c r="O20" s="1379">
        <v>0.85</v>
      </c>
      <c r="P20" s="1376">
        <v>0.46875</v>
      </c>
      <c r="Q20" s="1377">
        <v>0.46875</v>
      </c>
      <c r="R20" s="1378">
        <v>1.7875000000000001</v>
      </c>
      <c r="S20" s="1379">
        <v>0.85</v>
      </c>
      <c r="T20" s="1376">
        <v>1.3187500000000001</v>
      </c>
      <c r="U20" s="1377">
        <v>0</v>
      </c>
      <c r="V20" s="1378">
        <v>2.1687500000000002</v>
      </c>
      <c r="W20" s="1380">
        <v>9.1999999999999993</v>
      </c>
      <c r="X20" s="1379">
        <v>0.9375</v>
      </c>
      <c r="Y20" s="1376">
        <v>0.9375</v>
      </c>
      <c r="Z20" s="1376">
        <v>0.9375</v>
      </c>
      <c r="AA20" s="1381">
        <v>0.46875</v>
      </c>
      <c r="AB20" s="1380">
        <v>3.28125</v>
      </c>
      <c r="AC20" s="1382">
        <v>0.9375</v>
      </c>
      <c r="AD20" s="1382">
        <v>0.9375</v>
      </c>
      <c r="AE20" s="1382">
        <v>0.9375</v>
      </c>
    </row>
    <row r="21" spans="2:31" ht="20.399999999999999" x14ac:dyDescent="0.4">
      <c r="B21" s="1831"/>
      <c r="C21" s="881"/>
      <c r="D21" s="787"/>
      <c r="E21" s="902" t="s">
        <v>677</v>
      </c>
      <c r="F21" s="1703">
        <v>5.0982021099999999</v>
      </c>
      <c r="G21" s="1383">
        <v>0</v>
      </c>
      <c r="H21" s="1383">
        <v>0</v>
      </c>
      <c r="I21" s="1384">
        <v>0</v>
      </c>
      <c r="J21" s="1385"/>
      <c r="K21" s="1386">
        <v>0</v>
      </c>
      <c r="L21" s="1383">
        <v>0</v>
      </c>
      <c r="M21" s="1384">
        <v>0</v>
      </c>
      <c r="N21" s="1385"/>
      <c r="O21" s="1386">
        <v>0</v>
      </c>
      <c r="P21" s="1383">
        <v>0</v>
      </c>
      <c r="Q21" s="1384">
        <v>0</v>
      </c>
      <c r="R21" s="1385"/>
      <c r="S21" s="1386">
        <v>0</v>
      </c>
      <c r="T21" s="1383">
        <v>0</v>
      </c>
      <c r="U21" s="1384">
        <v>0</v>
      </c>
      <c r="V21" s="1385"/>
      <c r="W21" s="1387"/>
      <c r="X21" s="1386">
        <v>0</v>
      </c>
      <c r="Y21" s="1383">
        <v>0</v>
      </c>
      <c r="Z21" s="1383">
        <v>0</v>
      </c>
      <c r="AA21" s="1388">
        <v>0</v>
      </c>
      <c r="AB21" s="1387"/>
      <c r="AC21" s="1389">
        <v>0</v>
      </c>
      <c r="AD21" s="1389">
        <v>0</v>
      </c>
      <c r="AE21" s="1389">
        <v>0</v>
      </c>
    </row>
    <row r="22" spans="2:31" ht="20.399999999999999" x14ac:dyDescent="0.4">
      <c r="B22" s="1831"/>
      <c r="C22" s="881"/>
      <c r="D22" s="788"/>
      <c r="E22" s="873"/>
      <c r="F22" s="1704">
        <v>28.129631057999998</v>
      </c>
      <c r="G22" s="1390">
        <v>1.40625</v>
      </c>
      <c r="H22" s="1391">
        <v>0.9375</v>
      </c>
      <c r="I22" s="1392">
        <v>4.1312499999999996</v>
      </c>
      <c r="J22" s="1393">
        <v>6.4749999999999996</v>
      </c>
      <c r="K22" s="1390">
        <v>2.7250000000000001</v>
      </c>
      <c r="L22" s="1391">
        <v>0.86875000000000002</v>
      </c>
      <c r="M22" s="1392">
        <v>2.2062499999999998</v>
      </c>
      <c r="N22" s="1393">
        <v>5.8</v>
      </c>
      <c r="O22" s="1390">
        <v>0.85</v>
      </c>
      <c r="P22" s="1391">
        <v>0.46875</v>
      </c>
      <c r="Q22" s="1392">
        <v>0.46875</v>
      </c>
      <c r="R22" s="1393">
        <v>1.7875000000000001</v>
      </c>
      <c r="S22" s="1390">
        <v>1.7875000000000001</v>
      </c>
      <c r="T22" s="1391">
        <v>1.3187500000000001</v>
      </c>
      <c r="U22" s="1392">
        <v>0</v>
      </c>
      <c r="V22" s="1393">
        <v>3.1062500000000002</v>
      </c>
      <c r="W22" s="1394">
        <v>17.168749999999999</v>
      </c>
      <c r="X22" s="1395">
        <v>0.9375</v>
      </c>
      <c r="Y22" s="1391">
        <v>0.9375</v>
      </c>
      <c r="Z22" s="1391">
        <v>1.40625</v>
      </c>
      <c r="AA22" s="1396">
        <v>0.9375</v>
      </c>
      <c r="AB22" s="1394">
        <v>4.21875</v>
      </c>
      <c r="AC22" s="1397">
        <v>0.9375</v>
      </c>
      <c r="AD22" s="1397">
        <v>0.9375</v>
      </c>
      <c r="AE22" s="1397">
        <v>0.9375</v>
      </c>
    </row>
    <row r="23" spans="2:31" ht="20.399999999999999" x14ac:dyDescent="0.4">
      <c r="B23" s="1831"/>
      <c r="C23" s="881"/>
      <c r="D23" s="775" t="s">
        <v>678</v>
      </c>
      <c r="E23" s="874" t="s">
        <v>679</v>
      </c>
      <c r="F23" s="1704">
        <v>116.29588629</v>
      </c>
      <c r="G23" s="1395">
        <v>24.597000000000001</v>
      </c>
      <c r="H23" s="1391">
        <v>3.71</v>
      </c>
      <c r="I23" s="1392">
        <v>7.02</v>
      </c>
      <c r="J23" s="1393">
        <v>35.326999999999998</v>
      </c>
      <c r="K23" s="1395">
        <v>8.34</v>
      </c>
      <c r="L23" s="1391">
        <v>36.177500000000002</v>
      </c>
      <c r="M23" s="1392">
        <v>19.515999999999998</v>
      </c>
      <c r="N23" s="1393">
        <v>64.033500000000004</v>
      </c>
      <c r="O23" s="1395">
        <v>2.72</v>
      </c>
      <c r="P23" s="1391">
        <v>4.4400000000000004</v>
      </c>
      <c r="Q23" s="1392">
        <v>21.07</v>
      </c>
      <c r="R23" s="1393">
        <v>28.23</v>
      </c>
      <c r="S23" s="1395">
        <v>3</v>
      </c>
      <c r="T23" s="1391">
        <v>26.166</v>
      </c>
      <c r="U23" s="1392">
        <v>23.02</v>
      </c>
      <c r="V23" s="1393">
        <v>52.186</v>
      </c>
      <c r="W23" s="1394">
        <v>179.7765</v>
      </c>
      <c r="X23" s="1395">
        <v>35.262</v>
      </c>
      <c r="Y23" s="1391">
        <v>31.198</v>
      </c>
      <c r="Z23" s="1391">
        <v>20.786000000000001</v>
      </c>
      <c r="AA23" s="1396">
        <v>24.18</v>
      </c>
      <c r="AB23" s="1394">
        <v>111.42600000000002</v>
      </c>
      <c r="AC23" s="1397">
        <v>73.39</v>
      </c>
      <c r="AD23" s="1397">
        <v>64.135999999999996</v>
      </c>
      <c r="AE23" s="1397">
        <v>67.135999999999996</v>
      </c>
    </row>
    <row r="24" spans="2:31" ht="19.2" x14ac:dyDescent="0.4">
      <c r="B24" s="1832"/>
      <c r="C24" s="882"/>
      <c r="D24" s="883"/>
      <c r="E24" s="883"/>
      <c r="F24" s="1404">
        <v>148.98050513999996</v>
      </c>
      <c r="G24" s="1398">
        <v>26.003250000000001</v>
      </c>
      <c r="H24" s="1399">
        <v>4.6475</v>
      </c>
      <c r="I24" s="1400">
        <v>11.151249999999999</v>
      </c>
      <c r="J24" s="1401">
        <v>41.802</v>
      </c>
      <c r="K24" s="1402">
        <v>11.065</v>
      </c>
      <c r="L24" s="1399">
        <v>37.046250000000001</v>
      </c>
      <c r="M24" s="1400">
        <v>21.722249999999999</v>
      </c>
      <c r="N24" s="1403">
        <v>69.833500000000001</v>
      </c>
      <c r="O24" s="1402">
        <v>3.5700000000000003</v>
      </c>
      <c r="P24" s="1399">
        <v>4.9087500000000004</v>
      </c>
      <c r="Q24" s="1400">
        <v>21.53875</v>
      </c>
      <c r="R24" s="1403">
        <v>30.017500000000002</v>
      </c>
      <c r="S24" s="1402">
        <v>4.7874999999999996</v>
      </c>
      <c r="T24" s="1399">
        <v>27.484750000000002</v>
      </c>
      <c r="U24" s="1400">
        <v>23.02</v>
      </c>
      <c r="V24" s="1403">
        <v>55.292250000000003</v>
      </c>
      <c r="W24" s="1404">
        <v>196.94524999999999</v>
      </c>
      <c r="X24" s="1398">
        <v>36.1995</v>
      </c>
      <c r="Y24" s="1399">
        <v>32.1355</v>
      </c>
      <c r="Z24" s="1399">
        <v>22.192250000000001</v>
      </c>
      <c r="AA24" s="1403">
        <v>25.1175</v>
      </c>
      <c r="AB24" s="1404">
        <v>115.64475000000002</v>
      </c>
      <c r="AC24" s="1404">
        <v>74.327500000000001</v>
      </c>
      <c r="AD24" s="1404">
        <v>65.073499999999996</v>
      </c>
      <c r="AE24" s="1404">
        <v>68.073499999999996</v>
      </c>
    </row>
    <row r="26" spans="2:31" ht="25.8" thickBot="1" x14ac:dyDescent="0.45">
      <c r="B26" s="1699" t="s">
        <v>2507</v>
      </c>
    </row>
    <row r="27" spans="2:31" ht="19.2" x14ac:dyDescent="0.4">
      <c r="B27" s="1489"/>
      <c r="C27" s="1490"/>
      <c r="D27" s="1491"/>
      <c r="E27" s="1492"/>
      <c r="F27" s="1850" t="s">
        <v>206</v>
      </c>
      <c r="G27" s="1493"/>
      <c r="H27" s="1493"/>
      <c r="I27" s="1493"/>
      <c r="J27" s="1493"/>
      <c r="K27" s="1493"/>
      <c r="L27" s="1493"/>
      <c r="M27" s="1493"/>
      <c r="N27" s="1493"/>
      <c r="O27" s="1494" t="s">
        <v>357</v>
      </c>
      <c r="P27" s="1493"/>
      <c r="Q27" s="1493"/>
      <c r="R27" s="1493"/>
      <c r="S27" s="1493"/>
      <c r="T27" s="1493"/>
      <c r="U27" s="1493"/>
      <c r="V27" s="1493"/>
      <c r="W27" s="1495"/>
      <c r="X27" s="1493"/>
      <c r="Y27" s="1496"/>
      <c r="Z27" s="1497" t="s">
        <v>496</v>
      </c>
      <c r="AA27" s="1493"/>
      <c r="AB27" s="1495"/>
      <c r="AC27" s="1498" t="s">
        <v>2208</v>
      </c>
      <c r="AD27" s="1498" t="s">
        <v>2209</v>
      </c>
      <c r="AE27" s="1498" t="s">
        <v>2210</v>
      </c>
    </row>
    <row r="28" spans="2:31" ht="19.2" x14ac:dyDescent="0.4">
      <c r="B28" s="1499" t="s">
        <v>65</v>
      </c>
      <c r="C28" s="1500" t="s">
        <v>556</v>
      </c>
      <c r="D28" s="1501" t="s">
        <v>0</v>
      </c>
      <c r="E28" s="1502" t="s">
        <v>66</v>
      </c>
      <c r="F28" s="1851"/>
      <c r="G28" s="1503" t="s">
        <v>175</v>
      </c>
      <c r="H28" s="1504" t="s">
        <v>176</v>
      </c>
      <c r="I28" s="1505" t="s">
        <v>177</v>
      </c>
      <c r="J28" s="1506" t="s">
        <v>436</v>
      </c>
      <c r="K28" s="1503" t="s">
        <v>178</v>
      </c>
      <c r="L28" s="1504" t="s">
        <v>179</v>
      </c>
      <c r="M28" s="1505" t="s">
        <v>180</v>
      </c>
      <c r="N28" s="1506" t="s">
        <v>189</v>
      </c>
      <c r="O28" s="1503" t="s">
        <v>181</v>
      </c>
      <c r="P28" s="1504" t="s">
        <v>182</v>
      </c>
      <c r="Q28" s="1505" t="s">
        <v>183</v>
      </c>
      <c r="R28" s="1506" t="s">
        <v>190</v>
      </c>
      <c r="S28" s="1503" t="s">
        <v>184</v>
      </c>
      <c r="T28" s="1504" t="s">
        <v>185</v>
      </c>
      <c r="U28" s="1505" t="s">
        <v>186</v>
      </c>
      <c r="V28" s="1506" t="s">
        <v>191</v>
      </c>
      <c r="W28" s="1507" t="s">
        <v>187</v>
      </c>
      <c r="X28" s="1503" t="s">
        <v>188</v>
      </c>
      <c r="Y28" s="1504" t="s">
        <v>189</v>
      </c>
      <c r="Z28" s="1505" t="s">
        <v>190</v>
      </c>
      <c r="AA28" s="1504" t="s">
        <v>191</v>
      </c>
      <c r="AB28" s="1507" t="s">
        <v>187</v>
      </c>
      <c r="AC28" s="1508" t="s">
        <v>187</v>
      </c>
      <c r="AD28" s="1508" t="s">
        <v>187</v>
      </c>
      <c r="AE28" s="1508" t="s">
        <v>187</v>
      </c>
    </row>
    <row r="29" spans="2:31" ht="19.8" thickBot="1" x14ac:dyDescent="0.45">
      <c r="B29" s="894"/>
      <c r="C29" s="895"/>
      <c r="D29" s="895"/>
      <c r="E29" s="895"/>
      <c r="F29" s="1450">
        <f t="shared" ref="F29:AE38" si="0">F6-F52</f>
        <v>0</v>
      </c>
      <c r="G29" s="1446">
        <f t="shared" si="0"/>
        <v>-13.853244500000017</v>
      </c>
      <c r="H29" s="1447">
        <f t="shared" si="0"/>
        <v>-3.4836909600000183</v>
      </c>
      <c r="I29" s="1448">
        <f t="shared" si="0"/>
        <v>21.392507300000005</v>
      </c>
      <c r="J29" s="1449">
        <f t="shared" si="0"/>
        <v>4.0555718399999705</v>
      </c>
      <c r="K29" s="1446">
        <f t="shared" si="0"/>
        <v>-10.195031999999998</v>
      </c>
      <c r="L29" s="1447">
        <f t="shared" si="0"/>
        <v>16.74066400000001</v>
      </c>
      <c r="M29" s="1448">
        <f t="shared" si="0"/>
        <v>-11.605274500000007</v>
      </c>
      <c r="N29" s="1449">
        <f t="shared" si="0"/>
        <v>-5.0596424999999954</v>
      </c>
      <c r="O29" s="1446">
        <f t="shared" si="0"/>
        <v>20.221083999999991</v>
      </c>
      <c r="P29" s="1447">
        <f t="shared" si="0"/>
        <v>-11.782024000000007</v>
      </c>
      <c r="Q29" s="1448">
        <f t="shared" si="0"/>
        <v>-1.0026960000000145</v>
      </c>
      <c r="R29" s="1449">
        <f t="shared" si="0"/>
        <v>7.436364000000026</v>
      </c>
      <c r="S29" s="1446">
        <f t="shared" si="0"/>
        <v>-3.090771999999987</v>
      </c>
      <c r="T29" s="1447">
        <f t="shared" si="0"/>
        <v>12.920580000000001</v>
      </c>
      <c r="U29" s="1448">
        <f t="shared" si="0"/>
        <v>13.812367999999992</v>
      </c>
      <c r="V29" s="1449">
        <f t="shared" si="0"/>
        <v>23.642176000000006</v>
      </c>
      <c r="W29" s="1450">
        <f t="shared" si="0"/>
        <v>30.074469340000178</v>
      </c>
      <c r="X29" s="1446">
        <f t="shared" si="0"/>
        <v>0</v>
      </c>
      <c r="Y29" s="1447">
        <f t="shared" si="0"/>
        <v>0</v>
      </c>
      <c r="Z29" s="1448">
        <f t="shared" si="0"/>
        <v>0</v>
      </c>
      <c r="AA29" s="1447">
        <f t="shared" si="0"/>
        <v>0</v>
      </c>
      <c r="AB29" s="1450">
        <f t="shared" si="0"/>
        <v>0</v>
      </c>
      <c r="AC29" s="1450">
        <f t="shared" si="0"/>
        <v>0</v>
      </c>
      <c r="AD29" s="1450">
        <f t="shared" si="0"/>
        <v>0</v>
      </c>
      <c r="AE29" s="1450">
        <f t="shared" si="0"/>
        <v>0</v>
      </c>
    </row>
    <row r="30" spans="2:31" ht="19.2" x14ac:dyDescent="0.4">
      <c r="B30" s="1852" t="s">
        <v>174</v>
      </c>
      <c r="C30" s="884" t="s">
        <v>558</v>
      </c>
      <c r="D30" s="681" t="s">
        <v>49</v>
      </c>
      <c r="E30" s="875" t="s">
        <v>68</v>
      </c>
      <c r="F30" s="1455">
        <f t="shared" si="0"/>
        <v>0</v>
      </c>
      <c r="G30" s="1405">
        <f t="shared" si="0"/>
        <v>0.93543600000000282</v>
      </c>
      <c r="H30" s="1406">
        <f t="shared" si="0"/>
        <v>8.7998399999999997</v>
      </c>
      <c r="I30" s="1407">
        <f t="shared" si="0"/>
        <v>4.2163199999999996</v>
      </c>
      <c r="J30" s="1408">
        <f t="shared" si="0"/>
        <v>13.951596000000002</v>
      </c>
      <c r="K30" s="1405">
        <f t="shared" si="0"/>
        <v>0</v>
      </c>
      <c r="L30" s="1405">
        <f t="shared" si="0"/>
        <v>0</v>
      </c>
      <c r="M30" s="1405">
        <f t="shared" si="0"/>
        <v>0</v>
      </c>
      <c r="N30" s="1408">
        <f t="shared" si="0"/>
        <v>0</v>
      </c>
      <c r="O30" s="1405">
        <f t="shared" si="0"/>
        <v>0</v>
      </c>
      <c r="P30" s="1405">
        <f t="shared" si="0"/>
        <v>0</v>
      </c>
      <c r="Q30" s="1405">
        <f t="shared" si="0"/>
        <v>0</v>
      </c>
      <c r="R30" s="1408">
        <f t="shared" si="0"/>
        <v>0</v>
      </c>
      <c r="S30" s="1405">
        <f t="shared" si="0"/>
        <v>0</v>
      </c>
      <c r="T30" s="1406">
        <f t="shared" si="0"/>
        <v>0</v>
      </c>
      <c r="U30" s="1407">
        <f t="shared" si="0"/>
        <v>0</v>
      </c>
      <c r="V30" s="1408">
        <f t="shared" si="0"/>
        <v>0</v>
      </c>
      <c r="W30" s="1409">
        <f t="shared" si="0"/>
        <v>13.951595999999995</v>
      </c>
      <c r="X30" s="1757">
        <f t="shared" si="0"/>
        <v>0</v>
      </c>
      <c r="Y30" s="1758">
        <f t="shared" si="0"/>
        <v>0</v>
      </c>
      <c r="Z30" s="1758">
        <f t="shared" si="0"/>
        <v>0</v>
      </c>
      <c r="AA30" s="1759">
        <f t="shared" si="0"/>
        <v>0</v>
      </c>
      <c r="AB30" s="1409">
        <f t="shared" si="0"/>
        <v>0</v>
      </c>
      <c r="AC30" s="1409">
        <f t="shared" si="0"/>
        <v>0</v>
      </c>
      <c r="AD30" s="1409">
        <f t="shared" si="0"/>
        <v>0</v>
      </c>
      <c r="AE30" s="1409">
        <f t="shared" si="0"/>
        <v>0</v>
      </c>
    </row>
    <row r="31" spans="2:31" ht="19.2" x14ac:dyDescent="0.4">
      <c r="B31" s="1831"/>
      <c r="C31" s="885"/>
      <c r="D31" s="114"/>
      <c r="E31" s="876" t="s">
        <v>70</v>
      </c>
      <c r="F31" s="1456">
        <f t="shared" si="0"/>
        <v>0</v>
      </c>
      <c r="G31" s="1410">
        <f t="shared" si="0"/>
        <v>7.01755</v>
      </c>
      <c r="H31" s="1411">
        <f t="shared" si="0"/>
        <v>9.9285320000000006</v>
      </c>
      <c r="I31" s="1412">
        <f t="shared" si="0"/>
        <v>-2.3368269999999995</v>
      </c>
      <c r="J31" s="1413">
        <f t="shared" si="0"/>
        <v>14.60925499999999</v>
      </c>
      <c r="K31" s="1410">
        <f t="shared" si="0"/>
        <v>0</v>
      </c>
      <c r="L31" s="1411">
        <f t="shared" si="0"/>
        <v>0</v>
      </c>
      <c r="M31" s="1412">
        <f t="shared" si="0"/>
        <v>0</v>
      </c>
      <c r="N31" s="1413">
        <f t="shared" si="0"/>
        <v>0</v>
      </c>
      <c r="O31" s="1410">
        <f t="shared" si="0"/>
        <v>0</v>
      </c>
      <c r="P31" s="1412">
        <f t="shared" si="0"/>
        <v>0</v>
      </c>
      <c r="Q31" s="1411">
        <f t="shared" si="0"/>
        <v>0</v>
      </c>
      <c r="R31" s="1413">
        <f t="shared" si="0"/>
        <v>0</v>
      </c>
      <c r="S31" s="1410">
        <f t="shared" si="0"/>
        <v>0</v>
      </c>
      <c r="T31" s="1411">
        <f t="shared" si="0"/>
        <v>0</v>
      </c>
      <c r="U31" s="1412">
        <f t="shared" si="0"/>
        <v>0</v>
      </c>
      <c r="V31" s="1413">
        <f t="shared" si="0"/>
        <v>0</v>
      </c>
      <c r="W31" s="1414">
        <f t="shared" si="0"/>
        <v>14.609254999999962</v>
      </c>
      <c r="X31" s="1760">
        <f t="shared" si="0"/>
        <v>0</v>
      </c>
      <c r="Y31" s="1761">
        <f t="shared" si="0"/>
        <v>0</v>
      </c>
      <c r="Z31" s="1761">
        <f t="shared" si="0"/>
        <v>0</v>
      </c>
      <c r="AA31" s="1762">
        <f t="shared" si="0"/>
        <v>0</v>
      </c>
      <c r="AB31" s="1414">
        <f t="shared" si="0"/>
        <v>0</v>
      </c>
      <c r="AC31" s="1414">
        <f t="shared" si="0"/>
        <v>0</v>
      </c>
      <c r="AD31" s="1414">
        <f t="shared" si="0"/>
        <v>0</v>
      </c>
      <c r="AE31" s="1414">
        <f t="shared" si="0"/>
        <v>0</v>
      </c>
    </row>
    <row r="32" spans="2:31" ht="19.2" x14ac:dyDescent="0.4">
      <c r="B32" s="1831"/>
      <c r="C32" s="885"/>
      <c r="D32" s="114"/>
      <c r="E32" s="877" t="s">
        <v>11</v>
      </c>
      <c r="F32" s="1457">
        <f t="shared" si="0"/>
        <v>0</v>
      </c>
      <c r="G32" s="1415">
        <f t="shared" si="0"/>
        <v>-18.352059000000004</v>
      </c>
      <c r="H32" s="1416">
        <f t="shared" si="0"/>
        <v>-3.3005540000000018</v>
      </c>
      <c r="I32" s="1417">
        <f t="shared" si="0"/>
        <v>5.9820954999999962</v>
      </c>
      <c r="J32" s="1418">
        <f t="shared" si="0"/>
        <v>-15.670517500000003</v>
      </c>
      <c r="K32" s="1419">
        <f t="shared" si="0"/>
        <v>0</v>
      </c>
      <c r="L32" s="1416">
        <f t="shared" si="0"/>
        <v>0</v>
      </c>
      <c r="M32" s="1417">
        <f t="shared" si="0"/>
        <v>10.427551999999999</v>
      </c>
      <c r="N32" s="1418">
        <f t="shared" si="0"/>
        <v>10.427551999999991</v>
      </c>
      <c r="O32" s="1419">
        <f t="shared" si="0"/>
        <v>0</v>
      </c>
      <c r="P32" s="1417">
        <f t="shared" si="0"/>
        <v>0</v>
      </c>
      <c r="Q32" s="1416">
        <f t="shared" si="0"/>
        <v>10.179946000000001</v>
      </c>
      <c r="R32" s="1418">
        <f t="shared" si="0"/>
        <v>10.179946000000001</v>
      </c>
      <c r="S32" s="1420">
        <f t="shared" si="0"/>
        <v>0</v>
      </c>
      <c r="T32" s="1416">
        <f t="shared" si="0"/>
        <v>0</v>
      </c>
      <c r="U32" s="1417">
        <f t="shared" si="0"/>
        <v>10.102759999999996</v>
      </c>
      <c r="V32" s="1418">
        <f t="shared" si="0"/>
        <v>10.102759999999989</v>
      </c>
      <c r="W32" s="1421">
        <f t="shared" si="0"/>
        <v>15.039740499999994</v>
      </c>
      <c r="X32" s="1763">
        <f t="shared" si="0"/>
        <v>0</v>
      </c>
      <c r="Y32" s="1764">
        <f t="shared" si="0"/>
        <v>0</v>
      </c>
      <c r="Z32" s="1764">
        <f t="shared" si="0"/>
        <v>0</v>
      </c>
      <c r="AA32" s="1765">
        <f t="shared" si="0"/>
        <v>0</v>
      </c>
      <c r="AB32" s="1421">
        <f t="shared" si="0"/>
        <v>0</v>
      </c>
      <c r="AC32" s="1421">
        <f t="shared" si="0"/>
        <v>0</v>
      </c>
      <c r="AD32" s="1421">
        <f t="shared" si="0"/>
        <v>0</v>
      </c>
      <c r="AE32" s="1421">
        <f t="shared" si="0"/>
        <v>0</v>
      </c>
    </row>
    <row r="33" spans="2:31" ht="19.2" x14ac:dyDescent="0.4">
      <c r="B33" s="1831"/>
      <c r="C33" s="886"/>
      <c r="D33" s="774"/>
      <c r="E33" s="209"/>
      <c r="F33" s="1458">
        <f t="shared" si="0"/>
        <v>0</v>
      </c>
      <c r="G33" s="1422">
        <f t="shared" si="0"/>
        <v>-10.399073000000001</v>
      </c>
      <c r="H33" s="1423">
        <f t="shared" si="0"/>
        <v>15.427818000000002</v>
      </c>
      <c r="I33" s="1424">
        <f t="shared" si="0"/>
        <v>7.8615884999999963</v>
      </c>
      <c r="J33" s="1425">
        <f t="shared" si="0"/>
        <v>12.890333499999969</v>
      </c>
      <c r="K33" s="1422">
        <f t="shared" si="0"/>
        <v>0</v>
      </c>
      <c r="L33" s="1423">
        <f t="shared" si="0"/>
        <v>0</v>
      </c>
      <c r="M33" s="1424">
        <f t="shared" si="0"/>
        <v>10.427551999999991</v>
      </c>
      <c r="N33" s="1425">
        <f t="shared" si="0"/>
        <v>10.427551999999991</v>
      </c>
      <c r="O33" s="1422">
        <f t="shared" si="0"/>
        <v>0</v>
      </c>
      <c r="P33" s="1423">
        <f t="shared" si="0"/>
        <v>0</v>
      </c>
      <c r="Q33" s="1424">
        <f t="shared" si="0"/>
        <v>10.179946000000001</v>
      </c>
      <c r="R33" s="1425">
        <f t="shared" si="0"/>
        <v>10.179946000000029</v>
      </c>
      <c r="S33" s="1422">
        <f t="shared" si="0"/>
        <v>0</v>
      </c>
      <c r="T33" s="1423">
        <f t="shared" si="0"/>
        <v>0</v>
      </c>
      <c r="U33" s="1424">
        <f t="shared" si="0"/>
        <v>10.102760000000004</v>
      </c>
      <c r="V33" s="1425">
        <f t="shared" si="0"/>
        <v>10.102759999999989</v>
      </c>
      <c r="W33" s="1426">
        <f t="shared" si="0"/>
        <v>43.600591500000064</v>
      </c>
      <c r="X33" s="1766">
        <f t="shared" si="0"/>
        <v>0</v>
      </c>
      <c r="Y33" s="1767">
        <f t="shared" si="0"/>
        <v>0</v>
      </c>
      <c r="Z33" s="1768">
        <f t="shared" si="0"/>
        <v>0</v>
      </c>
      <c r="AA33" s="1769">
        <f t="shared" si="0"/>
        <v>0</v>
      </c>
      <c r="AB33" s="1426">
        <f t="shared" si="0"/>
        <v>0</v>
      </c>
      <c r="AC33" s="1426">
        <f t="shared" si="0"/>
        <v>0</v>
      </c>
      <c r="AD33" s="1426">
        <f t="shared" si="0"/>
        <v>0</v>
      </c>
      <c r="AE33" s="1426">
        <f t="shared" si="0"/>
        <v>0</v>
      </c>
    </row>
    <row r="34" spans="2:31" ht="19.2" x14ac:dyDescent="0.4">
      <c r="B34" s="1831"/>
      <c r="C34" s="887"/>
      <c r="D34" s="775" t="s">
        <v>543</v>
      </c>
      <c r="E34" s="878"/>
      <c r="F34" s="1458">
        <f t="shared" si="0"/>
        <v>0</v>
      </c>
      <c r="G34" s="1244">
        <f t="shared" si="0"/>
        <v>-1.8950810000000002</v>
      </c>
      <c r="H34" s="1245">
        <f t="shared" si="0"/>
        <v>-1.7736796000000004</v>
      </c>
      <c r="I34" s="1246">
        <f t="shared" si="0"/>
        <v>-0.29348919999999978</v>
      </c>
      <c r="J34" s="1247">
        <f t="shared" si="0"/>
        <v>-3.9622498000000004</v>
      </c>
      <c r="K34" s="1244">
        <f t="shared" si="0"/>
        <v>0</v>
      </c>
      <c r="L34" s="1245">
        <f t="shared" si="0"/>
        <v>0</v>
      </c>
      <c r="M34" s="1246">
        <f t="shared" si="0"/>
        <v>0</v>
      </c>
      <c r="N34" s="1247">
        <f t="shared" si="0"/>
        <v>0</v>
      </c>
      <c r="O34" s="1244">
        <f t="shared" si="0"/>
        <v>0</v>
      </c>
      <c r="P34" s="1245">
        <f t="shared" si="0"/>
        <v>0</v>
      </c>
      <c r="Q34" s="1246">
        <f t="shared" si="0"/>
        <v>0</v>
      </c>
      <c r="R34" s="1247">
        <f t="shared" si="0"/>
        <v>0</v>
      </c>
      <c r="S34" s="1244">
        <f t="shared" si="0"/>
        <v>0</v>
      </c>
      <c r="T34" s="1245">
        <f t="shared" si="0"/>
        <v>0</v>
      </c>
      <c r="U34" s="1246">
        <f t="shared" si="0"/>
        <v>0</v>
      </c>
      <c r="V34" s="1247">
        <f t="shared" si="0"/>
        <v>0</v>
      </c>
      <c r="W34" s="1429">
        <f t="shared" si="0"/>
        <v>-3.9622498000000093</v>
      </c>
      <c r="X34" s="1244">
        <f t="shared" si="0"/>
        <v>0</v>
      </c>
      <c r="Y34" s="1423">
        <f t="shared" si="0"/>
        <v>0</v>
      </c>
      <c r="Z34" s="1246">
        <f t="shared" si="0"/>
        <v>0</v>
      </c>
      <c r="AA34" s="1245">
        <f t="shared" si="0"/>
        <v>0</v>
      </c>
      <c r="AB34" s="1429">
        <f t="shared" si="0"/>
        <v>0</v>
      </c>
      <c r="AC34" s="1429">
        <f t="shared" si="0"/>
        <v>0</v>
      </c>
      <c r="AD34" s="1429">
        <f t="shared" si="0"/>
        <v>0</v>
      </c>
      <c r="AE34" s="1429">
        <f t="shared" si="0"/>
        <v>0</v>
      </c>
    </row>
    <row r="35" spans="2:31" ht="19.2" x14ac:dyDescent="0.4">
      <c r="B35" s="1831"/>
      <c r="C35" s="888"/>
      <c r="D35" s="889"/>
      <c r="E35" s="889"/>
      <c r="F35" s="1459">
        <f t="shared" si="0"/>
        <v>0</v>
      </c>
      <c r="G35" s="1430">
        <f t="shared" si="0"/>
        <v>-12.294154000000006</v>
      </c>
      <c r="H35" s="1431">
        <f t="shared" si="0"/>
        <v>13.654138399999994</v>
      </c>
      <c r="I35" s="1432">
        <f t="shared" si="0"/>
        <v>7.5680993000000001</v>
      </c>
      <c r="J35" s="1433">
        <f t="shared" si="0"/>
        <v>8.9280836999999735</v>
      </c>
      <c r="K35" s="1430">
        <f t="shared" si="0"/>
        <v>0</v>
      </c>
      <c r="L35" s="1431">
        <f t="shared" si="0"/>
        <v>0</v>
      </c>
      <c r="M35" s="1432">
        <f t="shared" si="0"/>
        <v>10.427551999999991</v>
      </c>
      <c r="N35" s="1433">
        <f t="shared" si="0"/>
        <v>10.427551999999991</v>
      </c>
      <c r="O35" s="1430">
        <f t="shared" si="0"/>
        <v>0</v>
      </c>
      <c r="P35" s="1431">
        <f t="shared" si="0"/>
        <v>0</v>
      </c>
      <c r="Q35" s="1432">
        <f t="shared" si="0"/>
        <v>10.179946000000001</v>
      </c>
      <c r="R35" s="1433">
        <f t="shared" si="0"/>
        <v>10.179946000000029</v>
      </c>
      <c r="S35" s="1430">
        <f t="shared" si="0"/>
        <v>0</v>
      </c>
      <c r="T35" s="1431">
        <f t="shared" si="0"/>
        <v>0</v>
      </c>
      <c r="U35" s="1432">
        <f t="shared" si="0"/>
        <v>10.102760000000004</v>
      </c>
      <c r="V35" s="1433">
        <f t="shared" si="0"/>
        <v>10.102759999999989</v>
      </c>
      <c r="W35" s="1434">
        <f>W12-W58</f>
        <v>39.638341700000183</v>
      </c>
      <c r="X35" s="1430">
        <f t="shared" si="0"/>
        <v>0</v>
      </c>
      <c r="Y35" s="1431">
        <f t="shared" si="0"/>
        <v>0</v>
      </c>
      <c r="Z35" s="1432">
        <f t="shared" si="0"/>
        <v>0</v>
      </c>
      <c r="AA35" s="1431">
        <f t="shared" si="0"/>
        <v>0</v>
      </c>
      <c r="AB35" s="1434">
        <f t="shared" si="0"/>
        <v>0</v>
      </c>
      <c r="AC35" s="1434">
        <f t="shared" si="0"/>
        <v>0</v>
      </c>
      <c r="AD35" s="1434">
        <f t="shared" si="0"/>
        <v>0</v>
      </c>
      <c r="AE35" s="1434">
        <f t="shared" si="0"/>
        <v>0</v>
      </c>
    </row>
    <row r="36" spans="2:31" ht="19.2" x14ac:dyDescent="0.4">
      <c r="B36" s="1831"/>
      <c r="C36" s="890" t="s">
        <v>559</v>
      </c>
      <c r="D36" s="1835" t="s">
        <v>557</v>
      </c>
      <c r="E36" s="879" t="s">
        <v>560</v>
      </c>
      <c r="F36" s="1460">
        <f t="shared" si="0"/>
        <v>0</v>
      </c>
      <c r="G36" s="1241">
        <f t="shared" si="0"/>
        <v>-9.0180323400000013</v>
      </c>
      <c r="H36" s="1242">
        <f t="shared" si="0"/>
        <v>6.0092866400000018</v>
      </c>
      <c r="I36" s="1243">
        <f t="shared" si="0"/>
        <v>2.3855999999999961E-2</v>
      </c>
      <c r="J36" s="1435">
        <f t="shared" si="0"/>
        <v>-2.9848897000000001</v>
      </c>
      <c r="K36" s="1436">
        <f t="shared" si="0"/>
        <v>-14.683936000000001</v>
      </c>
      <c r="L36" s="1437">
        <f t="shared" si="0"/>
        <v>9.5164140000000028</v>
      </c>
      <c r="M36" s="1438">
        <f t="shared" si="0"/>
        <v>1.5408419999999998</v>
      </c>
      <c r="N36" s="1435">
        <f t="shared" si="0"/>
        <v>-3.6266799999999986</v>
      </c>
      <c r="O36" s="1436">
        <f t="shared" si="0"/>
        <v>-1.0712479999999989</v>
      </c>
      <c r="P36" s="1437">
        <f t="shared" si="0"/>
        <v>-3.4579839999999997</v>
      </c>
      <c r="Q36" s="1438">
        <f t="shared" si="0"/>
        <v>-2.4441040000000007</v>
      </c>
      <c r="R36" s="1435">
        <f t="shared" si="0"/>
        <v>-6.9733359999999998</v>
      </c>
      <c r="S36" s="1436">
        <f t="shared" si="0"/>
        <v>-9.1621240000000004</v>
      </c>
      <c r="T36" s="1437">
        <f t="shared" si="0"/>
        <v>5.6727580000000009</v>
      </c>
      <c r="U36" s="1438">
        <f t="shared" si="0"/>
        <v>4.8512879999999994</v>
      </c>
      <c r="V36" s="1435">
        <f t="shared" si="0"/>
        <v>1.3619219999999999</v>
      </c>
      <c r="W36" s="1439">
        <f t="shared" si="0"/>
        <v>-12.2229837</v>
      </c>
      <c r="X36" s="1241">
        <f t="shared" si="0"/>
        <v>0</v>
      </c>
      <c r="Y36" s="1242">
        <f t="shared" si="0"/>
        <v>0</v>
      </c>
      <c r="Z36" s="1243">
        <f t="shared" si="0"/>
        <v>0</v>
      </c>
      <c r="AA36" s="1242">
        <f t="shared" si="0"/>
        <v>0</v>
      </c>
      <c r="AB36" s="1440">
        <f t="shared" si="0"/>
        <v>0</v>
      </c>
      <c r="AC36" s="1440">
        <f t="shared" si="0"/>
        <v>0</v>
      </c>
      <c r="AD36" s="1440">
        <f t="shared" si="0"/>
        <v>0</v>
      </c>
      <c r="AE36" s="1440">
        <f t="shared" si="0"/>
        <v>0</v>
      </c>
    </row>
    <row r="37" spans="2:31" ht="19.2" x14ac:dyDescent="0.4">
      <c r="B37" s="1831"/>
      <c r="C37" s="891"/>
      <c r="D37" s="1836"/>
      <c r="E37" s="877" t="s">
        <v>561</v>
      </c>
      <c r="F37" s="1470">
        <f t="shared" si="0"/>
        <v>0</v>
      </c>
      <c r="G37" s="1419">
        <f t="shared" si="0"/>
        <v>0.1106918400000001</v>
      </c>
      <c r="H37" s="1417">
        <f t="shared" si="0"/>
        <v>-21.345866000000001</v>
      </c>
      <c r="I37" s="1416">
        <f t="shared" si="0"/>
        <v>8.9255519999999997</v>
      </c>
      <c r="J37" s="1385">
        <f t="shared" si="0"/>
        <v>-12.309622160000002</v>
      </c>
      <c r="K37" s="1472">
        <f t="shared" si="0"/>
        <v>4.4889040000000007</v>
      </c>
      <c r="L37" s="1473">
        <f t="shared" si="0"/>
        <v>7.2242500000000005</v>
      </c>
      <c r="M37" s="1474">
        <f t="shared" si="0"/>
        <v>-23.5736685</v>
      </c>
      <c r="N37" s="1385">
        <f t="shared" si="0"/>
        <v>-11.860514499999997</v>
      </c>
      <c r="O37" s="1472">
        <f t="shared" si="0"/>
        <v>21.292331999999998</v>
      </c>
      <c r="P37" s="1473">
        <f t="shared" si="0"/>
        <v>-8.3240399999999983</v>
      </c>
      <c r="Q37" s="1474">
        <f t="shared" si="0"/>
        <v>-8.7385379999999984</v>
      </c>
      <c r="R37" s="1385">
        <f t="shared" si="0"/>
        <v>4.2297539999999998</v>
      </c>
      <c r="S37" s="1472">
        <f t="shared" si="0"/>
        <v>6.071352000000001</v>
      </c>
      <c r="T37" s="1473">
        <f t="shared" si="0"/>
        <v>7.2478220000000002</v>
      </c>
      <c r="U37" s="1474">
        <f t="shared" si="0"/>
        <v>-1.1416800000000009</v>
      </c>
      <c r="V37" s="1385">
        <f t="shared" si="0"/>
        <v>12.177494000000003</v>
      </c>
      <c r="W37" s="1475">
        <f t="shared" si="0"/>
        <v>-7.7628886600000158</v>
      </c>
      <c r="X37" s="1419">
        <f t="shared" si="0"/>
        <v>0</v>
      </c>
      <c r="Y37" s="1417">
        <f t="shared" si="0"/>
        <v>0</v>
      </c>
      <c r="Z37" s="1416">
        <f t="shared" si="0"/>
        <v>0</v>
      </c>
      <c r="AA37" s="1417">
        <f t="shared" si="0"/>
        <v>0</v>
      </c>
      <c r="AB37" s="1421">
        <f t="shared" si="0"/>
        <v>0</v>
      </c>
      <c r="AC37" s="1421">
        <f t="shared" si="0"/>
        <v>0</v>
      </c>
      <c r="AD37" s="1421">
        <f t="shared" si="0"/>
        <v>0</v>
      </c>
      <c r="AE37" s="1421">
        <f t="shared" si="0"/>
        <v>0</v>
      </c>
    </row>
    <row r="38" spans="2:31" ht="19.2" x14ac:dyDescent="0.4">
      <c r="B38" s="1831"/>
      <c r="C38" s="1462"/>
      <c r="D38" s="788"/>
      <c r="E38" s="1469"/>
      <c r="F38" s="1476">
        <f t="shared" si="0"/>
        <v>0</v>
      </c>
      <c r="G38" s="1477">
        <f t="shared" si="0"/>
        <v>-8.9073405000000019</v>
      </c>
      <c r="H38" s="1477">
        <f t="shared" si="0"/>
        <v>-15.33657936</v>
      </c>
      <c r="I38" s="1478">
        <f t="shared" si="0"/>
        <v>8.949408</v>
      </c>
      <c r="J38" s="1393">
        <f t="shared" si="0"/>
        <v>-15.29451186</v>
      </c>
      <c r="K38" s="1479">
        <f t="shared" si="0"/>
        <v>-10.195032000000001</v>
      </c>
      <c r="L38" s="1480">
        <f t="shared" si="0"/>
        <v>16.740664000000002</v>
      </c>
      <c r="M38" s="1481">
        <f t="shared" si="0"/>
        <v>-22.032826499999999</v>
      </c>
      <c r="N38" s="1393">
        <f t="shared" si="0"/>
        <v>-15.487194499999994</v>
      </c>
      <c r="O38" s="1479">
        <f t="shared" si="0"/>
        <v>20.221083999999998</v>
      </c>
      <c r="P38" s="1480">
        <f t="shared" si="0"/>
        <v>-11.782024</v>
      </c>
      <c r="Q38" s="1481">
        <f t="shared" si="0"/>
        <v>-11.182642000000001</v>
      </c>
      <c r="R38" s="1393">
        <f t="shared" si="0"/>
        <v>-2.7435819999999964</v>
      </c>
      <c r="S38" s="1479">
        <f t="shared" si="0"/>
        <v>-3.0907720000000012</v>
      </c>
      <c r="T38" s="1480">
        <f t="shared" si="0"/>
        <v>12.920580000000001</v>
      </c>
      <c r="U38" s="1481">
        <f t="shared" si="0"/>
        <v>3.7096079999999994</v>
      </c>
      <c r="V38" s="1393">
        <f t="shared" si="0"/>
        <v>13.539416000000003</v>
      </c>
      <c r="W38" s="1482">
        <f t="shared" si="0"/>
        <v>-19.985872360000002</v>
      </c>
      <c r="X38" s="1477">
        <f t="shared" si="0"/>
        <v>0</v>
      </c>
      <c r="Y38" s="1483">
        <f t="shared" si="0"/>
        <v>0</v>
      </c>
      <c r="Z38" s="1484">
        <f t="shared" si="0"/>
        <v>0</v>
      </c>
      <c r="AA38" s="1483">
        <f t="shared" si="0"/>
        <v>0</v>
      </c>
      <c r="AB38" s="1485">
        <f t="shared" ref="AB38:AE38" si="1">AB15-AB61</f>
        <v>0</v>
      </c>
      <c r="AC38" s="1485">
        <f t="shared" si="1"/>
        <v>0</v>
      </c>
      <c r="AD38" s="1485">
        <f t="shared" si="1"/>
        <v>0</v>
      </c>
      <c r="AE38" s="1485">
        <f t="shared" si="1"/>
        <v>0</v>
      </c>
    </row>
    <row r="39" spans="2:31" ht="19.2" x14ac:dyDescent="0.4">
      <c r="B39" s="1831"/>
      <c r="C39" s="1462"/>
      <c r="D39" s="775" t="s">
        <v>2485</v>
      </c>
      <c r="E39" s="905"/>
      <c r="F39" s="1463">
        <f t="shared" ref="F39:AE47" si="2">F16-F62</f>
        <v>0</v>
      </c>
      <c r="G39" s="1422">
        <f t="shared" si="2"/>
        <v>0</v>
      </c>
      <c r="H39" s="1422">
        <f t="shared" si="2"/>
        <v>0</v>
      </c>
      <c r="I39" s="1427">
        <f t="shared" si="2"/>
        <v>0</v>
      </c>
      <c r="J39" s="1464">
        <f t="shared" si="2"/>
        <v>0</v>
      </c>
      <c r="K39" s="1465">
        <f t="shared" si="2"/>
        <v>0</v>
      </c>
      <c r="L39" s="1466">
        <f t="shared" si="2"/>
        <v>0</v>
      </c>
      <c r="M39" s="1467">
        <f t="shared" si="2"/>
        <v>0</v>
      </c>
      <c r="N39" s="1464">
        <f t="shared" si="2"/>
        <v>0</v>
      </c>
      <c r="O39" s="1465">
        <f t="shared" si="2"/>
        <v>0</v>
      </c>
      <c r="P39" s="1466">
        <f t="shared" si="2"/>
        <v>0</v>
      </c>
      <c r="Q39" s="1467">
        <f t="shared" si="2"/>
        <v>0</v>
      </c>
      <c r="R39" s="1464">
        <f t="shared" si="2"/>
        <v>0</v>
      </c>
      <c r="S39" s="1465">
        <f t="shared" si="2"/>
        <v>0</v>
      </c>
      <c r="T39" s="1466">
        <f t="shared" si="2"/>
        <v>0</v>
      </c>
      <c r="U39" s="1467">
        <f t="shared" si="2"/>
        <v>0</v>
      </c>
      <c r="V39" s="1464">
        <f t="shared" si="2"/>
        <v>0</v>
      </c>
      <c r="W39" s="1468">
        <f t="shared" si="2"/>
        <v>0</v>
      </c>
      <c r="X39" s="1422">
        <f t="shared" si="2"/>
        <v>0</v>
      </c>
      <c r="Y39" s="1423">
        <f t="shared" si="2"/>
        <v>0</v>
      </c>
      <c r="Z39" s="1768">
        <f t="shared" si="2"/>
        <v>0</v>
      </c>
      <c r="AA39" s="1769">
        <f t="shared" si="2"/>
        <v>0</v>
      </c>
      <c r="AB39" s="1421">
        <f t="shared" si="2"/>
        <v>0</v>
      </c>
      <c r="AC39" s="1426">
        <f t="shared" si="2"/>
        <v>0</v>
      </c>
      <c r="AD39" s="1426">
        <f t="shared" si="2"/>
        <v>0</v>
      </c>
      <c r="AE39" s="1426">
        <f t="shared" si="2"/>
        <v>0</v>
      </c>
    </row>
    <row r="40" spans="2:31" ht="19.2" x14ac:dyDescent="0.4">
      <c r="B40" s="1831"/>
      <c r="C40" s="892"/>
      <c r="D40" s="893"/>
      <c r="E40" s="893"/>
      <c r="F40" s="1461">
        <f t="shared" si="2"/>
        <v>0</v>
      </c>
      <c r="G40" s="1441">
        <f t="shared" si="2"/>
        <v>-8.9073405000000001</v>
      </c>
      <c r="H40" s="1441">
        <f t="shared" si="2"/>
        <v>-15.33657936</v>
      </c>
      <c r="I40" s="1441">
        <f t="shared" si="2"/>
        <v>8.949408</v>
      </c>
      <c r="J40" s="1442">
        <f t="shared" si="2"/>
        <v>-15.29451186</v>
      </c>
      <c r="K40" s="1441">
        <f t="shared" si="2"/>
        <v>-10.195032000000001</v>
      </c>
      <c r="L40" s="1443">
        <f t="shared" si="2"/>
        <v>16.740664000000002</v>
      </c>
      <c r="M40" s="1444">
        <f t="shared" si="2"/>
        <v>-22.032826499999999</v>
      </c>
      <c r="N40" s="1442">
        <f t="shared" si="2"/>
        <v>-15.487194499999994</v>
      </c>
      <c r="O40" s="1441">
        <f t="shared" si="2"/>
        <v>20.221083999999998</v>
      </c>
      <c r="P40" s="1443">
        <f t="shared" si="2"/>
        <v>-11.782023999999998</v>
      </c>
      <c r="Q40" s="1444">
        <f t="shared" si="2"/>
        <v>-11.182642000000001</v>
      </c>
      <c r="R40" s="1442">
        <f t="shared" si="2"/>
        <v>-2.7435819999999964</v>
      </c>
      <c r="S40" s="1441">
        <f t="shared" si="2"/>
        <v>-3.0907720000000012</v>
      </c>
      <c r="T40" s="1443">
        <f t="shared" si="2"/>
        <v>12.920580000000001</v>
      </c>
      <c r="U40" s="1444">
        <f t="shared" si="2"/>
        <v>3.7096079999999994</v>
      </c>
      <c r="V40" s="1442">
        <f t="shared" si="2"/>
        <v>13.53941600000001</v>
      </c>
      <c r="W40" s="1445">
        <f t="shared" si="2"/>
        <v>-19.985872360000002</v>
      </c>
      <c r="X40" s="1441">
        <f t="shared" si="2"/>
        <v>0</v>
      </c>
      <c r="Y40" s="1443">
        <f t="shared" si="2"/>
        <v>0</v>
      </c>
      <c r="Z40" s="1444">
        <f t="shared" si="2"/>
        <v>0</v>
      </c>
      <c r="AA40" s="1443">
        <f t="shared" si="2"/>
        <v>0</v>
      </c>
      <c r="AB40" s="1445">
        <f t="shared" si="2"/>
        <v>0</v>
      </c>
      <c r="AC40" s="1445">
        <f t="shared" si="2"/>
        <v>0</v>
      </c>
      <c r="AD40" s="1445">
        <f t="shared" si="2"/>
        <v>0</v>
      </c>
      <c r="AE40" s="1445">
        <f t="shared" si="2"/>
        <v>0</v>
      </c>
    </row>
    <row r="41" spans="2:31" ht="20.399999999999999" x14ac:dyDescent="0.4">
      <c r="B41" s="1831"/>
      <c r="C41" s="880" t="s">
        <v>668</v>
      </c>
      <c r="D41" s="872" t="s">
        <v>670</v>
      </c>
      <c r="E41" s="900" t="s">
        <v>579</v>
      </c>
      <c r="F41" s="1451">
        <f t="shared" si="2"/>
        <v>0</v>
      </c>
      <c r="G41" s="1369">
        <f t="shared" si="2"/>
        <v>0</v>
      </c>
      <c r="H41" s="1370">
        <f t="shared" si="2"/>
        <v>0</v>
      </c>
      <c r="I41" s="1371">
        <f t="shared" si="2"/>
        <v>0</v>
      </c>
      <c r="J41" s="1372">
        <f t="shared" si="2"/>
        <v>0</v>
      </c>
      <c r="K41" s="1371">
        <f t="shared" si="2"/>
        <v>0</v>
      </c>
      <c r="L41" s="1370">
        <f t="shared" si="2"/>
        <v>0</v>
      </c>
      <c r="M41" s="1371">
        <f t="shared" si="2"/>
        <v>0</v>
      </c>
      <c r="N41" s="1372">
        <f t="shared" si="2"/>
        <v>0</v>
      </c>
      <c r="O41" s="1369">
        <f t="shared" si="2"/>
        <v>0</v>
      </c>
      <c r="P41" s="1370">
        <f t="shared" si="2"/>
        <v>0</v>
      </c>
      <c r="Q41" s="1371">
        <f t="shared" si="2"/>
        <v>0</v>
      </c>
      <c r="R41" s="1372">
        <f t="shared" si="2"/>
        <v>0</v>
      </c>
      <c r="S41" s="1369">
        <f t="shared" si="2"/>
        <v>0</v>
      </c>
      <c r="T41" s="1370">
        <f t="shared" si="2"/>
        <v>0</v>
      </c>
      <c r="U41" s="1371">
        <f t="shared" si="2"/>
        <v>0</v>
      </c>
      <c r="V41" s="1372">
        <f t="shared" si="2"/>
        <v>0</v>
      </c>
      <c r="W41" s="1373">
        <f t="shared" si="2"/>
        <v>0</v>
      </c>
      <c r="X41" s="1369">
        <f t="shared" si="2"/>
        <v>0</v>
      </c>
      <c r="Y41" s="1370">
        <f t="shared" si="2"/>
        <v>0</v>
      </c>
      <c r="Z41" s="1370">
        <f t="shared" si="2"/>
        <v>0</v>
      </c>
      <c r="AA41" s="1374">
        <f t="shared" si="2"/>
        <v>0</v>
      </c>
      <c r="AB41" s="1373">
        <f t="shared" si="2"/>
        <v>0</v>
      </c>
      <c r="AC41" s="1375">
        <f t="shared" si="2"/>
        <v>0</v>
      </c>
      <c r="AD41" s="1375">
        <f t="shared" si="2"/>
        <v>0</v>
      </c>
      <c r="AE41" s="1375">
        <f t="shared" si="2"/>
        <v>0</v>
      </c>
    </row>
    <row r="42" spans="2:31" ht="20.399999999999999" x14ac:dyDescent="0.4">
      <c r="B42" s="1831"/>
      <c r="C42" s="881"/>
      <c r="D42" s="787"/>
      <c r="E42" s="901" t="s">
        <v>585</v>
      </c>
      <c r="F42" s="1452">
        <f t="shared" si="2"/>
        <v>0</v>
      </c>
      <c r="G42" s="1376">
        <f t="shared" si="2"/>
        <v>0</v>
      </c>
      <c r="H42" s="1376">
        <f t="shared" si="2"/>
        <v>0</v>
      </c>
      <c r="I42" s="1377">
        <f t="shared" si="2"/>
        <v>1.875</v>
      </c>
      <c r="J42" s="1378">
        <f t="shared" si="2"/>
        <v>1.875</v>
      </c>
      <c r="K42" s="1379">
        <f t="shared" si="2"/>
        <v>0</v>
      </c>
      <c r="L42" s="1376">
        <f t="shared" si="2"/>
        <v>0</v>
      </c>
      <c r="M42" s="1377">
        <f t="shared" si="2"/>
        <v>0</v>
      </c>
      <c r="N42" s="1378">
        <f t="shared" si="2"/>
        <v>0</v>
      </c>
      <c r="O42" s="1379">
        <f t="shared" si="2"/>
        <v>0</v>
      </c>
      <c r="P42" s="1376">
        <f t="shared" si="2"/>
        <v>0</v>
      </c>
      <c r="Q42" s="1377">
        <f t="shared" si="2"/>
        <v>0</v>
      </c>
      <c r="R42" s="1378">
        <f t="shared" si="2"/>
        <v>0</v>
      </c>
      <c r="S42" s="1379">
        <f t="shared" si="2"/>
        <v>0</v>
      </c>
      <c r="T42" s="1376">
        <f t="shared" si="2"/>
        <v>0</v>
      </c>
      <c r="U42" s="1377">
        <f t="shared" si="2"/>
        <v>0</v>
      </c>
      <c r="V42" s="1378">
        <f t="shared" si="2"/>
        <v>0</v>
      </c>
      <c r="W42" s="1380">
        <f t="shared" si="2"/>
        <v>1.875</v>
      </c>
      <c r="X42" s="1379">
        <f t="shared" si="2"/>
        <v>0</v>
      </c>
      <c r="Y42" s="1376">
        <f t="shared" si="2"/>
        <v>0</v>
      </c>
      <c r="Z42" s="1376">
        <f t="shared" si="2"/>
        <v>0</v>
      </c>
      <c r="AA42" s="1381">
        <f t="shared" si="2"/>
        <v>0</v>
      </c>
      <c r="AB42" s="1380">
        <f t="shared" si="2"/>
        <v>0</v>
      </c>
      <c r="AC42" s="1382">
        <f t="shared" si="2"/>
        <v>0</v>
      </c>
      <c r="AD42" s="1382">
        <f t="shared" si="2"/>
        <v>0</v>
      </c>
      <c r="AE42" s="1382">
        <f t="shared" si="2"/>
        <v>0</v>
      </c>
    </row>
    <row r="43" spans="2:31" ht="20.399999999999999" x14ac:dyDescent="0.4">
      <c r="B43" s="1831"/>
      <c r="C43" s="881"/>
      <c r="D43" s="787"/>
      <c r="E43" s="901" t="s">
        <v>598</v>
      </c>
      <c r="F43" s="1452">
        <f t="shared" si="2"/>
        <v>0</v>
      </c>
      <c r="G43" s="1376">
        <f t="shared" si="2"/>
        <v>-0.46875</v>
      </c>
      <c r="H43" s="1376">
        <f t="shared" si="2"/>
        <v>-1.5612499999999998</v>
      </c>
      <c r="I43" s="1377">
        <f t="shared" si="2"/>
        <v>0</v>
      </c>
      <c r="J43" s="1378">
        <f t="shared" si="2"/>
        <v>-2.0299999999999998</v>
      </c>
      <c r="K43" s="1379">
        <f t="shared" si="2"/>
        <v>0</v>
      </c>
      <c r="L43" s="1376">
        <f t="shared" si="2"/>
        <v>0</v>
      </c>
      <c r="M43" s="1377">
        <f t="shared" si="2"/>
        <v>0</v>
      </c>
      <c r="N43" s="1378">
        <f t="shared" si="2"/>
        <v>0</v>
      </c>
      <c r="O43" s="1379">
        <f t="shared" si="2"/>
        <v>0</v>
      </c>
      <c r="P43" s="1376">
        <f t="shared" si="2"/>
        <v>0</v>
      </c>
      <c r="Q43" s="1377">
        <f t="shared" si="2"/>
        <v>0</v>
      </c>
      <c r="R43" s="1378">
        <f t="shared" si="2"/>
        <v>0</v>
      </c>
      <c r="S43" s="1379">
        <f t="shared" si="2"/>
        <v>0</v>
      </c>
      <c r="T43" s="1376">
        <f t="shared" si="2"/>
        <v>0</v>
      </c>
      <c r="U43" s="1377">
        <f t="shared" si="2"/>
        <v>0</v>
      </c>
      <c r="V43" s="1378">
        <f t="shared" si="2"/>
        <v>0</v>
      </c>
      <c r="W43" s="1380">
        <f t="shared" si="2"/>
        <v>-2.0300000000000011</v>
      </c>
      <c r="X43" s="1379">
        <f t="shared" si="2"/>
        <v>0</v>
      </c>
      <c r="Y43" s="1376">
        <f t="shared" si="2"/>
        <v>0</v>
      </c>
      <c r="Z43" s="1376">
        <f t="shared" si="2"/>
        <v>0</v>
      </c>
      <c r="AA43" s="1381">
        <f t="shared" si="2"/>
        <v>0</v>
      </c>
      <c r="AB43" s="1380">
        <f t="shared" si="2"/>
        <v>0</v>
      </c>
      <c r="AC43" s="1382">
        <f t="shared" si="2"/>
        <v>0</v>
      </c>
      <c r="AD43" s="1382">
        <f t="shared" si="2"/>
        <v>0</v>
      </c>
      <c r="AE43" s="1382">
        <f t="shared" si="2"/>
        <v>0</v>
      </c>
    </row>
    <row r="44" spans="2:31" ht="20.399999999999999" x14ac:dyDescent="0.4">
      <c r="B44" s="1831"/>
      <c r="C44" s="881"/>
      <c r="D44" s="787"/>
      <c r="E44" s="902" t="s">
        <v>671</v>
      </c>
      <c r="F44" s="1453">
        <f t="shared" si="2"/>
        <v>0</v>
      </c>
      <c r="G44" s="1383">
        <f t="shared" si="2"/>
        <v>0</v>
      </c>
      <c r="H44" s="1383">
        <f t="shared" si="2"/>
        <v>0</v>
      </c>
      <c r="I44" s="1384">
        <f t="shared" si="2"/>
        <v>0</v>
      </c>
      <c r="J44" s="1385">
        <f t="shared" si="2"/>
        <v>0</v>
      </c>
      <c r="K44" s="1386">
        <f t="shared" si="2"/>
        <v>0</v>
      </c>
      <c r="L44" s="1383">
        <f t="shared" si="2"/>
        <v>0</v>
      </c>
      <c r="M44" s="1384">
        <f t="shared" si="2"/>
        <v>0</v>
      </c>
      <c r="N44" s="1385">
        <f t="shared" si="2"/>
        <v>0</v>
      </c>
      <c r="O44" s="1386">
        <f t="shared" si="2"/>
        <v>0</v>
      </c>
      <c r="P44" s="1383">
        <f t="shared" si="2"/>
        <v>0</v>
      </c>
      <c r="Q44" s="1384">
        <f t="shared" si="2"/>
        <v>0</v>
      </c>
      <c r="R44" s="1385">
        <f t="shared" si="2"/>
        <v>0</v>
      </c>
      <c r="S44" s="1386">
        <f t="shared" si="2"/>
        <v>0</v>
      </c>
      <c r="T44" s="1383">
        <f t="shared" si="2"/>
        <v>0</v>
      </c>
      <c r="U44" s="1384">
        <f t="shared" si="2"/>
        <v>0</v>
      </c>
      <c r="V44" s="1385">
        <f t="shared" si="2"/>
        <v>0</v>
      </c>
      <c r="W44" s="1387">
        <f t="shared" si="2"/>
        <v>0</v>
      </c>
      <c r="X44" s="1386">
        <f t="shared" si="2"/>
        <v>0</v>
      </c>
      <c r="Y44" s="1383">
        <f t="shared" si="2"/>
        <v>0</v>
      </c>
      <c r="Z44" s="1383">
        <f t="shared" si="2"/>
        <v>0</v>
      </c>
      <c r="AA44" s="1388">
        <f t="shared" si="2"/>
        <v>0</v>
      </c>
      <c r="AB44" s="1387">
        <f t="shared" si="2"/>
        <v>0</v>
      </c>
      <c r="AC44" s="1389">
        <f t="shared" si="2"/>
        <v>0</v>
      </c>
      <c r="AD44" s="1389">
        <f t="shared" si="2"/>
        <v>0</v>
      </c>
      <c r="AE44" s="1389">
        <f t="shared" si="2"/>
        <v>0</v>
      </c>
    </row>
    <row r="45" spans="2:31" ht="20.399999999999999" x14ac:dyDescent="0.4">
      <c r="B45" s="1831"/>
      <c r="C45" s="881"/>
      <c r="D45" s="788"/>
      <c r="E45" s="873"/>
      <c r="F45" s="1454">
        <f t="shared" si="2"/>
        <v>-4.5549877920000021</v>
      </c>
      <c r="G45" s="1390">
        <f t="shared" si="2"/>
        <v>-0.46875</v>
      </c>
      <c r="H45" s="1391">
        <f t="shared" si="2"/>
        <v>-1.5612499999999998</v>
      </c>
      <c r="I45" s="1392">
        <f t="shared" si="2"/>
        <v>1.8749999999999996</v>
      </c>
      <c r="J45" s="1393">
        <f t="shared" si="2"/>
        <v>-0.15500000000000025</v>
      </c>
      <c r="K45" s="1390">
        <f t="shared" si="2"/>
        <v>0</v>
      </c>
      <c r="L45" s="1391">
        <f t="shared" si="2"/>
        <v>0</v>
      </c>
      <c r="M45" s="1392">
        <f t="shared" si="2"/>
        <v>0</v>
      </c>
      <c r="N45" s="1393">
        <f t="shared" si="2"/>
        <v>0</v>
      </c>
      <c r="O45" s="1390">
        <f t="shared" si="2"/>
        <v>0</v>
      </c>
      <c r="P45" s="1391">
        <f t="shared" si="2"/>
        <v>0</v>
      </c>
      <c r="Q45" s="1392">
        <f t="shared" si="2"/>
        <v>0</v>
      </c>
      <c r="R45" s="1393">
        <f t="shared" si="2"/>
        <v>0</v>
      </c>
      <c r="S45" s="1390">
        <f t="shared" si="2"/>
        <v>0</v>
      </c>
      <c r="T45" s="1391">
        <f t="shared" si="2"/>
        <v>0</v>
      </c>
      <c r="U45" s="1392">
        <f t="shared" si="2"/>
        <v>0</v>
      </c>
      <c r="V45" s="1393">
        <f t="shared" si="2"/>
        <v>0</v>
      </c>
      <c r="W45" s="1394">
        <f t="shared" si="2"/>
        <v>-0.15500000000000114</v>
      </c>
      <c r="X45" s="1395">
        <f t="shared" si="2"/>
        <v>0</v>
      </c>
      <c r="Y45" s="1391">
        <f t="shared" si="2"/>
        <v>0</v>
      </c>
      <c r="Z45" s="1391">
        <f t="shared" si="2"/>
        <v>0</v>
      </c>
      <c r="AA45" s="1396">
        <f t="shared" si="2"/>
        <v>0</v>
      </c>
      <c r="AB45" s="1394">
        <f t="shared" si="2"/>
        <v>0</v>
      </c>
      <c r="AC45" s="1397">
        <f t="shared" si="2"/>
        <v>0</v>
      </c>
      <c r="AD45" s="1397">
        <f t="shared" si="2"/>
        <v>0</v>
      </c>
      <c r="AE45" s="1397">
        <f t="shared" si="2"/>
        <v>0</v>
      </c>
    </row>
    <row r="46" spans="2:31" ht="20.399999999999999" x14ac:dyDescent="0.4">
      <c r="B46" s="1831"/>
      <c r="C46" s="881"/>
      <c r="D46" s="775" t="s">
        <v>669</v>
      </c>
      <c r="E46" s="874" t="s">
        <v>626</v>
      </c>
      <c r="F46" s="1454">
        <f t="shared" si="2"/>
        <v>0</v>
      </c>
      <c r="G46" s="1395">
        <f t="shared" si="2"/>
        <v>7.8170000000000002</v>
      </c>
      <c r="H46" s="1391">
        <f t="shared" si="2"/>
        <v>-0.24000000000000021</v>
      </c>
      <c r="I46" s="1392">
        <f t="shared" si="2"/>
        <v>3</v>
      </c>
      <c r="J46" s="1393">
        <f t="shared" si="2"/>
        <v>10.576999999999998</v>
      </c>
      <c r="K46" s="1395">
        <f t="shared" si="2"/>
        <v>0</v>
      </c>
      <c r="L46" s="1391">
        <f t="shared" si="2"/>
        <v>0</v>
      </c>
      <c r="M46" s="1392">
        <f t="shared" si="2"/>
        <v>0</v>
      </c>
      <c r="N46" s="1393">
        <f t="shared" si="2"/>
        <v>0</v>
      </c>
      <c r="O46" s="1395">
        <f t="shared" si="2"/>
        <v>0</v>
      </c>
      <c r="P46" s="1391">
        <f t="shared" si="2"/>
        <v>0</v>
      </c>
      <c r="Q46" s="1392">
        <f t="shared" si="2"/>
        <v>0</v>
      </c>
      <c r="R46" s="1393">
        <f t="shared" si="2"/>
        <v>0</v>
      </c>
      <c r="S46" s="1395">
        <f t="shared" si="2"/>
        <v>0</v>
      </c>
      <c r="T46" s="1391">
        <f t="shared" si="2"/>
        <v>0</v>
      </c>
      <c r="U46" s="1392">
        <f t="shared" si="2"/>
        <v>0</v>
      </c>
      <c r="V46" s="1393">
        <f t="shared" si="2"/>
        <v>0</v>
      </c>
      <c r="W46" s="1394">
        <f t="shared" si="2"/>
        <v>10.576999999999998</v>
      </c>
      <c r="X46" s="1395">
        <f t="shared" si="2"/>
        <v>0</v>
      </c>
      <c r="Y46" s="1391">
        <f t="shared" si="2"/>
        <v>0</v>
      </c>
      <c r="Z46" s="1391">
        <f t="shared" si="2"/>
        <v>0</v>
      </c>
      <c r="AA46" s="1396">
        <f t="shared" si="2"/>
        <v>0</v>
      </c>
      <c r="AB46" s="1394">
        <f t="shared" si="2"/>
        <v>0</v>
      </c>
      <c r="AC46" s="1397">
        <f t="shared" si="2"/>
        <v>0</v>
      </c>
      <c r="AD46" s="1397">
        <f t="shared" si="2"/>
        <v>0</v>
      </c>
      <c r="AE46" s="1397">
        <f t="shared" si="2"/>
        <v>0</v>
      </c>
    </row>
    <row r="47" spans="2:31" ht="19.2" x14ac:dyDescent="0.4">
      <c r="B47" s="1832"/>
      <c r="C47" s="882"/>
      <c r="D47" s="883"/>
      <c r="E47" s="883"/>
      <c r="F47" s="1404">
        <f t="shared" si="2"/>
        <v>0</v>
      </c>
      <c r="G47" s="1398">
        <f t="shared" si="2"/>
        <v>7.3482500000000002</v>
      </c>
      <c r="H47" s="1399">
        <f t="shared" si="2"/>
        <v>-1.8012500000000005</v>
      </c>
      <c r="I47" s="1400">
        <f t="shared" si="2"/>
        <v>4.875</v>
      </c>
      <c r="J47" s="1401">
        <f t="shared" si="2"/>
        <v>10.422000000000001</v>
      </c>
      <c r="K47" s="1402">
        <f t="shared" si="2"/>
        <v>0</v>
      </c>
      <c r="L47" s="1399">
        <f t="shared" si="2"/>
        <v>0</v>
      </c>
      <c r="M47" s="1400">
        <f t="shared" si="2"/>
        <v>0</v>
      </c>
      <c r="N47" s="1403">
        <f t="shared" si="2"/>
        <v>0</v>
      </c>
      <c r="O47" s="1402">
        <f t="shared" si="2"/>
        <v>0</v>
      </c>
      <c r="P47" s="1399">
        <f t="shared" si="2"/>
        <v>0</v>
      </c>
      <c r="Q47" s="1400">
        <f t="shared" si="2"/>
        <v>0</v>
      </c>
      <c r="R47" s="1403">
        <f t="shared" si="2"/>
        <v>0</v>
      </c>
      <c r="S47" s="1402">
        <f t="shared" si="2"/>
        <v>0</v>
      </c>
      <c r="T47" s="1399">
        <f t="shared" si="2"/>
        <v>0</v>
      </c>
      <c r="U47" s="1400">
        <f t="shared" si="2"/>
        <v>0</v>
      </c>
      <c r="V47" s="1403">
        <f t="shared" si="2"/>
        <v>0</v>
      </c>
      <c r="W47" s="1404">
        <f t="shared" si="2"/>
        <v>10.421999999999997</v>
      </c>
      <c r="X47" s="1398">
        <f t="shared" si="2"/>
        <v>0</v>
      </c>
      <c r="Y47" s="1399">
        <f t="shared" si="2"/>
        <v>0</v>
      </c>
      <c r="Z47" s="1399">
        <f t="shared" si="2"/>
        <v>0</v>
      </c>
      <c r="AA47" s="1403">
        <f t="shared" si="2"/>
        <v>0</v>
      </c>
      <c r="AB47" s="1404">
        <f t="shared" si="2"/>
        <v>0</v>
      </c>
      <c r="AC47" s="1404">
        <f t="shared" si="2"/>
        <v>0</v>
      </c>
      <c r="AD47" s="1404">
        <f t="shared" si="2"/>
        <v>0</v>
      </c>
      <c r="AE47" s="1404">
        <f t="shared" si="2"/>
        <v>0</v>
      </c>
    </row>
    <row r="49" spans="2:31" ht="25.8" thickBot="1" x14ac:dyDescent="0.45">
      <c r="B49" s="37" t="s">
        <v>2508</v>
      </c>
    </row>
    <row r="50" spans="2:31" ht="19.2" customHeight="1" x14ac:dyDescent="0.4">
      <c r="B50" s="1489"/>
      <c r="C50" s="1490"/>
      <c r="D50" s="1491"/>
      <c r="E50" s="1492"/>
      <c r="F50" s="1850" t="s">
        <v>2506</v>
      </c>
      <c r="G50" s="1493"/>
      <c r="H50" s="1493"/>
      <c r="I50" s="1493"/>
      <c r="J50" s="1493"/>
      <c r="K50" s="1493"/>
      <c r="L50" s="1493"/>
      <c r="M50" s="1493"/>
      <c r="N50" s="1493"/>
      <c r="O50" s="1494" t="s">
        <v>357</v>
      </c>
      <c r="P50" s="1493"/>
      <c r="Q50" s="1493"/>
      <c r="R50" s="1493"/>
      <c r="S50" s="1493"/>
      <c r="T50" s="1493"/>
      <c r="U50" s="1493"/>
      <c r="V50" s="1493"/>
      <c r="W50" s="1495"/>
      <c r="X50" s="1493"/>
      <c r="Y50" s="1496"/>
      <c r="Z50" s="1497" t="s">
        <v>496</v>
      </c>
      <c r="AA50" s="1493"/>
      <c r="AB50" s="1495"/>
      <c r="AC50" s="1498" t="s">
        <v>2208</v>
      </c>
      <c r="AD50" s="1498" t="s">
        <v>2209</v>
      </c>
      <c r="AE50" s="1498" t="s">
        <v>2210</v>
      </c>
    </row>
    <row r="51" spans="2:31" ht="19.2" x14ac:dyDescent="0.4">
      <c r="B51" s="1499" t="s">
        <v>65</v>
      </c>
      <c r="C51" s="1500" t="s">
        <v>556</v>
      </c>
      <c r="D51" s="1501" t="s">
        <v>0</v>
      </c>
      <c r="E51" s="1502" t="s">
        <v>66</v>
      </c>
      <c r="F51" s="1851"/>
      <c r="G51" s="1503" t="s">
        <v>175</v>
      </c>
      <c r="H51" s="1504" t="s">
        <v>176</v>
      </c>
      <c r="I51" s="1505" t="s">
        <v>177</v>
      </c>
      <c r="J51" s="1506" t="s">
        <v>436</v>
      </c>
      <c r="K51" s="1503" t="s">
        <v>178</v>
      </c>
      <c r="L51" s="1504" t="s">
        <v>179</v>
      </c>
      <c r="M51" s="1505" t="s">
        <v>180</v>
      </c>
      <c r="N51" s="1506" t="s">
        <v>189</v>
      </c>
      <c r="O51" s="1503" t="s">
        <v>181</v>
      </c>
      <c r="P51" s="1504" t="s">
        <v>182</v>
      </c>
      <c r="Q51" s="1505" t="s">
        <v>183</v>
      </c>
      <c r="R51" s="1506" t="s">
        <v>190</v>
      </c>
      <c r="S51" s="1503" t="s">
        <v>184</v>
      </c>
      <c r="T51" s="1504" t="s">
        <v>185</v>
      </c>
      <c r="U51" s="1505" t="s">
        <v>186</v>
      </c>
      <c r="V51" s="1506" t="s">
        <v>191</v>
      </c>
      <c r="W51" s="1507" t="s">
        <v>187</v>
      </c>
      <c r="X51" s="1503" t="s">
        <v>188</v>
      </c>
      <c r="Y51" s="1504" t="s">
        <v>189</v>
      </c>
      <c r="Z51" s="1505" t="s">
        <v>190</v>
      </c>
      <c r="AA51" s="1504" t="s">
        <v>191</v>
      </c>
      <c r="AB51" s="1507" t="s">
        <v>187</v>
      </c>
      <c r="AC51" s="1508" t="s">
        <v>187</v>
      </c>
      <c r="AD51" s="1508" t="s">
        <v>187</v>
      </c>
      <c r="AE51" s="1508" t="s">
        <v>187</v>
      </c>
    </row>
    <row r="52" spans="2:31" ht="19.8" thickBot="1" x14ac:dyDescent="0.45">
      <c r="B52" s="894"/>
      <c r="C52" s="895"/>
      <c r="D52" s="895"/>
      <c r="E52" s="895"/>
      <c r="F52" s="1450">
        <v>1394.0520702195997</v>
      </c>
      <c r="G52" s="1446">
        <v>114.77019033333335</v>
      </c>
      <c r="H52" s="1447">
        <v>111.20819433333334</v>
      </c>
      <c r="I52" s="1448">
        <v>83.353756533333339</v>
      </c>
      <c r="J52" s="1449">
        <v>309.33214120000002</v>
      </c>
      <c r="K52" s="1446">
        <v>117.14008990933333</v>
      </c>
      <c r="L52" s="1447">
        <v>144.82143823333334</v>
      </c>
      <c r="M52" s="1448">
        <v>125.46480287733334</v>
      </c>
      <c r="N52" s="1449">
        <v>387.42633101999996</v>
      </c>
      <c r="O52" s="1446">
        <v>130.09778889333333</v>
      </c>
      <c r="P52" s="1447">
        <v>132.64093287733334</v>
      </c>
      <c r="Q52" s="1448">
        <v>141.78631833333333</v>
      </c>
      <c r="R52" s="1449">
        <v>404.52504010399997</v>
      </c>
      <c r="S52" s="1446">
        <v>122.50590229333332</v>
      </c>
      <c r="T52" s="1447">
        <v>139.84815687733334</v>
      </c>
      <c r="U52" s="1448">
        <v>165.35858768533333</v>
      </c>
      <c r="V52" s="1449">
        <v>427.71264685599999</v>
      </c>
      <c r="W52" s="1450">
        <v>1528.9961591799997</v>
      </c>
      <c r="X52" s="1446">
        <v>427.87926576000007</v>
      </c>
      <c r="Y52" s="1447">
        <v>462.06469229999999</v>
      </c>
      <c r="Z52" s="1448">
        <v>362.07235248000001</v>
      </c>
      <c r="AA52" s="1447">
        <v>468.13685028000009</v>
      </c>
      <c r="AB52" s="1450">
        <v>1720.1531608200003</v>
      </c>
      <c r="AC52" s="1450">
        <v>1993.4417067360002</v>
      </c>
      <c r="AD52" s="1450">
        <v>1921.6237656977999</v>
      </c>
      <c r="AE52" s="1450">
        <v>1786.72613998269</v>
      </c>
    </row>
    <row r="53" spans="2:31" ht="19.2" x14ac:dyDescent="0.4">
      <c r="B53" s="1852" t="s">
        <v>51</v>
      </c>
      <c r="C53" s="884" t="s">
        <v>558</v>
      </c>
      <c r="D53" s="681" t="s">
        <v>49</v>
      </c>
      <c r="E53" s="875" t="s">
        <v>68</v>
      </c>
      <c r="F53" s="1455">
        <v>474.91249199999999</v>
      </c>
      <c r="G53" s="1405">
        <v>26.323239999999998</v>
      </c>
      <c r="H53" s="1406">
        <v>15.3323</v>
      </c>
      <c r="I53" s="1407">
        <v>18.8568</v>
      </c>
      <c r="J53" s="1408">
        <v>60.512340000000002</v>
      </c>
      <c r="K53" s="1405">
        <v>29.963304000000001</v>
      </c>
      <c r="L53" s="1405">
        <v>45.593387999999997</v>
      </c>
      <c r="M53" s="1405">
        <v>29.166785999999998</v>
      </c>
      <c r="N53" s="1408">
        <v>104.723478</v>
      </c>
      <c r="O53" s="1405">
        <v>45.772405999999997</v>
      </c>
      <c r="P53" s="1405">
        <v>39.399425999999998</v>
      </c>
      <c r="Q53" s="1405">
        <v>18.125315999999998</v>
      </c>
      <c r="R53" s="1408">
        <v>103.29714799999999</v>
      </c>
      <c r="S53" s="1405">
        <v>33.614153999999999</v>
      </c>
      <c r="T53" s="1406">
        <v>47.059542</v>
      </c>
      <c r="U53" s="1407">
        <v>37.631627999999999</v>
      </c>
      <c r="V53" s="1408">
        <v>118.30532400000001</v>
      </c>
      <c r="W53" s="1409">
        <v>386.83829000000003</v>
      </c>
      <c r="X53" s="1405">
        <v>141</v>
      </c>
      <c r="Y53" s="1406">
        <v>156</v>
      </c>
      <c r="Z53" s="1406">
        <v>103</v>
      </c>
      <c r="AA53" s="1408">
        <v>161</v>
      </c>
      <c r="AB53" s="1409">
        <v>561</v>
      </c>
      <c r="AC53" s="1409">
        <v>664</v>
      </c>
      <c r="AD53" s="1409">
        <v>683</v>
      </c>
      <c r="AE53" s="1409">
        <v>615</v>
      </c>
    </row>
    <row r="54" spans="2:31" ht="19.2" x14ac:dyDescent="0.4">
      <c r="B54" s="1831"/>
      <c r="C54" s="885"/>
      <c r="D54" s="114"/>
      <c r="E54" s="876" t="s">
        <v>70</v>
      </c>
      <c r="F54" s="1456">
        <v>378.00116600000001</v>
      </c>
      <c r="G54" s="1410">
        <v>23.065242000000001</v>
      </c>
      <c r="H54" s="1411">
        <v>28.553889999999999</v>
      </c>
      <c r="I54" s="1412">
        <v>26.275651</v>
      </c>
      <c r="J54" s="1413">
        <v>77.894783000000004</v>
      </c>
      <c r="K54" s="1410">
        <v>18.515110575999998</v>
      </c>
      <c r="L54" s="1411">
        <v>26.490360500000001</v>
      </c>
      <c r="M54" s="1412">
        <v>15.563746943999998</v>
      </c>
      <c r="N54" s="1413">
        <v>60.569218019999994</v>
      </c>
      <c r="O54" s="1410">
        <v>35.624331959999992</v>
      </c>
      <c r="P54" s="1412">
        <v>35.327341743999995</v>
      </c>
      <c r="Q54" s="1411">
        <v>47.045768799999998</v>
      </c>
      <c r="R54" s="1413">
        <v>117.99744250399999</v>
      </c>
      <c r="S54" s="1410">
        <v>25.347550160000001</v>
      </c>
      <c r="T54" s="1411">
        <v>15.563746943999998</v>
      </c>
      <c r="U54" s="1412">
        <v>41.924890151999996</v>
      </c>
      <c r="V54" s="1413">
        <v>82.836187255999988</v>
      </c>
      <c r="W54" s="1414">
        <v>339.29763077999996</v>
      </c>
      <c r="X54" s="1410">
        <v>109</v>
      </c>
      <c r="Y54" s="1411">
        <v>120</v>
      </c>
      <c r="Z54" s="1411">
        <v>82</v>
      </c>
      <c r="AA54" s="1413">
        <v>109</v>
      </c>
      <c r="AB54" s="1414">
        <v>420</v>
      </c>
      <c r="AC54" s="1414">
        <v>634</v>
      </c>
      <c r="AD54" s="1414">
        <v>545</v>
      </c>
      <c r="AE54" s="1414">
        <v>466</v>
      </c>
    </row>
    <row r="55" spans="2:31" ht="19.2" x14ac:dyDescent="0.4">
      <c r="B55" s="1831"/>
      <c r="C55" s="885"/>
      <c r="D55" s="114"/>
      <c r="E55" s="877" t="s">
        <v>11</v>
      </c>
      <c r="F55" s="1457">
        <v>189.018079</v>
      </c>
      <c r="G55" s="1415">
        <v>30.001094000000002</v>
      </c>
      <c r="H55" s="1416">
        <v>28.763110000000001</v>
      </c>
      <c r="I55" s="1417">
        <v>28.337598000000003</v>
      </c>
      <c r="J55" s="1418">
        <v>87.101802000000006</v>
      </c>
      <c r="K55" s="1419">
        <v>30.871089000000001</v>
      </c>
      <c r="L55" s="1416">
        <v>29.497246999999998</v>
      </c>
      <c r="M55" s="1417">
        <v>30.504468000000003</v>
      </c>
      <c r="N55" s="1418">
        <v>90.872804000000002</v>
      </c>
      <c r="O55" s="1419">
        <v>26.838238999999998</v>
      </c>
      <c r="P55" s="1417">
        <v>33.507818999999998</v>
      </c>
      <c r="Q55" s="1416">
        <v>31.371319</v>
      </c>
      <c r="R55" s="1418">
        <v>91.717376999999999</v>
      </c>
      <c r="S55" s="1420">
        <v>31.666133000000002</v>
      </c>
      <c r="T55" s="1416">
        <v>38.290915999999996</v>
      </c>
      <c r="U55" s="1417">
        <v>34.065947999999999</v>
      </c>
      <c r="V55" s="1418">
        <v>104.022997</v>
      </c>
      <c r="W55" s="1421">
        <v>373.71497999999997</v>
      </c>
      <c r="X55" s="1420">
        <v>87.101802000000006</v>
      </c>
      <c r="Y55" s="1416">
        <v>90.872804000000002</v>
      </c>
      <c r="Z55" s="1416">
        <v>91.717376999999999</v>
      </c>
      <c r="AA55" s="1417">
        <v>104.022997</v>
      </c>
      <c r="AB55" s="1421">
        <v>373.71497999999997</v>
      </c>
      <c r="AC55" s="1421">
        <v>373.71497999999997</v>
      </c>
      <c r="AD55" s="1421">
        <v>373.71497999999997</v>
      </c>
      <c r="AE55" s="1421">
        <v>373.71497999999997</v>
      </c>
    </row>
    <row r="56" spans="2:31" ht="19.2" x14ac:dyDescent="0.4">
      <c r="B56" s="1831"/>
      <c r="C56" s="886"/>
      <c r="D56" s="774"/>
      <c r="E56" s="209"/>
      <c r="F56" s="1458">
        <v>1041.9317369999999</v>
      </c>
      <c r="G56" s="1422">
        <v>79.389576000000005</v>
      </c>
      <c r="H56" s="1423">
        <v>72.649299999999997</v>
      </c>
      <c r="I56" s="1424">
        <v>73.470049000000003</v>
      </c>
      <c r="J56" s="1425">
        <v>225.50892500000003</v>
      </c>
      <c r="K56" s="1422">
        <v>79.349503576000004</v>
      </c>
      <c r="L56" s="1423">
        <v>101.5809955</v>
      </c>
      <c r="M56" s="1424">
        <v>75.235000944000006</v>
      </c>
      <c r="N56" s="1425">
        <v>256.16550001999997</v>
      </c>
      <c r="O56" s="1422">
        <v>108.23497696</v>
      </c>
      <c r="P56" s="1423">
        <v>108.234586744</v>
      </c>
      <c r="Q56" s="1424">
        <v>96.542403799999988</v>
      </c>
      <c r="R56" s="1425">
        <v>313.01196750399998</v>
      </c>
      <c r="S56" s="1422">
        <v>90.627837159999999</v>
      </c>
      <c r="T56" s="1423">
        <v>100.91420494399999</v>
      </c>
      <c r="U56" s="1424">
        <v>113.62246615199999</v>
      </c>
      <c r="V56" s="1425">
        <v>305.16450825599998</v>
      </c>
      <c r="W56" s="1426">
        <v>1099.8509007799998</v>
      </c>
      <c r="X56" s="1427">
        <v>337.10180200000002</v>
      </c>
      <c r="Y56" s="1428">
        <v>366.87280399999997</v>
      </c>
      <c r="Z56" s="1424">
        <v>276.717377</v>
      </c>
      <c r="AA56" s="1423">
        <v>374.02299700000003</v>
      </c>
      <c r="AB56" s="1426">
        <v>1354.71498</v>
      </c>
      <c r="AC56" s="1426">
        <v>1671.71498</v>
      </c>
      <c r="AD56" s="1426">
        <v>1601.71498</v>
      </c>
      <c r="AE56" s="1426">
        <v>1454.71498</v>
      </c>
    </row>
    <row r="57" spans="2:31" ht="19.2" x14ac:dyDescent="0.4">
      <c r="B57" s="1831"/>
      <c r="C57" s="887"/>
      <c r="D57" s="775" t="s">
        <v>543</v>
      </c>
      <c r="E57" s="878"/>
      <c r="F57" s="1458">
        <v>47.201113499999998</v>
      </c>
      <c r="G57" s="1244">
        <v>4.5476460000000003</v>
      </c>
      <c r="H57" s="1245">
        <v>4.5194960000000002</v>
      </c>
      <c r="I57" s="1246">
        <v>2.9471091999999999</v>
      </c>
      <c r="J57" s="1247">
        <v>12.0142512</v>
      </c>
      <c r="K57" s="1244">
        <v>4.198658</v>
      </c>
      <c r="L57" s="1245">
        <v>4.7918944000000003</v>
      </c>
      <c r="M57" s="1246">
        <v>3.2201436000000001</v>
      </c>
      <c r="N57" s="1247">
        <v>12.210696</v>
      </c>
      <c r="O57" s="1244">
        <v>5.0285435999999999</v>
      </c>
      <c r="P57" s="1245">
        <v>5.6127878000000004</v>
      </c>
      <c r="Q57" s="1246">
        <v>2.3312762</v>
      </c>
      <c r="R57" s="1247">
        <v>12.9726076</v>
      </c>
      <c r="S57" s="1244">
        <v>5.2395567999999999</v>
      </c>
      <c r="T57" s="1245">
        <v>5.3743936000000003</v>
      </c>
      <c r="U57" s="1246">
        <v>3.8248932</v>
      </c>
      <c r="V57" s="1247">
        <v>14.4388436</v>
      </c>
      <c r="W57" s="1429">
        <v>51.636398400000004</v>
      </c>
      <c r="X57" s="1244">
        <v>12.61496376</v>
      </c>
      <c r="Y57" s="1423">
        <v>12.8212308</v>
      </c>
      <c r="Z57" s="1246">
        <v>13.62123798</v>
      </c>
      <c r="AA57" s="1245">
        <v>15.160785779999999</v>
      </c>
      <c r="AB57" s="1429">
        <v>54.218218319999998</v>
      </c>
      <c r="AC57" s="1429">
        <v>56.929129236000001</v>
      </c>
      <c r="AD57" s="1429">
        <v>59.775585697800004</v>
      </c>
      <c r="AE57" s="1429">
        <v>62.764364982689997</v>
      </c>
    </row>
    <row r="58" spans="2:31" ht="19.2" x14ac:dyDescent="0.4">
      <c r="B58" s="1831"/>
      <c r="C58" s="888"/>
      <c r="D58" s="889"/>
      <c r="E58" s="889"/>
      <c r="F58" s="1459">
        <v>1089.1328504999999</v>
      </c>
      <c r="G58" s="1430">
        <v>83.937222000000006</v>
      </c>
      <c r="H58" s="1431">
        <v>77.168796</v>
      </c>
      <c r="I58" s="1432">
        <v>76.417158200000003</v>
      </c>
      <c r="J58" s="1433">
        <v>237.52317620000002</v>
      </c>
      <c r="K58" s="1430">
        <v>83.548161575999998</v>
      </c>
      <c r="L58" s="1431">
        <v>106.3728899</v>
      </c>
      <c r="M58" s="1432">
        <v>78.455144544000007</v>
      </c>
      <c r="N58" s="1433">
        <v>268.37619601999995</v>
      </c>
      <c r="O58" s="1430">
        <v>113.26352056</v>
      </c>
      <c r="P58" s="1431">
        <v>113.847374544</v>
      </c>
      <c r="Q58" s="1432">
        <v>98.873679999999993</v>
      </c>
      <c r="R58" s="1433">
        <v>325.98457510399999</v>
      </c>
      <c r="S58" s="1430">
        <v>95.867393960000001</v>
      </c>
      <c r="T58" s="1431">
        <v>106.288598544</v>
      </c>
      <c r="U58" s="1432">
        <v>117.44735935199999</v>
      </c>
      <c r="V58" s="1433">
        <v>319.60335185599996</v>
      </c>
      <c r="W58" s="1434">
        <v>1151.4872991799998</v>
      </c>
      <c r="X58" s="1430">
        <v>349.71676576000004</v>
      </c>
      <c r="Y58" s="1431">
        <v>379.6940348</v>
      </c>
      <c r="Z58" s="1432">
        <v>290.33861497999999</v>
      </c>
      <c r="AA58" s="1431">
        <v>389.18378278000006</v>
      </c>
      <c r="AB58" s="1434">
        <v>1408.9331983200002</v>
      </c>
      <c r="AC58" s="1434">
        <v>1728.6441092360001</v>
      </c>
      <c r="AD58" s="1434">
        <v>1661.4905656977999</v>
      </c>
      <c r="AE58" s="1434">
        <v>1517.47934498269</v>
      </c>
    </row>
    <row r="59" spans="2:31" ht="19.2" x14ac:dyDescent="0.4">
      <c r="B59" s="1831"/>
      <c r="C59" s="890" t="s">
        <v>559</v>
      </c>
      <c r="D59" s="1835" t="s">
        <v>557</v>
      </c>
      <c r="E59" s="879" t="s">
        <v>560</v>
      </c>
      <c r="F59" s="1460"/>
      <c r="G59" s="1241">
        <v>10.303520000000001</v>
      </c>
      <c r="H59" s="1242">
        <v>5.6231999999999998</v>
      </c>
      <c r="I59" s="1243">
        <v>0.22151999999999999</v>
      </c>
      <c r="J59" s="1435">
        <v>16.148240000000001</v>
      </c>
      <c r="K59" s="1436">
        <v>14.89864</v>
      </c>
      <c r="L59" s="1437">
        <v>0.97979999999999989</v>
      </c>
      <c r="M59" s="1438">
        <v>0.14484</v>
      </c>
      <c r="N59" s="1435">
        <v>16.02328</v>
      </c>
      <c r="O59" s="1436">
        <v>11.38982</v>
      </c>
      <c r="P59" s="1437">
        <v>5.39032</v>
      </c>
      <c r="Q59" s="1438">
        <v>4.7470600000000003</v>
      </c>
      <c r="R59" s="1435">
        <v>21.527200000000001</v>
      </c>
      <c r="S59" s="1436">
        <v>11.46508</v>
      </c>
      <c r="T59" s="1437">
        <v>5.4343399999999997</v>
      </c>
      <c r="U59" s="1438">
        <v>0</v>
      </c>
      <c r="V59" s="1435">
        <v>16.899419999999999</v>
      </c>
      <c r="W59" s="1439">
        <v>70.598140000000001</v>
      </c>
      <c r="X59" s="1241">
        <v>16.148240000000001</v>
      </c>
      <c r="Y59" s="1242">
        <v>16.02328</v>
      </c>
      <c r="Z59" s="1243">
        <v>21.527200000000001</v>
      </c>
      <c r="AA59" s="1242">
        <v>16.899419999999999</v>
      </c>
      <c r="AB59" s="1440">
        <v>70.598140000000001</v>
      </c>
      <c r="AC59" s="1440">
        <v>70.598140000000001</v>
      </c>
      <c r="AD59" s="1440">
        <v>70.598140000000001</v>
      </c>
      <c r="AE59" s="1440">
        <v>70.598140000000001</v>
      </c>
    </row>
    <row r="60" spans="2:31" ht="19.2" x14ac:dyDescent="0.4">
      <c r="B60" s="1831"/>
      <c r="C60" s="891"/>
      <c r="D60" s="1836"/>
      <c r="E60" s="877" t="s">
        <v>561</v>
      </c>
      <c r="F60" s="1470"/>
      <c r="G60" s="1419">
        <v>1.704</v>
      </c>
      <c r="H60" s="1417">
        <v>21.797000000000001</v>
      </c>
      <c r="I60" s="1416">
        <v>0.26838000000000001</v>
      </c>
      <c r="J60" s="1385">
        <v>23.769380000000002</v>
      </c>
      <c r="K60" s="1472">
        <v>7.45784</v>
      </c>
      <c r="L60" s="1473">
        <v>0.25205</v>
      </c>
      <c r="M60" s="1474">
        <v>24.97212</v>
      </c>
      <c r="N60" s="1385">
        <v>32.682009999999998</v>
      </c>
      <c r="O60" s="1472">
        <v>1.704</v>
      </c>
      <c r="P60" s="1473">
        <v>8.3240399999999983</v>
      </c>
      <c r="Q60" s="1474">
        <v>16.456379999999999</v>
      </c>
      <c r="R60" s="1385">
        <v>26.48442</v>
      </c>
      <c r="S60" s="1472">
        <v>10.215479999999999</v>
      </c>
      <c r="T60" s="1473">
        <v>0.47001999999999999</v>
      </c>
      <c r="U60" s="1474">
        <v>24.720780000000001</v>
      </c>
      <c r="V60" s="1385">
        <v>35.406280000000002</v>
      </c>
      <c r="W60" s="1475">
        <v>118.34209000000001</v>
      </c>
      <c r="X60" s="1419">
        <v>23.769380000000002</v>
      </c>
      <c r="Y60" s="1417">
        <v>32.682009999999998</v>
      </c>
      <c r="Z60" s="1416">
        <v>26.48442</v>
      </c>
      <c r="AA60" s="1417">
        <v>35.406280000000002</v>
      </c>
      <c r="AB60" s="1421">
        <v>118.34209000000001</v>
      </c>
      <c r="AC60" s="1421">
        <v>118.34209</v>
      </c>
      <c r="AD60" s="1421">
        <v>118.34209</v>
      </c>
      <c r="AE60" s="1421">
        <v>118.34209</v>
      </c>
    </row>
    <row r="61" spans="2:31" ht="19.2" x14ac:dyDescent="0.4">
      <c r="B61" s="1831"/>
      <c r="C61" s="1462"/>
      <c r="D61" s="788"/>
      <c r="E61" s="1469"/>
      <c r="F61" s="1476">
        <v>155.9387145796</v>
      </c>
      <c r="G61" s="1477">
        <v>12.007520000000001</v>
      </c>
      <c r="H61" s="1477">
        <v>27.420200000000001</v>
      </c>
      <c r="I61" s="1478">
        <v>0.4899</v>
      </c>
      <c r="J61" s="1393">
        <v>39.917619999999999</v>
      </c>
      <c r="K61" s="1479">
        <v>22.356480000000001</v>
      </c>
      <c r="L61" s="1480">
        <v>1.2318499999999999</v>
      </c>
      <c r="M61" s="1481">
        <v>25.116959999999999</v>
      </c>
      <c r="N61" s="1393">
        <v>48.705289999999998</v>
      </c>
      <c r="O61" s="1479">
        <v>13.093820000000001</v>
      </c>
      <c r="P61" s="1480">
        <v>13.714359999999999</v>
      </c>
      <c r="Q61" s="1481">
        <v>21.203440000000001</v>
      </c>
      <c r="R61" s="1393">
        <v>48.011620000000001</v>
      </c>
      <c r="S61" s="1479">
        <v>21.68056</v>
      </c>
      <c r="T61" s="1480">
        <v>5.9043599999999996</v>
      </c>
      <c r="U61" s="1481">
        <v>24.720780000000001</v>
      </c>
      <c r="V61" s="1393">
        <v>52.305700000000002</v>
      </c>
      <c r="W61" s="1482">
        <v>188.94023000000001</v>
      </c>
      <c r="X61" s="1477">
        <v>39.917619999999999</v>
      </c>
      <c r="Y61" s="1483">
        <v>48.705289999999998</v>
      </c>
      <c r="Z61" s="1484">
        <v>48.011620000000001</v>
      </c>
      <c r="AA61" s="1483">
        <v>52.305700000000002</v>
      </c>
      <c r="AB61" s="1485">
        <v>188.94023000000001</v>
      </c>
      <c r="AC61" s="1485">
        <v>188.94022999999999</v>
      </c>
      <c r="AD61" s="1485">
        <v>188.94022999999999</v>
      </c>
      <c r="AE61" s="1485">
        <v>188.94022999999999</v>
      </c>
    </row>
    <row r="62" spans="2:31" ht="19.2" x14ac:dyDescent="0.4">
      <c r="B62" s="1831"/>
      <c r="C62" s="1462"/>
      <c r="D62" s="775" t="s">
        <v>2410</v>
      </c>
      <c r="E62" s="905"/>
      <c r="F62" s="1463"/>
      <c r="G62" s="1422">
        <v>0.17044833333333337</v>
      </c>
      <c r="H62" s="1422">
        <v>0.17044833333333337</v>
      </c>
      <c r="I62" s="1427">
        <v>0.17044833333333337</v>
      </c>
      <c r="J62" s="1464">
        <v>0.51134500000000016</v>
      </c>
      <c r="K62" s="1465">
        <v>0.17044833333333337</v>
      </c>
      <c r="L62" s="1466">
        <v>0.17044833333333337</v>
      </c>
      <c r="M62" s="1467">
        <v>0.17044833333333337</v>
      </c>
      <c r="N62" s="1464">
        <v>0.51134500000000016</v>
      </c>
      <c r="O62" s="1465">
        <v>0.17044833333333337</v>
      </c>
      <c r="P62" s="1466">
        <v>0.17044833333333337</v>
      </c>
      <c r="Q62" s="1467">
        <v>0.17044833333333337</v>
      </c>
      <c r="R62" s="1464">
        <v>0.51134500000000016</v>
      </c>
      <c r="S62" s="1465">
        <v>0.17044833333333337</v>
      </c>
      <c r="T62" s="1466">
        <v>0.17044833333333337</v>
      </c>
      <c r="U62" s="1467">
        <v>0.17044833333333337</v>
      </c>
      <c r="V62" s="1464">
        <v>0.51134500000000016</v>
      </c>
      <c r="W62" s="1468">
        <v>2.0453800000000006</v>
      </c>
      <c r="X62" s="1422">
        <v>2.0453800000000002</v>
      </c>
      <c r="Y62" s="1423">
        <v>1.5298674999999999</v>
      </c>
      <c r="Z62" s="1424">
        <v>1.5298674999999999</v>
      </c>
      <c r="AA62" s="1423">
        <v>1.5298674999999999</v>
      </c>
      <c r="AB62" s="1421">
        <v>6.6349824999999996</v>
      </c>
      <c r="AC62" s="1426">
        <v>1.5298674999999999</v>
      </c>
      <c r="AD62" s="1426">
        <v>6.1194699999999997</v>
      </c>
      <c r="AE62" s="1426">
        <v>12.233065</v>
      </c>
    </row>
    <row r="63" spans="2:31" ht="19.2" x14ac:dyDescent="0.4">
      <c r="B63" s="1831"/>
      <c r="C63" s="892"/>
      <c r="D63" s="893"/>
      <c r="E63" s="893"/>
      <c r="F63" s="1461">
        <v>155.9387145796</v>
      </c>
      <c r="G63" s="1441">
        <v>12.177968333333334</v>
      </c>
      <c r="H63" s="1441">
        <v>27.590648333333334</v>
      </c>
      <c r="I63" s="1441">
        <v>0.66034833333333331</v>
      </c>
      <c r="J63" s="1442">
        <v>40.428964999999998</v>
      </c>
      <c r="K63" s="1441">
        <v>22.526928333333334</v>
      </c>
      <c r="L63" s="1443">
        <v>1.4022983333333332</v>
      </c>
      <c r="M63" s="1444">
        <v>25.287408333333332</v>
      </c>
      <c r="N63" s="1442">
        <v>49.216634999999997</v>
      </c>
      <c r="O63" s="1441">
        <v>13.264268333333334</v>
      </c>
      <c r="P63" s="1443">
        <v>13.884808333333332</v>
      </c>
      <c r="Q63" s="1444">
        <v>21.373888333333333</v>
      </c>
      <c r="R63" s="1442">
        <v>48.522964999999999</v>
      </c>
      <c r="S63" s="1441">
        <v>21.851008333333333</v>
      </c>
      <c r="T63" s="1443">
        <v>6.0748083333333334</v>
      </c>
      <c r="U63" s="1444">
        <v>24.891228333333334</v>
      </c>
      <c r="V63" s="1442">
        <v>52.817045</v>
      </c>
      <c r="W63" s="1445">
        <v>190.98561000000001</v>
      </c>
      <c r="X63" s="1441">
        <v>41.963000000000001</v>
      </c>
      <c r="Y63" s="1443">
        <v>50.2351575</v>
      </c>
      <c r="Z63" s="1444">
        <v>49.541487500000002</v>
      </c>
      <c r="AA63" s="1443">
        <v>53.835567500000003</v>
      </c>
      <c r="AB63" s="1445">
        <v>195.57521250000002</v>
      </c>
      <c r="AC63" s="1445">
        <v>190.47009749999998</v>
      </c>
      <c r="AD63" s="1445">
        <v>195.05969999999999</v>
      </c>
      <c r="AE63" s="1445">
        <v>201.173295</v>
      </c>
    </row>
    <row r="64" spans="2:31" ht="20.399999999999999" x14ac:dyDescent="0.4">
      <c r="B64" s="1831"/>
      <c r="C64" s="880" t="s">
        <v>668</v>
      </c>
      <c r="D64" s="872" t="s">
        <v>670</v>
      </c>
      <c r="E64" s="900" t="s">
        <v>579</v>
      </c>
      <c r="F64" s="1701">
        <v>0.67</v>
      </c>
      <c r="G64" s="1369">
        <v>0</v>
      </c>
      <c r="H64" s="1370">
        <v>0</v>
      </c>
      <c r="I64" s="1371">
        <v>0</v>
      </c>
      <c r="J64" s="1372">
        <v>0</v>
      </c>
      <c r="K64" s="1371">
        <v>0</v>
      </c>
      <c r="L64" s="1370">
        <v>0</v>
      </c>
      <c r="M64" s="1371">
        <v>0</v>
      </c>
      <c r="N64" s="1372">
        <v>0</v>
      </c>
      <c r="O64" s="1369">
        <v>0</v>
      </c>
      <c r="P64" s="1370">
        <v>0</v>
      </c>
      <c r="Q64" s="1371">
        <v>0</v>
      </c>
      <c r="R64" s="1372">
        <v>0</v>
      </c>
      <c r="S64" s="1369">
        <v>0</v>
      </c>
      <c r="T64" s="1370">
        <v>0</v>
      </c>
      <c r="U64" s="1371">
        <v>0</v>
      </c>
      <c r="V64" s="1372">
        <v>0</v>
      </c>
      <c r="W64" s="1373">
        <v>0</v>
      </c>
      <c r="X64" s="1369">
        <v>0</v>
      </c>
      <c r="Y64" s="1370">
        <v>0</v>
      </c>
      <c r="Z64" s="1370">
        <v>0</v>
      </c>
      <c r="AA64" s="1374">
        <v>0</v>
      </c>
      <c r="AB64" s="1373">
        <v>0</v>
      </c>
      <c r="AC64" s="1375">
        <v>0</v>
      </c>
      <c r="AD64" s="1375">
        <v>0</v>
      </c>
      <c r="AE64" s="1375">
        <v>0</v>
      </c>
    </row>
    <row r="65" spans="2:31" ht="20.399999999999999" x14ac:dyDescent="0.4">
      <c r="B65" s="1831"/>
      <c r="C65" s="881"/>
      <c r="D65" s="787"/>
      <c r="E65" s="901" t="s">
        <v>585</v>
      </c>
      <c r="F65" s="1702">
        <v>14.123749999999999</v>
      </c>
      <c r="G65" s="1376">
        <v>1.40625</v>
      </c>
      <c r="H65" s="1376">
        <v>0.46875</v>
      </c>
      <c r="I65" s="1377">
        <v>0.9375</v>
      </c>
      <c r="J65" s="1378">
        <v>2.8125</v>
      </c>
      <c r="K65" s="1379">
        <v>1.40625</v>
      </c>
      <c r="L65" s="1376">
        <v>0.46875</v>
      </c>
      <c r="M65" s="1377">
        <v>0.46875</v>
      </c>
      <c r="N65" s="1378">
        <v>2.34375</v>
      </c>
      <c r="O65" s="1379">
        <v>0</v>
      </c>
      <c r="P65" s="1376">
        <v>0</v>
      </c>
      <c r="Q65" s="1377">
        <v>0</v>
      </c>
      <c r="R65" s="1378">
        <v>0</v>
      </c>
      <c r="S65" s="1379">
        <v>0.9375</v>
      </c>
      <c r="T65" s="1376">
        <v>0</v>
      </c>
      <c r="U65" s="1377">
        <v>0</v>
      </c>
      <c r="V65" s="1378">
        <v>0.9375</v>
      </c>
      <c r="W65" s="1380">
        <v>6.09375</v>
      </c>
      <c r="X65" s="1379">
        <v>0</v>
      </c>
      <c r="Y65" s="1376">
        <v>0</v>
      </c>
      <c r="Z65" s="1376">
        <v>0.46875</v>
      </c>
      <c r="AA65" s="1381">
        <v>0.46875</v>
      </c>
      <c r="AB65" s="1380">
        <v>0.9375</v>
      </c>
      <c r="AC65" s="1382">
        <v>0</v>
      </c>
      <c r="AD65" s="1382">
        <v>0</v>
      </c>
      <c r="AE65" s="1382">
        <v>0</v>
      </c>
    </row>
    <row r="66" spans="2:31" ht="20.399999999999999" x14ac:dyDescent="0.4">
      <c r="B66" s="1831"/>
      <c r="C66" s="881"/>
      <c r="D66" s="787"/>
      <c r="E66" s="901" t="s">
        <v>598</v>
      </c>
      <c r="F66" s="1702">
        <v>12.79266674</v>
      </c>
      <c r="G66" s="1376">
        <v>0.46875</v>
      </c>
      <c r="H66" s="1376">
        <v>2.0299999999999998</v>
      </c>
      <c r="I66" s="1377">
        <v>1.3187500000000001</v>
      </c>
      <c r="J66" s="1378">
        <v>3.8174999999999999</v>
      </c>
      <c r="K66" s="1379">
        <v>1.3187500000000001</v>
      </c>
      <c r="L66" s="1376">
        <v>0.4</v>
      </c>
      <c r="M66" s="1377">
        <v>1.7375</v>
      </c>
      <c r="N66" s="1378">
        <v>3.4562499999999998</v>
      </c>
      <c r="O66" s="1379">
        <v>0.85</v>
      </c>
      <c r="P66" s="1376">
        <v>0.46875</v>
      </c>
      <c r="Q66" s="1377">
        <v>0.46875</v>
      </c>
      <c r="R66" s="1378">
        <v>1.7875000000000001</v>
      </c>
      <c r="S66" s="1379">
        <v>0.85</v>
      </c>
      <c r="T66" s="1376">
        <v>1.3187500000000001</v>
      </c>
      <c r="U66" s="1377">
        <v>0</v>
      </c>
      <c r="V66" s="1378">
        <v>2.1687500000000002</v>
      </c>
      <c r="W66" s="1380">
        <v>11.23</v>
      </c>
      <c r="X66" s="1379">
        <v>0.9375</v>
      </c>
      <c r="Y66" s="1376">
        <v>0.9375</v>
      </c>
      <c r="Z66" s="1376">
        <v>0.9375</v>
      </c>
      <c r="AA66" s="1381">
        <v>0.46875</v>
      </c>
      <c r="AB66" s="1380">
        <v>3.28125</v>
      </c>
      <c r="AC66" s="1382">
        <v>0.9375</v>
      </c>
      <c r="AD66" s="1382">
        <v>0.9375</v>
      </c>
      <c r="AE66" s="1382">
        <v>0.9375</v>
      </c>
    </row>
    <row r="67" spans="2:31" ht="20.399999999999999" x14ac:dyDescent="0.4">
      <c r="B67" s="1831"/>
      <c r="C67" s="881"/>
      <c r="D67" s="787"/>
      <c r="E67" s="902" t="s">
        <v>671</v>
      </c>
      <c r="F67" s="1703">
        <v>5.0982021099999999</v>
      </c>
      <c r="G67" s="1383">
        <v>0</v>
      </c>
      <c r="H67" s="1383">
        <v>0</v>
      </c>
      <c r="I67" s="1384">
        <v>0</v>
      </c>
      <c r="J67" s="1385"/>
      <c r="K67" s="1386">
        <v>0</v>
      </c>
      <c r="L67" s="1383">
        <v>0</v>
      </c>
      <c r="M67" s="1384">
        <v>0</v>
      </c>
      <c r="N67" s="1385"/>
      <c r="O67" s="1386">
        <v>0</v>
      </c>
      <c r="P67" s="1383">
        <v>0</v>
      </c>
      <c r="Q67" s="1384">
        <v>0</v>
      </c>
      <c r="R67" s="1385"/>
      <c r="S67" s="1386">
        <v>0</v>
      </c>
      <c r="T67" s="1383">
        <v>0</v>
      </c>
      <c r="U67" s="1384">
        <v>0</v>
      </c>
      <c r="V67" s="1385"/>
      <c r="W67" s="1387"/>
      <c r="X67" s="1386">
        <v>0</v>
      </c>
      <c r="Y67" s="1383">
        <v>0</v>
      </c>
      <c r="Z67" s="1383">
        <v>0</v>
      </c>
      <c r="AA67" s="1388">
        <v>0</v>
      </c>
      <c r="AB67" s="1387"/>
      <c r="AC67" s="1389">
        <v>0</v>
      </c>
      <c r="AD67" s="1389">
        <v>0</v>
      </c>
      <c r="AE67" s="1389">
        <v>0</v>
      </c>
    </row>
    <row r="68" spans="2:31" ht="20.399999999999999" x14ac:dyDescent="0.4">
      <c r="B68" s="1831"/>
      <c r="C68" s="881"/>
      <c r="D68" s="788"/>
      <c r="E68" s="873"/>
      <c r="F68" s="1704">
        <v>32.68461885</v>
      </c>
      <c r="G68" s="1390">
        <v>1.875</v>
      </c>
      <c r="H68" s="1391">
        <v>2.4987499999999998</v>
      </c>
      <c r="I68" s="1392">
        <v>2.2562500000000001</v>
      </c>
      <c r="J68" s="1393">
        <v>6.63</v>
      </c>
      <c r="K68" s="1390">
        <v>2.7250000000000001</v>
      </c>
      <c r="L68" s="1391">
        <v>0.86875000000000002</v>
      </c>
      <c r="M68" s="1392">
        <v>2.2062499999999998</v>
      </c>
      <c r="N68" s="1393">
        <v>5.8</v>
      </c>
      <c r="O68" s="1390">
        <v>0.85</v>
      </c>
      <c r="P68" s="1391">
        <v>0.46875</v>
      </c>
      <c r="Q68" s="1392">
        <v>0.46875</v>
      </c>
      <c r="R68" s="1393">
        <v>1.7875000000000001</v>
      </c>
      <c r="S68" s="1390">
        <v>1.7875000000000001</v>
      </c>
      <c r="T68" s="1391">
        <v>1.3187500000000001</v>
      </c>
      <c r="U68" s="1392">
        <v>0</v>
      </c>
      <c r="V68" s="1393">
        <v>3.1062500000000002</v>
      </c>
      <c r="W68" s="1394">
        <v>17.32375</v>
      </c>
      <c r="X68" s="1395">
        <v>0.9375</v>
      </c>
      <c r="Y68" s="1391">
        <v>0.9375</v>
      </c>
      <c r="Z68" s="1391">
        <v>1.40625</v>
      </c>
      <c r="AA68" s="1396">
        <v>0.9375</v>
      </c>
      <c r="AB68" s="1394">
        <v>4.21875</v>
      </c>
      <c r="AC68" s="1397">
        <v>0.9375</v>
      </c>
      <c r="AD68" s="1397">
        <v>0.9375</v>
      </c>
      <c r="AE68" s="1397">
        <v>0.9375</v>
      </c>
    </row>
    <row r="69" spans="2:31" ht="20.399999999999999" x14ac:dyDescent="0.4">
      <c r="B69" s="1831"/>
      <c r="C69" s="881"/>
      <c r="D69" s="775" t="s">
        <v>669</v>
      </c>
      <c r="E69" s="874" t="s">
        <v>626</v>
      </c>
      <c r="F69" s="1704">
        <v>116.29588629</v>
      </c>
      <c r="G69" s="1395">
        <v>16.78</v>
      </c>
      <c r="H69" s="1391">
        <v>3.95</v>
      </c>
      <c r="I69" s="1392">
        <v>4.0199999999999996</v>
      </c>
      <c r="J69" s="1393">
        <v>24.75</v>
      </c>
      <c r="K69" s="1395">
        <v>8.34</v>
      </c>
      <c r="L69" s="1391">
        <v>36.177500000000002</v>
      </c>
      <c r="M69" s="1392">
        <v>19.515999999999998</v>
      </c>
      <c r="N69" s="1393">
        <v>64.033500000000004</v>
      </c>
      <c r="O69" s="1395">
        <v>2.72</v>
      </c>
      <c r="P69" s="1391">
        <v>4.4400000000000004</v>
      </c>
      <c r="Q69" s="1392">
        <v>21.07</v>
      </c>
      <c r="R69" s="1393">
        <v>28.23</v>
      </c>
      <c r="S69" s="1395">
        <v>3</v>
      </c>
      <c r="T69" s="1391">
        <v>26.166</v>
      </c>
      <c r="U69" s="1392">
        <v>23.02</v>
      </c>
      <c r="V69" s="1393">
        <v>52.186</v>
      </c>
      <c r="W69" s="1394">
        <v>169.1995</v>
      </c>
      <c r="X69" s="1395">
        <v>35.262</v>
      </c>
      <c r="Y69" s="1391">
        <v>31.198</v>
      </c>
      <c r="Z69" s="1391">
        <v>20.786000000000001</v>
      </c>
      <c r="AA69" s="1396">
        <v>24.18</v>
      </c>
      <c r="AB69" s="1394">
        <v>111.42600000000002</v>
      </c>
      <c r="AC69" s="1397">
        <v>73.39</v>
      </c>
      <c r="AD69" s="1397">
        <v>64.135999999999996</v>
      </c>
      <c r="AE69" s="1397">
        <v>67.135999999999996</v>
      </c>
    </row>
    <row r="70" spans="2:31" ht="19.2" x14ac:dyDescent="0.4">
      <c r="B70" s="1832"/>
      <c r="C70" s="882"/>
      <c r="D70" s="883"/>
      <c r="E70" s="883"/>
      <c r="F70" s="1404">
        <v>148.98050513999996</v>
      </c>
      <c r="G70" s="1398">
        <v>18.655000000000001</v>
      </c>
      <c r="H70" s="1399">
        <v>6.4487500000000004</v>
      </c>
      <c r="I70" s="1400">
        <v>6.2762499999999992</v>
      </c>
      <c r="J70" s="1401">
        <v>31.38</v>
      </c>
      <c r="K70" s="1402">
        <v>11.065</v>
      </c>
      <c r="L70" s="1399">
        <v>37.046250000000001</v>
      </c>
      <c r="M70" s="1400">
        <v>21.722249999999999</v>
      </c>
      <c r="N70" s="1403">
        <v>69.833500000000001</v>
      </c>
      <c r="O70" s="1402">
        <v>3.5700000000000003</v>
      </c>
      <c r="P70" s="1399">
        <v>4.9087500000000004</v>
      </c>
      <c r="Q70" s="1400">
        <v>21.53875</v>
      </c>
      <c r="R70" s="1403">
        <v>30.017500000000002</v>
      </c>
      <c r="S70" s="1402">
        <v>4.7874999999999996</v>
      </c>
      <c r="T70" s="1399">
        <v>27.484750000000002</v>
      </c>
      <c r="U70" s="1400">
        <v>23.02</v>
      </c>
      <c r="V70" s="1403">
        <v>55.292250000000003</v>
      </c>
      <c r="W70" s="1404">
        <v>186.52324999999999</v>
      </c>
      <c r="X70" s="1398">
        <v>36.1995</v>
      </c>
      <c r="Y70" s="1399">
        <v>32.1355</v>
      </c>
      <c r="Z70" s="1399">
        <v>22.192250000000001</v>
      </c>
      <c r="AA70" s="1403">
        <v>25.1175</v>
      </c>
      <c r="AB70" s="1404">
        <v>115.64475000000002</v>
      </c>
      <c r="AC70" s="1404">
        <v>74.327500000000001</v>
      </c>
      <c r="AD70" s="1404">
        <v>65.073499999999996</v>
      </c>
      <c r="AE70" s="1404">
        <v>68.073499999999996</v>
      </c>
    </row>
  </sheetData>
  <mergeCells count="9">
    <mergeCell ref="F50:F51"/>
    <mergeCell ref="B53:B70"/>
    <mergeCell ref="D59:D60"/>
    <mergeCell ref="F4:F5"/>
    <mergeCell ref="B7:B24"/>
    <mergeCell ref="D13:D14"/>
    <mergeCell ref="F27:F28"/>
    <mergeCell ref="B30:B47"/>
    <mergeCell ref="D36:D37"/>
  </mergeCells>
  <phoneticPr fontId="4" type="noConversion"/>
  <conditionalFormatting sqref="F29:AE47">
    <cfRule type="cellIs" dxfId="1" priority="1" operator="equal">
      <formula>0</formula>
    </cfRule>
  </conditionalFormatting>
  <conditionalFormatting sqref="G29:AE47">
    <cfRule type="cellIs" dxfId="0" priority="2" operator="lessThan">
      <formula>0</formula>
    </cfRule>
  </conditionalFormatting>
  <pageMargins left="0.25" right="0.25" top="0.75" bottom="0.75" header="0.3" footer="0.3"/>
  <pageSetup paperSize="8"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2B87-49BA-4544-AAA3-32074E07BB03}">
  <sheetPr>
    <pageSetUpPr fitToPage="1"/>
  </sheetPr>
  <dimension ref="B1:AE38"/>
  <sheetViews>
    <sheetView view="pageBreakPreview" topLeftCell="A35" zoomScale="55" zoomScaleNormal="55" zoomScaleSheetLayoutView="55" workbookViewId="0">
      <selection activeCell="L17" sqref="L17"/>
    </sheetView>
  </sheetViews>
  <sheetFormatPr defaultRowHeight="17.399999999999999" x14ac:dyDescent="0.4"/>
  <cols>
    <col min="1" max="1" width="5.19921875" customWidth="1"/>
    <col min="3" max="3" width="13.69921875" customWidth="1"/>
    <col min="4" max="4" width="20.3984375" bestFit="1" customWidth="1"/>
    <col min="5" max="5" width="13.59765625" customWidth="1"/>
    <col min="12" max="12" width="8.796875" customWidth="1"/>
    <col min="24" max="27" width="8.796875" customWidth="1"/>
  </cols>
  <sheetData>
    <row r="1" spans="2:31" ht="36" x14ac:dyDescent="0.4">
      <c r="B1" s="1700" t="s">
        <v>2487</v>
      </c>
      <c r="AE1" s="36" t="s">
        <v>2504</v>
      </c>
    </row>
    <row r="2" spans="2:31" ht="28.8" customHeight="1" x14ac:dyDescent="0.4">
      <c r="B2" s="734"/>
      <c r="W2" s="1747" t="s">
        <v>284</v>
      </c>
      <c r="AE2" s="36"/>
    </row>
    <row r="3" spans="2:31" ht="25.8" thickBot="1" x14ac:dyDescent="0.45">
      <c r="B3" s="1699" t="s">
        <v>2481</v>
      </c>
      <c r="F3" s="1745" t="s">
        <v>2491</v>
      </c>
      <c r="H3" s="1715"/>
      <c r="I3" s="1747" t="s">
        <v>2492</v>
      </c>
      <c r="J3" s="1746">
        <v>275.49898217000003</v>
      </c>
      <c r="K3" s="1745"/>
      <c r="L3" s="1745"/>
      <c r="M3" s="1747" t="s">
        <v>2493</v>
      </c>
      <c r="N3" s="1746">
        <v>323.91353316000004</v>
      </c>
      <c r="O3" s="1745"/>
      <c r="P3" s="1745"/>
      <c r="Q3" s="1747" t="s">
        <v>2494</v>
      </c>
      <c r="R3" s="1746">
        <v>382.18333097999999</v>
      </c>
      <c r="S3" s="1745"/>
      <c r="T3" s="1745"/>
      <c r="U3" s="1747" t="s">
        <v>2495</v>
      </c>
      <c r="V3" s="1746">
        <v>412.42057324440003</v>
      </c>
      <c r="W3" s="1746">
        <f>SUM(J3,N3,R3,V3)</f>
        <v>1394.0164195544</v>
      </c>
    </row>
    <row r="4" spans="2:31" ht="19.2" x14ac:dyDescent="0.4">
      <c r="B4" s="1823" t="s">
        <v>65</v>
      </c>
      <c r="C4" s="1833" t="s">
        <v>556</v>
      </c>
      <c r="D4" s="1843" t="s">
        <v>0</v>
      </c>
      <c r="E4" s="1848" t="s">
        <v>66</v>
      </c>
      <c r="F4" s="1850" t="s">
        <v>206</v>
      </c>
      <c r="G4" s="1493"/>
      <c r="H4" s="1493"/>
      <c r="I4" s="1493"/>
      <c r="J4" s="1493"/>
      <c r="K4" s="1493"/>
      <c r="L4" s="1493"/>
      <c r="M4" s="1493"/>
      <c r="N4" s="1493"/>
      <c r="O4" s="1494" t="s">
        <v>357</v>
      </c>
      <c r="P4" s="1493"/>
      <c r="Q4" s="1493"/>
      <c r="R4" s="1493"/>
      <c r="S4" s="1493"/>
      <c r="T4" s="1493"/>
      <c r="U4" s="1493"/>
      <c r="V4" s="1493"/>
      <c r="W4" s="1495"/>
      <c r="X4" s="1493"/>
      <c r="Y4" s="1496"/>
      <c r="Z4" s="1497" t="s">
        <v>496</v>
      </c>
      <c r="AA4" s="1493"/>
      <c r="AB4" s="1495" t="s">
        <v>496</v>
      </c>
      <c r="AC4" s="1498" t="s">
        <v>2208</v>
      </c>
      <c r="AD4" s="1498" t="s">
        <v>2209</v>
      </c>
      <c r="AE4" s="1498" t="s">
        <v>2210</v>
      </c>
    </row>
    <row r="5" spans="2:31" ht="19.2" x14ac:dyDescent="0.4">
      <c r="B5" s="1824"/>
      <c r="C5" s="1834"/>
      <c r="D5" s="1790"/>
      <c r="E5" s="1860"/>
      <c r="F5" s="1851"/>
      <c r="G5" s="1754" t="s">
        <v>175</v>
      </c>
      <c r="H5" s="1755" t="s">
        <v>176</v>
      </c>
      <c r="I5" s="1756" t="s">
        <v>177</v>
      </c>
      <c r="J5" s="1506" t="s">
        <v>436</v>
      </c>
      <c r="K5" s="1754" t="s">
        <v>178</v>
      </c>
      <c r="L5" s="1755" t="s">
        <v>179</v>
      </c>
      <c r="M5" s="1756" t="s">
        <v>180</v>
      </c>
      <c r="N5" s="1506" t="s">
        <v>189</v>
      </c>
      <c r="O5" s="1754" t="s">
        <v>181</v>
      </c>
      <c r="P5" s="1755" t="s">
        <v>182</v>
      </c>
      <c r="Q5" s="1756" t="s">
        <v>183</v>
      </c>
      <c r="R5" s="1506" t="s">
        <v>190</v>
      </c>
      <c r="S5" s="1754" t="s">
        <v>184</v>
      </c>
      <c r="T5" s="1755" t="s">
        <v>185</v>
      </c>
      <c r="U5" s="1756" t="s">
        <v>186</v>
      </c>
      <c r="V5" s="1506" t="s">
        <v>191</v>
      </c>
      <c r="W5" s="1507" t="s">
        <v>187</v>
      </c>
      <c r="X5" s="1503" t="s">
        <v>188</v>
      </c>
      <c r="Y5" s="1504" t="s">
        <v>189</v>
      </c>
      <c r="Z5" s="1505" t="s">
        <v>190</v>
      </c>
      <c r="AA5" s="1504" t="s">
        <v>191</v>
      </c>
      <c r="AB5" s="1507" t="s">
        <v>187</v>
      </c>
      <c r="AC5" s="1508" t="s">
        <v>187</v>
      </c>
      <c r="AD5" s="1508" t="s">
        <v>187</v>
      </c>
      <c r="AE5" s="1508" t="s">
        <v>187</v>
      </c>
    </row>
    <row r="6" spans="2:31" ht="19.8" thickBot="1" x14ac:dyDescent="0.45">
      <c r="B6" s="894"/>
      <c r="C6" s="895"/>
      <c r="D6" s="895"/>
      <c r="E6" s="895"/>
      <c r="F6" s="1450">
        <f>SUM(F12,F17,F24)</f>
        <v>1394.0520702195997</v>
      </c>
      <c r="G6" s="1446">
        <v>114.77019033333335</v>
      </c>
      <c r="H6" s="1447">
        <v>111.20819433333334</v>
      </c>
      <c r="I6" s="1448">
        <v>83.353756533333339</v>
      </c>
      <c r="J6" s="1449">
        <v>309.33214120000002</v>
      </c>
      <c r="K6" s="1446">
        <v>117.14008990933333</v>
      </c>
      <c r="L6" s="1447">
        <v>144.82143823333334</v>
      </c>
      <c r="M6" s="1448">
        <v>125.46480287733334</v>
      </c>
      <c r="N6" s="1449">
        <v>387.42633101999996</v>
      </c>
      <c r="O6" s="1446">
        <v>130.09778889333333</v>
      </c>
      <c r="P6" s="1447">
        <v>132.64093287733334</v>
      </c>
      <c r="Q6" s="1448">
        <v>141.78631833333333</v>
      </c>
      <c r="R6" s="1449">
        <v>404.52504010399997</v>
      </c>
      <c r="S6" s="1446">
        <v>122.50590229333332</v>
      </c>
      <c r="T6" s="1447">
        <v>139.84815687733334</v>
      </c>
      <c r="U6" s="1448">
        <v>165.35858768533333</v>
      </c>
      <c r="V6" s="1449">
        <v>427.71264685599999</v>
      </c>
      <c r="W6" s="1450">
        <v>1528.9961591799997</v>
      </c>
      <c r="X6" s="1446">
        <v>427.87926576000007</v>
      </c>
      <c r="Y6" s="1447">
        <v>462.06469229999999</v>
      </c>
      <c r="Z6" s="1448">
        <v>362.07235248000001</v>
      </c>
      <c r="AA6" s="1447">
        <v>468.13685028000009</v>
      </c>
      <c r="AB6" s="1450">
        <v>1720.1531608200003</v>
      </c>
      <c r="AC6" s="1450">
        <v>1993.4417067360002</v>
      </c>
      <c r="AD6" s="1450">
        <v>1921.6237656977999</v>
      </c>
      <c r="AE6" s="1450">
        <v>1786.72613998269</v>
      </c>
    </row>
    <row r="7" spans="2:31" ht="19.2" x14ac:dyDescent="0.4">
      <c r="B7" s="1852" t="s">
        <v>2448</v>
      </c>
      <c r="C7" s="884" t="s">
        <v>558</v>
      </c>
      <c r="D7" s="681" t="s">
        <v>49</v>
      </c>
      <c r="E7" s="875" t="s">
        <v>68</v>
      </c>
      <c r="F7" s="1455">
        <v>474.91249199999999</v>
      </c>
      <c r="G7" s="1405">
        <v>26.323239999999998</v>
      </c>
      <c r="H7" s="1406">
        <v>15.3323</v>
      </c>
      <c r="I7" s="1407">
        <v>18.8568</v>
      </c>
      <c r="J7" s="1408">
        <v>60.512340000000002</v>
      </c>
      <c r="K7" s="1405">
        <v>29.963304000000001</v>
      </c>
      <c r="L7" s="1405">
        <v>45.593387999999997</v>
      </c>
      <c r="M7" s="1405">
        <v>29.166785999999998</v>
      </c>
      <c r="N7" s="1408">
        <v>104.723478</v>
      </c>
      <c r="O7" s="1405">
        <v>45.772405999999997</v>
      </c>
      <c r="P7" s="1405">
        <v>39.399425999999998</v>
      </c>
      <c r="Q7" s="1405">
        <v>18.125315999999998</v>
      </c>
      <c r="R7" s="1408">
        <v>103.29714799999999</v>
      </c>
      <c r="S7" s="1405">
        <v>33.614153999999999</v>
      </c>
      <c r="T7" s="1406">
        <v>47.059542</v>
      </c>
      <c r="U7" s="1407">
        <v>37.631627999999999</v>
      </c>
      <c r="V7" s="1408">
        <v>118.30532400000001</v>
      </c>
      <c r="W7" s="1409">
        <v>386.83829000000003</v>
      </c>
      <c r="X7" s="1405">
        <v>141</v>
      </c>
      <c r="Y7" s="1406">
        <v>156</v>
      </c>
      <c r="Z7" s="1406">
        <v>103</v>
      </c>
      <c r="AA7" s="1408">
        <v>161</v>
      </c>
      <c r="AB7" s="1409">
        <v>561</v>
      </c>
      <c r="AC7" s="1409">
        <v>664</v>
      </c>
      <c r="AD7" s="1409">
        <v>683</v>
      </c>
      <c r="AE7" s="1409">
        <v>615</v>
      </c>
    </row>
    <row r="8" spans="2:31" ht="19.2" x14ac:dyDescent="0.4">
      <c r="B8" s="1831"/>
      <c r="C8" s="885"/>
      <c r="D8" s="114"/>
      <c r="E8" s="876" t="s">
        <v>70</v>
      </c>
      <c r="F8" s="1456">
        <v>378.00116600000001</v>
      </c>
      <c r="G8" s="1410">
        <v>23.065242000000001</v>
      </c>
      <c r="H8" s="1411">
        <v>28.553889999999999</v>
      </c>
      <c r="I8" s="1412">
        <v>26.275651</v>
      </c>
      <c r="J8" s="1413">
        <v>77.894783000000004</v>
      </c>
      <c r="K8" s="1410">
        <v>18.515110575999998</v>
      </c>
      <c r="L8" s="1411">
        <v>26.490360500000001</v>
      </c>
      <c r="M8" s="1412">
        <v>15.563746943999998</v>
      </c>
      <c r="N8" s="1413">
        <v>60.569218019999994</v>
      </c>
      <c r="O8" s="1410">
        <v>35.624331959999992</v>
      </c>
      <c r="P8" s="1412">
        <v>35.327341743999995</v>
      </c>
      <c r="Q8" s="1411">
        <v>47.045768799999998</v>
      </c>
      <c r="R8" s="1413">
        <v>117.99744250399999</v>
      </c>
      <c r="S8" s="1410">
        <v>25.347550160000001</v>
      </c>
      <c r="T8" s="1411">
        <v>15.563746943999998</v>
      </c>
      <c r="U8" s="1412">
        <v>41.924890151999996</v>
      </c>
      <c r="V8" s="1413">
        <v>82.836187255999988</v>
      </c>
      <c r="W8" s="1414">
        <v>339.29763077999996</v>
      </c>
      <c r="X8" s="1410">
        <v>109</v>
      </c>
      <c r="Y8" s="1411">
        <v>120</v>
      </c>
      <c r="Z8" s="1411">
        <v>82</v>
      </c>
      <c r="AA8" s="1413">
        <v>109</v>
      </c>
      <c r="AB8" s="1414">
        <v>420</v>
      </c>
      <c r="AC8" s="1414">
        <v>634</v>
      </c>
      <c r="AD8" s="1414">
        <v>545</v>
      </c>
      <c r="AE8" s="1414">
        <v>466</v>
      </c>
    </row>
    <row r="9" spans="2:31" ht="19.2" x14ac:dyDescent="0.4">
      <c r="B9" s="1831"/>
      <c r="C9" s="885"/>
      <c r="D9" s="114"/>
      <c r="E9" s="877" t="s">
        <v>11</v>
      </c>
      <c r="F9" s="1457">
        <v>189.018079</v>
      </c>
      <c r="G9" s="1415">
        <v>30.001094000000002</v>
      </c>
      <c r="H9" s="1416">
        <v>28.763110000000001</v>
      </c>
      <c r="I9" s="1417">
        <v>28.337598000000003</v>
      </c>
      <c r="J9" s="1418">
        <v>87.101802000000006</v>
      </c>
      <c r="K9" s="1419">
        <v>30.871089000000001</v>
      </c>
      <c r="L9" s="1416">
        <v>29.497246999999998</v>
      </c>
      <c r="M9" s="1417">
        <v>30.504468000000003</v>
      </c>
      <c r="N9" s="1418">
        <v>90.872804000000002</v>
      </c>
      <c r="O9" s="1419">
        <v>26.838238999999998</v>
      </c>
      <c r="P9" s="1417">
        <v>33.507818999999998</v>
      </c>
      <c r="Q9" s="1416">
        <v>31.371319</v>
      </c>
      <c r="R9" s="1418">
        <v>91.717376999999999</v>
      </c>
      <c r="S9" s="1420">
        <v>31.666133000000002</v>
      </c>
      <c r="T9" s="1416">
        <v>38.290915999999996</v>
      </c>
      <c r="U9" s="1417">
        <v>34.065947999999999</v>
      </c>
      <c r="V9" s="1418">
        <v>104.022997</v>
      </c>
      <c r="W9" s="1421">
        <v>373.71497999999997</v>
      </c>
      <c r="X9" s="1420">
        <v>87.101802000000006</v>
      </c>
      <c r="Y9" s="1416">
        <v>90.872804000000002</v>
      </c>
      <c r="Z9" s="1416">
        <v>91.717376999999999</v>
      </c>
      <c r="AA9" s="1417">
        <v>104.022997</v>
      </c>
      <c r="AB9" s="1421">
        <v>373.71497999999997</v>
      </c>
      <c r="AC9" s="1421">
        <v>373.71497999999997</v>
      </c>
      <c r="AD9" s="1421">
        <v>373.71497999999997</v>
      </c>
      <c r="AE9" s="1421">
        <v>373.71497999999997</v>
      </c>
    </row>
    <row r="10" spans="2:31" ht="19.2" x14ac:dyDescent="0.4">
      <c r="B10" s="1831"/>
      <c r="C10" s="886"/>
      <c r="D10" s="774"/>
      <c r="E10" s="209"/>
      <c r="F10" s="1458">
        <v>1041.9317369999999</v>
      </c>
      <c r="G10" s="1422">
        <v>79.389576000000005</v>
      </c>
      <c r="H10" s="1423">
        <v>72.649299999999997</v>
      </c>
      <c r="I10" s="1424">
        <v>73.470049000000003</v>
      </c>
      <c r="J10" s="1425">
        <v>225.50892500000003</v>
      </c>
      <c r="K10" s="1422">
        <v>79.349503576000004</v>
      </c>
      <c r="L10" s="1423">
        <v>101.5809955</v>
      </c>
      <c r="M10" s="1424">
        <v>75.235000944000006</v>
      </c>
      <c r="N10" s="1425">
        <v>256.16550001999997</v>
      </c>
      <c r="O10" s="1422">
        <v>108.23497696</v>
      </c>
      <c r="P10" s="1423">
        <v>108.234586744</v>
      </c>
      <c r="Q10" s="1424">
        <v>96.542403799999988</v>
      </c>
      <c r="R10" s="1425">
        <v>313.01196750399998</v>
      </c>
      <c r="S10" s="1422">
        <v>90.627837159999999</v>
      </c>
      <c r="T10" s="1423">
        <v>100.91420494399999</v>
      </c>
      <c r="U10" s="1424">
        <v>113.62246615199999</v>
      </c>
      <c r="V10" s="1425">
        <v>305.16450825599998</v>
      </c>
      <c r="W10" s="1426">
        <v>1099.8509007799998</v>
      </c>
      <c r="X10" s="1427">
        <v>337.10180200000002</v>
      </c>
      <c r="Y10" s="1428">
        <v>366.87280399999997</v>
      </c>
      <c r="Z10" s="1424">
        <v>276.717377</v>
      </c>
      <c r="AA10" s="1423">
        <v>374.02299700000003</v>
      </c>
      <c r="AB10" s="1426">
        <v>1354.71498</v>
      </c>
      <c r="AC10" s="1426">
        <v>1671.71498</v>
      </c>
      <c r="AD10" s="1426">
        <v>1601.71498</v>
      </c>
      <c r="AE10" s="1426">
        <v>1454.71498</v>
      </c>
    </row>
    <row r="11" spans="2:31" ht="19.2" x14ac:dyDescent="0.4">
      <c r="B11" s="1831"/>
      <c r="C11" s="887"/>
      <c r="D11" s="775" t="s">
        <v>543</v>
      </c>
      <c r="E11" s="878"/>
      <c r="F11" s="1458">
        <v>47.201113499999998</v>
      </c>
      <c r="G11" s="1244">
        <v>4.5476460000000003</v>
      </c>
      <c r="H11" s="1245">
        <v>4.5194960000000002</v>
      </c>
      <c r="I11" s="1246">
        <v>2.9471091999999999</v>
      </c>
      <c r="J11" s="1247">
        <v>12.0142512</v>
      </c>
      <c r="K11" s="1244">
        <v>4.198658</v>
      </c>
      <c r="L11" s="1245">
        <v>4.7918944000000003</v>
      </c>
      <c r="M11" s="1246">
        <v>3.2201436000000001</v>
      </c>
      <c r="N11" s="1247">
        <v>12.210696</v>
      </c>
      <c r="O11" s="1244">
        <v>5.0285435999999999</v>
      </c>
      <c r="P11" s="1245">
        <v>5.6127878000000004</v>
      </c>
      <c r="Q11" s="1246">
        <v>2.3312762</v>
      </c>
      <c r="R11" s="1247">
        <v>12.9726076</v>
      </c>
      <c r="S11" s="1244">
        <v>5.2395567999999999</v>
      </c>
      <c r="T11" s="1245">
        <v>5.3743936000000003</v>
      </c>
      <c r="U11" s="1246">
        <v>3.8248932</v>
      </c>
      <c r="V11" s="1247">
        <v>14.4388436</v>
      </c>
      <c r="W11" s="1429">
        <v>51.636398400000004</v>
      </c>
      <c r="X11" s="1244">
        <v>12.61496376</v>
      </c>
      <c r="Y11" s="1423">
        <v>12.8212308</v>
      </c>
      <c r="Z11" s="1246">
        <v>13.62123798</v>
      </c>
      <c r="AA11" s="1245">
        <v>15.160785779999999</v>
      </c>
      <c r="AB11" s="1429">
        <v>54.218218319999998</v>
      </c>
      <c r="AC11" s="1429">
        <v>56.929129236000001</v>
      </c>
      <c r="AD11" s="1429">
        <v>59.775585697800004</v>
      </c>
      <c r="AE11" s="1429">
        <v>62.764364982689997</v>
      </c>
    </row>
    <row r="12" spans="2:31" ht="19.2" x14ac:dyDescent="0.4">
      <c r="B12" s="1831"/>
      <c r="C12" s="888"/>
      <c r="D12" s="889"/>
      <c r="E12" s="889"/>
      <c r="F12" s="1459">
        <f>SUM(F10:F11)</f>
        <v>1089.1328504999999</v>
      </c>
      <c r="G12" s="1430">
        <v>83.937222000000006</v>
      </c>
      <c r="H12" s="1431">
        <v>77.168796</v>
      </c>
      <c r="I12" s="1432">
        <v>76.417158200000003</v>
      </c>
      <c r="J12" s="1433">
        <v>237.52317620000002</v>
      </c>
      <c r="K12" s="1430">
        <v>83.548161575999998</v>
      </c>
      <c r="L12" s="1431">
        <v>106.3728899</v>
      </c>
      <c r="M12" s="1432">
        <v>78.455144544000007</v>
      </c>
      <c r="N12" s="1433">
        <v>268.37619601999995</v>
      </c>
      <c r="O12" s="1430">
        <v>113.26352056</v>
      </c>
      <c r="P12" s="1431">
        <v>113.847374544</v>
      </c>
      <c r="Q12" s="1432">
        <v>98.873679999999993</v>
      </c>
      <c r="R12" s="1433">
        <v>325.98457510399999</v>
      </c>
      <c r="S12" s="1430">
        <v>95.867393960000001</v>
      </c>
      <c r="T12" s="1431">
        <v>106.288598544</v>
      </c>
      <c r="U12" s="1432">
        <v>117.44735935199999</v>
      </c>
      <c r="V12" s="1433">
        <v>319.60335185599996</v>
      </c>
      <c r="W12" s="1434">
        <v>1151.4872991799998</v>
      </c>
      <c r="X12" s="1430">
        <v>349.71676576000004</v>
      </c>
      <c r="Y12" s="1431">
        <v>379.6940348</v>
      </c>
      <c r="Z12" s="1432">
        <v>290.33861497999999</v>
      </c>
      <c r="AA12" s="1431">
        <v>389.18378278000006</v>
      </c>
      <c r="AB12" s="1434">
        <v>1408.9331983200002</v>
      </c>
      <c r="AC12" s="1434">
        <v>1728.6441092360001</v>
      </c>
      <c r="AD12" s="1434">
        <v>1661.4905656977999</v>
      </c>
      <c r="AE12" s="1434">
        <v>1517.47934498269</v>
      </c>
    </row>
    <row r="13" spans="2:31" ht="19.2" x14ac:dyDescent="0.4">
      <c r="B13" s="1831"/>
      <c r="C13" s="890" t="s">
        <v>559</v>
      </c>
      <c r="D13" s="1835" t="s">
        <v>557</v>
      </c>
      <c r="E13" s="879" t="s">
        <v>560</v>
      </c>
      <c r="F13" s="1460"/>
      <c r="G13" s="1241">
        <v>10.303520000000001</v>
      </c>
      <c r="H13" s="1242">
        <v>5.6231999999999998</v>
      </c>
      <c r="I13" s="1243">
        <v>0.22151999999999999</v>
      </c>
      <c r="J13" s="1435">
        <v>16.148240000000001</v>
      </c>
      <c r="K13" s="1436">
        <v>14.89864</v>
      </c>
      <c r="L13" s="1437">
        <v>0.97979999999999989</v>
      </c>
      <c r="M13" s="1438">
        <v>0.14484</v>
      </c>
      <c r="N13" s="1435">
        <v>16.02328</v>
      </c>
      <c r="O13" s="1436">
        <v>11.38982</v>
      </c>
      <c r="P13" s="1437">
        <v>5.39032</v>
      </c>
      <c r="Q13" s="1438">
        <v>4.7470600000000003</v>
      </c>
      <c r="R13" s="1435">
        <v>21.527200000000001</v>
      </c>
      <c r="S13" s="1436">
        <v>11.46508</v>
      </c>
      <c r="T13" s="1437">
        <v>5.4343399999999997</v>
      </c>
      <c r="U13" s="1438">
        <v>0</v>
      </c>
      <c r="V13" s="1435">
        <v>16.899419999999999</v>
      </c>
      <c r="W13" s="1439">
        <v>70.598140000000001</v>
      </c>
      <c r="X13" s="1241">
        <v>16.148240000000001</v>
      </c>
      <c r="Y13" s="1242">
        <v>16.02328</v>
      </c>
      <c r="Z13" s="1243">
        <v>21.527200000000001</v>
      </c>
      <c r="AA13" s="1242">
        <v>16.899419999999999</v>
      </c>
      <c r="AB13" s="1440">
        <v>70.598140000000001</v>
      </c>
      <c r="AC13" s="1440">
        <v>70.598140000000001</v>
      </c>
      <c r="AD13" s="1440">
        <v>70.598140000000001</v>
      </c>
      <c r="AE13" s="1440">
        <v>70.598140000000001</v>
      </c>
    </row>
    <row r="14" spans="2:31" ht="19.2" x14ac:dyDescent="0.4">
      <c r="B14" s="1831"/>
      <c r="C14" s="891"/>
      <c r="D14" s="1836"/>
      <c r="E14" s="877" t="s">
        <v>561</v>
      </c>
      <c r="F14" s="1470"/>
      <c r="G14" s="1419">
        <v>1.704</v>
      </c>
      <c r="H14" s="1417">
        <v>21.797000000000001</v>
      </c>
      <c r="I14" s="1416">
        <v>0.26838000000000001</v>
      </c>
      <c r="J14" s="1385">
        <v>23.769380000000002</v>
      </c>
      <c r="K14" s="1472">
        <v>7.45784</v>
      </c>
      <c r="L14" s="1473">
        <v>0.25205</v>
      </c>
      <c r="M14" s="1474">
        <v>24.97212</v>
      </c>
      <c r="N14" s="1385">
        <v>32.682009999999998</v>
      </c>
      <c r="O14" s="1472">
        <v>1.704</v>
      </c>
      <c r="P14" s="1473">
        <v>8.3240399999999983</v>
      </c>
      <c r="Q14" s="1474">
        <v>16.456379999999999</v>
      </c>
      <c r="R14" s="1385">
        <v>26.48442</v>
      </c>
      <c r="S14" s="1472">
        <v>10.215479999999999</v>
      </c>
      <c r="T14" s="1473">
        <v>0.47001999999999999</v>
      </c>
      <c r="U14" s="1474">
        <v>24.720780000000001</v>
      </c>
      <c r="V14" s="1385">
        <v>35.406280000000002</v>
      </c>
      <c r="W14" s="1475">
        <v>118.34209000000001</v>
      </c>
      <c r="X14" s="1419">
        <v>23.769380000000002</v>
      </c>
      <c r="Y14" s="1417">
        <v>32.682009999999998</v>
      </c>
      <c r="Z14" s="1416">
        <v>26.48442</v>
      </c>
      <c r="AA14" s="1417">
        <v>35.406280000000002</v>
      </c>
      <c r="AB14" s="1421">
        <v>118.34209000000001</v>
      </c>
      <c r="AC14" s="1421">
        <v>118.34209</v>
      </c>
      <c r="AD14" s="1421">
        <v>118.34209</v>
      </c>
      <c r="AE14" s="1421">
        <v>118.34209</v>
      </c>
    </row>
    <row r="15" spans="2:31" ht="19.2" x14ac:dyDescent="0.4">
      <c r="B15" s="1831"/>
      <c r="C15" s="1462"/>
      <c r="D15" s="788"/>
      <c r="E15" s="1469"/>
      <c r="F15" s="1476">
        <v>155.9387145796</v>
      </c>
      <c r="G15" s="1477">
        <v>12.007520000000001</v>
      </c>
      <c r="H15" s="1477">
        <v>27.420200000000001</v>
      </c>
      <c r="I15" s="1478">
        <v>0.4899</v>
      </c>
      <c r="J15" s="1393">
        <v>39.917619999999999</v>
      </c>
      <c r="K15" s="1479">
        <v>22.356480000000001</v>
      </c>
      <c r="L15" s="1480">
        <v>1.2318499999999999</v>
      </c>
      <c r="M15" s="1481">
        <v>25.116959999999999</v>
      </c>
      <c r="N15" s="1393">
        <v>48.705289999999998</v>
      </c>
      <c r="O15" s="1479">
        <v>13.093820000000001</v>
      </c>
      <c r="P15" s="1480">
        <v>13.714359999999999</v>
      </c>
      <c r="Q15" s="1481">
        <v>21.203440000000001</v>
      </c>
      <c r="R15" s="1393">
        <v>48.011620000000001</v>
      </c>
      <c r="S15" s="1479">
        <v>21.68056</v>
      </c>
      <c r="T15" s="1480">
        <v>5.9043599999999996</v>
      </c>
      <c r="U15" s="1481">
        <v>24.720780000000001</v>
      </c>
      <c r="V15" s="1393">
        <v>52.305700000000002</v>
      </c>
      <c r="W15" s="1482">
        <v>188.94023000000001</v>
      </c>
      <c r="X15" s="1477">
        <v>39.917619999999999</v>
      </c>
      <c r="Y15" s="1483">
        <v>48.705289999999998</v>
      </c>
      <c r="Z15" s="1484">
        <v>48.011620000000001</v>
      </c>
      <c r="AA15" s="1483">
        <v>52.305700000000002</v>
      </c>
      <c r="AB15" s="1485">
        <v>188.94023000000001</v>
      </c>
      <c r="AC15" s="1485">
        <v>188.94022999999999</v>
      </c>
      <c r="AD15" s="1485">
        <v>188.94022999999999</v>
      </c>
      <c r="AE15" s="1485">
        <v>188.94022999999999</v>
      </c>
    </row>
    <row r="16" spans="2:31" ht="19.2" x14ac:dyDescent="0.4">
      <c r="B16" s="1831"/>
      <c r="C16" s="1462"/>
      <c r="D16" s="775" t="s">
        <v>2485</v>
      </c>
      <c r="E16" s="905"/>
      <c r="F16" s="1463"/>
      <c r="G16" s="1422">
        <v>0.17044833333333337</v>
      </c>
      <c r="H16" s="1422">
        <v>0.17044833333333337</v>
      </c>
      <c r="I16" s="1427">
        <v>0.17044833333333337</v>
      </c>
      <c r="J16" s="1464">
        <v>0.51134500000000016</v>
      </c>
      <c r="K16" s="1465">
        <v>0.17044833333333337</v>
      </c>
      <c r="L16" s="1466">
        <v>0.17044833333333337</v>
      </c>
      <c r="M16" s="1467">
        <v>0.17044833333333337</v>
      </c>
      <c r="N16" s="1464">
        <v>0.51134500000000016</v>
      </c>
      <c r="O16" s="1465">
        <v>0.17044833333333337</v>
      </c>
      <c r="P16" s="1466">
        <v>0.17044833333333337</v>
      </c>
      <c r="Q16" s="1467">
        <v>0.17044833333333337</v>
      </c>
      <c r="R16" s="1464">
        <v>0.51134500000000016</v>
      </c>
      <c r="S16" s="1465">
        <v>0.17044833333333337</v>
      </c>
      <c r="T16" s="1466">
        <v>0.17044833333333337</v>
      </c>
      <c r="U16" s="1467">
        <v>0.17044833333333337</v>
      </c>
      <c r="V16" s="1464">
        <v>0.51134500000000016</v>
      </c>
      <c r="W16" s="1468">
        <v>2.0453800000000006</v>
      </c>
      <c r="X16" s="1422">
        <v>2.0453800000000002</v>
      </c>
      <c r="Y16" s="1423">
        <v>1.5298674999999999</v>
      </c>
      <c r="Z16" s="1424">
        <v>1.5298674999999999</v>
      </c>
      <c r="AA16" s="1423">
        <v>1.5298674999999999</v>
      </c>
      <c r="AB16" s="1421">
        <v>6.6349824999999996</v>
      </c>
      <c r="AC16" s="1426">
        <v>1.5298674999999999</v>
      </c>
      <c r="AD16" s="1426">
        <v>6.1194699999999997</v>
      </c>
      <c r="AE16" s="1426">
        <v>12.233065</v>
      </c>
    </row>
    <row r="17" spans="2:31" ht="19.2" x14ac:dyDescent="0.4">
      <c r="B17" s="1831"/>
      <c r="C17" s="892"/>
      <c r="D17" s="893"/>
      <c r="E17" s="893"/>
      <c r="F17" s="1461">
        <v>155.9387145796</v>
      </c>
      <c r="G17" s="1441">
        <v>12.177968333333334</v>
      </c>
      <c r="H17" s="1441">
        <v>27.590648333333334</v>
      </c>
      <c r="I17" s="1441">
        <v>0.66034833333333331</v>
      </c>
      <c r="J17" s="1442">
        <v>40.428964999999998</v>
      </c>
      <c r="K17" s="1441">
        <v>22.526928333333334</v>
      </c>
      <c r="L17" s="1443">
        <v>1.4022983333333332</v>
      </c>
      <c r="M17" s="1444">
        <v>25.287408333333332</v>
      </c>
      <c r="N17" s="1442">
        <v>49.216634999999997</v>
      </c>
      <c r="O17" s="1441">
        <v>13.264268333333334</v>
      </c>
      <c r="P17" s="1443">
        <v>13.884808333333332</v>
      </c>
      <c r="Q17" s="1444">
        <v>21.373888333333333</v>
      </c>
      <c r="R17" s="1442">
        <v>48.522964999999999</v>
      </c>
      <c r="S17" s="1441">
        <v>21.851008333333333</v>
      </c>
      <c r="T17" s="1443">
        <v>6.0748083333333334</v>
      </c>
      <c r="U17" s="1444">
        <v>24.891228333333334</v>
      </c>
      <c r="V17" s="1442">
        <v>52.817045</v>
      </c>
      <c r="W17" s="1445">
        <v>190.98561000000001</v>
      </c>
      <c r="X17" s="1441">
        <v>41.963000000000001</v>
      </c>
      <c r="Y17" s="1443">
        <v>50.2351575</v>
      </c>
      <c r="Z17" s="1444">
        <v>49.541487500000002</v>
      </c>
      <c r="AA17" s="1443">
        <v>53.835567500000003</v>
      </c>
      <c r="AB17" s="1445">
        <v>195.57521250000002</v>
      </c>
      <c r="AC17" s="1445">
        <v>190.47009749999998</v>
      </c>
      <c r="AD17" s="1445">
        <v>195.05969999999999</v>
      </c>
      <c r="AE17" s="1445">
        <v>201.173295</v>
      </c>
    </row>
    <row r="18" spans="2:31" ht="20.399999999999999" x14ac:dyDescent="0.4">
      <c r="B18" s="1831"/>
      <c r="C18" s="880" t="s">
        <v>673</v>
      </c>
      <c r="D18" s="872" t="s">
        <v>674</v>
      </c>
      <c r="E18" s="900" t="s">
        <v>675</v>
      </c>
      <c r="F18" s="1701">
        <v>0.67</v>
      </c>
      <c r="G18" s="1369">
        <v>0</v>
      </c>
      <c r="H18" s="1370">
        <v>0</v>
      </c>
      <c r="I18" s="1371">
        <v>0</v>
      </c>
      <c r="J18" s="1372">
        <v>0</v>
      </c>
      <c r="K18" s="1371">
        <v>0</v>
      </c>
      <c r="L18" s="1370">
        <v>0</v>
      </c>
      <c r="M18" s="1371">
        <v>0</v>
      </c>
      <c r="N18" s="1372">
        <v>0</v>
      </c>
      <c r="O18" s="1369">
        <v>0</v>
      </c>
      <c r="P18" s="1370">
        <v>0</v>
      </c>
      <c r="Q18" s="1371">
        <v>0</v>
      </c>
      <c r="R18" s="1372">
        <v>0</v>
      </c>
      <c r="S18" s="1369">
        <v>0</v>
      </c>
      <c r="T18" s="1370">
        <v>0</v>
      </c>
      <c r="U18" s="1371">
        <v>0</v>
      </c>
      <c r="V18" s="1372">
        <v>0</v>
      </c>
      <c r="W18" s="1373">
        <v>0</v>
      </c>
      <c r="X18" s="1369">
        <v>0</v>
      </c>
      <c r="Y18" s="1370">
        <v>0</v>
      </c>
      <c r="Z18" s="1370">
        <v>0</v>
      </c>
      <c r="AA18" s="1374">
        <v>0</v>
      </c>
      <c r="AB18" s="1373">
        <v>0</v>
      </c>
      <c r="AC18" s="1375">
        <v>0</v>
      </c>
      <c r="AD18" s="1375">
        <v>0</v>
      </c>
      <c r="AE18" s="1375">
        <v>0</v>
      </c>
    </row>
    <row r="19" spans="2:31" ht="20.399999999999999" x14ac:dyDescent="0.4">
      <c r="B19" s="1831"/>
      <c r="C19" s="881"/>
      <c r="D19" s="787"/>
      <c r="E19" s="901" t="s">
        <v>585</v>
      </c>
      <c r="F19" s="1702">
        <v>14.123749999999999</v>
      </c>
      <c r="G19" s="1376">
        <v>1.40625</v>
      </c>
      <c r="H19" s="1376">
        <v>0.46875</v>
      </c>
      <c r="I19" s="1377">
        <v>0.9375</v>
      </c>
      <c r="J19" s="1378">
        <v>2.8125</v>
      </c>
      <c r="K19" s="1379">
        <v>1.40625</v>
      </c>
      <c r="L19" s="1376">
        <v>0.46875</v>
      </c>
      <c r="M19" s="1377">
        <v>0.46875</v>
      </c>
      <c r="N19" s="1378">
        <v>2.34375</v>
      </c>
      <c r="O19" s="1379">
        <v>0</v>
      </c>
      <c r="P19" s="1376">
        <v>0</v>
      </c>
      <c r="Q19" s="1377">
        <v>0</v>
      </c>
      <c r="R19" s="1378">
        <v>0</v>
      </c>
      <c r="S19" s="1379">
        <v>0.9375</v>
      </c>
      <c r="T19" s="1376">
        <v>0</v>
      </c>
      <c r="U19" s="1377">
        <v>0</v>
      </c>
      <c r="V19" s="1378">
        <v>0.9375</v>
      </c>
      <c r="W19" s="1380">
        <v>6.09375</v>
      </c>
      <c r="X19" s="1379">
        <v>0</v>
      </c>
      <c r="Y19" s="1376">
        <v>0</v>
      </c>
      <c r="Z19" s="1376">
        <v>0.46875</v>
      </c>
      <c r="AA19" s="1381">
        <v>0.46875</v>
      </c>
      <c r="AB19" s="1380">
        <v>0.9375</v>
      </c>
      <c r="AC19" s="1382">
        <v>0</v>
      </c>
      <c r="AD19" s="1382">
        <v>0</v>
      </c>
      <c r="AE19" s="1382">
        <v>0</v>
      </c>
    </row>
    <row r="20" spans="2:31" ht="20.399999999999999" x14ac:dyDescent="0.4">
      <c r="B20" s="1831"/>
      <c r="C20" s="881"/>
      <c r="D20" s="787"/>
      <c r="E20" s="901" t="s">
        <v>598</v>
      </c>
      <c r="F20" s="1702">
        <v>12.79266674</v>
      </c>
      <c r="G20" s="1376">
        <v>0.46875</v>
      </c>
      <c r="H20" s="1376">
        <v>2.0299999999999998</v>
      </c>
      <c r="I20" s="1377">
        <v>1.3187500000000001</v>
      </c>
      <c r="J20" s="1378">
        <v>3.8174999999999999</v>
      </c>
      <c r="K20" s="1379">
        <v>1.3187500000000001</v>
      </c>
      <c r="L20" s="1376">
        <v>0.4</v>
      </c>
      <c r="M20" s="1377">
        <v>1.7375</v>
      </c>
      <c r="N20" s="1378">
        <v>3.4562499999999998</v>
      </c>
      <c r="O20" s="1379">
        <v>0.85</v>
      </c>
      <c r="P20" s="1376">
        <v>0.46875</v>
      </c>
      <c r="Q20" s="1377">
        <v>0.46875</v>
      </c>
      <c r="R20" s="1378">
        <v>1.7875000000000001</v>
      </c>
      <c r="S20" s="1379">
        <v>0.85</v>
      </c>
      <c r="T20" s="1376">
        <v>1.3187500000000001</v>
      </c>
      <c r="U20" s="1377">
        <v>0</v>
      </c>
      <c r="V20" s="1378">
        <v>2.1687500000000002</v>
      </c>
      <c r="W20" s="1380">
        <v>11.23</v>
      </c>
      <c r="X20" s="1379">
        <v>0.9375</v>
      </c>
      <c r="Y20" s="1376">
        <v>0.9375</v>
      </c>
      <c r="Z20" s="1376">
        <v>0.9375</v>
      </c>
      <c r="AA20" s="1381">
        <v>0.46875</v>
      </c>
      <c r="AB20" s="1380">
        <v>3.28125</v>
      </c>
      <c r="AC20" s="1382">
        <v>0.9375</v>
      </c>
      <c r="AD20" s="1382">
        <v>0.9375</v>
      </c>
      <c r="AE20" s="1382">
        <v>0.9375</v>
      </c>
    </row>
    <row r="21" spans="2:31" ht="20.399999999999999" x14ac:dyDescent="0.4">
      <c r="B21" s="1831"/>
      <c r="C21" s="881"/>
      <c r="D21" s="787"/>
      <c r="E21" s="902" t="s">
        <v>2496</v>
      </c>
      <c r="F21" s="1703">
        <v>5.0982021099999999</v>
      </c>
      <c r="G21" s="1383">
        <v>0</v>
      </c>
      <c r="H21" s="1383">
        <v>0</v>
      </c>
      <c r="I21" s="1384">
        <v>0</v>
      </c>
      <c r="J21" s="1385"/>
      <c r="K21" s="1386">
        <v>0</v>
      </c>
      <c r="L21" s="1383">
        <v>0</v>
      </c>
      <c r="M21" s="1384">
        <v>0</v>
      </c>
      <c r="N21" s="1385"/>
      <c r="O21" s="1386">
        <v>0</v>
      </c>
      <c r="P21" s="1383">
        <v>0</v>
      </c>
      <c r="Q21" s="1384">
        <v>0</v>
      </c>
      <c r="R21" s="1385"/>
      <c r="S21" s="1386">
        <v>0</v>
      </c>
      <c r="T21" s="1383">
        <v>0</v>
      </c>
      <c r="U21" s="1384">
        <v>0</v>
      </c>
      <c r="V21" s="1385"/>
      <c r="W21" s="1387"/>
      <c r="X21" s="1386">
        <v>0</v>
      </c>
      <c r="Y21" s="1383">
        <v>0</v>
      </c>
      <c r="Z21" s="1383">
        <v>0</v>
      </c>
      <c r="AA21" s="1388">
        <v>0</v>
      </c>
      <c r="AB21" s="1387"/>
      <c r="AC21" s="1389">
        <v>0</v>
      </c>
      <c r="AD21" s="1389">
        <v>0</v>
      </c>
      <c r="AE21" s="1389">
        <v>0</v>
      </c>
    </row>
    <row r="22" spans="2:31" ht="20.399999999999999" x14ac:dyDescent="0.4">
      <c r="B22" s="1831"/>
      <c r="C22" s="881"/>
      <c r="D22" s="788"/>
      <c r="E22" s="873"/>
      <c r="F22" s="1704">
        <f>SUM(F18:F21)</f>
        <v>32.68461885</v>
      </c>
      <c r="G22" s="1390">
        <v>1.875</v>
      </c>
      <c r="H22" s="1391">
        <v>2.4987499999999998</v>
      </c>
      <c r="I22" s="1392">
        <v>2.2562500000000001</v>
      </c>
      <c r="J22" s="1393">
        <v>6.63</v>
      </c>
      <c r="K22" s="1390">
        <v>2.7250000000000001</v>
      </c>
      <c r="L22" s="1391">
        <v>0.86875000000000002</v>
      </c>
      <c r="M22" s="1392">
        <v>2.2062499999999998</v>
      </c>
      <c r="N22" s="1393">
        <v>5.8</v>
      </c>
      <c r="O22" s="1390">
        <v>0.85</v>
      </c>
      <c r="P22" s="1391">
        <v>0.46875</v>
      </c>
      <c r="Q22" s="1392">
        <v>0.46875</v>
      </c>
      <c r="R22" s="1393">
        <v>1.7875000000000001</v>
      </c>
      <c r="S22" s="1390">
        <v>1.7875000000000001</v>
      </c>
      <c r="T22" s="1391">
        <v>1.3187500000000001</v>
      </c>
      <c r="U22" s="1392">
        <v>0</v>
      </c>
      <c r="V22" s="1393">
        <v>3.1062500000000002</v>
      </c>
      <c r="W22" s="1394">
        <v>17.32375</v>
      </c>
      <c r="X22" s="1395">
        <v>0.9375</v>
      </c>
      <c r="Y22" s="1391">
        <v>0.9375</v>
      </c>
      <c r="Z22" s="1391">
        <v>1.40625</v>
      </c>
      <c r="AA22" s="1396">
        <v>0.9375</v>
      </c>
      <c r="AB22" s="1394">
        <v>4.21875</v>
      </c>
      <c r="AC22" s="1397">
        <v>0.9375</v>
      </c>
      <c r="AD22" s="1397">
        <v>0.9375</v>
      </c>
      <c r="AE22" s="1397">
        <v>0.9375</v>
      </c>
    </row>
    <row r="23" spans="2:31" ht="20.399999999999999" x14ac:dyDescent="0.4">
      <c r="B23" s="1831"/>
      <c r="C23" s="881"/>
      <c r="D23" s="775" t="s">
        <v>678</v>
      </c>
      <c r="E23" s="874" t="s">
        <v>679</v>
      </c>
      <c r="F23" s="1704">
        <v>116.29588629</v>
      </c>
      <c r="G23" s="1395">
        <v>16.78</v>
      </c>
      <c r="H23" s="1391">
        <v>3.95</v>
      </c>
      <c r="I23" s="1392">
        <v>4.0199999999999996</v>
      </c>
      <c r="J23" s="1393">
        <v>24.75</v>
      </c>
      <c r="K23" s="1395">
        <v>8.34</v>
      </c>
      <c r="L23" s="1391">
        <v>36.177500000000002</v>
      </c>
      <c r="M23" s="1392">
        <v>19.515999999999998</v>
      </c>
      <c r="N23" s="1393">
        <v>64.033500000000004</v>
      </c>
      <c r="O23" s="1395">
        <v>2.72</v>
      </c>
      <c r="P23" s="1391">
        <v>4.4400000000000004</v>
      </c>
      <c r="Q23" s="1392">
        <v>21.07</v>
      </c>
      <c r="R23" s="1393">
        <v>28.23</v>
      </c>
      <c r="S23" s="1395">
        <v>3</v>
      </c>
      <c r="T23" s="1391">
        <v>26.166</v>
      </c>
      <c r="U23" s="1392">
        <v>23.02</v>
      </c>
      <c r="V23" s="1393">
        <v>52.186</v>
      </c>
      <c r="W23" s="1394">
        <v>169.1995</v>
      </c>
      <c r="X23" s="1395">
        <v>35.262</v>
      </c>
      <c r="Y23" s="1391">
        <v>31.198</v>
      </c>
      <c r="Z23" s="1391">
        <v>20.786000000000001</v>
      </c>
      <c r="AA23" s="1396">
        <v>24.18</v>
      </c>
      <c r="AB23" s="1394">
        <v>111.42600000000002</v>
      </c>
      <c r="AC23" s="1397">
        <v>73.39</v>
      </c>
      <c r="AD23" s="1397">
        <v>64.135999999999996</v>
      </c>
      <c r="AE23" s="1397">
        <v>67.135999999999996</v>
      </c>
    </row>
    <row r="24" spans="2:31" ht="19.2" x14ac:dyDescent="0.4">
      <c r="B24" s="1832"/>
      <c r="C24" s="882"/>
      <c r="D24" s="883"/>
      <c r="E24" s="883"/>
      <c r="F24" s="1404">
        <v>148.98050513999996</v>
      </c>
      <c r="G24" s="1708">
        <v>18.655000000000001</v>
      </c>
      <c r="H24" s="1709">
        <v>6.4487500000000004</v>
      </c>
      <c r="I24" s="1710">
        <v>6.2762499999999992</v>
      </c>
      <c r="J24" s="1711">
        <v>31.38</v>
      </c>
      <c r="K24" s="1712">
        <v>11.065</v>
      </c>
      <c r="L24" s="1709">
        <v>37.046250000000001</v>
      </c>
      <c r="M24" s="1710">
        <v>21.722249999999999</v>
      </c>
      <c r="N24" s="1713">
        <v>69.833500000000001</v>
      </c>
      <c r="O24" s="1712">
        <v>3.5700000000000003</v>
      </c>
      <c r="P24" s="1709">
        <v>4.9087500000000004</v>
      </c>
      <c r="Q24" s="1710">
        <v>21.53875</v>
      </c>
      <c r="R24" s="1713">
        <v>30.017500000000002</v>
      </c>
      <c r="S24" s="1712">
        <v>4.7874999999999996</v>
      </c>
      <c r="T24" s="1709">
        <v>27.484750000000002</v>
      </c>
      <c r="U24" s="1710">
        <v>23.02</v>
      </c>
      <c r="V24" s="1713">
        <v>55.292250000000003</v>
      </c>
      <c r="W24" s="1714">
        <v>186.52324999999999</v>
      </c>
      <c r="X24" s="1398">
        <v>36.1995</v>
      </c>
      <c r="Y24" s="1399">
        <v>32.1355</v>
      </c>
      <c r="Z24" s="1399">
        <v>22.192250000000001</v>
      </c>
      <c r="AA24" s="1403">
        <v>25.1175</v>
      </c>
      <c r="AB24" s="1404">
        <v>115.64475000000002</v>
      </c>
      <c r="AC24" s="1404">
        <v>74.327500000000001</v>
      </c>
      <c r="AD24" s="1404">
        <v>65.073499999999996</v>
      </c>
      <c r="AE24" s="1404">
        <v>68.073499999999996</v>
      </c>
    </row>
    <row r="25" spans="2:31" x14ac:dyDescent="0.4">
      <c r="F25" t="s">
        <v>2497</v>
      </c>
    </row>
    <row r="26" spans="2:31" ht="25.2" x14ac:dyDescent="0.4">
      <c r="B26" s="37" t="s">
        <v>2489</v>
      </c>
      <c r="C26" s="1253"/>
      <c r="D26" s="1253"/>
      <c r="E26" s="1253"/>
    </row>
    <row r="27" spans="2:31" x14ac:dyDescent="0.4">
      <c r="B27" s="1716" t="s">
        <v>2488</v>
      </c>
      <c r="C27" s="1253"/>
      <c r="D27" s="1253"/>
      <c r="E27" s="1253"/>
    </row>
    <row r="28" spans="2:31" ht="17.399999999999999" customHeight="1" x14ac:dyDescent="0.4">
      <c r="B28" s="1861" t="s">
        <v>0</v>
      </c>
      <c r="C28" s="1863"/>
      <c r="D28" s="1779" t="s">
        <v>67</v>
      </c>
      <c r="E28" s="1861" t="s">
        <v>2450</v>
      </c>
      <c r="F28" s="1862"/>
      <c r="G28" s="1862"/>
      <c r="H28" s="1862"/>
      <c r="I28" s="1862"/>
      <c r="J28" s="1862"/>
      <c r="K28" s="1862"/>
      <c r="L28" s="1862"/>
      <c r="M28" s="1862"/>
      <c r="N28" s="1863"/>
      <c r="P28" s="1861" t="s">
        <v>0</v>
      </c>
      <c r="Q28" s="1863"/>
      <c r="R28" s="1779" t="s">
        <v>2450</v>
      </c>
      <c r="S28" s="1779"/>
      <c r="T28" s="1779"/>
      <c r="U28" s="1779"/>
      <c r="V28" s="1779"/>
      <c r="W28" s="1779"/>
      <c r="X28" s="1779"/>
      <c r="Y28" s="1779"/>
      <c r="Z28" s="1779"/>
      <c r="AA28" s="1779"/>
      <c r="AB28" s="1779"/>
      <c r="AC28" s="1779"/>
      <c r="AD28" s="1779"/>
      <c r="AE28" s="1779"/>
    </row>
    <row r="29" spans="2:31" ht="17.399999999999999" customHeight="1" x14ac:dyDescent="0.4">
      <c r="B29" s="1849"/>
      <c r="C29" s="1834"/>
      <c r="D29" s="1779"/>
      <c r="E29" s="1849"/>
      <c r="F29" s="1846"/>
      <c r="G29" s="1846"/>
      <c r="H29" s="1846"/>
      <c r="I29" s="1846"/>
      <c r="J29" s="1846"/>
      <c r="K29" s="1846"/>
      <c r="L29" s="1846"/>
      <c r="M29" s="1846"/>
      <c r="N29" s="1834"/>
      <c r="P29" s="1849"/>
      <c r="Q29" s="1834"/>
      <c r="R29" s="1779"/>
      <c r="S29" s="1779"/>
      <c r="T29" s="1779"/>
      <c r="U29" s="1779"/>
      <c r="V29" s="1779"/>
      <c r="W29" s="1779"/>
      <c r="X29" s="1779"/>
      <c r="Y29" s="1779"/>
      <c r="Z29" s="1779"/>
      <c r="AA29" s="1779"/>
      <c r="AB29" s="1779"/>
      <c r="AC29" s="1779"/>
      <c r="AD29" s="1779"/>
      <c r="AE29" s="1779"/>
    </row>
    <row r="30" spans="2:31" ht="245.4" hidden="1" customHeight="1" x14ac:dyDescent="0.4">
      <c r="B30" s="1748" t="s">
        <v>358</v>
      </c>
      <c r="C30" s="1748"/>
      <c r="D30" s="1268" t="s">
        <v>69</v>
      </c>
      <c r="E30" s="1720" t="s">
        <v>2452</v>
      </c>
      <c r="F30" s="1487" t="s">
        <v>2453</v>
      </c>
      <c r="G30" s="1487"/>
      <c r="H30" s="1487"/>
      <c r="I30" s="1487"/>
      <c r="J30" s="1487"/>
      <c r="K30" s="1487"/>
      <c r="L30" s="1487"/>
      <c r="M30" s="1487"/>
      <c r="N30" s="1487"/>
      <c r="O30" s="1751"/>
      <c r="P30" s="1748" t="s">
        <v>358</v>
      </c>
      <c r="Q30" s="1748"/>
      <c r="R30" s="1264" t="s">
        <v>69</v>
      </c>
      <c r="S30" s="1741" t="s">
        <v>2452</v>
      </c>
      <c r="T30" s="1753" t="s">
        <v>2453</v>
      </c>
      <c r="U30" s="1753"/>
      <c r="V30" s="1753"/>
      <c r="W30" s="1753"/>
      <c r="X30" s="1753"/>
      <c r="Y30" s="1753"/>
      <c r="Z30" s="1753"/>
      <c r="AA30" s="1753"/>
      <c r="AB30" s="1753"/>
      <c r="AC30" s="1753"/>
      <c r="AD30" s="1753"/>
    </row>
    <row r="31" spans="2:31" ht="194.4" hidden="1" customHeight="1" x14ac:dyDescent="0.4">
      <c r="B31" s="1268"/>
      <c r="C31" s="1268"/>
      <c r="D31" s="1268" t="s">
        <v>194</v>
      </c>
      <c r="E31" s="1720" t="s">
        <v>2454</v>
      </c>
      <c r="F31" s="1487"/>
      <c r="G31" s="1487"/>
      <c r="H31" s="1487"/>
      <c r="I31" s="1487"/>
      <c r="J31" s="1487"/>
      <c r="K31" s="1487"/>
      <c r="L31" s="1487"/>
      <c r="M31" s="1487"/>
      <c r="N31" s="1487"/>
      <c r="O31" s="1751"/>
      <c r="P31" s="1268"/>
      <c r="Q31" s="1268"/>
      <c r="R31" s="1268" t="s">
        <v>194</v>
      </c>
      <c r="S31" s="1720" t="s">
        <v>2454</v>
      </c>
      <c r="T31" s="1487"/>
      <c r="U31" s="1487"/>
      <c r="V31" s="1487"/>
      <c r="W31" s="1487"/>
      <c r="X31" s="1487"/>
      <c r="Y31" s="1487"/>
      <c r="Z31" s="1487"/>
      <c r="AA31" s="1487"/>
      <c r="AB31" s="1487"/>
      <c r="AC31" s="1487"/>
      <c r="AD31" s="1487"/>
    </row>
    <row r="32" spans="2:31" hidden="1" x14ac:dyDescent="0.4">
      <c r="B32" s="1268"/>
      <c r="C32" s="1268"/>
      <c r="D32" s="1268" t="s">
        <v>2244</v>
      </c>
      <c r="E32" s="1268"/>
      <c r="F32" s="1487"/>
      <c r="G32" s="1487"/>
      <c r="H32" s="1487"/>
      <c r="I32" s="1487"/>
      <c r="J32" s="1487"/>
      <c r="K32" s="1487"/>
      <c r="L32" s="1487"/>
      <c r="M32" s="1487"/>
      <c r="N32" s="1487"/>
      <c r="O32" s="1751"/>
      <c r="P32" s="1268"/>
      <c r="Q32" s="1268"/>
      <c r="R32" s="1268" t="s">
        <v>2244</v>
      </c>
      <c r="S32" s="1268"/>
      <c r="T32" s="1487"/>
      <c r="U32" s="1487"/>
      <c r="V32" s="1487"/>
      <c r="W32" s="1487"/>
      <c r="X32" s="1487"/>
      <c r="Y32" s="1487"/>
      <c r="Z32" s="1487"/>
      <c r="AA32" s="1487"/>
      <c r="AB32" s="1487"/>
      <c r="AC32" s="1487"/>
      <c r="AD32" s="1487"/>
    </row>
    <row r="33" spans="2:31" hidden="1" x14ac:dyDescent="0.4">
      <c r="B33" s="1268"/>
      <c r="C33" s="1268"/>
      <c r="D33" s="1268" t="s">
        <v>72</v>
      </c>
      <c r="E33" s="1749" t="s">
        <v>2455</v>
      </c>
      <c r="F33" s="1487"/>
      <c r="G33" s="1487"/>
      <c r="H33" s="1487"/>
      <c r="I33" s="1487"/>
      <c r="J33" s="1487"/>
      <c r="K33" s="1487"/>
      <c r="L33" s="1487"/>
      <c r="M33" s="1487"/>
      <c r="N33" s="1487"/>
      <c r="O33" s="1751"/>
      <c r="P33" s="1268"/>
      <c r="Q33" s="1268"/>
      <c r="R33" s="1268" t="s">
        <v>72</v>
      </c>
      <c r="S33" s="1749" t="s">
        <v>2455</v>
      </c>
      <c r="T33" s="1487"/>
      <c r="U33" s="1487"/>
      <c r="V33" s="1487"/>
      <c r="W33" s="1487"/>
      <c r="X33" s="1487"/>
      <c r="Y33" s="1487"/>
      <c r="Z33" s="1487"/>
      <c r="AA33" s="1487"/>
      <c r="AB33" s="1487"/>
      <c r="AC33" s="1487"/>
      <c r="AD33" s="1487"/>
    </row>
    <row r="34" spans="2:31" hidden="1" x14ac:dyDescent="0.4">
      <c r="B34" s="1268" t="s">
        <v>2456</v>
      </c>
      <c r="C34" s="1268"/>
      <c r="D34" s="1268" t="s">
        <v>2320</v>
      </c>
      <c r="E34" s="1268"/>
      <c r="F34" s="1487"/>
      <c r="G34" s="1487"/>
      <c r="H34" s="1487"/>
      <c r="I34" s="1487"/>
      <c r="J34" s="1487"/>
      <c r="K34" s="1487"/>
      <c r="L34" s="1487"/>
      <c r="M34" s="1487"/>
      <c r="N34" s="1487"/>
      <c r="O34" s="1751"/>
      <c r="P34" s="1257" t="s">
        <v>2456</v>
      </c>
      <c r="Q34" s="1257"/>
      <c r="R34" s="1257" t="s">
        <v>2320</v>
      </c>
      <c r="S34" s="1257"/>
      <c r="T34" s="1752"/>
      <c r="U34" s="1752"/>
      <c r="V34" s="1752"/>
      <c r="W34" s="1752"/>
      <c r="X34" s="1752"/>
      <c r="Y34" s="1752"/>
      <c r="Z34" s="1752"/>
      <c r="AA34" s="1752"/>
      <c r="AB34" s="1752"/>
      <c r="AC34" s="1752"/>
      <c r="AD34" s="1752"/>
    </row>
    <row r="35" spans="2:31" ht="308.39999999999998" customHeight="1" x14ac:dyDescent="0.4">
      <c r="B35" s="1864" t="s">
        <v>358</v>
      </c>
      <c r="C35" s="1865"/>
      <c r="D35" s="1750" t="s">
        <v>69</v>
      </c>
      <c r="E35" s="1853" t="s">
        <v>2502</v>
      </c>
      <c r="F35" s="1854"/>
      <c r="G35" s="1854"/>
      <c r="H35" s="1854"/>
      <c r="I35" s="1854"/>
      <c r="J35" s="1854"/>
      <c r="K35" s="1854"/>
      <c r="L35" s="1854"/>
      <c r="M35" s="1854"/>
      <c r="N35" s="1855"/>
      <c r="P35" s="1870" t="s">
        <v>668</v>
      </c>
      <c r="Q35" s="1870"/>
      <c r="R35" s="1872" t="s">
        <v>2501</v>
      </c>
      <c r="S35" s="1872"/>
      <c r="T35" s="1872"/>
      <c r="U35" s="1872"/>
      <c r="V35" s="1872"/>
      <c r="W35" s="1872"/>
      <c r="X35" s="1872"/>
      <c r="Y35" s="1872"/>
      <c r="Z35" s="1872"/>
      <c r="AA35" s="1872"/>
      <c r="AB35" s="1872"/>
      <c r="AC35" s="1872"/>
      <c r="AD35" s="1872"/>
      <c r="AE35" s="1872"/>
    </row>
    <row r="36" spans="2:31" ht="215.4" customHeight="1" x14ac:dyDescent="0.4">
      <c r="B36" s="1866"/>
      <c r="C36" s="1867"/>
      <c r="D36" s="1750" t="s">
        <v>194</v>
      </c>
      <c r="E36" s="1853" t="s">
        <v>2503</v>
      </c>
      <c r="F36" s="1854"/>
      <c r="G36" s="1854"/>
      <c r="H36" s="1854"/>
      <c r="I36" s="1854"/>
      <c r="J36" s="1854"/>
      <c r="K36" s="1854"/>
      <c r="L36" s="1854"/>
      <c r="M36" s="1854"/>
      <c r="N36" s="1855"/>
      <c r="P36" s="1871" t="s">
        <v>670</v>
      </c>
      <c r="Q36" s="1871"/>
      <c r="R36" s="1872" t="s">
        <v>2500</v>
      </c>
      <c r="S36" s="1872"/>
      <c r="T36" s="1872"/>
      <c r="U36" s="1872"/>
      <c r="V36" s="1872"/>
      <c r="W36" s="1872"/>
      <c r="X36" s="1872"/>
      <c r="Y36" s="1872"/>
      <c r="Z36" s="1872"/>
      <c r="AA36" s="1872"/>
      <c r="AB36" s="1872"/>
      <c r="AC36" s="1872"/>
      <c r="AD36" s="1872"/>
      <c r="AE36" s="1872"/>
    </row>
    <row r="37" spans="2:31" ht="119.4" customHeight="1" x14ac:dyDescent="0.4">
      <c r="B37" s="1868"/>
      <c r="C37" s="1869"/>
      <c r="D37" s="1750" t="s">
        <v>72</v>
      </c>
      <c r="E37" s="1856" t="s">
        <v>2498</v>
      </c>
      <c r="F37" s="1854"/>
      <c r="G37" s="1854"/>
      <c r="H37" s="1854"/>
      <c r="I37" s="1854"/>
      <c r="J37" s="1854"/>
      <c r="K37" s="1854"/>
      <c r="L37" s="1854"/>
      <c r="M37" s="1854"/>
      <c r="N37" s="1855"/>
    </row>
    <row r="38" spans="2:31" ht="98.4" customHeight="1" x14ac:dyDescent="0.4">
      <c r="B38" s="1857" t="s">
        <v>2456</v>
      </c>
      <c r="C38" s="1858"/>
      <c r="D38" s="1859"/>
      <c r="E38" s="1856" t="s">
        <v>2499</v>
      </c>
      <c r="F38" s="1854"/>
      <c r="G38" s="1854"/>
      <c r="H38" s="1854"/>
      <c r="I38" s="1854"/>
      <c r="J38" s="1854"/>
      <c r="K38" s="1854"/>
      <c r="L38" s="1854"/>
      <c r="M38" s="1854"/>
      <c r="N38" s="1855"/>
    </row>
  </sheetData>
  <mergeCells count="22">
    <mergeCell ref="P35:Q35"/>
    <mergeCell ref="P36:Q36"/>
    <mergeCell ref="R36:AE36"/>
    <mergeCell ref="R35:AE35"/>
    <mergeCell ref="R28:AE29"/>
    <mergeCell ref="P28:Q29"/>
    <mergeCell ref="E36:N36"/>
    <mergeCell ref="E37:N37"/>
    <mergeCell ref="E38:N38"/>
    <mergeCell ref="B38:D38"/>
    <mergeCell ref="B4:B5"/>
    <mergeCell ref="C4:C5"/>
    <mergeCell ref="D4:D5"/>
    <mergeCell ref="E4:E5"/>
    <mergeCell ref="E35:N35"/>
    <mergeCell ref="E28:N29"/>
    <mergeCell ref="B28:C29"/>
    <mergeCell ref="B35:C37"/>
    <mergeCell ref="F4:F5"/>
    <mergeCell ref="B7:B24"/>
    <mergeCell ref="D13:D14"/>
    <mergeCell ref="D28:D29"/>
  </mergeCells>
  <phoneticPr fontId="4" type="noConversion"/>
  <pageMargins left="0.25" right="0.25" top="0.75" bottom="0.75" header="0.3" footer="0.3"/>
  <pageSetup paperSize="8" scale="5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1257-EBBD-4B87-B400-34A8FFCD3CAB}">
  <sheetPr>
    <pageSetUpPr fitToPage="1"/>
  </sheetPr>
  <dimension ref="B1:H20"/>
  <sheetViews>
    <sheetView view="pageBreakPreview" zoomScale="85" zoomScaleNormal="85" zoomScaleSheetLayoutView="85" workbookViewId="0">
      <selection activeCell="E18" sqref="E18"/>
    </sheetView>
  </sheetViews>
  <sheetFormatPr defaultRowHeight="17.399999999999999" x14ac:dyDescent="0.4"/>
  <cols>
    <col min="1" max="1" width="1.796875" customWidth="1"/>
    <col min="8" max="8" width="98.296875" customWidth="1"/>
  </cols>
  <sheetData>
    <row r="1" spans="2:8" ht="12.6" customHeight="1" x14ac:dyDescent="0.4">
      <c r="H1" s="36" t="s">
        <v>2486</v>
      </c>
    </row>
    <row r="2" spans="2:8" ht="30" x14ac:dyDescent="0.4">
      <c r="B2" s="1724" t="s">
        <v>2487</v>
      </c>
    </row>
    <row r="3" spans="2:8" ht="7.8" customHeight="1" x14ac:dyDescent="0.4"/>
    <row r="4" spans="2:8" ht="24" customHeight="1" x14ac:dyDescent="0.4">
      <c r="B4" s="103" t="s">
        <v>2468</v>
      </c>
    </row>
    <row r="5" spans="2:8" x14ac:dyDescent="0.4">
      <c r="B5" s="1873" t="s">
        <v>0</v>
      </c>
      <c r="C5" s="1873"/>
      <c r="D5" s="1723" t="s">
        <v>2466</v>
      </c>
      <c r="E5" s="1723" t="s">
        <v>2435</v>
      </c>
      <c r="F5" s="1723" t="s">
        <v>2460</v>
      </c>
      <c r="G5" s="1723" t="s">
        <v>174</v>
      </c>
      <c r="H5" s="1723" t="s">
        <v>2461</v>
      </c>
    </row>
    <row r="6" spans="2:8" ht="94.8" customHeight="1" x14ac:dyDescent="0.4">
      <c r="B6" s="1874" t="s">
        <v>2467</v>
      </c>
      <c r="C6" s="1874" t="s">
        <v>669</v>
      </c>
      <c r="D6" s="1725" t="s">
        <v>303</v>
      </c>
      <c r="E6" s="1727" t="e">
        <f>'251219_변경사항 요약'!#REF!</f>
        <v>#REF!</v>
      </c>
      <c r="F6" s="1727">
        <f>'251219_변경사항 요약'!W12</f>
        <v>1151.4872991799998</v>
      </c>
      <c r="G6" s="1735" t="e">
        <f t="shared" ref="G6:G15" si="0">SUM(F6-E6)</f>
        <v>#REF!</v>
      </c>
      <c r="H6" s="1734" t="s">
        <v>2470</v>
      </c>
    </row>
    <row r="7" spans="2:8" x14ac:dyDescent="0.4">
      <c r="B7" s="1874"/>
      <c r="C7" s="1874"/>
      <c r="D7" s="1728" t="s">
        <v>304</v>
      </c>
      <c r="E7" s="1730" t="e">
        <f>'251219_변경사항 요약'!#REF!</f>
        <v>#REF!</v>
      </c>
      <c r="F7" s="1730">
        <f>'251219_변경사항 요약'!AB12</f>
        <v>1408.9331983200002</v>
      </c>
      <c r="G7" s="1730" t="e">
        <f t="shared" si="0"/>
        <v>#REF!</v>
      </c>
      <c r="H7" s="1729"/>
    </row>
    <row r="8" spans="2:8" x14ac:dyDescent="0.4">
      <c r="B8" s="1874"/>
      <c r="C8" s="1874"/>
      <c r="D8" s="1728" t="s">
        <v>2271</v>
      </c>
      <c r="E8" s="1730" t="e">
        <f>'251219_변경사항 요약'!#REF!</f>
        <v>#REF!</v>
      </c>
      <c r="F8" s="1730">
        <f>'251219_변경사항 요약'!AC12</f>
        <v>1728.6441092360001</v>
      </c>
      <c r="G8" s="1730" t="e">
        <f t="shared" si="0"/>
        <v>#REF!</v>
      </c>
      <c r="H8" s="1729"/>
    </row>
    <row r="9" spans="2:8" x14ac:dyDescent="0.4">
      <c r="B9" s="1874"/>
      <c r="C9" s="1874"/>
      <c r="D9" s="1728" t="s">
        <v>2272</v>
      </c>
      <c r="E9" s="1730" t="e">
        <f>'251219_변경사항 요약'!#REF!</f>
        <v>#REF!</v>
      </c>
      <c r="F9" s="1730">
        <f>'251219_변경사항 요약'!AD12</f>
        <v>1661.4905656977999</v>
      </c>
      <c r="G9" s="1730" t="e">
        <f t="shared" si="0"/>
        <v>#REF!</v>
      </c>
      <c r="H9" s="1729"/>
    </row>
    <row r="10" spans="2:8" x14ac:dyDescent="0.4">
      <c r="B10" s="1874"/>
      <c r="C10" s="1874"/>
      <c r="D10" s="1731" t="s">
        <v>2273</v>
      </c>
      <c r="E10" s="1733" t="e">
        <f>'251219_변경사항 요약'!#REF!</f>
        <v>#REF!</v>
      </c>
      <c r="F10" s="1733">
        <f>'251219_변경사항 요약'!AE12</f>
        <v>1517.47934498269</v>
      </c>
      <c r="G10" s="1733" t="e">
        <f t="shared" si="0"/>
        <v>#REF!</v>
      </c>
      <c r="H10" s="1732"/>
    </row>
    <row r="11" spans="2:8" x14ac:dyDescent="0.4">
      <c r="B11" s="1874"/>
      <c r="C11" s="1874" t="s">
        <v>670</v>
      </c>
      <c r="D11" s="1725" t="s">
        <v>303</v>
      </c>
      <c r="E11" s="1726" t="e">
        <f>'251219_변경사항 요약'!#REF!</f>
        <v>#REF!</v>
      </c>
      <c r="F11" s="1726">
        <f>'251219_변경사항 요약'!W17</f>
        <v>190.98561000000001</v>
      </c>
      <c r="G11" s="1727" t="e">
        <f t="shared" si="0"/>
        <v>#REF!</v>
      </c>
      <c r="H11" s="1726" t="s">
        <v>2483</v>
      </c>
    </row>
    <row r="12" spans="2:8" x14ac:dyDescent="0.4">
      <c r="B12" s="1874"/>
      <c r="C12" s="1874"/>
      <c r="D12" s="1728" t="s">
        <v>304</v>
      </c>
      <c r="E12" s="1729" t="e">
        <f>'251219_변경사항 요약'!#REF!</f>
        <v>#REF!</v>
      </c>
      <c r="F12" s="1729">
        <f>'251219_변경사항 요약'!AB17</f>
        <v>195.57521250000002</v>
      </c>
      <c r="G12" s="1736" t="e">
        <f t="shared" si="0"/>
        <v>#REF!</v>
      </c>
      <c r="H12" s="1729" t="s">
        <v>2484</v>
      </c>
    </row>
    <row r="13" spans="2:8" x14ac:dyDescent="0.4">
      <c r="B13" s="1874"/>
      <c r="C13" s="1874"/>
      <c r="D13" s="1728" t="s">
        <v>2271</v>
      </c>
      <c r="E13" s="1729" t="e">
        <f>'251219_변경사항 요약'!#REF!</f>
        <v>#REF!</v>
      </c>
      <c r="F13" s="1729">
        <f>'251219_변경사항 요약'!AC17</f>
        <v>190.47009749999998</v>
      </c>
      <c r="G13" s="1736" t="e">
        <f t="shared" si="0"/>
        <v>#REF!</v>
      </c>
      <c r="H13" s="1729" t="s">
        <v>2484</v>
      </c>
    </row>
    <row r="14" spans="2:8" x14ac:dyDescent="0.4">
      <c r="B14" s="1874"/>
      <c r="C14" s="1874"/>
      <c r="D14" s="1728" t="s">
        <v>2272</v>
      </c>
      <c r="E14" s="1729" t="e">
        <f>'251219_변경사항 요약'!#REF!</f>
        <v>#REF!</v>
      </c>
      <c r="F14" s="1729">
        <f>'251219_변경사항 요약'!AD17</f>
        <v>195.05969999999999</v>
      </c>
      <c r="G14" s="1736" t="e">
        <f t="shared" si="0"/>
        <v>#REF!</v>
      </c>
      <c r="H14" s="1729" t="s">
        <v>2484</v>
      </c>
    </row>
    <row r="15" spans="2:8" x14ac:dyDescent="0.4">
      <c r="B15" s="1874"/>
      <c r="C15" s="1874"/>
      <c r="D15" s="1731" t="s">
        <v>2273</v>
      </c>
      <c r="E15" s="1732" t="e">
        <f>'251219_변경사항 요약'!#REF!</f>
        <v>#REF!</v>
      </c>
      <c r="F15" s="1732">
        <f>'251219_변경사항 요약'!AE17</f>
        <v>201.173295</v>
      </c>
      <c r="G15" s="1737" t="e">
        <f t="shared" si="0"/>
        <v>#REF!</v>
      </c>
      <c r="H15" s="1732" t="s">
        <v>2484</v>
      </c>
    </row>
    <row r="16" spans="2:8" ht="34.799999999999997" x14ac:dyDescent="0.4">
      <c r="B16" s="1874" t="s">
        <v>668</v>
      </c>
      <c r="C16" s="1874"/>
      <c r="D16" s="1725" t="s">
        <v>303</v>
      </c>
      <c r="E16" s="1727" t="e">
        <f>'251219_변경사항 요약'!#REF!</f>
        <v>#REF!</v>
      </c>
      <c r="F16" s="1727">
        <f>'251219_변경사항 요약'!W24</f>
        <v>186.52324999999999</v>
      </c>
      <c r="G16" s="1738" t="e">
        <f>SUM(F16-E16)</f>
        <v>#REF!</v>
      </c>
      <c r="H16" s="1734" t="s">
        <v>2462</v>
      </c>
    </row>
    <row r="17" spans="2:8" x14ac:dyDescent="0.4">
      <c r="B17" s="1874"/>
      <c r="C17" s="1874"/>
      <c r="D17" s="1728" t="s">
        <v>304</v>
      </c>
      <c r="E17" s="1730" t="e">
        <f>'251219_변경사항 요약'!#REF!</f>
        <v>#REF!</v>
      </c>
      <c r="F17" s="1730">
        <f>'251219_변경사항 요약'!AB24</f>
        <v>115.64475000000002</v>
      </c>
      <c r="G17" s="1730" t="e">
        <f>SUM(F17-E17)</f>
        <v>#REF!</v>
      </c>
      <c r="H17" s="1728"/>
    </row>
    <row r="18" spans="2:8" x14ac:dyDescent="0.4">
      <c r="B18" s="1874"/>
      <c r="C18" s="1874"/>
      <c r="D18" s="1728" t="s">
        <v>2271</v>
      </c>
      <c r="E18" s="1730" t="e">
        <f>'251219_변경사항 요약'!#REF!</f>
        <v>#REF!</v>
      </c>
      <c r="F18" s="1730">
        <f>'251219_변경사항 요약'!AC24</f>
        <v>74.327500000000001</v>
      </c>
      <c r="G18" s="1730" t="e">
        <f>SUM(F18-E18)</f>
        <v>#REF!</v>
      </c>
      <c r="H18" s="1728" t="s">
        <v>2463</v>
      </c>
    </row>
    <row r="19" spans="2:8" x14ac:dyDescent="0.4">
      <c r="B19" s="1874"/>
      <c r="C19" s="1874"/>
      <c r="D19" s="1728" t="s">
        <v>2272</v>
      </c>
      <c r="E19" s="1730" t="e">
        <f>'251219_변경사항 요약'!#REF!</f>
        <v>#REF!</v>
      </c>
      <c r="F19" s="1730">
        <f>'251219_변경사항 요약'!AD24</f>
        <v>65.073499999999996</v>
      </c>
      <c r="G19" s="1730" t="e">
        <f>SUM(F19-E19)</f>
        <v>#REF!</v>
      </c>
      <c r="H19" s="1728" t="s">
        <v>2464</v>
      </c>
    </row>
    <row r="20" spans="2:8" x14ac:dyDescent="0.4">
      <c r="B20" s="1874"/>
      <c r="C20" s="1874"/>
      <c r="D20" s="1731" t="s">
        <v>2273</v>
      </c>
      <c r="E20" s="1733" t="e">
        <f>'251219_변경사항 요약'!#REF!</f>
        <v>#REF!</v>
      </c>
      <c r="F20" s="1733">
        <f>'251219_변경사항 요약'!AE24</f>
        <v>68.073499999999996</v>
      </c>
      <c r="G20" s="1733" t="e">
        <f>SUM(F20-E20)</f>
        <v>#REF!</v>
      </c>
      <c r="H20" s="1731" t="s">
        <v>2465</v>
      </c>
    </row>
  </sheetData>
  <mergeCells count="5">
    <mergeCell ref="B5:C5"/>
    <mergeCell ref="B16:C20"/>
    <mergeCell ref="C6:C10"/>
    <mergeCell ref="C11:C15"/>
    <mergeCell ref="B6:B15"/>
  </mergeCells>
  <phoneticPr fontId="4" type="noConversion"/>
  <pageMargins left="0.7" right="0.7" top="0.75" bottom="0.75" header="0.3" footer="0.3"/>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4BF1-0D28-4804-8CAD-88049EB07F56}">
  <sheetPr>
    <tabColor rgb="FFFFFF00"/>
    <pageSetUpPr fitToPage="1"/>
  </sheetPr>
  <dimension ref="B2:F17"/>
  <sheetViews>
    <sheetView showGridLines="0" view="pageBreakPreview" zoomScaleNormal="100" zoomScaleSheetLayoutView="100" workbookViewId="0">
      <selection activeCell="E11" sqref="E11"/>
    </sheetView>
  </sheetViews>
  <sheetFormatPr defaultRowHeight="17.399999999999999" x14ac:dyDescent="0.4"/>
  <cols>
    <col min="1" max="1" width="3.296875" customWidth="1"/>
    <col min="2" max="2" width="17.3984375" bestFit="1" customWidth="1"/>
    <col min="3" max="3" width="9" hidden="1" customWidth="1"/>
    <col min="4" max="4" width="9" bestFit="1" customWidth="1"/>
    <col min="5" max="5" width="120.796875" customWidth="1"/>
  </cols>
  <sheetData>
    <row r="2" spans="2:6" ht="25.2" x14ac:dyDescent="0.4">
      <c r="B2" s="37" t="s">
        <v>2489</v>
      </c>
      <c r="C2" s="1253"/>
      <c r="D2" s="1253"/>
      <c r="E2" s="1253"/>
    </row>
    <row r="3" spans="2:6" x14ac:dyDescent="0.4">
      <c r="B3" s="1716" t="s">
        <v>2488</v>
      </c>
      <c r="C3" s="1253"/>
      <c r="D3" s="1253"/>
      <c r="E3" s="1253"/>
    </row>
    <row r="4" spans="2:6" x14ac:dyDescent="0.4">
      <c r="B4" s="1717"/>
      <c r="C4" s="1717"/>
      <c r="D4" s="1717"/>
      <c r="E4" s="1717"/>
    </row>
    <row r="5" spans="2:6" x14ac:dyDescent="0.4">
      <c r="B5" s="1718" t="s">
        <v>0</v>
      </c>
      <c r="C5" s="1718" t="s">
        <v>2449</v>
      </c>
      <c r="D5" s="1718" t="s">
        <v>67</v>
      </c>
      <c r="E5" s="1718" t="s">
        <v>2450</v>
      </c>
    </row>
    <row r="6" spans="2:6" ht="245.4" hidden="1" customHeight="1" x14ac:dyDescent="0.4">
      <c r="B6" s="1719" t="s">
        <v>358</v>
      </c>
      <c r="C6" s="1719" t="s">
        <v>2451</v>
      </c>
      <c r="D6" s="1268" t="s">
        <v>69</v>
      </c>
      <c r="E6" s="1720" t="s">
        <v>2452</v>
      </c>
      <c r="F6" t="s">
        <v>2453</v>
      </c>
    </row>
    <row r="7" spans="2:6" ht="194.4" hidden="1" customHeight="1" x14ac:dyDescent="0.4">
      <c r="B7" s="1261"/>
      <c r="C7" s="1261"/>
      <c r="D7" s="1268" t="s">
        <v>194</v>
      </c>
      <c r="E7" s="1720" t="s">
        <v>2454</v>
      </c>
    </row>
    <row r="8" spans="2:6" hidden="1" x14ac:dyDescent="0.4">
      <c r="B8" s="1261"/>
      <c r="C8" s="1261"/>
      <c r="D8" s="1268" t="s">
        <v>2244</v>
      </c>
      <c r="E8" s="1257"/>
    </row>
    <row r="9" spans="2:6" hidden="1" x14ac:dyDescent="0.4">
      <c r="B9" s="1261"/>
      <c r="C9" s="1261"/>
      <c r="D9" s="1268" t="s">
        <v>72</v>
      </c>
      <c r="E9" s="1721" t="s">
        <v>2455</v>
      </c>
    </row>
    <row r="10" spans="2:6" hidden="1" x14ac:dyDescent="0.4">
      <c r="B10" s="1268" t="s">
        <v>2456</v>
      </c>
      <c r="C10" s="1264"/>
      <c r="D10" s="1268" t="s">
        <v>2320</v>
      </c>
      <c r="E10" s="1264"/>
    </row>
    <row r="11" spans="2:6" ht="379.2" customHeight="1" x14ac:dyDescent="0.4">
      <c r="B11" s="1740" t="s">
        <v>358</v>
      </c>
      <c r="C11" s="1740" t="s">
        <v>2457</v>
      </c>
      <c r="D11" s="1742" t="s">
        <v>69</v>
      </c>
      <c r="E11" s="1720" t="s">
        <v>2469</v>
      </c>
    </row>
    <row r="12" spans="2:6" ht="215.4" customHeight="1" x14ac:dyDescent="0.4">
      <c r="B12" s="1743"/>
      <c r="C12" s="1743"/>
      <c r="D12" s="1742" t="s">
        <v>194</v>
      </c>
      <c r="E12" s="1720" t="s">
        <v>2458</v>
      </c>
    </row>
    <row r="13" spans="2:6" x14ac:dyDescent="0.4">
      <c r="B13" s="1743"/>
      <c r="C13" s="1743"/>
      <c r="D13" s="1742" t="s">
        <v>2244</v>
      </c>
      <c r="E13" s="1257"/>
    </row>
    <row r="14" spans="2:6" x14ac:dyDescent="0.4">
      <c r="B14" s="1743"/>
      <c r="C14" s="1744"/>
      <c r="D14" s="1742" t="s">
        <v>72</v>
      </c>
      <c r="E14" s="1721" t="s">
        <v>2455</v>
      </c>
    </row>
    <row r="15" spans="2:6" x14ac:dyDescent="0.4">
      <c r="B15" s="1742" t="s">
        <v>2456</v>
      </c>
      <c r="C15" s="1742"/>
      <c r="D15" s="1742" t="s">
        <v>2320</v>
      </c>
      <c r="E15" s="1264"/>
    </row>
    <row r="16" spans="2:6" ht="46.8" x14ac:dyDescent="0.4">
      <c r="B16" s="1878" t="s">
        <v>670</v>
      </c>
      <c r="C16" s="1879"/>
      <c r="D16" s="1880"/>
      <c r="E16" s="1741" t="s">
        <v>2490</v>
      </c>
    </row>
    <row r="17" spans="2:5" ht="211.2" customHeight="1" x14ac:dyDescent="0.4">
      <c r="B17" s="1875" t="s">
        <v>668</v>
      </c>
      <c r="C17" s="1876"/>
      <c r="D17" s="1877"/>
      <c r="E17" s="1722" t="s">
        <v>2459</v>
      </c>
    </row>
  </sheetData>
  <mergeCells count="2">
    <mergeCell ref="B17:D17"/>
    <mergeCell ref="B16:D16"/>
  </mergeCells>
  <phoneticPr fontId="4" type="noConversion"/>
  <pageMargins left="0.25" right="0.25" top="0.75" bottom="0.75" header="0.3" footer="0.3"/>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8B94-0E0F-406D-99CC-DA159C70535C}">
  <sheetPr>
    <tabColor rgb="FF92D050"/>
    <pageSetUpPr fitToPage="1"/>
  </sheetPr>
  <dimension ref="A1:BG85"/>
  <sheetViews>
    <sheetView showGridLines="0" showZeros="0" view="pageBreakPreview" topLeftCell="A11" zoomScale="55" zoomScaleNormal="55" zoomScaleSheetLayoutView="55" workbookViewId="0">
      <selection activeCell="L30" sqref="L30"/>
    </sheetView>
  </sheetViews>
  <sheetFormatPr defaultRowHeight="17.399999999999999" x14ac:dyDescent="0.4"/>
  <cols>
    <col min="2" max="3" width="14.69921875" customWidth="1"/>
    <col min="4" max="4" width="18.3984375" customWidth="1"/>
    <col min="5" max="5" width="15.09765625" customWidth="1"/>
    <col min="6" max="6" width="18.3984375" customWidth="1"/>
    <col min="7" max="9" width="9.5" customWidth="1"/>
    <col min="10" max="22" width="8.69921875" customWidth="1"/>
    <col min="23" max="23" width="8.69921875" style="103" customWidth="1"/>
    <col min="24" max="31" width="8.69921875" customWidth="1"/>
    <col min="35" max="54" width="13.09765625" customWidth="1"/>
    <col min="55" max="59" width="20.09765625" customWidth="1"/>
  </cols>
  <sheetData>
    <row r="1" spans="2:59" ht="36" x14ac:dyDescent="0.4">
      <c r="B1" s="734" t="s">
        <v>2423</v>
      </c>
      <c r="C1" s="734"/>
      <c r="T1" s="120"/>
      <c r="AE1" s="1488" t="s">
        <v>2426</v>
      </c>
    </row>
    <row r="2" spans="2:59" ht="18.600000000000001" customHeight="1" x14ac:dyDescent="0.4">
      <c r="B2" s="734"/>
      <c r="C2" s="734"/>
      <c r="T2" s="120"/>
      <c r="AE2" s="1488"/>
    </row>
    <row r="3" spans="2:59" ht="37.200000000000003" customHeight="1" x14ac:dyDescent="0.4">
      <c r="B3" s="37" t="s">
        <v>2422</v>
      </c>
      <c r="C3" s="734"/>
      <c r="T3" s="120"/>
    </row>
    <row r="4" spans="2:59" ht="228" customHeight="1" x14ac:dyDescent="0.4">
      <c r="B4" s="734"/>
      <c r="C4" s="734"/>
      <c r="T4" s="120"/>
    </row>
    <row r="5" spans="2:59" ht="228" customHeight="1" x14ac:dyDescent="0.4">
      <c r="B5" s="734"/>
      <c r="C5" s="734"/>
      <c r="T5" s="120"/>
    </row>
    <row r="6" spans="2:59" ht="228" customHeight="1" x14ac:dyDescent="0.4">
      <c r="B6" s="734"/>
      <c r="C6" s="734"/>
      <c r="T6" s="120"/>
    </row>
    <row r="7" spans="2:59" ht="228" customHeight="1" x14ac:dyDescent="0.4">
      <c r="B7" s="734"/>
      <c r="C7" s="734"/>
      <c r="T7" s="120"/>
    </row>
    <row r="8" spans="2:59" ht="228" customHeight="1" x14ac:dyDescent="0.4">
      <c r="B8" s="734"/>
      <c r="C8" s="734"/>
      <c r="T8" s="120"/>
    </row>
    <row r="9" spans="2:59" ht="228" customHeight="1" x14ac:dyDescent="0.4">
      <c r="B9" s="734"/>
      <c r="C9" s="734"/>
      <c r="T9" s="120"/>
    </row>
    <row r="10" spans="2:59" ht="228" customHeight="1" x14ac:dyDescent="0.4">
      <c r="B10" s="734"/>
      <c r="C10" s="734"/>
      <c r="T10" s="120"/>
    </row>
    <row r="11" spans="2:59" ht="228" customHeight="1" x14ac:dyDescent="0.4">
      <c r="B11" s="734"/>
      <c r="C11" s="734"/>
      <c r="T11" s="120"/>
    </row>
    <row r="12" spans="2:59" s="118" customFormat="1" ht="19.350000000000001" customHeight="1" x14ac:dyDescent="0.4">
      <c r="D12" s="677"/>
      <c r="E12" s="677"/>
      <c r="F12" s="677"/>
      <c r="G12" s="678"/>
      <c r="H12" s="678"/>
      <c r="I12" s="678"/>
      <c r="J12" s="678"/>
      <c r="K12" s="678"/>
      <c r="L12" s="678"/>
      <c r="M12" s="678"/>
      <c r="N12" s="678"/>
      <c r="O12" s="678"/>
      <c r="P12" s="678"/>
      <c r="Q12" s="678"/>
      <c r="R12" s="678"/>
      <c r="S12" s="678"/>
      <c r="T12" s="678"/>
      <c r="U12" s="678"/>
      <c r="V12" s="678"/>
      <c r="AD12" s="786"/>
      <c r="AE12" s="786" t="s">
        <v>549</v>
      </c>
    </row>
    <row r="13" spans="2:59" s="118" customFormat="1" ht="33" customHeight="1" thickBot="1" x14ac:dyDescent="0.45">
      <c r="B13" s="37" t="s">
        <v>2421</v>
      </c>
      <c r="D13" s="677"/>
      <c r="E13" s="677"/>
      <c r="F13" s="677"/>
      <c r="G13" s="678"/>
      <c r="H13" s="678"/>
      <c r="I13" s="678"/>
      <c r="J13" s="678"/>
      <c r="K13" s="678"/>
      <c r="L13" s="678"/>
      <c r="M13" s="678"/>
      <c r="N13" s="678"/>
      <c r="O13" s="678"/>
      <c r="P13" s="678"/>
      <c r="Q13" s="678"/>
      <c r="R13" s="678"/>
      <c r="S13" s="678"/>
      <c r="T13" s="678"/>
      <c r="U13" s="678"/>
      <c r="V13" s="678"/>
      <c r="AD13" s="786"/>
      <c r="AE13" s="786"/>
    </row>
    <row r="14" spans="2:59" s="110" customFormat="1" ht="27.15" customHeight="1" x14ac:dyDescent="0.4">
      <c r="B14" s="1489"/>
      <c r="C14" s="1490"/>
      <c r="D14" s="1491"/>
      <c r="E14" s="1492"/>
      <c r="F14" s="1850" t="s">
        <v>2211</v>
      </c>
      <c r="G14" s="1493"/>
      <c r="H14" s="1493"/>
      <c r="I14" s="1493"/>
      <c r="J14" s="1493"/>
      <c r="K14" s="1493"/>
      <c r="L14" s="1493"/>
      <c r="M14" s="1493"/>
      <c r="N14" s="1493"/>
      <c r="O14" s="1494" t="s">
        <v>357</v>
      </c>
      <c r="P14" s="1493"/>
      <c r="Q14" s="1493"/>
      <c r="R14" s="1493"/>
      <c r="S14" s="1493"/>
      <c r="T14" s="1493"/>
      <c r="U14" s="1493"/>
      <c r="V14" s="1493"/>
      <c r="W14" s="1495"/>
      <c r="X14" s="1493"/>
      <c r="Y14" s="1496"/>
      <c r="Z14" s="1497" t="s">
        <v>496</v>
      </c>
      <c r="AA14" s="1493"/>
      <c r="AB14" s="1495"/>
      <c r="AC14" s="1498" t="s">
        <v>2208</v>
      </c>
      <c r="AD14" s="1498" t="s">
        <v>2209</v>
      </c>
      <c r="AE14" s="1498" t="s">
        <v>2210</v>
      </c>
      <c r="AG14" s="797"/>
      <c r="AH14" s="797"/>
      <c r="BD14"/>
      <c r="BE14"/>
      <c r="BF14"/>
      <c r="BG14"/>
    </row>
    <row r="15" spans="2:59" s="110" customFormat="1" ht="27.15" customHeight="1" x14ac:dyDescent="0.4">
      <c r="B15" s="1499" t="s">
        <v>65</v>
      </c>
      <c r="C15" s="1500" t="s">
        <v>556</v>
      </c>
      <c r="D15" s="1501" t="s">
        <v>0</v>
      </c>
      <c r="E15" s="1502" t="s">
        <v>66</v>
      </c>
      <c r="F15" s="1851"/>
      <c r="G15" s="1503" t="s">
        <v>175</v>
      </c>
      <c r="H15" s="1504" t="s">
        <v>176</v>
      </c>
      <c r="I15" s="1505" t="s">
        <v>177</v>
      </c>
      <c r="J15" s="1506" t="s">
        <v>436</v>
      </c>
      <c r="K15" s="1503" t="s">
        <v>178</v>
      </c>
      <c r="L15" s="1504" t="s">
        <v>179</v>
      </c>
      <c r="M15" s="1505" t="s">
        <v>180</v>
      </c>
      <c r="N15" s="1506" t="s">
        <v>189</v>
      </c>
      <c r="O15" s="1503" t="s">
        <v>181</v>
      </c>
      <c r="P15" s="1504" t="s">
        <v>182</v>
      </c>
      <c r="Q15" s="1505" t="s">
        <v>183</v>
      </c>
      <c r="R15" s="1506" t="s">
        <v>190</v>
      </c>
      <c r="S15" s="1503" t="s">
        <v>184</v>
      </c>
      <c r="T15" s="1504" t="s">
        <v>185</v>
      </c>
      <c r="U15" s="1505" t="s">
        <v>186</v>
      </c>
      <c r="V15" s="1506" t="s">
        <v>191</v>
      </c>
      <c r="W15" s="1507" t="s">
        <v>187</v>
      </c>
      <c r="X15" s="1503" t="s">
        <v>188</v>
      </c>
      <c r="Y15" s="1504" t="s">
        <v>189</v>
      </c>
      <c r="Z15" s="1505" t="s">
        <v>190</v>
      </c>
      <c r="AA15" s="1504" t="s">
        <v>191</v>
      </c>
      <c r="AB15" s="1507" t="s">
        <v>187</v>
      </c>
      <c r="AC15" s="1508" t="s">
        <v>187</v>
      </c>
      <c r="AD15" s="1508" t="s">
        <v>187</v>
      </c>
      <c r="AE15" s="1508" t="s">
        <v>187</v>
      </c>
      <c r="AG15" s="118"/>
      <c r="AH15" s="118"/>
      <c r="BD15" s="118"/>
      <c r="BE15" s="118"/>
      <c r="BF15" s="118"/>
      <c r="BG15" s="118"/>
    </row>
    <row r="16" spans="2:59" s="110" customFormat="1" ht="27.15" customHeight="1" thickBot="1" x14ac:dyDescent="0.45">
      <c r="B16" s="894"/>
      <c r="C16" s="895"/>
      <c r="D16" s="895"/>
      <c r="E16" s="895"/>
      <c r="F16" s="1450">
        <f>F34+F22+F27</f>
        <v>1363.949177318</v>
      </c>
      <c r="G16" s="1446">
        <f t="shared" ref="G16:AE16" si="0">SUM(G27,G22,G34)</f>
        <v>100.91694583333333</v>
      </c>
      <c r="H16" s="1447">
        <f t="shared" si="0"/>
        <v>107.72450337333332</v>
      </c>
      <c r="I16" s="1448">
        <f t="shared" si="0"/>
        <v>104.74626383333334</v>
      </c>
      <c r="J16" s="1449">
        <f t="shared" si="0"/>
        <v>313.38771303999999</v>
      </c>
      <c r="K16" s="1446">
        <f t="shared" si="0"/>
        <v>106.71880790933334</v>
      </c>
      <c r="L16" s="1447">
        <f t="shared" si="0"/>
        <v>162.41210223333334</v>
      </c>
      <c r="M16" s="1448">
        <f t="shared" si="0"/>
        <v>113.39077837733333</v>
      </c>
      <c r="N16" s="1449">
        <f t="shared" si="0"/>
        <v>382.52168851999994</v>
      </c>
      <c r="O16" s="1446">
        <f t="shared" si="0"/>
        <v>150.31887289333332</v>
      </c>
      <c r="P16" s="1447">
        <f t="shared" si="0"/>
        <v>120.85890887733333</v>
      </c>
      <c r="Q16" s="1448">
        <f t="shared" si="0"/>
        <v>140.78362233333331</v>
      </c>
      <c r="R16" s="1449">
        <f t="shared" si="0"/>
        <v>411.961404104</v>
      </c>
      <c r="S16" s="1446">
        <f t="shared" si="0"/>
        <v>119.41513029333333</v>
      </c>
      <c r="T16" s="1447">
        <f t="shared" si="0"/>
        <v>152.76873687733334</v>
      </c>
      <c r="U16" s="1448">
        <f t="shared" si="0"/>
        <v>179.17095568533333</v>
      </c>
      <c r="V16" s="1449">
        <f t="shared" si="0"/>
        <v>451.354822856</v>
      </c>
      <c r="W16" s="1450">
        <f t="shared" si="0"/>
        <v>1559.2256285199999</v>
      </c>
      <c r="X16" s="1446">
        <f t="shared" si="0"/>
        <v>427.87926576000007</v>
      </c>
      <c r="Y16" s="1447">
        <f t="shared" si="0"/>
        <v>462.06469229999999</v>
      </c>
      <c r="Z16" s="1448">
        <f t="shared" si="0"/>
        <v>362.07235248000001</v>
      </c>
      <c r="AA16" s="1447">
        <f t="shared" si="0"/>
        <v>468.13685028000009</v>
      </c>
      <c r="AB16" s="1450">
        <f t="shared" si="0"/>
        <v>1720.1531608200003</v>
      </c>
      <c r="AC16" s="1450">
        <f t="shared" si="0"/>
        <v>1993.4417067360002</v>
      </c>
      <c r="AD16" s="1450">
        <f t="shared" si="0"/>
        <v>1921.6237656977999</v>
      </c>
      <c r="AE16" s="1450">
        <f t="shared" si="0"/>
        <v>1786.72613998269</v>
      </c>
      <c r="AG16" s="118"/>
      <c r="AH16" s="118"/>
      <c r="BD16" s="118"/>
      <c r="BE16" s="118"/>
      <c r="BF16" s="118"/>
      <c r="BG16" s="118"/>
    </row>
    <row r="17" spans="2:59" s="110" customFormat="1" ht="27.15" customHeight="1" x14ac:dyDescent="0.4">
      <c r="B17" s="1852" t="s">
        <v>51</v>
      </c>
      <c r="C17" s="884" t="s">
        <v>558</v>
      </c>
      <c r="D17" s="681" t="s">
        <v>49</v>
      </c>
      <c r="E17" s="875" t="s">
        <v>68</v>
      </c>
      <c r="F17" s="1455">
        <v>431.563581</v>
      </c>
      <c r="G17" s="1405">
        <f>'2. PFS 충전, 조립 상업매출'!G9</f>
        <v>27.258676000000001</v>
      </c>
      <c r="H17" s="1406">
        <f>'2. PFS 충전, 조립 상업매출'!H9</f>
        <v>24.13214</v>
      </c>
      <c r="I17" s="1407">
        <f>'2. PFS 충전, 조립 상업매출'!I9</f>
        <v>23.073119999999999</v>
      </c>
      <c r="J17" s="1408">
        <f t="shared" ref="J17:J18" si="1">SUM(G17:I17)</f>
        <v>74.463936000000004</v>
      </c>
      <c r="K17" s="1405">
        <f>'2. PFS 충전, 조립 상업매출'!J9</f>
        <v>29.963304000000001</v>
      </c>
      <c r="L17" s="1405">
        <f>'2. PFS 충전, 조립 상업매출'!K9</f>
        <v>45.593387999999997</v>
      </c>
      <c r="M17" s="1405">
        <f>'2. PFS 충전, 조립 상업매출'!L9</f>
        <v>29.166785999999998</v>
      </c>
      <c r="N17" s="1408">
        <f t="shared" ref="N17:N18" si="2">SUM(K17:M17)</f>
        <v>104.723478</v>
      </c>
      <c r="O17" s="1405">
        <f>'2. PFS 충전, 조립 상업매출'!M9</f>
        <v>45.772405999999997</v>
      </c>
      <c r="P17" s="1405">
        <f>'2. PFS 충전, 조립 상업매출'!N9</f>
        <v>39.399425999999998</v>
      </c>
      <c r="Q17" s="1405">
        <f>'2. PFS 충전, 조립 상업매출'!O9</f>
        <v>18.125315999999998</v>
      </c>
      <c r="R17" s="1408">
        <f t="shared" ref="R17:R18" si="3">SUM(O17:Q17)</f>
        <v>103.29714799999999</v>
      </c>
      <c r="S17" s="1405">
        <f>'2. PFS 충전, 조립 상업매출'!P9</f>
        <v>33.614153999999999</v>
      </c>
      <c r="T17" s="1406">
        <f>'2. PFS 충전, 조립 상업매출'!Q9</f>
        <v>47.059542</v>
      </c>
      <c r="U17" s="1407">
        <f>'2. PFS 충전, 조립 상업매출'!R9</f>
        <v>37.631627999999999</v>
      </c>
      <c r="V17" s="1408">
        <f t="shared" ref="V17:V19" si="4">SUM(S17:U17)</f>
        <v>118.30532400000001</v>
      </c>
      <c r="W17" s="1409">
        <f>+J17+N17+R17+V17</f>
        <v>400.78988600000002</v>
      </c>
      <c r="X17" s="1405">
        <f>SUM('2. PFS 충전, 조립 상업매출'!G18:I18)</f>
        <v>141</v>
      </c>
      <c r="Y17" s="1406">
        <f>SUM('2. PFS 충전, 조립 상업매출'!J18:L18)</f>
        <v>156</v>
      </c>
      <c r="Z17" s="1406">
        <f>SUM('2. PFS 충전, 조립 상업매출'!M18:O18)</f>
        <v>103</v>
      </c>
      <c r="AA17" s="1408">
        <f>SUM('2. PFS 충전, 조립 상업매출'!P18:R18)</f>
        <v>161</v>
      </c>
      <c r="AB17" s="1409">
        <f t="shared" ref="AB17:AB18" si="5">SUM(X17:AA17)</f>
        <v>561</v>
      </c>
      <c r="AC17" s="1409">
        <f>'2. PFS 충전, 조립 상업매출'!S27</f>
        <v>664</v>
      </c>
      <c r="AD17" s="1409">
        <f>'2. PFS 충전, 조립 상업매출'!S36</f>
        <v>683</v>
      </c>
      <c r="AE17" s="1409">
        <f>'2. PFS 충전, 조립 상업매출'!S45</f>
        <v>615</v>
      </c>
      <c r="AG17" s="118"/>
      <c r="AH17" s="118"/>
      <c r="BD17" s="118"/>
      <c r="BE17" s="118"/>
      <c r="BF17" s="118"/>
      <c r="BG17" s="118"/>
    </row>
    <row r="18" spans="2:59" s="110" customFormat="1" ht="26.4" customHeight="1" x14ac:dyDescent="0.4">
      <c r="B18" s="1831"/>
      <c r="C18" s="885"/>
      <c r="D18" s="114"/>
      <c r="E18" s="876" t="s">
        <v>70</v>
      </c>
      <c r="F18" s="1456">
        <v>409.14797640000006</v>
      </c>
      <c r="G18" s="1410">
        <f>'2. PFS 충전, 조립 상업매출'!G12</f>
        <v>30.082792000000001</v>
      </c>
      <c r="H18" s="1411">
        <f>'2. PFS 충전, 조립 상업매출'!H12</f>
        <v>38.482422</v>
      </c>
      <c r="I18" s="1412">
        <f>'2. PFS 충전, 조립 상업매출'!I12</f>
        <v>23.938824</v>
      </c>
      <c r="J18" s="1413">
        <f t="shared" si="1"/>
        <v>92.504037999999994</v>
      </c>
      <c r="K18" s="1410">
        <f>'2. PFS 충전, 조립 상업매출'!J12</f>
        <v>18.515110575999998</v>
      </c>
      <c r="L18" s="1411">
        <f>'2. PFS 충전, 조립 상업매출'!K12</f>
        <v>26.490360500000001</v>
      </c>
      <c r="M18" s="1412">
        <f>'2. PFS 충전, 조립 상업매출'!L12</f>
        <v>15.563746943999998</v>
      </c>
      <c r="N18" s="1413">
        <f t="shared" si="2"/>
        <v>60.569218019999994</v>
      </c>
      <c r="O18" s="1410">
        <f>'2. PFS 충전, 조립 상업매출'!M12</f>
        <v>35.624331959999992</v>
      </c>
      <c r="P18" s="1412">
        <f>'2. PFS 충전, 조립 상업매출'!N12</f>
        <v>35.327341743999995</v>
      </c>
      <c r="Q18" s="1411">
        <f>'2. PFS 충전, 조립 상업매출'!O12</f>
        <v>47.045768799999998</v>
      </c>
      <c r="R18" s="1413">
        <f t="shared" si="3"/>
        <v>117.99744250399999</v>
      </c>
      <c r="S18" s="1410">
        <f>'2. PFS 충전, 조립 상업매출'!P12</f>
        <v>25.347550160000001</v>
      </c>
      <c r="T18" s="1411">
        <f>'2. PFS 충전, 조립 상업매출'!Q12</f>
        <v>15.563746943999998</v>
      </c>
      <c r="U18" s="1412">
        <f>'2. PFS 충전, 조립 상업매출'!R12</f>
        <v>41.924890151999996</v>
      </c>
      <c r="V18" s="1413">
        <f t="shared" si="4"/>
        <v>82.836187255999988</v>
      </c>
      <c r="W18" s="1414">
        <f>+J18+N18+R18+V18</f>
        <v>353.90688577999993</v>
      </c>
      <c r="X18" s="1410">
        <f>SUM('2. PFS 충전, 조립 상업매출'!G21:I21)</f>
        <v>109</v>
      </c>
      <c r="Y18" s="1411">
        <f>SUM('2. PFS 충전, 조립 상업매출'!J21:L21)</f>
        <v>120</v>
      </c>
      <c r="Z18" s="1411">
        <f>SUM('2. PFS 충전, 조립 상업매출'!M21:O21)</f>
        <v>82</v>
      </c>
      <c r="AA18" s="1413">
        <f>SUM('2. PFS 충전, 조립 상업매출'!P21:R21)</f>
        <v>109</v>
      </c>
      <c r="AB18" s="1414">
        <f t="shared" si="5"/>
        <v>420</v>
      </c>
      <c r="AC18" s="1414">
        <f>'2. PFS 충전, 조립 상업매출'!S30</f>
        <v>634</v>
      </c>
      <c r="AD18" s="1414">
        <f>'2. PFS 충전, 조립 상업매출'!S39</f>
        <v>545</v>
      </c>
      <c r="AE18" s="1414">
        <f>'2. PFS 충전, 조립 상업매출'!S48</f>
        <v>466</v>
      </c>
      <c r="AG18" s="797"/>
      <c r="AH18" s="797"/>
      <c r="BD18" s="118"/>
      <c r="BE18" s="118"/>
      <c r="BF18" s="118"/>
      <c r="BG18" s="118"/>
    </row>
    <row r="19" spans="2:59" s="110" customFormat="1" ht="27.15" customHeight="1" x14ac:dyDescent="0.4">
      <c r="B19" s="1831"/>
      <c r="C19" s="885"/>
      <c r="D19" s="114"/>
      <c r="E19" s="877" t="s">
        <v>11</v>
      </c>
      <c r="F19" s="1457">
        <v>185.86048020000001</v>
      </c>
      <c r="G19" s="1415">
        <f>'3. 포장 상업매출'!C6</f>
        <v>11.649035</v>
      </c>
      <c r="H19" s="1416">
        <f>'3. 포장 상업매출'!D6</f>
        <v>25.462555999999999</v>
      </c>
      <c r="I19" s="1417">
        <f>'3. 포장 상업매출'!E6</f>
        <v>34.3196935</v>
      </c>
      <c r="J19" s="1418">
        <f t="shared" ref="J19:J21" si="6">SUM(G19:I19)</f>
        <v>71.431284500000004</v>
      </c>
      <c r="K19" s="1419">
        <f>'3. 포장 상업매출'!F6</f>
        <v>30.871089000000001</v>
      </c>
      <c r="L19" s="1416">
        <f>'3. 포장 상업매출'!G6</f>
        <v>29.497246999999998</v>
      </c>
      <c r="M19" s="1417">
        <f>'3. 포장 상업매출'!H6</f>
        <v>40.932020000000001</v>
      </c>
      <c r="N19" s="1418">
        <f t="shared" ref="N19:N21" si="7">SUM(K19:M19)</f>
        <v>101.30035599999999</v>
      </c>
      <c r="O19" s="1419">
        <f>'3. 포장 상업매출'!I6</f>
        <v>26.838238999999998</v>
      </c>
      <c r="P19" s="1417">
        <f>'3. 포장 상업매출'!J6</f>
        <v>33.507818999999998</v>
      </c>
      <c r="Q19" s="1416">
        <f>'3. 포장 상업매출'!K6</f>
        <v>41.551265000000001</v>
      </c>
      <c r="R19" s="1418">
        <f t="shared" ref="R19:R21" si="8">SUM(O19:Q19)</f>
        <v>101.897323</v>
      </c>
      <c r="S19" s="1420">
        <f>'3. 포장 상업매출'!L6</f>
        <v>31.666133000000002</v>
      </c>
      <c r="T19" s="1416">
        <f>'3. 포장 상업매출'!M6</f>
        <v>38.290915999999996</v>
      </c>
      <c r="U19" s="1417">
        <f>'3. 포장 상업매출'!N6</f>
        <v>44.168707999999995</v>
      </c>
      <c r="V19" s="1418">
        <f t="shared" si="4"/>
        <v>114.12575699999999</v>
      </c>
      <c r="W19" s="1421">
        <f>+J19+N19+R19+V19</f>
        <v>388.75472049999996</v>
      </c>
      <c r="X19" s="1420">
        <f>'3. 포장 상업매출'!P6</f>
        <v>87.101802000000006</v>
      </c>
      <c r="Y19" s="1416">
        <f>'3. 포장 상업매출'!Q6</f>
        <v>90.872804000000002</v>
      </c>
      <c r="Z19" s="1416">
        <f>'3. 포장 상업매출'!R6</f>
        <v>91.717376999999999</v>
      </c>
      <c r="AA19" s="1417">
        <f>'3. 포장 상업매출'!S6</f>
        <v>104.022997</v>
      </c>
      <c r="AB19" s="1421">
        <f t="shared" ref="AB19:AB22" si="9">SUM(X19:AA19)</f>
        <v>373.71497999999997</v>
      </c>
      <c r="AC19" s="1421">
        <f>'3. 포장 상업매출'!U6</f>
        <v>373.71497999999997</v>
      </c>
      <c r="AD19" s="1421">
        <f>'3. 포장 상업매출'!V6</f>
        <v>373.71497999999997</v>
      </c>
      <c r="AE19" s="1421">
        <f>'3. 포장 상업매출'!W6</f>
        <v>373.71497999999997</v>
      </c>
      <c r="AG19" s="118"/>
      <c r="AH19" s="118"/>
      <c r="BD19" s="118"/>
      <c r="BE19" s="118"/>
      <c r="BF19" s="118"/>
      <c r="BG19" s="118"/>
    </row>
    <row r="20" spans="2:59" s="118" customFormat="1" ht="27.15" customHeight="1" x14ac:dyDescent="0.4">
      <c r="B20" s="1831"/>
      <c r="C20" s="886"/>
      <c r="D20" s="774"/>
      <c r="E20" s="209"/>
      <c r="F20" s="1458">
        <f>SUM(F17:F19)</f>
        <v>1026.5720376000002</v>
      </c>
      <c r="G20" s="1422">
        <f>SUM(G17:G19)</f>
        <v>68.990503000000004</v>
      </c>
      <c r="H20" s="1423">
        <f t="shared" ref="H20:U20" si="10">SUM(H17:H19)</f>
        <v>88.077117999999999</v>
      </c>
      <c r="I20" s="1424">
        <f t="shared" si="10"/>
        <v>81.331637499999999</v>
      </c>
      <c r="J20" s="1425">
        <f t="shared" si="6"/>
        <v>238.3992585</v>
      </c>
      <c r="K20" s="1422">
        <f t="shared" si="10"/>
        <v>79.349503576000004</v>
      </c>
      <c r="L20" s="1423">
        <f t="shared" si="10"/>
        <v>101.5809955</v>
      </c>
      <c r="M20" s="1424">
        <f t="shared" si="10"/>
        <v>85.662552943999998</v>
      </c>
      <c r="N20" s="1425">
        <f t="shared" si="7"/>
        <v>266.59305201999996</v>
      </c>
      <c r="O20" s="1422">
        <f t="shared" si="10"/>
        <v>108.23497696</v>
      </c>
      <c r="P20" s="1423">
        <f t="shared" si="10"/>
        <v>108.234586744</v>
      </c>
      <c r="Q20" s="1424">
        <f t="shared" si="10"/>
        <v>106.72234979999999</v>
      </c>
      <c r="R20" s="1425">
        <f t="shared" si="8"/>
        <v>323.19191350400001</v>
      </c>
      <c r="S20" s="1422">
        <f t="shared" si="10"/>
        <v>90.627837159999999</v>
      </c>
      <c r="T20" s="1423">
        <f t="shared" si="10"/>
        <v>100.91420494399999</v>
      </c>
      <c r="U20" s="1424">
        <f t="shared" si="10"/>
        <v>123.72522615199999</v>
      </c>
      <c r="V20" s="1425">
        <f t="shared" ref="V20:V21" si="11">SUM(S20:U20)</f>
        <v>315.26726825599997</v>
      </c>
      <c r="W20" s="1426">
        <f>+J20+N20+R20+V20</f>
        <v>1143.4514922799999</v>
      </c>
      <c r="X20" s="1427">
        <f t="shared" ref="X20:AA20" si="12">SUM(X17:X19)</f>
        <v>337.10180200000002</v>
      </c>
      <c r="Y20" s="1428">
        <f t="shared" si="12"/>
        <v>366.87280399999997</v>
      </c>
      <c r="Z20" s="1424">
        <f t="shared" si="12"/>
        <v>276.717377</v>
      </c>
      <c r="AA20" s="1423">
        <f t="shared" si="12"/>
        <v>374.02299700000003</v>
      </c>
      <c r="AB20" s="1426">
        <f t="shared" si="9"/>
        <v>1354.71498</v>
      </c>
      <c r="AC20" s="1426">
        <f>SUM(AC17:AC19)</f>
        <v>1671.71498</v>
      </c>
      <c r="AD20" s="1426">
        <f>SUM(AD17:AD19)</f>
        <v>1601.71498</v>
      </c>
      <c r="AE20" s="1426">
        <f>SUM(AE17:AE19)</f>
        <v>1454.71498</v>
      </c>
      <c r="AG20" s="797"/>
      <c r="AH20" s="797"/>
    </row>
    <row r="21" spans="2:59" s="110" customFormat="1" ht="27.15" customHeight="1" x14ac:dyDescent="0.4">
      <c r="B21" s="1831"/>
      <c r="C21" s="887"/>
      <c r="D21" s="775" t="s">
        <v>543</v>
      </c>
      <c r="E21" s="878"/>
      <c r="F21" s="1458">
        <v>50.005923949999996</v>
      </c>
      <c r="G21" s="1244">
        <f>'4. L&amp;P 상업 매출'!C5</f>
        <v>2.6525650000000001</v>
      </c>
      <c r="H21" s="1245">
        <f>'4. L&amp;P 상업 매출'!D5</f>
        <v>2.7458163999999998</v>
      </c>
      <c r="I21" s="1246">
        <f>'4. L&amp;P 상업 매출'!E5</f>
        <v>2.6536200000000001</v>
      </c>
      <c r="J21" s="1247">
        <f t="shared" si="6"/>
        <v>8.0520014</v>
      </c>
      <c r="K21" s="1244">
        <f>'4. L&amp;P 상업 매출'!F5</f>
        <v>4.198658</v>
      </c>
      <c r="L21" s="1245">
        <f>'4. L&amp;P 상업 매출'!G5</f>
        <v>4.7918944000000003</v>
      </c>
      <c r="M21" s="1246">
        <f>'4. L&amp;P 상업 매출'!H5</f>
        <v>3.2201436000000001</v>
      </c>
      <c r="N21" s="1247">
        <f t="shared" si="7"/>
        <v>12.210696</v>
      </c>
      <c r="O21" s="1244">
        <f>'4. L&amp;P 상업 매출'!I5</f>
        <v>5.0285435999999999</v>
      </c>
      <c r="P21" s="1245">
        <f>'4. L&amp;P 상업 매출'!J5</f>
        <v>5.6127878000000004</v>
      </c>
      <c r="Q21" s="1246">
        <f>'4. L&amp;P 상업 매출'!K5</f>
        <v>2.3312762</v>
      </c>
      <c r="R21" s="1247">
        <f t="shared" si="8"/>
        <v>12.9726076</v>
      </c>
      <c r="S21" s="1244">
        <f>'4. L&amp;P 상업 매출'!L5</f>
        <v>5.2395567999999999</v>
      </c>
      <c r="T21" s="1245">
        <f>'4. L&amp;P 상업 매출'!M5</f>
        <v>5.3743936000000003</v>
      </c>
      <c r="U21" s="1246">
        <f>'4. L&amp;P 상업 매출'!N5</f>
        <v>3.8248932</v>
      </c>
      <c r="V21" s="1247">
        <f t="shared" si="11"/>
        <v>14.4388436</v>
      </c>
      <c r="W21" s="1429">
        <f>+J21+N21+R21+V21</f>
        <v>47.674148599999995</v>
      </c>
      <c r="X21" s="1244">
        <f>'4. L&amp;P 상업 매출'!P5</f>
        <v>12.61496376</v>
      </c>
      <c r="Y21" s="1423">
        <f>'4. L&amp;P 상업 매출'!Q5</f>
        <v>12.8212308</v>
      </c>
      <c r="Z21" s="1246">
        <f>'4. L&amp;P 상업 매출'!R5</f>
        <v>13.62123798</v>
      </c>
      <c r="AA21" s="1245">
        <f>'4. L&amp;P 상업 매출'!S5</f>
        <v>15.160785779999999</v>
      </c>
      <c r="AB21" s="1429">
        <f t="shared" si="9"/>
        <v>54.218218319999998</v>
      </c>
      <c r="AC21" s="1429">
        <f>'4. L&amp;P 상업 매출'!U5</f>
        <v>56.929129236000001</v>
      </c>
      <c r="AD21" s="1429">
        <f>'4. L&amp;P 상업 매출'!V5</f>
        <v>59.775585697800004</v>
      </c>
      <c r="AE21" s="1429">
        <f>'4. L&amp;P 상업 매출'!W5</f>
        <v>62.764364982689997</v>
      </c>
      <c r="AG21" s="118"/>
      <c r="AH21" s="118"/>
      <c r="BD21" s="118"/>
      <c r="BE21" s="118"/>
      <c r="BF21" s="118"/>
      <c r="BG21" s="118"/>
    </row>
    <row r="22" spans="2:59" s="118" customFormat="1" ht="27.15" customHeight="1" x14ac:dyDescent="0.4">
      <c r="B22" s="1831"/>
      <c r="C22" s="888"/>
      <c r="D22" s="889"/>
      <c r="E22" s="889"/>
      <c r="F22" s="1459">
        <f>F20+F21</f>
        <v>1076.5779615500001</v>
      </c>
      <c r="G22" s="1430">
        <f>+G20+G21</f>
        <v>71.643068</v>
      </c>
      <c r="H22" s="1431">
        <f t="shared" ref="H22:W22" si="13">+H20+H21</f>
        <v>90.822934399999994</v>
      </c>
      <c r="I22" s="1432">
        <f t="shared" si="13"/>
        <v>83.985257500000003</v>
      </c>
      <c r="J22" s="1433">
        <f t="shared" si="13"/>
        <v>246.4512599</v>
      </c>
      <c r="K22" s="1430">
        <f t="shared" si="13"/>
        <v>83.548161575999998</v>
      </c>
      <c r="L22" s="1431">
        <f t="shared" si="13"/>
        <v>106.3728899</v>
      </c>
      <c r="M22" s="1432">
        <f t="shared" si="13"/>
        <v>88.882696543999998</v>
      </c>
      <c r="N22" s="1433">
        <f t="shared" si="13"/>
        <v>278.80374801999994</v>
      </c>
      <c r="O22" s="1430">
        <f t="shared" si="13"/>
        <v>113.26352056</v>
      </c>
      <c r="P22" s="1431">
        <f t="shared" si="13"/>
        <v>113.847374544</v>
      </c>
      <c r="Q22" s="1432">
        <f t="shared" si="13"/>
        <v>109.05362599999999</v>
      </c>
      <c r="R22" s="1433">
        <f t="shared" si="13"/>
        <v>336.16452110400002</v>
      </c>
      <c r="S22" s="1430">
        <f t="shared" si="13"/>
        <v>95.867393960000001</v>
      </c>
      <c r="T22" s="1431">
        <f t="shared" si="13"/>
        <v>106.288598544</v>
      </c>
      <c r="U22" s="1432">
        <f t="shared" si="13"/>
        <v>127.550119352</v>
      </c>
      <c r="V22" s="1433">
        <f t="shared" si="13"/>
        <v>329.70611185599995</v>
      </c>
      <c r="W22" s="1434">
        <f t="shared" si="13"/>
        <v>1191.12564088</v>
      </c>
      <c r="X22" s="1430">
        <f>+X20+X21</f>
        <v>349.71676576000004</v>
      </c>
      <c r="Y22" s="1431">
        <f t="shared" ref="Y22:AA22" si="14">+Y20+Y21</f>
        <v>379.6940348</v>
      </c>
      <c r="Z22" s="1432">
        <f t="shared" si="14"/>
        <v>290.33861497999999</v>
      </c>
      <c r="AA22" s="1431">
        <f t="shared" si="14"/>
        <v>389.18378278000006</v>
      </c>
      <c r="AB22" s="1434">
        <f t="shared" si="9"/>
        <v>1408.9331983200002</v>
      </c>
      <c r="AC22" s="1434">
        <f t="shared" ref="AC22:AD22" si="15">+AC20+AC21</f>
        <v>1728.6441092360001</v>
      </c>
      <c r="AD22" s="1434">
        <f t="shared" si="15"/>
        <v>1661.4905656977999</v>
      </c>
      <c r="AE22" s="1434">
        <f t="shared" ref="AE22" si="16">+AE20+AE21</f>
        <v>1517.47934498269</v>
      </c>
      <c r="AG22" s="797"/>
      <c r="AH22" s="797"/>
    </row>
    <row r="23" spans="2:59" s="110" customFormat="1" ht="27.15" customHeight="1" x14ac:dyDescent="0.4">
      <c r="B23" s="1831"/>
      <c r="C23" s="890" t="s">
        <v>559</v>
      </c>
      <c r="D23" s="1835" t="s">
        <v>557</v>
      </c>
      <c r="E23" s="879" t="s">
        <v>560</v>
      </c>
      <c r="F23" s="1460"/>
      <c r="G23" s="1241">
        <f>'5. 케미컬상업'!E7</f>
        <v>1.2854876599999998</v>
      </c>
      <c r="H23" s="1242">
        <f>'5. 케미컬상업'!F7</f>
        <v>11.632486640000002</v>
      </c>
      <c r="I23" s="1243">
        <f>'5. 케미컬상업'!G7</f>
        <v>0.24537599999999996</v>
      </c>
      <c r="J23" s="1435">
        <f t="shared" ref="J23" si="17">SUM(G23:I23)</f>
        <v>13.163350300000001</v>
      </c>
      <c r="K23" s="1436">
        <f>'5. 케미컬상업'!H7</f>
        <v>0.21470399999999995</v>
      </c>
      <c r="L23" s="1437">
        <f>'5. 케미컬상업'!I7</f>
        <v>10.496214000000002</v>
      </c>
      <c r="M23" s="1438">
        <f>'5. 케미컬상업'!J7</f>
        <v>1.6856819999999999</v>
      </c>
      <c r="N23" s="1435">
        <f>SUM(K23:M23)</f>
        <v>12.396600000000001</v>
      </c>
      <c r="O23" s="1436">
        <f>'5. 케미컬상업'!K7</f>
        <v>10.318572000000001</v>
      </c>
      <c r="P23" s="1437">
        <f>'5. 케미컬상업'!L7</f>
        <v>1.9323360000000001</v>
      </c>
      <c r="Q23" s="1438">
        <f>'5. 케미컬상업'!M7</f>
        <v>2.3029559999999996</v>
      </c>
      <c r="R23" s="1435">
        <f>SUM(O23:Q23)</f>
        <v>14.553864000000001</v>
      </c>
      <c r="S23" s="1436">
        <f>'5. 케미컬상업'!N7</f>
        <v>2.3029559999999996</v>
      </c>
      <c r="T23" s="1437">
        <f>'5. 케미컬상업'!O7</f>
        <v>11.107098000000001</v>
      </c>
      <c r="U23" s="1438">
        <f>'5. 케미컬상업'!P7</f>
        <v>4.8512879999999994</v>
      </c>
      <c r="V23" s="1435">
        <f>SUM(S23:U23)</f>
        <v>18.261341999999999</v>
      </c>
      <c r="W23" s="1439">
        <f>+J23+N23+R23+V23</f>
        <v>58.3751563</v>
      </c>
      <c r="X23" s="1241">
        <f>'5. 케미컬상업'!R7</f>
        <v>16.148240000000001</v>
      </c>
      <c r="Y23" s="1242">
        <f>'5. 케미컬상업'!S7</f>
        <v>16.02328</v>
      </c>
      <c r="Z23" s="1243">
        <f>'5. 케미컬상업'!T7</f>
        <v>21.527200000000001</v>
      </c>
      <c r="AA23" s="1242">
        <f>'5. 케미컬상업'!U7</f>
        <v>16.899419999999999</v>
      </c>
      <c r="AB23" s="1440">
        <f>SUM(X23:AA23)</f>
        <v>70.598140000000001</v>
      </c>
      <c r="AC23" s="1440">
        <f>'5. 케미컬상업'!V7</f>
        <v>70.598140000000001</v>
      </c>
      <c r="AD23" s="1440">
        <f>'5. 케미컬상업'!W7</f>
        <v>70.598140000000001</v>
      </c>
      <c r="AE23" s="1440">
        <f>'5. 케미컬상업'!X7</f>
        <v>70.598140000000001</v>
      </c>
      <c r="AG23" s="118"/>
      <c r="AH23" s="118"/>
      <c r="BD23" s="118"/>
      <c r="BE23" s="118"/>
      <c r="BF23" s="118"/>
      <c r="BG23" s="118"/>
    </row>
    <row r="24" spans="2:59" s="110" customFormat="1" ht="27.15" customHeight="1" x14ac:dyDescent="0.4">
      <c r="B24" s="1831"/>
      <c r="C24" s="891"/>
      <c r="D24" s="1836"/>
      <c r="E24" s="877" t="s">
        <v>561</v>
      </c>
      <c r="F24" s="1470"/>
      <c r="G24" s="1419">
        <f>'5. 케미컬상업'!E8</f>
        <v>1.8146918400000001</v>
      </c>
      <c r="H24" s="1417">
        <f>'5. 케미컬상업'!F8</f>
        <v>0.45113399999999998</v>
      </c>
      <c r="I24" s="1416">
        <f>'5. 케미컬상업'!G8</f>
        <v>9.1939320000000002</v>
      </c>
      <c r="J24" s="1385">
        <f t="shared" ref="J24" si="18">SUM(G24:I24)</f>
        <v>11.45975784</v>
      </c>
      <c r="K24" s="1472">
        <f>'5. 케미컬상업'!H8</f>
        <v>11.946744000000001</v>
      </c>
      <c r="L24" s="1473">
        <f>'5. 케미컬상업'!I8</f>
        <v>7.4763000000000002</v>
      </c>
      <c r="M24" s="1474">
        <f>'5. 케미컬상업'!J8</f>
        <v>1.3984515</v>
      </c>
      <c r="N24" s="1385">
        <f t="shared" ref="N24" si="19">SUM(K24:M24)</f>
        <v>20.821495500000001</v>
      </c>
      <c r="O24" s="1472">
        <f>'5. 케미컬상업'!K8</f>
        <v>22.996331999999999</v>
      </c>
      <c r="P24" s="1473">
        <f>'5. 케미컬상업'!L8</f>
        <v>0</v>
      </c>
      <c r="Q24" s="1474">
        <f>'5. 케미컬상업'!M8</f>
        <v>7.7178420000000001</v>
      </c>
      <c r="R24" s="1385">
        <f t="shared" ref="R24" si="20">SUM(O24:Q24)</f>
        <v>30.714174</v>
      </c>
      <c r="S24" s="1472">
        <f>'5. 케미컬상업'!N8</f>
        <v>16.286832</v>
      </c>
      <c r="T24" s="1473">
        <f>'5. 케미컬상업'!O8</f>
        <v>7.7178420000000001</v>
      </c>
      <c r="U24" s="1474">
        <f>'5. 케미컬상업'!P8</f>
        <v>23.5791</v>
      </c>
      <c r="V24" s="1385">
        <f t="shared" ref="V24" si="21">SUM(S24:U24)</f>
        <v>47.583774000000005</v>
      </c>
      <c r="W24" s="1475">
        <f>+J24+N24+R24+V24</f>
        <v>110.57920134</v>
      </c>
      <c r="X24" s="1419">
        <f>'5. 케미컬상업'!R8</f>
        <v>23.769380000000002</v>
      </c>
      <c r="Y24" s="1417">
        <f>'5. 케미컬상업'!S8</f>
        <v>32.682009999999998</v>
      </c>
      <c r="Z24" s="1416">
        <f>'5. 케미컬상업'!T8</f>
        <v>26.48442</v>
      </c>
      <c r="AA24" s="1417">
        <f>'5. 케미컬상업'!U8</f>
        <v>35.406280000000002</v>
      </c>
      <c r="AB24" s="1421">
        <f>SUM(X24:AA24)</f>
        <v>118.34209000000001</v>
      </c>
      <c r="AC24" s="1421">
        <f>'5. 케미컬상업'!V8</f>
        <v>118.34209</v>
      </c>
      <c r="AD24" s="1421">
        <f>'5. 케미컬상업'!W8</f>
        <v>118.34209</v>
      </c>
      <c r="AE24" s="1421">
        <f>'5. 케미컬상업'!X8</f>
        <v>118.34209</v>
      </c>
      <c r="AG24" s="797"/>
      <c r="AH24" s="797"/>
      <c r="BD24" s="118"/>
      <c r="BE24" s="118"/>
      <c r="BF24" s="118"/>
      <c r="BG24" s="118"/>
    </row>
    <row r="25" spans="2:59" s="110" customFormat="1" ht="27.15" customHeight="1" x14ac:dyDescent="0.4">
      <c r="B25" s="1831"/>
      <c r="C25" s="1462"/>
      <c r="D25" s="788"/>
      <c r="E25" s="1469"/>
      <c r="F25" s="1476"/>
      <c r="G25" s="1477">
        <f>SUM(G23:G24)</f>
        <v>3.1001794999999999</v>
      </c>
      <c r="H25" s="1477">
        <f t="shared" ref="H25:AE25" si="22">SUM(H23:H24)</f>
        <v>12.083620640000001</v>
      </c>
      <c r="I25" s="1478">
        <f t="shared" si="22"/>
        <v>9.4393080000000005</v>
      </c>
      <c r="J25" s="1393">
        <f t="shared" si="22"/>
        <v>24.623108139999999</v>
      </c>
      <c r="K25" s="1479">
        <f t="shared" si="22"/>
        <v>12.161448</v>
      </c>
      <c r="L25" s="1480">
        <f t="shared" si="22"/>
        <v>17.972514000000004</v>
      </c>
      <c r="M25" s="1481">
        <f t="shared" si="22"/>
        <v>3.0841335000000001</v>
      </c>
      <c r="N25" s="1393">
        <f t="shared" si="22"/>
        <v>33.218095500000004</v>
      </c>
      <c r="O25" s="1479">
        <f t="shared" si="22"/>
        <v>33.314903999999999</v>
      </c>
      <c r="P25" s="1480">
        <f t="shared" si="22"/>
        <v>1.9323360000000001</v>
      </c>
      <c r="Q25" s="1481">
        <f t="shared" si="22"/>
        <v>10.020797999999999</v>
      </c>
      <c r="R25" s="1393">
        <f t="shared" si="22"/>
        <v>45.268038000000004</v>
      </c>
      <c r="S25" s="1479">
        <f t="shared" si="22"/>
        <v>18.589787999999999</v>
      </c>
      <c r="T25" s="1480">
        <f t="shared" si="22"/>
        <v>18.824940000000002</v>
      </c>
      <c r="U25" s="1481">
        <f t="shared" si="22"/>
        <v>28.430388000000001</v>
      </c>
      <c r="V25" s="1393">
        <f t="shared" si="22"/>
        <v>65.845116000000004</v>
      </c>
      <c r="W25" s="1482">
        <f t="shared" si="22"/>
        <v>168.95435764000001</v>
      </c>
      <c r="X25" s="1477">
        <f t="shared" si="22"/>
        <v>39.917619999999999</v>
      </c>
      <c r="Y25" s="1483">
        <f t="shared" si="22"/>
        <v>48.705289999999998</v>
      </c>
      <c r="Z25" s="1484">
        <f t="shared" si="22"/>
        <v>48.011620000000001</v>
      </c>
      <c r="AA25" s="1483">
        <f t="shared" si="22"/>
        <v>52.305700000000002</v>
      </c>
      <c r="AB25" s="1485">
        <f t="shared" si="22"/>
        <v>188.94023000000001</v>
      </c>
      <c r="AC25" s="1485">
        <f t="shared" si="22"/>
        <v>188.94022999999999</v>
      </c>
      <c r="AD25" s="1485">
        <f t="shared" si="22"/>
        <v>188.94022999999999</v>
      </c>
      <c r="AE25" s="1485">
        <f t="shared" si="22"/>
        <v>188.94022999999999</v>
      </c>
      <c r="AG25" s="797"/>
      <c r="AH25" s="797"/>
      <c r="BD25" s="118"/>
      <c r="BE25" s="118"/>
      <c r="BF25" s="118"/>
      <c r="BG25" s="118"/>
    </row>
    <row r="26" spans="2:59" s="110" customFormat="1" ht="27.15" customHeight="1" x14ac:dyDescent="0.4">
      <c r="B26" s="1831"/>
      <c r="C26" s="1462"/>
      <c r="D26" s="775" t="s">
        <v>2482</v>
      </c>
      <c r="E26" s="905"/>
      <c r="F26" s="1463"/>
      <c r="G26" s="1422">
        <f>'5. 케미컬상업'!E10</f>
        <v>0.17044833333333337</v>
      </c>
      <c r="H26" s="1422">
        <f>'5. 케미컬상업'!F10</f>
        <v>0.17044833333333337</v>
      </c>
      <c r="I26" s="1427">
        <f>'5. 케미컬상업'!G10</f>
        <v>0.17044833333333337</v>
      </c>
      <c r="J26" s="1464">
        <f t="shared" ref="J26" si="23">SUM(G26:I26)</f>
        <v>0.51134500000000016</v>
      </c>
      <c r="K26" s="1465">
        <f>'5. 케미컬상업'!H10</f>
        <v>0.17044833333333337</v>
      </c>
      <c r="L26" s="1466">
        <f>'5. 케미컬상업'!I10</f>
        <v>0.17044833333333337</v>
      </c>
      <c r="M26" s="1467">
        <f>'5. 케미컬상업'!J10</f>
        <v>0.17044833333333337</v>
      </c>
      <c r="N26" s="1464">
        <f t="shared" ref="N26" si="24">SUM(K26:M26)</f>
        <v>0.51134500000000016</v>
      </c>
      <c r="O26" s="1465">
        <f>'5. 케미컬상업'!K10</f>
        <v>0.17044833333333337</v>
      </c>
      <c r="P26" s="1466">
        <f>'5. 케미컬상업'!L10</f>
        <v>0.17044833333333337</v>
      </c>
      <c r="Q26" s="1467">
        <f>'5. 케미컬상업'!M10</f>
        <v>0.17044833333333337</v>
      </c>
      <c r="R26" s="1464">
        <f t="shared" ref="R26" si="25">SUM(O26:Q26)</f>
        <v>0.51134500000000016</v>
      </c>
      <c r="S26" s="1465">
        <f>'5. 케미컬상업'!N10</f>
        <v>0.17044833333333337</v>
      </c>
      <c r="T26" s="1466">
        <f>'5. 케미컬상업'!O10</f>
        <v>0.17044833333333337</v>
      </c>
      <c r="U26" s="1467">
        <f>'5. 케미컬상업'!P10</f>
        <v>0.17044833333333337</v>
      </c>
      <c r="V26" s="1464">
        <f t="shared" ref="V26" si="26">SUM(S26:U26)</f>
        <v>0.51134500000000016</v>
      </c>
      <c r="W26" s="1468">
        <f>+J26+N26+R26+V26</f>
        <v>2.0453800000000006</v>
      </c>
      <c r="X26" s="1422">
        <f>'5. 케미컬상업'!R10</f>
        <v>2.0453800000000002</v>
      </c>
      <c r="Y26" s="1423">
        <f>'5. 케미컬상업'!S10</f>
        <v>1.5298674999999999</v>
      </c>
      <c r="Z26" s="1424">
        <f>'5. 케미컬상업'!T10</f>
        <v>1.5298674999999999</v>
      </c>
      <c r="AA26" s="1423">
        <f>'5. 케미컬상업'!U10</f>
        <v>1.5298674999999999</v>
      </c>
      <c r="AB26" s="1421">
        <f>SUM(X26:AA26)</f>
        <v>6.6349824999999996</v>
      </c>
      <c r="AC26" s="1426">
        <f>'5. 케미컬상업'!V10</f>
        <v>1.5298674999999999</v>
      </c>
      <c r="AD26" s="1426">
        <f>'5. 케미컬상업'!W10</f>
        <v>6.1194699999999997</v>
      </c>
      <c r="AE26" s="1426">
        <f>'5. 케미컬상업'!X10</f>
        <v>12.233065</v>
      </c>
      <c r="AG26" s="797"/>
      <c r="AH26" s="797"/>
      <c r="BD26" s="118"/>
      <c r="BE26" s="118"/>
      <c r="BF26" s="118"/>
      <c r="BG26" s="118"/>
    </row>
    <row r="27" spans="2:59" s="118" customFormat="1" ht="27.15" customHeight="1" x14ac:dyDescent="0.4">
      <c r="B27" s="1831"/>
      <c r="C27" s="892"/>
      <c r="D27" s="893"/>
      <c r="E27" s="893"/>
      <c r="F27" s="1461">
        <v>141.72946038999999</v>
      </c>
      <c r="G27" s="1441">
        <f>SUM(G25:G26)</f>
        <v>3.2706278333333332</v>
      </c>
      <c r="H27" s="1441">
        <f t="shared" ref="H27:AE27" si="27">SUM(H25:H26)</f>
        <v>12.254068973333334</v>
      </c>
      <c r="I27" s="1441">
        <f t="shared" si="27"/>
        <v>9.6097563333333333</v>
      </c>
      <c r="J27" s="1442">
        <f t="shared" si="27"/>
        <v>25.134453139999998</v>
      </c>
      <c r="K27" s="1441">
        <f t="shared" si="27"/>
        <v>12.331896333333333</v>
      </c>
      <c r="L27" s="1443">
        <f t="shared" si="27"/>
        <v>18.142962333333337</v>
      </c>
      <c r="M27" s="1444">
        <f t="shared" si="27"/>
        <v>3.2545818333333334</v>
      </c>
      <c r="N27" s="1442">
        <f t="shared" si="27"/>
        <v>33.729440500000003</v>
      </c>
      <c r="O27" s="1441">
        <f t="shared" si="27"/>
        <v>33.485352333333331</v>
      </c>
      <c r="P27" s="1443">
        <f t="shared" si="27"/>
        <v>2.1027843333333336</v>
      </c>
      <c r="Q27" s="1444">
        <f t="shared" si="27"/>
        <v>10.191246333333332</v>
      </c>
      <c r="R27" s="1442">
        <f t="shared" si="27"/>
        <v>45.779383000000003</v>
      </c>
      <c r="S27" s="1441">
        <f t="shared" si="27"/>
        <v>18.760236333333332</v>
      </c>
      <c r="T27" s="1443">
        <f t="shared" si="27"/>
        <v>18.995388333333334</v>
      </c>
      <c r="U27" s="1444">
        <f t="shared" si="27"/>
        <v>28.600836333333334</v>
      </c>
      <c r="V27" s="1442">
        <f t="shared" si="27"/>
        <v>66.35646100000001</v>
      </c>
      <c r="W27" s="1445">
        <f t="shared" si="27"/>
        <v>170.99973764000001</v>
      </c>
      <c r="X27" s="1441">
        <f t="shared" si="27"/>
        <v>41.963000000000001</v>
      </c>
      <c r="Y27" s="1443">
        <f t="shared" si="27"/>
        <v>50.2351575</v>
      </c>
      <c r="Z27" s="1444">
        <f t="shared" si="27"/>
        <v>49.541487500000002</v>
      </c>
      <c r="AA27" s="1443">
        <f t="shared" si="27"/>
        <v>53.835567500000003</v>
      </c>
      <c r="AB27" s="1445">
        <f t="shared" si="27"/>
        <v>195.57521250000002</v>
      </c>
      <c r="AC27" s="1445">
        <f t="shared" si="27"/>
        <v>190.47009749999998</v>
      </c>
      <c r="AD27" s="1445">
        <f t="shared" si="27"/>
        <v>195.05969999999999</v>
      </c>
      <c r="AE27" s="1445">
        <f t="shared" si="27"/>
        <v>201.173295</v>
      </c>
    </row>
    <row r="28" spans="2:59" s="110" customFormat="1" ht="27.15" customHeight="1" x14ac:dyDescent="0.4">
      <c r="B28" s="1831"/>
      <c r="C28" s="880" t="s">
        <v>668</v>
      </c>
      <c r="D28" s="872" t="s">
        <v>670</v>
      </c>
      <c r="E28" s="900" t="s">
        <v>579</v>
      </c>
      <c r="F28" s="1451">
        <v>0.67</v>
      </c>
      <c r="G28" s="1369">
        <f>SUMIF('1. 26-30년 개발용역'!$B$8:$B$14,요약!$E28,'1. 26-30년 개발용역'!D$8:D$14)/10^8</f>
        <v>0</v>
      </c>
      <c r="H28" s="1370">
        <f>SUMIF('1. 26-30년 개발용역'!$B$8:$B$14,요약!$E28,'1. 26-30년 개발용역'!E$8:E$14)/10^8</f>
        <v>0</v>
      </c>
      <c r="I28" s="1371">
        <f>SUMIF('1. 26-30년 개발용역'!$B$8:$B$14,요약!$E28,'1. 26-30년 개발용역'!F$8:F$14)/10^8</f>
        <v>0</v>
      </c>
      <c r="J28" s="1372">
        <f t="shared" ref="J28:J29" si="28">SUM(G28:I28)</f>
        <v>0</v>
      </c>
      <c r="K28" s="1371">
        <f>SUMIF('1. 26-30년 개발용역'!$B$8:$B$14,요약!$E28,'1. 26-30년 개발용역'!G$8:G$14)/10^8</f>
        <v>0</v>
      </c>
      <c r="L28" s="1370">
        <f>SUMIF('1. 26-30년 개발용역'!$B$8:$B$14,요약!$E28,'1. 26-30년 개발용역'!H$8:H$14)/10^8</f>
        <v>0</v>
      </c>
      <c r="M28" s="1371">
        <f>SUMIF('1. 26-30년 개발용역'!$B$8:$B$14,요약!$E28,'1. 26-30년 개발용역'!I$8:I$14)/10^8</f>
        <v>0</v>
      </c>
      <c r="N28" s="1372">
        <f t="shared" ref="N28:N30" si="29">SUM(K28:M28)</f>
        <v>0</v>
      </c>
      <c r="O28" s="1369">
        <f>SUMIF('1. 26-30년 개발용역'!$B$8:$B$14,요약!$E28,'1. 26-30년 개발용역'!J$8:J$14)/10^8</f>
        <v>0</v>
      </c>
      <c r="P28" s="1370">
        <f>SUMIF('1. 26-30년 개발용역'!$B$8:$B$14,요약!$E28,'1. 26-30년 개발용역'!K$8:K$14)/10^8</f>
        <v>0</v>
      </c>
      <c r="Q28" s="1371">
        <f>SUMIF('1. 26-30년 개발용역'!$B$8:$B$14,요약!$E28,'1. 26-30년 개발용역'!L$8:L$14)/10^8</f>
        <v>0</v>
      </c>
      <c r="R28" s="1372">
        <f t="shared" ref="R28:R30" si="30">SUM(O28:Q28)</f>
        <v>0</v>
      </c>
      <c r="S28" s="1369">
        <f>SUMIF('1. 26-30년 개발용역'!$B$8:$B$14,요약!$E28,'1. 26-30년 개발용역'!M$8:M$14)/10^8</f>
        <v>0</v>
      </c>
      <c r="T28" s="1370">
        <f>SUMIF('1. 26-30년 개발용역'!$B$8:$B$14,요약!$E28,'1. 26-30년 개발용역'!N$8:N$14)/10^8</f>
        <v>0</v>
      </c>
      <c r="U28" s="1371">
        <f>SUMIF('1. 26-30년 개발용역'!$B$8:$B$14,요약!$E28,'1. 26-30년 개발용역'!O$8:O$14)/10^8</f>
        <v>0</v>
      </c>
      <c r="V28" s="1372">
        <f t="shared" ref="V28:V29" si="31">SUM(S28:U28)</f>
        <v>0</v>
      </c>
      <c r="W28" s="1373">
        <f>+J28+N28+R28+V28</f>
        <v>0</v>
      </c>
      <c r="X28" s="1369">
        <f>SUMIF('1. 26-30년 개발용역'!$B$24:$B$30,요약!$E28,'1. 26-30년 개발용역'!R$24:R$30)/10^8</f>
        <v>0</v>
      </c>
      <c r="Y28" s="1370">
        <f>SUMIF('1. 26-30년 개발용역'!$B$24:$B$30,요약!$E28,'1. 26-30년 개발용역'!S$24:S$30)/10^8</f>
        <v>0</v>
      </c>
      <c r="Z28" s="1370">
        <f>SUMIF('1. 26-30년 개발용역'!$B$24:$B$30,요약!$E28,'1. 26-30년 개발용역'!T$24:T$30)/10^8</f>
        <v>0</v>
      </c>
      <c r="AA28" s="1374">
        <f>SUMIF('1. 26-30년 개발용역'!$B$24:$B$30,요약!$E28,'1. 26-30년 개발용역'!U$24:U$30)/10^8</f>
        <v>0</v>
      </c>
      <c r="AB28" s="1373">
        <f t="shared" ref="AB28:AB30" si="32">SUM(X28:AA28)</f>
        <v>0</v>
      </c>
      <c r="AC28" s="1375">
        <f>SUMIF('1. 26-30년 개발용역'!$B$40:$B$46,요약!$E28,'1. 26-30년 개발용역'!P$40:P$46)/10^8</f>
        <v>0</v>
      </c>
      <c r="AD28" s="1375">
        <f>SUMIF('1. 26-30년 개발용역'!$B$56:$B$62,요약!$E28,'1. 26-30년 개발용역'!P$56:P$62)/10^8</f>
        <v>0</v>
      </c>
      <c r="AE28" s="1375">
        <f>SUMIF('1. 26-30년 개발용역'!$B$72:$B$78,요약!$E28,'1. 26-30년 개발용역'!P$56:P$62)/10^8</f>
        <v>0</v>
      </c>
      <c r="AG28" s="797"/>
      <c r="AH28" s="797"/>
      <c r="BD28" s="118"/>
      <c r="BE28" s="118"/>
      <c r="BF28" s="118"/>
      <c r="BG28" s="118"/>
    </row>
    <row r="29" spans="2:59" s="110" customFormat="1" ht="27.15" customHeight="1" x14ac:dyDescent="0.4">
      <c r="B29" s="1831"/>
      <c r="C29" s="881"/>
      <c r="D29" s="787"/>
      <c r="E29" s="901" t="s">
        <v>585</v>
      </c>
      <c r="F29" s="1452">
        <v>12.892499999999998</v>
      </c>
      <c r="G29" s="1376">
        <f>SUMIF('1. 26-30년 개발용역'!$B$8:$B$14,요약!$E29,'1. 26-30년 개발용역'!D$8:D$14)/10^8</f>
        <v>1.40625</v>
      </c>
      <c r="H29" s="1376">
        <f>SUMIF('1. 26-30년 개발용역'!$B$8:$B$14,요약!$E29,'1. 26-30년 개발용역'!E$8:E$14)/10^8</f>
        <v>0.46875</v>
      </c>
      <c r="I29" s="1377">
        <f>SUMIF('1. 26-30년 개발용역'!$B$8:$B$14,요약!$E29,'1. 26-30년 개발용역'!F$8:F$14)/10^8</f>
        <v>2.8125</v>
      </c>
      <c r="J29" s="1378">
        <f t="shared" si="28"/>
        <v>4.6875</v>
      </c>
      <c r="K29" s="1379">
        <f>SUMIF('1. 26-30년 개발용역'!$B$8:$B$14,요약!$E29,'1. 26-30년 개발용역'!G$8:G$14)/10^8</f>
        <v>0.46875</v>
      </c>
      <c r="L29" s="1376">
        <f>SUMIF('1. 26-30년 개발용역'!$B$8:$B$14,요약!$E29,'1. 26-30년 개발용역'!H$8:H$14)/10^8</f>
        <v>0</v>
      </c>
      <c r="M29" s="1377">
        <f>SUMIF('1. 26-30년 개발용역'!$B$8:$B$14,요약!$E29,'1. 26-30년 개발용역'!I$8:I$14)/10^8</f>
        <v>0</v>
      </c>
      <c r="N29" s="1378">
        <f t="shared" si="29"/>
        <v>0.46875</v>
      </c>
      <c r="O29" s="1379">
        <f>SUMIF('1. 26-30년 개발용역'!$B$8:$B$14,요약!$E29,'1. 26-30년 개발용역'!J$8:J$14)/10^8</f>
        <v>0</v>
      </c>
      <c r="P29" s="1376">
        <f>SUMIF('1. 26-30년 개발용역'!$B$8:$B$14,요약!$E29,'1. 26-30년 개발용역'!K$8:K$14)/10^8</f>
        <v>0</v>
      </c>
      <c r="Q29" s="1377">
        <f>SUMIF('1. 26-30년 개발용역'!$B$8:$B$14,요약!$E29,'1. 26-30년 개발용역'!L$8:L$14)/10^8</f>
        <v>0</v>
      </c>
      <c r="R29" s="1378">
        <f t="shared" si="30"/>
        <v>0</v>
      </c>
      <c r="S29" s="1379">
        <f>SUMIF('1. 26-30년 개발용역'!$B$8:$B$14,요약!$E29,'1. 26-30년 개발용역'!M$8:M$14)/10^8</f>
        <v>0.9375</v>
      </c>
      <c r="T29" s="1376">
        <f>SUMIF('1. 26-30년 개발용역'!$B$8:$B$14,요약!$E29,'1. 26-30년 개발용역'!N$8:N$14)/10^8</f>
        <v>0</v>
      </c>
      <c r="U29" s="1377">
        <f>SUMIF('1. 26-30년 개발용역'!$B$8:$B$14,요약!$E29,'1. 26-30년 개발용역'!O$8:O$14)/10^8</f>
        <v>0</v>
      </c>
      <c r="V29" s="1378">
        <f t="shared" si="31"/>
        <v>0.9375</v>
      </c>
      <c r="W29" s="1380">
        <f>+J29+N29+R29+V29</f>
        <v>6.09375</v>
      </c>
      <c r="X29" s="1379">
        <f>SUMIF('1. 26-30년 개발용역'!$B$24:$B$30,요약!$E29,'1. 26-30년 개발용역'!R$24:R$30)/10^8</f>
        <v>0</v>
      </c>
      <c r="Y29" s="1376">
        <f>SUMIF('1. 26-30년 개발용역'!$B$24:$B$30,요약!$E29,'1. 26-30년 개발용역'!S$24:S$30)/10^8</f>
        <v>0</v>
      </c>
      <c r="Z29" s="1376">
        <f>SUMIF('1. 26-30년 개발용역'!$B$24:$B$30,요약!$E29,'1. 26-30년 개발용역'!T$24:T$30)/10^8</f>
        <v>0.46875</v>
      </c>
      <c r="AA29" s="1381">
        <f>SUMIF('1. 26-30년 개발용역'!$B$24:$B$30,요약!$E29,'1. 26-30년 개발용역'!U$24:U$30)/10^8</f>
        <v>0.46875</v>
      </c>
      <c r="AB29" s="1380">
        <f t="shared" si="32"/>
        <v>0.9375</v>
      </c>
      <c r="AC29" s="1382">
        <f>SUMIF('1. 26-30년 개발용역'!$B$40:$B$46,요약!$E29,'1. 26-30년 개발용역'!P$40:P$46)/10^8</f>
        <v>0</v>
      </c>
      <c r="AD29" s="1382">
        <f>SUMIF('1. 26-30년 개발용역'!$B$56:$B$62,요약!$E29,'1. 26-30년 개발용역'!P$56:P$62)/10^8</f>
        <v>0</v>
      </c>
      <c r="AE29" s="1382">
        <f>SUMIF('1. 26-30년 개발용역'!$B$72:$B$78,요약!$E29,'1. 26-30년 개발용역'!P$56:P$62)/10^8</f>
        <v>0</v>
      </c>
      <c r="AG29" s="118"/>
      <c r="AH29" s="118"/>
      <c r="BD29" s="118"/>
      <c r="BE29" s="118"/>
      <c r="BF29" s="118"/>
      <c r="BG29" s="118"/>
    </row>
    <row r="30" spans="2:59" s="110" customFormat="1" ht="27.15" customHeight="1" x14ac:dyDescent="0.4">
      <c r="B30" s="1831"/>
      <c r="C30" s="881"/>
      <c r="D30" s="787"/>
      <c r="E30" s="901" t="s">
        <v>598</v>
      </c>
      <c r="F30" s="1452">
        <v>13.248125069999999</v>
      </c>
      <c r="G30" s="1376">
        <f>SUMIF('1. 26-30년 개발용역'!$B$8:$B$14,요약!$E30,'1. 26-30년 개발용역'!D$8:D$14)/10^8</f>
        <v>0</v>
      </c>
      <c r="H30" s="1376">
        <f>SUMIF('1. 26-30년 개발용역'!$B$8:$B$14,요약!$E30,'1. 26-30년 개발용역'!E$8:E$14)/10^8</f>
        <v>0.46875</v>
      </c>
      <c r="I30" s="1377">
        <f>SUMIF('1. 26-30년 개발용역'!$B$8:$B$14,요약!$E30,'1. 26-30년 개발용역'!F$8:F$14)/10^8</f>
        <v>1.3187500000000001</v>
      </c>
      <c r="J30" s="1378">
        <f>SUM(G30:I30)</f>
        <v>1.7875000000000001</v>
      </c>
      <c r="K30" s="1379">
        <f>SUMIF('1. 26-30년 개발용역'!$B$8:$B$14,요약!$E30,'1. 26-30년 개발용역'!G$8:G$14)/10^8</f>
        <v>2.0299999999999998</v>
      </c>
      <c r="L30" s="1376">
        <f>SUMIF('1. 26-30년 개발용역'!$B$8:$B$14,요약!$E30,'1. 26-30년 개발용역'!H$8:H$14)/10^8</f>
        <v>1.71875</v>
      </c>
      <c r="M30" s="1377">
        <f>SUMIF('1. 26-30년 개발용역'!$B$8:$B$14,요약!$E30,'1. 26-30년 개발용역'!I$8:I$14)/10^8</f>
        <v>1.7375</v>
      </c>
      <c r="N30" s="1378">
        <f t="shared" si="29"/>
        <v>5.4862500000000001</v>
      </c>
      <c r="O30" s="1379">
        <f>SUMIF('1. 26-30년 개발용역'!$B$8:$B$14,요약!$E30,'1. 26-30년 개발용역'!J$8:J$14)/10^8</f>
        <v>0.85</v>
      </c>
      <c r="P30" s="1376">
        <f>SUMIF('1. 26-30년 개발용역'!$B$8:$B$14,요약!$E30,'1. 26-30년 개발용역'!K$8:K$14)/10^8</f>
        <v>0.46875</v>
      </c>
      <c r="Q30" s="1377">
        <f>SUMIF('1. 26-30년 개발용역'!$B$8:$B$14,요약!$E30,'1. 26-30년 개발용역'!L$8:L$14)/10^8</f>
        <v>0.46875</v>
      </c>
      <c r="R30" s="1378">
        <f t="shared" si="30"/>
        <v>1.7875000000000001</v>
      </c>
      <c r="S30" s="1379">
        <f>SUMIF('1. 26-30년 개발용역'!$B$8:$B$14,요약!$E30,'1. 26-30년 개발용역'!M$8:M$14)/10^8</f>
        <v>0.85</v>
      </c>
      <c r="T30" s="1376">
        <f>SUMIF('1. 26-30년 개발용역'!$B$8:$B$14,요약!$E30,'1. 26-30년 개발용역'!N$8:N$14)/10^8</f>
        <v>1.3187500000000001</v>
      </c>
      <c r="U30" s="1377">
        <f>SUMIF('1. 26-30년 개발용역'!$B$8:$B$14,요약!$E30,'1. 26-30년 개발용역'!O$8:O$14)/10^8</f>
        <v>0</v>
      </c>
      <c r="V30" s="1378">
        <f>SUM(S30:U30)</f>
        <v>2.1687500000000002</v>
      </c>
      <c r="W30" s="1380">
        <f>+J30+N30+R30+V30</f>
        <v>11.23</v>
      </c>
      <c r="X30" s="1379">
        <f>SUMIF('1. 26-30년 개발용역'!$B$24:$B$30,요약!$E30,'1. 26-30년 개발용역'!R$24:R$30)/10^8</f>
        <v>0.9375</v>
      </c>
      <c r="Y30" s="1376">
        <f>SUMIF('1. 26-30년 개발용역'!$B$24:$B$30,요약!$E30,'1. 26-30년 개발용역'!S$24:S$30)/10^8</f>
        <v>0.9375</v>
      </c>
      <c r="Z30" s="1376">
        <f>SUMIF('1. 26-30년 개발용역'!$B$24:$B$30,요약!$E30,'1. 26-30년 개발용역'!T$24:T$30)/10^8</f>
        <v>0.9375</v>
      </c>
      <c r="AA30" s="1381">
        <f>SUMIF('1. 26-30년 개발용역'!$B$24:$B$30,요약!$E30,'1. 26-30년 개발용역'!U$24:U$30)/10^8</f>
        <v>0.46875</v>
      </c>
      <c r="AB30" s="1380">
        <f t="shared" si="32"/>
        <v>3.28125</v>
      </c>
      <c r="AC30" s="1382">
        <f>SUMIF('1. 26-30년 개발용역'!$B$40:$B$46,요약!$E30,'1. 26-30년 개발용역'!P$40:P$46)/10^8</f>
        <v>0.9375</v>
      </c>
      <c r="AD30" s="1382">
        <f>SUMIF('1. 26-30년 개발용역'!$B$56:$B$62,요약!$E30,'1. 26-30년 개발용역'!P$56:P$62)/10^8</f>
        <v>0.9375</v>
      </c>
      <c r="AE30" s="1382">
        <f>SUMIF('1. 26-30년 개발용역'!$B$72:$B$78,요약!$E30,'1. 26-30년 개발용역'!P$56:P$62)/10^8</f>
        <v>0.9375</v>
      </c>
      <c r="AG30" s="797"/>
      <c r="AH30" s="797"/>
      <c r="BD30" s="118"/>
      <c r="BE30" s="118"/>
      <c r="BF30" s="118"/>
      <c r="BG30" s="118"/>
    </row>
    <row r="31" spans="2:59" s="110" customFormat="1" ht="27.15" customHeight="1" x14ac:dyDescent="0.4">
      <c r="B31" s="1831"/>
      <c r="C31" s="881"/>
      <c r="D31" s="787"/>
      <c r="E31" s="902" t="s">
        <v>2496</v>
      </c>
      <c r="F31" s="1453">
        <v>1.319005988</v>
      </c>
      <c r="G31" s="1383">
        <f>SUMIF('1. 26-30년 개발용역'!$B$8:$B$14,요약!$E31,'1. 26-30년 개발용역'!D$8:D$14)/10^8</f>
        <v>0</v>
      </c>
      <c r="H31" s="1383">
        <f>SUMIF('1. 26-30년 개발용역'!$B$8:$B$14,요약!$E31,'1. 26-30년 개발용역'!E$8:E$14)/10^8</f>
        <v>0</v>
      </c>
      <c r="I31" s="1384">
        <f>SUMIF('1. 26-30년 개발용역'!$B$8:$B$14,요약!$E31,'1. 26-30년 개발용역'!F$8:F$14)/10^8</f>
        <v>0</v>
      </c>
      <c r="J31" s="1385"/>
      <c r="K31" s="1386">
        <f>SUMIF('1. 26-30년 개발용역'!$B$8:$B$14,요약!$E31,'1. 26-30년 개발용역'!G$8:G$14)/10^8</f>
        <v>0</v>
      </c>
      <c r="L31" s="1383">
        <f>SUMIF('1. 26-30년 개발용역'!$B$8:$B$14,요약!$E31,'1. 26-30년 개발용역'!H$8:H$14)/10^8</f>
        <v>0</v>
      </c>
      <c r="M31" s="1384">
        <f>SUMIF('1. 26-30년 개발용역'!$B$8:$B$14,요약!$E31,'1. 26-30년 개발용역'!I$8:I$14)/10^8</f>
        <v>0</v>
      </c>
      <c r="N31" s="1385"/>
      <c r="O31" s="1386">
        <f>SUMIF('1. 26-30년 개발용역'!$B$8:$B$14,요약!$E31,'1. 26-30년 개발용역'!J$8:J$14)/10^8</f>
        <v>0</v>
      </c>
      <c r="P31" s="1383">
        <f>SUMIF('1. 26-30년 개발용역'!$B$8:$B$14,요약!$E31,'1. 26-30년 개발용역'!K$8:K$14)/10^8</f>
        <v>0</v>
      </c>
      <c r="Q31" s="1384">
        <f>SUMIF('1. 26-30년 개발용역'!$B$8:$B$14,요약!$E31,'1. 26-30년 개발용역'!L$8:L$14)/10^8</f>
        <v>0</v>
      </c>
      <c r="R31" s="1385"/>
      <c r="S31" s="1386">
        <f>SUMIF('1. 26-30년 개발용역'!$B$8:$B$14,요약!$E31,'1. 26-30년 개발용역'!M$8:M$14)/10^8</f>
        <v>0</v>
      </c>
      <c r="T31" s="1383">
        <f>SUMIF('1. 26-30년 개발용역'!$B$8:$B$14,요약!$E31,'1. 26-30년 개발용역'!N$8:N$14)/10^8</f>
        <v>0</v>
      </c>
      <c r="U31" s="1384">
        <f>SUMIF('1. 26-30년 개발용역'!$B$8:$B$14,요약!$E31,'1. 26-30년 개발용역'!O$8:O$14)/10^8</f>
        <v>0</v>
      </c>
      <c r="V31" s="1385"/>
      <c r="W31" s="1387"/>
      <c r="X31" s="1386">
        <f>SUMIF('1. 26-30년 개발용역'!$B$24:$B$30,요약!$E31,'1. 26-30년 개발용역'!R$24:R$30)/10^8</f>
        <v>0</v>
      </c>
      <c r="Y31" s="1383">
        <f>SUMIF('1. 26-30년 개발용역'!$B$24:$B$30,요약!$E31,'1. 26-30년 개발용역'!S$24:S$30)/10^8</f>
        <v>0</v>
      </c>
      <c r="Z31" s="1383">
        <f>SUMIF('1. 26-30년 개발용역'!$B$24:$B$30,요약!$E31,'1. 26-30년 개발용역'!T$24:T$30)/10^8</f>
        <v>0</v>
      </c>
      <c r="AA31" s="1388">
        <f>SUMIF('1. 26-30년 개발용역'!$B$24:$B$30,요약!$E31,'1. 26-30년 개발용역'!U$24:U$30)/10^8</f>
        <v>0</v>
      </c>
      <c r="AB31" s="1387"/>
      <c r="AC31" s="1389">
        <f>SUMIF('1. 26-30년 개발용역'!$B$40:$B$46,요약!$E31,'1. 26-30년 개발용역'!P$40:P$46)/10^8</f>
        <v>0</v>
      </c>
      <c r="AD31" s="1389">
        <f>SUMIF('1. 26-30년 개발용역'!$B$56:$B$62,요약!$E31,'1. 26-30년 개발용역'!P$56:P$62)/10^8</f>
        <v>0</v>
      </c>
      <c r="AE31" s="1389">
        <f>SUMIF('1. 26-30년 개발용역'!$B$72:$B$78,요약!$E31,'1. 26-30년 개발용역'!P$56:P$62)/10^8</f>
        <v>0</v>
      </c>
      <c r="AG31" s="118"/>
      <c r="AH31" s="118"/>
      <c r="BD31" s="118"/>
      <c r="BE31" s="118"/>
      <c r="BF31" s="118"/>
      <c r="BG31" s="118"/>
    </row>
    <row r="32" spans="2:59" s="110" customFormat="1" ht="27.15" customHeight="1" x14ac:dyDescent="0.4">
      <c r="B32" s="1831"/>
      <c r="C32" s="881"/>
      <c r="D32" s="788"/>
      <c r="E32" s="873"/>
      <c r="F32" s="1454">
        <f t="shared" ref="F32:AC32" si="33">SUM(F28:F31)</f>
        <v>28.129631057999998</v>
      </c>
      <c r="G32" s="1390">
        <f t="shared" si="33"/>
        <v>1.40625</v>
      </c>
      <c r="H32" s="1391">
        <f t="shared" si="33"/>
        <v>0.9375</v>
      </c>
      <c r="I32" s="1392">
        <f t="shared" si="33"/>
        <v>4.1312499999999996</v>
      </c>
      <c r="J32" s="1393">
        <f t="shared" si="33"/>
        <v>6.4749999999999996</v>
      </c>
      <c r="K32" s="1390">
        <f t="shared" si="33"/>
        <v>2.4987499999999998</v>
      </c>
      <c r="L32" s="1391">
        <f t="shared" si="33"/>
        <v>1.71875</v>
      </c>
      <c r="M32" s="1392">
        <f t="shared" si="33"/>
        <v>1.7375</v>
      </c>
      <c r="N32" s="1393">
        <f t="shared" si="33"/>
        <v>5.9550000000000001</v>
      </c>
      <c r="O32" s="1390">
        <f t="shared" si="33"/>
        <v>0.85</v>
      </c>
      <c r="P32" s="1391">
        <f t="shared" si="33"/>
        <v>0.46875</v>
      </c>
      <c r="Q32" s="1392">
        <f t="shared" si="33"/>
        <v>0.46875</v>
      </c>
      <c r="R32" s="1393">
        <f t="shared" si="33"/>
        <v>1.7875000000000001</v>
      </c>
      <c r="S32" s="1390">
        <f t="shared" si="33"/>
        <v>1.7875000000000001</v>
      </c>
      <c r="T32" s="1391">
        <f t="shared" si="33"/>
        <v>1.3187500000000001</v>
      </c>
      <c r="U32" s="1392">
        <f t="shared" si="33"/>
        <v>0</v>
      </c>
      <c r="V32" s="1393">
        <f t="shared" si="33"/>
        <v>3.1062500000000002</v>
      </c>
      <c r="W32" s="1394">
        <f t="shared" si="33"/>
        <v>17.32375</v>
      </c>
      <c r="X32" s="1395">
        <f t="shared" si="33"/>
        <v>0.9375</v>
      </c>
      <c r="Y32" s="1391">
        <f t="shared" si="33"/>
        <v>0.9375</v>
      </c>
      <c r="Z32" s="1391">
        <f t="shared" si="33"/>
        <v>1.40625</v>
      </c>
      <c r="AA32" s="1396">
        <f t="shared" si="33"/>
        <v>0.9375</v>
      </c>
      <c r="AB32" s="1394">
        <f t="shared" si="33"/>
        <v>4.21875</v>
      </c>
      <c r="AC32" s="1397">
        <f t="shared" si="33"/>
        <v>0.9375</v>
      </c>
      <c r="AD32" s="1397">
        <f t="shared" ref="AD32:AE32" si="34">SUM(AD28:AD31)</f>
        <v>0.9375</v>
      </c>
      <c r="AE32" s="1397">
        <f t="shared" si="34"/>
        <v>0.9375</v>
      </c>
      <c r="AG32" s="797"/>
      <c r="AH32" s="797"/>
      <c r="BD32" s="118"/>
      <c r="BE32" s="118"/>
      <c r="BF32" s="118"/>
      <c r="BG32" s="118"/>
    </row>
    <row r="33" spans="1:59" s="110" customFormat="1" ht="27.15" customHeight="1" x14ac:dyDescent="0.4">
      <c r="B33" s="1831"/>
      <c r="C33" s="881"/>
      <c r="D33" s="775" t="s">
        <v>669</v>
      </c>
      <c r="E33" s="874" t="s">
        <v>626</v>
      </c>
      <c r="F33" s="1454">
        <v>117.51212432000001</v>
      </c>
      <c r="G33" s="1395">
        <f>SUMIF('1. 26-30년 개발용역'!$B$8:$B$14,요약!$E33,'1. 26-30년 개발용역'!D$8:D$14)/10^8</f>
        <v>24.597000000000001</v>
      </c>
      <c r="H33" s="1391">
        <f>SUMIF('1. 26-30년 개발용역'!$B$8:$B$14,요약!$E33,'1. 26-30년 개발용역'!E$8:E$14)/10^8</f>
        <v>3.71</v>
      </c>
      <c r="I33" s="1392">
        <f>SUMIF('1. 26-30년 개발용역'!$B$8:$B$14,요약!$E33,'1. 26-30년 개발용역'!F$8:F$14)/10^8</f>
        <v>7.02</v>
      </c>
      <c r="J33" s="1393">
        <f>SUM(G33:I33)</f>
        <v>35.326999999999998</v>
      </c>
      <c r="K33" s="1395">
        <f>SUMIF('1. 26-30년 개발용역'!$B$8:$B$14,요약!$E33,'1. 26-30년 개발용역'!G$8:G$14)/10^8</f>
        <v>8.34</v>
      </c>
      <c r="L33" s="1391">
        <f>SUMIF('1. 26-30년 개발용역'!$B$8:$B$14,요약!$E33,'1. 26-30년 개발용역'!H$8:H$14)/10^8</f>
        <v>36.177500000000002</v>
      </c>
      <c r="M33" s="1392">
        <f>SUMIF('1. 26-30년 개발용역'!$B$8:$B$14,요약!$E33,'1. 26-30년 개발용역'!I$8:I$14)/10^8</f>
        <v>19.515999999999998</v>
      </c>
      <c r="N33" s="1393">
        <f>SUM(K33:M33)</f>
        <v>64.033500000000004</v>
      </c>
      <c r="O33" s="1395">
        <f>SUMIF('1. 26-30년 개발용역'!$B$8:$B$14,요약!$E33,'1. 26-30년 개발용역'!J$8:J$14)/10^8</f>
        <v>2.72</v>
      </c>
      <c r="P33" s="1391">
        <f>SUMIF('1. 26-30년 개발용역'!$B$8:$B$14,요약!$E33,'1. 26-30년 개발용역'!K$8:K$14)/10^8</f>
        <v>4.4400000000000004</v>
      </c>
      <c r="Q33" s="1392">
        <f>SUMIF('1. 26-30년 개발용역'!$B$8:$B$14,요약!$E33,'1. 26-30년 개발용역'!L$8:L$14)/10^8</f>
        <v>21.07</v>
      </c>
      <c r="R33" s="1393">
        <f>SUM(O33:Q33)</f>
        <v>28.23</v>
      </c>
      <c r="S33" s="1395">
        <f>SUMIF('1. 26-30년 개발용역'!$B$8:$B$14,요약!$E33,'1. 26-30년 개발용역'!M$8:M$14)/10^8</f>
        <v>3</v>
      </c>
      <c r="T33" s="1391">
        <f>SUMIF('1. 26-30년 개발용역'!$B$8:$B$14,요약!$E33,'1. 26-30년 개발용역'!N$8:N$14)/10^8</f>
        <v>26.166</v>
      </c>
      <c r="U33" s="1392">
        <f>SUMIF('1. 26-30년 개발용역'!$B$8:$B$14,요약!$E33,'1. 26-30년 개발용역'!O$8:O$14)/10^8</f>
        <v>23.02</v>
      </c>
      <c r="V33" s="1393">
        <f>SUM(S33:U33)</f>
        <v>52.186</v>
      </c>
      <c r="W33" s="1394">
        <f>+J33+N33+R33+V33</f>
        <v>179.7765</v>
      </c>
      <c r="X33" s="1395">
        <f>SUMIF('1. 26-30년 개발용역'!$B$24:$B$30,요약!$E33,'1. 26-30년 개발용역'!R$24:R$30)/10^8</f>
        <v>35.262</v>
      </c>
      <c r="Y33" s="1391">
        <f>SUMIF('1. 26-30년 개발용역'!$B$24:$B$30,요약!$E33,'1. 26-30년 개발용역'!S$24:S$30)/10^8</f>
        <v>31.198</v>
      </c>
      <c r="Z33" s="1391">
        <f>SUMIF('1. 26-30년 개발용역'!$B$24:$B$30,요약!$E33,'1. 26-30년 개발용역'!T$24:T$30)/10^8</f>
        <v>20.786000000000001</v>
      </c>
      <c r="AA33" s="1396">
        <f>SUMIF('1. 26-30년 개발용역'!$B$24:$B$30,요약!$E33,'1. 26-30년 개발용역'!U$24:U$30)/10^8</f>
        <v>24.18</v>
      </c>
      <c r="AB33" s="1394">
        <f>SUM(X33:AA33)</f>
        <v>111.42600000000002</v>
      </c>
      <c r="AC33" s="1397">
        <f>SUMIF('1. 26-30년 개발용역'!$B$40:$B$46,요약!$E33,'1. 26-30년 개발용역'!P$40:P$46)/10^8</f>
        <v>73.39</v>
      </c>
      <c r="AD33" s="1397">
        <f>SUMIF('1. 26-30년 개발용역'!$B$56:$B$62,요약!$E33,'1. 26-30년 개발용역'!P$56:P$62)/10^8</f>
        <v>64.135999999999996</v>
      </c>
      <c r="AE33" s="1397">
        <f>SUMIF('1. 26-30년 개발용역'!$B$72:$B$78,요약!$E33,'1. 26-30년 개발용역'!P$72:P$78)/10^8</f>
        <v>67.135999999999996</v>
      </c>
      <c r="AG33" s="118"/>
      <c r="AH33" s="118"/>
      <c r="BD33" s="118"/>
      <c r="BE33" s="118"/>
      <c r="BF33" s="118"/>
      <c r="BG33" s="118"/>
    </row>
    <row r="34" spans="1:59" s="110" customFormat="1" ht="27.15" customHeight="1" x14ac:dyDescent="0.4">
      <c r="B34" s="1832"/>
      <c r="C34" s="882"/>
      <c r="D34" s="883"/>
      <c r="E34" s="883"/>
      <c r="F34" s="1404">
        <f>F32+F33</f>
        <v>145.641755378</v>
      </c>
      <c r="G34" s="1398">
        <f t="shared" ref="G34:AC34" si="35">SUM(G32,G33)</f>
        <v>26.003250000000001</v>
      </c>
      <c r="H34" s="1399">
        <f t="shared" si="35"/>
        <v>4.6475</v>
      </c>
      <c r="I34" s="1400">
        <f t="shared" si="35"/>
        <v>11.151249999999999</v>
      </c>
      <c r="J34" s="1401">
        <f t="shared" si="35"/>
        <v>41.802</v>
      </c>
      <c r="K34" s="1402">
        <f t="shared" si="35"/>
        <v>10.838749999999999</v>
      </c>
      <c r="L34" s="1399">
        <f t="shared" si="35"/>
        <v>37.896250000000002</v>
      </c>
      <c r="M34" s="1400">
        <f t="shared" si="35"/>
        <v>21.253499999999999</v>
      </c>
      <c r="N34" s="1403">
        <f t="shared" si="35"/>
        <v>69.988500000000002</v>
      </c>
      <c r="O34" s="1402">
        <f t="shared" si="35"/>
        <v>3.5700000000000003</v>
      </c>
      <c r="P34" s="1399">
        <f t="shared" si="35"/>
        <v>4.9087500000000004</v>
      </c>
      <c r="Q34" s="1400">
        <f t="shared" si="35"/>
        <v>21.53875</v>
      </c>
      <c r="R34" s="1403">
        <f t="shared" si="35"/>
        <v>30.017500000000002</v>
      </c>
      <c r="S34" s="1402">
        <f t="shared" si="35"/>
        <v>4.7874999999999996</v>
      </c>
      <c r="T34" s="1399">
        <f t="shared" si="35"/>
        <v>27.484750000000002</v>
      </c>
      <c r="U34" s="1400">
        <f t="shared" si="35"/>
        <v>23.02</v>
      </c>
      <c r="V34" s="1403">
        <f t="shared" si="35"/>
        <v>55.292250000000003</v>
      </c>
      <c r="W34" s="1404">
        <f t="shared" si="35"/>
        <v>197.10024999999999</v>
      </c>
      <c r="X34" s="1398">
        <f t="shared" si="35"/>
        <v>36.1995</v>
      </c>
      <c r="Y34" s="1399">
        <f t="shared" si="35"/>
        <v>32.1355</v>
      </c>
      <c r="Z34" s="1399">
        <f t="shared" si="35"/>
        <v>22.192250000000001</v>
      </c>
      <c r="AA34" s="1403">
        <f t="shared" si="35"/>
        <v>25.1175</v>
      </c>
      <c r="AB34" s="1404">
        <f t="shared" si="35"/>
        <v>115.64475000000002</v>
      </c>
      <c r="AC34" s="1404">
        <f t="shared" si="35"/>
        <v>74.327500000000001</v>
      </c>
      <c r="AD34" s="1404">
        <f t="shared" ref="AD34:AE34" si="36">SUM(AD32,AD33)</f>
        <v>65.073499999999996</v>
      </c>
      <c r="AE34" s="1404">
        <f t="shared" si="36"/>
        <v>68.073499999999996</v>
      </c>
      <c r="AG34" s="797"/>
      <c r="AH34" s="797"/>
      <c r="BD34" s="118"/>
      <c r="BE34" s="118"/>
      <c r="BF34" s="118"/>
      <c r="BG34" s="118"/>
    </row>
    <row r="35" spans="1:59" s="118" customFormat="1" ht="27.15" customHeight="1" x14ac:dyDescent="0.4"/>
    <row r="36" spans="1:59" x14ac:dyDescent="0.4">
      <c r="H36" s="1368">
        <f>SUM(H23:H24)</f>
        <v>12.083620640000001</v>
      </c>
    </row>
    <row r="37" spans="1:59" ht="19.2" customHeight="1" x14ac:dyDescent="0.4">
      <c r="B37" s="790"/>
      <c r="C37" s="734"/>
      <c r="T37" s="120"/>
    </row>
    <row r="38" spans="1:59" ht="19.350000000000001" customHeight="1" x14ac:dyDescent="0.4">
      <c r="B38" s="795"/>
      <c r="C38" s="734"/>
      <c r="T38" s="120"/>
    </row>
    <row r="39" spans="1:59" ht="19.350000000000001" customHeight="1" x14ac:dyDescent="0.4">
      <c r="B39" s="1205"/>
      <c r="C39" s="734"/>
      <c r="T39" s="120"/>
    </row>
    <row r="40" spans="1:59" s="793" customFormat="1" ht="19.350000000000001" customHeight="1" x14ac:dyDescent="0.4">
      <c r="A40" s="789"/>
      <c r="B40" s="1206"/>
      <c r="C40" s="791"/>
      <c r="D40" s="789"/>
      <c r="E40" s="789"/>
      <c r="F40" s="789"/>
      <c r="G40" s="789"/>
      <c r="H40" s="789"/>
      <c r="I40" s="789"/>
      <c r="J40" s="789"/>
      <c r="K40" s="789"/>
      <c r="L40" s="792"/>
      <c r="M40" s="792"/>
      <c r="N40" s="792"/>
      <c r="O40" s="789"/>
      <c r="P40" s="789"/>
      <c r="Q40" s="789"/>
      <c r="T40" s="794"/>
    </row>
    <row r="41" spans="1:59" s="793" customFormat="1" ht="19.350000000000001" customHeight="1" x14ac:dyDescent="0.4">
      <c r="A41" s="789"/>
      <c r="B41" s="795"/>
      <c r="C41" s="791"/>
      <c r="D41" s="789"/>
      <c r="E41" s="789"/>
      <c r="F41" s="789"/>
      <c r="G41" s="789"/>
      <c r="H41" s="789"/>
      <c r="I41" s="789"/>
      <c r="J41" s="789"/>
      <c r="K41" s="789"/>
      <c r="L41" s="792"/>
      <c r="M41" s="792"/>
      <c r="N41" s="792"/>
      <c r="O41" s="789"/>
      <c r="P41" s="789"/>
      <c r="Q41" s="789"/>
      <c r="T41" s="794"/>
    </row>
    <row r="42" spans="1:59" s="793" customFormat="1" ht="19.350000000000001" customHeight="1" x14ac:dyDescent="0.4">
      <c r="A42" s="789"/>
      <c r="B42" s="795"/>
      <c r="C42" s="791"/>
      <c r="D42" s="789"/>
      <c r="E42" s="789"/>
      <c r="F42" s="789"/>
      <c r="G42" s="789"/>
      <c r="H42" s="789"/>
      <c r="I42" s="789"/>
      <c r="J42" s="789"/>
      <c r="K42" s="789"/>
      <c r="L42" s="792"/>
      <c r="M42" s="792"/>
      <c r="N42" s="792"/>
      <c r="O42" s="789"/>
      <c r="P42" s="789"/>
      <c r="Q42" s="789"/>
      <c r="T42" s="794"/>
    </row>
    <row r="43" spans="1:59" s="793" customFormat="1" ht="19.350000000000001" customHeight="1" x14ac:dyDescent="0.4">
      <c r="A43" s="789"/>
      <c r="B43" s="118"/>
      <c r="C43" s="118"/>
      <c r="D43" s="118"/>
      <c r="E43" s="118"/>
      <c r="F43" s="118"/>
      <c r="G43" s="118"/>
      <c r="H43" s="118"/>
      <c r="I43" s="118"/>
      <c r="J43" s="118"/>
      <c r="K43" s="118"/>
      <c r="L43" s="118"/>
      <c r="M43" s="118"/>
      <c r="N43" s="118"/>
      <c r="O43" s="118"/>
      <c r="P43" s="118"/>
      <c r="Q43" s="118"/>
      <c r="R43" s="118"/>
      <c r="S43" s="118"/>
      <c r="T43" s="118"/>
      <c r="U43" s="118"/>
      <c r="V43" s="118"/>
    </row>
    <row r="44" spans="1:59" s="793" customFormat="1" ht="19.350000000000001" customHeight="1" thickBot="1" x14ac:dyDescent="0.45">
      <c r="A44" s="789"/>
      <c r="B44" s="118"/>
      <c r="C44" s="118"/>
      <c r="D44" s="118"/>
      <c r="E44" s="118"/>
      <c r="F44" s="118"/>
      <c r="G44" s="118"/>
      <c r="H44" s="118"/>
      <c r="I44" s="118"/>
      <c r="J44" s="118"/>
      <c r="K44" s="118"/>
      <c r="L44" s="118"/>
      <c r="M44" s="118"/>
      <c r="N44" s="118"/>
      <c r="O44" s="118"/>
      <c r="P44" s="118"/>
      <c r="Q44" s="118"/>
      <c r="R44" s="118"/>
      <c r="S44" s="118"/>
      <c r="T44" s="118"/>
      <c r="U44" s="118"/>
      <c r="V44" s="118"/>
    </row>
    <row r="45" spans="1:59" s="793" customFormat="1" ht="19.350000000000001" customHeight="1" x14ac:dyDescent="0.4">
      <c r="A45" s="789"/>
      <c r="B45" s="905"/>
      <c r="C45" s="1881" t="s">
        <v>2192</v>
      </c>
      <c r="D45" s="1882"/>
      <c r="E45" s="1883"/>
      <c r="F45" s="938"/>
      <c r="G45" s="939"/>
      <c r="H45" s="939" t="s">
        <v>356</v>
      </c>
      <c r="I45" s="939"/>
      <c r="J45" s="940"/>
      <c r="K45" s="938"/>
      <c r="L45" s="939"/>
      <c r="M45" s="939" t="s">
        <v>206</v>
      </c>
      <c r="N45" s="939"/>
      <c r="O45" s="940"/>
      <c r="P45" s="938"/>
      <c r="Q45" s="939"/>
      <c r="R45" s="939" t="s">
        <v>684</v>
      </c>
      <c r="S45" s="939"/>
      <c r="T45" s="940"/>
      <c r="U45" s="905"/>
      <c r="V45"/>
    </row>
    <row r="46" spans="1:59" s="793" customFormat="1" ht="19.350000000000001" customHeight="1" x14ac:dyDescent="0.4">
      <c r="A46" s="789" t="s">
        <v>562</v>
      </c>
      <c r="B46" s="905"/>
      <c r="C46" s="944" t="s">
        <v>556</v>
      </c>
      <c r="D46" s="774" t="s">
        <v>0</v>
      </c>
      <c r="E46" s="945" t="s">
        <v>67</v>
      </c>
      <c r="F46" s="941" t="s">
        <v>497</v>
      </c>
      <c r="G46" s="942" t="s">
        <v>498</v>
      </c>
      <c r="H46" s="942" t="s">
        <v>499</v>
      </c>
      <c r="I46" s="942" t="s">
        <v>500</v>
      </c>
      <c r="J46" s="943" t="s">
        <v>284</v>
      </c>
      <c r="K46" s="941" t="s">
        <v>497</v>
      </c>
      <c r="L46" s="942" t="s">
        <v>498</v>
      </c>
      <c r="M46" s="942" t="s">
        <v>499</v>
      </c>
      <c r="N46" s="942" t="s">
        <v>500</v>
      </c>
      <c r="O46" s="943" t="s">
        <v>284</v>
      </c>
      <c r="P46" s="941" t="s">
        <v>497</v>
      </c>
      <c r="Q46" s="942" t="s">
        <v>498</v>
      </c>
      <c r="R46" s="942" t="s">
        <v>499</v>
      </c>
      <c r="S46" s="942" t="s">
        <v>500</v>
      </c>
      <c r="T46" s="943" t="s">
        <v>284</v>
      </c>
      <c r="U46" s="905"/>
      <c r="V46" s="118"/>
    </row>
    <row r="47" spans="1:59" s="793" customFormat="1" ht="19.350000000000001" customHeight="1" x14ac:dyDescent="0.4">
      <c r="A47" s="790"/>
      <c r="B47" s="110"/>
      <c r="C47" s="926" t="s">
        <v>673</v>
      </c>
      <c r="D47" s="872" t="s">
        <v>674</v>
      </c>
      <c r="E47" s="928" t="s">
        <v>675</v>
      </c>
      <c r="F47" s="914">
        <v>0.4</v>
      </c>
      <c r="G47" s="915">
        <v>1.94</v>
      </c>
      <c r="H47" s="915">
        <v>0.3</v>
      </c>
      <c r="I47" s="915">
        <v>1.34</v>
      </c>
      <c r="J47" s="916">
        <f>SUM(F47:I47)</f>
        <v>3.9799999999999995</v>
      </c>
      <c r="K47" s="914">
        <f>J28</f>
        <v>0</v>
      </c>
      <c r="L47" s="915">
        <f>N28</f>
        <v>0</v>
      </c>
      <c r="M47" s="915">
        <f>R28</f>
        <v>0</v>
      </c>
      <c r="N47" s="915">
        <f>V28</f>
        <v>0</v>
      </c>
      <c r="O47" s="916">
        <f>SUM(K47:N47)</f>
        <v>0</v>
      </c>
      <c r="P47" s="948">
        <f>K47-F47</f>
        <v>-0.4</v>
      </c>
      <c r="Q47" s="949">
        <f t="shared" ref="Q47:S47" si="37">L47-G47</f>
        <v>-1.94</v>
      </c>
      <c r="R47" s="949">
        <f t="shared" si="37"/>
        <v>-0.3</v>
      </c>
      <c r="S47" s="949">
        <f t="shared" si="37"/>
        <v>-1.34</v>
      </c>
      <c r="T47" s="896">
        <f>SUM(P47:S47)</f>
        <v>-3.9799999999999995</v>
      </c>
      <c r="U47" s="905"/>
      <c r="V47" s="118"/>
      <c r="W47" s="796"/>
      <c r="X47" s="796"/>
      <c r="Y47" s="797"/>
      <c r="Z47" s="796"/>
      <c r="AA47" s="796"/>
      <c r="AB47" s="796"/>
      <c r="AC47" s="796"/>
      <c r="AD47" s="796"/>
      <c r="AE47" s="796"/>
      <c r="AF47" s="797"/>
      <c r="AG47" s="797"/>
      <c r="AH47" s="797"/>
      <c r="AI47" s="797"/>
      <c r="AJ47" s="796"/>
      <c r="AK47" s="796"/>
      <c r="AL47" s="796"/>
      <c r="AM47" s="796"/>
      <c r="AN47" s="796"/>
      <c r="AO47" s="796"/>
      <c r="AP47" s="796"/>
      <c r="AQ47" s="796"/>
      <c r="AR47" s="796"/>
      <c r="AS47" s="796"/>
      <c r="AT47" s="796"/>
      <c r="AU47" s="796"/>
      <c r="AV47" s="797"/>
      <c r="AW47" s="796"/>
      <c r="AX47" s="796"/>
      <c r="AY47" s="796"/>
      <c r="AZ47" s="796"/>
      <c r="BA47" s="797"/>
      <c r="BB47" s="797"/>
    </row>
    <row r="48" spans="1:59" s="793" customFormat="1" ht="19.350000000000001" customHeight="1" x14ac:dyDescent="0.4">
      <c r="A48" s="790"/>
      <c r="B48" s="110"/>
      <c r="C48" s="922"/>
      <c r="D48" s="787"/>
      <c r="E48" s="929" t="s">
        <v>601</v>
      </c>
      <c r="F48" s="909">
        <v>5.2037500000000003</v>
      </c>
      <c r="G48" s="906">
        <v>21.716250000000002</v>
      </c>
      <c r="H48" s="906">
        <v>3.7387499999999996</v>
      </c>
      <c r="I48" s="906">
        <v>1.79125</v>
      </c>
      <c r="J48" s="907">
        <f>SUM(F48:I48)</f>
        <v>32.450000000000003</v>
      </c>
      <c r="K48" s="909">
        <f>J29</f>
        <v>4.6875</v>
      </c>
      <c r="L48" s="906">
        <f>N29</f>
        <v>0.46875</v>
      </c>
      <c r="M48" s="906">
        <f>R29</f>
        <v>0</v>
      </c>
      <c r="N48" s="906">
        <f>V29</f>
        <v>0.9375</v>
      </c>
      <c r="O48" s="907">
        <f>SUM(K48:N48)</f>
        <v>6.09375</v>
      </c>
      <c r="P48" s="950">
        <f t="shared" ref="P48:P59" si="38">K48-F48</f>
        <v>-0.51625000000000032</v>
      </c>
      <c r="Q48" s="951">
        <f t="shared" ref="Q48:Q59" si="39">L48-G48</f>
        <v>-21.247500000000002</v>
      </c>
      <c r="R48" s="951">
        <f t="shared" ref="R48:R59" si="40">M48-H48</f>
        <v>-3.7387499999999996</v>
      </c>
      <c r="S48" s="951">
        <f t="shared" ref="S48:S59" si="41">N48-I48</f>
        <v>-0.85375000000000001</v>
      </c>
      <c r="T48" s="897">
        <f>SUM(P48:S48)</f>
        <v>-26.356250000000003</v>
      </c>
      <c r="U48" s="905"/>
      <c r="V48" s="118"/>
      <c r="W48" s="796"/>
      <c r="X48" s="796"/>
      <c r="Y48" s="797"/>
      <c r="Z48" s="796"/>
      <c r="AA48" s="796"/>
      <c r="AB48" s="796"/>
      <c r="AC48" s="796"/>
      <c r="AD48" s="796"/>
      <c r="AE48" s="796"/>
      <c r="AF48" s="797"/>
      <c r="AG48" s="797"/>
      <c r="AH48" s="797"/>
      <c r="AI48" s="797"/>
      <c r="AJ48" s="796"/>
      <c r="AK48" s="796"/>
      <c r="AL48" s="796"/>
      <c r="AM48" s="796"/>
      <c r="AN48" s="796"/>
      <c r="AO48" s="796"/>
      <c r="AP48" s="796"/>
      <c r="AQ48" s="796"/>
      <c r="AR48" s="796"/>
      <c r="AS48" s="796"/>
      <c r="AT48" s="796"/>
      <c r="AU48" s="796"/>
      <c r="AV48" s="797"/>
      <c r="AW48" s="796"/>
      <c r="AX48" s="796"/>
      <c r="AY48" s="796"/>
      <c r="AZ48" s="796"/>
      <c r="BA48" s="797"/>
      <c r="BB48" s="797"/>
    </row>
    <row r="49" spans="1:54" s="793" customFormat="1" ht="19.350000000000001" customHeight="1" x14ac:dyDescent="0.4">
      <c r="A49" s="790"/>
      <c r="B49" s="110"/>
      <c r="C49" s="922"/>
      <c r="D49" s="787"/>
      <c r="E49" s="929" t="s">
        <v>676</v>
      </c>
      <c r="F49" s="909">
        <v>2.1160000000000001</v>
      </c>
      <c r="G49" s="906">
        <v>14.728625010000002</v>
      </c>
      <c r="H49" s="906">
        <v>10.91062501</v>
      </c>
      <c r="I49" s="906">
        <v>3.76062501</v>
      </c>
      <c r="J49" s="907">
        <f t="shared" ref="J49:J60" si="42">SUM(F49:I49)</f>
        <v>31.515875030000004</v>
      </c>
      <c r="K49" s="909">
        <f>J30</f>
        <v>1.7875000000000001</v>
      </c>
      <c r="L49" s="906">
        <f>N30</f>
        <v>5.4862500000000001</v>
      </c>
      <c r="M49" s="906">
        <f>R30</f>
        <v>1.7875000000000001</v>
      </c>
      <c r="N49" s="906">
        <f>V30</f>
        <v>2.1687500000000002</v>
      </c>
      <c r="O49" s="907">
        <f t="shared" ref="O49:O60" si="43">SUM(K49:N49)</f>
        <v>11.23</v>
      </c>
      <c r="P49" s="950">
        <f t="shared" si="38"/>
        <v>-0.32850000000000001</v>
      </c>
      <c r="Q49" s="951">
        <f t="shared" si="39"/>
        <v>-9.2423750100000017</v>
      </c>
      <c r="R49" s="951">
        <f t="shared" si="40"/>
        <v>-9.1231250100000008</v>
      </c>
      <c r="S49" s="951">
        <f t="shared" si="41"/>
        <v>-1.5918750099999999</v>
      </c>
      <c r="T49" s="897">
        <f t="shared" ref="T49:T60" si="44">SUM(P49:S49)</f>
        <v>-20.285875030000003</v>
      </c>
      <c r="U49" s="905"/>
      <c r="V49" s="118"/>
      <c r="W49" s="796"/>
      <c r="X49" s="796"/>
      <c r="Y49" s="797"/>
      <c r="Z49" s="796"/>
      <c r="AA49" s="796"/>
      <c r="AB49" s="796"/>
      <c r="AC49" s="796"/>
      <c r="AD49" s="796"/>
      <c r="AE49" s="796"/>
      <c r="AF49" s="797"/>
      <c r="AG49" s="797"/>
      <c r="AH49" s="797"/>
      <c r="AI49" s="797"/>
      <c r="AJ49" s="796"/>
      <c r="AK49" s="796"/>
      <c r="AL49" s="796"/>
      <c r="AM49" s="796"/>
      <c r="AN49" s="796"/>
      <c r="AO49" s="796"/>
      <c r="AP49" s="796"/>
      <c r="AQ49" s="796"/>
      <c r="AR49" s="796"/>
      <c r="AS49" s="796"/>
      <c r="AT49" s="796"/>
      <c r="AU49" s="796"/>
      <c r="AV49" s="797"/>
      <c r="AW49" s="796"/>
      <c r="AX49" s="796"/>
      <c r="AY49" s="796"/>
      <c r="AZ49" s="796"/>
      <c r="BA49" s="797"/>
      <c r="BB49" s="797"/>
    </row>
    <row r="50" spans="1:54" s="793" customFormat="1" ht="19.350000000000001" customHeight="1" x14ac:dyDescent="0.4">
      <c r="A50" s="790"/>
      <c r="B50" s="110"/>
      <c r="C50" s="922"/>
      <c r="D50" s="787"/>
      <c r="E50" s="930" t="s">
        <v>677</v>
      </c>
      <c r="F50" s="934">
        <v>1.128306</v>
      </c>
      <c r="G50" s="935">
        <v>1.1552286899999999</v>
      </c>
      <c r="H50" s="935">
        <v>1.2271019999999999</v>
      </c>
      <c r="I50" s="935">
        <v>0</v>
      </c>
      <c r="J50" s="936">
        <f t="shared" si="42"/>
        <v>3.5106366899999997</v>
      </c>
      <c r="K50" s="934">
        <f>J31</f>
        <v>0</v>
      </c>
      <c r="L50" s="935">
        <f>N31</f>
        <v>0</v>
      </c>
      <c r="M50" s="935">
        <f>R31</f>
        <v>0</v>
      </c>
      <c r="N50" s="935">
        <f>V31</f>
        <v>0</v>
      </c>
      <c r="O50" s="936">
        <f t="shared" si="43"/>
        <v>0</v>
      </c>
      <c r="P50" s="952">
        <f t="shared" si="38"/>
        <v>-1.128306</v>
      </c>
      <c r="Q50" s="953">
        <f t="shared" si="39"/>
        <v>-1.1552286899999999</v>
      </c>
      <c r="R50" s="953">
        <f t="shared" si="40"/>
        <v>-1.2271019999999999</v>
      </c>
      <c r="S50" s="953">
        <f t="shared" si="41"/>
        <v>0</v>
      </c>
      <c r="T50" s="898">
        <f t="shared" si="44"/>
        <v>-3.5106366899999997</v>
      </c>
      <c r="U50" s="905"/>
      <c r="V50" s="118"/>
      <c r="W50" s="796"/>
      <c r="X50" s="796"/>
      <c r="Y50" s="797"/>
      <c r="Z50" s="796"/>
      <c r="AA50" s="796"/>
      <c r="AB50" s="796"/>
      <c r="AC50" s="796"/>
      <c r="AD50" s="796"/>
      <c r="AE50" s="796"/>
      <c r="AF50" s="797"/>
      <c r="AG50" s="797"/>
      <c r="AH50" s="797"/>
      <c r="AI50" s="797"/>
      <c r="AJ50" s="796"/>
      <c r="AK50" s="796"/>
      <c r="AL50" s="796"/>
      <c r="AM50" s="796"/>
      <c r="AN50" s="796"/>
      <c r="AO50" s="796"/>
      <c r="AP50" s="796"/>
      <c r="AQ50" s="796"/>
      <c r="AR50" s="796"/>
      <c r="AS50" s="796"/>
      <c r="AT50" s="796"/>
      <c r="AU50" s="796"/>
      <c r="AV50" s="796"/>
      <c r="AW50" s="796"/>
      <c r="AX50" s="796"/>
      <c r="AY50" s="796"/>
      <c r="AZ50" s="796"/>
      <c r="BA50" s="797"/>
    </row>
    <row r="51" spans="1:54" s="793" customFormat="1" ht="19.350000000000001" customHeight="1" x14ac:dyDescent="0.4">
      <c r="B51" s="110"/>
      <c r="C51" s="922"/>
      <c r="D51" s="788"/>
      <c r="E51" s="927"/>
      <c r="F51" s="931">
        <f>SUM(F47:F50)</f>
        <v>8.8480560000000015</v>
      </c>
      <c r="G51" s="932">
        <f t="shared" ref="G51:I51" si="45">SUM(G47:G50)</f>
        <v>39.540103700000003</v>
      </c>
      <c r="H51" s="932">
        <f t="shared" si="45"/>
        <v>16.176477009999999</v>
      </c>
      <c r="I51" s="932">
        <f t="shared" si="45"/>
        <v>6.8918750099999997</v>
      </c>
      <c r="J51" s="933">
        <f t="shared" si="42"/>
        <v>71.456511720000009</v>
      </c>
      <c r="K51" s="931">
        <f>SUM(K47:K50)</f>
        <v>6.4749999999999996</v>
      </c>
      <c r="L51" s="932">
        <f t="shared" ref="L51" si="46">SUM(L47:L50)</f>
        <v>5.9550000000000001</v>
      </c>
      <c r="M51" s="932">
        <f t="shared" ref="M51" si="47">SUM(M47:M50)</f>
        <v>1.7875000000000001</v>
      </c>
      <c r="N51" s="932">
        <f t="shared" ref="N51" si="48">SUM(N47:N50)</f>
        <v>3.1062500000000002</v>
      </c>
      <c r="O51" s="933">
        <f t="shared" si="43"/>
        <v>17.32375</v>
      </c>
      <c r="P51" s="954">
        <f t="shared" si="38"/>
        <v>-2.3730560000000018</v>
      </c>
      <c r="Q51" s="955">
        <f t="shared" si="39"/>
        <v>-33.585103700000005</v>
      </c>
      <c r="R51" s="955">
        <f t="shared" si="40"/>
        <v>-14.38897701</v>
      </c>
      <c r="S51" s="955">
        <f t="shared" si="41"/>
        <v>-3.7856250099999995</v>
      </c>
      <c r="T51" s="956">
        <f t="shared" si="44"/>
        <v>-54.132761720000005</v>
      </c>
      <c r="U51" s="905"/>
      <c r="V51" s="118"/>
      <c r="W51" s="794"/>
    </row>
    <row r="52" spans="1:54" s="793" customFormat="1" ht="19.350000000000001" customHeight="1" x14ac:dyDescent="0.4">
      <c r="A52" s="790"/>
      <c r="B52" s="110"/>
      <c r="C52" s="922"/>
      <c r="D52" s="775" t="s">
        <v>678</v>
      </c>
      <c r="E52" s="903" t="s">
        <v>679</v>
      </c>
      <c r="F52" s="923">
        <v>8.7447868700000004</v>
      </c>
      <c r="G52" s="924">
        <v>5.1884942899999995</v>
      </c>
      <c r="H52" s="924">
        <v>8.7501329000000005</v>
      </c>
      <c r="I52" s="924">
        <v>9.3280829000000001</v>
      </c>
      <c r="J52" s="925">
        <f t="shared" si="42"/>
        <v>32.011496960000002</v>
      </c>
      <c r="K52" s="923">
        <f>J33</f>
        <v>35.326999999999998</v>
      </c>
      <c r="L52" s="924">
        <f>N33</f>
        <v>64.033500000000004</v>
      </c>
      <c r="M52" s="924">
        <f>R33</f>
        <v>28.23</v>
      </c>
      <c r="N52" s="924">
        <f>V33</f>
        <v>52.186</v>
      </c>
      <c r="O52" s="925">
        <f t="shared" si="43"/>
        <v>179.7765</v>
      </c>
      <c r="P52" s="957">
        <f t="shared" si="38"/>
        <v>26.58221313</v>
      </c>
      <c r="Q52" s="958">
        <f t="shared" si="39"/>
        <v>58.845005710000002</v>
      </c>
      <c r="R52" s="958">
        <f t="shared" si="40"/>
        <v>19.4798671</v>
      </c>
      <c r="S52" s="958">
        <f t="shared" si="41"/>
        <v>42.857917100000002</v>
      </c>
      <c r="T52" s="959">
        <f t="shared" si="44"/>
        <v>147.76500304000001</v>
      </c>
      <c r="U52" s="905"/>
      <c r="V52" s="118"/>
      <c r="W52" s="796"/>
      <c r="X52" s="796"/>
      <c r="Y52" s="797"/>
      <c r="Z52" s="796"/>
      <c r="AA52" s="796"/>
      <c r="AB52" s="796"/>
      <c r="AC52" s="796"/>
      <c r="AD52" s="796"/>
      <c r="AE52" s="796"/>
      <c r="AF52" s="797"/>
      <c r="AG52" s="797"/>
      <c r="AH52" s="797"/>
      <c r="AI52" s="797"/>
      <c r="AJ52" s="796"/>
      <c r="AK52" s="796"/>
      <c r="AL52" s="796"/>
      <c r="AM52" s="796"/>
      <c r="AN52" s="796"/>
      <c r="AO52" s="796"/>
      <c r="AP52" s="796"/>
      <c r="AQ52" s="796"/>
      <c r="AR52" s="796"/>
      <c r="AS52" s="796"/>
      <c r="AT52" s="796"/>
      <c r="AU52" s="796"/>
      <c r="AV52" s="796"/>
      <c r="AW52" s="796"/>
      <c r="AX52" s="796"/>
      <c r="AY52" s="796"/>
      <c r="AZ52" s="796"/>
      <c r="BA52" s="797"/>
    </row>
    <row r="53" spans="1:54" s="793" customFormat="1" ht="19.2" customHeight="1" x14ac:dyDescent="0.4">
      <c r="A53" s="790"/>
      <c r="B53" s="110"/>
      <c r="C53" s="989"/>
      <c r="D53" s="990"/>
      <c r="E53" s="991"/>
      <c r="F53" s="992">
        <f>F51+F52</f>
        <v>17.592842870000002</v>
      </c>
      <c r="G53" s="993">
        <f t="shared" ref="G53" si="49">G51+G52</f>
        <v>44.728597990000004</v>
      </c>
      <c r="H53" s="993">
        <f t="shared" ref="H53" si="50">H51+H52</f>
        <v>24.92660991</v>
      </c>
      <c r="I53" s="993">
        <f t="shared" ref="I53" si="51">I51+I52</f>
        <v>16.219957909999998</v>
      </c>
      <c r="J53" s="994">
        <f t="shared" si="42"/>
        <v>103.46800868</v>
      </c>
      <c r="K53" s="992">
        <f>K51+K52</f>
        <v>41.802</v>
      </c>
      <c r="L53" s="993">
        <f t="shared" ref="L53:N53" si="52">L51+L52</f>
        <v>69.988500000000002</v>
      </c>
      <c r="M53" s="993">
        <f>M51+M52</f>
        <v>30.017500000000002</v>
      </c>
      <c r="N53" s="993">
        <f t="shared" si="52"/>
        <v>55.292250000000003</v>
      </c>
      <c r="O53" s="994">
        <f t="shared" si="43"/>
        <v>197.10025000000002</v>
      </c>
      <c r="P53" s="995">
        <f t="shared" si="38"/>
        <v>24.209157129999998</v>
      </c>
      <c r="Q53" s="996">
        <f t="shared" si="39"/>
        <v>25.259902009999998</v>
      </c>
      <c r="R53" s="996">
        <f t="shared" si="40"/>
        <v>5.090890090000002</v>
      </c>
      <c r="S53" s="996">
        <f t="shared" si="41"/>
        <v>39.072292090000005</v>
      </c>
      <c r="T53" s="899">
        <f t="shared" si="44"/>
        <v>93.632241320000006</v>
      </c>
      <c r="U53" s="905"/>
      <c r="V53" s="118"/>
      <c r="W53" s="796"/>
      <c r="X53" s="796"/>
      <c r="Y53" s="797"/>
      <c r="Z53" s="796"/>
      <c r="AA53" s="796"/>
      <c r="AB53" s="796"/>
      <c r="AC53" s="796"/>
      <c r="AD53" s="796"/>
      <c r="AE53" s="796"/>
      <c r="AF53" s="797"/>
      <c r="AG53" s="797"/>
      <c r="AH53" s="797"/>
      <c r="AI53" s="797"/>
      <c r="AJ53" s="796"/>
      <c r="AK53" s="796"/>
      <c r="AL53" s="796"/>
      <c r="AM53" s="796"/>
      <c r="AN53" s="796"/>
      <c r="AO53" s="796"/>
      <c r="AP53" s="796"/>
      <c r="AQ53" s="796"/>
      <c r="AR53" s="796"/>
      <c r="AS53" s="796"/>
      <c r="AT53" s="796"/>
      <c r="AU53" s="796"/>
      <c r="AV53" s="796"/>
      <c r="AW53" s="796"/>
      <c r="AX53" s="796"/>
      <c r="AY53" s="796"/>
      <c r="AZ53" s="796"/>
      <c r="BA53" s="797"/>
    </row>
    <row r="54" spans="1:54" s="793" customFormat="1" ht="19.2" customHeight="1" x14ac:dyDescent="0.4">
      <c r="A54" s="790"/>
      <c r="B54" s="110"/>
      <c r="C54" s="918" t="s">
        <v>558</v>
      </c>
      <c r="D54" s="920" t="s">
        <v>680</v>
      </c>
      <c r="E54" s="937"/>
      <c r="F54" s="911">
        <v>138.16275999999999</v>
      </c>
      <c r="G54" s="912">
        <v>186.24836349999998</v>
      </c>
      <c r="H54" s="912">
        <v>347.37641450000001</v>
      </c>
      <c r="I54" s="912">
        <v>245.32549650000001</v>
      </c>
      <c r="J54" s="913">
        <f t="shared" si="42"/>
        <v>917.11303450000003</v>
      </c>
      <c r="K54" s="911">
        <f>J20</f>
        <v>238.3992585</v>
      </c>
      <c r="L54" s="912">
        <f>N20</f>
        <v>266.59305201999996</v>
      </c>
      <c r="M54" s="912">
        <f>R20</f>
        <v>323.19191350400001</v>
      </c>
      <c r="N54" s="912">
        <f>V20</f>
        <v>315.26726825599997</v>
      </c>
      <c r="O54" s="913">
        <f t="shared" si="43"/>
        <v>1143.4514922799999</v>
      </c>
      <c r="P54" s="960">
        <f t="shared" si="38"/>
        <v>100.23649850000001</v>
      </c>
      <c r="Q54" s="961">
        <f t="shared" si="39"/>
        <v>80.344688519999977</v>
      </c>
      <c r="R54" s="961">
        <f t="shared" si="40"/>
        <v>-24.184500995999997</v>
      </c>
      <c r="S54" s="961">
        <f t="shared" si="41"/>
        <v>69.941771755999952</v>
      </c>
      <c r="T54" s="962">
        <f t="shared" si="44"/>
        <v>226.33845777999994</v>
      </c>
      <c r="U54" s="905"/>
      <c r="V54" s="118"/>
      <c r="W54" s="796"/>
      <c r="X54" s="796"/>
      <c r="Y54" s="797"/>
      <c r="Z54" s="796"/>
      <c r="AA54" s="796"/>
      <c r="AB54" s="796"/>
      <c r="AC54" s="796"/>
      <c r="AD54" s="796"/>
      <c r="AE54" s="796"/>
      <c r="AF54" s="797"/>
      <c r="AG54" s="797"/>
      <c r="AH54" s="797"/>
      <c r="AI54" s="797"/>
      <c r="AJ54" s="796"/>
      <c r="AK54" s="796"/>
      <c r="AL54" s="796"/>
      <c r="AM54" s="796"/>
      <c r="AN54" s="796"/>
      <c r="AO54" s="796"/>
      <c r="AP54" s="796"/>
      <c r="AQ54" s="796"/>
      <c r="AR54" s="796"/>
      <c r="AS54" s="796"/>
      <c r="AT54" s="796"/>
      <c r="AU54" s="796"/>
      <c r="AV54" s="796"/>
      <c r="AW54" s="796"/>
      <c r="AX54" s="796"/>
      <c r="AY54" s="796"/>
      <c r="AZ54" s="796"/>
      <c r="BA54" s="797"/>
    </row>
    <row r="55" spans="1:54" s="793" customFormat="1" ht="19.2" customHeight="1" x14ac:dyDescent="0.4">
      <c r="A55" s="790"/>
      <c r="B55" s="110"/>
      <c r="C55" s="918"/>
      <c r="D55" s="908" t="s">
        <v>525</v>
      </c>
      <c r="E55" s="921"/>
      <c r="F55" s="909">
        <v>27.461327399999998</v>
      </c>
      <c r="G55" s="906">
        <v>28.875831399999999</v>
      </c>
      <c r="H55" s="906">
        <v>7.1843648</v>
      </c>
      <c r="I55" s="906">
        <v>8.3474836000000003</v>
      </c>
      <c r="J55" s="907">
        <f t="shared" si="42"/>
        <v>71.869007199999999</v>
      </c>
      <c r="K55" s="909">
        <f>J21</f>
        <v>8.0520014</v>
      </c>
      <c r="L55" s="906">
        <f>N21</f>
        <v>12.210696</v>
      </c>
      <c r="M55" s="906">
        <f>R21</f>
        <v>12.9726076</v>
      </c>
      <c r="N55" s="906">
        <f>V21</f>
        <v>14.4388436</v>
      </c>
      <c r="O55" s="907">
        <f t="shared" si="43"/>
        <v>47.674148599999995</v>
      </c>
      <c r="P55" s="950">
        <f t="shared" si="38"/>
        <v>-19.409326</v>
      </c>
      <c r="Q55" s="951">
        <f t="shared" si="39"/>
        <v>-16.665135399999997</v>
      </c>
      <c r="R55" s="951">
        <f t="shared" si="40"/>
        <v>5.7882427999999999</v>
      </c>
      <c r="S55" s="951">
        <f t="shared" si="41"/>
        <v>6.0913599999999999</v>
      </c>
      <c r="T55" s="897">
        <f t="shared" si="44"/>
        <v>-24.194858599999996</v>
      </c>
      <c r="U55" s="905"/>
      <c r="V55" s="118"/>
      <c r="W55" s="796"/>
      <c r="X55" s="796"/>
      <c r="Y55" s="797"/>
      <c r="Z55" s="796"/>
      <c r="AA55" s="796"/>
      <c r="AB55" s="796"/>
      <c r="AC55" s="796"/>
      <c r="AD55" s="796"/>
      <c r="AE55" s="796"/>
      <c r="AF55" s="797"/>
      <c r="AG55" s="797"/>
      <c r="AH55" s="797"/>
      <c r="AI55" s="797"/>
      <c r="AJ55" s="796"/>
      <c r="AK55" s="796"/>
      <c r="AL55" s="796"/>
      <c r="AM55" s="796"/>
      <c r="AN55" s="796"/>
      <c r="AO55" s="796"/>
      <c r="AP55" s="796"/>
      <c r="AQ55" s="796"/>
      <c r="AR55" s="796"/>
      <c r="AS55" s="796"/>
      <c r="AT55" s="796"/>
      <c r="AU55" s="796"/>
      <c r="AV55" s="796"/>
      <c r="AW55" s="796"/>
      <c r="AX55" s="796"/>
      <c r="AY55" s="796"/>
      <c r="AZ55" s="796"/>
      <c r="BA55" s="797"/>
    </row>
    <row r="56" spans="1:54" s="793" customFormat="1" ht="19.2" customHeight="1" x14ac:dyDescent="0.4">
      <c r="A56" s="790"/>
      <c r="B56" s="110"/>
      <c r="C56" s="980"/>
      <c r="D56" s="981"/>
      <c r="E56" s="982"/>
      <c r="F56" s="983">
        <f>F54+F55</f>
        <v>165.62408739999998</v>
      </c>
      <c r="G56" s="984">
        <f>G54+G55</f>
        <v>215.12419489999999</v>
      </c>
      <c r="H56" s="984">
        <f>H54+H55</f>
        <v>354.56077930000004</v>
      </c>
      <c r="I56" s="984">
        <f>I54+I55</f>
        <v>253.67298010000002</v>
      </c>
      <c r="J56" s="985">
        <f t="shared" si="42"/>
        <v>988.98204169999997</v>
      </c>
      <c r="K56" s="983">
        <f>K54+K55</f>
        <v>246.4512599</v>
      </c>
      <c r="L56" s="984">
        <f t="shared" ref="L56:N56" si="53">L54+L55</f>
        <v>278.80374801999994</v>
      </c>
      <c r="M56" s="984">
        <f t="shared" si="53"/>
        <v>336.16452110400002</v>
      </c>
      <c r="N56" s="984">
        <f t="shared" si="53"/>
        <v>329.70611185599995</v>
      </c>
      <c r="O56" s="985">
        <f t="shared" si="43"/>
        <v>1191.12564088</v>
      </c>
      <c r="P56" s="986">
        <f t="shared" si="38"/>
        <v>80.827172500000017</v>
      </c>
      <c r="Q56" s="987">
        <f t="shared" si="39"/>
        <v>63.679553119999952</v>
      </c>
      <c r="R56" s="987">
        <f t="shared" si="40"/>
        <v>-18.396258196000019</v>
      </c>
      <c r="S56" s="987">
        <f t="shared" si="41"/>
        <v>76.033131755999932</v>
      </c>
      <c r="T56" s="988">
        <f t="shared" si="44"/>
        <v>202.14359917999988</v>
      </c>
      <c r="U56" s="905"/>
      <c r="V56" s="118"/>
      <c r="W56" s="796"/>
      <c r="X56" s="796"/>
      <c r="Y56" s="797"/>
      <c r="Z56" s="796"/>
      <c r="AA56" s="796"/>
      <c r="AB56" s="796"/>
      <c r="AC56" s="796"/>
      <c r="AD56" s="796"/>
      <c r="AE56" s="796"/>
      <c r="AF56" s="797"/>
      <c r="AG56" s="797"/>
      <c r="AH56" s="797"/>
      <c r="AI56" s="797"/>
      <c r="AJ56" s="796"/>
      <c r="AK56" s="796"/>
      <c r="AL56" s="796"/>
      <c r="AM56" s="796"/>
      <c r="AN56" s="796"/>
      <c r="AO56" s="796"/>
      <c r="AP56" s="796"/>
      <c r="AQ56" s="796"/>
      <c r="AR56" s="796"/>
      <c r="AS56" s="796"/>
      <c r="AT56" s="796"/>
      <c r="AU56" s="796"/>
      <c r="AV56" s="796"/>
      <c r="AW56" s="796"/>
      <c r="AX56" s="796"/>
      <c r="AY56" s="796"/>
      <c r="AZ56" s="796"/>
      <c r="BA56" s="797"/>
    </row>
    <row r="57" spans="1:54" s="793" customFormat="1" ht="19.2" customHeight="1" x14ac:dyDescent="0.4">
      <c r="A57" s="790"/>
      <c r="B57" s="110"/>
      <c r="C57" s="919" t="s">
        <v>682</v>
      </c>
      <c r="D57" s="910" t="s">
        <v>681</v>
      </c>
      <c r="E57" s="947" t="s">
        <v>672</v>
      </c>
      <c r="F57" s="911">
        <v>86.421011739999997</v>
      </c>
      <c r="G57" s="912">
        <v>11.51454672</v>
      </c>
      <c r="H57" s="912">
        <v>6.02</v>
      </c>
      <c r="I57" s="912">
        <v>8.9736443999999995</v>
      </c>
      <c r="J57" s="913">
        <f t="shared" si="42"/>
        <v>112.92920285999999</v>
      </c>
      <c r="K57" s="911">
        <v>0</v>
      </c>
      <c r="L57" s="912">
        <v>0</v>
      </c>
      <c r="M57" s="912">
        <v>0</v>
      </c>
      <c r="N57" s="912">
        <v>0</v>
      </c>
      <c r="O57" s="913">
        <f t="shared" si="43"/>
        <v>0</v>
      </c>
      <c r="P57" s="960">
        <f t="shared" si="38"/>
        <v>-86.421011739999997</v>
      </c>
      <c r="Q57" s="961">
        <f t="shared" si="39"/>
        <v>-11.51454672</v>
      </c>
      <c r="R57" s="961">
        <f t="shared" si="40"/>
        <v>-6.02</v>
      </c>
      <c r="S57" s="961">
        <f t="shared" si="41"/>
        <v>-8.9736443999999995</v>
      </c>
      <c r="T57" s="962">
        <f t="shared" si="44"/>
        <v>-112.92920285999999</v>
      </c>
      <c r="U57" s="905"/>
      <c r="V57" s="118"/>
      <c r="W57" s="796"/>
      <c r="X57" s="796"/>
      <c r="Y57" s="797"/>
      <c r="Z57" s="796"/>
      <c r="AA57" s="796"/>
      <c r="AB57" s="796"/>
      <c r="AC57" s="796"/>
      <c r="AD57" s="796"/>
      <c r="AE57" s="796"/>
      <c r="AF57" s="797"/>
      <c r="AG57" s="797"/>
      <c r="AH57" s="797"/>
      <c r="AI57" s="797"/>
      <c r="AJ57" s="796"/>
      <c r="AK57" s="796"/>
      <c r="AL57" s="796"/>
      <c r="AM57" s="796"/>
      <c r="AN57" s="796"/>
      <c r="AO57" s="796"/>
      <c r="AP57" s="796"/>
      <c r="AQ57" s="796"/>
      <c r="AR57" s="796"/>
      <c r="AS57" s="796"/>
      <c r="AT57" s="796"/>
      <c r="AU57" s="796"/>
      <c r="AV57" s="796"/>
      <c r="AW57" s="796"/>
      <c r="AX57" s="796"/>
      <c r="AY57" s="796"/>
      <c r="AZ57" s="796"/>
      <c r="BA57" s="797"/>
    </row>
    <row r="58" spans="1:54" s="110" customFormat="1" ht="27" customHeight="1" x14ac:dyDescent="0.4">
      <c r="C58" s="919"/>
      <c r="D58" s="917" t="s">
        <v>683</v>
      </c>
      <c r="E58" s="946"/>
      <c r="F58" s="909">
        <v>0</v>
      </c>
      <c r="G58" s="906">
        <v>4.90916584</v>
      </c>
      <c r="H58" s="906">
        <v>24.206043999012927</v>
      </c>
      <c r="I58" s="906">
        <v>59.397400461611596</v>
      </c>
      <c r="J58" s="907">
        <f t="shared" si="42"/>
        <v>88.512610300624516</v>
      </c>
      <c r="K58" s="909">
        <f>J27</f>
        <v>25.134453139999998</v>
      </c>
      <c r="L58" s="906">
        <f>N27</f>
        <v>33.729440500000003</v>
      </c>
      <c r="M58" s="906">
        <f>R27</f>
        <v>45.779383000000003</v>
      </c>
      <c r="N58" s="906">
        <f>V27</f>
        <v>66.35646100000001</v>
      </c>
      <c r="O58" s="907">
        <f t="shared" si="43"/>
        <v>170.99973764000003</v>
      </c>
      <c r="P58" s="950">
        <f t="shared" si="38"/>
        <v>25.134453139999998</v>
      </c>
      <c r="Q58" s="951">
        <f t="shared" si="39"/>
        <v>28.820274660000003</v>
      </c>
      <c r="R58" s="951">
        <f t="shared" si="40"/>
        <v>21.573339000987076</v>
      </c>
      <c r="S58" s="951">
        <f t="shared" si="41"/>
        <v>6.9590605383884139</v>
      </c>
      <c r="T58" s="897">
        <f t="shared" si="44"/>
        <v>82.48712733937549</v>
      </c>
      <c r="U58" s="905"/>
      <c r="V58" s="118"/>
      <c r="W58" s="677"/>
      <c r="X58" s="905"/>
      <c r="Y58" s="905"/>
      <c r="Z58" s="905"/>
    </row>
    <row r="59" spans="1:54" s="110" customFormat="1" ht="27" customHeight="1" x14ac:dyDescent="0.4">
      <c r="B59" s="905"/>
      <c r="C59" s="971"/>
      <c r="D59" s="972"/>
      <c r="E59" s="973"/>
      <c r="F59" s="974">
        <f>F57+F58</f>
        <v>86.421011739999997</v>
      </c>
      <c r="G59" s="975">
        <f>G57+G58</f>
        <v>16.423712559999998</v>
      </c>
      <c r="H59" s="975">
        <f>H57+H58</f>
        <v>30.226043999012926</v>
      </c>
      <c r="I59" s="975">
        <f>I57+I58</f>
        <v>68.371044861611594</v>
      </c>
      <c r="J59" s="976">
        <f t="shared" si="42"/>
        <v>201.44181316062452</v>
      </c>
      <c r="K59" s="974">
        <f>K57+K58</f>
        <v>25.134453139999998</v>
      </c>
      <c r="L59" s="975">
        <f t="shared" ref="L59:N59" si="54">L57+L58</f>
        <v>33.729440500000003</v>
      </c>
      <c r="M59" s="975">
        <f t="shared" si="54"/>
        <v>45.779383000000003</v>
      </c>
      <c r="N59" s="975">
        <f t="shared" si="54"/>
        <v>66.35646100000001</v>
      </c>
      <c r="O59" s="976">
        <f t="shared" si="43"/>
        <v>170.99973764000003</v>
      </c>
      <c r="P59" s="977">
        <f t="shared" si="38"/>
        <v>-61.286558599999999</v>
      </c>
      <c r="Q59" s="978">
        <f t="shared" si="39"/>
        <v>17.305727940000004</v>
      </c>
      <c r="R59" s="978">
        <f t="shared" si="40"/>
        <v>15.553339000987076</v>
      </c>
      <c r="S59" s="978">
        <f t="shared" si="41"/>
        <v>-2.0145838616115839</v>
      </c>
      <c r="T59" s="979">
        <f t="shared" si="44"/>
        <v>-30.442075520624503</v>
      </c>
      <c r="U59" s="905"/>
      <c r="V59" s="118"/>
      <c r="W59" s="677"/>
      <c r="X59" s="905"/>
      <c r="Y59" s="905"/>
      <c r="Z59" s="905"/>
    </row>
    <row r="60" spans="1:54" s="110" customFormat="1" ht="27" customHeight="1" thickBot="1" x14ac:dyDescent="0.45">
      <c r="B60" s="905"/>
      <c r="C60" s="119" t="s">
        <v>187</v>
      </c>
      <c r="D60" s="963"/>
      <c r="E60" s="964"/>
      <c r="F60" s="965">
        <f>F53+F56+F59</f>
        <v>269.63794200999996</v>
      </c>
      <c r="G60" s="966">
        <f>G53+G56+G59</f>
        <v>276.27650545</v>
      </c>
      <c r="H60" s="966">
        <f>H53+H56+H59</f>
        <v>409.71343320901298</v>
      </c>
      <c r="I60" s="966">
        <f>I53+I56+I59</f>
        <v>338.26398287161163</v>
      </c>
      <c r="J60" s="967">
        <f t="shared" si="42"/>
        <v>1293.8918635406246</v>
      </c>
      <c r="K60" s="965">
        <f>K53+K56+K59</f>
        <v>313.38771303999999</v>
      </c>
      <c r="L60" s="966">
        <f>L53+L56+L59</f>
        <v>382.52168851999994</v>
      </c>
      <c r="M60" s="966">
        <f>M53+M56+M59</f>
        <v>411.961404104</v>
      </c>
      <c r="N60" s="966">
        <f>N53+N56+N59</f>
        <v>451.354822856</v>
      </c>
      <c r="O60" s="967">
        <f t="shared" si="43"/>
        <v>1559.2256285199999</v>
      </c>
      <c r="P60" s="968">
        <f t="shared" ref="P60" si="55">K60-F60</f>
        <v>43.749771030000034</v>
      </c>
      <c r="Q60" s="969">
        <f t="shared" ref="Q60" si="56">L60-G60</f>
        <v>106.24518306999994</v>
      </c>
      <c r="R60" s="969">
        <f t="shared" ref="R60" si="57">M60-H60</f>
        <v>2.2479708949870201</v>
      </c>
      <c r="S60" s="969">
        <f t="shared" ref="S60" si="58">N60-I60</f>
        <v>113.09083998438837</v>
      </c>
      <c r="T60" s="970">
        <f t="shared" si="44"/>
        <v>265.33376497937536</v>
      </c>
      <c r="U60" s="905"/>
      <c r="V60" s="118"/>
      <c r="W60" s="677"/>
      <c r="X60" s="905"/>
      <c r="Y60" s="905"/>
      <c r="Z60" s="905"/>
    </row>
    <row r="61" spans="1:54" s="110" customFormat="1" ht="27" customHeight="1" x14ac:dyDescent="0.4">
      <c r="B61" s="905"/>
      <c r="C61" s="905"/>
      <c r="D61" s="905"/>
      <c r="E61" s="1075" t="s">
        <v>2193</v>
      </c>
      <c r="F61" s="1024"/>
      <c r="G61" s="905"/>
      <c r="H61" s="905"/>
      <c r="I61" s="905"/>
      <c r="J61" s="905"/>
      <c r="K61" s="905"/>
      <c r="L61" s="905">
        <v>276</v>
      </c>
      <c r="M61" s="1076">
        <f>L60-L61</f>
        <v>106.52168851999994</v>
      </c>
      <c r="N61" s="905"/>
      <c r="O61" s="905"/>
      <c r="P61" s="905"/>
      <c r="Q61" s="905"/>
      <c r="R61" s="905"/>
      <c r="S61" s="905"/>
      <c r="T61" s="905"/>
      <c r="U61" s="905"/>
      <c r="V61" s="118"/>
      <c r="W61" s="677"/>
      <c r="X61" s="905"/>
      <c r="Y61" s="905"/>
      <c r="Z61" s="905"/>
    </row>
    <row r="62" spans="1:54" s="110" customFormat="1" ht="27" customHeight="1" x14ac:dyDescent="0.4">
      <c r="B62" s="905"/>
      <c r="C62" s="905"/>
      <c r="D62" s="905"/>
      <c r="E62" s="1075"/>
      <c r="F62" s="1024"/>
      <c r="G62" s="905"/>
      <c r="H62" s="905"/>
      <c r="I62" s="905"/>
      <c r="J62" s="905"/>
      <c r="K62" s="905"/>
      <c r="L62" s="905"/>
      <c r="M62" s="1076"/>
      <c r="N62" s="905"/>
      <c r="O62" s="905"/>
      <c r="P62" s="905"/>
      <c r="Q62" s="905"/>
      <c r="R62" s="905"/>
      <c r="S62" s="905"/>
      <c r="T62" s="905"/>
      <c r="U62" s="905"/>
      <c r="V62" s="118"/>
      <c r="W62" s="677"/>
      <c r="X62" s="905"/>
      <c r="Y62" s="905"/>
      <c r="Z62" s="905"/>
    </row>
    <row r="63" spans="1:54" s="110" customFormat="1" ht="27" customHeight="1" x14ac:dyDescent="0.4">
      <c r="B63" s="905"/>
      <c r="C63" s="905"/>
      <c r="D63" s="905"/>
      <c r="E63" s="1075"/>
      <c r="F63" s="1024"/>
      <c r="G63" s="905"/>
      <c r="H63" s="905"/>
      <c r="I63" s="905"/>
      <c r="J63" s="905"/>
      <c r="K63" s="905"/>
      <c r="L63" s="905"/>
      <c r="M63" s="1076"/>
      <c r="N63" s="905"/>
      <c r="O63" s="905"/>
      <c r="P63" s="905"/>
      <c r="Q63" s="905"/>
      <c r="R63" s="905"/>
      <c r="S63" s="905"/>
      <c r="T63" s="905"/>
      <c r="U63" s="905"/>
      <c r="V63" s="118"/>
      <c r="W63" s="677"/>
      <c r="X63" s="905"/>
      <c r="Y63" s="905"/>
      <c r="Z63" s="905"/>
    </row>
    <row r="64" spans="1:54" s="110" customFormat="1" ht="27" customHeight="1" x14ac:dyDescent="0.4">
      <c r="B64" s="905"/>
      <c r="C64" s="905"/>
      <c r="D64" s="905"/>
      <c r="E64" s="1028" t="s">
        <v>2183</v>
      </c>
      <c r="F64" s="1029">
        <v>970</v>
      </c>
      <c r="G64" s="1030">
        <v>1172</v>
      </c>
      <c r="H64" s="1030">
        <v>1281</v>
      </c>
      <c r="I64" s="1030">
        <v>1486</v>
      </c>
      <c r="J64" s="1031">
        <v>4908</v>
      </c>
      <c r="K64" s="1029">
        <f>SUM(K65:K68)</f>
        <v>1099</v>
      </c>
      <c r="L64" s="1030">
        <f t="shared" ref="L64:O64" si="59">SUM(L65:L68)</f>
        <v>1298</v>
      </c>
      <c r="M64" s="1030">
        <f t="shared" si="59"/>
        <v>1367</v>
      </c>
      <c r="N64" s="1030">
        <f t="shared" si="59"/>
        <v>1501</v>
      </c>
      <c r="O64" s="1031">
        <f t="shared" si="59"/>
        <v>5265</v>
      </c>
      <c r="P64" s="1032">
        <f>K64-F64</f>
        <v>129</v>
      </c>
      <c r="Q64" s="1030">
        <f t="shared" ref="Q64:T64" si="60">L64-G64</f>
        <v>126</v>
      </c>
      <c r="R64" s="1030">
        <f t="shared" si="60"/>
        <v>86</v>
      </c>
      <c r="S64" s="1030">
        <f t="shared" si="60"/>
        <v>15</v>
      </c>
      <c r="T64" s="1031">
        <f t="shared" si="60"/>
        <v>357</v>
      </c>
      <c r="U64" s="905"/>
      <c r="V64" s="118"/>
      <c r="W64" s="677"/>
      <c r="X64" s="905"/>
      <c r="Y64" s="905"/>
      <c r="Z64" s="905"/>
    </row>
    <row r="65" spans="2:26" s="110" customFormat="1" ht="27" customHeight="1" x14ac:dyDescent="0.4">
      <c r="B65" s="905"/>
      <c r="C65" s="905"/>
      <c r="D65" s="905"/>
      <c r="E65" s="1025" t="s">
        <v>2184</v>
      </c>
      <c r="F65" s="1033">
        <v>405</v>
      </c>
      <c r="G65" s="1034">
        <v>567</v>
      </c>
      <c r="H65" s="1034">
        <v>531</v>
      </c>
      <c r="I65" s="1034">
        <v>577</v>
      </c>
      <c r="J65" s="1035">
        <v>2080</v>
      </c>
      <c r="K65" s="1033">
        <v>507</v>
      </c>
      <c r="L65" s="1034">
        <v>527</v>
      </c>
      <c r="M65" s="1034">
        <v>547</v>
      </c>
      <c r="N65" s="1034">
        <v>630</v>
      </c>
      <c r="O65" s="1035">
        <f>SUM(K65:N65)</f>
        <v>2211</v>
      </c>
      <c r="P65" s="1036">
        <f t="shared" ref="P65:P72" si="61">K65-F65</f>
        <v>102</v>
      </c>
      <c r="Q65" s="1051">
        <f t="shared" ref="Q65:Q72" si="62">L65-G65</f>
        <v>-40</v>
      </c>
      <c r="R65" s="1034">
        <f t="shared" ref="R65:R72" si="63">M65-H65</f>
        <v>16</v>
      </c>
      <c r="S65" s="1034">
        <f t="shared" ref="S65:S72" si="64">N65-I65</f>
        <v>53</v>
      </c>
      <c r="T65" s="1035">
        <f t="shared" ref="T65:T72" si="65">O65-J65</f>
        <v>131</v>
      </c>
      <c r="U65" s="905"/>
      <c r="V65" s="118"/>
      <c r="W65" s="677"/>
      <c r="X65" s="905"/>
      <c r="Y65" s="905"/>
      <c r="Z65" s="905"/>
    </row>
    <row r="66" spans="2:26" s="110" customFormat="1" ht="27" customHeight="1" x14ac:dyDescent="0.4">
      <c r="B66" s="905"/>
      <c r="C66" s="905"/>
      <c r="D66" s="905"/>
      <c r="E66" s="1026" t="s">
        <v>2185</v>
      </c>
      <c r="F66" s="1037">
        <v>182</v>
      </c>
      <c r="G66" s="1038">
        <v>206</v>
      </c>
      <c r="H66" s="1038">
        <v>217</v>
      </c>
      <c r="I66" s="1038">
        <v>394</v>
      </c>
      <c r="J66" s="1039">
        <v>1000</v>
      </c>
      <c r="K66" s="1037">
        <v>210</v>
      </c>
      <c r="L66" s="1038">
        <v>290</v>
      </c>
      <c r="M66" s="1038">
        <v>323</v>
      </c>
      <c r="N66" s="1038">
        <v>403</v>
      </c>
      <c r="O66" s="1039">
        <f t="shared" ref="O66:O68" si="66">SUM(K66:N66)</f>
        <v>1226</v>
      </c>
      <c r="P66" s="1040">
        <f t="shared" si="61"/>
        <v>28</v>
      </c>
      <c r="Q66" s="1038">
        <f t="shared" si="62"/>
        <v>84</v>
      </c>
      <c r="R66" s="1038">
        <f t="shared" si="63"/>
        <v>106</v>
      </c>
      <c r="S66" s="1038">
        <f t="shared" si="64"/>
        <v>9</v>
      </c>
      <c r="T66" s="1039">
        <f t="shared" si="65"/>
        <v>226</v>
      </c>
      <c r="U66" s="905"/>
      <c r="V66"/>
      <c r="W66" s="677"/>
      <c r="X66" s="905"/>
      <c r="Y66" s="905"/>
      <c r="Z66" s="905"/>
    </row>
    <row r="67" spans="2:26" s="110" customFormat="1" ht="27" customHeight="1" x14ac:dyDescent="0.4">
      <c r="B67" s="905"/>
      <c r="C67" s="905"/>
      <c r="D67" s="905"/>
      <c r="E67" s="1026" t="s">
        <v>2186</v>
      </c>
      <c r="F67" s="1037">
        <v>112</v>
      </c>
      <c r="G67" s="1038">
        <v>123</v>
      </c>
      <c r="H67" s="1038">
        <v>123</v>
      </c>
      <c r="I67" s="1038">
        <v>176</v>
      </c>
      <c r="J67" s="1039">
        <v>534</v>
      </c>
      <c r="K67" s="1037">
        <v>112</v>
      </c>
      <c r="L67" s="1038">
        <v>123</v>
      </c>
      <c r="M67" s="1038">
        <v>130</v>
      </c>
      <c r="N67" s="1038">
        <v>155</v>
      </c>
      <c r="O67" s="1039">
        <f t="shared" si="66"/>
        <v>520</v>
      </c>
      <c r="P67" s="1040">
        <f t="shared" si="61"/>
        <v>0</v>
      </c>
      <c r="Q67" s="1038">
        <f t="shared" si="62"/>
        <v>0</v>
      </c>
      <c r="R67" s="1038">
        <f t="shared" si="63"/>
        <v>7</v>
      </c>
      <c r="S67" s="1049">
        <f t="shared" si="64"/>
        <v>-21</v>
      </c>
      <c r="T67" s="1050">
        <f t="shared" si="65"/>
        <v>-14</v>
      </c>
      <c r="U67" s="905"/>
      <c r="V67"/>
      <c r="W67" s="677"/>
      <c r="X67" s="905"/>
      <c r="Y67" s="905"/>
      <c r="Z67" s="905"/>
    </row>
    <row r="68" spans="2:26" s="110" customFormat="1" ht="27" customHeight="1" x14ac:dyDescent="0.4">
      <c r="B68" s="2"/>
      <c r="C68" s="2"/>
      <c r="D68" s="2"/>
      <c r="E68" s="1027" t="s">
        <v>2187</v>
      </c>
      <c r="F68" s="1041">
        <v>270</v>
      </c>
      <c r="G68" s="1042">
        <v>276</v>
      </c>
      <c r="H68" s="1042">
        <v>410</v>
      </c>
      <c r="I68" s="1042">
        <v>338</v>
      </c>
      <c r="J68" s="1043">
        <v>1294</v>
      </c>
      <c r="K68" s="1044">
        <v>270</v>
      </c>
      <c r="L68" s="1042">
        <v>358</v>
      </c>
      <c r="M68" s="1042">
        <v>367</v>
      </c>
      <c r="N68" s="1042">
        <v>313</v>
      </c>
      <c r="O68" s="1043">
        <f t="shared" si="66"/>
        <v>1308</v>
      </c>
      <c r="P68" s="1045">
        <f t="shared" si="61"/>
        <v>0</v>
      </c>
      <c r="Q68" s="1046">
        <f t="shared" si="62"/>
        <v>82</v>
      </c>
      <c r="R68" s="1048">
        <f t="shared" si="63"/>
        <v>-43</v>
      </c>
      <c r="S68" s="1048">
        <f t="shared" si="64"/>
        <v>-25</v>
      </c>
      <c r="T68" s="1047">
        <f t="shared" si="65"/>
        <v>14</v>
      </c>
      <c r="U68" s="2"/>
      <c r="V68"/>
      <c r="W68" s="677"/>
      <c r="X68" s="905"/>
      <c r="Y68" s="905"/>
      <c r="Z68" s="905"/>
    </row>
    <row r="69" spans="2:26" s="110" customFormat="1" ht="27" customHeight="1" thickBot="1" x14ac:dyDescent="0.45">
      <c r="B69"/>
      <c r="C69"/>
      <c r="D69"/>
      <c r="E69" s="1052" t="s">
        <v>2188</v>
      </c>
      <c r="F69" s="1053">
        <v>730</v>
      </c>
      <c r="G69" s="1054">
        <v>875</v>
      </c>
      <c r="H69" s="1054">
        <v>940</v>
      </c>
      <c r="I69" s="1054">
        <v>1126</v>
      </c>
      <c r="J69" s="1055">
        <v>3672</v>
      </c>
      <c r="K69" s="1053">
        <v>819</v>
      </c>
      <c r="L69" s="1054">
        <v>946</v>
      </c>
      <c r="M69" s="1054">
        <v>965</v>
      </c>
      <c r="N69" s="1054">
        <v>1029</v>
      </c>
      <c r="O69" s="1055">
        <v>3759</v>
      </c>
      <c r="P69" s="1056">
        <f t="shared" si="61"/>
        <v>89</v>
      </c>
      <c r="Q69" s="1054">
        <f t="shared" si="62"/>
        <v>71</v>
      </c>
      <c r="R69" s="1054">
        <f t="shared" si="63"/>
        <v>25</v>
      </c>
      <c r="S69" s="1057">
        <f t="shared" si="64"/>
        <v>-97</v>
      </c>
      <c r="T69" s="1055">
        <f t="shared" si="65"/>
        <v>87</v>
      </c>
      <c r="U69"/>
      <c r="V69"/>
      <c r="W69" s="677"/>
      <c r="X69" s="905"/>
      <c r="Y69" s="905"/>
      <c r="Z69" s="905"/>
    </row>
    <row r="70" spans="2:26" s="110" customFormat="1" ht="27" customHeight="1" thickBot="1" x14ac:dyDescent="0.45">
      <c r="B70"/>
      <c r="C70"/>
      <c r="D70"/>
      <c r="E70" s="1058" t="s">
        <v>2189</v>
      </c>
      <c r="F70" s="1059">
        <v>239</v>
      </c>
      <c r="G70" s="1060">
        <v>296</v>
      </c>
      <c r="H70" s="1060">
        <v>341</v>
      </c>
      <c r="I70" s="1060">
        <v>360</v>
      </c>
      <c r="J70" s="1061">
        <v>1236</v>
      </c>
      <c r="K70" s="1059">
        <f>K64-K69</f>
        <v>280</v>
      </c>
      <c r="L70" s="1060">
        <f t="shared" ref="L70:O70" si="67">L64-L69</f>
        <v>352</v>
      </c>
      <c r="M70" s="1060">
        <f t="shared" si="67"/>
        <v>402</v>
      </c>
      <c r="N70" s="1060">
        <f t="shared" si="67"/>
        <v>472</v>
      </c>
      <c r="O70" s="1061">
        <f t="shared" si="67"/>
        <v>1506</v>
      </c>
      <c r="P70" s="1062">
        <f t="shared" si="61"/>
        <v>41</v>
      </c>
      <c r="Q70" s="1060">
        <f t="shared" si="62"/>
        <v>56</v>
      </c>
      <c r="R70" s="1060">
        <f t="shared" si="63"/>
        <v>61</v>
      </c>
      <c r="S70" s="1060">
        <f t="shared" si="64"/>
        <v>112</v>
      </c>
      <c r="T70" s="1061">
        <f t="shared" si="65"/>
        <v>270</v>
      </c>
      <c r="U70"/>
      <c r="V70" s="793"/>
      <c r="W70" s="677"/>
      <c r="X70" s="905"/>
      <c r="Y70" s="905"/>
      <c r="Z70" s="905"/>
    </row>
    <row r="71" spans="2:26" s="110" customFormat="1" ht="27" customHeight="1" thickBot="1" x14ac:dyDescent="0.45">
      <c r="B71"/>
      <c r="C71"/>
      <c r="D71"/>
      <c r="E71" s="773" t="s">
        <v>2190</v>
      </c>
      <c r="F71" s="1063">
        <v>202</v>
      </c>
      <c r="G71" s="1064">
        <v>202</v>
      </c>
      <c r="H71" s="1064">
        <v>205</v>
      </c>
      <c r="I71" s="1064">
        <v>247</v>
      </c>
      <c r="J71" s="1065">
        <v>856</v>
      </c>
      <c r="K71" s="1063">
        <v>268</v>
      </c>
      <c r="L71" s="1064">
        <v>338</v>
      </c>
      <c r="M71" s="1064">
        <v>313</v>
      </c>
      <c r="N71" s="1064">
        <v>332</v>
      </c>
      <c r="O71" s="1065">
        <f>SUM(K71:N71)</f>
        <v>1251</v>
      </c>
      <c r="P71" s="1066">
        <f t="shared" si="61"/>
        <v>66</v>
      </c>
      <c r="Q71" s="1064">
        <f t="shared" si="62"/>
        <v>136</v>
      </c>
      <c r="R71" s="1064">
        <f t="shared" si="63"/>
        <v>108</v>
      </c>
      <c r="S71" s="1064">
        <f t="shared" si="64"/>
        <v>85</v>
      </c>
      <c r="T71" s="1065">
        <f t="shared" si="65"/>
        <v>395</v>
      </c>
      <c r="U71"/>
      <c r="V71" s="793"/>
      <c r="W71" s="677"/>
      <c r="X71" s="905"/>
      <c r="Y71" s="905"/>
      <c r="Z71" s="905"/>
    </row>
    <row r="72" spans="2:26" s="110" customFormat="1" ht="27" customHeight="1" thickBot="1" x14ac:dyDescent="0.45">
      <c r="B72"/>
      <c r="C72"/>
      <c r="D72"/>
      <c r="E72" s="1067" t="s">
        <v>2191</v>
      </c>
      <c r="F72" s="1068">
        <v>37</v>
      </c>
      <c r="G72" s="1069">
        <v>94</v>
      </c>
      <c r="H72" s="1069">
        <v>136</v>
      </c>
      <c r="I72" s="1069">
        <v>112</v>
      </c>
      <c r="J72" s="1070">
        <v>380</v>
      </c>
      <c r="K72" s="1071">
        <f>K70-K71</f>
        <v>12</v>
      </c>
      <c r="L72" s="1069">
        <f t="shared" ref="L72:O72" si="68">L70-L71</f>
        <v>14</v>
      </c>
      <c r="M72" s="1069">
        <f t="shared" si="68"/>
        <v>89</v>
      </c>
      <c r="N72" s="1069">
        <f t="shared" si="68"/>
        <v>140</v>
      </c>
      <c r="O72" s="1070">
        <f t="shared" si="68"/>
        <v>255</v>
      </c>
      <c r="P72" s="1072">
        <f t="shared" si="61"/>
        <v>-25</v>
      </c>
      <c r="Q72" s="1073">
        <f t="shared" si="62"/>
        <v>-80</v>
      </c>
      <c r="R72" s="1073">
        <f t="shared" si="63"/>
        <v>-47</v>
      </c>
      <c r="S72" s="1073">
        <f t="shared" si="64"/>
        <v>28</v>
      </c>
      <c r="T72" s="1074">
        <f t="shared" si="65"/>
        <v>-125</v>
      </c>
      <c r="U72"/>
      <c r="V72" s="793"/>
      <c r="W72" s="677"/>
      <c r="X72" s="905"/>
      <c r="Y72" s="905"/>
      <c r="Z72" s="905"/>
    </row>
    <row r="73" spans="2:26" s="110" customFormat="1" ht="27" customHeight="1" x14ac:dyDescent="0.4">
      <c r="B73"/>
      <c r="C73"/>
      <c r="D73"/>
      <c r="E73"/>
      <c r="F73"/>
      <c r="G73"/>
      <c r="H73"/>
      <c r="I73"/>
      <c r="J73"/>
      <c r="K73"/>
      <c r="L73"/>
      <c r="M73"/>
      <c r="N73"/>
      <c r="O73"/>
      <c r="P73"/>
      <c r="Q73"/>
      <c r="R73"/>
      <c r="S73"/>
      <c r="T73"/>
      <c r="U73"/>
      <c r="V73" s="793"/>
      <c r="W73" s="677"/>
      <c r="X73" s="905"/>
      <c r="Y73" s="905"/>
      <c r="Z73" s="905"/>
    </row>
    <row r="74" spans="2:26" s="110" customFormat="1" ht="27" customHeight="1" x14ac:dyDescent="0.4">
      <c r="B74"/>
      <c r="C74"/>
      <c r="D74"/>
      <c r="E74"/>
      <c r="F74"/>
      <c r="G74"/>
      <c r="H74"/>
      <c r="I74"/>
      <c r="J74"/>
      <c r="K74"/>
      <c r="L74"/>
      <c r="M74"/>
      <c r="N74"/>
      <c r="O74"/>
      <c r="P74"/>
      <c r="Q74"/>
      <c r="R74"/>
      <c r="S74"/>
      <c r="T74"/>
      <c r="U74"/>
      <c r="V74" s="793"/>
      <c r="W74" s="677"/>
      <c r="X74" s="905"/>
      <c r="Y74" s="905"/>
      <c r="Z74" s="905"/>
    </row>
    <row r="75" spans="2:26" s="110" customFormat="1" ht="27" customHeight="1" x14ac:dyDescent="0.4">
      <c r="W75" s="677"/>
      <c r="X75" s="905"/>
      <c r="Y75" s="905"/>
      <c r="Z75" s="905"/>
    </row>
    <row r="76" spans="2:26" s="110" customFormat="1" ht="27" customHeight="1" x14ac:dyDescent="0.4">
      <c r="W76" s="677"/>
      <c r="X76" s="905"/>
      <c r="Y76" s="905"/>
      <c r="Z76" s="905"/>
    </row>
    <row r="77" spans="2:26" s="110" customFormat="1" ht="27" customHeight="1" x14ac:dyDescent="0.4">
      <c r="W77" s="677"/>
      <c r="X77" s="905"/>
      <c r="Y77" s="905"/>
      <c r="Z77" s="905"/>
    </row>
    <row r="78" spans="2:26" s="110" customFormat="1" ht="27" customHeight="1" x14ac:dyDescent="0.4">
      <c r="W78" s="677"/>
      <c r="X78" s="905"/>
      <c r="Y78" s="905"/>
      <c r="Z78" s="905"/>
    </row>
    <row r="79" spans="2:26" s="110" customFormat="1" ht="27" customHeight="1" x14ac:dyDescent="0.4">
      <c r="W79" s="677"/>
      <c r="X79" s="905"/>
      <c r="Z79" s="905"/>
    </row>
    <row r="80" spans="2:26" s="110" customFormat="1" ht="27" customHeight="1" x14ac:dyDescent="0.4">
      <c r="W80" s="677"/>
      <c r="X80" s="905"/>
      <c r="Y80" s="905"/>
      <c r="Z80" s="905"/>
    </row>
    <row r="81" spans="23:26" ht="27" customHeight="1" x14ac:dyDescent="0.4">
      <c r="W81" s="904"/>
      <c r="X81" s="2"/>
      <c r="Y81" s="2"/>
      <c r="Z81" s="2"/>
    </row>
    <row r="82" spans="23:26" ht="27" customHeight="1" x14ac:dyDescent="0.4"/>
    <row r="83" spans="23:26" ht="27" customHeight="1" x14ac:dyDescent="0.4"/>
    <row r="84" spans="23:26" ht="27" customHeight="1" x14ac:dyDescent="0.4"/>
    <row r="85" spans="23:26" ht="27" customHeight="1" x14ac:dyDescent="0.4"/>
  </sheetData>
  <mergeCells count="4">
    <mergeCell ref="F14:F15"/>
    <mergeCell ref="C45:E45"/>
    <mergeCell ref="D23:D24"/>
    <mergeCell ref="B17:B34"/>
  </mergeCells>
  <phoneticPr fontId="4" type="noConversion"/>
  <pageMargins left="0.70866141732283472" right="0.70866141732283472" top="0.74803149606299213" bottom="0.74803149606299213" header="0.31496062992125984" footer="0.31496062992125984"/>
  <pageSetup paperSize="8" scale="2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6086-F16F-44A0-81A6-E8549E07EA44}">
  <dimension ref="B2:U79"/>
  <sheetViews>
    <sheetView tabSelected="1" zoomScale="85" zoomScaleNormal="85" workbookViewId="0">
      <selection activeCell="F16" sqref="F16"/>
    </sheetView>
  </sheetViews>
  <sheetFormatPr defaultRowHeight="17.399999999999999" x14ac:dyDescent="0.4"/>
  <cols>
    <col min="2" max="16" width="14.796875" customWidth="1"/>
    <col min="17" max="17" width="16.09765625" bestFit="1" customWidth="1"/>
    <col min="18" max="21" width="15.3984375" bestFit="1" customWidth="1"/>
  </cols>
  <sheetData>
    <row r="2" spans="2:16" ht="21" x14ac:dyDescent="0.4">
      <c r="B2" s="1151" t="s">
        <v>2215</v>
      </c>
      <c r="C2" s="1152"/>
      <c r="D2" s="1153"/>
      <c r="E2" s="1153"/>
      <c r="F2" s="1153"/>
      <c r="G2" s="1153"/>
      <c r="H2" s="1153"/>
      <c r="I2" s="1153"/>
      <c r="J2" s="1154"/>
      <c r="K2" s="1153"/>
      <c r="L2" s="1154"/>
      <c r="M2" s="1154"/>
      <c r="N2" s="1154"/>
      <c r="O2" s="1154"/>
      <c r="P2" s="1155"/>
    </row>
    <row r="3" spans="2:16" ht="21" x14ac:dyDescent="0.4">
      <c r="B3" s="1156"/>
      <c r="C3" s="1157"/>
      <c r="D3" s="1158" t="s">
        <v>2216</v>
      </c>
      <c r="E3" s="1158" t="s">
        <v>2216</v>
      </c>
      <c r="F3" s="1158" t="s">
        <v>2216</v>
      </c>
      <c r="G3" s="1158" t="s">
        <v>2216</v>
      </c>
      <c r="H3" s="1158" t="s">
        <v>2216</v>
      </c>
      <c r="I3" s="1158" t="s">
        <v>2216</v>
      </c>
      <c r="J3" s="1158" t="s">
        <v>2216</v>
      </c>
      <c r="K3" s="1158" t="s">
        <v>2216</v>
      </c>
      <c r="L3" s="1158" t="s">
        <v>2216</v>
      </c>
      <c r="M3" s="1158" t="s">
        <v>2216</v>
      </c>
      <c r="N3" s="1158" t="s">
        <v>2216</v>
      </c>
      <c r="O3" s="1158" t="s">
        <v>2216</v>
      </c>
      <c r="P3" s="1159"/>
    </row>
    <row r="4" spans="2:16" x14ac:dyDescent="0.4">
      <c r="B4" s="1886" t="s">
        <v>2217</v>
      </c>
      <c r="C4" s="1887"/>
      <c r="D4" s="1887" t="s">
        <v>2218</v>
      </c>
      <c r="E4" s="1887"/>
      <c r="F4" s="1887"/>
      <c r="G4" s="1887" t="s">
        <v>2212</v>
      </c>
      <c r="H4" s="1887"/>
      <c r="I4" s="1887"/>
      <c r="J4" s="1887" t="s">
        <v>2213</v>
      </c>
      <c r="K4" s="1887"/>
      <c r="L4" s="1887"/>
      <c r="M4" s="1887" t="s">
        <v>2214</v>
      </c>
      <c r="N4" s="1887"/>
      <c r="O4" s="1887"/>
      <c r="P4" s="1884" t="s">
        <v>2219</v>
      </c>
    </row>
    <row r="5" spans="2:16" x14ac:dyDescent="0.4">
      <c r="B5" s="1888"/>
      <c r="C5" s="1889"/>
      <c r="D5" s="1162" t="s">
        <v>246</v>
      </c>
      <c r="E5" s="1163" t="s">
        <v>247</v>
      </c>
      <c r="F5" s="1161" t="s">
        <v>177</v>
      </c>
      <c r="G5" s="1161" t="s">
        <v>178</v>
      </c>
      <c r="H5" s="1161" t="s">
        <v>2220</v>
      </c>
      <c r="I5" s="1161" t="s">
        <v>2221</v>
      </c>
      <c r="J5" s="1161" t="s">
        <v>2222</v>
      </c>
      <c r="K5" s="1161" t="s">
        <v>2223</v>
      </c>
      <c r="L5" s="1161" t="s">
        <v>2224</v>
      </c>
      <c r="M5" s="1164" t="s">
        <v>184</v>
      </c>
      <c r="N5" s="1164" t="s">
        <v>185</v>
      </c>
      <c r="O5" s="1163" t="s">
        <v>186</v>
      </c>
      <c r="P5" s="1885"/>
    </row>
    <row r="6" spans="2:16" x14ac:dyDescent="0.4">
      <c r="B6" s="1165"/>
      <c r="C6" s="1166"/>
      <c r="D6" s="1167"/>
      <c r="E6" s="1167"/>
      <c r="F6" s="1167"/>
      <c r="G6" s="1167"/>
      <c r="H6" s="1167"/>
      <c r="I6" s="1167"/>
      <c r="J6" s="1167"/>
      <c r="K6" s="1167"/>
      <c r="L6" s="1167"/>
      <c r="M6" s="1167"/>
      <c r="N6" s="1167"/>
      <c r="O6" s="1167"/>
      <c r="P6" s="1168"/>
    </row>
    <row r="7" spans="2:16" x14ac:dyDescent="0.4">
      <c r="B7" s="1169" t="s">
        <v>2225</v>
      </c>
      <c r="C7" s="1170"/>
      <c r="D7" s="1171"/>
      <c r="E7" s="1172"/>
      <c r="F7" s="1173"/>
      <c r="G7" s="1174"/>
      <c r="H7" s="1173"/>
      <c r="I7" s="1173"/>
      <c r="J7" s="1174"/>
      <c r="K7" s="1173"/>
      <c r="L7" s="1173"/>
      <c r="M7" s="1174"/>
      <c r="N7" s="1175"/>
      <c r="O7" s="1173"/>
      <c r="P7" s="1174"/>
    </row>
    <row r="8" spans="2:16" x14ac:dyDescent="0.4">
      <c r="B8" s="1176" t="s">
        <v>675</v>
      </c>
      <c r="C8" s="1177"/>
      <c r="D8" s="1178">
        <v>0</v>
      </c>
      <c r="E8" s="1178">
        <v>0</v>
      </c>
      <c r="F8" s="1178">
        <v>0</v>
      </c>
      <c r="G8" s="1178">
        <v>0</v>
      </c>
      <c r="H8" s="1178">
        <v>0</v>
      </c>
      <c r="I8" s="1178">
        <v>0</v>
      </c>
      <c r="J8" s="1178">
        <v>0</v>
      </c>
      <c r="K8" s="1178">
        <v>0</v>
      </c>
      <c r="L8" s="1178">
        <v>0</v>
      </c>
      <c r="M8" s="1178">
        <v>0</v>
      </c>
      <c r="N8" s="1178">
        <v>0</v>
      </c>
      <c r="O8" s="1178">
        <v>0</v>
      </c>
      <c r="P8" s="1179">
        <v>0</v>
      </c>
    </row>
    <row r="9" spans="2:16" x14ac:dyDescent="0.4">
      <c r="B9" s="1180" t="s">
        <v>585</v>
      </c>
      <c r="C9" s="1181"/>
      <c r="D9" s="1182">
        <v>140625000</v>
      </c>
      <c r="E9" s="1182">
        <v>46875000</v>
      </c>
      <c r="F9" s="1182">
        <v>281250000</v>
      </c>
      <c r="G9" s="1182">
        <v>46875000</v>
      </c>
      <c r="H9" s="1182">
        <v>0</v>
      </c>
      <c r="I9" s="1182">
        <v>0</v>
      </c>
      <c r="J9" s="1182">
        <v>0</v>
      </c>
      <c r="K9" s="1182">
        <v>0</v>
      </c>
      <c r="L9" s="1182">
        <v>0</v>
      </c>
      <c r="M9" s="1182">
        <v>93750000</v>
      </c>
      <c r="N9" s="1182">
        <v>0</v>
      </c>
      <c r="O9" s="1182">
        <v>0</v>
      </c>
      <c r="P9" s="1183">
        <v>609375000</v>
      </c>
    </row>
    <row r="10" spans="2:16" x14ac:dyDescent="0.4">
      <c r="B10" s="1184" t="s">
        <v>598</v>
      </c>
      <c r="C10" s="1185"/>
      <c r="D10" s="1186">
        <v>0</v>
      </c>
      <c r="E10" s="1186">
        <v>46875000</v>
      </c>
      <c r="F10" s="1186">
        <v>131875000</v>
      </c>
      <c r="G10" s="1186">
        <v>203000000</v>
      </c>
      <c r="H10" s="1186">
        <v>171875000</v>
      </c>
      <c r="I10" s="1186">
        <v>173750000</v>
      </c>
      <c r="J10" s="1186">
        <v>85000000</v>
      </c>
      <c r="K10" s="1186">
        <v>46875000</v>
      </c>
      <c r="L10" s="1186">
        <v>46875000</v>
      </c>
      <c r="M10" s="1186">
        <v>85000000</v>
      </c>
      <c r="N10" s="1186">
        <v>131875000</v>
      </c>
      <c r="O10" s="1186">
        <v>0</v>
      </c>
      <c r="P10" s="1187">
        <v>1123000000</v>
      </c>
    </row>
    <row r="11" spans="2:16" x14ac:dyDescent="0.4">
      <c r="B11" s="1188" t="s">
        <v>2226</v>
      </c>
      <c r="C11" s="1189"/>
      <c r="D11" s="1167">
        <v>140625000</v>
      </c>
      <c r="E11" s="1167">
        <v>93750000</v>
      </c>
      <c r="F11" s="1167">
        <v>413125000</v>
      </c>
      <c r="G11" s="1167">
        <v>249875000</v>
      </c>
      <c r="H11" s="1167">
        <v>171875000</v>
      </c>
      <c r="I11" s="1167">
        <v>173750000</v>
      </c>
      <c r="J11" s="1167">
        <v>85000000</v>
      </c>
      <c r="K11" s="1167">
        <v>46875000</v>
      </c>
      <c r="L11" s="1167">
        <v>46875000</v>
      </c>
      <c r="M11" s="1167">
        <v>178750000</v>
      </c>
      <c r="N11" s="1167">
        <v>131875000</v>
      </c>
      <c r="O11" s="1167">
        <v>0</v>
      </c>
      <c r="P11" s="1167">
        <v>1732375000</v>
      </c>
    </row>
    <row r="12" spans="2:16" x14ac:dyDescent="0.4">
      <c r="B12" s="1190" t="s">
        <v>679</v>
      </c>
      <c r="C12" s="1191"/>
      <c r="D12" s="1192">
        <v>2459700000</v>
      </c>
      <c r="E12" s="1192">
        <v>371000000</v>
      </c>
      <c r="F12" s="1192">
        <v>702000000</v>
      </c>
      <c r="G12" s="1192">
        <v>834000000</v>
      </c>
      <c r="H12" s="1192">
        <v>3617750000</v>
      </c>
      <c r="I12" s="1192">
        <v>1951600000</v>
      </c>
      <c r="J12" s="1192">
        <v>272000000</v>
      </c>
      <c r="K12" s="1192">
        <v>444000000</v>
      </c>
      <c r="L12" s="1192">
        <v>2107000000</v>
      </c>
      <c r="M12" s="1192">
        <v>300000000</v>
      </c>
      <c r="N12" s="1192">
        <v>2616600000</v>
      </c>
      <c r="O12" s="1192">
        <v>2302000000</v>
      </c>
      <c r="P12" s="1193">
        <v>17977650000</v>
      </c>
    </row>
    <row r="13" spans="2:16" x14ac:dyDescent="0.4">
      <c r="B13" s="1194" t="s">
        <v>2227</v>
      </c>
      <c r="C13" s="1195"/>
      <c r="D13" s="1196">
        <v>0</v>
      </c>
      <c r="E13" s="1196">
        <v>0</v>
      </c>
      <c r="F13" s="1196">
        <v>0</v>
      </c>
      <c r="G13" s="1196">
        <v>0</v>
      </c>
      <c r="H13" s="1196">
        <v>0</v>
      </c>
      <c r="I13" s="1196">
        <v>0</v>
      </c>
      <c r="J13" s="1196">
        <v>0</v>
      </c>
      <c r="K13" s="1196">
        <v>0</v>
      </c>
      <c r="L13" s="1196">
        <v>0</v>
      </c>
      <c r="M13" s="1196">
        <v>0</v>
      </c>
      <c r="N13" s="1196">
        <v>0</v>
      </c>
      <c r="O13" s="1196">
        <v>0</v>
      </c>
      <c r="P13" s="1197">
        <v>0</v>
      </c>
    </row>
    <row r="14" spans="2:16" x14ac:dyDescent="0.4">
      <c r="B14" s="1198" t="s">
        <v>2496</v>
      </c>
      <c r="C14" s="1199"/>
      <c r="D14" s="1200">
        <v>0</v>
      </c>
      <c r="E14" s="1200">
        <v>0</v>
      </c>
      <c r="F14" s="1200">
        <v>0</v>
      </c>
      <c r="G14" s="1200">
        <v>0</v>
      </c>
      <c r="H14" s="1200">
        <v>0</v>
      </c>
      <c r="I14" s="1200">
        <v>0</v>
      </c>
      <c r="J14" s="1200">
        <v>0</v>
      </c>
      <c r="K14" s="1200">
        <v>0</v>
      </c>
      <c r="L14" s="1200">
        <v>0</v>
      </c>
      <c r="M14" s="1200">
        <v>0</v>
      </c>
      <c r="N14" s="1200">
        <v>0</v>
      </c>
      <c r="O14" s="1200">
        <v>0</v>
      </c>
      <c r="P14" s="1201">
        <v>0</v>
      </c>
    </row>
    <row r="15" spans="2:16" x14ac:dyDescent="0.4">
      <c r="B15" s="1202" t="s">
        <v>2228</v>
      </c>
      <c r="C15" s="1203"/>
      <c r="D15" s="1204">
        <v>2600325000</v>
      </c>
      <c r="E15" s="1204">
        <v>464750000</v>
      </c>
      <c r="F15" s="1204">
        <v>1115125000</v>
      </c>
      <c r="G15" s="1204">
        <v>1083875000</v>
      </c>
      <c r="H15" s="1204">
        <v>3789625000</v>
      </c>
      <c r="I15" s="1204">
        <v>2125350000</v>
      </c>
      <c r="J15" s="1204">
        <v>357000000</v>
      </c>
      <c r="K15" s="1204">
        <v>490875000</v>
      </c>
      <c r="L15" s="1204">
        <v>2153875000</v>
      </c>
      <c r="M15" s="1204">
        <v>478750000</v>
      </c>
      <c r="N15" s="1204">
        <v>2748475000</v>
      </c>
      <c r="O15" s="1204">
        <v>2302000000</v>
      </c>
      <c r="P15" s="1204">
        <v>19710025000</v>
      </c>
    </row>
    <row r="16" spans="2:16" x14ac:dyDescent="0.4">
      <c r="D16" s="68"/>
      <c r="E16" s="68"/>
      <c r="F16" s="68"/>
      <c r="G16" s="68"/>
      <c r="H16" s="68"/>
      <c r="I16" s="68"/>
      <c r="J16" s="68"/>
      <c r="K16" s="68"/>
      <c r="L16" s="68"/>
      <c r="M16" s="68"/>
      <c r="N16" s="68"/>
      <c r="O16" s="68"/>
    </row>
    <row r="18" spans="2:21" ht="21" x14ac:dyDescent="0.4">
      <c r="B18" s="1151" t="s">
        <v>2229</v>
      </c>
      <c r="C18" s="1152"/>
      <c r="D18" s="1153"/>
      <c r="E18" s="1153"/>
      <c r="F18" s="1153"/>
      <c r="G18" s="1153"/>
      <c r="H18" s="1153"/>
      <c r="I18" s="1153"/>
      <c r="J18" s="1154"/>
      <c r="K18" s="1153"/>
      <c r="L18" s="1154"/>
      <c r="M18" s="1154"/>
      <c r="N18" s="1154"/>
      <c r="O18" s="1154"/>
      <c r="P18" s="1155"/>
    </row>
    <row r="19" spans="2:21" ht="21" x14ac:dyDescent="0.4">
      <c r="B19" s="1156"/>
      <c r="C19" s="1157"/>
      <c r="D19" s="1158" t="s">
        <v>2216</v>
      </c>
      <c r="E19" s="1158" t="s">
        <v>2216</v>
      </c>
      <c r="F19" s="1158" t="s">
        <v>2216</v>
      </c>
      <c r="G19" s="1158" t="s">
        <v>2216</v>
      </c>
      <c r="H19" s="1158" t="s">
        <v>2216</v>
      </c>
      <c r="I19" s="1158" t="s">
        <v>2216</v>
      </c>
      <c r="J19" s="1158" t="s">
        <v>2216</v>
      </c>
      <c r="K19" s="1158" t="s">
        <v>2216</v>
      </c>
      <c r="L19" s="1158" t="s">
        <v>2216</v>
      </c>
      <c r="M19" s="1158" t="s">
        <v>2216</v>
      </c>
      <c r="N19" s="1158" t="s">
        <v>2216</v>
      </c>
      <c r="O19" s="1158" t="s">
        <v>2216</v>
      </c>
      <c r="P19" s="1159"/>
    </row>
    <row r="20" spans="2:21" x14ac:dyDescent="0.4">
      <c r="B20" s="1886" t="s">
        <v>2217</v>
      </c>
      <c r="C20" s="1887"/>
      <c r="D20" s="1887" t="s">
        <v>2218</v>
      </c>
      <c r="E20" s="1887"/>
      <c r="F20" s="1887"/>
      <c r="G20" s="1887" t="s">
        <v>2212</v>
      </c>
      <c r="H20" s="1887"/>
      <c r="I20" s="1887"/>
      <c r="J20" s="1887" t="s">
        <v>2213</v>
      </c>
      <c r="K20" s="1887"/>
      <c r="L20" s="1887"/>
      <c r="M20" s="1887" t="s">
        <v>2214</v>
      </c>
      <c r="N20" s="1887"/>
      <c r="O20" s="1887"/>
      <c r="P20" s="1884" t="s">
        <v>2230</v>
      </c>
    </row>
    <row r="21" spans="2:21" x14ac:dyDescent="0.4">
      <c r="B21" s="1888"/>
      <c r="C21" s="1889"/>
      <c r="D21" s="1162" t="s">
        <v>246</v>
      </c>
      <c r="E21" s="1163" t="s">
        <v>247</v>
      </c>
      <c r="F21" s="1161" t="s">
        <v>177</v>
      </c>
      <c r="G21" s="1161" t="s">
        <v>178</v>
      </c>
      <c r="H21" s="1161" t="s">
        <v>2220</v>
      </c>
      <c r="I21" s="1161" t="s">
        <v>2221</v>
      </c>
      <c r="J21" s="1161" t="s">
        <v>2222</v>
      </c>
      <c r="K21" s="1161" t="s">
        <v>2223</v>
      </c>
      <c r="L21" s="1161" t="s">
        <v>2224</v>
      </c>
      <c r="M21" s="1164" t="s">
        <v>184</v>
      </c>
      <c r="N21" s="1164" t="s">
        <v>185</v>
      </c>
      <c r="O21" s="1163" t="s">
        <v>186</v>
      </c>
      <c r="P21" s="1885"/>
      <c r="R21" s="1160" t="s">
        <v>188</v>
      </c>
      <c r="S21" s="1160" t="s">
        <v>189</v>
      </c>
      <c r="T21" s="1160" t="s">
        <v>190</v>
      </c>
      <c r="U21" s="1160" t="s">
        <v>191</v>
      </c>
    </row>
    <row r="22" spans="2:21" x14ac:dyDescent="0.4">
      <c r="B22" s="1165"/>
      <c r="C22" s="1166"/>
      <c r="D22" s="1167"/>
      <c r="E22" s="1167"/>
      <c r="F22" s="1167"/>
      <c r="G22" s="1167"/>
      <c r="H22" s="1167"/>
      <c r="I22" s="1167"/>
      <c r="J22" s="1167"/>
      <c r="K22" s="1167"/>
      <c r="L22" s="1167"/>
      <c r="M22" s="1167"/>
      <c r="N22" s="1167"/>
      <c r="O22" s="1167"/>
      <c r="P22" s="1168"/>
    </row>
    <row r="23" spans="2:21" x14ac:dyDescent="0.4">
      <c r="B23" s="1169" t="s">
        <v>2225</v>
      </c>
      <c r="C23" s="1170"/>
      <c r="D23" s="1171"/>
      <c r="E23" s="1172"/>
      <c r="F23" s="1173"/>
      <c r="G23" s="1174"/>
      <c r="H23" s="1173"/>
      <c r="I23" s="1173"/>
      <c r="J23" s="1174"/>
      <c r="K23" s="1173"/>
      <c r="L23" s="1173"/>
      <c r="M23" s="1174"/>
      <c r="N23" s="1175"/>
      <c r="O23" s="1173"/>
      <c r="P23" s="1174"/>
    </row>
    <row r="24" spans="2:21" x14ac:dyDescent="0.4">
      <c r="B24" s="1176" t="s">
        <v>675</v>
      </c>
      <c r="C24" s="1177"/>
      <c r="D24" s="1178">
        <v>0</v>
      </c>
      <c r="E24" s="1178">
        <v>0</v>
      </c>
      <c r="F24" s="1178">
        <v>0</v>
      </c>
      <c r="G24" s="1178">
        <v>0</v>
      </c>
      <c r="H24" s="1178">
        <v>0</v>
      </c>
      <c r="I24" s="1178">
        <v>0</v>
      </c>
      <c r="J24" s="1178">
        <v>0</v>
      </c>
      <c r="K24" s="1178">
        <v>0</v>
      </c>
      <c r="L24" s="1178">
        <v>0</v>
      </c>
      <c r="M24" s="1178">
        <v>0</v>
      </c>
      <c r="N24" s="1178">
        <v>0</v>
      </c>
      <c r="O24" s="1178">
        <v>0</v>
      </c>
      <c r="P24" s="1179">
        <v>0</v>
      </c>
      <c r="R24" s="68">
        <f>SUM(D24:F24)</f>
        <v>0</v>
      </c>
      <c r="S24" s="68">
        <f>SUM(G24:I24)</f>
        <v>0</v>
      </c>
      <c r="T24" s="68">
        <f>SUM(J24:L24)</f>
        <v>0</v>
      </c>
      <c r="U24" s="68">
        <f>SUM(M24:O24)</f>
        <v>0</v>
      </c>
    </row>
    <row r="25" spans="2:21" x14ac:dyDescent="0.4">
      <c r="B25" s="1180" t="s">
        <v>585</v>
      </c>
      <c r="C25" s="1181"/>
      <c r="D25" s="1182">
        <v>0</v>
      </c>
      <c r="E25" s="1182">
        <v>0</v>
      </c>
      <c r="F25" s="1182">
        <v>0</v>
      </c>
      <c r="G25" s="1182">
        <v>0</v>
      </c>
      <c r="H25" s="1182">
        <v>0</v>
      </c>
      <c r="I25" s="1182">
        <v>0</v>
      </c>
      <c r="J25" s="1182">
        <v>46875000</v>
      </c>
      <c r="K25" s="1182">
        <v>0</v>
      </c>
      <c r="L25" s="1182">
        <v>0</v>
      </c>
      <c r="M25" s="1182">
        <v>46875000</v>
      </c>
      <c r="N25" s="1182">
        <v>0</v>
      </c>
      <c r="O25" s="1182">
        <v>0</v>
      </c>
      <c r="P25" s="1183">
        <v>93750000</v>
      </c>
      <c r="R25" s="68">
        <f t="shared" ref="R25:R29" si="0">SUM(D25:F25)</f>
        <v>0</v>
      </c>
      <c r="S25" s="68">
        <f t="shared" ref="S25:S29" si="1">SUM(G25:I25)</f>
        <v>0</v>
      </c>
      <c r="T25" s="68">
        <f t="shared" ref="T25:T29" si="2">SUM(J25:L25)</f>
        <v>46875000</v>
      </c>
      <c r="U25" s="68">
        <f t="shared" ref="U25:U29" si="3">SUM(M25:O25)</f>
        <v>46875000</v>
      </c>
    </row>
    <row r="26" spans="2:21" x14ac:dyDescent="0.4">
      <c r="B26" s="1184" t="s">
        <v>598</v>
      </c>
      <c r="C26" s="1185"/>
      <c r="D26" s="1186">
        <v>0</v>
      </c>
      <c r="E26" s="1186">
        <v>93750000</v>
      </c>
      <c r="F26" s="1186">
        <v>0</v>
      </c>
      <c r="G26" s="1186">
        <v>0</v>
      </c>
      <c r="H26" s="1186">
        <v>46875000</v>
      </c>
      <c r="I26" s="1186">
        <v>46875000</v>
      </c>
      <c r="J26" s="1186">
        <v>0</v>
      </c>
      <c r="K26" s="1186">
        <v>46875000</v>
      </c>
      <c r="L26" s="1186">
        <v>46875000</v>
      </c>
      <c r="M26" s="1186">
        <v>0</v>
      </c>
      <c r="N26" s="1186">
        <v>46875000</v>
      </c>
      <c r="O26" s="1186">
        <v>0</v>
      </c>
      <c r="P26" s="1187">
        <v>328125000</v>
      </c>
      <c r="R26" s="68">
        <f t="shared" si="0"/>
        <v>93750000</v>
      </c>
      <c r="S26" s="68">
        <f t="shared" si="1"/>
        <v>93750000</v>
      </c>
      <c r="T26" s="68">
        <f t="shared" si="2"/>
        <v>93750000</v>
      </c>
      <c r="U26" s="68">
        <f t="shared" si="3"/>
        <v>46875000</v>
      </c>
    </row>
    <row r="27" spans="2:21" x14ac:dyDescent="0.4">
      <c r="B27" s="1188" t="s">
        <v>2226</v>
      </c>
      <c r="C27" s="1189"/>
      <c r="D27" s="1167">
        <v>0</v>
      </c>
      <c r="E27" s="1167">
        <v>93750000</v>
      </c>
      <c r="F27" s="1167">
        <v>0</v>
      </c>
      <c r="G27" s="1167">
        <v>0</v>
      </c>
      <c r="H27" s="1167">
        <v>46875000</v>
      </c>
      <c r="I27" s="1167">
        <v>46875000</v>
      </c>
      <c r="J27" s="1167">
        <v>46875000</v>
      </c>
      <c r="K27" s="1167">
        <v>46875000</v>
      </c>
      <c r="L27" s="1167">
        <v>46875000</v>
      </c>
      <c r="M27" s="1167">
        <v>46875000</v>
      </c>
      <c r="N27" s="1167">
        <v>46875000</v>
      </c>
      <c r="O27" s="1167">
        <v>0</v>
      </c>
      <c r="P27" s="1167">
        <v>421875000</v>
      </c>
      <c r="R27" s="68">
        <f t="shared" si="0"/>
        <v>93750000</v>
      </c>
      <c r="S27" s="68">
        <f t="shared" si="1"/>
        <v>93750000</v>
      </c>
      <c r="T27" s="68">
        <f t="shared" si="2"/>
        <v>140625000</v>
      </c>
      <c r="U27" s="68">
        <f t="shared" si="3"/>
        <v>93750000</v>
      </c>
    </row>
    <row r="28" spans="2:21" x14ac:dyDescent="0.4">
      <c r="B28" s="1190" t="s">
        <v>679</v>
      </c>
      <c r="C28" s="1191"/>
      <c r="D28" s="1192">
        <v>838000000</v>
      </c>
      <c r="E28" s="1192">
        <v>622000000</v>
      </c>
      <c r="F28" s="1192">
        <v>2066200000</v>
      </c>
      <c r="G28" s="1192">
        <v>2476000000</v>
      </c>
      <c r="H28" s="1192">
        <v>643800000</v>
      </c>
      <c r="I28" s="1192">
        <v>0</v>
      </c>
      <c r="J28" s="1192">
        <v>1400000000</v>
      </c>
      <c r="K28" s="1192">
        <v>72000000</v>
      </c>
      <c r="L28" s="1192">
        <v>606600000</v>
      </c>
      <c r="M28" s="1192">
        <v>1138000000</v>
      </c>
      <c r="N28" s="1192">
        <v>480000000</v>
      </c>
      <c r="O28" s="1192">
        <v>800000000</v>
      </c>
      <c r="P28" s="1193">
        <v>11142600000</v>
      </c>
      <c r="R28" s="68">
        <f t="shared" si="0"/>
        <v>3526200000</v>
      </c>
      <c r="S28" s="68">
        <f t="shared" si="1"/>
        <v>3119800000</v>
      </c>
      <c r="T28" s="68">
        <f t="shared" si="2"/>
        <v>2078600000</v>
      </c>
      <c r="U28" s="68">
        <f t="shared" si="3"/>
        <v>2418000000</v>
      </c>
    </row>
    <row r="29" spans="2:21" x14ac:dyDescent="0.4">
      <c r="B29" s="1194" t="s">
        <v>2227</v>
      </c>
      <c r="C29" s="1195"/>
      <c r="D29" s="1196">
        <v>0</v>
      </c>
      <c r="E29" s="1196">
        <v>0</v>
      </c>
      <c r="F29" s="1196">
        <v>0</v>
      </c>
      <c r="G29" s="1196">
        <v>0</v>
      </c>
      <c r="H29" s="1196">
        <v>0</v>
      </c>
      <c r="I29" s="1196">
        <v>0</v>
      </c>
      <c r="J29" s="1196">
        <v>0</v>
      </c>
      <c r="K29" s="1196">
        <v>0</v>
      </c>
      <c r="L29" s="1196">
        <v>0</v>
      </c>
      <c r="M29" s="1196">
        <v>0</v>
      </c>
      <c r="N29" s="1196">
        <v>0</v>
      </c>
      <c r="O29" s="1196">
        <v>0</v>
      </c>
      <c r="P29" s="1197">
        <v>0</v>
      </c>
      <c r="R29" s="68">
        <f t="shared" si="0"/>
        <v>0</v>
      </c>
      <c r="S29" s="68">
        <f t="shared" si="1"/>
        <v>0</v>
      </c>
      <c r="T29" s="68">
        <f t="shared" si="2"/>
        <v>0</v>
      </c>
      <c r="U29" s="68">
        <f t="shared" si="3"/>
        <v>0</v>
      </c>
    </row>
    <row r="30" spans="2:21" x14ac:dyDescent="0.4">
      <c r="B30" s="1198" t="s">
        <v>2496</v>
      </c>
      <c r="C30" s="1199"/>
      <c r="D30" s="1200">
        <v>0</v>
      </c>
      <c r="E30" s="1200">
        <v>0</v>
      </c>
      <c r="F30" s="1200">
        <v>0</v>
      </c>
      <c r="G30" s="1200">
        <v>0</v>
      </c>
      <c r="H30" s="1200">
        <v>0</v>
      </c>
      <c r="I30" s="1200">
        <v>0</v>
      </c>
      <c r="J30" s="1200">
        <v>0</v>
      </c>
      <c r="K30" s="1200">
        <v>0</v>
      </c>
      <c r="L30" s="1200">
        <v>0</v>
      </c>
      <c r="M30" s="1200">
        <v>0</v>
      </c>
      <c r="N30" s="1200">
        <v>0</v>
      </c>
      <c r="O30" s="1200">
        <v>0</v>
      </c>
      <c r="P30" s="1201">
        <v>0</v>
      </c>
    </row>
    <row r="31" spans="2:21" x14ac:dyDescent="0.4">
      <c r="B31" s="1202" t="s">
        <v>2228</v>
      </c>
      <c r="C31" s="1203"/>
      <c r="D31" s="1204">
        <v>838000000</v>
      </c>
      <c r="E31" s="1204">
        <v>715750000</v>
      </c>
      <c r="F31" s="1204">
        <v>2066200000</v>
      </c>
      <c r="G31" s="1204">
        <v>2476000000</v>
      </c>
      <c r="H31" s="1204">
        <v>690675000</v>
      </c>
      <c r="I31" s="1204">
        <v>46875000</v>
      </c>
      <c r="J31" s="1204">
        <v>1446875000</v>
      </c>
      <c r="K31" s="1204">
        <v>118875000</v>
      </c>
      <c r="L31" s="1204">
        <v>653475000</v>
      </c>
      <c r="M31" s="1204">
        <v>1184875000</v>
      </c>
      <c r="N31" s="1204">
        <v>526875000</v>
      </c>
      <c r="O31" s="1204">
        <v>800000000</v>
      </c>
      <c r="P31" s="1204">
        <v>11564475000</v>
      </c>
    </row>
    <row r="32" spans="2:21" x14ac:dyDescent="0.4">
      <c r="Q32" s="68"/>
    </row>
    <row r="34" spans="2:16" ht="21" x14ac:dyDescent="0.4">
      <c r="B34" s="1151" t="s">
        <v>2232</v>
      </c>
      <c r="C34" s="1152"/>
      <c r="D34" s="1153"/>
      <c r="E34" s="1153"/>
      <c r="F34" s="1153"/>
      <c r="G34" s="1153"/>
      <c r="H34" s="1153"/>
      <c r="I34" s="1153"/>
      <c r="J34" s="1154"/>
      <c r="K34" s="1153"/>
      <c r="L34" s="1154"/>
      <c r="M34" s="1154"/>
      <c r="N34" s="1154"/>
      <c r="O34" s="1154"/>
      <c r="P34" s="1155"/>
    </row>
    <row r="35" spans="2:16" ht="21" x14ac:dyDescent="0.4">
      <c r="B35" s="1156"/>
      <c r="C35" s="1157"/>
      <c r="D35" s="1158" t="s">
        <v>2216</v>
      </c>
      <c r="E35" s="1158" t="s">
        <v>2216</v>
      </c>
      <c r="F35" s="1158" t="s">
        <v>2216</v>
      </c>
      <c r="G35" s="1158" t="s">
        <v>2216</v>
      </c>
      <c r="H35" s="1158" t="s">
        <v>2216</v>
      </c>
      <c r="I35" s="1158" t="s">
        <v>2216</v>
      </c>
      <c r="J35" s="1158" t="s">
        <v>2216</v>
      </c>
      <c r="K35" s="1158" t="s">
        <v>2216</v>
      </c>
      <c r="L35" s="1158" t="s">
        <v>2216</v>
      </c>
      <c r="M35" s="1158" t="s">
        <v>2216</v>
      </c>
      <c r="N35" s="1158" t="s">
        <v>2216</v>
      </c>
      <c r="O35" s="1158" t="s">
        <v>2216</v>
      </c>
      <c r="P35" s="1159"/>
    </row>
    <row r="36" spans="2:16" x14ac:dyDescent="0.4">
      <c r="B36" s="1886" t="s">
        <v>2217</v>
      </c>
      <c r="C36" s="1887"/>
      <c r="D36" s="1887" t="s">
        <v>2218</v>
      </c>
      <c r="E36" s="1887"/>
      <c r="F36" s="1887"/>
      <c r="G36" s="1887" t="s">
        <v>2212</v>
      </c>
      <c r="H36" s="1887"/>
      <c r="I36" s="1887"/>
      <c r="J36" s="1887" t="s">
        <v>2213</v>
      </c>
      <c r="K36" s="1887"/>
      <c r="L36" s="1887"/>
      <c r="M36" s="1887" t="s">
        <v>2214</v>
      </c>
      <c r="N36" s="1887"/>
      <c r="O36" s="1887"/>
      <c r="P36" s="1884" t="s">
        <v>2231</v>
      </c>
    </row>
    <row r="37" spans="2:16" x14ac:dyDescent="0.4">
      <c r="B37" s="1888"/>
      <c r="C37" s="1889"/>
      <c r="D37" s="1162" t="s">
        <v>246</v>
      </c>
      <c r="E37" s="1163" t="s">
        <v>247</v>
      </c>
      <c r="F37" s="1161" t="s">
        <v>177</v>
      </c>
      <c r="G37" s="1161" t="s">
        <v>178</v>
      </c>
      <c r="H37" s="1161" t="s">
        <v>2220</v>
      </c>
      <c r="I37" s="1161" t="s">
        <v>2221</v>
      </c>
      <c r="J37" s="1161" t="s">
        <v>2222</v>
      </c>
      <c r="K37" s="1161" t="s">
        <v>2223</v>
      </c>
      <c r="L37" s="1161" t="s">
        <v>2224</v>
      </c>
      <c r="M37" s="1164" t="s">
        <v>184</v>
      </c>
      <c r="N37" s="1164" t="s">
        <v>185</v>
      </c>
      <c r="O37" s="1163" t="s">
        <v>186</v>
      </c>
      <c r="P37" s="1885"/>
    </row>
    <row r="38" spans="2:16" x14ac:dyDescent="0.4">
      <c r="B38" s="1165"/>
      <c r="C38" s="1166"/>
      <c r="D38" s="1167"/>
      <c r="E38" s="1167"/>
      <c r="F38" s="1167"/>
      <c r="G38" s="1167"/>
      <c r="H38" s="1167"/>
      <c r="I38" s="1167"/>
      <c r="J38" s="1167"/>
      <c r="K38" s="1167"/>
      <c r="L38" s="1167"/>
      <c r="M38" s="1167"/>
      <c r="N38" s="1167"/>
      <c r="O38" s="1167"/>
      <c r="P38" s="1168"/>
    </row>
    <row r="39" spans="2:16" x14ac:dyDescent="0.4">
      <c r="B39" s="1169" t="s">
        <v>2225</v>
      </c>
      <c r="C39" s="1170"/>
      <c r="D39" s="1171"/>
      <c r="E39" s="1172"/>
      <c r="F39" s="1173"/>
      <c r="G39" s="1174"/>
      <c r="H39" s="1173"/>
      <c r="I39" s="1173"/>
      <c r="J39" s="1174"/>
      <c r="K39" s="1173"/>
      <c r="L39" s="1173"/>
      <c r="M39" s="1174"/>
      <c r="N39" s="1175"/>
      <c r="O39" s="1173"/>
      <c r="P39" s="1174"/>
    </row>
    <row r="40" spans="2:16" x14ac:dyDescent="0.4">
      <c r="B40" s="1176" t="s">
        <v>675</v>
      </c>
      <c r="C40" s="1177"/>
      <c r="D40" s="1178">
        <v>0</v>
      </c>
      <c r="E40" s="1178">
        <v>0</v>
      </c>
      <c r="F40" s="1178">
        <v>0</v>
      </c>
      <c r="G40" s="1178">
        <v>0</v>
      </c>
      <c r="H40" s="1178">
        <v>0</v>
      </c>
      <c r="I40" s="1178">
        <v>0</v>
      </c>
      <c r="J40" s="1178">
        <v>0</v>
      </c>
      <c r="K40" s="1178">
        <v>0</v>
      </c>
      <c r="L40" s="1178">
        <v>0</v>
      </c>
      <c r="M40" s="1178">
        <v>0</v>
      </c>
      <c r="N40" s="1178">
        <v>0</v>
      </c>
      <c r="O40" s="1178">
        <v>0</v>
      </c>
      <c r="P40" s="1179">
        <v>0</v>
      </c>
    </row>
    <row r="41" spans="2:16" x14ac:dyDescent="0.4">
      <c r="B41" s="1180" t="s">
        <v>585</v>
      </c>
      <c r="C41" s="1181"/>
      <c r="D41" s="1182">
        <v>0</v>
      </c>
      <c r="E41" s="1182">
        <v>0</v>
      </c>
      <c r="F41" s="1182">
        <v>0</v>
      </c>
      <c r="G41" s="1182">
        <v>0</v>
      </c>
      <c r="H41" s="1182">
        <v>0</v>
      </c>
      <c r="I41" s="1182">
        <v>0</v>
      </c>
      <c r="J41" s="1182">
        <v>0</v>
      </c>
      <c r="K41" s="1182">
        <v>0</v>
      </c>
      <c r="L41" s="1182">
        <v>0</v>
      </c>
      <c r="M41" s="1182">
        <v>0</v>
      </c>
      <c r="N41" s="1182">
        <v>0</v>
      </c>
      <c r="O41" s="1182">
        <v>0</v>
      </c>
      <c r="P41" s="1183">
        <v>0</v>
      </c>
    </row>
    <row r="42" spans="2:16" x14ac:dyDescent="0.4">
      <c r="B42" s="1184" t="s">
        <v>598</v>
      </c>
      <c r="C42" s="1185"/>
      <c r="D42" s="1186">
        <v>0</v>
      </c>
      <c r="E42" s="1186">
        <v>46875000</v>
      </c>
      <c r="F42" s="1186">
        <v>0</v>
      </c>
      <c r="G42" s="1186">
        <v>0</v>
      </c>
      <c r="H42" s="1186">
        <v>46875000</v>
      </c>
      <c r="I42" s="1186">
        <v>0</v>
      </c>
      <c r="J42" s="1186">
        <v>0</v>
      </c>
      <c r="K42" s="1186">
        <v>0</v>
      </c>
      <c r="L42" s="1186">
        <v>0</v>
      </c>
      <c r="M42" s="1186">
        <v>0</v>
      </c>
      <c r="N42" s="1186">
        <v>0</v>
      </c>
      <c r="O42" s="1186">
        <v>0</v>
      </c>
      <c r="P42" s="1187">
        <v>93750000</v>
      </c>
    </row>
    <row r="43" spans="2:16" x14ac:dyDescent="0.4">
      <c r="B43" s="1188" t="s">
        <v>2226</v>
      </c>
      <c r="C43" s="1189"/>
      <c r="D43" s="1167">
        <v>0</v>
      </c>
      <c r="E43" s="1167">
        <v>46875000</v>
      </c>
      <c r="F43" s="1167">
        <v>0</v>
      </c>
      <c r="G43" s="1167">
        <v>0</v>
      </c>
      <c r="H43" s="1167">
        <v>46875000</v>
      </c>
      <c r="I43" s="1167">
        <v>0</v>
      </c>
      <c r="J43" s="1167">
        <v>0</v>
      </c>
      <c r="K43" s="1167">
        <v>0</v>
      </c>
      <c r="L43" s="1167">
        <v>0</v>
      </c>
      <c r="M43" s="1167">
        <v>0</v>
      </c>
      <c r="N43" s="1167">
        <v>0</v>
      </c>
      <c r="O43" s="1167">
        <v>0</v>
      </c>
      <c r="P43" s="1167">
        <v>93750000</v>
      </c>
    </row>
    <row r="44" spans="2:16" x14ac:dyDescent="0.4">
      <c r="B44" s="1190" t="s">
        <v>679</v>
      </c>
      <c r="C44" s="1191"/>
      <c r="D44" s="1192">
        <v>606600000</v>
      </c>
      <c r="E44" s="1192">
        <v>938000000</v>
      </c>
      <c r="F44" s="1192">
        <v>0</v>
      </c>
      <c r="G44" s="1192">
        <v>1106600000</v>
      </c>
      <c r="H44" s="1192">
        <v>300000000</v>
      </c>
      <c r="I44" s="1192">
        <v>0</v>
      </c>
      <c r="J44" s="1192">
        <v>300000000</v>
      </c>
      <c r="K44" s="1192">
        <v>1136600000</v>
      </c>
      <c r="L44" s="1192">
        <v>606600000</v>
      </c>
      <c r="M44" s="1192">
        <v>800000000</v>
      </c>
      <c r="N44" s="1192">
        <v>606600000</v>
      </c>
      <c r="O44" s="1192">
        <v>938000000</v>
      </c>
      <c r="P44" s="1193">
        <v>7339000000</v>
      </c>
    </row>
    <row r="45" spans="2:16" x14ac:dyDescent="0.4">
      <c r="B45" s="1194" t="s">
        <v>2227</v>
      </c>
      <c r="C45" s="1195"/>
      <c r="D45" s="1196">
        <v>0</v>
      </c>
      <c r="E45" s="1196">
        <v>0</v>
      </c>
      <c r="F45" s="1196">
        <v>0</v>
      </c>
      <c r="G45" s="1196">
        <v>0</v>
      </c>
      <c r="H45" s="1196">
        <v>0</v>
      </c>
      <c r="I45" s="1196">
        <v>0</v>
      </c>
      <c r="J45" s="1196">
        <v>0</v>
      </c>
      <c r="K45" s="1196">
        <v>0</v>
      </c>
      <c r="L45" s="1196">
        <v>0</v>
      </c>
      <c r="M45" s="1196">
        <v>0</v>
      </c>
      <c r="N45" s="1196">
        <v>0</v>
      </c>
      <c r="O45" s="1196">
        <v>0</v>
      </c>
      <c r="P45" s="1197">
        <v>0</v>
      </c>
    </row>
    <row r="46" spans="2:16" x14ac:dyDescent="0.4">
      <c r="B46" s="1198" t="s">
        <v>2496</v>
      </c>
      <c r="C46" s="1199"/>
      <c r="D46" s="1200">
        <v>0</v>
      </c>
      <c r="E46" s="1200">
        <v>0</v>
      </c>
      <c r="F46" s="1200">
        <v>0</v>
      </c>
      <c r="G46" s="1200">
        <v>0</v>
      </c>
      <c r="H46" s="1200">
        <v>0</v>
      </c>
      <c r="I46" s="1200">
        <v>0</v>
      </c>
      <c r="J46" s="1200">
        <v>0</v>
      </c>
      <c r="K46" s="1200">
        <v>0</v>
      </c>
      <c r="L46" s="1200">
        <v>0</v>
      </c>
      <c r="M46" s="1200">
        <v>0</v>
      </c>
      <c r="N46" s="1200">
        <v>0</v>
      </c>
      <c r="O46" s="1200">
        <v>0</v>
      </c>
      <c r="P46" s="1201">
        <v>0</v>
      </c>
    </row>
    <row r="47" spans="2:16" x14ac:dyDescent="0.4">
      <c r="B47" s="1202" t="s">
        <v>2228</v>
      </c>
      <c r="C47" s="1203"/>
      <c r="D47" s="1204">
        <v>606600000</v>
      </c>
      <c r="E47" s="1204">
        <v>984875000</v>
      </c>
      <c r="F47" s="1204">
        <v>0</v>
      </c>
      <c r="G47" s="1204">
        <v>1106600000</v>
      </c>
      <c r="H47" s="1204">
        <v>346875000</v>
      </c>
      <c r="I47" s="1204">
        <v>0</v>
      </c>
      <c r="J47" s="1204">
        <v>300000000</v>
      </c>
      <c r="K47" s="1204">
        <v>1136600000</v>
      </c>
      <c r="L47" s="1204">
        <v>606600000</v>
      </c>
      <c r="M47" s="1204">
        <v>800000000</v>
      </c>
      <c r="N47" s="1204">
        <v>606600000</v>
      </c>
      <c r="O47" s="1204">
        <v>938000000</v>
      </c>
      <c r="P47" s="1204">
        <v>7432750000</v>
      </c>
    </row>
    <row r="50" spans="2:16" ht="21" x14ac:dyDescent="0.4">
      <c r="B50" s="1151" t="s">
        <v>2233</v>
      </c>
      <c r="C50" s="1152"/>
      <c r="D50" s="1153"/>
      <c r="E50" s="1153"/>
      <c r="F50" s="1153"/>
      <c r="G50" s="1153"/>
      <c r="H50" s="1153"/>
      <c r="I50" s="1153"/>
      <c r="J50" s="1154"/>
      <c r="K50" s="1153"/>
      <c r="L50" s="1154"/>
      <c r="M50" s="1154"/>
      <c r="N50" s="1154"/>
      <c r="O50" s="1154"/>
      <c r="P50" s="1155"/>
    </row>
    <row r="51" spans="2:16" ht="21" x14ac:dyDescent="0.4">
      <c r="B51" s="1156"/>
      <c r="C51" s="1157"/>
      <c r="D51" s="1158" t="s">
        <v>2216</v>
      </c>
      <c r="E51" s="1158" t="s">
        <v>2216</v>
      </c>
      <c r="F51" s="1158" t="s">
        <v>2216</v>
      </c>
      <c r="G51" s="1158" t="s">
        <v>2216</v>
      </c>
      <c r="H51" s="1158" t="s">
        <v>2216</v>
      </c>
      <c r="I51" s="1158" t="s">
        <v>2216</v>
      </c>
      <c r="J51" s="1158" t="s">
        <v>2216</v>
      </c>
      <c r="K51" s="1158" t="s">
        <v>2216</v>
      </c>
      <c r="L51" s="1158" t="s">
        <v>2216</v>
      </c>
      <c r="M51" s="1158" t="s">
        <v>2216</v>
      </c>
      <c r="N51" s="1158" t="s">
        <v>2216</v>
      </c>
      <c r="O51" s="1158" t="s">
        <v>2216</v>
      </c>
      <c r="P51" s="1159"/>
    </row>
    <row r="52" spans="2:16" x14ac:dyDescent="0.4">
      <c r="B52" s="1886" t="s">
        <v>2217</v>
      </c>
      <c r="C52" s="1887"/>
      <c r="D52" s="1887" t="s">
        <v>2218</v>
      </c>
      <c r="E52" s="1887"/>
      <c r="F52" s="1887"/>
      <c r="G52" s="1887" t="s">
        <v>2212</v>
      </c>
      <c r="H52" s="1887"/>
      <c r="I52" s="1887"/>
      <c r="J52" s="1887" t="s">
        <v>2213</v>
      </c>
      <c r="K52" s="1887"/>
      <c r="L52" s="1887"/>
      <c r="M52" s="1887" t="s">
        <v>2214</v>
      </c>
      <c r="N52" s="1887"/>
      <c r="O52" s="1887"/>
      <c r="P52" s="1884" t="s">
        <v>2234</v>
      </c>
    </row>
    <row r="53" spans="2:16" x14ac:dyDescent="0.4">
      <c r="B53" s="1888"/>
      <c r="C53" s="1889"/>
      <c r="D53" s="1162" t="s">
        <v>246</v>
      </c>
      <c r="E53" s="1163" t="s">
        <v>247</v>
      </c>
      <c r="F53" s="1161" t="s">
        <v>177</v>
      </c>
      <c r="G53" s="1161" t="s">
        <v>178</v>
      </c>
      <c r="H53" s="1161" t="s">
        <v>2220</v>
      </c>
      <c r="I53" s="1161" t="s">
        <v>2221</v>
      </c>
      <c r="J53" s="1161" t="s">
        <v>2222</v>
      </c>
      <c r="K53" s="1161" t="s">
        <v>2223</v>
      </c>
      <c r="L53" s="1161" t="s">
        <v>2224</v>
      </c>
      <c r="M53" s="1164" t="s">
        <v>184</v>
      </c>
      <c r="N53" s="1164" t="s">
        <v>185</v>
      </c>
      <c r="O53" s="1163" t="s">
        <v>186</v>
      </c>
      <c r="P53" s="1885"/>
    </row>
    <row r="54" spans="2:16" x14ac:dyDescent="0.4">
      <c r="B54" s="1165"/>
      <c r="C54" s="1166"/>
      <c r="D54" s="1167"/>
      <c r="E54" s="1167"/>
      <c r="F54" s="1167"/>
      <c r="G54" s="1167"/>
      <c r="H54" s="1167"/>
      <c r="I54" s="1167"/>
      <c r="J54" s="1167"/>
      <c r="K54" s="1167"/>
      <c r="L54" s="1167"/>
      <c r="M54" s="1167"/>
      <c r="N54" s="1167"/>
      <c r="O54" s="1167"/>
      <c r="P54" s="1168"/>
    </row>
    <row r="55" spans="2:16" x14ac:dyDescent="0.4">
      <c r="B55" s="1169" t="s">
        <v>2225</v>
      </c>
      <c r="C55" s="1170"/>
      <c r="D55" s="1171"/>
      <c r="E55" s="1172"/>
      <c r="F55" s="1173"/>
      <c r="G55" s="1174"/>
      <c r="H55" s="1173"/>
      <c r="I55" s="1173"/>
      <c r="J55" s="1174"/>
      <c r="K55" s="1173"/>
      <c r="L55" s="1173"/>
      <c r="M55" s="1174"/>
      <c r="N55" s="1175"/>
      <c r="O55" s="1173"/>
      <c r="P55" s="1174"/>
    </row>
    <row r="56" spans="2:16" x14ac:dyDescent="0.4">
      <c r="B56" s="1176" t="s">
        <v>675</v>
      </c>
      <c r="C56" s="1177"/>
      <c r="D56" s="1178">
        <v>0</v>
      </c>
      <c r="E56" s="1178">
        <v>0</v>
      </c>
      <c r="F56" s="1178">
        <v>0</v>
      </c>
      <c r="G56" s="1178">
        <v>0</v>
      </c>
      <c r="H56" s="1178">
        <v>0</v>
      </c>
      <c r="I56" s="1178">
        <v>0</v>
      </c>
      <c r="J56" s="1178">
        <v>0</v>
      </c>
      <c r="K56" s="1178">
        <v>0</v>
      </c>
      <c r="L56" s="1178">
        <v>0</v>
      </c>
      <c r="M56" s="1178">
        <v>0</v>
      </c>
      <c r="N56" s="1178">
        <v>0</v>
      </c>
      <c r="O56" s="1178">
        <v>0</v>
      </c>
      <c r="P56" s="1179">
        <v>0</v>
      </c>
    </row>
    <row r="57" spans="2:16" x14ac:dyDescent="0.4">
      <c r="B57" s="1180" t="s">
        <v>585</v>
      </c>
      <c r="C57" s="1181"/>
      <c r="D57" s="1182">
        <v>0</v>
      </c>
      <c r="E57" s="1182">
        <v>0</v>
      </c>
      <c r="F57" s="1182">
        <v>0</v>
      </c>
      <c r="G57" s="1182">
        <v>0</v>
      </c>
      <c r="H57" s="1182">
        <v>0</v>
      </c>
      <c r="I57" s="1182">
        <v>0</v>
      </c>
      <c r="J57" s="1182">
        <v>0</v>
      </c>
      <c r="K57" s="1182">
        <v>0</v>
      </c>
      <c r="L57" s="1182">
        <v>0</v>
      </c>
      <c r="M57" s="1182">
        <v>0</v>
      </c>
      <c r="N57" s="1182">
        <v>0</v>
      </c>
      <c r="O57" s="1182">
        <v>0</v>
      </c>
      <c r="P57" s="1183">
        <v>0</v>
      </c>
    </row>
    <row r="58" spans="2:16" x14ac:dyDescent="0.4">
      <c r="B58" s="1184" t="s">
        <v>598</v>
      </c>
      <c r="C58" s="1185"/>
      <c r="D58" s="1186">
        <v>0</v>
      </c>
      <c r="E58" s="1186">
        <v>46875000</v>
      </c>
      <c r="F58" s="1186">
        <v>0</v>
      </c>
      <c r="G58" s="1186">
        <v>0</v>
      </c>
      <c r="H58" s="1186">
        <v>46875000</v>
      </c>
      <c r="I58" s="1186">
        <v>0</v>
      </c>
      <c r="J58" s="1186">
        <v>0</v>
      </c>
      <c r="K58" s="1186">
        <v>0</v>
      </c>
      <c r="L58" s="1186">
        <v>0</v>
      </c>
      <c r="M58" s="1186">
        <v>0</v>
      </c>
      <c r="N58" s="1186">
        <v>0</v>
      </c>
      <c r="O58" s="1186">
        <v>0</v>
      </c>
      <c r="P58" s="1187">
        <v>93750000</v>
      </c>
    </row>
    <row r="59" spans="2:16" x14ac:dyDescent="0.4">
      <c r="B59" s="1188" t="s">
        <v>2226</v>
      </c>
      <c r="C59" s="1189"/>
      <c r="D59" s="1167">
        <v>0</v>
      </c>
      <c r="E59" s="1167">
        <v>46875000</v>
      </c>
      <c r="F59" s="1167">
        <v>0</v>
      </c>
      <c r="G59" s="1167">
        <v>0</v>
      </c>
      <c r="H59" s="1167">
        <v>46875000</v>
      </c>
      <c r="I59" s="1167">
        <v>0</v>
      </c>
      <c r="J59" s="1167">
        <v>0</v>
      </c>
      <c r="K59" s="1167">
        <v>0</v>
      </c>
      <c r="L59" s="1167">
        <v>0</v>
      </c>
      <c r="M59" s="1167">
        <v>0</v>
      </c>
      <c r="N59" s="1167">
        <v>0</v>
      </c>
      <c r="O59" s="1167">
        <v>0</v>
      </c>
      <c r="P59" s="1167">
        <v>93750000</v>
      </c>
    </row>
    <row r="60" spans="2:16" x14ac:dyDescent="0.4">
      <c r="B60" s="1190" t="s">
        <v>679</v>
      </c>
      <c r="C60" s="1191"/>
      <c r="D60" s="1192">
        <v>468600000</v>
      </c>
      <c r="E60" s="1192">
        <v>938000000</v>
      </c>
      <c r="F60" s="1192">
        <v>306600000</v>
      </c>
      <c r="G60" s="1192">
        <v>1106600000</v>
      </c>
      <c r="H60" s="1192">
        <v>300000000</v>
      </c>
      <c r="I60" s="1192">
        <v>0</v>
      </c>
      <c r="J60" s="1192">
        <v>300000000</v>
      </c>
      <c r="K60" s="1192">
        <v>1142600000</v>
      </c>
      <c r="L60" s="1192">
        <v>306600000</v>
      </c>
      <c r="M60" s="1192">
        <v>800000000</v>
      </c>
      <c r="N60" s="1192">
        <v>606600000</v>
      </c>
      <c r="O60" s="1192">
        <v>138000000</v>
      </c>
      <c r="P60" s="1193">
        <v>6413600000</v>
      </c>
    </row>
    <row r="61" spans="2:16" x14ac:dyDescent="0.4">
      <c r="B61" s="1194" t="s">
        <v>2227</v>
      </c>
      <c r="C61" s="1195"/>
      <c r="D61" s="1196">
        <v>0</v>
      </c>
      <c r="E61" s="1196">
        <v>0</v>
      </c>
      <c r="F61" s="1196">
        <v>0</v>
      </c>
      <c r="G61" s="1196">
        <v>0</v>
      </c>
      <c r="H61" s="1196">
        <v>0</v>
      </c>
      <c r="I61" s="1196">
        <v>0</v>
      </c>
      <c r="J61" s="1196">
        <v>0</v>
      </c>
      <c r="K61" s="1196">
        <v>0</v>
      </c>
      <c r="L61" s="1196">
        <v>0</v>
      </c>
      <c r="M61" s="1196">
        <v>0</v>
      </c>
      <c r="N61" s="1196">
        <v>0</v>
      </c>
      <c r="O61" s="1196">
        <v>0</v>
      </c>
      <c r="P61" s="1197">
        <v>0</v>
      </c>
    </row>
    <row r="62" spans="2:16" x14ac:dyDescent="0.4">
      <c r="B62" s="1198" t="s">
        <v>2496</v>
      </c>
      <c r="C62" s="1199"/>
      <c r="D62" s="1200">
        <v>0</v>
      </c>
      <c r="E62" s="1200">
        <v>0</v>
      </c>
      <c r="F62" s="1200">
        <v>0</v>
      </c>
      <c r="G62" s="1200">
        <v>0</v>
      </c>
      <c r="H62" s="1200">
        <v>0</v>
      </c>
      <c r="I62" s="1200">
        <v>0</v>
      </c>
      <c r="J62" s="1200">
        <v>0</v>
      </c>
      <c r="K62" s="1200">
        <v>0</v>
      </c>
      <c r="L62" s="1200">
        <v>0</v>
      </c>
      <c r="M62" s="1200">
        <v>0</v>
      </c>
      <c r="N62" s="1200">
        <v>0</v>
      </c>
      <c r="O62" s="1200">
        <v>0</v>
      </c>
      <c r="P62" s="1201">
        <v>0</v>
      </c>
    </row>
    <row r="63" spans="2:16" x14ac:dyDescent="0.4">
      <c r="B63" s="1202" t="s">
        <v>2228</v>
      </c>
      <c r="C63" s="1203"/>
      <c r="D63" s="1204">
        <v>468600000</v>
      </c>
      <c r="E63" s="1204">
        <v>984875000</v>
      </c>
      <c r="F63" s="1204">
        <v>306600000</v>
      </c>
      <c r="G63" s="1204">
        <v>1106600000</v>
      </c>
      <c r="H63" s="1204">
        <v>346875000</v>
      </c>
      <c r="I63" s="1204">
        <v>0</v>
      </c>
      <c r="J63" s="1204">
        <v>300000000</v>
      </c>
      <c r="K63" s="1204">
        <v>1142600000</v>
      </c>
      <c r="L63" s="1204">
        <v>306600000</v>
      </c>
      <c r="M63" s="1204">
        <v>800000000</v>
      </c>
      <c r="N63" s="1204">
        <v>606600000</v>
      </c>
      <c r="O63" s="1204">
        <v>138000000</v>
      </c>
      <c r="P63" s="1204">
        <v>6507350000</v>
      </c>
    </row>
    <row r="66" spans="2:16" ht="21" x14ac:dyDescent="0.4">
      <c r="B66" s="1151" t="s">
        <v>2235</v>
      </c>
      <c r="C66" s="1152"/>
      <c r="D66" s="1153"/>
      <c r="E66" s="1153"/>
      <c r="F66" s="1153"/>
      <c r="G66" s="1153"/>
      <c r="H66" s="1153"/>
      <c r="I66" s="1153"/>
      <c r="J66" s="1154"/>
      <c r="K66" s="1153"/>
      <c r="L66" s="1154"/>
      <c r="M66" s="1154"/>
      <c r="N66" s="1154"/>
      <c r="O66" s="1154"/>
      <c r="P66" s="1155"/>
    </row>
    <row r="67" spans="2:16" ht="21" x14ac:dyDescent="0.4">
      <c r="B67" s="1156"/>
      <c r="C67" s="1157"/>
      <c r="D67" s="1158" t="s">
        <v>2216</v>
      </c>
      <c r="E67" s="1158" t="s">
        <v>2216</v>
      </c>
      <c r="F67" s="1158" t="s">
        <v>2216</v>
      </c>
      <c r="G67" s="1158" t="s">
        <v>2216</v>
      </c>
      <c r="H67" s="1158" t="s">
        <v>2216</v>
      </c>
      <c r="I67" s="1158" t="s">
        <v>2216</v>
      </c>
      <c r="J67" s="1158" t="s">
        <v>2216</v>
      </c>
      <c r="K67" s="1158" t="s">
        <v>2216</v>
      </c>
      <c r="L67" s="1158" t="s">
        <v>2216</v>
      </c>
      <c r="M67" s="1158" t="s">
        <v>2216</v>
      </c>
      <c r="N67" s="1158" t="s">
        <v>2216</v>
      </c>
      <c r="O67" s="1158" t="s">
        <v>2216</v>
      </c>
      <c r="P67" s="1159"/>
    </row>
    <row r="68" spans="2:16" x14ac:dyDescent="0.4">
      <c r="B68" s="1886" t="s">
        <v>2217</v>
      </c>
      <c r="C68" s="1887"/>
      <c r="D68" s="1887" t="s">
        <v>2218</v>
      </c>
      <c r="E68" s="1887"/>
      <c r="F68" s="1887"/>
      <c r="G68" s="1887" t="s">
        <v>2212</v>
      </c>
      <c r="H68" s="1887"/>
      <c r="I68" s="1887"/>
      <c r="J68" s="1887" t="s">
        <v>2213</v>
      </c>
      <c r="K68" s="1887"/>
      <c r="L68" s="1887"/>
      <c r="M68" s="1887" t="s">
        <v>2214</v>
      </c>
      <c r="N68" s="1887"/>
      <c r="O68" s="1887"/>
      <c r="P68" s="1884" t="s">
        <v>2236</v>
      </c>
    </row>
    <row r="69" spans="2:16" x14ac:dyDescent="0.4">
      <c r="B69" s="1888"/>
      <c r="C69" s="1889"/>
      <c r="D69" s="1162" t="s">
        <v>246</v>
      </c>
      <c r="E69" s="1163" t="s">
        <v>247</v>
      </c>
      <c r="F69" s="1161" t="s">
        <v>177</v>
      </c>
      <c r="G69" s="1161" t="s">
        <v>178</v>
      </c>
      <c r="H69" s="1161" t="s">
        <v>2220</v>
      </c>
      <c r="I69" s="1161" t="s">
        <v>2221</v>
      </c>
      <c r="J69" s="1161" t="s">
        <v>2222</v>
      </c>
      <c r="K69" s="1161" t="s">
        <v>2223</v>
      </c>
      <c r="L69" s="1161" t="s">
        <v>2224</v>
      </c>
      <c r="M69" s="1164" t="s">
        <v>184</v>
      </c>
      <c r="N69" s="1164" t="s">
        <v>185</v>
      </c>
      <c r="O69" s="1163" t="s">
        <v>186</v>
      </c>
      <c r="P69" s="1885"/>
    </row>
    <row r="70" spans="2:16" x14ac:dyDescent="0.4">
      <c r="B70" s="1165"/>
      <c r="C70" s="1166"/>
      <c r="D70" s="1167"/>
      <c r="E70" s="1167"/>
      <c r="F70" s="1167"/>
      <c r="G70" s="1167"/>
      <c r="H70" s="1167"/>
      <c r="I70" s="1167"/>
      <c r="J70" s="1167"/>
      <c r="K70" s="1167"/>
      <c r="L70" s="1167"/>
      <c r="M70" s="1167"/>
      <c r="N70" s="1167"/>
      <c r="O70" s="1167"/>
      <c r="P70" s="1168"/>
    </row>
    <row r="71" spans="2:16" x14ac:dyDescent="0.4">
      <c r="B71" s="1169" t="s">
        <v>2237</v>
      </c>
      <c r="C71" s="1170"/>
      <c r="D71" s="1171"/>
      <c r="E71" s="1172"/>
      <c r="F71" s="1173"/>
      <c r="G71" s="1174"/>
      <c r="H71" s="1173"/>
      <c r="I71" s="1173"/>
      <c r="J71" s="1174"/>
      <c r="K71" s="1173"/>
      <c r="L71" s="1173"/>
      <c r="M71" s="1174"/>
      <c r="N71" s="1175"/>
      <c r="O71" s="1173"/>
      <c r="P71" s="1174"/>
    </row>
    <row r="72" spans="2:16" x14ac:dyDescent="0.4">
      <c r="B72" s="1176" t="s">
        <v>675</v>
      </c>
      <c r="C72" s="1177"/>
      <c r="D72" s="1178">
        <v>0</v>
      </c>
      <c r="E72" s="1178">
        <v>0</v>
      </c>
      <c r="F72" s="1178">
        <v>0</v>
      </c>
      <c r="G72" s="1178">
        <v>0</v>
      </c>
      <c r="H72" s="1178">
        <v>0</v>
      </c>
      <c r="I72" s="1178">
        <v>0</v>
      </c>
      <c r="J72" s="1178">
        <v>0</v>
      </c>
      <c r="K72" s="1178">
        <v>0</v>
      </c>
      <c r="L72" s="1178">
        <v>0</v>
      </c>
      <c r="M72" s="1178">
        <v>0</v>
      </c>
      <c r="N72" s="1178">
        <v>0</v>
      </c>
      <c r="O72" s="1178">
        <v>0</v>
      </c>
      <c r="P72" s="1179">
        <v>0</v>
      </c>
    </row>
    <row r="73" spans="2:16" x14ac:dyDescent="0.4">
      <c r="B73" s="1180" t="s">
        <v>585</v>
      </c>
      <c r="C73" s="1181"/>
      <c r="D73" s="1182">
        <v>0</v>
      </c>
      <c r="E73" s="1182">
        <v>0</v>
      </c>
      <c r="F73" s="1182">
        <v>0</v>
      </c>
      <c r="G73" s="1182">
        <v>0</v>
      </c>
      <c r="H73" s="1182">
        <v>0</v>
      </c>
      <c r="I73" s="1182">
        <v>0</v>
      </c>
      <c r="J73" s="1182">
        <v>0</v>
      </c>
      <c r="K73" s="1182">
        <v>0</v>
      </c>
      <c r="L73" s="1182">
        <v>0</v>
      </c>
      <c r="M73" s="1182">
        <v>0</v>
      </c>
      <c r="N73" s="1182">
        <v>0</v>
      </c>
      <c r="O73" s="1182">
        <v>0</v>
      </c>
      <c r="P73" s="1183">
        <v>0</v>
      </c>
    </row>
    <row r="74" spans="2:16" x14ac:dyDescent="0.4">
      <c r="B74" s="1184" t="s">
        <v>598</v>
      </c>
      <c r="C74" s="1185"/>
      <c r="D74" s="1186">
        <v>0</v>
      </c>
      <c r="E74" s="1186">
        <v>0</v>
      </c>
      <c r="F74" s="1186">
        <v>0</v>
      </c>
      <c r="G74" s="1186">
        <v>0</v>
      </c>
      <c r="H74" s="1186">
        <v>0</v>
      </c>
      <c r="I74" s="1186">
        <v>0</v>
      </c>
      <c r="J74" s="1186">
        <v>0</v>
      </c>
      <c r="K74" s="1186">
        <v>0</v>
      </c>
      <c r="L74" s="1186">
        <v>0</v>
      </c>
      <c r="M74" s="1186">
        <v>0</v>
      </c>
      <c r="N74" s="1186">
        <v>0</v>
      </c>
      <c r="O74" s="1186">
        <v>0</v>
      </c>
      <c r="P74" s="1187">
        <v>0</v>
      </c>
    </row>
    <row r="75" spans="2:16" x14ac:dyDescent="0.4">
      <c r="B75" s="1188" t="s">
        <v>2226</v>
      </c>
      <c r="C75" s="1189"/>
      <c r="D75" s="1167">
        <v>0</v>
      </c>
      <c r="E75" s="1167">
        <v>0</v>
      </c>
      <c r="F75" s="1167">
        <v>0</v>
      </c>
      <c r="G75" s="1167">
        <v>0</v>
      </c>
      <c r="H75" s="1167">
        <v>0</v>
      </c>
      <c r="I75" s="1167">
        <v>0</v>
      </c>
      <c r="J75" s="1167">
        <v>0</v>
      </c>
      <c r="K75" s="1167">
        <v>0</v>
      </c>
      <c r="L75" s="1167">
        <v>0</v>
      </c>
      <c r="M75" s="1167">
        <v>0</v>
      </c>
      <c r="N75" s="1167">
        <v>0</v>
      </c>
      <c r="O75" s="1167">
        <v>0</v>
      </c>
      <c r="P75" s="1167">
        <v>0</v>
      </c>
    </row>
    <row r="76" spans="2:16" x14ac:dyDescent="0.4">
      <c r="B76" s="1190" t="s">
        <v>679</v>
      </c>
      <c r="C76" s="1191"/>
      <c r="D76" s="1192">
        <v>468600000</v>
      </c>
      <c r="E76" s="1192">
        <v>974000000</v>
      </c>
      <c r="F76" s="1192">
        <v>306600000</v>
      </c>
      <c r="G76" s="1192">
        <v>1106600000</v>
      </c>
      <c r="H76" s="1192">
        <v>300000000</v>
      </c>
      <c r="I76" s="1192">
        <v>300000000</v>
      </c>
      <c r="J76" s="1192">
        <v>0</v>
      </c>
      <c r="K76" s="1192">
        <v>1106600000</v>
      </c>
      <c r="L76" s="1192">
        <v>1106600000</v>
      </c>
      <c r="M76" s="1192">
        <v>0</v>
      </c>
      <c r="N76" s="1192">
        <v>606600000</v>
      </c>
      <c r="O76" s="1192">
        <v>438000000</v>
      </c>
      <c r="P76" s="1193">
        <v>6713600000</v>
      </c>
    </row>
    <row r="77" spans="2:16" x14ac:dyDescent="0.4">
      <c r="B77" s="1194" t="s">
        <v>2227</v>
      </c>
      <c r="C77" s="1195"/>
      <c r="D77" s="1196">
        <v>0</v>
      </c>
      <c r="E77" s="1196">
        <v>0</v>
      </c>
      <c r="F77" s="1196">
        <v>0</v>
      </c>
      <c r="G77" s="1196">
        <v>0</v>
      </c>
      <c r="H77" s="1196">
        <v>0</v>
      </c>
      <c r="I77" s="1196">
        <v>0</v>
      </c>
      <c r="J77" s="1196">
        <v>0</v>
      </c>
      <c r="K77" s="1196">
        <v>0</v>
      </c>
      <c r="L77" s="1196">
        <v>0</v>
      </c>
      <c r="M77" s="1196">
        <v>0</v>
      </c>
      <c r="N77" s="1196">
        <v>0</v>
      </c>
      <c r="O77" s="1196">
        <v>0</v>
      </c>
      <c r="P77" s="1197">
        <v>0</v>
      </c>
    </row>
    <row r="78" spans="2:16" x14ac:dyDescent="0.4">
      <c r="B78" s="1198" t="s">
        <v>2496</v>
      </c>
      <c r="C78" s="1199"/>
      <c r="D78" s="1200">
        <v>0</v>
      </c>
      <c r="E78" s="1200">
        <v>0</v>
      </c>
      <c r="F78" s="1200">
        <v>0</v>
      </c>
      <c r="G78" s="1200">
        <v>0</v>
      </c>
      <c r="H78" s="1200">
        <v>0</v>
      </c>
      <c r="I78" s="1200">
        <v>0</v>
      </c>
      <c r="J78" s="1200">
        <v>0</v>
      </c>
      <c r="K78" s="1200">
        <v>0</v>
      </c>
      <c r="L78" s="1200">
        <v>0</v>
      </c>
      <c r="M78" s="1200">
        <v>0</v>
      </c>
      <c r="N78" s="1200">
        <v>0</v>
      </c>
      <c r="O78" s="1200">
        <v>0</v>
      </c>
      <c r="P78" s="1201">
        <v>0</v>
      </c>
    </row>
    <row r="79" spans="2:16" x14ac:dyDescent="0.4">
      <c r="B79" s="1202" t="s">
        <v>2228</v>
      </c>
      <c r="C79" s="1203"/>
      <c r="D79" s="1204">
        <v>468600000</v>
      </c>
      <c r="E79" s="1204">
        <v>974000000</v>
      </c>
      <c r="F79" s="1204">
        <v>306600000</v>
      </c>
      <c r="G79" s="1204">
        <v>1106600000</v>
      </c>
      <c r="H79" s="1204">
        <v>300000000</v>
      </c>
      <c r="I79" s="1204">
        <v>300000000</v>
      </c>
      <c r="J79" s="1204">
        <v>0</v>
      </c>
      <c r="K79" s="1204">
        <v>1106600000</v>
      </c>
      <c r="L79" s="1204">
        <v>1106600000</v>
      </c>
      <c r="M79" s="1204">
        <v>0</v>
      </c>
      <c r="N79" s="1204">
        <v>606600000</v>
      </c>
      <c r="O79" s="1204">
        <v>438000000</v>
      </c>
      <c r="P79" s="1204">
        <v>6713600000</v>
      </c>
    </row>
  </sheetData>
  <mergeCells count="30">
    <mergeCell ref="P4:P5"/>
    <mergeCell ref="B4:C5"/>
    <mergeCell ref="D4:F4"/>
    <mergeCell ref="G4:I4"/>
    <mergeCell ref="J4:L4"/>
    <mergeCell ref="M4:O4"/>
    <mergeCell ref="P36:P37"/>
    <mergeCell ref="B20:C21"/>
    <mergeCell ref="D20:F20"/>
    <mergeCell ref="G20:I20"/>
    <mergeCell ref="J20:L20"/>
    <mergeCell ref="M20:O20"/>
    <mergeCell ref="P20:P21"/>
    <mergeCell ref="B36:C37"/>
    <mergeCell ref="D36:F36"/>
    <mergeCell ref="G36:I36"/>
    <mergeCell ref="J36:L36"/>
    <mergeCell ref="M36:O36"/>
    <mergeCell ref="P68:P69"/>
    <mergeCell ref="B52:C53"/>
    <mergeCell ref="D52:F52"/>
    <mergeCell ref="G52:I52"/>
    <mergeCell ref="J52:L52"/>
    <mergeCell ref="M52:O52"/>
    <mergeCell ref="P52:P53"/>
    <mergeCell ref="B68:C69"/>
    <mergeCell ref="D68:F68"/>
    <mergeCell ref="G68:I68"/>
    <mergeCell ref="J68:L68"/>
    <mergeCell ref="M68:O68"/>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00E7B-29AD-4C87-B159-FAD3C2C5F9CA}">
  <sheetPr>
    <tabColor rgb="FF92D050"/>
    <pageSetUpPr fitToPage="1"/>
  </sheetPr>
  <dimension ref="A2:AL54"/>
  <sheetViews>
    <sheetView showGridLines="0" showZeros="0" topLeftCell="F1" zoomScale="70" zoomScaleNormal="70" workbookViewId="0">
      <selection activeCell="U9" sqref="U9:W10"/>
    </sheetView>
  </sheetViews>
  <sheetFormatPr defaultRowHeight="17.399999999999999" x14ac:dyDescent="0.4"/>
  <cols>
    <col min="2" max="2" width="18.09765625" customWidth="1"/>
    <col min="3" max="3" width="12.3984375" customWidth="1"/>
    <col min="4" max="4" width="16.19921875" customWidth="1"/>
    <col min="5" max="6" width="12.59765625" customWidth="1"/>
    <col min="7" max="16" width="9.69921875" customWidth="1"/>
    <col min="17" max="17" width="10.8984375" customWidth="1"/>
    <col min="18" max="18" width="9.69921875" customWidth="1"/>
    <col min="19" max="19" width="14.296875" style="103" customWidth="1"/>
    <col min="21" max="21" width="12.796875" bestFit="1" customWidth="1"/>
    <col min="22" max="22" width="15.09765625" customWidth="1"/>
    <col min="23" max="32" width="12.796875" bestFit="1" customWidth="1"/>
    <col min="33" max="33" width="13.796875" bestFit="1" customWidth="1"/>
  </cols>
  <sheetData>
    <row r="2" spans="1:38" ht="36" x14ac:dyDescent="0.4">
      <c r="B2" s="734" t="s">
        <v>2238</v>
      </c>
      <c r="C2" s="734"/>
      <c r="Q2" s="120"/>
    </row>
    <row r="3" spans="1:38" ht="27.6" x14ac:dyDescent="0.4">
      <c r="B3" s="253" t="s">
        <v>2239</v>
      </c>
      <c r="C3" s="253"/>
      <c r="K3" s="5"/>
      <c r="L3" s="5"/>
      <c r="Q3" s="1207"/>
      <c r="S3"/>
    </row>
    <row r="4" spans="1:38" ht="27.6" x14ac:dyDescent="0.4">
      <c r="A4" s="1208" t="s">
        <v>2240</v>
      </c>
      <c r="B4" s="1209"/>
      <c r="C4" s="2"/>
      <c r="D4" s="3"/>
      <c r="E4" s="2"/>
      <c r="F4" s="2"/>
      <c r="G4" s="611"/>
      <c r="H4" s="612"/>
      <c r="I4" s="612"/>
      <c r="J4" s="612"/>
      <c r="K4" s="612"/>
      <c r="L4" s="5">
        <f>10^8</f>
        <v>100000000</v>
      </c>
      <c r="M4" s="4"/>
      <c r="N4" s="4"/>
      <c r="O4" s="4"/>
      <c r="P4" s="4"/>
      <c r="Q4" s="4"/>
      <c r="R4" s="4"/>
      <c r="S4" s="4"/>
      <c r="T4" s="4"/>
      <c r="U4" s="4"/>
      <c r="V4" s="4"/>
      <c r="W4" s="4"/>
      <c r="X4" s="4"/>
      <c r="Y4" s="4"/>
      <c r="Z4" s="4"/>
      <c r="AA4" s="4"/>
      <c r="AB4" s="4"/>
      <c r="AC4" s="4"/>
      <c r="AD4" s="4"/>
      <c r="AE4" s="4"/>
      <c r="AF4" s="155"/>
      <c r="AG4" s="4"/>
      <c r="AH4" s="4"/>
      <c r="AI4" s="4"/>
      <c r="AJ4" s="4"/>
      <c r="AK4" s="155"/>
      <c r="AL4" s="155"/>
    </row>
    <row r="5" spans="1:38" ht="6.6" customHeight="1" x14ac:dyDescent="0.4">
      <c r="G5" s="2"/>
      <c r="H5" s="2"/>
      <c r="I5" s="2"/>
      <c r="J5" s="2"/>
      <c r="K5" s="2"/>
      <c r="L5" s="2"/>
      <c r="M5" s="2"/>
      <c r="N5" s="2"/>
      <c r="O5" s="2"/>
      <c r="P5" s="2"/>
      <c r="Q5" s="2"/>
      <c r="R5" s="2"/>
    </row>
    <row r="6" spans="1:38" s="118" customFormat="1" ht="17.399999999999999" customHeight="1" thickBot="1" x14ac:dyDescent="0.45">
      <c r="D6" s="677"/>
      <c r="E6" s="677"/>
      <c r="F6" s="677"/>
      <c r="G6" s="2"/>
      <c r="H6" s="2"/>
      <c r="I6" s="2"/>
      <c r="J6" s="2"/>
      <c r="K6" s="2"/>
      <c r="L6" s="2"/>
      <c r="M6" s="2"/>
      <c r="N6" s="2"/>
      <c r="O6" s="2"/>
      <c r="P6" s="2"/>
      <c r="Q6" s="2"/>
      <c r="R6" s="2"/>
      <c r="S6" s="786" t="s">
        <v>549</v>
      </c>
    </row>
    <row r="7" spans="1:38" s="110" customFormat="1" ht="27.15" customHeight="1" thickBot="1" x14ac:dyDescent="0.45">
      <c r="B7" s="1210"/>
      <c r="C7" s="1211"/>
      <c r="D7" s="1211"/>
      <c r="E7" s="1211"/>
      <c r="F7" s="1211"/>
      <c r="G7" s="1212"/>
      <c r="H7" s="1212"/>
      <c r="I7" s="1212"/>
      <c r="J7" s="1212"/>
      <c r="K7" s="1212"/>
      <c r="L7" s="1212"/>
      <c r="M7" s="1213" t="s">
        <v>357</v>
      </c>
      <c r="N7" s="1212"/>
      <c r="O7" s="1212"/>
      <c r="P7" s="1212"/>
      <c r="Q7" s="1212"/>
      <c r="R7" s="1212"/>
      <c r="S7" s="1214"/>
    </row>
    <row r="8" spans="1:38" s="110" customFormat="1" ht="27.15" customHeight="1" x14ac:dyDescent="0.4">
      <c r="B8" s="1215" t="s">
        <v>65</v>
      </c>
      <c r="C8" s="1216" t="s">
        <v>2241</v>
      </c>
      <c r="D8" s="1216" t="s">
        <v>74</v>
      </c>
      <c r="E8" s="1216" t="s">
        <v>66</v>
      </c>
      <c r="F8" s="1216" t="s">
        <v>66</v>
      </c>
      <c r="G8" s="1217" t="s">
        <v>175</v>
      </c>
      <c r="H8" s="1218" t="s">
        <v>176</v>
      </c>
      <c r="I8" s="1218" t="s">
        <v>177</v>
      </c>
      <c r="J8" s="1218" t="s">
        <v>178</v>
      </c>
      <c r="K8" s="1218" t="s">
        <v>179</v>
      </c>
      <c r="L8" s="1218" t="s">
        <v>180</v>
      </c>
      <c r="M8" s="1218" t="s">
        <v>181</v>
      </c>
      <c r="N8" s="1218" t="s">
        <v>182</v>
      </c>
      <c r="O8" s="1218" t="s">
        <v>183</v>
      </c>
      <c r="P8" s="1218" t="s">
        <v>184</v>
      </c>
      <c r="Q8" s="1218" t="s">
        <v>185</v>
      </c>
      <c r="R8" s="1219" t="s">
        <v>186</v>
      </c>
      <c r="S8" s="1220" t="s">
        <v>187</v>
      </c>
    </row>
    <row r="9" spans="1:38" s="110" customFormat="1" ht="27.15" customHeight="1" x14ac:dyDescent="0.4">
      <c r="B9" s="113" t="s">
        <v>51</v>
      </c>
      <c r="C9" s="1221" t="s">
        <v>2242</v>
      </c>
      <c r="D9" s="114" t="s">
        <v>49</v>
      </c>
      <c r="E9" s="114" t="s">
        <v>68</v>
      </c>
      <c r="F9" s="114" t="s">
        <v>68</v>
      </c>
      <c r="G9" s="241">
        <f>U11</f>
        <v>27.258676000000001</v>
      </c>
      <c r="H9" s="242">
        <f t="shared" ref="H9:R9" si="0">V11</f>
        <v>24.13214</v>
      </c>
      <c r="I9" s="242">
        <f t="shared" si="0"/>
        <v>23.073119999999999</v>
      </c>
      <c r="J9" s="242">
        <f t="shared" si="0"/>
        <v>29.963304000000001</v>
      </c>
      <c r="K9" s="242">
        <f t="shared" si="0"/>
        <v>45.593387999999997</v>
      </c>
      <c r="L9" s="242">
        <f t="shared" si="0"/>
        <v>29.166785999999998</v>
      </c>
      <c r="M9" s="242">
        <f t="shared" si="0"/>
        <v>45.772405999999997</v>
      </c>
      <c r="N9" s="242">
        <f t="shared" si="0"/>
        <v>39.399425999999998</v>
      </c>
      <c r="O9" s="242">
        <f t="shared" si="0"/>
        <v>18.125315999999998</v>
      </c>
      <c r="P9" s="242">
        <f t="shared" si="0"/>
        <v>33.614153999999999</v>
      </c>
      <c r="Q9" s="242">
        <f t="shared" si="0"/>
        <v>47.059542</v>
      </c>
      <c r="R9" s="1222">
        <f t="shared" si="0"/>
        <v>37.631627999999999</v>
      </c>
      <c r="S9" s="1223">
        <v>386.83828999999997</v>
      </c>
      <c r="U9" s="1705">
        <v>2725867600</v>
      </c>
      <c r="V9" s="1705">
        <v>2413214000</v>
      </c>
      <c r="W9" s="1705">
        <v>2307312000</v>
      </c>
      <c r="X9" s="1706">
        <v>2996330400</v>
      </c>
      <c r="Y9" s="1706">
        <v>4559338800</v>
      </c>
      <c r="Z9" s="1706">
        <v>2916678600</v>
      </c>
      <c r="AA9" s="1706">
        <v>4577240600</v>
      </c>
      <c r="AB9" s="1706">
        <v>3939942600</v>
      </c>
      <c r="AC9" s="1706">
        <v>1812531599.9999998</v>
      </c>
      <c r="AD9" s="1706">
        <v>3361415400</v>
      </c>
      <c r="AE9" s="1706">
        <v>4705954200</v>
      </c>
      <c r="AF9" s="1706">
        <v>3763162800</v>
      </c>
      <c r="AG9" s="1707">
        <v>38683829000</v>
      </c>
    </row>
    <row r="10" spans="1:38" s="110" customFormat="1" ht="27.15" customHeight="1" x14ac:dyDescent="0.4">
      <c r="B10" s="113" t="s">
        <v>2243</v>
      </c>
      <c r="C10" s="1221"/>
      <c r="D10" s="114"/>
      <c r="E10" s="681" t="s">
        <v>70</v>
      </c>
      <c r="F10" s="112" t="s">
        <v>70</v>
      </c>
      <c r="G10" s="211">
        <f>U12</f>
        <v>30.082792000000001</v>
      </c>
      <c r="H10" s="212">
        <f t="shared" ref="H10:R10" si="1">V12</f>
        <v>38.482422</v>
      </c>
      <c r="I10" s="212">
        <f t="shared" si="1"/>
        <v>23.938824</v>
      </c>
      <c r="J10" s="212">
        <f t="shared" si="1"/>
        <v>18.515110575999998</v>
      </c>
      <c r="K10" s="212">
        <f t="shared" si="1"/>
        <v>26.490360500000001</v>
      </c>
      <c r="L10" s="212">
        <f t="shared" si="1"/>
        <v>15.563746943999998</v>
      </c>
      <c r="M10" s="212">
        <f t="shared" si="1"/>
        <v>35.624331959999992</v>
      </c>
      <c r="N10" s="212">
        <f t="shared" si="1"/>
        <v>35.327341743999995</v>
      </c>
      <c r="O10" s="212">
        <f t="shared" si="1"/>
        <v>47.045768799999998</v>
      </c>
      <c r="P10" s="212">
        <f t="shared" si="1"/>
        <v>25.347550160000001</v>
      </c>
      <c r="Q10" s="212">
        <f t="shared" si="1"/>
        <v>15.563746943999998</v>
      </c>
      <c r="R10" s="1224">
        <f t="shared" si="1"/>
        <v>41.924890151999996</v>
      </c>
      <c r="S10" s="1225">
        <v>339.29763078000002</v>
      </c>
      <c r="U10" s="1705">
        <v>3008279200</v>
      </c>
      <c r="V10" s="1705">
        <v>3848242200</v>
      </c>
      <c r="W10" s="1705">
        <v>2393882400</v>
      </c>
      <c r="X10" s="1706">
        <v>1851511057.5999999</v>
      </c>
      <c r="Y10" s="1706">
        <v>2649036050</v>
      </c>
      <c r="Z10" s="1706">
        <v>1556374694.3999999</v>
      </c>
      <c r="AA10" s="1706">
        <v>3562433195.9999995</v>
      </c>
      <c r="AB10" s="1706">
        <v>3532734174.3999996</v>
      </c>
      <c r="AC10" s="1706">
        <v>4704576880</v>
      </c>
      <c r="AD10" s="1706">
        <v>2534755016</v>
      </c>
      <c r="AE10" s="1706">
        <v>1556374694.3999999</v>
      </c>
      <c r="AF10" s="1706">
        <v>4192489015.1999998</v>
      </c>
      <c r="AG10" s="1707">
        <v>33929763078.000004</v>
      </c>
    </row>
    <row r="11" spans="1:38" s="110" customFormat="1" ht="27.15" customHeight="1" x14ac:dyDescent="0.4">
      <c r="B11" s="113"/>
      <c r="C11" s="1221"/>
      <c r="D11" s="114"/>
      <c r="E11" s="114"/>
      <c r="F11" s="115" t="s">
        <v>2244</v>
      </c>
      <c r="G11" s="664"/>
      <c r="H11" s="217"/>
      <c r="I11" s="217"/>
      <c r="J11" s="217"/>
      <c r="K11" s="217"/>
      <c r="L11" s="217"/>
      <c r="M11" s="217"/>
      <c r="N11" s="217"/>
      <c r="O11" s="217"/>
      <c r="P11" s="217"/>
      <c r="Q11" s="217"/>
      <c r="R11" s="1226"/>
      <c r="S11" s="1227"/>
      <c r="U11" s="680">
        <f>U9/10^8</f>
        <v>27.258676000000001</v>
      </c>
      <c r="V11" s="680">
        <f t="shared" ref="V11:AG11" si="2">V9/10^8</f>
        <v>24.13214</v>
      </c>
      <c r="W11" s="680">
        <f t="shared" si="2"/>
        <v>23.073119999999999</v>
      </c>
      <c r="X11" s="680">
        <f t="shared" si="2"/>
        <v>29.963304000000001</v>
      </c>
      <c r="Y11" s="680">
        <f t="shared" si="2"/>
        <v>45.593387999999997</v>
      </c>
      <c r="Z11" s="680">
        <f t="shared" si="2"/>
        <v>29.166785999999998</v>
      </c>
      <c r="AA11" s="680">
        <f t="shared" si="2"/>
        <v>45.772405999999997</v>
      </c>
      <c r="AB11" s="680">
        <f t="shared" si="2"/>
        <v>39.399425999999998</v>
      </c>
      <c r="AC11" s="680">
        <f t="shared" si="2"/>
        <v>18.125315999999998</v>
      </c>
      <c r="AD11" s="680">
        <f t="shared" si="2"/>
        <v>33.614153999999999</v>
      </c>
      <c r="AE11" s="680">
        <f t="shared" si="2"/>
        <v>47.059542</v>
      </c>
      <c r="AF11" s="680">
        <f t="shared" si="2"/>
        <v>37.631627999999999</v>
      </c>
      <c r="AG11" s="680">
        <f t="shared" si="2"/>
        <v>386.83828999999997</v>
      </c>
    </row>
    <row r="12" spans="1:38" s="110" customFormat="1" ht="27.15" customHeight="1" x14ac:dyDescent="0.4">
      <c r="B12" s="113"/>
      <c r="C12" s="1221"/>
      <c r="D12" s="114"/>
      <c r="E12" s="1228"/>
      <c r="F12" s="1229" t="s">
        <v>248</v>
      </c>
      <c r="G12" s="1230">
        <f>SUM(G10:G11)</f>
        <v>30.082792000000001</v>
      </c>
      <c r="H12" s="1231">
        <f t="shared" ref="H12:S12" si="3">SUM(H10:H11)</f>
        <v>38.482422</v>
      </c>
      <c r="I12" s="1231">
        <f t="shared" si="3"/>
        <v>23.938824</v>
      </c>
      <c r="J12" s="1231">
        <f t="shared" si="3"/>
        <v>18.515110575999998</v>
      </c>
      <c r="K12" s="1231">
        <f t="shared" si="3"/>
        <v>26.490360500000001</v>
      </c>
      <c r="L12" s="1231">
        <f t="shared" si="3"/>
        <v>15.563746943999998</v>
      </c>
      <c r="M12" s="1231">
        <f t="shared" si="3"/>
        <v>35.624331959999992</v>
      </c>
      <c r="N12" s="1231">
        <f t="shared" si="3"/>
        <v>35.327341743999995</v>
      </c>
      <c r="O12" s="1231">
        <f t="shared" si="3"/>
        <v>47.045768799999998</v>
      </c>
      <c r="P12" s="1231">
        <f t="shared" si="3"/>
        <v>25.347550160000001</v>
      </c>
      <c r="Q12" s="1231">
        <f t="shared" si="3"/>
        <v>15.563746943999998</v>
      </c>
      <c r="R12" s="1232">
        <f t="shared" si="3"/>
        <v>41.924890151999996</v>
      </c>
      <c r="S12" s="1233">
        <f t="shared" si="3"/>
        <v>339.29763078000002</v>
      </c>
      <c r="U12" s="680">
        <f t="shared" ref="U12:AG12" si="4">U10/10^8</f>
        <v>30.082792000000001</v>
      </c>
      <c r="V12" s="680">
        <f t="shared" si="4"/>
        <v>38.482422</v>
      </c>
      <c r="W12" s="680">
        <f t="shared" si="4"/>
        <v>23.938824</v>
      </c>
      <c r="X12" s="680">
        <f t="shared" si="4"/>
        <v>18.515110575999998</v>
      </c>
      <c r="Y12" s="680">
        <f t="shared" si="4"/>
        <v>26.490360500000001</v>
      </c>
      <c r="Z12" s="680">
        <f t="shared" si="4"/>
        <v>15.563746943999998</v>
      </c>
      <c r="AA12" s="680">
        <f t="shared" si="4"/>
        <v>35.624331959999992</v>
      </c>
      <c r="AB12" s="680">
        <f t="shared" si="4"/>
        <v>35.327341743999995</v>
      </c>
      <c r="AC12" s="680">
        <f t="shared" si="4"/>
        <v>47.045768799999998</v>
      </c>
      <c r="AD12" s="680">
        <f t="shared" si="4"/>
        <v>25.347550160000001</v>
      </c>
      <c r="AE12" s="680">
        <f t="shared" si="4"/>
        <v>15.563746943999998</v>
      </c>
      <c r="AF12" s="680">
        <f t="shared" si="4"/>
        <v>41.924890151999996</v>
      </c>
      <c r="AG12" s="680">
        <f t="shared" si="4"/>
        <v>339.29763078000002</v>
      </c>
    </row>
    <row r="13" spans="1:38" s="118" customFormat="1" ht="27.15" customHeight="1" thickBot="1" x14ac:dyDescent="0.45">
      <c r="B13" s="1234"/>
      <c r="C13" s="963"/>
      <c r="D13" s="1235"/>
      <c r="E13" s="728"/>
      <c r="F13" s="728"/>
      <c r="G13" s="1236">
        <f>SUM(G12,G9)</f>
        <v>57.341468000000006</v>
      </c>
      <c r="H13" s="1237">
        <f t="shared" ref="H13:S13" si="5">SUM(H12,H9)</f>
        <v>62.614561999999999</v>
      </c>
      <c r="I13" s="1237">
        <f t="shared" si="5"/>
        <v>47.011944</v>
      </c>
      <c r="J13" s="1237">
        <f t="shared" si="5"/>
        <v>48.478414575999999</v>
      </c>
      <c r="K13" s="1237">
        <f t="shared" si="5"/>
        <v>72.083748499999999</v>
      </c>
      <c r="L13" s="1237">
        <f t="shared" si="5"/>
        <v>44.730532943999997</v>
      </c>
      <c r="M13" s="1237">
        <f t="shared" si="5"/>
        <v>81.396737959999996</v>
      </c>
      <c r="N13" s="1237">
        <f t="shared" si="5"/>
        <v>74.726767744</v>
      </c>
      <c r="O13" s="1237">
        <f t="shared" si="5"/>
        <v>65.171084799999988</v>
      </c>
      <c r="P13" s="1237">
        <f t="shared" si="5"/>
        <v>58.961704159999996</v>
      </c>
      <c r="Q13" s="1237">
        <f t="shared" si="5"/>
        <v>62.623288943999995</v>
      </c>
      <c r="R13" s="1238">
        <f t="shared" si="5"/>
        <v>79.556518151999995</v>
      </c>
      <c r="S13" s="1239">
        <f t="shared" si="5"/>
        <v>726.13592077999999</v>
      </c>
    </row>
    <row r="15" spans="1:38" s="110" customFormat="1" ht="27.15" customHeight="1" thickBot="1" x14ac:dyDescent="0.45">
      <c r="B15" s="118"/>
      <c r="C15" s="118"/>
      <c r="D15" s="677"/>
      <c r="E15" s="677"/>
      <c r="F15" s="677"/>
      <c r="G15" s="2"/>
      <c r="H15" s="2"/>
      <c r="I15" s="2"/>
      <c r="J15" s="2"/>
      <c r="K15" s="2"/>
      <c r="L15" s="2"/>
      <c r="M15" s="2"/>
      <c r="N15" s="2"/>
      <c r="O15" s="2"/>
      <c r="P15" s="2"/>
      <c r="Q15" s="2"/>
      <c r="R15" s="2"/>
      <c r="S15" s="786" t="s">
        <v>549</v>
      </c>
    </row>
    <row r="16" spans="1:38" ht="27.15" customHeight="1" thickBot="1" x14ac:dyDescent="0.45">
      <c r="B16" s="1210"/>
      <c r="C16" s="1211"/>
      <c r="D16" s="1211"/>
      <c r="E16" s="1211"/>
      <c r="F16" s="1211"/>
      <c r="G16" s="1212"/>
      <c r="H16" s="1212"/>
      <c r="I16" s="1212"/>
      <c r="J16" s="1212"/>
      <c r="K16" s="1212"/>
      <c r="L16" s="1212"/>
      <c r="M16" s="1213" t="s">
        <v>496</v>
      </c>
      <c r="N16" s="1212"/>
      <c r="O16" s="1212"/>
      <c r="P16" s="1212"/>
      <c r="Q16" s="1212"/>
      <c r="R16" s="1212"/>
      <c r="S16" s="1214"/>
    </row>
    <row r="17" spans="2:19" ht="27.15" customHeight="1" x14ac:dyDescent="0.4">
      <c r="B17" s="1215" t="s">
        <v>65</v>
      </c>
      <c r="C17" s="1216" t="s">
        <v>2241</v>
      </c>
      <c r="D17" s="1216" t="s">
        <v>74</v>
      </c>
      <c r="E17" s="1216" t="s">
        <v>66</v>
      </c>
      <c r="F17" s="1216" t="s">
        <v>66</v>
      </c>
      <c r="G17" s="1217" t="s">
        <v>175</v>
      </c>
      <c r="H17" s="1218" t="s">
        <v>176</v>
      </c>
      <c r="I17" s="1218" t="s">
        <v>177</v>
      </c>
      <c r="J17" s="1218" t="s">
        <v>178</v>
      </c>
      <c r="K17" s="1218" t="s">
        <v>179</v>
      </c>
      <c r="L17" s="1218" t="s">
        <v>180</v>
      </c>
      <c r="M17" s="1218" t="s">
        <v>181</v>
      </c>
      <c r="N17" s="1218" t="s">
        <v>182</v>
      </c>
      <c r="O17" s="1218" t="s">
        <v>183</v>
      </c>
      <c r="P17" s="1218" t="s">
        <v>184</v>
      </c>
      <c r="Q17" s="1218" t="s">
        <v>185</v>
      </c>
      <c r="R17" s="1219" t="s">
        <v>186</v>
      </c>
      <c r="S17" s="1220" t="s">
        <v>187</v>
      </c>
    </row>
    <row r="18" spans="2:19" ht="27.15" customHeight="1" x14ac:dyDescent="0.4">
      <c r="B18" s="113" t="s">
        <v>51</v>
      </c>
      <c r="C18" s="1221" t="s">
        <v>2242</v>
      </c>
      <c r="D18" s="114" t="s">
        <v>49</v>
      </c>
      <c r="E18" s="114" t="s">
        <v>68</v>
      </c>
      <c r="F18" s="114" t="s">
        <v>68</v>
      </c>
      <c r="G18" s="241">
        <v>48</v>
      </c>
      <c r="H18" s="242">
        <v>32</v>
      </c>
      <c r="I18" s="242">
        <v>61</v>
      </c>
      <c r="J18" s="242">
        <v>82</v>
      </c>
      <c r="K18" s="242">
        <v>12</v>
      </c>
      <c r="L18" s="242">
        <v>62</v>
      </c>
      <c r="M18" s="242">
        <v>17</v>
      </c>
      <c r="N18" s="242">
        <v>67</v>
      </c>
      <c r="O18" s="242">
        <v>19</v>
      </c>
      <c r="P18" s="242">
        <v>50</v>
      </c>
      <c r="Q18" s="242">
        <v>41</v>
      </c>
      <c r="R18" s="1222">
        <v>70</v>
      </c>
      <c r="S18" s="1223">
        <v>561</v>
      </c>
    </row>
    <row r="19" spans="2:19" ht="27.15" customHeight="1" x14ac:dyDescent="0.4">
      <c r="B19" s="113" t="s">
        <v>2243</v>
      </c>
      <c r="C19" s="1221"/>
      <c r="D19" s="114"/>
      <c r="E19" s="681" t="s">
        <v>70</v>
      </c>
      <c r="F19" s="112" t="s">
        <v>70</v>
      </c>
      <c r="G19" s="211">
        <v>34</v>
      </c>
      <c r="H19" s="212">
        <v>31</v>
      </c>
      <c r="I19" s="212">
        <v>44</v>
      </c>
      <c r="J19" s="212">
        <v>49</v>
      </c>
      <c r="K19" s="212">
        <v>31</v>
      </c>
      <c r="L19" s="212">
        <v>40</v>
      </c>
      <c r="M19" s="212">
        <v>34</v>
      </c>
      <c r="N19" s="212">
        <v>23</v>
      </c>
      <c r="O19" s="212">
        <v>25</v>
      </c>
      <c r="P19" s="212">
        <v>28</v>
      </c>
      <c r="Q19" s="212">
        <v>43</v>
      </c>
      <c r="R19" s="1224">
        <v>36</v>
      </c>
      <c r="S19" s="1225">
        <v>419</v>
      </c>
    </row>
    <row r="20" spans="2:19" ht="27.15" customHeight="1" x14ac:dyDescent="0.4">
      <c r="B20" s="113"/>
      <c r="C20" s="1221"/>
      <c r="D20" s="114"/>
      <c r="E20" s="114"/>
      <c r="F20" s="115" t="s">
        <v>2244</v>
      </c>
      <c r="G20" s="664"/>
      <c r="H20" s="217"/>
      <c r="I20" s="217"/>
      <c r="J20" s="217"/>
      <c r="K20" s="217"/>
      <c r="L20" s="217"/>
      <c r="M20" s="217"/>
      <c r="N20" s="217"/>
      <c r="O20" s="217"/>
      <c r="P20" s="217">
        <v>1</v>
      </c>
      <c r="Q20" s="217"/>
      <c r="R20" s="1226"/>
      <c r="S20" s="1227">
        <v>1</v>
      </c>
    </row>
    <row r="21" spans="2:19" ht="27.15" customHeight="1" x14ac:dyDescent="0.4">
      <c r="B21" s="113"/>
      <c r="C21" s="1221"/>
      <c r="D21" s="114"/>
      <c r="E21" s="1228"/>
      <c r="F21" s="1229" t="s">
        <v>248</v>
      </c>
      <c r="G21" s="1230">
        <v>34</v>
      </c>
      <c r="H21" s="1231">
        <v>31</v>
      </c>
      <c r="I21" s="1231">
        <v>44</v>
      </c>
      <c r="J21" s="1231">
        <v>49</v>
      </c>
      <c r="K21" s="1231">
        <v>31</v>
      </c>
      <c r="L21" s="1231">
        <v>40</v>
      </c>
      <c r="M21" s="1231">
        <v>34</v>
      </c>
      <c r="N21" s="1231">
        <v>23</v>
      </c>
      <c r="O21" s="1231">
        <v>25</v>
      </c>
      <c r="P21" s="1231">
        <v>30</v>
      </c>
      <c r="Q21" s="1231">
        <v>43</v>
      </c>
      <c r="R21" s="1232">
        <v>36</v>
      </c>
      <c r="S21" s="1233">
        <v>420</v>
      </c>
    </row>
    <row r="22" spans="2:19" ht="27.15" customHeight="1" thickBot="1" x14ac:dyDescent="0.45">
      <c r="B22" s="1234"/>
      <c r="C22" s="963"/>
      <c r="D22" s="1235"/>
      <c r="E22" s="728"/>
      <c r="F22" s="728"/>
      <c r="G22" s="1236">
        <v>82</v>
      </c>
      <c r="H22" s="1237">
        <v>63</v>
      </c>
      <c r="I22" s="1237">
        <v>105</v>
      </c>
      <c r="J22" s="1237">
        <v>131</v>
      </c>
      <c r="K22" s="1237">
        <v>43</v>
      </c>
      <c r="L22" s="1237">
        <v>102</v>
      </c>
      <c r="M22" s="1237">
        <v>51</v>
      </c>
      <c r="N22" s="1237">
        <v>90</v>
      </c>
      <c r="O22" s="1237">
        <v>44</v>
      </c>
      <c r="P22" s="1237">
        <v>79</v>
      </c>
      <c r="Q22" s="1237">
        <v>84</v>
      </c>
      <c r="R22" s="1238">
        <v>107</v>
      </c>
      <c r="S22" s="1239">
        <v>981</v>
      </c>
    </row>
    <row r="23" spans="2:19" ht="27.15" customHeight="1" x14ac:dyDescent="0.4"/>
    <row r="24" spans="2:19" ht="27.15" customHeight="1" thickBot="1" x14ac:dyDescent="0.45">
      <c r="B24" s="118"/>
      <c r="C24" s="118"/>
      <c r="D24" s="677"/>
      <c r="E24" s="677"/>
      <c r="F24" s="677"/>
      <c r="G24" s="2"/>
      <c r="H24" s="2"/>
      <c r="I24" s="2"/>
      <c r="J24" s="2"/>
      <c r="K24" s="2"/>
      <c r="L24" s="2"/>
      <c r="M24" s="2"/>
      <c r="N24" s="2"/>
      <c r="O24" s="2"/>
      <c r="P24" s="2"/>
      <c r="Q24" s="2"/>
      <c r="R24" s="2"/>
      <c r="S24" s="786" t="s">
        <v>549</v>
      </c>
    </row>
    <row r="25" spans="2:19" ht="27.15" customHeight="1" thickBot="1" x14ac:dyDescent="0.45">
      <c r="B25" s="1210"/>
      <c r="C25" s="1211"/>
      <c r="D25" s="1211"/>
      <c r="E25" s="1211"/>
      <c r="F25" s="1211"/>
      <c r="G25" s="1212"/>
      <c r="H25" s="1212"/>
      <c r="I25" s="1212"/>
      <c r="J25" s="1212"/>
      <c r="K25" s="1212"/>
      <c r="L25" s="1212"/>
      <c r="M25" s="1213" t="s">
        <v>2208</v>
      </c>
      <c r="N25" s="1212"/>
      <c r="O25" s="1212"/>
      <c r="P25" s="1212"/>
      <c r="Q25" s="1212"/>
      <c r="R25" s="1212"/>
      <c r="S25" s="1214"/>
    </row>
    <row r="26" spans="2:19" ht="27.15" customHeight="1" x14ac:dyDescent="0.4">
      <c r="B26" s="1215" t="s">
        <v>65</v>
      </c>
      <c r="C26" s="1216" t="s">
        <v>2241</v>
      </c>
      <c r="D26" s="1216" t="s">
        <v>74</v>
      </c>
      <c r="E26" s="1216" t="s">
        <v>66</v>
      </c>
      <c r="F26" s="1216" t="s">
        <v>66</v>
      </c>
      <c r="G26" s="1217" t="s">
        <v>175</v>
      </c>
      <c r="H26" s="1218" t="s">
        <v>176</v>
      </c>
      <c r="I26" s="1218" t="s">
        <v>177</v>
      </c>
      <c r="J26" s="1218" t="s">
        <v>178</v>
      </c>
      <c r="K26" s="1218" t="s">
        <v>179</v>
      </c>
      <c r="L26" s="1218" t="s">
        <v>180</v>
      </c>
      <c r="M26" s="1218" t="s">
        <v>181</v>
      </c>
      <c r="N26" s="1218" t="s">
        <v>182</v>
      </c>
      <c r="O26" s="1218" t="s">
        <v>183</v>
      </c>
      <c r="P26" s="1218" t="s">
        <v>184</v>
      </c>
      <c r="Q26" s="1218" t="s">
        <v>185</v>
      </c>
      <c r="R26" s="1219" t="s">
        <v>186</v>
      </c>
      <c r="S26" s="1220" t="s">
        <v>187</v>
      </c>
    </row>
    <row r="27" spans="2:19" ht="27.15" customHeight="1" x14ac:dyDescent="0.4">
      <c r="B27" s="113" t="s">
        <v>51</v>
      </c>
      <c r="C27" s="1221" t="s">
        <v>2242</v>
      </c>
      <c r="D27" s="114" t="s">
        <v>49</v>
      </c>
      <c r="E27" s="114" t="s">
        <v>68</v>
      </c>
      <c r="F27" s="114" t="s">
        <v>68</v>
      </c>
      <c r="G27" s="241">
        <v>36</v>
      </c>
      <c r="H27" s="242">
        <v>55</v>
      </c>
      <c r="I27" s="242">
        <v>86</v>
      </c>
      <c r="J27" s="242">
        <v>57</v>
      </c>
      <c r="K27" s="242">
        <v>46</v>
      </c>
      <c r="L27" s="242">
        <v>84</v>
      </c>
      <c r="M27" s="242">
        <v>18</v>
      </c>
      <c r="N27" s="242">
        <v>75</v>
      </c>
      <c r="O27" s="242">
        <v>10</v>
      </c>
      <c r="P27" s="242">
        <v>56</v>
      </c>
      <c r="Q27" s="242">
        <v>48</v>
      </c>
      <c r="R27" s="1222">
        <v>93</v>
      </c>
      <c r="S27" s="1223">
        <v>664</v>
      </c>
    </row>
    <row r="28" spans="2:19" ht="27.15" customHeight="1" x14ac:dyDescent="0.4">
      <c r="B28" s="113" t="s">
        <v>2243</v>
      </c>
      <c r="C28" s="1221"/>
      <c r="D28" s="114"/>
      <c r="E28" s="681" t="s">
        <v>70</v>
      </c>
      <c r="F28" s="112" t="s">
        <v>70</v>
      </c>
      <c r="G28" s="211">
        <v>49</v>
      </c>
      <c r="H28" s="212">
        <v>52</v>
      </c>
      <c r="I28" s="212">
        <v>57</v>
      </c>
      <c r="J28" s="212">
        <v>45</v>
      </c>
      <c r="K28" s="212">
        <v>56</v>
      </c>
      <c r="L28" s="212">
        <v>57</v>
      </c>
      <c r="M28" s="212">
        <v>51</v>
      </c>
      <c r="N28" s="212">
        <v>23</v>
      </c>
      <c r="O28" s="212">
        <v>56</v>
      </c>
      <c r="P28" s="212">
        <v>35</v>
      </c>
      <c r="Q28" s="212">
        <v>55</v>
      </c>
      <c r="R28" s="1224">
        <v>45</v>
      </c>
      <c r="S28" s="1225">
        <v>582</v>
      </c>
    </row>
    <row r="29" spans="2:19" ht="27.15" customHeight="1" x14ac:dyDescent="0.4">
      <c r="B29" s="113"/>
      <c r="C29" s="1221"/>
      <c r="D29" s="114"/>
      <c r="E29" s="114"/>
      <c r="F29" s="115" t="s">
        <v>2244</v>
      </c>
      <c r="G29" s="664">
        <v>1</v>
      </c>
      <c r="H29" s="217">
        <v>1</v>
      </c>
      <c r="I29" s="217">
        <v>7</v>
      </c>
      <c r="J29" s="217">
        <v>1</v>
      </c>
      <c r="K29" s="217">
        <v>6</v>
      </c>
      <c r="L29" s="217">
        <v>3</v>
      </c>
      <c r="M29" s="217">
        <v>6</v>
      </c>
      <c r="N29" s="217">
        <v>7</v>
      </c>
      <c r="O29" s="217">
        <v>1</v>
      </c>
      <c r="P29" s="217">
        <v>3</v>
      </c>
      <c r="Q29" s="217">
        <v>6</v>
      </c>
      <c r="R29" s="1226">
        <v>7</v>
      </c>
      <c r="S29" s="1227">
        <v>51</v>
      </c>
    </row>
    <row r="30" spans="2:19" ht="27.15" customHeight="1" x14ac:dyDescent="0.4">
      <c r="B30" s="113"/>
      <c r="C30" s="1221"/>
      <c r="D30" s="114"/>
      <c r="E30" s="1228"/>
      <c r="F30" s="1229" t="s">
        <v>248</v>
      </c>
      <c r="G30" s="1230">
        <v>51</v>
      </c>
      <c r="H30" s="1231">
        <v>53</v>
      </c>
      <c r="I30" s="1231">
        <v>65</v>
      </c>
      <c r="J30" s="1231">
        <v>47</v>
      </c>
      <c r="K30" s="1231">
        <v>62</v>
      </c>
      <c r="L30" s="1231">
        <v>60</v>
      </c>
      <c r="M30" s="1231">
        <v>57</v>
      </c>
      <c r="N30" s="1231">
        <v>31</v>
      </c>
      <c r="O30" s="1231">
        <v>57</v>
      </c>
      <c r="P30" s="1231">
        <v>38</v>
      </c>
      <c r="Q30" s="1231">
        <v>61</v>
      </c>
      <c r="R30" s="1232">
        <v>53</v>
      </c>
      <c r="S30" s="1233">
        <v>634</v>
      </c>
    </row>
    <row r="31" spans="2:19" ht="27.15" customHeight="1" thickBot="1" x14ac:dyDescent="0.45">
      <c r="B31" s="1234"/>
      <c r="C31" s="963"/>
      <c r="D31" s="1235"/>
      <c r="E31" s="728"/>
      <c r="F31" s="728"/>
      <c r="G31" s="1236">
        <v>87</v>
      </c>
      <c r="H31" s="1237">
        <v>109</v>
      </c>
      <c r="I31" s="1237">
        <v>151</v>
      </c>
      <c r="J31" s="1237">
        <v>104</v>
      </c>
      <c r="K31" s="1237">
        <v>108</v>
      </c>
      <c r="L31" s="1237">
        <v>144</v>
      </c>
      <c r="M31" s="1237">
        <v>75</v>
      </c>
      <c r="N31" s="1237">
        <v>105</v>
      </c>
      <c r="O31" s="1237">
        <v>68</v>
      </c>
      <c r="P31" s="1237">
        <v>94</v>
      </c>
      <c r="Q31" s="1237">
        <v>108</v>
      </c>
      <c r="R31" s="1238">
        <v>145</v>
      </c>
      <c r="S31" s="1239">
        <v>1297</v>
      </c>
    </row>
    <row r="32" spans="2:19" ht="27.15" customHeight="1" x14ac:dyDescent="0.4"/>
    <row r="33" spans="2:24" ht="27.15" customHeight="1" thickBot="1" x14ac:dyDescent="0.45">
      <c r="B33" s="118"/>
      <c r="C33" s="118"/>
      <c r="D33" s="677"/>
      <c r="E33" s="677"/>
      <c r="F33" s="677"/>
      <c r="G33" s="2"/>
      <c r="H33" s="2"/>
      <c r="I33" s="2"/>
      <c r="J33" s="2"/>
      <c r="K33" s="2"/>
      <c r="L33" s="2"/>
      <c r="M33" s="2"/>
      <c r="N33" s="2"/>
      <c r="O33" s="2"/>
      <c r="P33" s="2"/>
      <c r="Q33" s="2"/>
      <c r="R33" s="2"/>
      <c r="S33" s="786" t="s">
        <v>549</v>
      </c>
    </row>
    <row r="34" spans="2:24" ht="27.15" customHeight="1" thickBot="1" x14ac:dyDescent="0.45">
      <c r="B34" s="1210"/>
      <c r="C34" s="1211"/>
      <c r="D34" s="1211"/>
      <c r="E34" s="1211"/>
      <c r="F34" s="1211"/>
      <c r="G34" s="1212"/>
      <c r="H34" s="1212"/>
      <c r="I34" s="1212"/>
      <c r="J34" s="1212"/>
      <c r="K34" s="1212"/>
      <c r="L34" s="1212"/>
      <c r="M34" s="1213" t="s">
        <v>2209</v>
      </c>
      <c r="N34" s="1212"/>
      <c r="O34" s="1212"/>
      <c r="P34" s="1212"/>
      <c r="Q34" s="1212"/>
      <c r="R34" s="1212"/>
      <c r="S34" s="1214"/>
    </row>
    <row r="35" spans="2:24" ht="27.15" customHeight="1" x14ac:dyDescent="0.4">
      <c r="B35" s="1215" t="s">
        <v>65</v>
      </c>
      <c r="C35" s="1216" t="s">
        <v>2241</v>
      </c>
      <c r="D35" s="1216" t="s">
        <v>74</v>
      </c>
      <c r="E35" s="1216" t="s">
        <v>66</v>
      </c>
      <c r="F35" s="1216" t="s">
        <v>66</v>
      </c>
      <c r="G35" s="1217" t="s">
        <v>246</v>
      </c>
      <c r="H35" s="1218" t="s">
        <v>247</v>
      </c>
      <c r="I35" s="1218" t="s">
        <v>177</v>
      </c>
      <c r="J35" s="1218" t="s">
        <v>178</v>
      </c>
      <c r="K35" s="1218" t="s">
        <v>179</v>
      </c>
      <c r="L35" s="1218" t="s">
        <v>180</v>
      </c>
      <c r="M35" s="1218" t="s">
        <v>181</v>
      </c>
      <c r="N35" s="1218" t="s">
        <v>182</v>
      </c>
      <c r="O35" s="1218" t="s">
        <v>183</v>
      </c>
      <c r="P35" s="1218" t="s">
        <v>184</v>
      </c>
      <c r="Q35" s="1218" t="s">
        <v>185</v>
      </c>
      <c r="R35" s="1219" t="s">
        <v>186</v>
      </c>
      <c r="S35" s="1220" t="s">
        <v>2424</v>
      </c>
    </row>
    <row r="36" spans="2:24" ht="27.15" customHeight="1" x14ac:dyDescent="0.4">
      <c r="B36" s="113" t="s">
        <v>51</v>
      </c>
      <c r="C36" s="1221" t="s">
        <v>2242</v>
      </c>
      <c r="D36" s="114" t="s">
        <v>49</v>
      </c>
      <c r="E36" s="114" t="s">
        <v>68</v>
      </c>
      <c r="F36" s="114" t="s">
        <v>68</v>
      </c>
      <c r="G36" s="241">
        <v>37</v>
      </c>
      <c r="H36" s="242">
        <v>44</v>
      </c>
      <c r="I36" s="242">
        <v>76</v>
      </c>
      <c r="J36" s="242">
        <v>56</v>
      </c>
      <c r="K36" s="242">
        <v>42</v>
      </c>
      <c r="L36" s="242">
        <v>76</v>
      </c>
      <c r="M36" s="242">
        <v>22</v>
      </c>
      <c r="N36" s="242">
        <v>79</v>
      </c>
      <c r="O36" s="242">
        <v>26</v>
      </c>
      <c r="P36" s="242">
        <v>58</v>
      </c>
      <c r="Q36" s="242">
        <v>81</v>
      </c>
      <c r="R36" s="1222">
        <v>85</v>
      </c>
      <c r="S36" s="1223">
        <v>683</v>
      </c>
    </row>
    <row r="37" spans="2:24" ht="27.15" customHeight="1" x14ac:dyDescent="0.4">
      <c r="B37" s="113" t="s">
        <v>2243</v>
      </c>
      <c r="C37" s="1221"/>
      <c r="D37" s="114"/>
      <c r="E37" s="681" t="s">
        <v>70</v>
      </c>
      <c r="F37" s="112" t="s">
        <v>70</v>
      </c>
      <c r="G37" s="211">
        <v>50</v>
      </c>
      <c r="H37" s="212">
        <v>33</v>
      </c>
      <c r="I37" s="212">
        <v>43</v>
      </c>
      <c r="J37" s="212">
        <v>38</v>
      </c>
      <c r="K37" s="212">
        <v>54</v>
      </c>
      <c r="L37" s="212">
        <v>43</v>
      </c>
      <c r="M37" s="212">
        <v>40</v>
      </c>
      <c r="N37" s="212">
        <v>18</v>
      </c>
      <c r="O37" s="212">
        <v>42</v>
      </c>
      <c r="P37" s="212">
        <v>39</v>
      </c>
      <c r="Q37" s="212">
        <v>51</v>
      </c>
      <c r="R37" s="1224">
        <v>39</v>
      </c>
      <c r="S37" s="1225">
        <v>489</v>
      </c>
    </row>
    <row r="38" spans="2:24" ht="27.15" customHeight="1" x14ac:dyDescent="0.4">
      <c r="B38" s="113"/>
      <c r="C38" s="1221"/>
      <c r="D38" s="114"/>
      <c r="E38" s="114"/>
      <c r="F38" s="115" t="s">
        <v>2244</v>
      </c>
      <c r="G38" s="664">
        <v>1</v>
      </c>
      <c r="H38" s="217">
        <v>7</v>
      </c>
      <c r="I38" s="217">
        <v>7</v>
      </c>
      <c r="J38" s="217">
        <v>3</v>
      </c>
      <c r="K38" s="217">
        <v>6</v>
      </c>
      <c r="L38" s="217">
        <v>3</v>
      </c>
      <c r="M38" s="217">
        <v>3</v>
      </c>
      <c r="N38" s="217">
        <v>7</v>
      </c>
      <c r="O38" s="217">
        <v>1</v>
      </c>
      <c r="P38" s="217">
        <v>3</v>
      </c>
      <c r="Q38" s="217">
        <v>7</v>
      </c>
      <c r="R38" s="1226">
        <v>6</v>
      </c>
      <c r="S38" s="1227">
        <v>56</v>
      </c>
    </row>
    <row r="39" spans="2:24" ht="27.15" customHeight="1" x14ac:dyDescent="0.4">
      <c r="B39" s="113"/>
      <c r="C39" s="1221"/>
      <c r="D39" s="114"/>
      <c r="E39" s="1228"/>
      <c r="F39" s="1229" t="s">
        <v>248</v>
      </c>
      <c r="G39" s="1230">
        <v>51</v>
      </c>
      <c r="H39" s="1231">
        <v>40</v>
      </c>
      <c r="I39" s="1231">
        <v>51</v>
      </c>
      <c r="J39" s="1231">
        <v>41</v>
      </c>
      <c r="K39" s="1231">
        <v>60</v>
      </c>
      <c r="L39" s="1231">
        <v>46</v>
      </c>
      <c r="M39" s="1231">
        <v>43</v>
      </c>
      <c r="N39" s="1231">
        <v>26</v>
      </c>
      <c r="O39" s="1231">
        <v>43</v>
      </c>
      <c r="P39" s="1231">
        <v>41</v>
      </c>
      <c r="Q39" s="1231">
        <v>59</v>
      </c>
      <c r="R39" s="1232">
        <v>45</v>
      </c>
      <c r="S39" s="1233">
        <v>545</v>
      </c>
    </row>
    <row r="40" spans="2:24" ht="27.15" customHeight="1" thickBot="1" x14ac:dyDescent="0.45">
      <c r="B40" s="1234"/>
      <c r="C40" s="963"/>
      <c r="D40" s="1235"/>
      <c r="E40" s="728"/>
      <c r="F40" s="728"/>
      <c r="G40" s="1236">
        <v>88</v>
      </c>
      <c r="H40" s="1237">
        <v>84</v>
      </c>
      <c r="I40" s="1237">
        <v>127</v>
      </c>
      <c r="J40" s="1237">
        <v>97</v>
      </c>
      <c r="K40" s="1237">
        <v>101</v>
      </c>
      <c r="L40" s="1237">
        <v>122</v>
      </c>
      <c r="M40" s="1237">
        <v>65</v>
      </c>
      <c r="N40" s="1237">
        <v>104</v>
      </c>
      <c r="O40" s="1237">
        <v>70</v>
      </c>
      <c r="P40" s="1237">
        <v>100</v>
      </c>
      <c r="Q40" s="1237">
        <v>140</v>
      </c>
      <c r="R40" s="1238">
        <v>130</v>
      </c>
      <c r="S40" s="1239">
        <v>1228</v>
      </c>
    </row>
    <row r="41" spans="2:24" ht="27.15" customHeight="1" x14ac:dyDescent="0.4"/>
    <row r="42" spans="2:24" ht="27.15" customHeight="1" thickBot="1" x14ac:dyDescent="0.45">
      <c r="B42" s="118"/>
      <c r="C42" s="118"/>
      <c r="D42" s="677"/>
      <c r="E42" s="677"/>
      <c r="F42" s="677"/>
      <c r="G42" s="2"/>
      <c r="H42" s="2"/>
      <c r="I42" s="2"/>
      <c r="J42" s="2"/>
      <c r="K42" s="2"/>
      <c r="L42" s="2"/>
      <c r="M42" s="2"/>
      <c r="N42" s="2"/>
      <c r="O42" s="2"/>
      <c r="P42" s="2"/>
      <c r="Q42" s="2"/>
      <c r="R42" s="2"/>
      <c r="S42" s="786" t="s">
        <v>549</v>
      </c>
    </row>
    <row r="43" spans="2:24" ht="27.15" customHeight="1" thickBot="1" x14ac:dyDescent="0.45">
      <c r="B43" s="1210"/>
      <c r="C43" s="1211"/>
      <c r="D43" s="1211"/>
      <c r="E43" s="1211"/>
      <c r="F43" s="1211"/>
      <c r="G43" s="1212"/>
      <c r="H43" s="1212"/>
      <c r="I43" s="1212"/>
      <c r="J43" s="1212"/>
      <c r="K43" s="1212"/>
      <c r="L43" s="1212"/>
      <c r="M43" s="1213" t="s">
        <v>2425</v>
      </c>
      <c r="N43" s="1212"/>
      <c r="O43" s="1212"/>
      <c r="P43" s="1212"/>
      <c r="Q43" s="1212"/>
      <c r="R43" s="1212"/>
      <c r="S43" s="1214"/>
    </row>
    <row r="44" spans="2:24" ht="27.15" customHeight="1" x14ac:dyDescent="0.4">
      <c r="B44" s="1215" t="s">
        <v>65</v>
      </c>
      <c r="C44" s="1216" t="s">
        <v>2241</v>
      </c>
      <c r="D44" s="1216" t="s">
        <v>74</v>
      </c>
      <c r="E44" s="1216" t="s">
        <v>66</v>
      </c>
      <c r="F44" s="1216" t="s">
        <v>66</v>
      </c>
      <c r="G44" s="1217" t="s">
        <v>246</v>
      </c>
      <c r="H44" s="1218" t="s">
        <v>247</v>
      </c>
      <c r="I44" s="1218" t="s">
        <v>177</v>
      </c>
      <c r="J44" s="1218" t="s">
        <v>178</v>
      </c>
      <c r="K44" s="1218" t="s">
        <v>179</v>
      </c>
      <c r="L44" s="1218" t="s">
        <v>180</v>
      </c>
      <c r="M44" s="1218" t="s">
        <v>181</v>
      </c>
      <c r="N44" s="1218" t="s">
        <v>182</v>
      </c>
      <c r="O44" s="1218" t="s">
        <v>183</v>
      </c>
      <c r="P44" s="1218" t="s">
        <v>184</v>
      </c>
      <c r="Q44" s="1218" t="s">
        <v>185</v>
      </c>
      <c r="R44" s="1219" t="s">
        <v>186</v>
      </c>
      <c r="S44" s="1220" t="s">
        <v>2424</v>
      </c>
      <c r="V44" s="1509" t="s">
        <v>2427</v>
      </c>
      <c r="W44" s="5"/>
    </row>
    <row r="45" spans="2:24" ht="27.15" customHeight="1" x14ac:dyDescent="0.4">
      <c r="B45" s="113" t="s">
        <v>51</v>
      </c>
      <c r="C45" s="1221" t="s">
        <v>2242</v>
      </c>
      <c r="D45" s="114" t="s">
        <v>49</v>
      </c>
      <c r="E45" s="114" t="s">
        <v>68</v>
      </c>
      <c r="F45" s="114" t="s">
        <v>68</v>
      </c>
      <c r="G45" s="241">
        <v>32</v>
      </c>
      <c r="H45" s="242">
        <v>41</v>
      </c>
      <c r="I45" s="242">
        <v>69</v>
      </c>
      <c r="J45" s="242">
        <v>43</v>
      </c>
      <c r="K45" s="242">
        <v>41</v>
      </c>
      <c r="L45" s="242">
        <v>80</v>
      </c>
      <c r="M45" s="242">
        <v>9</v>
      </c>
      <c r="N45" s="242">
        <v>68</v>
      </c>
      <c r="O45" s="242">
        <v>29</v>
      </c>
      <c r="P45" s="242">
        <v>54</v>
      </c>
      <c r="Q45" s="242">
        <v>74</v>
      </c>
      <c r="R45" s="1222">
        <v>76</v>
      </c>
      <c r="S45" s="1223">
        <v>615</v>
      </c>
      <c r="V45" s="5">
        <v>67853662600</v>
      </c>
      <c r="W45" s="5">
        <f>V45/10^8</f>
        <v>678.53662599999996</v>
      </c>
      <c r="X45" s="68"/>
    </row>
    <row r="46" spans="2:24" ht="27.15" customHeight="1" x14ac:dyDescent="0.4">
      <c r="B46" s="113" t="s">
        <v>2243</v>
      </c>
      <c r="C46" s="1221"/>
      <c r="D46" s="114"/>
      <c r="E46" s="681" t="s">
        <v>70</v>
      </c>
      <c r="F46" s="112" t="s">
        <v>70</v>
      </c>
      <c r="G46" s="211">
        <v>43</v>
      </c>
      <c r="H46" s="212">
        <v>30</v>
      </c>
      <c r="I46" s="212">
        <v>41</v>
      </c>
      <c r="J46" s="212">
        <v>21</v>
      </c>
      <c r="K46" s="212">
        <v>38</v>
      </c>
      <c r="L46" s="212">
        <v>26</v>
      </c>
      <c r="M46" s="212">
        <v>28</v>
      </c>
      <c r="N46" s="212"/>
      <c r="O46" s="212">
        <v>25</v>
      </c>
      <c r="P46" s="212">
        <v>30</v>
      </c>
      <c r="Q46" s="212">
        <v>40</v>
      </c>
      <c r="R46" s="1224">
        <v>53</v>
      </c>
      <c r="S46" s="1223">
        <v>376</v>
      </c>
      <c r="V46" s="5">
        <v>49857273170.108429</v>
      </c>
      <c r="W46" s="5">
        <f t="shared" ref="W46:W47" si="6">V46/10^8</f>
        <v>498.57273170108431</v>
      </c>
    </row>
    <row r="47" spans="2:24" ht="27.15" customHeight="1" x14ac:dyDescent="0.4">
      <c r="B47" s="113"/>
      <c r="C47" s="1221"/>
      <c r="D47" s="114"/>
      <c r="E47" s="114"/>
      <c r="F47" s="115" t="s">
        <v>2244</v>
      </c>
      <c r="G47" s="664">
        <v>3</v>
      </c>
      <c r="H47" s="217">
        <v>6</v>
      </c>
      <c r="I47" s="217">
        <v>10</v>
      </c>
      <c r="J47" s="217">
        <v>7</v>
      </c>
      <c r="K47" s="217">
        <v>7</v>
      </c>
      <c r="L47" s="217">
        <v>10</v>
      </c>
      <c r="M47" s="217">
        <v>4</v>
      </c>
      <c r="N47" s="217">
        <v>10</v>
      </c>
      <c r="O47" s="217">
        <v>10</v>
      </c>
      <c r="P47" s="217">
        <v>7</v>
      </c>
      <c r="Q47" s="217">
        <v>7</v>
      </c>
      <c r="R47" s="1226">
        <v>7</v>
      </c>
      <c r="S47" s="1223">
        <v>91</v>
      </c>
      <c r="V47" s="5">
        <v>8338723335.0080824</v>
      </c>
      <c r="W47" s="5">
        <f t="shared" si="6"/>
        <v>83.38723335008082</v>
      </c>
    </row>
    <row r="48" spans="2:24" ht="27.15" customHeight="1" x14ac:dyDescent="0.4">
      <c r="B48" s="113"/>
      <c r="C48" s="1221"/>
      <c r="D48" s="114"/>
      <c r="E48" s="1228"/>
      <c r="F48" s="1229" t="s">
        <v>248</v>
      </c>
      <c r="G48" s="1230">
        <v>46</v>
      </c>
      <c r="H48" s="1231">
        <v>36</v>
      </c>
      <c r="I48" s="1231">
        <v>51</v>
      </c>
      <c r="J48" s="1231">
        <v>28</v>
      </c>
      <c r="K48" s="1231">
        <v>45</v>
      </c>
      <c r="L48" s="1231">
        <v>37</v>
      </c>
      <c r="M48" s="1231">
        <v>33</v>
      </c>
      <c r="N48" s="1231">
        <v>10</v>
      </c>
      <c r="O48" s="1231">
        <v>36</v>
      </c>
      <c r="P48" s="1231">
        <v>37</v>
      </c>
      <c r="Q48" s="1231">
        <v>47</v>
      </c>
      <c r="R48" s="1232">
        <v>61</v>
      </c>
      <c r="S48" s="1223">
        <v>466</v>
      </c>
      <c r="V48" s="68">
        <f>SUM(V46:V47)</f>
        <v>58195996505.116508</v>
      </c>
      <c r="W48" s="5">
        <f>V48/10^8</f>
        <v>581.95996505116511</v>
      </c>
      <c r="X48" s="68"/>
    </row>
    <row r="49" spans="2:23" ht="27.15" customHeight="1" thickBot="1" x14ac:dyDescent="0.45">
      <c r="B49" s="1234"/>
      <c r="C49" s="963"/>
      <c r="D49" s="1235"/>
      <c r="E49" s="728"/>
      <c r="F49" s="728"/>
      <c r="G49" s="1236">
        <v>78</v>
      </c>
      <c r="H49" s="1237">
        <v>77</v>
      </c>
      <c r="I49" s="1237">
        <v>120</v>
      </c>
      <c r="J49" s="1237">
        <v>71</v>
      </c>
      <c r="K49" s="1237">
        <v>86</v>
      </c>
      <c r="L49" s="1237">
        <v>116</v>
      </c>
      <c r="M49" s="1237">
        <v>41</v>
      </c>
      <c r="N49" s="1237">
        <v>78</v>
      </c>
      <c r="O49" s="1237">
        <v>65</v>
      </c>
      <c r="P49" s="1237">
        <v>91</v>
      </c>
      <c r="Q49" s="1237">
        <v>122</v>
      </c>
      <c r="R49" s="1238">
        <v>137</v>
      </c>
      <c r="S49" s="1239">
        <v>1081</v>
      </c>
      <c r="V49" s="5"/>
      <c r="W49" s="5"/>
    </row>
    <row r="50" spans="2:23" x14ac:dyDescent="0.4">
      <c r="V50" s="5"/>
      <c r="W50" s="5"/>
    </row>
    <row r="51" spans="2:23" x14ac:dyDescent="0.4">
      <c r="V51" s="5"/>
      <c r="W51" s="5"/>
    </row>
    <row r="52" spans="2:23" x14ac:dyDescent="0.4">
      <c r="V52" s="5"/>
      <c r="W52" s="5"/>
    </row>
    <row r="53" spans="2:23" x14ac:dyDescent="0.4">
      <c r="V53" s="5"/>
      <c r="W53" s="5"/>
    </row>
    <row r="54" spans="2:23" x14ac:dyDescent="0.4">
      <c r="V54" s="5"/>
      <c r="W54" s="5"/>
    </row>
  </sheetData>
  <phoneticPr fontId="4" type="noConversion"/>
  <pageMargins left="0.70866141732283472" right="0.70866141732283472" top="0.74803149606299213" bottom="0.74803149606299213" header="0.31496062992125984" footer="0.31496062992125984"/>
  <pageSetup paperSize="9" scale="5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D6D2-51C2-4A05-9388-43051C3A6E05}">
  <dimension ref="B3:W13"/>
  <sheetViews>
    <sheetView zoomScale="85" zoomScaleNormal="85" workbookViewId="0">
      <selection activeCell="I19" sqref="I19"/>
    </sheetView>
  </sheetViews>
  <sheetFormatPr defaultRowHeight="17.399999999999999" x14ac:dyDescent="0.4"/>
  <cols>
    <col min="8" max="8" width="15.69921875" bestFit="1" customWidth="1"/>
    <col min="11" max="11" width="12.296875" bestFit="1" customWidth="1"/>
    <col min="14" max="14" width="12.296875" bestFit="1" customWidth="1"/>
  </cols>
  <sheetData>
    <row r="3" spans="2:23" x14ac:dyDescent="0.4">
      <c r="N3" s="36"/>
      <c r="O3" s="1486" t="s">
        <v>2418</v>
      </c>
    </row>
    <row r="4" spans="2:23" x14ac:dyDescent="0.4">
      <c r="B4" s="1248" t="s">
        <v>2419</v>
      </c>
      <c r="C4" s="1248" t="s">
        <v>2420</v>
      </c>
      <c r="D4" s="1248" t="s">
        <v>2254</v>
      </c>
      <c r="E4" s="1248" t="s">
        <v>2255</v>
      </c>
      <c r="F4" s="1248" t="s">
        <v>2256</v>
      </c>
      <c r="G4" s="1248" t="s">
        <v>2257</v>
      </c>
      <c r="H4" s="1248" t="s">
        <v>2258</v>
      </c>
      <c r="I4" s="1248" t="s">
        <v>2259</v>
      </c>
      <c r="J4" s="1248" t="s">
        <v>2260</v>
      </c>
      <c r="K4" s="1248" t="s">
        <v>2261</v>
      </c>
      <c r="L4" s="1248" t="s">
        <v>2262</v>
      </c>
      <c r="M4" s="1248" t="s">
        <v>2263</v>
      </c>
      <c r="N4" s="1248" t="s">
        <v>2264</v>
      </c>
      <c r="O4" s="1248" t="s">
        <v>2265</v>
      </c>
      <c r="P4" s="1248" t="s">
        <v>2266</v>
      </c>
      <c r="Q4" s="1248" t="s">
        <v>2267</v>
      </c>
      <c r="R4" s="1248" t="s">
        <v>2268</v>
      </c>
      <c r="S4" s="1248" t="s">
        <v>2269</v>
      </c>
      <c r="T4" s="1248" t="s">
        <v>2270</v>
      </c>
      <c r="U4" s="1248" t="s">
        <v>2271</v>
      </c>
      <c r="V4" s="1248" t="s">
        <v>2272</v>
      </c>
      <c r="W4" s="1248" t="s">
        <v>2273</v>
      </c>
    </row>
    <row r="5" spans="2:23" x14ac:dyDescent="0.4">
      <c r="B5" s="1248" t="s">
        <v>2274</v>
      </c>
      <c r="C5" s="1249">
        <v>49.929499999999997</v>
      </c>
      <c r="D5" s="1249">
        <v>45.682200000000002</v>
      </c>
      <c r="E5" s="1249">
        <v>53.411700000000003</v>
      </c>
      <c r="F5" s="1249">
        <v>47.928899999999999</v>
      </c>
      <c r="G5" s="1249">
        <v>52.162599999999998</v>
      </c>
      <c r="H5" s="1249">
        <v>52.447000000000003</v>
      </c>
      <c r="I5" s="1249">
        <v>52.124600000000001</v>
      </c>
      <c r="J5" s="1249">
        <v>50.846800000000002</v>
      </c>
      <c r="K5" s="1249">
        <v>52.790700000000001</v>
      </c>
      <c r="L5" s="1249">
        <v>53.428800000000003</v>
      </c>
      <c r="M5" s="1249">
        <v>52.857900000000001</v>
      </c>
      <c r="N5" s="1249">
        <v>53.662199999999999</v>
      </c>
      <c r="O5" s="1249">
        <f>SUM(C5:N5)</f>
        <v>617.27290000000005</v>
      </c>
      <c r="P5" s="1250">
        <v>149.02340000000001</v>
      </c>
      <c r="Q5" s="1250">
        <v>152.5385</v>
      </c>
      <c r="R5" s="1250">
        <v>155.7621</v>
      </c>
      <c r="S5" s="1250">
        <v>159.94889999999998</v>
      </c>
      <c r="T5" s="1250">
        <f>SUM(P5:R5)</f>
        <v>457.32400000000007</v>
      </c>
      <c r="U5" s="1250">
        <f>T5</f>
        <v>457.32400000000007</v>
      </c>
      <c r="V5" s="1250">
        <f t="shared" ref="V5:W6" si="0">U5</f>
        <v>457.32400000000007</v>
      </c>
      <c r="W5" s="1250">
        <f t="shared" si="0"/>
        <v>457.32400000000007</v>
      </c>
    </row>
    <row r="6" spans="2:23" x14ac:dyDescent="0.4">
      <c r="B6" s="1248" t="s">
        <v>2183</v>
      </c>
      <c r="C6" s="1774">
        <f>C9/10^8</f>
        <v>11.649035</v>
      </c>
      <c r="D6" s="1774">
        <f>D9/10^8</f>
        <v>25.462555999999999</v>
      </c>
      <c r="E6" s="1774">
        <f>E9/10^8</f>
        <v>34.3196935</v>
      </c>
      <c r="F6" s="1249">
        <v>30.871089000000001</v>
      </c>
      <c r="G6" s="1249">
        <v>29.497246999999998</v>
      </c>
      <c r="H6" s="1774">
        <f>30.504468+H9</f>
        <v>40.932020000000001</v>
      </c>
      <c r="I6" s="1249">
        <v>26.838238999999998</v>
      </c>
      <c r="J6" s="1249">
        <v>33.507818999999998</v>
      </c>
      <c r="K6" s="1774">
        <f>31.371319+K9</f>
        <v>41.551265000000001</v>
      </c>
      <c r="L6" s="1249">
        <v>31.666133000000002</v>
      </c>
      <c r="M6" s="1249">
        <v>38.290915999999996</v>
      </c>
      <c r="N6" s="1774">
        <f>34.065948+N9</f>
        <v>44.168707999999995</v>
      </c>
      <c r="O6" s="1249">
        <f>SUM(C6:N6)</f>
        <v>388.75472049999996</v>
      </c>
      <c r="P6" s="1250">
        <v>87.101802000000006</v>
      </c>
      <c r="Q6" s="1250">
        <v>90.872804000000002</v>
      </c>
      <c r="R6" s="1250">
        <v>91.717376999999999</v>
      </c>
      <c r="S6" s="1250">
        <v>104.022997</v>
      </c>
      <c r="T6" s="1250">
        <f>SUM(P6:S6)</f>
        <v>373.71497999999997</v>
      </c>
      <c r="U6" s="1250">
        <f>T6</f>
        <v>373.71497999999997</v>
      </c>
      <c r="V6" s="1250">
        <f t="shared" si="0"/>
        <v>373.71497999999997</v>
      </c>
      <c r="W6" s="1250">
        <f t="shared" si="0"/>
        <v>373.71497999999997</v>
      </c>
    </row>
    <row r="9" spans="2:23" x14ac:dyDescent="0.4">
      <c r="C9">
        <v>1164903500</v>
      </c>
      <c r="D9">
        <v>2546255600</v>
      </c>
      <c r="E9">
        <v>3431969350</v>
      </c>
      <c r="H9">
        <f>H10/10^8</f>
        <v>10.427552</v>
      </c>
      <c r="K9">
        <f t="shared" ref="K9:N9" si="1">K10/10^8</f>
        <v>10.179945999999999</v>
      </c>
      <c r="L9">
        <f t="shared" si="1"/>
        <v>0</v>
      </c>
      <c r="M9">
        <f t="shared" si="1"/>
        <v>0</v>
      </c>
      <c r="N9">
        <f t="shared" si="1"/>
        <v>10.10276</v>
      </c>
    </row>
    <row r="10" spans="2:23" x14ac:dyDescent="0.4">
      <c r="H10">
        <v>1042755200</v>
      </c>
      <c r="K10">
        <v>1017994600</v>
      </c>
      <c r="N10">
        <v>1010276000</v>
      </c>
    </row>
    <row r="13" spans="2:23" x14ac:dyDescent="0.4">
      <c r="H13" s="68">
        <f>H6*10^8</f>
        <v>4093202000</v>
      </c>
      <c r="K13" s="68">
        <f>K6*10^8</f>
        <v>4155126500</v>
      </c>
      <c r="N13" s="68">
        <f>N6*10^8</f>
        <v>4416870799.999999</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68BA-3599-4589-89C8-329A7E827E76}">
  <dimension ref="B3:W8"/>
  <sheetViews>
    <sheetView zoomScale="85" zoomScaleNormal="85" workbookViewId="0">
      <selection activeCell="M17" sqref="M17"/>
    </sheetView>
  </sheetViews>
  <sheetFormatPr defaultRowHeight="17.399999999999999" x14ac:dyDescent="0.4"/>
  <sheetData>
    <row r="3" spans="2:23" x14ac:dyDescent="0.4">
      <c r="B3" s="1248" t="s">
        <v>2252</v>
      </c>
      <c r="C3" s="1248" t="s">
        <v>2253</v>
      </c>
      <c r="D3" s="1248" t="s">
        <v>2254</v>
      </c>
      <c r="E3" s="1248" t="s">
        <v>2255</v>
      </c>
      <c r="F3" s="1248" t="s">
        <v>2256</v>
      </c>
      <c r="G3" s="1248" t="s">
        <v>2257</v>
      </c>
      <c r="H3" s="1248" t="s">
        <v>2258</v>
      </c>
      <c r="I3" s="1248" t="s">
        <v>2259</v>
      </c>
      <c r="J3" s="1248" t="s">
        <v>2260</v>
      </c>
      <c r="K3" s="1248" t="s">
        <v>2261</v>
      </c>
      <c r="L3" s="1248" t="s">
        <v>2262</v>
      </c>
      <c r="M3" s="1248" t="s">
        <v>2263</v>
      </c>
      <c r="N3" s="1248" t="s">
        <v>2264</v>
      </c>
      <c r="O3" s="1248" t="s">
        <v>2265</v>
      </c>
      <c r="P3" s="1248" t="s">
        <v>2266</v>
      </c>
      <c r="Q3" s="1248" t="s">
        <v>2267</v>
      </c>
      <c r="R3" s="1248" t="s">
        <v>2268</v>
      </c>
      <c r="S3" s="1248" t="s">
        <v>2269</v>
      </c>
      <c r="T3" s="1248" t="s">
        <v>2270</v>
      </c>
      <c r="U3" s="1248" t="s">
        <v>2271</v>
      </c>
      <c r="V3" s="1248" t="s">
        <v>2272</v>
      </c>
      <c r="W3" s="1248" t="s">
        <v>2273</v>
      </c>
    </row>
    <row r="4" spans="2:23" x14ac:dyDescent="0.4">
      <c r="B4" s="1248" t="s">
        <v>2274</v>
      </c>
      <c r="C4" s="1251">
        <v>17.599</v>
      </c>
      <c r="D4" s="1251">
        <v>17.309000000000001</v>
      </c>
      <c r="E4" s="1251">
        <v>11.1698</v>
      </c>
      <c r="F4" s="1251">
        <v>16.233000000000001</v>
      </c>
      <c r="G4" s="1251">
        <v>18.246099999999998</v>
      </c>
      <c r="H4" s="1251">
        <v>12.2149</v>
      </c>
      <c r="I4" s="1251">
        <v>19.4038</v>
      </c>
      <c r="J4" s="1251">
        <v>21.241700000000002</v>
      </c>
      <c r="K4" s="1251">
        <v>8.7311999999999994</v>
      </c>
      <c r="L4" s="1251">
        <v>20.253799999999998</v>
      </c>
      <c r="M4" s="1251">
        <v>20.581800000000001</v>
      </c>
      <c r="N4" s="1251">
        <v>14.303699999999999</v>
      </c>
      <c r="O4" s="1251">
        <f>SUM(C4:N4)</f>
        <v>197.2878</v>
      </c>
      <c r="P4" s="1252">
        <v>48.381689999999999</v>
      </c>
      <c r="Q4" s="1252">
        <v>49.028700000000001</v>
      </c>
      <c r="R4" s="1252">
        <v>51.845535000000005</v>
      </c>
      <c r="S4" s="1252">
        <v>57.896265</v>
      </c>
      <c r="T4" s="1252">
        <v>207.15218999999999</v>
      </c>
      <c r="U4" s="1252">
        <v>217.50979949999996</v>
      </c>
      <c r="V4" s="1252">
        <v>228.38528947499995</v>
      </c>
      <c r="W4" s="1252">
        <v>239.80455394874997</v>
      </c>
    </row>
    <row r="5" spans="2:23" x14ac:dyDescent="0.4">
      <c r="B5" s="1248" t="s">
        <v>2183</v>
      </c>
      <c r="C5" s="1773">
        <f>C8/10^8</f>
        <v>2.6525650000000001</v>
      </c>
      <c r="D5" s="1773">
        <f>D8/10^8</f>
        <v>2.7458163999999998</v>
      </c>
      <c r="E5" s="1773">
        <f>E8/10^8</f>
        <v>2.6536200000000001</v>
      </c>
      <c r="F5" s="1251">
        <v>4.198658</v>
      </c>
      <c r="G5" s="1251">
        <v>4.7918944000000003</v>
      </c>
      <c r="H5" s="1251">
        <v>3.2201436000000001</v>
      </c>
      <c r="I5" s="1251">
        <v>5.0285435999999999</v>
      </c>
      <c r="J5" s="1251">
        <v>5.6127878000000004</v>
      </c>
      <c r="K5" s="1251">
        <v>2.3312762</v>
      </c>
      <c r="L5" s="1251">
        <v>5.2395567999999999</v>
      </c>
      <c r="M5" s="1251">
        <v>5.3743936000000003</v>
      </c>
      <c r="N5" s="1251">
        <v>3.8248932</v>
      </c>
      <c r="O5" s="1251">
        <f>SUM(C5:N5)</f>
        <v>47.674148599999995</v>
      </c>
      <c r="P5" s="1252">
        <v>12.61496376</v>
      </c>
      <c r="Q5" s="1252">
        <v>12.8212308</v>
      </c>
      <c r="R5" s="1252">
        <v>13.62123798</v>
      </c>
      <c r="S5" s="1252">
        <v>15.160785779999999</v>
      </c>
      <c r="T5" s="1252">
        <v>54.218218319999998</v>
      </c>
      <c r="U5" s="1252">
        <v>56.929129236000001</v>
      </c>
      <c r="V5" s="1252">
        <v>59.775585697800004</v>
      </c>
      <c r="W5" s="1252">
        <v>62.764364982689997</v>
      </c>
    </row>
    <row r="8" spans="2:23" x14ac:dyDescent="0.4">
      <c r="C8" s="1770">
        <v>265256500</v>
      </c>
      <c r="D8" s="1771">
        <v>274581640</v>
      </c>
      <c r="E8" s="1772">
        <v>265362000</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77F1-E59B-4A4D-A469-F0B8FD31D592}">
  <dimension ref="D4:Y24"/>
  <sheetViews>
    <sheetView topLeftCell="A3" zoomScale="85" zoomScaleNormal="85" workbookViewId="0">
      <selection activeCell="I21" sqref="I21"/>
    </sheetView>
  </sheetViews>
  <sheetFormatPr defaultRowHeight="17.399999999999999" x14ac:dyDescent="0.4"/>
  <cols>
    <col min="3" max="3" width="17.5" customWidth="1"/>
    <col min="5" max="6" width="12.09765625" bestFit="1" customWidth="1"/>
    <col min="7" max="7" width="10" bestFit="1" customWidth="1"/>
    <col min="8" max="8" width="12.09765625" bestFit="1" customWidth="1"/>
    <col min="9" max="9" width="11" bestFit="1" customWidth="1"/>
    <col min="10" max="14" width="12.09765625" bestFit="1" customWidth="1"/>
    <col min="15" max="15" width="14.5" bestFit="1" customWidth="1"/>
    <col min="16" max="16" width="12.09765625" bestFit="1" customWidth="1"/>
    <col min="17" max="17" width="13.3984375" bestFit="1" customWidth="1"/>
    <col min="18" max="21" width="12.09765625" bestFit="1" customWidth="1"/>
    <col min="22" max="25" width="13.3984375" bestFit="1" customWidth="1"/>
  </cols>
  <sheetData>
    <row r="4" spans="4:25" ht="17.399999999999999" customHeight="1" x14ac:dyDescent="0.4">
      <c r="D4" s="1240"/>
      <c r="E4" s="1890" t="s">
        <v>303</v>
      </c>
      <c r="F4" s="1890"/>
      <c r="G4" s="1890"/>
      <c r="H4" s="1890"/>
      <c r="I4" s="1890"/>
      <c r="J4" s="1890"/>
      <c r="K4" s="1890"/>
      <c r="L4" s="1890"/>
      <c r="M4" s="1890"/>
      <c r="N4" s="1890"/>
      <c r="O4" s="1890"/>
      <c r="P4" s="1890"/>
      <c r="R4" t="s">
        <v>2417</v>
      </c>
      <c r="V4" t="s">
        <v>2271</v>
      </c>
      <c r="W4" t="s">
        <v>306</v>
      </c>
      <c r="X4" t="s">
        <v>307</v>
      </c>
    </row>
    <row r="5" spans="4:25" x14ac:dyDescent="0.4">
      <c r="D5" s="1240" t="s">
        <v>65</v>
      </c>
      <c r="E5" t="s">
        <v>175</v>
      </c>
      <c r="F5" t="s">
        <v>247</v>
      </c>
      <c r="G5" t="s">
        <v>177</v>
      </c>
      <c r="H5" t="s">
        <v>178</v>
      </c>
      <c r="I5" t="s">
        <v>179</v>
      </c>
      <c r="J5" t="s">
        <v>180</v>
      </c>
      <c r="K5" t="s">
        <v>181</v>
      </c>
      <c r="L5" t="s">
        <v>182</v>
      </c>
      <c r="M5" t="s">
        <v>183</v>
      </c>
      <c r="N5" t="s">
        <v>184</v>
      </c>
      <c r="O5" t="s">
        <v>185</v>
      </c>
      <c r="P5" t="s">
        <v>186</v>
      </c>
      <c r="Q5" t="s">
        <v>284</v>
      </c>
      <c r="R5" t="s">
        <v>497</v>
      </c>
      <c r="S5" t="s">
        <v>2246</v>
      </c>
      <c r="T5" t="s">
        <v>2247</v>
      </c>
      <c r="U5" t="s">
        <v>2248</v>
      </c>
    </row>
    <row r="6" spans="4:25" x14ac:dyDescent="0.4">
      <c r="D6" s="1240" t="s">
        <v>2249</v>
      </c>
      <c r="E6" s="5">
        <f t="shared" ref="E6:P6" si="0">E23</f>
        <v>3.1001794999999999</v>
      </c>
      <c r="F6" s="5">
        <f t="shared" si="0"/>
        <v>12.083620640000003</v>
      </c>
      <c r="G6" s="5">
        <f t="shared" si="0"/>
        <v>9.4393080000000005</v>
      </c>
      <c r="H6" s="5">
        <f t="shared" si="0"/>
        <v>12.161448</v>
      </c>
      <c r="I6" s="5">
        <f t="shared" si="0"/>
        <v>17.972514</v>
      </c>
      <c r="J6" s="5">
        <f t="shared" si="0"/>
        <v>3.0841335000000001</v>
      </c>
      <c r="K6" s="5">
        <f t="shared" si="0"/>
        <v>33.314903999999999</v>
      </c>
      <c r="L6" s="5">
        <f t="shared" si="0"/>
        <v>1.9323360000000001</v>
      </c>
      <c r="M6" s="5">
        <f t="shared" si="0"/>
        <v>10.020797999999999</v>
      </c>
      <c r="N6" s="5">
        <f t="shared" si="0"/>
        <v>18.589787999999999</v>
      </c>
      <c r="O6" s="5">
        <f t="shared" si="0"/>
        <v>18.824940000000002</v>
      </c>
      <c r="P6" s="5">
        <f t="shared" si="0"/>
        <v>28.430388000000001</v>
      </c>
      <c r="Q6">
        <f t="shared" ref="Q6:Q10" si="1">SUM(E6:P6)</f>
        <v>168.95435764000001</v>
      </c>
      <c r="R6" s="5">
        <f>R23</f>
        <v>39.917619999999999</v>
      </c>
      <c r="S6" s="5">
        <f>S23</f>
        <v>48.705289999999998</v>
      </c>
      <c r="T6" s="5">
        <f>T23</f>
        <v>48.011620000000001</v>
      </c>
      <c r="U6" s="5">
        <f>U23</f>
        <v>52.305700000000002</v>
      </c>
      <c r="V6" s="68">
        <f>W23</f>
        <v>188.94023000000001</v>
      </c>
      <c r="W6" s="68">
        <f>X23</f>
        <v>188.94023000000001</v>
      </c>
      <c r="X6" s="68">
        <f>Y23</f>
        <v>188.94023000000001</v>
      </c>
    </row>
    <row r="7" spans="4:25" x14ac:dyDescent="0.4">
      <c r="D7" s="1240" t="s">
        <v>2251</v>
      </c>
      <c r="E7" s="5">
        <f t="shared" ref="E7:P7" si="2">E21</f>
        <v>1.2854876599999998</v>
      </c>
      <c r="F7" s="5">
        <f t="shared" si="2"/>
        <v>11.632486640000002</v>
      </c>
      <c r="G7" s="5">
        <f t="shared" si="2"/>
        <v>0.24537599999999996</v>
      </c>
      <c r="H7" s="5">
        <f t="shared" si="2"/>
        <v>0.21470399999999995</v>
      </c>
      <c r="I7" s="5">
        <f t="shared" si="2"/>
        <v>10.496214000000002</v>
      </c>
      <c r="J7" s="5">
        <f t="shared" si="2"/>
        <v>1.6856819999999999</v>
      </c>
      <c r="K7" s="5">
        <f t="shared" si="2"/>
        <v>10.318572000000001</v>
      </c>
      <c r="L7" s="5">
        <f t="shared" si="2"/>
        <v>1.9323360000000001</v>
      </c>
      <c r="M7" s="5">
        <f t="shared" si="2"/>
        <v>2.3029559999999996</v>
      </c>
      <c r="N7" s="5">
        <f t="shared" si="2"/>
        <v>2.3029559999999996</v>
      </c>
      <c r="O7" s="5">
        <f t="shared" si="2"/>
        <v>11.107098000000001</v>
      </c>
      <c r="P7" s="5">
        <f t="shared" si="2"/>
        <v>4.8512879999999994</v>
      </c>
      <c r="Q7">
        <f t="shared" si="1"/>
        <v>58.375156300000008</v>
      </c>
      <c r="R7" s="5">
        <f t="shared" ref="R7:U8" si="3">R21</f>
        <v>16.148240000000001</v>
      </c>
      <c r="S7" s="5">
        <f t="shared" si="3"/>
        <v>16.02328</v>
      </c>
      <c r="T7" s="5">
        <f t="shared" si="3"/>
        <v>21.527200000000001</v>
      </c>
      <c r="U7" s="5">
        <f t="shared" si="3"/>
        <v>16.899419999999999</v>
      </c>
      <c r="V7" s="5">
        <f t="shared" ref="V7:X8" si="4">W21</f>
        <v>70.598140000000001</v>
      </c>
      <c r="W7" s="5">
        <f t="shared" si="4"/>
        <v>70.598140000000001</v>
      </c>
      <c r="X7" s="5">
        <f t="shared" si="4"/>
        <v>70.598140000000001</v>
      </c>
    </row>
    <row r="8" spans="4:25" x14ac:dyDescent="0.4">
      <c r="D8" s="1240" t="s">
        <v>2250</v>
      </c>
      <c r="E8" s="5">
        <f t="shared" ref="E8:P8" si="5">E22</f>
        <v>1.8146918400000001</v>
      </c>
      <c r="F8" s="5">
        <f t="shared" si="5"/>
        <v>0.45113399999999998</v>
      </c>
      <c r="G8" s="5">
        <f t="shared" si="5"/>
        <v>9.1939320000000002</v>
      </c>
      <c r="H8" s="5">
        <f t="shared" si="5"/>
        <v>11.946744000000001</v>
      </c>
      <c r="I8" s="5">
        <f t="shared" si="5"/>
        <v>7.4763000000000002</v>
      </c>
      <c r="J8" s="5">
        <f t="shared" si="5"/>
        <v>1.3984515</v>
      </c>
      <c r="K8" s="5">
        <f t="shared" si="5"/>
        <v>22.996331999999999</v>
      </c>
      <c r="L8" s="5">
        <f t="shared" si="5"/>
        <v>0</v>
      </c>
      <c r="M8" s="5">
        <f t="shared" si="5"/>
        <v>7.7178420000000001</v>
      </c>
      <c r="N8" s="5">
        <f t="shared" si="5"/>
        <v>16.286832</v>
      </c>
      <c r="O8" s="5">
        <f t="shared" si="5"/>
        <v>7.7178420000000001</v>
      </c>
      <c r="P8" s="5">
        <f t="shared" si="5"/>
        <v>23.5791</v>
      </c>
      <c r="Q8">
        <f t="shared" si="1"/>
        <v>110.57920134</v>
      </c>
      <c r="R8" s="5">
        <f t="shared" si="3"/>
        <v>23.769380000000002</v>
      </c>
      <c r="S8" s="5">
        <f t="shared" si="3"/>
        <v>32.682009999999998</v>
      </c>
      <c r="T8" s="5">
        <f t="shared" si="3"/>
        <v>26.48442</v>
      </c>
      <c r="U8" s="5">
        <f t="shared" si="3"/>
        <v>35.406280000000002</v>
      </c>
      <c r="V8" s="5">
        <f t="shared" si="4"/>
        <v>118.34209</v>
      </c>
      <c r="W8" s="5">
        <f t="shared" si="4"/>
        <v>118.34209</v>
      </c>
      <c r="X8" s="5">
        <f t="shared" si="4"/>
        <v>118.34209</v>
      </c>
    </row>
    <row r="9" spans="4:25" x14ac:dyDescent="0.4">
      <c r="D9" s="1240"/>
      <c r="E9" s="5"/>
      <c r="F9" s="5"/>
      <c r="G9" s="5"/>
      <c r="H9" s="5"/>
      <c r="I9" s="5"/>
      <c r="J9" s="5"/>
      <c r="K9" s="5"/>
      <c r="L9" s="5"/>
      <c r="M9" s="5"/>
      <c r="N9" s="5"/>
      <c r="O9" s="5"/>
      <c r="P9" s="5"/>
      <c r="Q9">
        <f t="shared" si="1"/>
        <v>0</v>
      </c>
      <c r="R9" s="5"/>
      <c r="S9" s="5"/>
      <c r="T9" s="5"/>
      <c r="U9" s="5"/>
      <c r="V9" s="5"/>
      <c r="W9" s="5"/>
      <c r="X9" s="5"/>
    </row>
    <row r="10" spans="4:25" ht="34.799999999999997" x14ac:dyDescent="0.4">
      <c r="D10" s="1240" t="s">
        <v>2482</v>
      </c>
      <c r="E10" s="997">
        <f t="shared" ref="E10:P10" si="6">E24</f>
        <v>0.17044833333333337</v>
      </c>
      <c r="F10" s="997">
        <f t="shared" si="6"/>
        <v>0.17044833333333337</v>
      </c>
      <c r="G10" s="997">
        <f t="shared" si="6"/>
        <v>0.17044833333333337</v>
      </c>
      <c r="H10" s="997">
        <f t="shared" si="6"/>
        <v>0.17044833333333337</v>
      </c>
      <c r="I10" s="997">
        <f t="shared" si="6"/>
        <v>0.17044833333333337</v>
      </c>
      <c r="J10" s="997">
        <f t="shared" si="6"/>
        <v>0.17044833333333337</v>
      </c>
      <c r="K10" s="997">
        <f t="shared" si="6"/>
        <v>0.17044833333333337</v>
      </c>
      <c r="L10" s="997">
        <f t="shared" si="6"/>
        <v>0.17044833333333337</v>
      </c>
      <c r="M10" s="997">
        <f t="shared" si="6"/>
        <v>0.17044833333333337</v>
      </c>
      <c r="N10" s="997">
        <f t="shared" si="6"/>
        <v>0.17044833333333337</v>
      </c>
      <c r="O10" s="997">
        <f t="shared" si="6"/>
        <v>0.17044833333333337</v>
      </c>
      <c r="P10" s="997">
        <f t="shared" si="6"/>
        <v>0.17044833333333337</v>
      </c>
      <c r="Q10">
        <f t="shared" si="1"/>
        <v>2.0453800000000002</v>
      </c>
      <c r="R10" s="997">
        <f t="shared" ref="R10:X10" si="7">Q24</f>
        <v>2.0453800000000002</v>
      </c>
      <c r="S10" s="997">
        <f t="shared" si="7"/>
        <v>1.5298674999999999</v>
      </c>
      <c r="T10" s="997">
        <f t="shared" si="7"/>
        <v>1.5298674999999999</v>
      </c>
      <c r="U10" s="997">
        <f t="shared" si="7"/>
        <v>1.5298674999999999</v>
      </c>
      <c r="V10" s="997">
        <f t="shared" si="7"/>
        <v>1.5298674999999999</v>
      </c>
      <c r="W10" s="997">
        <f t="shared" si="7"/>
        <v>6.1194699999999997</v>
      </c>
      <c r="X10" s="997">
        <f t="shared" si="7"/>
        <v>12.233065</v>
      </c>
    </row>
    <row r="13" spans="4:25" x14ac:dyDescent="0.4">
      <c r="E13">
        <v>2026.01</v>
      </c>
      <c r="F13">
        <v>2026.02</v>
      </c>
      <c r="G13">
        <v>2026.03</v>
      </c>
      <c r="H13">
        <v>2026.04</v>
      </c>
      <c r="I13">
        <v>2026.05</v>
      </c>
      <c r="J13">
        <v>2026.06</v>
      </c>
      <c r="K13">
        <v>2026.07</v>
      </c>
      <c r="L13">
        <v>2026.08</v>
      </c>
      <c r="M13">
        <v>2026.09</v>
      </c>
      <c r="N13" t="s">
        <v>2471</v>
      </c>
      <c r="O13">
        <v>2026.11</v>
      </c>
      <c r="P13">
        <v>2026.12</v>
      </c>
      <c r="Q13" t="s">
        <v>576</v>
      </c>
      <c r="R13" t="s">
        <v>2472</v>
      </c>
      <c r="S13" t="s">
        <v>2473</v>
      </c>
      <c r="T13" t="s">
        <v>2474</v>
      </c>
      <c r="U13" t="s">
        <v>2475</v>
      </c>
      <c r="V13" t="s">
        <v>577</v>
      </c>
      <c r="W13" t="s">
        <v>2476</v>
      </c>
      <c r="X13" t="s">
        <v>2477</v>
      </c>
      <c r="Y13" t="s">
        <v>2478</v>
      </c>
    </row>
    <row r="14" spans="4:25" x14ac:dyDescent="0.4">
      <c r="D14" t="s">
        <v>2479</v>
      </c>
      <c r="E14" s="85">
        <v>128548765.99999999</v>
      </c>
      <c r="F14" s="85">
        <v>1163248664.0000002</v>
      </c>
      <c r="G14" s="85">
        <v>24537599.999999996</v>
      </c>
      <c r="H14">
        <v>21470399.999999996</v>
      </c>
      <c r="I14">
        <v>1049621400.0000001</v>
      </c>
      <c r="J14">
        <v>168568200</v>
      </c>
      <c r="K14">
        <v>1031857200.0000001</v>
      </c>
      <c r="L14">
        <v>193233600</v>
      </c>
      <c r="M14">
        <v>230295599.99999997</v>
      </c>
      <c r="N14">
        <v>230295599.99999997</v>
      </c>
      <c r="O14">
        <v>1110709800</v>
      </c>
      <c r="P14">
        <v>485128799.99999994</v>
      </c>
      <c r="Q14">
        <f>SUM(E14:P14)</f>
        <v>5837515630</v>
      </c>
      <c r="R14">
        <v>1614824000</v>
      </c>
      <c r="S14">
        <v>1602328000</v>
      </c>
      <c r="T14">
        <v>2152720000</v>
      </c>
      <c r="U14">
        <v>1689942000</v>
      </c>
      <c r="V14">
        <v>7059814000</v>
      </c>
      <c r="W14">
        <v>7059814000</v>
      </c>
      <c r="X14">
        <v>7059814000</v>
      </c>
      <c r="Y14">
        <v>7059814000</v>
      </c>
    </row>
    <row r="15" spans="4:25" x14ac:dyDescent="0.4">
      <c r="D15" t="s">
        <v>2480</v>
      </c>
      <c r="E15" s="85">
        <v>181469184</v>
      </c>
      <c r="F15" s="85">
        <v>45113400</v>
      </c>
      <c r="G15" s="85">
        <v>919393200</v>
      </c>
      <c r="H15">
        <v>1194674400</v>
      </c>
      <c r="I15">
        <v>747630000</v>
      </c>
      <c r="J15">
        <v>139845150</v>
      </c>
      <c r="K15">
        <v>2299633200</v>
      </c>
      <c r="L15">
        <v>0</v>
      </c>
      <c r="M15">
        <v>771784200</v>
      </c>
      <c r="N15">
        <v>1628683200</v>
      </c>
      <c r="O15">
        <v>771784200</v>
      </c>
      <c r="P15">
        <v>2357910000</v>
      </c>
      <c r="Q15">
        <f>SUM(E15:P15)</f>
        <v>11057920134</v>
      </c>
      <c r="R15">
        <v>2376938000</v>
      </c>
      <c r="S15">
        <v>3268201000</v>
      </c>
      <c r="T15">
        <v>2648442000</v>
      </c>
      <c r="U15">
        <v>3540628000</v>
      </c>
      <c r="V15">
        <v>11834209000</v>
      </c>
      <c r="W15">
        <v>11834209000</v>
      </c>
      <c r="X15">
        <v>11834209000</v>
      </c>
      <c r="Y15">
        <v>11834209000</v>
      </c>
    </row>
    <row r="16" spans="4:25" x14ac:dyDescent="0.4">
      <c r="D16" t="s">
        <v>551</v>
      </c>
      <c r="E16" s="85">
        <v>310017950</v>
      </c>
      <c r="F16" s="85">
        <v>1208362064.0000002</v>
      </c>
      <c r="G16" s="85">
        <v>943930800</v>
      </c>
      <c r="H16">
        <v>1216144800</v>
      </c>
      <c r="I16">
        <v>1797251400</v>
      </c>
      <c r="J16">
        <v>308413350</v>
      </c>
      <c r="K16">
        <v>3331490400</v>
      </c>
      <c r="L16">
        <v>193233600</v>
      </c>
      <c r="M16">
        <v>1002079800</v>
      </c>
      <c r="N16">
        <v>1858978800</v>
      </c>
      <c r="O16">
        <v>1882494000</v>
      </c>
      <c r="P16">
        <v>2843038800</v>
      </c>
      <c r="Q16">
        <f>SUM(E16:P16)</f>
        <v>16895435764</v>
      </c>
      <c r="R16">
        <v>3991762000</v>
      </c>
      <c r="S16">
        <v>4870529000</v>
      </c>
      <c r="T16">
        <v>4801162000</v>
      </c>
      <c r="U16">
        <v>5230570000</v>
      </c>
      <c r="V16">
        <v>18894023000</v>
      </c>
      <c r="W16">
        <v>18894023000</v>
      </c>
      <c r="X16">
        <v>18894023000</v>
      </c>
      <c r="Y16">
        <v>18894023000</v>
      </c>
    </row>
    <row r="17" spans="4:25" x14ac:dyDescent="0.4">
      <c r="E17" t="b">
        <v>1</v>
      </c>
      <c r="F17" t="b">
        <v>1</v>
      </c>
      <c r="G17" t="b">
        <v>1</v>
      </c>
      <c r="H17" t="b">
        <v>1</v>
      </c>
      <c r="I17" t="b">
        <v>1</v>
      </c>
      <c r="J17" t="b">
        <v>1</v>
      </c>
      <c r="K17" t="b">
        <v>1</v>
      </c>
      <c r="L17" t="b">
        <v>1</v>
      </c>
      <c r="M17" t="b">
        <v>1</v>
      </c>
      <c r="N17" t="b">
        <v>1</v>
      </c>
      <c r="O17" t="b">
        <v>1</v>
      </c>
      <c r="P17" t="b">
        <v>1</v>
      </c>
      <c r="Q17" t="b">
        <v>1</v>
      </c>
      <c r="R17" t="b">
        <v>1</v>
      </c>
      <c r="S17" t="b">
        <v>1</v>
      </c>
      <c r="T17" t="b">
        <v>1</v>
      </c>
      <c r="U17" t="b">
        <v>1</v>
      </c>
      <c r="V17" t="b">
        <v>1</v>
      </c>
      <c r="W17" t="b">
        <v>1</v>
      </c>
      <c r="X17" t="b">
        <v>1</v>
      </c>
      <c r="Y17" t="b">
        <v>1</v>
      </c>
    </row>
    <row r="18" spans="4:25" ht="34.799999999999997" x14ac:dyDescent="0.4">
      <c r="D18" s="1240" t="s">
        <v>2482</v>
      </c>
      <c r="E18">
        <v>17044833.333333336</v>
      </c>
      <c r="F18">
        <v>17044833.333333336</v>
      </c>
      <c r="G18">
        <v>17044833.333333336</v>
      </c>
      <c r="H18">
        <v>17044833.333333336</v>
      </c>
      <c r="I18">
        <v>17044833.333333336</v>
      </c>
      <c r="J18">
        <v>17044833.333333336</v>
      </c>
      <c r="K18">
        <v>17044833.333333336</v>
      </c>
      <c r="L18">
        <v>17044833.333333336</v>
      </c>
      <c r="M18">
        <v>17044833.333333336</v>
      </c>
      <c r="N18">
        <v>17044833.333333336</v>
      </c>
      <c r="O18">
        <v>17044833.333333336</v>
      </c>
      <c r="P18">
        <v>17044833.333333336</v>
      </c>
      <c r="Q18">
        <v>204538000</v>
      </c>
      <c r="R18">
        <v>152986750</v>
      </c>
      <c r="S18">
        <v>152986750</v>
      </c>
      <c r="T18">
        <v>152986750</v>
      </c>
      <c r="U18">
        <v>152986750</v>
      </c>
      <c r="V18">
        <v>611947000</v>
      </c>
      <c r="W18">
        <v>1223306500</v>
      </c>
      <c r="X18">
        <v>1427257000</v>
      </c>
      <c r="Y18">
        <v>1630715500</v>
      </c>
    </row>
    <row r="20" spans="4:25" x14ac:dyDescent="0.4">
      <c r="D20">
        <f>D13</f>
        <v>0</v>
      </c>
      <c r="E20">
        <f t="shared" ref="E20:Y20" si="8">E13</f>
        <v>2026.01</v>
      </c>
      <c r="F20">
        <f t="shared" si="8"/>
        <v>2026.02</v>
      </c>
      <c r="G20">
        <f t="shared" si="8"/>
        <v>2026.03</v>
      </c>
      <c r="H20">
        <f t="shared" si="8"/>
        <v>2026.04</v>
      </c>
      <c r="I20">
        <f t="shared" si="8"/>
        <v>2026.05</v>
      </c>
      <c r="J20">
        <f t="shared" si="8"/>
        <v>2026.06</v>
      </c>
      <c r="K20">
        <f t="shared" si="8"/>
        <v>2026.07</v>
      </c>
      <c r="L20">
        <f t="shared" si="8"/>
        <v>2026.08</v>
      </c>
      <c r="M20">
        <f t="shared" si="8"/>
        <v>2026.09</v>
      </c>
      <c r="N20" t="str">
        <f t="shared" si="8"/>
        <v>2026.10</v>
      </c>
      <c r="O20">
        <f t="shared" si="8"/>
        <v>2026.11</v>
      </c>
      <c r="P20">
        <f t="shared" si="8"/>
        <v>2026.12</v>
      </c>
      <c r="Q20" s="85" t="str">
        <f t="shared" si="8"/>
        <v>2026년 합계</v>
      </c>
      <c r="R20" t="str">
        <f t="shared" si="8"/>
        <v>2027.1Q</v>
      </c>
      <c r="S20" t="str">
        <f t="shared" si="8"/>
        <v>2027.2Q</v>
      </c>
      <c r="T20" t="str">
        <f t="shared" si="8"/>
        <v>2027.3Q</v>
      </c>
      <c r="U20" t="str">
        <f t="shared" si="8"/>
        <v>2027.4Q</v>
      </c>
      <c r="V20" s="85" t="str">
        <f t="shared" si="8"/>
        <v>2027년 합계</v>
      </c>
      <c r="W20" s="85" t="str">
        <f t="shared" si="8"/>
        <v>2028년 합계</v>
      </c>
      <c r="X20" s="85" t="str">
        <f t="shared" si="8"/>
        <v>2029년 합계</v>
      </c>
      <c r="Y20" s="85" t="str">
        <f t="shared" si="8"/>
        <v>2030년 합계</v>
      </c>
    </row>
    <row r="21" spans="4:25" x14ac:dyDescent="0.4">
      <c r="D21" t="str">
        <f t="shared" ref="D21:D23" si="9">D14</f>
        <v>네시나</v>
      </c>
      <c r="E21" s="997">
        <f>E14/10^8</f>
        <v>1.2854876599999998</v>
      </c>
      <c r="F21" s="997">
        <f t="shared" ref="F21:Y21" si="10">F14/10^8</f>
        <v>11.632486640000002</v>
      </c>
      <c r="G21" s="997">
        <f t="shared" si="10"/>
        <v>0.24537599999999996</v>
      </c>
      <c r="H21" s="997">
        <f t="shared" si="10"/>
        <v>0.21470399999999995</v>
      </c>
      <c r="I21" s="997">
        <f t="shared" si="10"/>
        <v>10.496214000000002</v>
      </c>
      <c r="J21" s="997">
        <f t="shared" si="10"/>
        <v>1.6856819999999999</v>
      </c>
      <c r="K21" s="997">
        <f t="shared" si="10"/>
        <v>10.318572000000001</v>
      </c>
      <c r="L21" s="997">
        <f t="shared" si="10"/>
        <v>1.9323360000000001</v>
      </c>
      <c r="M21" s="997">
        <f t="shared" si="10"/>
        <v>2.3029559999999996</v>
      </c>
      <c r="N21" s="997">
        <f t="shared" si="10"/>
        <v>2.3029559999999996</v>
      </c>
      <c r="O21" s="997">
        <f t="shared" si="10"/>
        <v>11.107098000000001</v>
      </c>
      <c r="P21" s="997">
        <f t="shared" si="10"/>
        <v>4.8512879999999994</v>
      </c>
      <c r="Q21" s="1739">
        <f t="shared" si="10"/>
        <v>58.3751563</v>
      </c>
      <c r="R21" s="997">
        <f t="shared" si="10"/>
        <v>16.148240000000001</v>
      </c>
      <c r="S21" s="997">
        <f t="shared" si="10"/>
        <v>16.02328</v>
      </c>
      <c r="T21" s="997">
        <f t="shared" si="10"/>
        <v>21.527200000000001</v>
      </c>
      <c r="U21" s="997">
        <f t="shared" si="10"/>
        <v>16.899419999999999</v>
      </c>
      <c r="V21" s="1739">
        <f t="shared" si="10"/>
        <v>70.598140000000001</v>
      </c>
      <c r="W21" s="1739">
        <f t="shared" si="10"/>
        <v>70.598140000000001</v>
      </c>
      <c r="X21" s="1739">
        <f t="shared" si="10"/>
        <v>70.598140000000001</v>
      </c>
      <c r="Y21" s="1739">
        <f t="shared" si="10"/>
        <v>70.598140000000001</v>
      </c>
    </row>
    <row r="22" spans="4:25" x14ac:dyDescent="0.4">
      <c r="D22" t="str">
        <f t="shared" si="9"/>
        <v>이달비</v>
      </c>
      <c r="E22" s="997">
        <f t="shared" ref="E22:Y22" si="11">E15/10^8</f>
        <v>1.8146918400000001</v>
      </c>
      <c r="F22" s="997">
        <f t="shared" si="11"/>
        <v>0.45113399999999998</v>
      </c>
      <c r="G22" s="997">
        <f t="shared" si="11"/>
        <v>9.1939320000000002</v>
      </c>
      <c r="H22" s="997">
        <f t="shared" si="11"/>
        <v>11.946744000000001</v>
      </c>
      <c r="I22" s="997">
        <f t="shared" si="11"/>
        <v>7.4763000000000002</v>
      </c>
      <c r="J22" s="997">
        <f t="shared" si="11"/>
        <v>1.3984515</v>
      </c>
      <c r="K22" s="997">
        <f t="shared" si="11"/>
        <v>22.996331999999999</v>
      </c>
      <c r="L22" s="997">
        <f t="shared" si="11"/>
        <v>0</v>
      </c>
      <c r="M22" s="997">
        <f t="shared" si="11"/>
        <v>7.7178420000000001</v>
      </c>
      <c r="N22" s="997">
        <f t="shared" si="11"/>
        <v>16.286832</v>
      </c>
      <c r="O22" s="997">
        <f t="shared" si="11"/>
        <v>7.7178420000000001</v>
      </c>
      <c r="P22" s="997">
        <f t="shared" si="11"/>
        <v>23.5791</v>
      </c>
      <c r="Q22" s="1739">
        <f t="shared" si="11"/>
        <v>110.57920134</v>
      </c>
      <c r="R22" s="997">
        <f t="shared" si="11"/>
        <v>23.769380000000002</v>
      </c>
      <c r="S22" s="997">
        <f t="shared" si="11"/>
        <v>32.682009999999998</v>
      </c>
      <c r="T22" s="997">
        <f t="shared" si="11"/>
        <v>26.48442</v>
      </c>
      <c r="U22" s="997">
        <f t="shared" si="11"/>
        <v>35.406280000000002</v>
      </c>
      <c r="V22" s="1739">
        <f t="shared" si="11"/>
        <v>118.34209</v>
      </c>
      <c r="W22" s="1739">
        <f t="shared" si="11"/>
        <v>118.34209</v>
      </c>
      <c r="X22" s="1739">
        <f t="shared" si="11"/>
        <v>118.34209</v>
      </c>
      <c r="Y22" s="1739">
        <f t="shared" si="11"/>
        <v>118.34209</v>
      </c>
    </row>
    <row r="23" spans="4:25" x14ac:dyDescent="0.4">
      <c r="D23" t="str">
        <f t="shared" si="9"/>
        <v>내재화상업</v>
      </c>
      <c r="E23" s="997">
        <f t="shared" ref="E23:Y23" si="12">E16/10^8</f>
        <v>3.1001794999999999</v>
      </c>
      <c r="F23" s="997">
        <f t="shared" si="12"/>
        <v>12.083620640000003</v>
      </c>
      <c r="G23" s="997">
        <f t="shared" si="12"/>
        <v>9.4393080000000005</v>
      </c>
      <c r="H23" s="997">
        <f t="shared" si="12"/>
        <v>12.161448</v>
      </c>
      <c r="I23" s="997">
        <f t="shared" si="12"/>
        <v>17.972514</v>
      </c>
      <c r="J23" s="997">
        <f t="shared" si="12"/>
        <v>3.0841335000000001</v>
      </c>
      <c r="K23" s="997">
        <f t="shared" si="12"/>
        <v>33.314903999999999</v>
      </c>
      <c r="L23" s="997">
        <f t="shared" si="12"/>
        <v>1.9323360000000001</v>
      </c>
      <c r="M23" s="997">
        <f t="shared" si="12"/>
        <v>10.020797999999999</v>
      </c>
      <c r="N23" s="997">
        <f t="shared" si="12"/>
        <v>18.589787999999999</v>
      </c>
      <c r="O23" s="997">
        <f t="shared" si="12"/>
        <v>18.824940000000002</v>
      </c>
      <c r="P23" s="997">
        <f t="shared" si="12"/>
        <v>28.430388000000001</v>
      </c>
      <c r="Q23" s="1739">
        <f t="shared" si="12"/>
        <v>168.95435764000001</v>
      </c>
      <c r="R23" s="997">
        <f t="shared" si="12"/>
        <v>39.917619999999999</v>
      </c>
      <c r="S23" s="997">
        <f t="shared" si="12"/>
        <v>48.705289999999998</v>
      </c>
      <c r="T23" s="997">
        <f t="shared" si="12"/>
        <v>48.011620000000001</v>
      </c>
      <c r="U23" s="997">
        <f t="shared" si="12"/>
        <v>52.305700000000002</v>
      </c>
      <c r="V23" s="1739">
        <f t="shared" si="12"/>
        <v>188.94023000000001</v>
      </c>
      <c r="W23" s="1739">
        <f t="shared" si="12"/>
        <v>188.94023000000001</v>
      </c>
      <c r="X23" s="1739">
        <f t="shared" si="12"/>
        <v>188.94023000000001</v>
      </c>
      <c r="Y23" s="1739">
        <f t="shared" si="12"/>
        <v>188.94023000000001</v>
      </c>
    </row>
    <row r="24" spans="4:25" ht="34.799999999999997" x14ac:dyDescent="0.4">
      <c r="D24" s="1240" t="s">
        <v>2482</v>
      </c>
      <c r="E24" s="997">
        <f>E18/10^8</f>
        <v>0.17044833333333337</v>
      </c>
      <c r="F24" s="997">
        <f t="shared" ref="F24:Y24" si="13">F18/10^8</f>
        <v>0.17044833333333337</v>
      </c>
      <c r="G24" s="997">
        <f t="shared" si="13"/>
        <v>0.17044833333333337</v>
      </c>
      <c r="H24" s="997">
        <f t="shared" si="13"/>
        <v>0.17044833333333337</v>
      </c>
      <c r="I24" s="997">
        <f t="shared" si="13"/>
        <v>0.17044833333333337</v>
      </c>
      <c r="J24" s="997">
        <f t="shared" si="13"/>
        <v>0.17044833333333337</v>
      </c>
      <c r="K24" s="997">
        <f t="shared" si="13"/>
        <v>0.17044833333333337</v>
      </c>
      <c r="L24" s="997">
        <f t="shared" si="13"/>
        <v>0.17044833333333337</v>
      </c>
      <c r="M24" s="997">
        <f t="shared" si="13"/>
        <v>0.17044833333333337</v>
      </c>
      <c r="N24" s="997">
        <f t="shared" si="13"/>
        <v>0.17044833333333337</v>
      </c>
      <c r="O24" s="997">
        <f t="shared" si="13"/>
        <v>0.17044833333333337</v>
      </c>
      <c r="P24" s="997">
        <f t="shared" si="13"/>
        <v>0.17044833333333337</v>
      </c>
      <c r="Q24" s="1739">
        <f t="shared" si="13"/>
        <v>2.0453800000000002</v>
      </c>
      <c r="R24" s="997">
        <f t="shared" si="13"/>
        <v>1.5298674999999999</v>
      </c>
      <c r="S24" s="997">
        <f t="shared" si="13"/>
        <v>1.5298674999999999</v>
      </c>
      <c r="T24" s="997">
        <f t="shared" si="13"/>
        <v>1.5298674999999999</v>
      </c>
      <c r="U24" s="997">
        <f t="shared" si="13"/>
        <v>1.5298674999999999</v>
      </c>
      <c r="V24" s="1739">
        <f t="shared" si="13"/>
        <v>6.1194699999999997</v>
      </c>
      <c r="W24" s="1739">
        <f t="shared" si="13"/>
        <v>12.233065</v>
      </c>
      <c r="X24" s="1739">
        <f t="shared" si="13"/>
        <v>14.27257</v>
      </c>
      <c r="Y24" s="1739">
        <f t="shared" si="13"/>
        <v>16.307155000000002</v>
      </c>
    </row>
  </sheetData>
  <mergeCells count="1">
    <mergeCell ref="E4:P4"/>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A3E4-A606-4E9A-85ED-94D2EF6D6397}">
  <dimension ref="B1:M113"/>
  <sheetViews>
    <sheetView showGridLines="0" zoomScale="85" zoomScaleNormal="85" workbookViewId="0">
      <pane xSplit="1" ySplit="4" topLeftCell="B74" activePane="bottomRight" state="frozen"/>
      <selection pane="topRight" activeCell="B1" sqref="B1"/>
      <selection pane="bottomLeft" activeCell="A5" sqref="A5"/>
      <selection pane="bottomRight" activeCell="E89" sqref="E89"/>
    </sheetView>
  </sheetViews>
  <sheetFormatPr defaultRowHeight="17.399999999999999" x14ac:dyDescent="0.4"/>
  <cols>
    <col min="1" max="1" width="3.5" customWidth="1"/>
    <col min="2" max="2" width="7.59765625" style="1253" customWidth="1"/>
    <col min="3" max="3" width="14.8984375" style="1253" customWidth="1"/>
    <col min="4" max="5" width="18.296875" style="1253" customWidth="1"/>
    <col min="6" max="6" width="17.8984375" style="1253" customWidth="1"/>
    <col min="7" max="10" width="18.296875" style="1253" customWidth="1"/>
    <col min="11" max="11" width="24.8984375" style="1253" customWidth="1"/>
    <col min="12" max="12" width="17.19921875" style="1324" customWidth="1"/>
    <col min="13" max="13" width="55.8984375" style="1253" customWidth="1"/>
    <col min="14" max="14" width="7.19921875" customWidth="1"/>
  </cols>
  <sheetData>
    <row r="1" spans="2:13" x14ac:dyDescent="0.4">
      <c r="B1"/>
      <c r="C1"/>
      <c r="D1"/>
      <c r="E1"/>
      <c r="F1"/>
      <c r="G1"/>
      <c r="H1"/>
      <c r="I1"/>
      <c r="J1"/>
      <c r="K1"/>
      <c r="L1" s="2"/>
      <c r="M1"/>
    </row>
    <row r="2" spans="2:13" ht="27.6" x14ac:dyDescent="0.35">
      <c r="B2" s="120" t="s">
        <v>2275</v>
      </c>
      <c r="C2" s="37"/>
      <c r="G2" s="1254"/>
      <c r="H2" s="1254"/>
      <c r="I2" s="1254"/>
      <c r="J2" s="1254"/>
      <c r="K2" s="1254"/>
      <c r="L2" s="2"/>
      <c r="M2"/>
    </row>
    <row r="3" spans="2:13" ht="16.95" customHeight="1" x14ac:dyDescent="0.35">
      <c r="B3" s="120"/>
      <c r="C3" s="37"/>
      <c r="G3" s="1254"/>
      <c r="H3" s="1254"/>
      <c r="I3" s="1254"/>
      <c r="J3" s="1254"/>
      <c r="K3" s="1254"/>
      <c r="L3" s="2"/>
      <c r="M3"/>
    </row>
    <row r="4" spans="2:13" x14ac:dyDescent="0.4">
      <c r="B4" s="1255" t="s">
        <v>2276</v>
      </c>
      <c r="C4" s="1255" t="s">
        <v>2277</v>
      </c>
      <c r="D4" s="1255" t="s">
        <v>2278</v>
      </c>
      <c r="E4" s="1255" t="s">
        <v>2279</v>
      </c>
      <c r="F4" s="1255" t="s">
        <v>2280</v>
      </c>
      <c r="G4" s="1891" t="s">
        <v>2281</v>
      </c>
      <c r="H4" s="1892"/>
      <c r="I4" s="1892"/>
      <c r="J4" s="1892"/>
      <c r="K4" s="1893"/>
      <c r="L4" s="1255" t="s">
        <v>2282</v>
      </c>
      <c r="M4" s="1256" t="s">
        <v>243</v>
      </c>
    </row>
    <row r="5" spans="2:13" x14ac:dyDescent="0.4">
      <c r="B5" s="1257">
        <v>1</v>
      </c>
      <c r="C5" s="1257" t="s">
        <v>2283</v>
      </c>
      <c r="D5" s="1257" t="s">
        <v>2284</v>
      </c>
      <c r="E5" s="1257" t="s">
        <v>303</v>
      </c>
      <c r="F5" s="1257" t="s">
        <v>2285</v>
      </c>
      <c r="G5" s="1258" t="s">
        <v>2286</v>
      </c>
      <c r="H5" s="1259"/>
      <c r="I5" s="1259"/>
      <c r="J5" s="1259"/>
      <c r="K5" s="1260"/>
      <c r="L5" s="1257" t="s">
        <v>2287</v>
      </c>
      <c r="M5" s="1260"/>
    </row>
    <row r="6" spans="2:13" x14ac:dyDescent="0.4">
      <c r="B6" s="1261"/>
      <c r="C6" s="1261"/>
      <c r="D6" s="1261"/>
      <c r="E6" s="1261"/>
      <c r="F6" s="1261"/>
      <c r="G6" s="1262" t="s">
        <v>2288</v>
      </c>
      <c r="K6" s="1263"/>
      <c r="L6" s="1261"/>
      <c r="M6" s="1263"/>
    </row>
    <row r="7" spans="2:13" x14ac:dyDescent="0.4">
      <c r="B7" s="1261"/>
      <c r="C7" s="1261"/>
      <c r="D7" s="1261"/>
      <c r="E7" s="1261"/>
      <c r="F7" s="1261"/>
      <c r="G7" s="1262" t="s">
        <v>2289</v>
      </c>
      <c r="K7" s="1263"/>
      <c r="L7" s="1261"/>
      <c r="M7" s="1263"/>
    </row>
    <row r="8" spans="2:13" x14ac:dyDescent="0.4">
      <c r="B8" s="1261"/>
      <c r="C8" s="1261"/>
      <c r="D8" s="1261"/>
      <c r="E8" s="1261"/>
      <c r="F8" s="1261"/>
      <c r="G8" s="1262" t="s">
        <v>2290</v>
      </c>
      <c r="K8" s="1263"/>
      <c r="L8" s="1261"/>
      <c r="M8" s="1263"/>
    </row>
    <row r="9" spans="2:13" x14ac:dyDescent="0.4">
      <c r="B9" s="1261"/>
      <c r="C9" s="1261"/>
      <c r="D9" s="1261"/>
      <c r="E9" s="1261"/>
      <c r="F9" s="1261"/>
      <c r="G9" s="1262" t="s">
        <v>2291</v>
      </c>
      <c r="K9" s="1263"/>
      <c r="L9" s="1261"/>
      <c r="M9" s="1263"/>
    </row>
    <row r="10" spans="2:13" x14ac:dyDescent="0.4">
      <c r="B10" s="1261"/>
      <c r="C10" s="1261"/>
      <c r="D10" s="1261"/>
      <c r="E10" s="1261"/>
      <c r="F10" s="1261"/>
      <c r="G10" s="1262" t="s">
        <v>2292</v>
      </c>
      <c r="K10" s="1263"/>
      <c r="L10" s="1261"/>
      <c r="M10" s="1263"/>
    </row>
    <row r="11" spans="2:13" x14ac:dyDescent="0.4">
      <c r="B11" s="1261"/>
      <c r="C11" s="1261"/>
      <c r="D11" s="1261"/>
      <c r="E11" s="1257" t="s">
        <v>304</v>
      </c>
      <c r="F11" s="1257" t="s">
        <v>2293</v>
      </c>
      <c r="G11" s="1258" t="s">
        <v>2294</v>
      </c>
      <c r="H11" s="1259"/>
      <c r="I11" s="1259"/>
      <c r="J11" s="1259"/>
      <c r="K11" s="1260"/>
      <c r="L11" s="1257" t="s">
        <v>2287</v>
      </c>
      <c r="M11" s="1260"/>
    </row>
    <row r="12" spans="2:13" x14ac:dyDescent="0.4">
      <c r="B12" s="1261"/>
      <c r="C12" s="1261"/>
      <c r="D12" s="1261"/>
      <c r="E12" s="1261"/>
      <c r="F12" s="1261"/>
      <c r="G12" s="1262" t="s">
        <v>2295</v>
      </c>
      <c r="K12" s="1263"/>
      <c r="L12" s="1261"/>
      <c r="M12" s="1263"/>
    </row>
    <row r="13" spans="2:13" x14ac:dyDescent="0.4">
      <c r="B13" s="1261"/>
      <c r="C13" s="1261"/>
      <c r="D13" s="1261"/>
      <c r="E13" s="1264"/>
      <c r="F13" s="1264"/>
      <c r="G13" s="1265" t="s">
        <v>2296</v>
      </c>
      <c r="H13" s="1266"/>
      <c r="I13" s="1266"/>
      <c r="J13" s="1266"/>
      <c r="K13" s="1267"/>
      <c r="L13" s="1264"/>
      <c r="M13" s="1267"/>
    </row>
    <row r="14" spans="2:13" x14ac:dyDescent="0.4">
      <c r="B14" s="1261"/>
      <c r="C14" s="1261"/>
      <c r="D14" s="1261"/>
      <c r="E14" s="1261" t="s">
        <v>2297</v>
      </c>
      <c r="F14" s="1261" t="s">
        <v>2298</v>
      </c>
      <c r="G14" s="1262" t="s">
        <v>2299</v>
      </c>
      <c r="K14" s="1263"/>
      <c r="L14" s="1257" t="s">
        <v>2287</v>
      </c>
      <c r="M14" s="1263"/>
    </row>
    <row r="15" spans="2:13" x14ac:dyDescent="0.4">
      <c r="B15" s="1264"/>
      <c r="C15" s="1264"/>
      <c r="D15" s="1264"/>
      <c r="E15" s="1264"/>
      <c r="F15" s="1264"/>
      <c r="G15" s="1265" t="s">
        <v>2300</v>
      </c>
      <c r="H15" s="1266"/>
      <c r="I15" s="1266"/>
      <c r="J15" s="1266"/>
      <c r="K15" s="1267"/>
      <c r="L15" s="1264"/>
      <c r="M15" s="1267"/>
    </row>
    <row r="16" spans="2:13" ht="21" customHeight="1" x14ac:dyDescent="0.4">
      <c r="B16" s="1257">
        <v>2</v>
      </c>
      <c r="C16" s="1257" t="s">
        <v>2283</v>
      </c>
      <c r="D16" s="1257" t="s">
        <v>2301</v>
      </c>
      <c r="E16" s="1268" t="s">
        <v>303</v>
      </c>
      <c r="F16" s="1268" t="s">
        <v>2302</v>
      </c>
      <c r="G16" s="1269" t="s">
        <v>2303</v>
      </c>
      <c r="H16" s="1270"/>
      <c r="I16" s="1270"/>
      <c r="J16" s="1270"/>
      <c r="K16" s="1271"/>
      <c r="L16" s="1268" t="s">
        <v>2304</v>
      </c>
      <c r="M16" s="1271"/>
    </row>
    <row r="17" spans="2:13" x14ac:dyDescent="0.4">
      <c r="B17" s="1261"/>
      <c r="C17" s="1261"/>
      <c r="D17" s="1261"/>
      <c r="E17" s="1257" t="s">
        <v>304</v>
      </c>
      <c r="F17" s="1257" t="s">
        <v>2305</v>
      </c>
      <c r="G17" s="1258" t="s">
        <v>2306</v>
      </c>
      <c r="H17" s="1259"/>
      <c r="I17" s="1259"/>
      <c r="J17" s="1259"/>
      <c r="K17" s="1260"/>
      <c r="L17" s="1257" t="s">
        <v>2304</v>
      </c>
      <c r="M17" s="1260"/>
    </row>
    <row r="18" spans="2:13" x14ac:dyDescent="0.4">
      <c r="B18" s="1272"/>
      <c r="C18" s="1272"/>
      <c r="D18" s="1272"/>
      <c r="E18" s="1264"/>
      <c r="F18" s="1273"/>
      <c r="G18" s="1265" t="s">
        <v>2307</v>
      </c>
      <c r="H18" s="1266"/>
      <c r="I18" s="1266"/>
      <c r="J18" s="1266"/>
      <c r="K18" s="1267"/>
      <c r="L18" s="1264"/>
      <c r="M18" s="1267" t="s">
        <v>2308</v>
      </c>
    </row>
    <row r="19" spans="2:13" x14ac:dyDescent="0.4">
      <c r="B19" s="1272"/>
      <c r="C19" s="1272"/>
      <c r="D19" s="1272"/>
      <c r="E19" s="1257" t="s">
        <v>2271</v>
      </c>
      <c r="F19" s="1257" t="s">
        <v>2309</v>
      </c>
      <c r="G19" s="1258" t="s">
        <v>2310</v>
      </c>
      <c r="H19" s="1259"/>
      <c r="I19" s="1259"/>
      <c r="J19" s="1259"/>
      <c r="K19" s="1260"/>
      <c r="L19" s="1257" t="s">
        <v>2304</v>
      </c>
      <c r="M19" s="1260"/>
    </row>
    <row r="20" spans="2:13" x14ac:dyDescent="0.4">
      <c r="B20" s="1272"/>
      <c r="C20" s="1272"/>
      <c r="D20" s="1272"/>
      <c r="E20" s="1261"/>
      <c r="F20" s="1272"/>
      <c r="G20" s="1262" t="s">
        <v>2311</v>
      </c>
      <c r="K20" s="1263"/>
      <c r="L20" s="1261"/>
      <c r="M20" s="1263"/>
    </row>
    <row r="21" spans="2:13" x14ac:dyDescent="0.4">
      <c r="B21" s="1272"/>
      <c r="C21" s="1272"/>
      <c r="D21" s="1272"/>
      <c r="E21" s="1264"/>
      <c r="F21" s="1273"/>
      <c r="G21" s="1274" t="s">
        <v>2312</v>
      </c>
      <c r="H21" s="1275"/>
      <c r="I21" s="1275"/>
      <c r="J21" s="1275"/>
      <c r="K21" s="1276"/>
      <c r="L21" s="1264" t="s">
        <v>2313</v>
      </c>
      <c r="M21" s="1267" t="s">
        <v>2314</v>
      </c>
    </row>
    <row r="22" spans="2:13" x14ac:dyDescent="0.4">
      <c r="B22" s="1272"/>
      <c r="C22" s="1272"/>
      <c r="D22" s="1272"/>
      <c r="E22" s="1261" t="s">
        <v>2315</v>
      </c>
      <c r="F22" s="1261" t="s">
        <v>2309</v>
      </c>
      <c r="G22" s="1262" t="s">
        <v>2316</v>
      </c>
      <c r="K22" s="1263"/>
      <c r="L22" s="1261" t="s">
        <v>2304</v>
      </c>
      <c r="M22" s="1263" t="s">
        <v>2317</v>
      </c>
    </row>
    <row r="23" spans="2:13" x14ac:dyDescent="0.4">
      <c r="B23" s="1272"/>
      <c r="C23" s="1272"/>
      <c r="D23" s="1272"/>
      <c r="E23" s="1261"/>
      <c r="F23" s="1272"/>
      <c r="G23" s="1274" t="s">
        <v>2318</v>
      </c>
      <c r="K23" s="1263"/>
      <c r="L23" s="1261"/>
      <c r="M23" s="1263"/>
    </row>
    <row r="24" spans="2:13" ht="18.45" customHeight="1" x14ac:dyDescent="0.4">
      <c r="B24" s="1257">
        <v>3</v>
      </c>
      <c r="C24" s="1257" t="s">
        <v>2283</v>
      </c>
      <c r="D24" s="1257" t="s">
        <v>2319</v>
      </c>
      <c r="E24" s="1268" t="s">
        <v>303</v>
      </c>
      <c r="F24" s="1268" t="s">
        <v>2320</v>
      </c>
      <c r="G24" s="1277" t="s">
        <v>2321</v>
      </c>
      <c r="H24" s="1270"/>
      <c r="I24" s="1270"/>
      <c r="J24" s="1270"/>
      <c r="K24" s="1271"/>
      <c r="L24" s="1268" t="s">
        <v>2320</v>
      </c>
      <c r="M24" s="1271"/>
    </row>
    <row r="25" spans="2:13" ht="18.45" customHeight="1" x14ac:dyDescent="0.4">
      <c r="B25" s="1261"/>
      <c r="C25" s="1261"/>
      <c r="D25" s="1261"/>
      <c r="E25" s="1261" t="s">
        <v>2322</v>
      </c>
      <c r="F25" s="1261" t="s">
        <v>2320</v>
      </c>
      <c r="G25" s="1262" t="s">
        <v>2323</v>
      </c>
      <c r="K25" s="1263"/>
      <c r="L25" s="1261" t="s">
        <v>2320</v>
      </c>
      <c r="M25" s="1263"/>
    </row>
    <row r="26" spans="2:13" x14ac:dyDescent="0.4">
      <c r="B26" s="1257">
        <v>4</v>
      </c>
      <c r="C26" s="1257" t="s">
        <v>2283</v>
      </c>
      <c r="D26" s="1257" t="s">
        <v>2324</v>
      </c>
      <c r="E26" s="1268" t="s">
        <v>303</v>
      </c>
      <c r="F26" s="1268" t="s">
        <v>2320</v>
      </c>
      <c r="G26" s="1277" t="s">
        <v>2325</v>
      </c>
      <c r="H26" s="1270"/>
      <c r="I26" s="1270"/>
      <c r="J26" s="1270"/>
      <c r="K26" s="1271"/>
      <c r="L26" s="1268" t="s">
        <v>2320</v>
      </c>
      <c r="M26" s="1271"/>
    </row>
    <row r="27" spans="2:13" x14ac:dyDescent="0.4">
      <c r="B27" s="1261"/>
      <c r="C27" s="1261"/>
      <c r="D27" s="1261"/>
      <c r="E27" s="1261" t="s">
        <v>2322</v>
      </c>
      <c r="F27" s="1261" t="s">
        <v>2320</v>
      </c>
      <c r="G27" s="1262" t="s">
        <v>2326</v>
      </c>
      <c r="K27" s="1263"/>
      <c r="L27" s="1261" t="s">
        <v>2320</v>
      </c>
      <c r="M27" s="1263"/>
    </row>
    <row r="28" spans="2:13" x14ac:dyDescent="0.4">
      <c r="B28" s="1272"/>
      <c r="C28" s="1272"/>
      <c r="D28" s="1272"/>
      <c r="E28" s="1261"/>
      <c r="F28" s="1272"/>
      <c r="G28" s="1262" t="s">
        <v>2327</v>
      </c>
      <c r="K28" s="1263"/>
      <c r="L28" s="1261" t="s">
        <v>2320</v>
      </c>
      <c r="M28" s="1278" t="s">
        <v>2328</v>
      </c>
    </row>
    <row r="29" spans="2:13" x14ac:dyDescent="0.4">
      <c r="B29" s="1272"/>
      <c r="C29" s="1272"/>
      <c r="D29" s="1272"/>
      <c r="E29" s="1261"/>
      <c r="F29" s="1261"/>
      <c r="G29" s="1262" t="s">
        <v>2329</v>
      </c>
      <c r="K29" s="1263"/>
      <c r="L29" s="1261" t="s">
        <v>2313</v>
      </c>
      <c r="M29" s="1263"/>
    </row>
    <row r="30" spans="2:13" ht="18.45" customHeight="1" x14ac:dyDescent="0.4">
      <c r="B30" s="1279" t="s">
        <v>2330</v>
      </c>
      <c r="C30" s="1279" t="s">
        <v>2283</v>
      </c>
      <c r="D30" s="1279" t="s">
        <v>2331</v>
      </c>
      <c r="E30" s="1280" t="s">
        <v>303</v>
      </c>
      <c r="F30" s="1280" t="s">
        <v>2320</v>
      </c>
      <c r="G30" s="1281" t="s">
        <v>2332</v>
      </c>
      <c r="H30" s="1282"/>
      <c r="I30" s="1282"/>
      <c r="J30" s="1282"/>
      <c r="K30" s="1283"/>
      <c r="L30" s="1284" t="s">
        <v>2320</v>
      </c>
      <c r="M30" s="1285"/>
    </row>
    <row r="31" spans="2:13" x14ac:dyDescent="0.4">
      <c r="B31" s="1286"/>
      <c r="C31" s="1286"/>
      <c r="D31" s="1286"/>
      <c r="E31" s="1286" t="s">
        <v>2322</v>
      </c>
      <c r="F31" s="1286" t="s">
        <v>2320</v>
      </c>
      <c r="G31" s="1287" t="s">
        <v>2333</v>
      </c>
      <c r="H31" s="1288"/>
      <c r="I31" s="1288"/>
      <c r="J31" s="1288"/>
      <c r="K31" s="1278"/>
      <c r="L31" s="1289" t="s">
        <v>2320</v>
      </c>
      <c r="M31" s="1290"/>
    </row>
    <row r="32" spans="2:13" ht="18" thickBot="1" x14ac:dyDescent="0.45">
      <c r="B32" s="1291"/>
      <c r="C32" s="1291"/>
      <c r="D32" s="1291"/>
      <c r="E32" s="1292"/>
      <c r="F32" s="1292"/>
      <c r="G32" s="1293" t="s">
        <v>2334</v>
      </c>
      <c r="H32" s="1294"/>
      <c r="I32" s="1294"/>
      <c r="J32" s="1294"/>
      <c r="K32" s="1295"/>
      <c r="L32" s="1292" t="s">
        <v>2335</v>
      </c>
      <c r="M32" s="1295"/>
    </row>
    <row r="33" spans="2:13" x14ac:dyDescent="0.4">
      <c r="B33" s="1261">
        <v>5</v>
      </c>
      <c r="C33" s="1261" t="s">
        <v>194</v>
      </c>
      <c r="D33" s="1261" t="s">
        <v>2284</v>
      </c>
      <c r="E33" s="1261" t="s">
        <v>303</v>
      </c>
      <c r="F33" s="1261" t="s">
        <v>2336</v>
      </c>
      <c r="G33" s="1262" t="s">
        <v>2337</v>
      </c>
      <c r="K33" s="1263"/>
      <c r="L33" s="1261" t="s">
        <v>2338</v>
      </c>
      <c r="M33" s="1263"/>
    </row>
    <row r="34" spans="2:13" x14ac:dyDescent="0.4">
      <c r="B34" s="1261"/>
      <c r="C34" s="1261"/>
      <c r="D34" s="1261"/>
      <c r="E34" s="1261"/>
      <c r="F34" s="1261"/>
      <c r="G34" s="1262" t="s">
        <v>2339</v>
      </c>
      <c r="K34" s="1263"/>
      <c r="L34" s="1261"/>
      <c r="M34" s="1263"/>
    </row>
    <row r="35" spans="2:13" x14ac:dyDescent="0.4">
      <c r="B35" s="1261"/>
      <c r="C35" s="1261"/>
      <c r="D35" s="1261"/>
      <c r="E35" s="1261"/>
      <c r="F35" s="1261"/>
      <c r="G35" s="1262" t="s">
        <v>2340</v>
      </c>
      <c r="K35" s="1263"/>
      <c r="L35" s="1261"/>
      <c r="M35" s="1263"/>
    </row>
    <row r="36" spans="2:13" x14ac:dyDescent="0.4">
      <c r="B36" s="1261"/>
      <c r="C36" s="1261"/>
      <c r="D36" s="1261"/>
      <c r="E36" s="1264"/>
      <c r="F36" s="1264"/>
      <c r="G36" s="1296" t="s">
        <v>2341</v>
      </c>
      <c r="H36" s="1297"/>
      <c r="I36" s="1297"/>
      <c r="J36" s="1297"/>
      <c r="K36" s="1298"/>
      <c r="L36" s="1264"/>
      <c r="M36" s="1267"/>
    </row>
    <row r="37" spans="2:13" x14ac:dyDescent="0.4">
      <c r="B37" s="1261"/>
      <c r="C37" s="1261"/>
      <c r="D37" s="1261"/>
      <c r="E37" s="1261" t="s">
        <v>2322</v>
      </c>
      <c r="F37" s="1261" t="s">
        <v>2342</v>
      </c>
      <c r="G37" s="1262" t="s">
        <v>2343</v>
      </c>
      <c r="K37" s="1263"/>
      <c r="L37" s="1261"/>
      <c r="M37" s="1263"/>
    </row>
    <row r="38" spans="2:13" x14ac:dyDescent="0.4">
      <c r="B38" s="1261"/>
      <c r="C38" s="1261"/>
      <c r="D38" s="1261"/>
      <c r="E38" s="1261"/>
      <c r="F38" s="1261"/>
      <c r="G38" s="1262" t="s">
        <v>2344</v>
      </c>
      <c r="K38" s="1263"/>
      <c r="L38" s="1261"/>
      <c r="M38" s="1263"/>
    </row>
    <row r="39" spans="2:13" ht="21" customHeight="1" x14ac:dyDescent="0.4">
      <c r="B39" s="1257">
        <v>6</v>
      </c>
      <c r="C39" s="1257" t="s">
        <v>194</v>
      </c>
      <c r="D39" s="1257" t="s">
        <v>2301</v>
      </c>
      <c r="E39" s="1268" t="s">
        <v>303</v>
      </c>
      <c r="F39" s="1268" t="s">
        <v>2345</v>
      </c>
      <c r="G39" s="1277" t="s">
        <v>2346</v>
      </c>
      <c r="H39" s="1270"/>
      <c r="I39" s="1270"/>
      <c r="J39" s="1270"/>
      <c r="K39" s="1271"/>
      <c r="L39" s="1268" t="s">
        <v>2320</v>
      </c>
      <c r="M39" s="1271"/>
    </row>
    <row r="40" spans="2:13" ht="21" customHeight="1" x14ac:dyDescent="0.4">
      <c r="B40" s="1261"/>
      <c r="C40" s="1261"/>
      <c r="D40" s="1261"/>
      <c r="E40" s="1261" t="s">
        <v>2322</v>
      </c>
      <c r="F40" s="1261" t="s">
        <v>2347</v>
      </c>
      <c r="G40" s="1262" t="s">
        <v>2348</v>
      </c>
      <c r="K40" s="1263"/>
      <c r="L40" s="1261" t="s">
        <v>2320</v>
      </c>
      <c r="M40" s="1299"/>
    </row>
    <row r="41" spans="2:13" ht="19.5" customHeight="1" x14ac:dyDescent="0.4">
      <c r="B41" s="1257">
        <v>7</v>
      </c>
      <c r="C41" s="1257" t="s">
        <v>194</v>
      </c>
      <c r="D41" s="1257" t="s">
        <v>2319</v>
      </c>
      <c r="E41" s="1268" t="s">
        <v>303</v>
      </c>
      <c r="F41" s="1268" t="s">
        <v>2345</v>
      </c>
      <c r="G41" s="1277" t="s">
        <v>2349</v>
      </c>
      <c r="H41" s="1270"/>
      <c r="I41" s="1270"/>
      <c r="J41" s="1270"/>
      <c r="K41" s="1271"/>
      <c r="L41" s="1268" t="s">
        <v>2320</v>
      </c>
      <c r="M41" s="1271"/>
    </row>
    <row r="42" spans="2:13" ht="19.5" customHeight="1" x14ac:dyDescent="0.4">
      <c r="B42" s="1261"/>
      <c r="C42" s="1261"/>
      <c r="D42" s="1261"/>
      <c r="E42" s="1261" t="s">
        <v>2322</v>
      </c>
      <c r="F42" s="1261" t="s">
        <v>2347</v>
      </c>
      <c r="G42" s="1262" t="s">
        <v>2350</v>
      </c>
      <c r="K42" s="1263"/>
      <c r="L42" s="1261" t="s">
        <v>2320</v>
      </c>
      <c r="M42" s="1263"/>
    </row>
    <row r="43" spans="2:13" x14ac:dyDescent="0.4">
      <c r="B43" s="1257">
        <v>8</v>
      </c>
      <c r="C43" s="1257" t="s">
        <v>194</v>
      </c>
      <c r="D43" s="1257" t="s">
        <v>2324</v>
      </c>
      <c r="E43" s="1257" t="s">
        <v>2351</v>
      </c>
      <c r="F43" s="1257" t="s">
        <v>2320</v>
      </c>
      <c r="G43" s="1300" t="s">
        <v>2352</v>
      </c>
      <c r="H43" s="1259"/>
      <c r="I43" s="1259"/>
      <c r="J43" s="1259"/>
      <c r="K43" s="1260"/>
      <c r="L43" s="1257" t="s">
        <v>2320</v>
      </c>
      <c r="M43" s="1260"/>
    </row>
    <row r="44" spans="2:13" x14ac:dyDescent="0.4">
      <c r="B44" s="1261"/>
      <c r="C44" s="1261"/>
      <c r="D44" s="1261"/>
      <c r="E44" s="1261"/>
      <c r="F44" s="1261"/>
      <c r="G44" s="1262" t="s">
        <v>2353</v>
      </c>
      <c r="K44" s="1263"/>
      <c r="L44" s="1261" t="s">
        <v>2320</v>
      </c>
      <c r="M44" s="1301"/>
    </row>
    <row r="45" spans="2:13" x14ac:dyDescent="0.4">
      <c r="B45" s="1273"/>
      <c r="C45" s="1273"/>
      <c r="D45" s="1272"/>
      <c r="E45" s="1261"/>
      <c r="F45" s="1272"/>
      <c r="G45" s="1302" t="s">
        <v>2354</v>
      </c>
      <c r="K45" s="1263"/>
      <c r="L45" s="1261"/>
      <c r="M45" s="1303" t="s">
        <v>2355</v>
      </c>
    </row>
    <row r="46" spans="2:13" ht="22.95" customHeight="1" x14ac:dyDescent="0.4">
      <c r="B46" s="1286" t="s">
        <v>2356</v>
      </c>
      <c r="C46" s="1286" t="s">
        <v>194</v>
      </c>
      <c r="D46" s="1279" t="s">
        <v>2331</v>
      </c>
      <c r="E46" s="1280" t="s">
        <v>303</v>
      </c>
      <c r="F46" s="1280" t="s">
        <v>2320</v>
      </c>
      <c r="G46" s="1281" t="s">
        <v>2357</v>
      </c>
      <c r="H46" s="1282"/>
      <c r="I46" s="1282"/>
      <c r="J46" s="1282"/>
      <c r="K46" s="1283"/>
      <c r="L46" s="1284" t="s">
        <v>2320</v>
      </c>
      <c r="M46" s="1285"/>
    </row>
    <row r="47" spans="2:13" ht="20.55" customHeight="1" x14ac:dyDescent="0.4">
      <c r="B47" s="1289"/>
      <c r="C47" s="1286"/>
      <c r="D47" s="1286"/>
      <c r="E47" s="1286" t="s">
        <v>2322</v>
      </c>
      <c r="F47" s="1286" t="s">
        <v>2320</v>
      </c>
      <c r="G47" s="1287" t="s">
        <v>2358</v>
      </c>
      <c r="H47" s="1288"/>
      <c r="I47" s="1288"/>
      <c r="J47" s="1288"/>
      <c r="K47" s="1278"/>
      <c r="L47" s="1289" t="s">
        <v>2320</v>
      </c>
      <c r="M47" s="1290"/>
    </row>
    <row r="48" spans="2:13" ht="20.55" customHeight="1" thickBot="1" x14ac:dyDescent="0.45">
      <c r="B48" s="1304"/>
      <c r="C48" s="1291"/>
      <c r="D48" s="1291"/>
      <c r="E48" s="1292"/>
      <c r="F48" s="1292"/>
      <c r="G48" s="1293" t="s">
        <v>2359</v>
      </c>
      <c r="H48" s="1294"/>
      <c r="I48" s="1294"/>
      <c r="J48" s="1294"/>
      <c r="K48" s="1295"/>
      <c r="L48" s="1292" t="s">
        <v>2360</v>
      </c>
      <c r="M48" s="1305"/>
    </row>
    <row r="49" spans="2:13" x14ac:dyDescent="0.4">
      <c r="B49" s="1306">
        <v>9</v>
      </c>
      <c r="C49" s="1306" t="s">
        <v>2361</v>
      </c>
      <c r="D49" s="1306" t="s">
        <v>2284</v>
      </c>
      <c r="E49" s="1306" t="s">
        <v>303</v>
      </c>
      <c r="F49" s="1306" t="s">
        <v>2362</v>
      </c>
      <c r="G49" s="1307" t="s">
        <v>2363</v>
      </c>
      <c r="H49" s="1308"/>
      <c r="I49" s="1308"/>
      <c r="J49" s="1308"/>
      <c r="K49" s="1309"/>
      <c r="L49" s="1306" t="s">
        <v>2364</v>
      </c>
      <c r="M49" s="1309"/>
    </row>
    <row r="50" spans="2:13" x14ac:dyDescent="0.4">
      <c r="B50" s="1306"/>
      <c r="C50" s="1306"/>
      <c r="D50" s="1306"/>
      <c r="E50" s="1310"/>
      <c r="F50" s="1310"/>
      <c r="G50" s="1311" t="s">
        <v>2365</v>
      </c>
      <c r="H50" s="1312"/>
      <c r="I50" s="1312"/>
      <c r="J50" s="1312"/>
      <c r="K50" s="1313"/>
      <c r="L50" s="1310"/>
      <c r="M50" s="1313"/>
    </row>
    <row r="51" spans="2:13" x14ac:dyDescent="0.4">
      <c r="B51" s="1306"/>
      <c r="C51" s="1306"/>
      <c r="D51" s="1306"/>
      <c r="E51" s="1306" t="s">
        <v>304</v>
      </c>
      <c r="F51" s="1306" t="s">
        <v>2366</v>
      </c>
      <c r="G51" s="1307" t="s">
        <v>2367</v>
      </c>
      <c r="H51" s="1308"/>
      <c r="I51" s="1308"/>
      <c r="J51" s="1308"/>
      <c r="K51" s="1309"/>
      <c r="L51" s="1306"/>
      <c r="M51" s="1309"/>
    </row>
    <row r="52" spans="2:13" x14ac:dyDescent="0.4">
      <c r="B52" s="1257">
        <v>10</v>
      </c>
      <c r="C52" s="1257" t="s">
        <v>2361</v>
      </c>
      <c r="D52" s="1257" t="s">
        <v>2301</v>
      </c>
      <c r="E52" s="1268" t="s">
        <v>303</v>
      </c>
      <c r="F52" s="1268" t="s">
        <v>2320</v>
      </c>
      <c r="G52" s="1277" t="s">
        <v>2368</v>
      </c>
      <c r="H52" s="1270"/>
      <c r="I52" s="1270"/>
      <c r="J52" s="1270"/>
      <c r="K52" s="1271"/>
      <c r="L52" s="1268" t="s">
        <v>2369</v>
      </c>
      <c r="M52" s="1271"/>
    </row>
    <row r="53" spans="2:13" x14ac:dyDescent="0.4">
      <c r="B53" s="1261"/>
      <c r="C53" s="1261"/>
      <c r="D53" s="1261"/>
      <c r="E53" s="1261" t="s">
        <v>2322</v>
      </c>
      <c r="F53" s="1261" t="s">
        <v>2320</v>
      </c>
      <c r="G53" s="1262" t="s">
        <v>2370</v>
      </c>
      <c r="K53" s="1263"/>
      <c r="L53" s="1261" t="s">
        <v>2369</v>
      </c>
      <c r="M53" s="1263" t="s">
        <v>2371</v>
      </c>
    </row>
    <row r="54" spans="2:13" x14ac:dyDescent="0.4">
      <c r="B54" s="1257">
        <v>11</v>
      </c>
      <c r="C54" s="1257" t="s">
        <v>2361</v>
      </c>
      <c r="D54" s="1257" t="s">
        <v>2319</v>
      </c>
      <c r="E54" s="1257" t="s">
        <v>2351</v>
      </c>
      <c r="F54" s="1257" t="s">
        <v>2320</v>
      </c>
      <c r="G54" s="1300" t="s">
        <v>2372</v>
      </c>
      <c r="H54" s="1259"/>
      <c r="I54" s="1259"/>
      <c r="J54" s="1259"/>
      <c r="K54" s="1260"/>
      <c r="L54" s="1257" t="s">
        <v>2320</v>
      </c>
      <c r="M54" s="1260"/>
    </row>
    <row r="55" spans="2:13" x14ac:dyDescent="0.4">
      <c r="B55" s="1261"/>
      <c r="C55" s="1261"/>
      <c r="D55" s="1261"/>
      <c r="E55" s="1261"/>
      <c r="F55" s="1261"/>
      <c r="G55" s="1262" t="s">
        <v>2373</v>
      </c>
      <c r="K55" s="1263"/>
      <c r="L55" s="1261" t="s">
        <v>2320</v>
      </c>
      <c r="M55" s="1263"/>
    </row>
    <row r="56" spans="2:13" ht="21" customHeight="1" thickBot="1" x14ac:dyDescent="0.45">
      <c r="B56" s="1314">
        <v>12</v>
      </c>
      <c r="C56" s="1314" t="s">
        <v>2361</v>
      </c>
      <c r="D56" s="1314" t="s">
        <v>2324</v>
      </c>
      <c r="E56" s="1314" t="s">
        <v>2351</v>
      </c>
      <c r="F56" s="1314" t="s">
        <v>2320</v>
      </c>
      <c r="G56" s="1315" t="s">
        <v>2374</v>
      </c>
      <c r="H56" s="1316"/>
      <c r="I56" s="1316"/>
      <c r="J56" s="1317"/>
      <c r="K56" s="1318"/>
      <c r="L56" s="1314" t="s">
        <v>2320</v>
      </c>
      <c r="M56" s="1318" t="s">
        <v>2375</v>
      </c>
    </row>
    <row r="57" spans="2:13" x14ac:dyDescent="0.4">
      <c r="B57" s="1319">
        <v>13</v>
      </c>
      <c r="C57" s="1319" t="s">
        <v>514</v>
      </c>
      <c r="D57" s="1319" t="s">
        <v>2284</v>
      </c>
      <c r="E57" s="1320" t="s">
        <v>303</v>
      </c>
      <c r="F57" s="1320" t="s">
        <v>2376</v>
      </c>
      <c r="G57" s="1321" t="s">
        <v>2377</v>
      </c>
      <c r="H57" s="1322"/>
      <c r="I57" s="1322"/>
      <c r="J57" s="1322"/>
      <c r="K57" s="1323"/>
      <c r="L57" s="1320" t="s">
        <v>2364</v>
      </c>
      <c r="M57" s="1323"/>
    </row>
    <row r="58" spans="2:13" x14ac:dyDescent="0.4">
      <c r="B58" s="1306"/>
      <c r="C58" s="1306"/>
      <c r="D58" s="1306"/>
      <c r="E58" s="1306" t="s">
        <v>2272</v>
      </c>
      <c r="F58" s="1306" t="s">
        <v>2376</v>
      </c>
      <c r="G58" s="1307" t="s">
        <v>2378</v>
      </c>
      <c r="H58" s="1308"/>
      <c r="I58" s="1308"/>
      <c r="J58" s="1308"/>
      <c r="K58" s="1309"/>
      <c r="L58" s="1306"/>
      <c r="M58" s="1309"/>
    </row>
    <row r="59" spans="2:13" x14ac:dyDescent="0.4">
      <c r="B59" s="1257">
        <v>14</v>
      </c>
      <c r="C59" s="1257" t="s">
        <v>514</v>
      </c>
      <c r="D59" s="1257" t="s">
        <v>2301</v>
      </c>
      <c r="E59" s="1268" t="s">
        <v>303</v>
      </c>
      <c r="F59" s="1268" t="s">
        <v>2320</v>
      </c>
      <c r="G59" s="1277" t="s">
        <v>2379</v>
      </c>
      <c r="H59" s="1270"/>
      <c r="I59" s="1270"/>
      <c r="J59" s="1270"/>
      <c r="K59" s="1271"/>
      <c r="L59" s="1268" t="s">
        <v>2369</v>
      </c>
      <c r="M59" s="1271"/>
    </row>
    <row r="60" spans="2:13" x14ac:dyDescent="0.4">
      <c r="B60" s="1261"/>
      <c r="C60" s="1261"/>
      <c r="D60" s="1261"/>
      <c r="E60" s="1261" t="s">
        <v>2322</v>
      </c>
      <c r="F60" s="1261" t="s">
        <v>2320</v>
      </c>
      <c r="G60" s="1262" t="s">
        <v>2380</v>
      </c>
      <c r="K60" s="1263"/>
      <c r="L60" s="1261" t="s">
        <v>2369</v>
      </c>
      <c r="M60" s="1263" t="s">
        <v>2381</v>
      </c>
    </row>
    <row r="61" spans="2:13" x14ac:dyDescent="0.4">
      <c r="B61" s="1257">
        <v>15</v>
      </c>
      <c r="C61" s="1257" t="s">
        <v>514</v>
      </c>
      <c r="D61" s="1257" t="s">
        <v>2319</v>
      </c>
      <c r="E61" s="1257" t="s">
        <v>2351</v>
      </c>
      <c r="F61" s="1257" t="s">
        <v>2320</v>
      </c>
      <c r="G61" s="1300" t="s">
        <v>2382</v>
      </c>
      <c r="H61" s="1259"/>
      <c r="I61" s="1259"/>
      <c r="J61" s="1259"/>
      <c r="K61" s="1260"/>
      <c r="L61" s="1257" t="s">
        <v>2320</v>
      </c>
      <c r="M61" s="1260" t="s">
        <v>2383</v>
      </c>
    </row>
    <row r="62" spans="2:13" x14ac:dyDescent="0.4">
      <c r="B62" s="1261"/>
      <c r="C62" s="1261"/>
      <c r="D62" s="1261"/>
      <c r="E62" s="1261"/>
      <c r="F62" s="1261"/>
      <c r="G62" s="1262" t="s">
        <v>2384</v>
      </c>
      <c r="K62" s="1263"/>
      <c r="L62" s="1261"/>
      <c r="M62" s="1263"/>
    </row>
    <row r="63" spans="2:13" ht="18" thickBot="1" x14ac:dyDescent="0.45">
      <c r="B63" s="1314">
        <v>16</v>
      </c>
      <c r="C63" s="1314" t="s">
        <v>514</v>
      </c>
      <c r="D63" s="1314" t="s">
        <v>2324</v>
      </c>
      <c r="E63" s="1314" t="s">
        <v>2351</v>
      </c>
      <c r="F63" s="1314" t="s">
        <v>2320</v>
      </c>
      <c r="G63" s="1315" t="s">
        <v>2385</v>
      </c>
      <c r="H63" s="1317"/>
      <c r="I63" s="1317"/>
      <c r="J63" s="1317"/>
      <c r="K63" s="1318"/>
      <c r="L63" s="1314" t="s">
        <v>2320</v>
      </c>
      <c r="M63" s="1318" t="s">
        <v>2375</v>
      </c>
    </row>
    <row r="64" spans="2:13" x14ac:dyDescent="0.4">
      <c r="B64" s="1324"/>
      <c r="C64" s="1324"/>
      <c r="D64" s="1324"/>
      <c r="E64" s="1324"/>
      <c r="F64" s="1324"/>
      <c r="G64" s="1325"/>
    </row>
    <row r="65" spans="2:13" x14ac:dyDescent="0.4">
      <c r="E65" s="1324"/>
    </row>
    <row r="66" spans="2:13" x14ac:dyDescent="0.4">
      <c r="B66" s="1257">
        <v>17</v>
      </c>
      <c r="C66" s="1257" t="s">
        <v>2386</v>
      </c>
      <c r="D66" s="1257" t="s">
        <v>2301</v>
      </c>
      <c r="E66" s="1268" t="s">
        <v>303</v>
      </c>
      <c r="F66" s="1268" t="s">
        <v>2320</v>
      </c>
      <c r="G66" s="1326" t="s">
        <v>2387</v>
      </c>
      <c r="H66" s="1270"/>
      <c r="I66" s="1270"/>
      <c r="J66" s="1270"/>
      <c r="K66" s="1271"/>
      <c r="L66" s="1268" t="s">
        <v>2388</v>
      </c>
      <c r="M66" s="1271"/>
    </row>
    <row r="67" spans="2:13" x14ac:dyDescent="0.4">
      <c r="B67" s="1261"/>
      <c r="C67" s="1261"/>
      <c r="D67" s="1261"/>
      <c r="E67" s="1261" t="s">
        <v>2322</v>
      </c>
      <c r="F67" s="1261" t="s">
        <v>2320</v>
      </c>
      <c r="G67" s="1262" t="s">
        <v>2389</v>
      </c>
      <c r="K67" s="1263"/>
      <c r="L67" s="1261" t="s">
        <v>2320</v>
      </c>
      <c r="M67" s="1263" t="s">
        <v>2390</v>
      </c>
    </row>
    <row r="68" spans="2:13" ht="18" thickBot="1" x14ac:dyDescent="0.45">
      <c r="B68" s="1314">
        <v>18</v>
      </c>
      <c r="C68" s="1314" t="s">
        <v>2386</v>
      </c>
      <c r="D68" s="1314" t="s">
        <v>2324</v>
      </c>
      <c r="E68" s="1314" t="s">
        <v>2351</v>
      </c>
      <c r="F68" s="1314" t="s">
        <v>2320</v>
      </c>
      <c r="G68" s="1327" t="s">
        <v>2391</v>
      </c>
      <c r="H68" s="1317"/>
      <c r="I68" s="1317"/>
      <c r="J68" s="1317"/>
      <c r="K68" s="1318"/>
      <c r="L68" s="1314" t="s">
        <v>2320</v>
      </c>
      <c r="M68" s="1318"/>
    </row>
    <row r="69" spans="2:13" x14ac:dyDescent="0.4">
      <c r="B69" s="1328">
        <v>19</v>
      </c>
      <c r="C69" s="1328" t="s">
        <v>2392</v>
      </c>
      <c r="D69" s="1328" t="s">
        <v>2301</v>
      </c>
      <c r="E69" s="1328" t="s">
        <v>2322</v>
      </c>
      <c r="F69" s="1328" t="s">
        <v>2320</v>
      </c>
      <c r="G69" s="1329" t="s">
        <v>2393</v>
      </c>
      <c r="H69" s="1330"/>
      <c r="I69" s="1330"/>
      <c r="J69" s="1330"/>
      <c r="K69" s="1331"/>
      <c r="L69" s="1328" t="s">
        <v>2394</v>
      </c>
      <c r="M69" s="1331"/>
    </row>
    <row r="70" spans="2:13" x14ac:dyDescent="0.4">
      <c r="B70" s="1261"/>
      <c r="C70" s="1261"/>
      <c r="D70" s="1261"/>
      <c r="E70" s="1261"/>
      <c r="F70" s="1261" t="s">
        <v>2320</v>
      </c>
      <c r="G70" s="1262" t="s">
        <v>2395</v>
      </c>
      <c r="K70" s="1263"/>
      <c r="L70" s="1261" t="s">
        <v>2320</v>
      </c>
      <c r="M70" s="1263"/>
    </row>
    <row r="71" spans="2:13" ht="18" thickBot="1" x14ac:dyDescent="0.45">
      <c r="B71" s="1314">
        <v>20</v>
      </c>
      <c r="C71" s="1314" t="s">
        <v>2392</v>
      </c>
      <c r="D71" s="1314" t="s">
        <v>2324</v>
      </c>
      <c r="E71" s="1314" t="s">
        <v>2322</v>
      </c>
      <c r="F71" s="1314" t="s">
        <v>2320</v>
      </c>
      <c r="G71" s="1327" t="s">
        <v>2396</v>
      </c>
      <c r="H71" s="1317"/>
      <c r="I71" s="1317"/>
      <c r="J71" s="1317"/>
      <c r="K71" s="1318"/>
      <c r="L71" s="1314" t="s">
        <v>2394</v>
      </c>
      <c r="M71" s="1318" t="s">
        <v>2397</v>
      </c>
    </row>
    <row r="72" spans="2:13" ht="21" customHeight="1" x14ac:dyDescent="0.4"/>
    <row r="74" spans="2:13" ht="27.6" x14ac:dyDescent="0.4">
      <c r="B74" s="120" t="s">
        <v>2398</v>
      </c>
    </row>
    <row r="76" spans="2:13" ht="19.2" x14ac:dyDescent="0.4">
      <c r="B76" s="118" t="s">
        <v>2399</v>
      </c>
      <c r="K76" s="1332" t="s">
        <v>2400</v>
      </c>
    </row>
    <row r="77" spans="2:13" x14ac:dyDescent="0.4">
      <c r="B77" s="1894" t="s">
        <v>0</v>
      </c>
      <c r="C77" s="1895"/>
      <c r="D77" s="1333" t="s">
        <v>2401</v>
      </c>
      <c r="E77" s="1334" t="s">
        <v>2402</v>
      </c>
      <c r="F77" s="1334" t="s">
        <v>2245</v>
      </c>
      <c r="G77" s="1334" t="s">
        <v>2403</v>
      </c>
      <c r="H77" s="1334" t="s">
        <v>305</v>
      </c>
      <c r="I77" s="1334" t="s">
        <v>306</v>
      </c>
      <c r="J77" s="1334" t="s">
        <v>307</v>
      </c>
      <c r="K77" s="1334" t="s">
        <v>243</v>
      </c>
    </row>
    <row r="78" spans="2:13" x14ac:dyDescent="0.4">
      <c r="B78" s="1257" t="s">
        <v>415</v>
      </c>
      <c r="C78" s="1335" t="s">
        <v>2183</v>
      </c>
      <c r="D78" s="1336">
        <v>464.13097250000004</v>
      </c>
      <c r="E78" s="1336">
        <v>431.563581</v>
      </c>
      <c r="F78" s="1337">
        <v>458.41005500000006</v>
      </c>
      <c r="G78" s="1337">
        <v>576.53799500000014</v>
      </c>
      <c r="H78" s="1337">
        <v>703.6220219999999</v>
      </c>
      <c r="I78" s="1337">
        <v>680.69457</v>
      </c>
      <c r="J78" s="1337">
        <v>562.79919000000007</v>
      </c>
      <c r="K78" s="1337"/>
    </row>
    <row r="79" spans="2:13" x14ac:dyDescent="0.4">
      <c r="B79" s="1261" t="s">
        <v>69</v>
      </c>
      <c r="C79" s="1338" t="s">
        <v>2404</v>
      </c>
      <c r="D79" s="1338"/>
      <c r="E79" s="1339">
        <f>+E78/D78-1</f>
        <v>-7.0168537394905361E-2</v>
      </c>
      <c r="F79" s="1339">
        <f>+F78/E78-1</f>
        <v>6.2207459530743137E-2</v>
      </c>
      <c r="G79" s="1339">
        <f t="shared" ref="G79:H79" si="0">+G78/F78-1</f>
        <v>0.25769055174847777</v>
      </c>
      <c r="H79" s="1339">
        <f t="shared" si="0"/>
        <v>0.22042610912399585</v>
      </c>
      <c r="I79" s="1339">
        <f>+I78/H78-1</f>
        <v>-3.258489825948041E-2</v>
      </c>
      <c r="J79" s="1339">
        <f>+J78/I78-1</f>
        <v>-0.17319864913862903</v>
      </c>
      <c r="K79" s="1339"/>
    </row>
    <row r="80" spans="2:13" x14ac:dyDescent="0.4">
      <c r="B80" s="1257" t="s">
        <v>415</v>
      </c>
      <c r="C80" s="1335" t="s">
        <v>2183</v>
      </c>
      <c r="D80" s="1336">
        <v>394.24239999999998</v>
      </c>
      <c r="E80" s="1337">
        <v>409.14797640000006</v>
      </c>
      <c r="F80" s="1337">
        <v>466.43078146200003</v>
      </c>
      <c r="G80" s="1337">
        <v>458.16443338259711</v>
      </c>
      <c r="H80" s="1337">
        <v>724.01633544258209</v>
      </c>
      <c r="I80" s="1337">
        <v>601.28386541424845</v>
      </c>
      <c r="J80" s="1337">
        <v>453.81613476761282</v>
      </c>
      <c r="K80" s="1337"/>
    </row>
    <row r="81" spans="2:11" x14ac:dyDescent="0.4">
      <c r="B81" s="1261" t="s">
        <v>71</v>
      </c>
      <c r="C81" s="1338" t="s">
        <v>2405</v>
      </c>
      <c r="D81" s="1338"/>
      <c r="E81" s="1339">
        <f>+E80/D80-1</f>
        <v>3.7808151533168743E-2</v>
      </c>
      <c r="F81" s="1339">
        <f>+F80/E80-1</f>
        <v>0.140005104182644</v>
      </c>
      <c r="G81" s="1339">
        <f t="shared" ref="G81:H81" si="1">+G80/F80-1</f>
        <v>-1.7722561220107624E-2</v>
      </c>
      <c r="H81" s="1339">
        <f t="shared" si="1"/>
        <v>0.58025434252331265</v>
      </c>
      <c r="I81" s="1339">
        <f>+I80/H80-1</f>
        <v>-0.16951616147349602</v>
      </c>
      <c r="J81" s="1339">
        <f>+J80/I80-1</f>
        <v>-0.24525476090238885</v>
      </c>
      <c r="K81" s="1339"/>
    </row>
    <row r="82" spans="2:11" x14ac:dyDescent="0.4">
      <c r="B82" s="1257" t="s">
        <v>2406</v>
      </c>
      <c r="C82" s="1335" t="s">
        <v>2183</v>
      </c>
      <c r="D82" s="1336">
        <v>142</v>
      </c>
      <c r="E82" s="1336">
        <v>192</v>
      </c>
      <c r="F82" s="1337">
        <v>467.67043899999999</v>
      </c>
      <c r="G82" s="1337">
        <v>537.82102480000003</v>
      </c>
      <c r="H82" s="1337">
        <v>618.49420999999995</v>
      </c>
      <c r="I82" s="1337">
        <v>711.26836379999997</v>
      </c>
      <c r="J82" s="1337">
        <v>817.95858880000003</v>
      </c>
      <c r="K82" s="1337"/>
    </row>
    <row r="83" spans="2:11" x14ac:dyDescent="0.4">
      <c r="B83" s="1261" t="s">
        <v>72</v>
      </c>
      <c r="C83" s="1338" t="s">
        <v>2404</v>
      </c>
      <c r="D83" s="1338"/>
      <c r="E83" s="1339">
        <f>+E82/D82-1</f>
        <v>0.352112676056338</v>
      </c>
      <c r="F83" s="1339">
        <f>+F82/E82-1</f>
        <v>1.4357835364583331</v>
      </c>
      <c r="G83" s="1339">
        <f t="shared" ref="G83:H83" si="2">+G82/F82-1</f>
        <v>0.15000004265824485</v>
      </c>
      <c r="H83" s="1339">
        <f t="shared" si="2"/>
        <v>0.15000005853248277</v>
      </c>
      <c r="I83" s="1339">
        <f>+I82/H82-1</f>
        <v>0.15000003605530932</v>
      </c>
      <c r="J83" s="1339">
        <f>+J82/I82-1</f>
        <v>0.14999995842638114</v>
      </c>
      <c r="K83" s="1339"/>
    </row>
    <row r="84" spans="2:11" x14ac:dyDescent="0.4">
      <c r="B84" s="1257" t="s">
        <v>2407</v>
      </c>
      <c r="C84" s="1335" t="s">
        <v>2183</v>
      </c>
      <c r="D84" s="1337">
        <v>53</v>
      </c>
      <c r="E84" s="1337">
        <v>48.610423150000003</v>
      </c>
      <c r="F84" s="1337">
        <v>51.636398399999997</v>
      </c>
      <c r="G84" s="1337">
        <v>54.218218319999998</v>
      </c>
      <c r="H84" s="1337">
        <v>56.929129236000001</v>
      </c>
      <c r="I84" s="1337">
        <v>59.775585697800004</v>
      </c>
      <c r="J84" s="1337">
        <v>62.764364982689997</v>
      </c>
      <c r="K84" s="1337"/>
    </row>
    <row r="85" spans="2:11" ht="18" thickBot="1" x14ac:dyDescent="0.45">
      <c r="B85" s="1261" t="s">
        <v>72</v>
      </c>
      <c r="C85" s="1340" t="s">
        <v>2405</v>
      </c>
      <c r="D85" s="1340"/>
      <c r="E85" s="1341">
        <f>+E84/D84-1</f>
        <v>-8.2822204716981096E-2</v>
      </c>
      <c r="F85" s="1341">
        <f>+F84/E84-1</f>
        <v>6.2249514690760233E-2</v>
      </c>
      <c r="G85" s="1341">
        <f t="shared" ref="G85:H85" si="3">+G84/F84-1</f>
        <v>5.0000000000000044E-2</v>
      </c>
      <c r="H85" s="1341">
        <f t="shared" si="3"/>
        <v>5.0000000000000044E-2</v>
      </c>
      <c r="I85" s="1341">
        <f>+I84/H84-1</f>
        <v>5.0000000000000044E-2</v>
      </c>
      <c r="J85" s="1341">
        <f>+J84/I84-1</f>
        <v>4.9999999999999822E-2</v>
      </c>
      <c r="K85" s="1341"/>
    </row>
    <row r="86" spans="2:11" x14ac:dyDescent="0.4">
      <c r="B86" s="1342" t="s">
        <v>669</v>
      </c>
      <c r="C86" s="1343" t="s">
        <v>2183</v>
      </c>
      <c r="D86" s="1344">
        <f>D78+D80+D82+D84</f>
        <v>1053.3733725</v>
      </c>
      <c r="E86" s="1344">
        <f t="shared" ref="E86:J86" si="4">E78+E80+E82+E84</f>
        <v>1081.32198055</v>
      </c>
      <c r="F86" s="1344">
        <f t="shared" si="4"/>
        <v>1444.1476738619999</v>
      </c>
      <c r="G86" s="1344">
        <f t="shared" si="4"/>
        <v>1626.7416715025972</v>
      </c>
      <c r="H86" s="1344">
        <f t="shared" si="4"/>
        <v>2103.0616966785819</v>
      </c>
      <c r="I86" s="1344">
        <f t="shared" si="4"/>
        <v>2053.0223849120484</v>
      </c>
      <c r="J86" s="1344">
        <f t="shared" si="4"/>
        <v>1897.3382785503031</v>
      </c>
      <c r="K86" s="1345"/>
    </row>
    <row r="87" spans="2:11" ht="18" thickBot="1" x14ac:dyDescent="0.45">
      <c r="B87" s="1346" t="s">
        <v>2408</v>
      </c>
      <c r="C87" s="1347" t="s">
        <v>2405</v>
      </c>
      <c r="D87" s="1347"/>
      <c r="E87" s="1348">
        <f>+E86/D86-1</f>
        <v>2.6532480105956102E-2</v>
      </c>
      <c r="F87" s="1348">
        <f>+F86/E86-1</f>
        <v>0.33553899748477645</v>
      </c>
      <c r="G87" s="1348">
        <f t="shared" ref="G87:H87" si="5">+G86/F86-1</f>
        <v>0.12643720648892987</v>
      </c>
      <c r="H87" s="1348">
        <f t="shared" si="5"/>
        <v>0.29280618645246537</v>
      </c>
      <c r="I87" s="1348">
        <f>+I86/H86-1</f>
        <v>-2.3793553867469397E-2</v>
      </c>
      <c r="J87" s="1348">
        <f>+J86/I86-1</f>
        <v>-7.5831665307640961E-2</v>
      </c>
      <c r="K87" s="1349"/>
    </row>
    <row r="88" spans="2:11" x14ac:dyDescent="0.4">
      <c r="B88" s="1261" t="s">
        <v>670</v>
      </c>
      <c r="C88" s="1350" t="s">
        <v>2183</v>
      </c>
      <c r="D88" s="1351">
        <v>156</v>
      </c>
      <c r="E88" s="1351">
        <v>142</v>
      </c>
      <c r="F88" s="1352">
        <v>173.21915000000001</v>
      </c>
      <c r="G88" s="1352">
        <v>173.21915000000001</v>
      </c>
      <c r="H88" s="1352">
        <v>173.21915000000001</v>
      </c>
      <c r="I88" s="1352">
        <v>173.21915000000001</v>
      </c>
      <c r="J88" s="1352">
        <v>173.21915000000001</v>
      </c>
      <c r="K88" s="1352"/>
    </row>
    <row r="89" spans="2:11" x14ac:dyDescent="0.4">
      <c r="B89" s="1261" t="s">
        <v>2409</v>
      </c>
      <c r="C89" s="1338" t="s">
        <v>2404</v>
      </c>
      <c r="D89" s="1338"/>
      <c r="E89" s="1339">
        <f>+E88/D88-1</f>
        <v>-8.9743589743589758E-2</v>
      </c>
      <c r="F89" s="1339">
        <f>+F88/E88-1</f>
        <v>0.21985316901408458</v>
      </c>
      <c r="G89" s="1339">
        <f t="shared" ref="G89:H89" si="6">+G88/F88-1</f>
        <v>0</v>
      </c>
      <c r="H89" s="1339">
        <f t="shared" si="6"/>
        <v>0</v>
      </c>
      <c r="I89" s="1339">
        <f>+I88/H88-1</f>
        <v>0</v>
      </c>
      <c r="J89" s="1339">
        <f>+J88/I88-1</f>
        <v>0</v>
      </c>
      <c r="K89" s="1339"/>
    </row>
    <row r="90" spans="2:11" x14ac:dyDescent="0.4">
      <c r="B90" s="1257" t="s">
        <v>670</v>
      </c>
      <c r="C90" s="1335" t="s">
        <v>2183</v>
      </c>
      <c r="D90" s="1353"/>
      <c r="E90" s="1337"/>
      <c r="F90" s="1337">
        <v>0</v>
      </c>
      <c r="G90" s="1337">
        <v>9.5275410720000018</v>
      </c>
      <c r="H90" s="1337">
        <v>73.710006675013332</v>
      </c>
      <c r="I90" s="1337">
        <v>87.694916009488679</v>
      </c>
      <c r="J90" s="1337">
        <v>103.05847736924588</v>
      </c>
      <c r="K90" s="1337"/>
    </row>
    <row r="91" spans="2:11" ht="18" thickBot="1" x14ac:dyDescent="0.45">
      <c r="B91" s="1264" t="s">
        <v>2410</v>
      </c>
      <c r="C91" s="1338" t="s">
        <v>2405</v>
      </c>
      <c r="D91" s="1338"/>
      <c r="E91" s="1339" t="e">
        <f>+E90/D90-1</f>
        <v>#DIV/0!</v>
      </c>
      <c r="F91" s="1339" t="e">
        <f>+F90/E90-1</f>
        <v>#DIV/0!</v>
      </c>
      <c r="G91" s="1339" t="e">
        <f t="shared" ref="G91:H91" si="7">+G90/F90-1</f>
        <v>#DIV/0!</v>
      </c>
      <c r="H91" s="1339">
        <f t="shared" si="7"/>
        <v>6.7365194353909281</v>
      </c>
      <c r="I91" s="1339">
        <f>+I90/H90-1</f>
        <v>0.18972877585176007</v>
      </c>
      <c r="J91" s="1339">
        <f>+J90/I90-1</f>
        <v>0.17519329579031528</v>
      </c>
      <c r="K91" s="1339"/>
    </row>
    <row r="92" spans="2:11" x14ac:dyDescent="0.4">
      <c r="B92" s="1354" t="s">
        <v>2411</v>
      </c>
      <c r="C92" s="1355" t="s">
        <v>2183</v>
      </c>
      <c r="D92" s="1356">
        <f>D86+D88+D90</f>
        <v>1209.3733725</v>
      </c>
      <c r="E92" s="1356">
        <f t="shared" ref="E92:J92" si="8">E86+E88+E90</f>
        <v>1223.32198055</v>
      </c>
      <c r="F92" s="1356">
        <f t="shared" si="8"/>
        <v>1617.3668238619998</v>
      </c>
      <c r="G92" s="1356">
        <f t="shared" si="8"/>
        <v>1809.4883625745974</v>
      </c>
      <c r="H92" s="1356">
        <f t="shared" si="8"/>
        <v>2349.990853353595</v>
      </c>
      <c r="I92" s="1356">
        <f t="shared" si="8"/>
        <v>2313.936450921537</v>
      </c>
      <c r="J92" s="1356">
        <f t="shared" si="8"/>
        <v>2173.6159059195488</v>
      </c>
      <c r="K92" s="1357"/>
    </row>
    <row r="93" spans="2:11" ht="18" thickBot="1" x14ac:dyDescent="0.45">
      <c r="B93" s="1358" t="s">
        <v>284</v>
      </c>
      <c r="C93" s="1347" t="s">
        <v>2405</v>
      </c>
      <c r="D93" s="1347"/>
      <c r="E93" s="1348">
        <f>+E92/D92-1</f>
        <v>1.1533748275907252E-2</v>
      </c>
      <c r="F93" s="1348">
        <f>+F92/E92-1</f>
        <v>0.32211049059613805</v>
      </c>
      <c r="G93" s="1348">
        <f t="shared" ref="G93:H93" si="9">+G92/F92-1</f>
        <v>0.11878662025096065</v>
      </c>
      <c r="H93" s="1348">
        <f t="shared" si="9"/>
        <v>0.29870459625943857</v>
      </c>
      <c r="I93" s="1348">
        <f>+I92/H92-1</f>
        <v>-1.534235862263289E-2</v>
      </c>
      <c r="J93" s="1348">
        <f>+J92/I92-1</f>
        <v>-6.0641486046907112E-2</v>
      </c>
      <c r="K93" s="1349"/>
    </row>
    <row r="96" spans="2:11" ht="19.2" x14ac:dyDescent="0.4">
      <c r="B96" s="118" t="s">
        <v>2412</v>
      </c>
      <c r="K96" s="1332" t="s">
        <v>2413</v>
      </c>
    </row>
    <row r="97" spans="2:11" x14ac:dyDescent="0.4">
      <c r="B97" s="1896" t="s">
        <v>0</v>
      </c>
      <c r="C97" s="1897"/>
      <c r="D97" s="1359" t="s">
        <v>2401</v>
      </c>
      <c r="E97" s="1360" t="s">
        <v>2402</v>
      </c>
      <c r="F97" s="1360" t="s">
        <v>2245</v>
      </c>
      <c r="G97" s="1360" t="s">
        <v>2403</v>
      </c>
      <c r="H97" s="1360" t="s">
        <v>305</v>
      </c>
      <c r="I97" s="1360" t="s">
        <v>306</v>
      </c>
      <c r="J97" s="1360" t="s">
        <v>307</v>
      </c>
      <c r="K97" s="1360" t="s">
        <v>243</v>
      </c>
    </row>
    <row r="98" spans="2:11" x14ac:dyDescent="0.4">
      <c r="B98" s="1257" t="s">
        <v>415</v>
      </c>
      <c r="C98" s="1335" t="s">
        <v>2</v>
      </c>
      <c r="D98" s="1336">
        <v>1025.5</v>
      </c>
      <c r="E98" s="1336">
        <v>1015.9</v>
      </c>
      <c r="F98" s="1337">
        <v>1247</v>
      </c>
      <c r="G98" s="1337">
        <v>1473.2</v>
      </c>
      <c r="H98" s="1337">
        <v>1705.9</v>
      </c>
      <c r="I98" s="1337">
        <v>1596</v>
      </c>
      <c r="J98" s="1337">
        <v>1264</v>
      </c>
      <c r="K98" s="1337"/>
    </row>
    <row r="99" spans="2:11" x14ac:dyDescent="0.4">
      <c r="B99" s="1261" t="s">
        <v>69</v>
      </c>
      <c r="C99" s="1338" t="s">
        <v>2404</v>
      </c>
      <c r="D99" s="1338"/>
      <c r="E99" s="1339">
        <f>+E98/D98-1</f>
        <v>-9.36128717698681E-3</v>
      </c>
      <c r="F99" s="1339">
        <f>+F98/E98-1</f>
        <v>0.22748301998228171</v>
      </c>
      <c r="G99" s="1339">
        <f t="shared" ref="G99:H99" si="10">+G98/F98-1</f>
        <v>0.18139534883720931</v>
      </c>
      <c r="H99" s="1339">
        <f t="shared" si="10"/>
        <v>0.15795547108335595</v>
      </c>
      <c r="I99" s="1339">
        <f>+I98/H98-1</f>
        <v>-6.4423471481329542E-2</v>
      </c>
      <c r="J99" s="1339">
        <f>+J98/I98-1</f>
        <v>-0.20802005012531333</v>
      </c>
      <c r="K99" s="1339"/>
    </row>
    <row r="100" spans="2:11" x14ac:dyDescent="0.4">
      <c r="B100" s="1257" t="s">
        <v>415</v>
      </c>
      <c r="C100" s="1335" t="s">
        <v>2</v>
      </c>
      <c r="D100" s="1336">
        <v>742.7</v>
      </c>
      <c r="E100" s="1336">
        <v>764.91120000000001</v>
      </c>
      <c r="F100" s="1337">
        <v>883.1</v>
      </c>
      <c r="G100" s="1337">
        <v>881.72932924538759</v>
      </c>
      <c r="H100" s="1337">
        <v>1333.8475474845236</v>
      </c>
      <c r="I100" s="1337">
        <v>1044.0688208723529</v>
      </c>
      <c r="J100" s="1337">
        <v>683.76409467438282</v>
      </c>
      <c r="K100" s="1337"/>
    </row>
    <row r="101" spans="2:11" x14ac:dyDescent="0.4">
      <c r="B101" s="1261" t="s">
        <v>71</v>
      </c>
      <c r="C101" s="1338" t="s">
        <v>2404</v>
      </c>
      <c r="D101" s="1338"/>
      <c r="E101" s="1339">
        <f>+E100/D100-1</f>
        <v>2.9906018580853511E-2</v>
      </c>
      <c r="F101" s="1339">
        <f>+F100/E100-1</f>
        <v>0.15451309903685551</v>
      </c>
      <c r="G101" s="1339">
        <f t="shared" ref="G101:H101" si="11">+G100/F100-1</f>
        <v>-1.5521127331133977E-3</v>
      </c>
      <c r="H101" s="1339">
        <f t="shared" si="11"/>
        <v>0.51276304784607007</v>
      </c>
      <c r="I101" s="1339">
        <f>+I100/H100-1</f>
        <v>-0.2172502600905617</v>
      </c>
      <c r="J101" s="1339">
        <f>+J100/I100-1</f>
        <v>-0.34509672063276819</v>
      </c>
      <c r="K101" s="1339"/>
    </row>
    <row r="102" spans="2:11" x14ac:dyDescent="0.4">
      <c r="B102" s="1257" t="s">
        <v>2406</v>
      </c>
      <c r="C102" s="1335" t="s">
        <v>2</v>
      </c>
      <c r="D102" s="1336">
        <v>354</v>
      </c>
      <c r="E102" s="1336">
        <v>361</v>
      </c>
      <c r="F102" s="1337">
        <v>778.78440000000001</v>
      </c>
      <c r="G102" s="1337">
        <v>895.60208999999986</v>
      </c>
      <c r="H102" s="1337">
        <v>1029.9424499999998</v>
      </c>
      <c r="I102" s="1337">
        <v>1184.4338600000001</v>
      </c>
      <c r="J102" s="1337">
        <v>1362.0989</v>
      </c>
      <c r="K102" s="1361" t="s">
        <v>2414</v>
      </c>
    </row>
    <row r="103" spans="2:11" x14ac:dyDescent="0.4">
      <c r="B103" s="1261" t="s">
        <v>72</v>
      </c>
      <c r="C103" s="1338" t="s">
        <v>2404</v>
      </c>
      <c r="D103" s="1338"/>
      <c r="E103" s="1339">
        <f>+E102/D102-1</f>
        <v>1.9774011299435124E-2</v>
      </c>
      <c r="F103" s="1339">
        <f>+F102/E102-1</f>
        <v>1.1572975069252078</v>
      </c>
      <c r="G103" s="1339">
        <f t="shared" ref="G103:H103" si="12">+G102/F102-1</f>
        <v>0.15000003852157273</v>
      </c>
      <c r="H103" s="1339">
        <f t="shared" si="12"/>
        <v>0.15000005192037902</v>
      </c>
      <c r="I103" s="1339">
        <f>+I102/H102-1</f>
        <v>0.15000004126444177</v>
      </c>
      <c r="J103" s="1339">
        <f>+J102/I102-1</f>
        <v>0.14999996707287644</v>
      </c>
      <c r="K103" s="1339"/>
    </row>
    <row r="104" spans="2:11" x14ac:dyDescent="0.4">
      <c r="B104" s="1257" t="s">
        <v>2407</v>
      </c>
      <c r="C104" s="1335" t="s">
        <v>2</v>
      </c>
      <c r="D104" s="1336">
        <v>201</v>
      </c>
      <c r="E104" s="1336">
        <v>170</v>
      </c>
      <c r="F104" s="1337">
        <v>197.2878</v>
      </c>
      <c r="G104" s="1337">
        <v>207.15218999999999</v>
      </c>
      <c r="H104" s="1337">
        <v>217.50979949999996</v>
      </c>
      <c r="I104" s="1337">
        <v>228.38528947499995</v>
      </c>
      <c r="J104" s="1337">
        <v>239.80455394874997</v>
      </c>
      <c r="K104" s="1362" t="s">
        <v>2415</v>
      </c>
    </row>
    <row r="105" spans="2:11" ht="18" thickBot="1" x14ac:dyDescent="0.45">
      <c r="B105" s="1261" t="s">
        <v>72</v>
      </c>
      <c r="C105" s="1338" t="s">
        <v>2404</v>
      </c>
      <c r="D105" s="1338"/>
      <c r="E105" s="1339">
        <f>+E104/D104-1</f>
        <v>-0.154228855721393</v>
      </c>
      <c r="F105" s="1339">
        <f>+F104/E104-1</f>
        <v>0.16051647058823537</v>
      </c>
      <c r="G105" s="1339">
        <f t="shared" ref="G105:H105" si="13">+G104/F104-1</f>
        <v>4.9999999999999822E-2</v>
      </c>
      <c r="H105" s="1339">
        <f t="shared" si="13"/>
        <v>4.9999999999999822E-2</v>
      </c>
      <c r="I105" s="1339">
        <f>+I104/H104-1</f>
        <v>5.0000000000000044E-2</v>
      </c>
      <c r="J105" s="1339">
        <f>+J104/I104-1</f>
        <v>5.0000000000000044E-2</v>
      </c>
      <c r="K105" s="1339"/>
    </row>
    <row r="106" spans="2:11" x14ac:dyDescent="0.4">
      <c r="B106" s="1363" t="s">
        <v>669</v>
      </c>
      <c r="C106" s="1364" t="s">
        <v>2</v>
      </c>
      <c r="D106" s="1365">
        <f>D98+D100+D102+D104</f>
        <v>2323.1999999999998</v>
      </c>
      <c r="E106" s="1365">
        <f t="shared" ref="E106:J106" si="14">E98+E100+E102+E104</f>
        <v>2311.8112000000001</v>
      </c>
      <c r="F106" s="1365">
        <f t="shared" si="14"/>
        <v>3106.1722</v>
      </c>
      <c r="G106" s="1365">
        <f t="shared" si="14"/>
        <v>3457.6836092453873</v>
      </c>
      <c r="H106" s="1365">
        <f t="shared" si="14"/>
        <v>4287.1997969845233</v>
      </c>
      <c r="I106" s="1365">
        <f t="shared" si="14"/>
        <v>4052.8879703473531</v>
      </c>
      <c r="J106" s="1365">
        <f t="shared" si="14"/>
        <v>3549.6675486231325</v>
      </c>
      <c r="K106" s="1366"/>
    </row>
    <row r="107" spans="2:11" ht="18" thickBot="1" x14ac:dyDescent="0.45">
      <c r="B107" s="1367" t="s">
        <v>2408</v>
      </c>
      <c r="C107" s="1347" t="s">
        <v>2405</v>
      </c>
      <c r="D107" s="1347"/>
      <c r="E107" s="1348">
        <f>+E106/D106-1</f>
        <v>-4.902203856749221E-3</v>
      </c>
      <c r="F107" s="1348">
        <f>+F106/E106-1</f>
        <v>0.34360980689080489</v>
      </c>
      <c r="G107" s="1348">
        <f t="shared" ref="G107:H107" si="15">+G106/F106-1</f>
        <v>0.11316546109239778</v>
      </c>
      <c r="H107" s="1348">
        <f t="shared" si="15"/>
        <v>0.23990517394972755</v>
      </c>
      <c r="I107" s="1348">
        <f>+I106/H106-1</f>
        <v>-5.4653815481605861E-2</v>
      </c>
      <c r="J107" s="1348">
        <f>+J106/I106-1</f>
        <v>-0.12416341764341743</v>
      </c>
      <c r="K107" s="1349"/>
    </row>
    <row r="108" spans="2:11" x14ac:dyDescent="0.4">
      <c r="B108" s="1257" t="s">
        <v>670</v>
      </c>
      <c r="C108" s="1335" t="s">
        <v>2416</v>
      </c>
      <c r="D108" s="1336">
        <v>83.281499999999994</v>
      </c>
      <c r="E108" s="1336">
        <v>79.39130999999999</v>
      </c>
      <c r="F108" s="1337">
        <v>95.213999999999999</v>
      </c>
      <c r="G108" s="1337">
        <v>95.213999999999999</v>
      </c>
      <c r="H108" s="1337">
        <v>95.213999999999999</v>
      </c>
      <c r="I108" s="1337">
        <v>95.213999999999999</v>
      </c>
      <c r="J108" s="1337">
        <v>95.213999999999999</v>
      </c>
      <c r="K108" s="1337"/>
    </row>
    <row r="109" spans="2:11" x14ac:dyDescent="0.4">
      <c r="B109" s="1261" t="s">
        <v>2409</v>
      </c>
      <c r="C109" s="1338" t="s">
        <v>2404</v>
      </c>
      <c r="D109" s="1338"/>
      <c r="E109" s="1339">
        <f>+E108/D108-1</f>
        <v>-4.6711334450027953E-2</v>
      </c>
      <c r="F109" s="1339">
        <f>+F108/E108-1</f>
        <v>0.19930002414621972</v>
      </c>
      <c r="G109" s="1339">
        <f t="shared" ref="G109:H109" si="16">+G108/F108-1</f>
        <v>0</v>
      </c>
      <c r="H109" s="1339">
        <f t="shared" si="16"/>
        <v>0</v>
      </c>
      <c r="I109" s="1339">
        <f>+I108/H108-1</f>
        <v>0</v>
      </c>
      <c r="J109" s="1339">
        <f>+J108/I108-1</f>
        <v>0</v>
      </c>
      <c r="K109" s="1339"/>
    </row>
    <row r="110" spans="2:11" x14ac:dyDescent="0.4">
      <c r="B110" s="1257" t="s">
        <v>670</v>
      </c>
      <c r="C110" s="1335" t="s">
        <v>2416</v>
      </c>
      <c r="D110" s="1336"/>
      <c r="E110" s="1336"/>
      <c r="F110" s="1337"/>
      <c r="G110" s="1337">
        <v>25.610285700000002</v>
      </c>
      <c r="H110" s="1337">
        <v>141.58068120000001</v>
      </c>
      <c r="I110" s="1337">
        <v>153.00471716999999</v>
      </c>
      <c r="J110" s="1337">
        <v>161.35290805924996</v>
      </c>
      <c r="K110" s="1337"/>
    </row>
    <row r="111" spans="2:11" ht="18" thickBot="1" x14ac:dyDescent="0.45">
      <c r="B111" s="1264" t="s">
        <v>2410</v>
      </c>
      <c r="C111" s="1338" t="s">
        <v>2404</v>
      </c>
      <c r="D111" s="1338"/>
      <c r="E111" s="1339" t="e">
        <f>+E110/D110-1</f>
        <v>#DIV/0!</v>
      </c>
      <c r="F111" s="1339" t="e">
        <f>+F110/E110-1</f>
        <v>#DIV/0!</v>
      </c>
      <c r="G111" s="1339" t="e">
        <f t="shared" ref="G111:H111" si="17">+G110/F110-1</f>
        <v>#DIV/0!</v>
      </c>
      <c r="H111" s="1339">
        <f t="shared" si="17"/>
        <v>4.5282741808694462</v>
      </c>
      <c r="I111" s="1339">
        <f>+I110/H110-1</f>
        <v>8.0689228736384733E-2</v>
      </c>
      <c r="J111" s="1339">
        <f>+J110/I110-1</f>
        <v>5.4561656945350867E-2</v>
      </c>
      <c r="K111" s="1339"/>
    </row>
    <row r="112" spans="2:11" x14ac:dyDescent="0.4">
      <c r="B112" s="1354" t="s">
        <v>670</v>
      </c>
      <c r="C112" s="1355" t="s">
        <v>2416</v>
      </c>
      <c r="D112" s="1356">
        <f>D108+D110</f>
        <v>83.281499999999994</v>
      </c>
      <c r="E112" s="1356">
        <f t="shared" ref="E112:J112" si="18">E108+E110</f>
        <v>79.39130999999999</v>
      </c>
      <c r="F112" s="1356">
        <f t="shared" si="18"/>
        <v>95.213999999999999</v>
      </c>
      <c r="G112" s="1356">
        <f t="shared" si="18"/>
        <v>120.8242857</v>
      </c>
      <c r="H112" s="1356">
        <f t="shared" si="18"/>
        <v>236.79468120000001</v>
      </c>
      <c r="I112" s="1356">
        <f t="shared" si="18"/>
        <v>248.21871716999999</v>
      </c>
      <c r="J112" s="1356">
        <f t="shared" si="18"/>
        <v>256.56690805924995</v>
      </c>
      <c r="K112" s="1357"/>
    </row>
    <row r="113" spans="2:11" ht="18" thickBot="1" x14ac:dyDescent="0.45">
      <c r="B113" s="1358" t="s">
        <v>2408</v>
      </c>
      <c r="C113" s="1347" t="s">
        <v>2405</v>
      </c>
      <c r="D113" s="1347"/>
      <c r="E113" s="1348">
        <f>+E112/D112-1</f>
        <v>-4.6711334450027953E-2</v>
      </c>
      <c r="F113" s="1348">
        <f>+F112/E112-1</f>
        <v>0.19930002414621972</v>
      </c>
      <c r="G113" s="1348">
        <f t="shared" ref="G113:H113" si="19">+G112/F112-1</f>
        <v>0.26897605079085007</v>
      </c>
      <c r="H113" s="1348">
        <f t="shared" si="19"/>
        <v>0.95982686616453972</v>
      </c>
      <c r="I113" s="1348">
        <f>+I112/H112-1</f>
        <v>4.8244478769990051E-2</v>
      </c>
      <c r="J113" s="1348">
        <f>+J112/I112-1</f>
        <v>3.3632398815164555E-2</v>
      </c>
      <c r="K113" s="1349"/>
    </row>
  </sheetData>
  <mergeCells count="3">
    <mergeCell ref="G4:K4"/>
    <mergeCell ref="B77:C77"/>
    <mergeCell ref="B97:C97"/>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5256-F2ED-420B-91CA-F0874D2AAFAD}">
  <sheetPr>
    <tabColor theme="8" tint="-0.249977111117893"/>
  </sheetPr>
  <dimension ref="A1:BM210"/>
  <sheetViews>
    <sheetView showGridLines="0" zoomScale="55" zoomScaleNormal="55" workbookViewId="0">
      <pane xSplit="6" ySplit="6" topLeftCell="AW7" activePane="bottomRight" state="frozen"/>
      <selection pane="topRight" activeCell="G1" sqref="G1"/>
      <selection pane="bottomLeft" activeCell="A6" sqref="A6"/>
      <selection pane="bottomRight" activeCell="AV18" sqref="AV18"/>
    </sheetView>
  </sheetViews>
  <sheetFormatPr defaultColWidth="9" defaultRowHeight="17.399999999999999" x14ac:dyDescent="0.4"/>
  <cols>
    <col min="1" max="1" width="3.59765625" style="798" customWidth="1"/>
    <col min="2" max="2" width="20.59765625" style="25" customWidth="1"/>
    <col min="3" max="3" width="15.59765625" style="25" customWidth="1"/>
    <col min="4" max="4" width="60.59765625" style="25" customWidth="1"/>
    <col min="5" max="5" width="20.59765625" style="25" customWidth="1"/>
    <col min="6" max="6" width="17.59765625" style="25" customWidth="1"/>
    <col min="7" max="10" width="15.59765625" style="25" customWidth="1"/>
    <col min="11" max="22" width="12.59765625" style="798" hidden="1" customWidth="1"/>
    <col min="23" max="23" width="15.59765625" style="798" hidden="1" customWidth="1"/>
    <col min="24" max="27" width="12.59765625" style="798" hidden="1" customWidth="1"/>
    <col min="28" max="29" width="15.59765625" style="798" hidden="1" customWidth="1"/>
    <col min="30" max="46" width="12.59765625" style="798" hidden="1" customWidth="1"/>
    <col min="47" max="58" width="16.59765625" style="798" customWidth="1"/>
    <col min="59" max="59" width="18.59765625" style="798" customWidth="1"/>
    <col min="60" max="63" width="16.59765625" style="798" customWidth="1"/>
    <col min="64" max="65" width="18.59765625" style="798" customWidth="1"/>
    <col min="66" max="16384" width="9" style="798"/>
  </cols>
  <sheetData>
    <row r="1" spans="1:65" x14ac:dyDescent="0.4">
      <c r="AU1" s="799"/>
      <c r="AV1" s="799"/>
      <c r="AW1" s="799"/>
      <c r="AX1" s="799"/>
      <c r="AY1" s="799"/>
      <c r="AZ1" s="799"/>
      <c r="BA1" s="799"/>
      <c r="BB1" s="799"/>
      <c r="BC1" s="799"/>
      <c r="BD1" s="799"/>
      <c r="BE1" s="799"/>
      <c r="BF1" s="799"/>
      <c r="BG1" s="799"/>
      <c r="BH1" s="799"/>
      <c r="BI1" s="799"/>
      <c r="BJ1" s="799"/>
      <c r="BK1" s="799"/>
      <c r="BL1" s="799"/>
      <c r="BM1" s="799"/>
    </row>
    <row r="2" spans="1:65" x14ac:dyDescent="0.4">
      <c r="AU2" s="799"/>
      <c r="AV2" s="799"/>
      <c r="AW2" s="799"/>
      <c r="AX2" s="799"/>
      <c r="AY2" s="799"/>
      <c r="AZ2" s="799"/>
      <c r="BA2" s="799"/>
      <c r="BB2" s="799"/>
      <c r="BC2" s="799"/>
      <c r="BD2" s="799"/>
      <c r="BE2" s="799"/>
      <c r="BF2" s="799"/>
      <c r="BG2" s="799"/>
      <c r="BH2" s="799"/>
      <c r="BI2" s="799"/>
      <c r="BJ2" s="799"/>
      <c r="BK2" s="799"/>
      <c r="BL2" s="799"/>
      <c r="BM2" s="799"/>
    </row>
    <row r="3" spans="1:65" ht="27.6" x14ac:dyDescent="0.4">
      <c r="B3" s="800" t="s">
        <v>563</v>
      </c>
      <c r="AU3" s="29">
        <f>SUBTOTAL(9,AU7:AU208)</f>
        <v>1773000000</v>
      </c>
      <c r="AV3" s="29">
        <f t="shared" ref="AV3:BM3" si="0">SUBTOTAL(9,AV7:AV208)</f>
        <v>1354375000</v>
      </c>
      <c r="AW3" s="29">
        <f t="shared" si="0"/>
        <v>1438875000</v>
      </c>
      <c r="AX3" s="29">
        <f t="shared" si="0"/>
        <v>1808000000</v>
      </c>
      <c r="AY3" s="29">
        <f t="shared" si="0"/>
        <v>0</v>
      </c>
      <c r="AZ3" s="29">
        <f t="shared" si="0"/>
        <v>0</v>
      </c>
      <c r="BA3" s="29">
        <f t="shared" si="0"/>
        <v>755875000</v>
      </c>
      <c r="BB3" s="29">
        <f t="shared" si="0"/>
        <v>413875000</v>
      </c>
      <c r="BC3" s="29">
        <f t="shared" si="0"/>
        <v>443875000</v>
      </c>
      <c r="BD3" s="29">
        <f t="shared" si="0"/>
        <v>85000000</v>
      </c>
      <c r="BE3" s="29">
        <f t="shared" si="0"/>
        <v>899750000</v>
      </c>
      <c r="BF3" s="29">
        <f t="shared" si="0"/>
        <v>254500000</v>
      </c>
      <c r="BG3" s="29">
        <f t="shared" si="0"/>
        <v>9227125000</v>
      </c>
      <c r="BH3" s="29">
        <f t="shared" si="0"/>
        <v>2811970000</v>
      </c>
      <c r="BI3" s="29">
        <f t="shared" si="0"/>
        <v>1780000000</v>
      </c>
      <c r="BJ3" s="29">
        <f t="shared" si="0"/>
        <v>1323625000</v>
      </c>
      <c r="BK3" s="29">
        <f t="shared" si="0"/>
        <v>93750000</v>
      </c>
      <c r="BL3" s="29">
        <f t="shared" si="0"/>
        <v>6009345000</v>
      </c>
      <c r="BM3" s="29">
        <f t="shared" si="0"/>
        <v>3019875000</v>
      </c>
    </row>
    <row r="4" spans="1:65" x14ac:dyDescent="0.4">
      <c r="AU4" s="29">
        <f t="shared" ref="AU4:BF4" si="1">SUM(AU7:AU208)</f>
        <v>1773000000</v>
      </c>
      <c r="AV4" s="29">
        <f t="shared" si="1"/>
        <v>1354375000</v>
      </c>
      <c r="AW4" s="29">
        <f t="shared" si="1"/>
        <v>1438875000</v>
      </c>
      <c r="AX4" s="29">
        <f t="shared" si="1"/>
        <v>1808000000</v>
      </c>
      <c r="AY4" s="29">
        <f t="shared" si="1"/>
        <v>0</v>
      </c>
      <c r="AZ4" s="29">
        <f t="shared" si="1"/>
        <v>0</v>
      </c>
      <c r="BA4" s="29">
        <f t="shared" si="1"/>
        <v>755875000</v>
      </c>
      <c r="BB4" s="29">
        <f t="shared" si="1"/>
        <v>413875000</v>
      </c>
      <c r="BC4" s="29">
        <f t="shared" si="1"/>
        <v>443875000</v>
      </c>
      <c r="BD4" s="29">
        <f t="shared" si="1"/>
        <v>85000000</v>
      </c>
      <c r="BE4" s="29">
        <f t="shared" si="1"/>
        <v>899750000</v>
      </c>
      <c r="BF4" s="29">
        <f t="shared" si="1"/>
        <v>254500000</v>
      </c>
      <c r="BG4" s="801">
        <f>SUM(BG7:BG208)</f>
        <v>9227125000</v>
      </c>
      <c r="BH4" s="29">
        <f t="shared" ref="BH4:BM4" si="2">SUM(BH7:BH208)</f>
        <v>2811970000</v>
      </c>
      <c r="BI4" s="29">
        <f t="shared" si="2"/>
        <v>1780000000</v>
      </c>
      <c r="BJ4" s="29">
        <f t="shared" si="2"/>
        <v>1323625000</v>
      </c>
      <c r="BK4" s="29">
        <f t="shared" si="2"/>
        <v>93750000</v>
      </c>
      <c r="BL4" s="801">
        <f t="shared" si="2"/>
        <v>6009345000</v>
      </c>
      <c r="BM4" s="801">
        <f t="shared" si="2"/>
        <v>3019875000</v>
      </c>
    </row>
    <row r="5" spans="1:65" ht="21.9" customHeight="1" x14ac:dyDescent="0.4">
      <c r="B5" s="802" t="s">
        <v>0</v>
      </c>
      <c r="C5" s="803"/>
      <c r="D5" s="803"/>
      <c r="E5" s="803"/>
      <c r="F5" s="804"/>
      <c r="G5" s="803"/>
      <c r="H5" s="803"/>
      <c r="I5" s="803"/>
      <c r="J5" s="804"/>
      <c r="K5" s="805" t="s">
        <v>2</v>
      </c>
      <c r="L5" s="805"/>
      <c r="M5" s="805"/>
      <c r="N5" s="805"/>
      <c r="O5" s="805"/>
      <c r="P5" s="805"/>
      <c r="Q5" s="805"/>
      <c r="R5" s="805"/>
      <c r="S5" s="805"/>
      <c r="T5" s="805"/>
      <c r="U5" s="805"/>
      <c r="V5" s="805"/>
      <c r="W5" s="805"/>
      <c r="X5" s="805"/>
      <c r="Y5" s="805"/>
      <c r="Z5" s="805"/>
      <c r="AA5" s="805"/>
      <c r="AB5" s="805"/>
      <c r="AC5" s="806"/>
      <c r="AD5" s="807" t="s">
        <v>3</v>
      </c>
      <c r="AE5" s="807"/>
      <c r="AF5" s="807"/>
      <c r="AG5" s="807"/>
      <c r="AH5" s="807"/>
      <c r="AI5" s="807"/>
      <c r="AJ5" s="807"/>
      <c r="AK5" s="807"/>
      <c r="AL5" s="807"/>
      <c r="AM5" s="807"/>
      <c r="AN5" s="807"/>
      <c r="AO5" s="807"/>
      <c r="AP5" s="807"/>
      <c r="AQ5" s="807"/>
      <c r="AR5" s="807"/>
      <c r="AS5" s="807"/>
      <c r="AT5" s="808"/>
      <c r="AU5" s="809" t="s">
        <v>4</v>
      </c>
      <c r="AV5" s="810"/>
      <c r="AW5" s="810"/>
      <c r="AX5" s="810"/>
      <c r="AY5" s="810"/>
      <c r="AZ5" s="810"/>
      <c r="BA5" s="810"/>
      <c r="BB5" s="810"/>
      <c r="BC5" s="810"/>
      <c r="BD5" s="810"/>
      <c r="BE5" s="810"/>
      <c r="BF5" s="810"/>
      <c r="BG5" s="810"/>
      <c r="BH5" s="810"/>
      <c r="BI5" s="810"/>
      <c r="BJ5" s="810"/>
      <c r="BK5" s="810"/>
      <c r="BL5" s="810"/>
      <c r="BM5" s="811"/>
    </row>
    <row r="6" spans="1:65" ht="21.9" customHeight="1" x14ac:dyDescent="0.4">
      <c r="B6" s="812" t="s">
        <v>5</v>
      </c>
      <c r="C6" s="813" t="s">
        <v>6</v>
      </c>
      <c r="D6" s="813" t="s">
        <v>7</v>
      </c>
      <c r="E6" s="813" t="s">
        <v>8</v>
      </c>
      <c r="F6" s="814" t="s">
        <v>74</v>
      </c>
      <c r="G6" s="815" t="s">
        <v>564</v>
      </c>
      <c r="H6" s="815"/>
      <c r="I6" s="815"/>
      <c r="J6" s="816"/>
      <c r="K6" s="817">
        <v>2025.01</v>
      </c>
      <c r="L6" s="818">
        <v>2025.02</v>
      </c>
      <c r="M6" s="817">
        <v>2025.03</v>
      </c>
      <c r="N6" s="819">
        <v>2025.04</v>
      </c>
      <c r="O6" s="818">
        <v>2025.05</v>
      </c>
      <c r="P6" s="819">
        <v>2025.06</v>
      </c>
      <c r="Q6" s="818">
        <v>2025.07</v>
      </c>
      <c r="R6" s="819">
        <v>2025.08</v>
      </c>
      <c r="S6" s="818">
        <v>2025.09</v>
      </c>
      <c r="T6" s="819" t="s">
        <v>565</v>
      </c>
      <c r="U6" s="818">
        <v>2025.11</v>
      </c>
      <c r="V6" s="820">
        <v>2025.12</v>
      </c>
      <c r="W6" s="821" t="s">
        <v>566</v>
      </c>
      <c r="X6" s="822" t="s">
        <v>531</v>
      </c>
      <c r="Y6" s="823" t="s">
        <v>567</v>
      </c>
      <c r="Z6" s="823" t="s">
        <v>532</v>
      </c>
      <c r="AA6" s="824" t="s">
        <v>533</v>
      </c>
      <c r="AB6" s="825" t="s">
        <v>568</v>
      </c>
      <c r="AC6" s="826" t="s">
        <v>569</v>
      </c>
      <c r="AD6" s="827">
        <v>2025.01</v>
      </c>
      <c r="AE6" s="828">
        <v>2025.02</v>
      </c>
      <c r="AF6" s="827">
        <v>2025.03</v>
      </c>
      <c r="AG6" s="829">
        <v>2025.04</v>
      </c>
      <c r="AH6" s="828">
        <v>2025.05</v>
      </c>
      <c r="AI6" s="829">
        <v>2025.06</v>
      </c>
      <c r="AJ6" s="828">
        <v>2025.07</v>
      </c>
      <c r="AK6" s="829">
        <v>2025.08</v>
      </c>
      <c r="AL6" s="828">
        <v>2025.09</v>
      </c>
      <c r="AM6" s="829" t="s">
        <v>565</v>
      </c>
      <c r="AN6" s="828">
        <v>2025.11</v>
      </c>
      <c r="AO6" s="830">
        <v>2025.12</v>
      </c>
      <c r="AP6" s="831" t="s">
        <v>531</v>
      </c>
      <c r="AQ6" s="832" t="s">
        <v>567</v>
      </c>
      <c r="AR6" s="832" t="s">
        <v>532</v>
      </c>
      <c r="AS6" s="833" t="s">
        <v>533</v>
      </c>
      <c r="AT6" s="834" t="s">
        <v>496</v>
      </c>
      <c r="AU6" s="835">
        <v>2025.01</v>
      </c>
      <c r="AV6" s="836">
        <v>2025.02</v>
      </c>
      <c r="AW6" s="837">
        <v>2025.03</v>
      </c>
      <c r="AX6" s="838">
        <v>2025.04</v>
      </c>
      <c r="AY6" s="836">
        <v>2025.05</v>
      </c>
      <c r="AZ6" s="838">
        <v>2025.06</v>
      </c>
      <c r="BA6" s="836">
        <v>2025.07</v>
      </c>
      <c r="BB6" s="838">
        <v>2025.08</v>
      </c>
      <c r="BC6" s="836">
        <v>2025.09</v>
      </c>
      <c r="BD6" s="838" t="s">
        <v>570</v>
      </c>
      <c r="BE6" s="836">
        <v>2025.11</v>
      </c>
      <c r="BF6" s="838">
        <v>2025.12</v>
      </c>
      <c r="BG6" s="813" t="s">
        <v>571</v>
      </c>
      <c r="BH6" s="838" t="s">
        <v>572</v>
      </c>
      <c r="BI6" s="836" t="s">
        <v>573</v>
      </c>
      <c r="BJ6" s="836" t="s">
        <v>574</v>
      </c>
      <c r="BK6" s="838" t="s">
        <v>575</v>
      </c>
      <c r="BL6" s="813" t="s">
        <v>576</v>
      </c>
      <c r="BM6" s="814" t="s">
        <v>577</v>
      </c>
    </row>
    <row r="7" spans="1:65" s="847" customFormat="1" ht="20.100000000000001" customHeight="1" x14ac:dyDescent="0.4">
      <c r="A7" s="798"/>
      <c r="B7" s="839" t="str">
        <f>F7&amp;C7</f>
        <v>CMO용역CT-G07</v>
      </c>
      <c r="C7" s="840" t="str">
        <f>D7</f>
        <v>CT-G07</v>
      </c>
      <c r="D7" s="841" t="s">
        <v>578</v>
      </c>
      <c r="E7" s="840" t="str">
        <f>D7</f>
        <v>CT-G07</v>
      </c>
      <c r="F7" s="842" t="s">
        <v>579</v>
      </c>
      <c r="G7" s="843" t="s">
        <v>580</v>
      </c>
      <c r="H7" s="843"/>
      <c r="I7" s="843"/>
      <c r="J7" s="844"/>
      <c r="K7" s="845"/>
      <c r="L7" s="846"/>
      <c r="M7" s="845"/>
      <c r="O7" s="846"/>
      <c r="Q7" s="846"/>
      <c r="S7" s="846"/>
      <c r="U7" s="846"/>
      <c r="V7" s="848"/>
      <c r="W7" s="849">
        <f>SUM(K7:V7)</f>
        <v>0</v>
      </c>
      <c r="Y7" s="846"/>
      <c r="Z7" s="846"/>
      <c r="AA7" s="848"/>
      <c r="AB7" s="850">
        <f>SUM(X7:AA7)</f>
        <v>0</v>
      </c>
      <c r="AC7" s="851"/>
      <c r="AD7" s="845"/>
      <c r="AE7" s="846"/>
      <c r="AF7" s="845"/>
      <c r="AH7" s="846"/>
      <c r="AJ7" s="846"/>
      <c r="AL7" s="846"/>
      <c r="AN7" s="846"/>
      <c r="AO7" s="852"/>
      <c r="AQ7" s="846"/>
      <c r="AR7" s="846"/>
      <c r="AS7" s="852"/>
      <c r="AT7" s="853"/>
      <c r="AU7" s="854"/>
      <c r="AV7" s="846"/>
      <c r="AW7" s="845"/>
      <c r="AX7" s="1005"/>
      <c r="AY7" s="846"/>
      <c r="BA7" s="847">
        <v>30000000</v>
      </c>
      <c r="BC7" s="846"/>
      <c r="BE7" s="846"/>
      <c r="BG7" s="855">
        <f>SUM(AU7:BF7)</f>
        <v>30000000</v>
      </c>
      <c r="BI7" s="846">
        <v>30000000</v>
      </c>
      <c r="BJ7" s="846"/>
      <c r="BL7" s="855">
        <f>SUM(BH7:BK7)</f>
        <v>30000000</v>
      </c>
      <c r="BM7" s="851">
        <v>0</v>
      </c>
    </row>
    <row r="8" spans="1:65" s="847" customFormat="1" ht="20.100000000000001" customHeight="1" x14ac:dyDescent="0.4">
      <c r="A8" s="798"/>
      <c r="B8" s="839" t="str">
        <f t="shared" ref="B8:B73" si="3">F8&amp;C8</f>
        <v>CMO용역CT-G29</v>
      </c>
      <c r="C8" s="840" t="str">
        <f t="shared" ref="C8:C73" si="4">D8</f>
        <v>CT-G29</v>
      </c>
      <c r="D8" s="841" t="s">
        <v>581</v>
      </c>
      <c r="E8" s="840" t="str">
        <f t="shared" ref="E8:E73" si="5">D8</f>
        <v>CT-G29</v>
      </c>
      <c r="F8" s="842" t="s">
        <v>579</v>
      </c>
      <c r="G8" s="843" t="s">
        <v>582</v>
      </c>
      <c r="H8" s="843"/>
      <c r="I8" s="843"/>
      <c r="J8" s="844"/>
      <c r="K8" s="845"/>
      <c r="L8" s="846"/>
      <c r="M8" s="845"/>
      <c r="O8" s="846"/>
      <c r="Q8" s="846"/>
      <c r="S8" s="846"/>
      <c r="U8" s="846"/>
      <c r="V8" s="848"/>
      <c r="W8" s="849">
        <f t="shared" ref="W8:W73" si="6">SUM(K8:V8)</f>
        <v>0</v>
      </c>
      <c r="Y8" s="846"/>
      <c r="Z8" s="846"/>
      <c r="AA8" s="848"/>
      <c r="AB8" s="850">
        <f t="shared" ref="AB8:AB73" si="7">SUM(X8:AA8)</f>
        <v>0</v>
      </c>
      <c r="AC8" s="851"/>
      <c r="AD8" s="845"/>
      <c r="AE8" s="846"/>
      <c r="AF8" s="845"/>
      <c r="AH8" s="846"/>
      <c r="AJ8" s="846"/>
      <c r="AL8" s="846"/>
      <c r="AN8" s="846"/>
      <c r="AO8" s="852"/>
      <c r="AQ8" s="846"/>
      <c r="AR8" s="846"/>
      <c r="AS8" s="852"/>
      <c r="AT8" s="853"/>
      <c r="AU8" s="856"/>
      <c r="AV8" s="846"/>
      <c r="AW8" s="845"/>
      <c r="AY8" s="846"/>
      <c r="BA8" s="846"/>
      <c r="BC8" s="846"/>
      <c r="BE8" s="846">
        <v>67000000</v>
      </c>
      <c r="BG8" s="855">
        <f t="shared" ref="BG8:BG73" si="8">SUM(AU8:BF8)</f>
        <v>67000000</v>
      </c>
      <c r="BI8" s="846"/>
      <c r="BJ8" s="846"/>
      <c r="BL8" s="855">
        <f t="shared" ref="BL8:BL73" si="9">SUM(BH8:BK8)</f>
        <v>0</v>
      </c>
      <c r="BM8" s="851">
        <v>0</v>
      </c>
    </row>
    <row r="9" spans="1:65" s="847" customFormat="1" ht="20.100000000000001" customHeight="1" x14ac:dyDescent="0.4">
      <c r="A9" s="798"/>
      <c r="B9" s="839" t="str">
        <f t="shared" si="3"/>
        <v>CMO용역CT-G29</v>
      </c>
      <c r="C9" s="840" t="str">
        <f t="shared" si="4"/>
        <v>CT-G29</v>
      </c>
      <c r="D9" s="841" t="s">
        <v>581</v>
      </c>
      <c r="E9" s="840" t="str">
        <f t="shared" si="5"/>
        <v>CT-G29</v>
      </c>
      <c r="F9" s="842" t="s">
        <v>579</v>
      </c>
      <c r="G9" s="843" t="s">
        <v>583</v>
      </c>
      <c r="H9" s="843"/>
      <c r="I9" s="843"/>
      <c r="J9" s="844"/>
      <c r="K9" s="845"/>
      <c r="L9" s="846"/>
      <c r="M9" s="845"/>
      <c r="O9" s="846"/>
      <c r="Q9" s="846"/>
      <c r="S9" s="846"/>
      <c r="U9" s="846"/>
      <c r="V9" s="848"/>
      <c r="W9" s="849">
        <f t="shared" si="6"/>
        <v>0</v>
      </c>
      <c r="Y9" s="846"/>
      <c r="Z9" s="846"/>
      <c r="AA9" s="848"/>
      <c r="AB9" s="850">
        <f t="shared" si="7"/>
        <v>0</v>
      </c>
      <c r="AC9" s="851"/>
      <c r="AD9" s="845"/>
      <c r="AE9" s="846"/>
      <c r="AF9" s="845"/>
      <c r="AH9" s="846"/>
      <c r="AJ9" s="846"/>
      <c r="AL9" s="846"/>
      <c r="AN9" s="846"/>
      <c r="AO9" s="852"/>
      <c r="AQ9" s="846"/>
      <c r="AR9" s="846"/>
      <c r="AS9" s="852"/>
      <c r="AT9" s="853"/>
      <c r="AU9" s="856"/>
      <c r="AV9" s="846"/>
      <c r="AW9" s="845"/>
      <c r="AY9" s="846"/>
      <c r="BA9" s="846"/>
      <c r="BC9" s="846"/>
      <c r="BE9" s="846"/>
      <c r="BF9" s="847">
        <v>67000000</v>
      </c>
      <c r="BG9" s="855">
        <f t="shared" si="8"/>
        <v>67000000</v>
      </c>
      <c r="BI9" s="846"/>
      <c r="BJ9" s="846"/>
      <c r="BL9" s="855">
        <f t="shared" si="9"/>
        <v>0</v>
      </c>
      <c r="BM9" s="851"/>
    </row>
    <row r="10" spans="1:65" s="847" customFormat="1" ht="20.100000000000001" customHeight="1" x14ac:dyDescent="0.4">
      <c r="A10" s="798"/>
      <c r="B10" s="839" t="str">
        <f t="shared" si="3"/>
        <v>내재화용역CT-M01</v>
      </c>
      <c r="C10" s="840" t="str">
        <f t="shared" si="4"/>
        <v>CT-M01</v>
      </c>
      <c r="D10" s="841" t="s">
        <v>584</v>
      </c>
      <c r="E10" s="840" t="str">
        <f t="shared" si="5"/>
        <v>CT-M01</v>
      </c>
      <c r="F10" s="842" t="s">
        <v>585</v>
      </c>
      <c r="G10" s="843" t="s">
        <v>586</v>
      </c>
      <c r="H10" s="843"/>
      <c r="I10" s="843"/>
      <c r="J10" s="844"/>
      <c r="K10" s="845"/>
      <c r="L10" s="846"/>
      <c r="M10" s="845"/>
      <c r="O10" s="846"/>
      <c r="Q10" s="846"/>
      <c r="S10" s="846"/>
      <c r="U10" s="846"/>
      <c r="V10" s="848"/>
      <c r="W10" s="849">
        <f t="shared" si="6"/>
        <v>0</v>
      </c>
      <c r="Y10" s="846"/>
      <c r="Z10" s="846"/>
      <c r="AA10" s="848"/>
      <c r="AB10" s="850">
        <f t="shared" si="7"/>
        <v>0</v>
      </c>
      <c r="AC10" s="851"/>
      <c r="AD10" s="845"/>
      <c r="AE10" s="846"/>
      <c r="AF10" s="845"/>
      <c r="AH10" s="846"/>
      <c r="AJ10" s="846"/>
      <c r="AL10" s="846"/>
      <c r="AN10" s="846"/>
      <c r="AO10" s="852"/>
      <c r="AQ10" s="846"/>
      <c r="AR10" s="846"/>
      <c r="AS10" s="852"/>
      <c r="AT10" s="853"/>
      <c r="AU10" s="856"/>
      <c r="AV10" s="846"/>
      <c r="AW10" s="845"/>
      <c r="AY10" s="846"/>
      <c r="BA10" s="846"/>
      <c r="BC10" s="846"/>
      <c r="BE10" s="846">
        <v>46875000</v>
      </c>
      <c r="BG10" s="855">
        <f t="shared" si="8"/>
        <v>46875000</v>
      </c>
      <c r="BI10" s="846"/>
      <c r="BJ10" s="846"/>
      <c r="BL10" s="855">
        <f t="shared" si="9"/>
        <v>0</v>
      </c>
      <c r="BM10" s="851"/>
    </row>
    <row r="11" spans="1:65" s="847" customFormat="1" ht="20.100000000000001" customHeight="1" x14ac:dyDescent="0.4">
      <c r="A11" s="798"/>
      <c r="B11" s="839" t="str">
        <f t="shared" si="3"/>
        <v>내재화용역CT-M01</v>
      </c>
      <c r="C11" s="840" t="str">
        <f t="shared" si="4"/>
        <v>CT-M01</v>
      </c>
      <c r="D11" s="841" t="s">
        <v>584</v>
      </c>
      <c r="E11" s="840" t="str">
        <f t="shared" si="5"/>
        <v>CT-M01</v>
      </c>
      <c r="F11" s="842" t="s">
        <v>585</v>
      </c>
      <c r="G11" s="843" t="s">
        <v>587</v>
      </c>
      <c r="H11" s="843"/>
      <c r="I11" s="843"/>
      <c r="J11" s="844"/>
      <c r="K11" s="845"/>
      <c r="L11" s="846"/>
      <c r="M11" s="845"/>
      <c r="O11" s="846"/>
      <c r="Q11" s="846"/>
      <c r="S11" s="846"/>
      <c r="U11" s="846"/>
      <c r="V11" s="848"/>
      <c r="W11" s="849">
        <f t="shared" si="6"/>
        <v>0</v>
      </c>
      <c r="Y11" s="846"/>
      <c r="Z11" s="846"/>
      <c r="AA11" s="848"/>
      <c r="AB11" s="850">
        <f t="shared" si="7"/>
        <v>0</v>
      </c>
      <c r="AC11" s="851"/>
      <c r="AD11" s="845"/>
      <c r="AE11" s="846"/>
      <c r="AF11" s="845"/>
      <c r="AH11" s="846"/>
      <c r="AJ11" s="846"/>
      <c r="AL11" s="846"/>
      <c r="AN11" s="846"/>
      <c r="AO11" s="852"/>
      <c r="AQ11" s="846"/>
      <c r="AR11" s="846"/>
      <c r="AS11" s="852"/>
      <c r="AT11" s="853"/>
      <c r="AU11" s="856"/>
      <c r="AV11" s="846"/>
      <c r="AW11" s="845"/>
      <c r="AY11" s="846"/>
      <c r="BA11" s="846"/>
      <c r="BC11" s="846"/>
      <c r="BE11" s="846"/>
      <c r="BF11" s="847">
        <v>46875000</v>
      </c>
      <c r="BG11" s="855">
        <f t="shared" si="8"/>
        <v>46875000</v>
      </c>
      <c r="BI11" s="846"/>
      <c r="BJ11" s="846"/>
      <c r="BL11" s="855">
        <f t="shared" si="9"/>
        <v>0</v>
      </c>
      <c r="BM11" s="851"/>
    </row>
    <row r="12" spans="1:65" s="847" customFormat="1" ht="20.100000000000001" customHeight="1" x14ac:dyDescent="0.4">
      <c r="A12" s="798"/>
      <c r="B12" s="839" t="str">
        <f t="shared" si="3"/>
        <v>내재화용역CT-M02</v>
      </c>
      <c r="C12" s="840" t="str">
        <f t="shared" si="4"/>
        <v>CT-M02</v>
      </c>
      <c r="D12" s="841" t="s">
        <v>588</v>
      </c>
      <c r="E12" s="840" t="str">
        <f t="shared" si="5"/>
        <v>CT-M02</v>
      </c>
      <c r="F12" s="842" t="s">
        <v>585</v>
      </c>
      <c r="G12" s="843" t="s">
        <v>586</v>
      </c>
      <c r="H12" s="843"/>
      <c r="I12" s="843"/>
      <c r="J12" s="844"/>
      <c r="K12" s="845"/>
      <c r="L12" s="846"/>
      <c r="M12" s="845"/>
      <c r="O12" s="846"/>
      <c r="Q12" s="846"/>
      <c r="S12" s="846"/>
      <c r="U12" s="846"/>
      <c r="V12" s="848"/>
      <c r="W12" s="849">
        <f t="shared" si="6"/>
        <v>0</v>
      </c>
      <c r="Y12" s="846"/>
      <c r="Z12" s="846"/>
      <c r="AA12" s="848"/>
      <c r="AB12" s="850">
        <f t="shared" si="7"/>
        <v>0</v>
      </c>
      <c r="AC12" s="851"/>
      <c r="AD12" s="845"/>
      <c r="AE12" s="846"/>
      <c r="AF12" s="845"/>
      <c r="AH12" s="846"/>
      <c r="AJ12" s="846"/>
      <c r="AL12" s="846"/>
      <c r="AN12" s="846"/>
      <c r="AO12" s="852"/>
      <c r="AQ12" s="846"/>
      <c r="AR12" s="846"/>
      <c r="AS12" s="852"/>
      <c r="AT12" s="853"/>
      <c r="AU12" s="856"/>
      <c r="AV12" s="846"/>
      <c r="AW12" s="845"/>
      <c r="AY12" s="846"/>
      <c r="BA12" s="846"/>
      <c r="BC12" s="846"/>
      <c r="BE12" s="846"/>
      <c r="BF12" s="847">
        <v>46875000</v>
      </c>
      <c r="BG12" s="855">
        <f t="shared" si="8"/>
        <v>46875000</v>
      </c>
      <c r="BI12" s="846"/>
      <c r="BJ12" s="846"/>
      <c r="BL12" s="855">
        <f t="shared" si="9"/>
        <v>0</v>
      </c>
      <c r="BM12" s="851"/>
    </row>
    <row r="13" spans="1:65" s="847" customFormat="1" ht="20.100000000000001" customHeight="1" x14ac:dyDescent="0.4">
      <c r="A13" s="798"/>
      <c r="B13" s="839" t="str">
        <f t="shared" si="3"/>
        <v>내재화용역CT-M02</v>
      </c>
      <c r="C13" s="840" t="str">
        <f t="shared" si="4"/>
        <v>CT-M02</v>
      </c>
      <c r="D13" s="841" t="s">
        <v>588</v>
      </c>
      <c r="E13" s="840" t="str">
        <f t="shared" si="5"/>
        <v>CT-M02</v>
      </c>
      <c r="F13" s="842" t="s">
        <v>585</v>
      </c>
      <c r="G13" s="843" t="s">
        <v>589</v>
      </c>
      <c r="H13" s="843"/>
      <c r="I13" s="843"/>
      <c r="J13" s="844"/>
      <c r="K13" s="845"/>
      <c r="L13" s="846"/>
      <c r="M13" s="845"/>
      <c r="O13" s="846"/>
      <c r="Q13" s="846"/>
      <c r="S13" s="846"/>
      <c r="U13" s="846"/>
      <c r="V13" s="848"/>
      <c r="W13" s="849">
        <f t="shared" si="6"/>
        <v>0</v>
      </c>
      <c r="Y13" s="846"/>
      <c r="Z13" s="846"/>
      <c r="AA13" s="848"/>
      <c r="AB13" s="850">
        <f t="shared" si="7"/>
        <v>0</v>
      </c>
      <c r="AC13" s="851"/>
      <c r="AD13" s="845"/>
      <c r="AE13" s="846"/>
      <c r="AF13" s="845"/>
      <c r="AH13" s="846"/>
      <c r="AJ13" s="846"/>
      <c r="AL13" s="846"/>
      <c r="AN13" s="846"/>
      <c r="AO13" s="852"/>
      <c r="AQ13" s="846"/>
      <c r="AR13" s="846"/>
      <c r="AS13" s="852"/>
      <c r="AT13" s="853"/>
      <c r="AU13" s="856"/>
      <c r="AV13" s="846">
        <v>46875000</v>
      </c>
      <c r="AW13" s="845"/>
      <c r="AY13" s="846"/>
      <c r="BA13" s="846"/>
      <c r="BC13" s="846"/>
      <c r="BE13" s="846"/>
      <c r="BG13" s="855">
        <f t="shared" si="8"/>
        <v>46875000</v>
      </c>
      <c r="BH13" s="847">
        <v>46875000</v>
      </c>
      <c r="BI13" s="846"/>
      <c r="BJ13" s="846"/>
      <c r="BL13" s="855">
        <f t="shared" si="9"/>
        <v>46875000</v>
      </c>
      <c r="BM13" s="851"/>
    </row>
    <row r="14" spans="1:65" s="847" customFormat="1" ht="20.100000000000001" customHeight="1" x14ac:dyDescent="0.4">
      <c r="A14" s="798"/>
      <c r="B14" s="839" t="str">
        <f t="shared" si="3"/>
        <v>내재화용역CT-M03</v>
      </c>
      <c r="C14" s="840" t="str">
        <f t="shared" si="4"/>
        <v>CT-M03</v>
      </c>
      <c r="D14" s="841" t="s">
        <v>590</v>
      </c>
      <c r="E14" s="840" t="str">
        <f t="shared" si="5"/>
        <v>CT-M03</v>
      </c>
      <c r="F14" s="842" t="s">
        <v>585</v>
      </c>
      <c r="G14" s="843" t="s">
        <v>586</v>
      </c>
      <c r="H14" s="843"/>
      <c r="I14" s="843"/>
      <c r="J14" s="844"/>
      <c r="K14" s="845"/>
      <c r="L14" s="846"/>
      <c r="M14" s="845"/>
      <c r="O14" s="846"/>
      <c r="Q14" s="846"/>
      <c r="S14" s="846"/>
      <c r="U14" s="846"/>
      <c r="V14" s="848"/>
      <c r="W14" s="849">
        <f t="shared" si="6"/>
        <v>0</v>
      </c>
      <c r="Y14" s="846"/>
      <c r="Z14" s="846"/>
      <c r="AA14" s="848"/>
      <c r="AB14" s="850">
        <f t="shared" si="7"/>
        <v>0</v>
      </c>
      <c r="AC14" s="851"/>
      <c r="AD14" s="845"/>
      <c r="AE14" s="846"/>
      <c r="AF14" s="845"/>
      <c r="AH14" s="846"/>
      <c r="AJ14" s="846"/>
      <c r="AL14" s="846"/>
      <c r="AN14" s="846"/>
      <c r="AO14" s="852"/>
      <c r="AQ14" s="846"/>
      <c r="AR14" s="846"/>
      <c r="AS14" s="852"/>
      <c r="AT14" s="853"/>
      <c r="AU14" s="856"/>
      <c r="AV14" s="846"/>
      <c r="AW14" s="845"/>
      <c r="AY14" s="846"/>
      <c r="BA14" s="846"/>
      <c r="BC14" s="846"/>
      <c r="BE14" s="846"/>
      <c r="BG14" s="855">
        <f t="shared" si="8"/>
        <v>0</v>
      </c>
      <c r="BH14" s="847">
        <v>46875000</v>
      </c>
      <c r="BI14" s="846"/>
      <c r="BJ14" s="846"/>
      <c r="BL14" s="855">
        <f t="shared" si="9"/>
        <v>46875000</v>
      </c>
      <c r="BM14" s="851"/>
    </row>
    <row r="15" spans="1:65" s="847" customFormat="1" ht="20.100000000000001" customHeight="1" x14ac:dyDescent="0.4">
      <c r="A15" s="798"/>
      <c r="B15" s="839" t="str">
        <f t="shared" si="3"/>
        <v>내재화용역CT-M03</v>
      </c>
      <c r="C15" s="840" t="str">
        <f t="shared" si="4"/>
        <v>CT-M03</v>
      </c>
      <c r="D15" s="841" t="s">
        <v>590</v>
      </c>
      <c r="E15" s="840" t="str">
        <f t="shared" si="5"/>
        <v>CT-M03</v>
      </c>
      <c r="F15" s="842" t="s">
        <v>585</v>
      </c>
      <c r="G15" s="843" t="s">
        <v>589</v>
      </c>
      <c r="H15" s="843"/>
      <c r="I15" s="843"/>
      <c r="J15" s="844"/>
      <c r="K15" s="845"/>
      <c r="L15" s="846"/>
      <c r="M15" s="845"/>
      <c r="O15" s="846"/>
      <c r="Q15" s="846"/>
      <c r="S15" s="846"/>
      <c r="U15" s="846"/>
      <c r="V15" s="848"/>
      <c r="W15" s="849">
        <f t="shared" si="6"/>
        <v>0</v>
      </c>
      <c r="Y15" s="846"/>
      <c r="Z15" s="846"/>
      <c r="AA15" s="848"/>
      <c r="AB15" s="850">
        <f t="shared" si="7"/>
        <v>0</v>
      </c>
      <c r="AC15" s="851"/>
      <c r="AD15" s="845"/>
      <c r="AE15" s="846"/>
      <c r="AF15" s="845"/>
      <c r="AH15" s="846"/>
      <c r="AJ15" s="846"/>
      <c r="AL15" s="846"/>
      <c r="AN15" s="846"/>
      <c r="AO15" s="852"/>
      <c r="AQ15" s="846"/>
      <c r="AR15" s="846"/>
      <c r="AS15" s="852"/>
      <c r="AT15" s="853"/>
      <c r="AU15" s="856"/>
      <c r="AV15" s="846"/>
      <c r="AW15" s="845">
        <v>46875000</v>
      </c>
      <c r="AY15" s="846"/>
      <c r="BA15" s="846"/>
      <c r="BC15" s="846"/>
      <c r="BE15" s="846"/>
      <c r="BG15" s="855">
        <f t="shared" si="8"/>
        <v>46875000</v>
      </c>
      <c r="BH15" s="847">
        <v>46875000</v>
      </c>
      <c r="BI15" s="846"/>
      <c r="BJ15" s="846"/>
      <c r="BL15" s="855">
        <f t="shared" si="9"/>
        <v>46875000</v>
      </c>
      <c r="BM15" s="851"/>
    </row>
    <row r="16" spans="1:65" s="847" customFormat="1" ht="20.100000000000001" customHeight="1" x14ac:dyDescent="0.4">
      <c r="A16" s="798"/>
      <c r="B16" s="839" t="str">
        <f t="shared" si="3"/>
        <v>내재화용역CT-M04</v>
      </c>
      <c r="C16" s="840" t="str">
        <f t="shared" si="4"/>
        <v>CT-M04</v>
      </c>
      <c r="D16" s="841" t="s">
        <v>591</v>
      </c>
      <c r="E16" s="840" t="str">
        <f t="shared" si="5"/>
        <v>CT-M04</v>
      </c>
      <c r="F16" s="842" t="s">
        <v>585</v>
      </c>
      <c r="G16" s="843" t="s">
        <v>592</v>
      </c>
      <c r="H16" s="843"/>
      <c r="I16" s="843"/>
      <c r="J16" s="844"/>
      <c r="K16" s="845"/>
      <c r="L16" s="846"/>
      <c r="M16" s="845"/>
      <c r="O16" s="846"/>
      <c r="Q16" s="846"/>
      <c r="S16" s="846"/>
      <c r="U16" s="846"/>
      <c r="V16" s="848"/>
      <c r="W16" s="849">
        <f t="shared" si="6"/>
        <v>0</v>
      </c>
      <c r="Y16" s="846"/>
      <c r="Z16" s="846"/>
      <c r="AA16" s="848"/>
      <c r="AB16" s="850">
        <f t="shared" si="7"/>
        <v>0</v>
      </c>
      <c r="AC16" s="851"/>
      <c r="AD16" s="845"/>
      <c r="AE16" s="846"/>
      <c r="AF16" s="845"/>
      <c r="AH16" s="846"/>
      <c r="AJ16" s="846"/>
      <c r="AL16" s="846"/>
      <c r="AN16" s="846"/>
      <c r="AO16" s="852"/>
      <c r="AQ16" s="846"/>
      <c r="AR16" s="846"/>
      <c r="AS16" s="852"/>
      <c r="AT16" s="853"/>
      <c r="AU16" s="856"/>
      <c r="AV16" s="846"/>
      <c r="AW16" s="845">
        <v>46875000</v>
      </c>
      <c r="AY16" s="846"/>
      <c r="BA16" s="846"/>
      <c r="BC16" s="846"/>
      <c r="BE16" s="846"/>
      <c r="BG16" s="855">
        <f t="shared" si="8"/>
        <v>46875000</v>
      </c>
      <c r="BH16" s="847">
        <v>46875000</v>
      </c>
      <c r="BI16" s="846"/>
      <c r="BJ16" s="846"/>
      <c r="BL16" s="855">
        <f t="shared" si="9"/>
        <v>46875000</v>
      </c>
      <c r="BM16" s="851"/>
    </row>
    <row r="17" spans="1:65" s="847" customFormat="1" ht="20.100000000000001" customHeight="1" x14ac:dyDescent="0.4">
      <c r="A17" s="798"/>
      <c r="B17" s="839" t="str">
        <f t="shared" si="3"/>
        <v>내재화용역CT-M04</v>
      </c>
      <c r="C17" s="840" t="str">
        <f t="shared" si="4"/>
        <v>CT-M04</v>
      </c>
      <c r="D17" s="841" t="s">
        <v>591</v>
      </c>
      <c r="E17" s="840" t="str">
        <f t="shared" si="5"/>
        <v>CT-M04</v>
      </c>
      <c r="F17" s="842" t="s">
        <v>585</v>
      </c>
      <c r="G17" s="843" t="s">
        <v>589</v>
      </c>
      <c r="H17" s="843"/>
      <c r="I17" s="843"/>
      <c r="J17" s="844"/>
      <c r="K17" s="845"/>
      <c r="L17" s="846"/>
      <c r="M17" s="845"/>
      <c r="O17" s="846"/>
      <c r="Q17" s="846"/>
      <c r="S17" s="846"/>
      <c r="U17" s="846"/>
      <c r="V17" s="848"/>
      <c r="W17" s="849">
        <f t="shared" si="6"/>
        <v>0</v>
      </c>
      <c r="Y17" s="846"/>
      <c r="Z17" s="846"/>
      <c r="AA17" s="848"/>
      <c r="AB17" s="850">
        <f t="shared" si="7"/>
        <v>0</v>
      </c>
      <c r="AC17" s="851"/>
      <c r="AD17" s="845"/>
      <c r="AE17" s="846"/>
      <c r="AF17" s="845"/>
      <c r="AH17" s="846"/>
      <c r="AJ17" s="846"/>
      <c r="AL17" s="846"/>
      <c r="AN17" s="846"/>
      <c r="AO17" s="852"/>
      <c r="AQ17" s="846"/>
      <c r="AR17" s="846"/>
      <c r="AS17" s="852"/>
      <c r="AT17" s="853"/>
      <c r="AU17" s="856"/>
      <c r="AV17" s="846"/>
      <c r="AW17" s="845"/>
      <c r="AX17" s="1005"/>
      <c r="AY17" s="846"/>
      <c r="BA17" s="847">
        <v>46875000</v>
      </c>
      <c r="BC17" s="846"/>
      <c r="BE17" s="846"/>
      <c r="BG17" s="855">
        <f t="shared" si="8"/>
        <v>46875000</v>
      </c>
      <c r="BI17" s="846">
        <v>46875000</v>
      </c>
      <c r="BJ17" s="846"/>
      <c r="BL17" s="855">
        <f t="shared" si="9"/>
        <v>46875000</v>
      </c>
      <c r="BM17" s="851"/>
    </row>
    <row r="18" spans="1:65" s="847" customFormat="1" ht="20.100000000000001" customHeight="1" x14ac:dyDescent="0.4">
      <c r="A18" s="798"/>
      <c r="B18" s="839" t="str">
        <f t="shared" si="3"/>
        <v>내재화용역CT-M05</v>
      </c>
      <c r="C18" s="840" t="str">
        <f t="shared" si="4"/>
        <v>CT-M05</v>
      </c>
      <c r="D18" s="841" t="s">
        <v>593</v>
      </c>
      <c r="E18" s="840" t="str">
        <f t="shared" si="5"/>
        <v>CT-M05</v>
      </c>
      <c r="F18" s="842" t="s">
        <v>585</v>
      </c>
      <c r="G18" s="843" t="s">
        <v>592</v>
      </c>
      <c r="H18" s="843"/>
      <c r="I18" s="843"/>
      <c r="J18" s="844"/>
      <c r="K18" s="845"/>
      <c r="L18" s="846"/>
      <c r="M18" s="845"/>
      <c r="O18" s="846"/>
      <c r="Q18" s="846"/>
      <c r="S18" s="846"/>
      <c r="U18" s="846"/>
      <c r="V18" s="848"/>
      <c r="W18" s="849">
        <f t="shared" si="6"/>
        <v>0</v>
      </c>
      <c r="Y18" s="846"/>
      <c r="Z18" s="846"/>
      <c r="AA18" s="848"/>
      <c r="AB18" s="850">
        <f t="shared" si="7"/>
        <v>0</v>
      </c>
      <c r="AC18" s="851"/>
      <c r="AD18" s="845"/>
      <c r="AE18" s="846"/>
      <c r="AF18" s="845"/>
      <c r="AH18" s="846"/>
      <c r="AJ18" s="846"/>
      <c r="AL18" s="846"/>
      <c r="AN18" s="846"/>
      <c r="AO18" s="852"/>
      <c r="AQ18" s="846"/>
      <c r="AR18" s="846"/>
      <c r="AS18" s="852"/>
      <c r="AT18" s="853"/>
      <c r="AU18" s="856"/>
      <c r="AV18" s="846"/>
      <c r="AW18" s="845"/>
      <c r="AY18" s="1006"/>
      <c r="BA18" s="846">
        <v>46875000</v>
      </c>
      <c r="BC18" s="846"/>
      <c r="BE18" s="846"/>
      <c r="BG18" s="855">
        <f t="shared" si="8"/>
        <v>46875000</v>
      </c>
      <c r="BI18" s="846">
        <v>46875000</v>
      </c>
      <c r="BJ18" s="846"/>
      <c r="BL18" s="855">
        <f t="shared" si="9"/>
        <v>46875000</v>
      </c>
      <c r="BM18" s="851"/>
    </row>
    <row r="19" spans="1:65" s="847" customFormat="1" ht="20.100000000000001" customHeight="1" x14ac:dyDescent="0.4">
      <c r="A19" s="798"/>
      <c r="B19" s="839" t="str">
        <f t="shared" si="3"/>
        <v>내재화용역CT-M05</v>
      </c>
      <c r="C19" s="840" t="str">
        <f t="shared" si="4"/>
        <v>CT-M05</v>
      </c>
      <c r="D19" s="841" t="s">
        <v>593</v>
      </c>
      <c r="E19" s="840" t="str">
        <f t="shared" si="5"/>
        <v>CT-M05</v>
      </c>
      <c r="F19" s="842" t="s">
        <v>585</v>
      </c>
      <c r="G19" s="843" t="s">
        <v>589</v>
      </c>
      <c r="H19" s="843"/>
      <c r="I19" s="843"/>
      <c r="J19" s="844"/>
      <c r="K19" s="845"/>
      <c r="L19" s="846"/>
      <c r="M19" s="845"/>
      <c r="O19" s="846"/>
      <c r="Q19" s="846"/>
      <c r="S19" s="846"/>
      <c r="U19" s="846"/>
      <c r="V19" s="848"/>
      <c r="W19" s="849">
        <f t="shared" si="6"/>
        <v>0</v>
      </c>
      <c r="Y19" s="846"/>
      <c r="Z19" s="846"/>
      <c r="AA19" s="848"/>
      <c r="AB19" s="850">
        <f t="shared" si="7"/>
        <v>0</v>
      </c>
      <c r="AC19" s="851"/>
      <c r="AD19" s="845"/>
      <c r="AE19" s="846"/>
      <c r="AF19" s="845"/>
      <c r="AH19" s="846"/>
      <c r="AJ19" s="846"/>
      <c r="AL19" s="846"/>
      <c r="AN19" s="846"/>
      <c r="AO19" s="852"/>
      <c r="AQ19" s="846"/>
      <c r="AR19" s="846"/>
      <c r="AS19" s="852"/>
      <c r="AT19" s="853"/>
      <c r="AU19" s="856"/>
      <c r="AV19" s="846"/>
      <c r="AW19" s="845"/>
      <c r="AY19" s="846"/>
      <c r="AZ19" s="1005"/>
      <c r="BA19" s="847">
        <v>46875000</v>
      </c>
      <c r="BC19" s="846"/>
      <c r="BE19" s="846"/>
      <c r="BG19" s="855">
        <f t="shared" si="8"/>
        <v>46875000</v>
      </c>
      <c r="BI19" s="846">
        <v>46875000</v>
      </c>
      <c r="BJ19" s="846"/>
      <c r="BL19" s="855">
        <f t="shared" si="9"/>
        <v>46875000</v>
      </c>
      <c r="BM19" s="851"/>
    </row>
    <row r="20" spans="1:65" s="847" customFormat="1" ht="20.100000000000001" customHeight="1" x14ac:dyDescent="0.4">
      <c r="A20" s="798"/>
      <c r="B20" s="839" t="str">
        <f t="shared" si="3"/>
        <v>내재화용역CT-M06</v>
      </c>
      <c r="C20" s="840" t="str">
        <f t="shared" si="4"/>
        <v>CT-M06</v>
      </c>
      <c r="D20" s="841" t="s">
        <v>594</v>
      </c>
      <c r="E20" s="840" t="str">
        <f t="shared" si="5"/>
        <v>CT-M06</v>
      </c>
      <c r="F20" s="842" t="s">
        <v>585</v>
      </c>
      <c r="G20" s="843" t="s">
        <v>595</v>
      </c>
      <c r="H20" s="843"/>
      <c r="I20" s="843"/>
      <c r="J20" s="844"/>
      <c r="K20" s="845"/>
      <c r="L20" s="846"/>
      <c r="M20" s="845"/>
      <c r="O20" s="846"/>
      <c r="Q20" s="846"/>
      <c r="S20" s="846"/>
      <c r="U20" s="846"/>
      <c r="V20" s="848"/>
      <c r="W20" s="849">
        <f t="shared" si="6"/>
        <v>0</v>
      </c>
      <c r="Y20" s="846"/>
      <c r="Z20" s="846"/>
      <c r="AA20" s="848"/>
      <c r="AB20" s="850">
        <f t="shared" si="7"/>
        <v>0</v>
      </c>
      <c r="AC20" s="851"/>
      <c r="AD20" s="845"/>
      <c r="AE20" s="846"/>
      <c r="AF20" s="845"/>
      <c r="AH20" s="846"/>
      <c r="AJ20" s="846"/>
      <c r="AL20" s="846"/>
      <c r="AN20" s="846"/>
      <c r="AO20" s="852"/>
      <c r="AQ20" s="846"/>
      <c r="AR20" s="846"/>
      <c r="AS20" s="852"/>
      <c r="AT20" s="853"/>
      <c r="AU20" s="856"/>
      <c r="AV20" s="846"/>
      <c r="AW20" s="845">
        <v>46875000</v>
      </c>
      <c r="AY20" s="846"/>
      <c r="AZ20" s="1005"/>
      <c r="BA20" s="847">
        <v>46875000</v>
      </c>
      <c r="BC20" s="846"/>
      <c r="BE20" s="846"/>
      <c r="BF20" s="847">
        <v>46875000</v>
      </c>
      <c r="BG20" s="855">
        <f t="shared" si="8"/>
        <v>140625000</v>
      </c>
      <c r="BI20" s="846">
        <v>46875000</v>
      </c>
      <c r="BJ20" s="846"/>
      <c r="BL20" s="855">
        <f t="shared" si="9"/>
        <v>46875000</v>
      </c>
      <c r="BM20" s="851">
        <v>46875000</v>
      </c>
    </row>
    <row r="21" spans="1:65" s="847" customFormat="1" ht="20.100000000000001" customHeight="1" x14ac:dyDescent="0.4">
      <c r="A21" s="798"/>
      <c r="B21" s="839" t="str">
        <f t="shared" si="3"/>
        <v>내재화용역CT-M08</v>
      </c>
      <c r="C21" s="840" t="str">
        <f t="shared" si="4"/>
        <v>CT-M08</v>
      </c>
      <c r="D21" s="841" t="s">
        <v>596</v>
      </c>
      <c r="E21" s="840" t="str">
        <f t="shared" si="5"/>
        <v>CT-M08</v>
      </c>
      <c r="F21" s="842" t="s">
        <v>585</v>
      </c>
      <c r="G21" s="843" t="s">
        <v>595</v>
      </c>
      <c r="H21" s="843"/>
      <c r="I21" s="843"/>
      <c r="J21" s="844"/>
      <c r="K21" s="845"/>
      <c r="L21" s="846"/>
      <c r="M21" s="845"/>
      <c r="O21" s="846"/>
      <c r="Q21" s="846"/>
      <c r="S21" s="846"/>
      <c r="U21" s="846"/>
      <c r="V21" s="848"/>
      <c r="W21" s="849">
        <f t="shared" si="6"/>
        <v>0</v>
      </c>
      <c r="Y21" s="846"/>
      <c r="Z21" s="846"/>
      <c r="AA21" s="848"/>
      <c r="AB21" s="850">
        <f t="shared" si="7"/>
        <v>0</v>
      </c>
      <c r="AC21" s="851"/>
      <c r="AD21" s="845"/>
      <c r="AE21" s="846"/>
      <c r="AF21" s="845"/>
      <c r="AH21" s="846"/>
      <c r="AJ21" s="846"/>
      <c r="AL21" s="846"/>
      <c r="AN21" s="846"/>
      <c r="AO21" s="852"/>
      <c r="AQ21" s="846"/>
      <c r="AR21" s="846"/>
      <c r="AS21" s="852"/>
      <c r="AT21" s="853"/>
      <c r="AU21" s="856"/>
      <c r="AV21" s="846"/>
      <c r="AW21" s="845"/>
      <c r="AX21" s="1005"/>
      <c r="AY21" s="846"/>
      <c r="BA21" s="846">
        <v>46875000</v>
      </c>
      <c r="BB21" s="846">
        <v>46875000</v>
      </c>
      <c r="BC21" s="846"/>
      <c r="BE21" s="846"/>
      <c r="BG21" s="855">
        <f t="shared" si="8"/>
        <v>93750000</v>
      </c>
      <c r="BH21" s="847">
        <v>46875000</v>
      </c>
      <c r="BI21" s="846"/>
      <c r="BJ21" s="846">
        <v>46875000</v>
      </c>
      <c r="BL21" s="855">
        <f t="shared" si="9"/>
        <v>93750000</v>
      </c>
      <c r="BM21" s="851">
        <v>46875000</v>
      </c>
    </row>
    <row r="22" spans="1:65" s="847" customFormat="1" ht="20.100000000000001" customHeight="1" x14ac:dyDescent="0.4">
      <c r="A22" s="798"/>
      <c r="B22" s="839" t="str">
        <f t="shared" si="3"/>
        <v>LCM용역CT-L01</v>
      </c>
      <c r="C22" s="840" t="str">
        <f t="shared" si="4"/>
        <v>CT-L01</v>
      </c>
      <c r="D22" s="841" t="s">
        <v>597</v>
      </c>
      <c r="E22" s="840" t="str">
        <f t="shared" si="5"/>
        <v>CT-L01</v>
      </c>
      <c r="F22" s="842" t="s">
        <v>598</v>
      </c>
      <c r="G22" s="843" t="s">
        <v>599</v>
      </c>
      <c r="H22" s="843"/>
      <c r="I22" s="843"/>
      <c r="J22" s="844"/>
      <c r="K22" s="845"/>
      <c r="L22" s="846"/>
      <c r="M22" s="845"/>
      <c r="O22" s="846"/>
      <c r="Q22" s="846"/>
      <c r="S22" s="846"/>
      <c r="U22" s="846"/>
      <c r="V22" s="848"/>
      <c r="W22" s="849">
        <f t="shared" si="6"/>
        <v>0</v>
      </c>
      <c r="Y22" s="846"/>
      <c r="Z22" s="846"/>
      <c r="AA22" s="848"/>
      <c r="AB22" s="850">
        <f t="shared" si="7"/>
        <v>0</v>
      </c>
      <c r="AC22" s="851"/>
      <c r="AD22" s="845"/>
      <c r="AE22" s="846"/>
      <c r="AF22" s="845"/>
      <c r="AH22" s="846"/>
      <c r="AJ22" s="846"/>
      <c r="AL22" s="846"/>
      <c r="AN22" s="846"/>
      <c r="AO22" s="852"/>
      <c r="AQ22" s="846"/>
      <c r="AR22" s="846"/>
      <c r="AS22" s="852"/>
      <c r="AT22" s="853"/>
      <c r="AU22" s="856"/>
      <c r="AV22" s="846"/>
      <c r="AW22" s="845"/>
      <c r="AY22" s="846"/>
      <c r="AZ22" s="1005"/>
      <c r="BA22" s="847">
        <v>46875000</v>
      </c>
      <c r="BC22" s="846"/>
      <c r="BE22" s="846"/>
      <c r="BG22" s="855">
        <f t="shared" si="8"/>
        <v>46875000</v>
      </c>
      <c r="BI22" s="846"/>
      <c r="BJ22" s="846"/>
      <c r="BL22" s="855">
        <f t="shared" si="9"/>
        <v>0</v>
      </c>
      <c r="BM22" s="851"/>
    </row>
    <row r="23" spans="1:65" s="847" customFormat="1" ht="20.100000000000001" customHeight="1" x14ac:dyDescent="0.4">
      <c r="A23" s="798"/>
      <c r="B23" s="839" t="str">
        <f t="shared" si="3"/>
        <v>LCM용역CT-L04</v>
      </c>
      <c r="C23" s="840" t="str">
        <f t="shared" si="4"/>
        <v>CT-L04</v>
      </c>
      <c r="D23" s="841" t="s">
        <v>600</v>
      </c>
      <c r="E23" s="840" t="str">
        <f t="shared" si="5"/>
        <v>CT-L04</v>
      </c>
      <c r="F23" s="842" t="s">
        <v>601</v>
      </c>
      <c r="G23" s="843" t="s">
        <v>602</v>
      </c>
      <c r="H23" s="843"/>
      <c r="I23" s="843"/>
      <c r="J23" s="844"/>
      <c r="K23" s="845"/>
      <c r="L23" s="846"/>
      <c r="M23" s="845"/>
      <c r="O23" s="846"/>
      <c r="Q23" s="846"/>
      <c r="S23" s="846"/>
      <c r="U23" s="846"/>
      <c r="V23" s="848"/>
      <c r="W23" s="849">
        <f t="shared" si="6"/>
        <v>0</v>
      </c>
      <c r="Y23" s="846"/>
      <c r="Z23" s="846"/>
      <c r="AA23" s="848"/>
      <c r="AB23" s="850">
        <f t="shared" si="7"/>
        <v>0</v>
      </c>
      <c r="AC23" s="851"/>
      <c r="AD23" s="845"/>
      <c r="AE23" s="846"/>
      <c r="AF23" s="845"/>
      <c r="AH23" s="846"/>
      <c r="AJ23" s="846"/>
      <c r="AL23" s="846"/>
      <c r="AN23" s="846"/>
      <c r="AO23" s="852"/>
      <c r="AQ23" s="846"/>
      <c r="AR23" s="846"/>
      <c r="AS23" s="852"/>
      <c r="AT23" s="853"/>
      <c r="AU23" s="856"/>
      <c r="AV23" s="846"/>
      <c r="AW23" s="845"/>
      <c r="AY23" s="846"/>
      <c r="AZ23" s="1005"/>
      <c r="BA23" s="847">
        <v>46875000</v>
      </c>
      <c r="BC23" s="846"/>
      <c r="BE23" s="846"/>
      <c r="BG23" s="855">
        <f t="shared" si="8"/>
        <v>46875000</v>
      </c>
      <c r="BI23" s="846">
        <v>46875000</v>
      </c>
      <c r="BJ23" s="846"/>
      <c r="BL23" s="855">
        <f t="shared" si="9"/>
        <v>46875000</v>
      </c>
      <c r="BM23" s="851"/>
    </row>
    <row r="24" spans="1:65" s="847" customFormat="1" ht="20.100000000000001" customHeight="1" x14ac:dyDescent="0.4">
      <c r="A24" s="798"/>
      <c r="B24" s="839" t="str">
        <f t="shared" si="3"/>
        <v>LCM용역CT-L05</v>
      </c>
      <c r="C24" s="840" t="str">
        <f t="shared" si="4"/>
        <v>CT-L05</v>
      </c>
      <c r="D24" s="841" t="s">
        <v>603</v>
      </c>
      <c r="E24" s="840" t="str">
        <f t="shared" si="5"/>
        <v>CT-L05</v>
      </c>
      <c r="F24" s="842" t="s">
        <v>598</v>
      </c>
      <c r="G24" s="843" t="s">
        <v>595</v>
      </c>
      <c r="H24" s="843"/>
      <c r="I24" s="843"/>
      <c r="J24" s="844"/>
      <c r="K24" s="845"/>
      <c r="L24" s="846"/>
      <c r="M24" s="845"/>
      <c r="O24" s="846"/>
      <c r="Q24" s="846"/>
      <c r="S24" s="846"/>
      <c r="U24" s="846"/>
      <c r="V24" s="848"/>
      <c r="W24" s="849">
        <f t="shared" si="6"/>
        <v>0</v>
      </c>
      <c r="Y24" s="846"/>
      <c r="Z24" s="846"/>
      <c r="AA24" s="848"/>
      <c r="AB24" s="850">
        <f t="shared" si="7"/>
        <v>0</v>
      </c>
      <c r="AC24" s="851"/>
      <c r="AD24" s="845"/>
      <c r="AE24" s="846"/>
      <c r="AF24" s="845"/>
      <c r="AH24" s="846"/>
      <c r="AJ24" s="846"/>
      <c r="AL24" s="846"/>
      <c r="AN24" s="846"/>
      <c r="AO24" s="852"/>
      <c r="AQ24" s="846"/>
      <c r="AR24" s="846"/>
      <c r="AS24" s="852"/>
      <c r="AT24" s="853"/>
      <c r="AU24" s="856"/>
      <c r="AV24" s="846"/>
      <c r="AW24" s="845">
        <v>46875000</v>
      </c>
      <c r="AY24" s="846"/>
      <c r="AZ24" s="1005"/>
      <c r="BA24" s="847">
        <v>46875000</v>
      </c>
      <c r="BC24" s="846"/>
      <c r="BE24" s="846"/>
      <c r="BF24" s="847">
        <v>46875000</v>
      </c>
      <c r="BG24" s="855">
        <f t="shared" si="8"/>
        <v>140625000</v>
      </c>
      <c r="BI24" s="846">
        <v>46875000</v>
      </c>
      <c r="BJ24" s="846"/>
      <c r="BL24" s="855">
        <f t="shared" si="9"/>
        <v>46875000</v>
      </c>
      <c r="BM24" s="851">
        <v>46875000</v>
      </c>
    </row>
    <row r="25" spans="1:65" s="847" customFormat="1" ht="20.100000000000001" customHeight="1" x14ac:dyDescent="0.4">
      <c r="A25" s="798"/>
      <c r="B25" s="839" t="str">
        <f t="shared" si="3"/>
        <v>LCM용역CT-L06</v>
      </c>
      <c r="C25" s="840" t="str">
        <f t="shared" si="4"/>
        <v>CT-L06</v>
      </c>
      <c r="D25" s="841" t="s">
        <v>604</v>
      </c>
      <c r="E25" s="840" t="str">
        <f t="shared" si="5"/>
        <v>CT-L06</v>
      </c>
      <c r="F25" s="842" t="s">
        <v>598</v>
      </c>
      <c r="G25" s="843" t="s">
        <v>605</v>
      </c>
      <c r="H25" s="843"/>
      <c r="I25" s="843"/>
      <c r="J25" s="844"/>
      <c r="K25" s="845"/>
      <c r="L25" s="846"/>
      <c r="M25" s="845"/>
      <c r="O25" s="846"/>
      <c r="Q25" s="846"/>
      <c r="S25" s="846"/>
      <c r="U25" s="846"/>
      <c r="V25" s="848"/>
      <c r="W25" s="849">
        <f t="shared" si="6"/>
        <v>0</v>
      </c>
      <c r="Y25" s="846"/>
      <c r="Z25" s="846"/>
      <c r="AA25" s="848"/>
      <c r="AB25" s="850">
        <f t="shared" si="7"/>
        <v>0</v>
      </c>
      <c r="AC25" s="851"/>
      <c r="AD25" s="845"/>
      <c r="AE25" s="846"/>
      <c r="AF25" s="845"/>
      <c r="AH25" s="846"/>
      <c r="AJ25" s="846"/>
      <c r="AL25" s="846"/>
      <c r="AN25" s="846"/>
      <c r="AO25" s="852"/>
      <c r="AQ25" s="846"/>
      <c r="AR25" s="846"/>
      <c r="AS25" s="852"/>
      <c r="AT25" s="853"/>
      <c r="AU25" s="856"/>
      <c r="AV25" s="846"/>
      <c r="AW25" s="845">
        <v>46875000</v>
      </c>
      <c r="AY25" s="846"/>
      <c r="AZ25" s="1005"/>
      <c r="BA25" s="847">
        <v>46875000</v>
      </c>
      <c r="BC25" s="846">
        <v>46875000</v>
      </c>
      <c r="BE25" s="846"/>
      <c r="BG25" s="855">
        <f t="shared" si="8"/>
        <v>140625000</v>
      </c>
      <c r="BH25" s="847">
        <v>46875000</v>
      </c>
      <c r="BI25" s="846"/>
      <c r="BJ25" s="846">
        <v>46875000</v>
      </c>
      <c r="BL25" s="855">
        <f t="shared" si="9"/>
        <v>93750000</v>
      </c>
      <c r="BM25" s="851">
        <v>46875000</v>
      </c>
    </row>
    <row r="26" spans="1:65" s="847" customFormat="1" ht="20.100000000000001" customHeight="1" x14ac:dyDescent="0.4">
      <c r="A26" s="798"/>
      <c r="B26" s="839" t="str">
        <f t="shared" si="3"/>
        <v>LCM용역CT-L02</v>
      </c>
      <c r="C26" s="840" t="str">
        <f t="shared" si="4"/>
        <v>CT-L02</v>
      </c>
      <c r="D26" s="841" t="s">
        <v>606</v>
      </c>
      <c r="E26" s="840" t="str">
        <f t="shared" si="5"/>
        <v>CT-L02</v>
      </c>
      <c r="F26" s="842" t="s">
        <v>598</v>
      </c>
      <c r="G26" s="843" t="s">
        <v>607</v>
      </c>
      <c r="H26" s="843"/>
      <c r="I26" s="843"/>
      <c r="J26" s="844"/>
      <c r="K26" s="845"/>
      <c r="L26" s="846"/>
      <c r="M26" s="845"/>
      <c r="O26" s="846"/>
      <c r="Q26" s="846"/>
      <c r="S26" s="846"/>
      <c r="U26" s="846"/>
      <c r="V26" s="848"/>
      <c r="W26" s="849">
        <f t="shared" si="6"/>
        <v>0</v>
      </c>
      <c r="Y26" s="846"/>
      <c r="Z26" s="846"/>
      <c r="AA26" s="848"/>
      <c r="AB26" s="850">
        <f t="shared" si="7"/>
        <v>0</v>
      </c>
      <c r="AC26" s="851"/>
      <c r="AD26" s="845"/>
      <c r="AE26" s="846"/>
      <c r="AF26" s="845"/>
      <c r="AH26" s="846"/>
      <c r="AJ26" s="846"/>
      <c r="AL26" s="846"/>
      <c r="AN26" s="846"/>
      <c r="AO26" s="852"/>
      <c r="AQ26" s="846"/>
      <c r="AR26" s="846"/>
      <c r="AS26" s="852"/>
      <c r="AT26" s="853"/>
      <c r="AU26" s="856"/>
      <c r="AV26" s="846">
        <v>80000000</v>
      </c>
      <c r="AW26" s="845"/>
      <c r="AY26" s="846"/>
      <c r="BA26" s="846"/>
      <c r="BC26" s="846"/>
      <c r="BE26" s="846"/>
      <c r="BG26" s="855">
        <f t="shared" si="8"/>
        <v>80000000</v>
      </c>
      <c r="BI26" s="846"/>
      <c r="BJ26" s="846"/>
      <c r="BL26" s="855">
        <f t="shared" si="9"/>
        <v>0</v>
      </c>
      <c r="BM26" s="851"/>
    </row>
    <row r="27" spans="1:65" s="847" customFormat="1" ht="20.100000000000001" customHeight="1" x14ac:dyDescent="0.4">
      <c r="A27" s="798"/>
      <c r="B27" s="839" t="str">
        <f t="shared" si="3"/>
        <v>LCM용역CT-L02</v>
      </c>
      <c r="C27" s="840" t="str">
        <f t="shared" si="4"/>
        <v>CT-L02</v>
      </c>
      <c r="D27" s="841" t="s">
        <v>606</v>
      </c>
      <c r="E27" s="840" t="str">
        <f t="shared" si="5"/>
        <v>CT-L02</v>
      </c>
      <c r="F27" s="842" t="s">
        <v>598</v>
      </c>
      <c r="G27" s="843" t="s">
        <v>608</v>
      </c>
      <c r="H27" s="843"/>
      <c r="I27" s="843"/>
      <c r="J27" s="844"/>
      <c r="K27" s="845"/>
      <c r="L27" s="846"/>
      <c r="M27" s="845"/>
      <c r="O27" s="846"/>
      <c r="Q27" s="846"/>
      <c r="S27" s="846"/>
      <c r="U27" s="846"/>
      <c r="V27" s="848"/>
      <c r="W27" s="849">
        <f t="shared" si="6"/>
        <v>0</v>
      </c>
      <c r="Y27" s="846"/>
      <c r="Z27" s="846"/>
      <c r="AA27" s="848"/>
      <c r="AB27" s="850">
        <f t="shared" si="7"/>
        <v>0</v>
      </c>
      <c r="AC27" s="851"/>
      <c r="AD27" s="845"/>
      <c r="AE27" s="846"/>
      <c r="AF27" s="845"/>
      <c r="AH27" s="846"/>
      <c r="AJ27" s="846"/>
      <c r="AL27" s="846"/>
      <c r="AN27" s="846"/>
      <c r="AO27" s="852"/>
      <c r="AQ27" s="846"/>
      <c r="AR27" s="846"/>
      <c r="AS27" s="852"/>
      <c r="AT27" s="853"/>
      <c r="AU27" s="856"/>
      <c r="AV27" s="846"/>
      <c r="AW27" s="845"/>
      <c r="AY27" s="846"/>
      <c r="BA27" s="846"/>
      <c r="BC27" s="846">
        <v>85000000</v>
      </c>
      <c r="BE27" s="846"/>
      <c r="BG27" s="855">
        <f t="shared" si="8"/>
        <v>85000000</v>
      </c>
      <c r="BI27" s="846"/>
      <c r="BJ27" s="846"/>
      <c r="BL27" s="855">
        <f t="shared" si="9"/>
        <v>0</v>
      </c>
      <c r="BM27" s="851"/>
    </row>
    <row r="28" spans="1:65" s="847" customFormat="1" ht="20.100000000000001" customHeight="1" x14ac:dyDescent="0.4">
      <c r="A28" s="798"/>
      <c r="B28" s="839" t="str">
        <f t="shared" si="3"/>
        <v>LCM용역CT-L02</v>
      </c>
      <c r="C28" s="840" t="str">
        <f t="shared" si="4"/>
        <v>CT-L02</v>
      </c>
      <c r="D28" s="841" t="s">
        <v>606</v>
      </c>
      <c r="E28" s="840" t="str">
        <f t="shared" si="5"/>
        <v>CT-L02</v>
      </c>
      <c r="F28" s="842" t="s">
        <v>598</v>
      </c>
      <c r="G28" s="843" t="s">
        <v>609</v>
      </c>
      <c r="H28" s="843"/>
      <c r="I28" s="843"/>
      <c r="J28" s="844"/>
      <c r="K28" s="845"/>
      <c r="L28" s="846"/>
      <c r="M28" s="845"/>
      <c r="O28" s="846"/>
      <c r="Q28" s="846"/>
      <c r="S28" s="846"/>
      <c r="U28" s="846"/>
      <c r="V28" s="848"/>
      <c r="W28" s="849">
        <f t="shared" si="6"/>
        <v>0</v>
      </c>
      <c r="Y28" s="846"/>
      <c r="Z28" s="846"/>
      <c r="AA28" s="848"/>
      <c r="AB28" s="850">
        <f t="shared" si="7"/>
        <v>0</v>
      </c>
      <c r="AC28" s="851"/>
      <c r="AD28" s="845"/>
      <c r="AE28" s="846"/>
      <c r="AF28" s="845"/>
      <c r="AH28" s="846"/>
      <c r="AJ28" s="846"/>
      <c r="AL28" s="846"/>
      <c r="AN28" s="846"/>
      <c r="AO28" s="852"/>
      <c r="AQ28" s="846"/>
      <c r="AR28" s="846"/>
      <c r="AS28" s="852"/>
      <c r="AT28" s="853"/>
      <c r="AU28" s="856"/>
      <c r="AV28" s="846"/>
      <c r="AW28" s="845"/>
      <c r="AY28" s="846"/>
      <c r="BA28" s="846"/>
      <c r="BC28" s="846"/>
      <c r="BD28" s="847">
        <v>85000000</v>
      </c>
      <c r="BE28" s="846"/>
      <c r="BG28" s="855">
        <f t="shared" si="8"/>
        <v>85000000</v>
      </c>
      <c r="BI28" s="846"/>
      <c r="BJ28" s="846"/>
      <c r="BL28" s="855">
        <f t="shared" si="9"/>
        <v>0</v>
      </c>
      <c r="BM28" s="851"/>
    </row>
    <row r="29" spans="1:65" s="847" customFormat="1" ht="20.100000000000001" customHeight="1" x14ac:dyDescent="0.4">
      <c r="A29" s="798"/>
      <c r="B29" s="839" t="str">
        <f t="shared" si="3"/>
        <v>LCM용역CT-L02</v>
      </c>
      <c r="C29" s="840" t="str">
        <f t="shared" si="4"/>
        <v>CT-L02</v>
      </c>
      <c r="D29" s="841" t="s">
        <v>606</v>
      </c>
      <c r="E29" s="840" t="str">
        <f t="shared" si="5"/>
        <v>CT-L02</v>
      </c>
      <c r="F29" s="842" t="s">
        <v>598</v>
      </c>
      <c r="G29" s="843" t="s">
        <v>610</v>
      </c>
      <c r="H29" s="843"/>
      <c r="I29" s="843"/>
      <c r="J29" s="844"/>
      <c r="K29" s="845"/>
      <c r="L29" s="846"/>
      <c r="M29" s="845"/>
      <c r="O29" s="846"/>
      <c r="Q29" s="846"/>
      <c r="S29" s="846"/>
      <c r="U29" s="846"/>
      <c r="V29" s="848"/>
      <c r="W29" s="849">
        <f t="shared" si="6"/>
        <v>0</v>
      </c>
      <c r="Y29" s="846"/>
      <c r="Z29" s="846"/>
      <c r="AA29" s="848"/>
      <c r="AB29" s="850">
        <f t="shared" si="7"/>
        <v>0</v>
      </c>
      <c r="AC29" s="851"/>
      <c r="AD29" s="845"/>
      <c r="AE29" s="846"/>
      <c r="AF29" s="845"/>
      <c r="AH29" s="846"/>
      <c r="AJ29" s="846"/>
      <c r="AL29" s="846"/>
      <c r="AN29" s="846"/>
      <c r="AO29" s="852"/>
      <c r="AQ29" s="846"/>
      <c r="AR29" s="846"/>
      <c r="AS29" s="852"/>
      <c r="AT29" s="853"/>
      <c r="AU29" s="856"/>
      <c r="AV29" s="846"/>
      <c r="AW29" s="845"/>
      <c r="AY29" s="846"/>
      <c r="BA29" s="846"/>
      <c r="BC29" s="846"/>
      <c r="BE29" s="846">
        <v>85000000</v>
      </c>
      <c r="BG29" s="855">
        <f t="shared" si="8"/>
        <v>85000000</v>
      </c>
      <c r="BI29" s="846"/>
      <c r="BJ29" s="846"/>
      <c r="BL29" s="855">
        <f t="shared" si="9"/>
        <v>0</v>
      </c>
      <c r="BM29" s="851"/>
    </row>
    <row r="30" spans="1:65" s="847" customFormat="1" ht="20.100000000000001" customHeight="1" x14ac:dyDescent="0.4">
      <c r="A30" s="798"/>
      <c r="B30" s="839" t="str">
        <f t="shared" si="3"/>
        <v>LCM용역CT-L02</v>
      </c>
      <c r="C30" s="840" t="str">
        <f t="shared" si="4"/>
        <v>CT-L02</v>
      </c>
      <c r="D30" s="841" t="s">
        <v>606</v>
      </c>
      <c r="E30" s="840" t="str">
        <f t="shared" si="5"/>
        <v>CT-L02</v>
      </c>
      <c r="F30" s="842" t="s">
        <v>598</v>
      </c>
      <c r="G30" s="843" t="s">
        <v>611</v>
      </c>
      <c r="H30" s="843"/>
      <c r="I30" s="843"/>
      <c r="J30" s="844"/>
      <c r="K30" s="845"/>
      <c r="L30" s="846"/>
      <c r="M30" s="845"/>
      <c r="O30" s="846"/>
      <c r="Q30" s="846"/>
      <c r="S30" s="846"/>
      <c r="U30" s="846"/>
      <c r="V30" s="848"/>
      <c r="W30" s="849">
        <f t="shared" si="6"/>
        <v>0</v>
      </c>
      <c r="Y30" s="846"/>
      <c r="Z30" s="846"/>
      <c r="AA30" s="848"/>
      <c r="AB30" s="850">
        <f t="shared" si="7"/>
        <v>0</v>
      </c>
      <c r="AC30" s="851"/>
      <c r="AD30" s="845"/>
      <c r="AE30" s="846"/>
      <c r="AF30" s="845"/>
      <c r="AH30" s="846"/>
      <c r="AJ30" s="846"/>
      <c r="AL30" s="846"/>
      <c r="AN30" s="846"/>
      <c r="AO30" s="852"/>
      <c r="AQ30" s="846"/>
      <c r="AR30" s="846"/>
      <c r="AS30" s="852"/>
      <c r="AT30" s="853"/>
      <c r="AU30" s="856"/>
      <c r="AV30" s="846"/>
      <c r="AW30" s="845"/>
      <c r="AY30" s="846"/>
      <c r="BA30" s="846"/>
      <c r="BC30" s="846"/>
      <c r="BE30" s="846">
        <v>46875000</v>
      </c>
      <c r="BG30" s="855">
        <f t="shared" si="8"/>
        <v>46875000</v>
      </c>
      <c r="BI30" s="846">
        <v>46875000</v>
      </c>
      <c r="BJ30" s="846">
        <v>46875000</v>
      </c>
      <c r="BK30" s="847">
        <v>46875000</v>
      </c>
      <c r="BL30" s="855">
        <f t="shared" si="9"/>
        <v>140625000</v>
      </c>
      <c r="BM30" s="851">
        <f>46875000+46875000</f>
        <v>93750000</v>
      </c>
    </row>
    <row r="31" spans="1:65" s="847" customFormat="1" ht="20.100000000000001" customHeight="1" x14ac:dyDescent="0.4">
      <c r="A31" s="798"/>
      <c r="B31" s="839" t="str">
        <f t="shared" si="3"/>
        <v>LCM용역CT-L02</v>
      </c>
      <c r="C31" s="840" t="str">
        <f t="shared" si="4"/>
        <v>CT-L02</v>
      </c>
      <c r="D31" s="841" t="s">
        <v>606</v>
      </c>
      <c r="E31" s="840" t="str">
        <f t="shared" si="5"/>
        <v>CT-L02</v>
      </c>
      <c r="F31" s="842" t="s">
        <v>598</v>
      </c>
      <c r="G31" s="843" t="s">
        <v>612</v>
      </c>
      <c r="H31" s="843"/>
      <c r="I31" s="843"/>
      <c r="J31" s="844"/>
      <c r="K31" s="845"/>
      <c r="L31" s="846"/>
      <c r="M31" s="845"/>
      <c r="O31" s="846"/>
      <c r="Q31" s="846"/>
      <c r="S31" s="846"/>
      <c r="U31" s="846"/>
      <c r="V31" s="848"/>
      <c r="W31" s="849">
        <f t="shared" si="6"/>
        <v>0</v>
      </c>
      <c r="Y31" s="846"/>
      <c r="Z31" s="846"/>
      <c r="AA31" s="848"/>
      <c r="AB31" s="850">
        <f t="shared" si="7"/>
        <v>0</v>
      </c>
      <c r="AC31" s="851"/>
      <c r="AD31" s="845"/>
      <c r="AE31" s="846"/>
      <c r="AF31" s="845"/>
      <c r="AH31" s="846"/>
      <c r="AJ31" s="846"/>
      <c r="AL31" s="846"/>
      <c r="AN31" s="846"/>
      <c r="AO31" s="852"/>
      <c r="AQ31" s="846"/>
      <c r="AR31" s="846"/>
      <c r="AS31" s="852"/>
      <c r="AT31" s="853"/>
      <c r="AU31" s="856"/>
      <c r="AV31" s="846"/>
      <c r="AW31" s="845">
        <v>129000000</v>
      </c>
      <c r="AY31" s="846"/>
      <c r="BA31" s="846"/>
      <c r="BC31" s="846"/>
      <c r="BE31" s="846"/>
      <c r="BG31" s="855">
        <f t="shared" si="8"/>
        <v>129000000</v>
      </c>
      <c r="BI31" s="846"/>
      <c r="BJ31" s="846"/>
      <c r="BL31" s="855">
        <f t="shared" si="9"/>
        <v>0</v>
      </c>
      <c r="BM31" s="851"/>
    </row>
    <row r="32" spans="1:65" s="847" customFormat="1" ht="20.100000000000001" customHeight="1" x14ac:dyDescent="0.4">
      <c r="A32" s="798"/>
      <c r="B32" s="839" t="str">
        <f t="shared" si="3"/>
        <v>LCM용역CT-L02</v>
      </c>
      <c r="C32" s="840" t="str">
        <f t="shared" si="4"/>
        <v>CT-L02</v>
      </c>
      <c r="D32" s="841" t="s">
        <v>606</v>
      </c>
      <c r="E32" s="840" t="str">
        <f t="shared" si="5"/>
        <v>CT-L02</v>
      </c>
      <c r="F32" s="842" t="s">
        <v>598</v>
      </c>
      <c r="G32" s="843" t="s">
        <v>613</v>
      </c>
      <c r="H32" s="843"/>
      <c r="I32" s="843"/>
      <c r="J32" s="844"/>
      <c r="K32" s="845"/>
      <c r="L32" s="846"/>
      <c r="M32" s="845"/>
      <c r="O32" s="846"/>
      <c r="Q32" s="846"/>
      <c r="S32" s="846"/>
      <c r="U32" s="846"/>
      <c r="V32" s="848"/>
      <c r="W32" s="849">
        <f t="shared" si="6"/>
        <v>0</v>
      </c>
      <c r="Y32" s="846"/>
      <c r="Z32" s="846"/>
      <c r="AA32" s="848"/>
      <c r="AB32" s="850">
        <f t="shared" si="7"/>
        <v>0</v>
      </c>
      <c r="AC32" s="851"/>
      <c r="AD32" s="845"/>
      <c r="AE32" s="846"/>
      <c r="AF32" s="845"/>
      <c r="AH32" s="846"/>
      <c r="AJ32" s="846"/>
      <c r="AL32" s="846"/>
      <c r="AN32" s="846"/>
      <c r="AO32" s="852"/>
      <c r="AQ32" s="846"/>
      <c r="AR32" s="846"/>
      <c r="AS32" s="852"/>
      <c r="AT32" s="853"/>
      <c r="AU32" s="856"/>
      <c r="AV32" s="846"/>
      <c r="AW32" s="845"/>
      <c r="AY32" s="846"/>
      <c r="AZ32" s="1005"/>
      <c r="BA32" s="847">
        <v>145000000</v>
      </c>
      <c r="BC32" s="846"/>
      <c r="BE32" s="846"/>
      <c r="BG32" s="855">
        <f t="shared" si="8"/>
        <v>145000000</v>
      </c>
      <c r="BI32" s="846"/>
      <c r="BJ32" s="846"/>
      <c r="BL32" s="855">
        <f t="shared" si="9"/>
        <v>0</v>
      </c>
      <c r="BM32" s="851"/>
    </row>
    <row r="33" spans="1:65" s="847" customFormat="1" ht="20.100000000000001" customHeight="1" x14ac:dyDescent="0.4">
      <c r="A33" s="798"/>
      <c r="B33" s="839" t="str">
        <f t="shared" si="3"/>
        <v>LCM용역CT-L02</v>
      </c>
      <c r="C33" s="840" t="str">
        <f t="shared" si="4"/>
        <v>CT-L02</v>
      </c>
      <c r="D33" s="841" t="s">
        <v>606</v>
      </c>
      <c r="E33" s="840" t="str">
        <f t="shared" si="5"/>
        <v>CT-L02</v>
      </c>
      <c r="F33" s="842" t="s">
        <v>598</v>
      </c>
      <c r="G33" s="843" t="s">
        <v>614</v>
      </c>
      <c r="H33" s="843"/>
      <c r="I33" s="843"/>
      <c r="J33" s="844"/>
      <c r="K33" s="845"/>
      <c r="L33" s="846"/>
      <c r="M33" s="845"/>
      <c r="O33" s="846"/>
      <c r="Q33" s="846"/>
      <c r="S33" s="846"/>
      <c r="U33" s="846"/>
      <c r="V33" s="848"/>
      <c r="W33" s="849">
        <f t="shared" si="6"/>
        <v>0</v>
      </c>
      <c r="Y33" s="846"/>
      <c r="Z33" s="846"/>
      <c r="AA33" s="848"/>
      <c r="AB33" s="850">
        <f t="shared" si="7"/>
        <v>0</v>
      </c>
      <c r="AC33" s="851"/>
      <c r="AD33" s="845"/>
      <c r="AE33" s="846"/>
      <c r="AF33" s="845"/>
      <c r="AH33" s="846"/>
      <c r="AJ33" s="846"/>
      <c r="AL33" s="846"/>
      <c r="AN33" s="846"/>
      <c r="AO33" s="852"/>
      <c r="AQ33" s="846"/>
      <c r="AR33" s="846"/>
      <c r="AS33" s="852"/>
      <c r="AT33" s="853"/>
      <c r="AU33" s="856"/>
      <c r="AV33" s="846"/>
      <c r="AW33" s="845"/>
      <c r="AY33" s="846"/>
      <c r="BA33" s="846"/>
      <c r="BC33" s="846"/>
      <c r="BE33" s="846"/>
      <c r="BG33" s="855">
        <f t="shared" si="8"/>
        <v>0</v>
      </c>
      <c r="BH33" s="847">
        <v>129000000</v>
      </c>
      <c r="BI33" s="846"/>
      <c r="BJ33" s="846"/>
      <c r="BL33" s="855">
        <f t="shared" si="9"/>
        <v>129000000</v>
      </c>
      <c r="BM33" s="851"/>
    </row>
    <row r="34" spans="1:65" s="847" customFormat="1" ht="20.100000000000001" customHeight="1" x14ac:dyDescent="0.4">
      <c r="A34" s="798"/>
      <c r="B34" s="839" t="str">
        <f t="shared" si="3"/>
        <v>LCM용역CT-L02</v>
      </c>
      <c r="C34" s="840" t="str">
        <f t="shared" si="4"/>
        <v>CT-L02</v>
      </c>
      <c r="D34" s="841" t="s">
        <v>606</v>
      </c>
      <c r="E34" s="840" t="str">
        <f t="shared" si="5"/>
        <v>CT-L02</v>
      </c>
      <c r="F34" s="842" t="s">
        <v>598</v>
      </c>
      <c r="G34" s="843" t="s">
        <v>615</v>
      </c>
      <c r="H34" s="843"/>
      <c r="I34" s="843"/>
      <c r="J34" s="844"/>
      <c r="K34" s="845"/>
      <c r="L34" s="846"/>
      <c r="M34" s="845"/>
      <c r="O34" s="846"/>
      <c r="Q34" s="846"/>
      <c r="S34" s="846"/>
      <c r="U34" s="846"/>
      <c r="V34" s="848"/>
      <c r="W34" s="849">
        <f t="shared" si="6"/>
        <v>0</v>
      </c>
      <c r="Y34" s="846"/>
      <c r="Z34" s="846"/>
      <c r="AA34" s="848"/>
      <c r="AB34" s="850">
        <f t="shared" si="7"/>
        <v>0</v>
      </c>
      <c r="AC34" s="851"/>
      <c r="AD34" s="845"/>
      <c r="AE34" s="846"/>
      <c r="AF34" s="845"/>
      <c r="AH34" s="846"/>
      <c r="AJ34" s="846"/>
      <c r="AL34" s="846"/>
      <c r="AN34" s="846"/>
      <c r="AO34" s="852"/>
      <c r="AQ34" s="846"/>
      <c r="AR34" s="846"/>
      <c r="AS34" s="852"/>
      <c r="AT34" s="853"/>
      <c r="AU34" s="856"/>
      <c r="AV34" s="846"/>
      <c r="AW34" s="845"/>
      <c r="AY34" s="846"/>
      <c r="BA34" s="846"/>
      <c r="BC34" s="846"/>
      <c r="BE34" s="846"/>
      <c r="BG34" s="855">
        <f t="shared" si="8"/>
        <v>0</v>
      </c>
      <c r="BI34" s="846">
        <v>118000000</v>
      </c>
      <c r="BJ34" s="846"/>
      <c r="BL34" s="855">
        <f t="shared" si="9"/>
        <v>118000000</v>
      </c>
      <c r="BM34" s="851"/>
    </row>
    <row r="35" spans="1:65" s="847" customFormat="1" ht="20.100000000000001" customHeight="1" x14ac:dyDescent="0.4">
      <c r="A35" s="798"/>
      <c r="B35" s="839" t="str">
        <f t="shared" si="3"/>
        <v>LCM용역CT-L03</v>
      </c>
      <c r="C35" s="840" t="str">
        <f t="shared" si="4"/>
        <v>CT-L03</v>
      </c>
      <c r="D35" s="841" t="s">
        <v>616</v>
      </c>
      <c r="E35" s="840" t="str">
        <f t="shared" si="5"/>
        <v>CT-L03</v>
      </c>
      <c r="F35" s="842" t="s">
        <v>598</v>
      </c>
      <c r="G35" s="843" t="s">
        <v>617</v>
      </c>
      <c r="H35" s="843"/>
      <c r="I35" s="843"/>
      <c r="J35" s="844"/>
      <c r="K35" s="845"/>
      <c r="L35" s="846"/>
      <c r="M35" s="845"/>
      <c r="O35" s="846"/>
      <c r="Q35" s="846"/>
      <c r="S35" s="846"/>
      <c r="U35" s="846"/>
      <c r="V35" s="848"/>
      <c r="W35" s="849">
        <f t="shared" si="6"/>
        <v>0</v>
      </c>
      <c r="Y35" s="846"/>
      <c r="Z35" s="846"/>
      <c r="AA35" s="848"/>
      <c r="AB35" s="850">
        <f t="shared" si="7"/>
        <v>0</v>
      </c>
      <c r="AC35" s="851"/>
      <c r="AD35" s="845"/>
      <c r="AE35" s="846"/>
      <c r="AF35" s="845"/>
      <c r="AH35" s="846"/>
      <c r="AJ35" s="846"/>
      <c r="AL35" s="846"/>
      <c r="AN35" s="846"/>
      <c r="AO35" s="852"/>
      <c r="AQ35" s="846"/>
      <c r="AR35" s="846"/>
      <c r="AS35" s="852"/>
      <c r="AT35" s="853"/>
      <c r="AU35" s="856"/>
      <c r="AV35" s="847">
        <v>85000000</v>
      </c>
      <c r="AW35" s="845"/>
      <c r="AX35" s="1007"/>
      <c r="AY35" s="846"/>
      <c r="BA35" s="846"/>
      <c r="BC35" s="846"/>
      <c r="BE35" s="846"/>
      <c r="BG35" s="855">
        <f t="shared" si="8"/>
        <v>85000000</v>
      </c>
      <c r="BI35" s="846"/>
      <c r="BJ35" s="846"/>
      <c r="BL35" s="855">
        <f t="shared" si="9"/>
        <v>0</v>
      </c>
      <c r="BM35" s="851"/>
    </row>
    <row r="36" spans="1:65" s="847" customFormat="1" ht="20.100000000000001" customHeight="1" x14ac:dyDescent="0.4">
      <c r="A36" s="798"/>
      <c r="B36" s="839" t="str">
        <f t="shared" si="3"/>
        <v>LCM용역CT-L03</v>
      </c>
      <c r="C36" s="840" t="str">
        <f t="shared" si="4"/>
        <v>CT-L03</v>
      </c>
      <c r="D36" s="841" t="s">
        <v>616</v>
      </c>
      <c r="E36" s="840" t="str">
        <f t="shared" si="5"/>
        <v>CT-L03</v>
      </c>
      <c r="F36" s="842" t="s">
        <v>598</v>
      </c>
      <c r="G36" s="843" t="s">
        <v>618</v>
      </c>
      <c r="H36" s="843"/>
      <c r="I36" s="843"/>
      <c r="J36" s="844"/>
      <c r="K36" s="845"/>
      <c r="L36" s="846"/>
      <c r="M36" s="845"/>
      <c r="O36" s="846"/>
      <c r="Q36" s="846"/>
      <c r="S36" s="846"/>
      <c r="U36" s="846"/>
      <c r="V36" s="848"/>
      <c r="W36" s="849">
        <f t="shared" si="6"/>
        <v>0</v>
      </c>
      <c r="Y36" s="846"/>
      <c r="Z36" s="846"/>
      <c r="AA36" s="848"/>
      <c r="AB36" s="850">
        <f t="shared" si="7"/>
        <v>0</v>
      </c>
      <c r="AC36" s="851"/>
      <c r="AD36" s="845"/>
      <c r="AE36" s="846"/>
      <c r="AF36" s="845"/>
      <c r="AH36" s="846"/>
      <c r="AJ36" s="846"/>
      <c r="AL36" s="846"/>
      <c r="AN36" s="846"/>
      <c r="AO36" s="852"/>
      <c r="AQ36" s="846"/>
      <c r="AR36" s="846"/>
      <c r="AS36" s="852"/>
      <c r="AT36" s="853"/>
      <c r="AU36" s="856"/>
      <c r="AV36" s="846"/>
      <c r="AW36" s="846">
        <v>85000000</v>
      </c>
      <c r="AY36" s="1008"/>
      <c r="BA36" s="846"/>
      <c r="BC36" s="846"/>
      <c r="BE36" s="846"/>
      <c r="BG36" s="855">
        <f t="shared" si="8"/>
        <v>85000000</v>
      </c>
      <c r="BI36" s="846"/>
      <c r="BJ36" s="846"/>
      <c r="BL36" s="855">
        <f t="shared" si="9"/>
        <v>0</v>
      </c>
      <c r="BM36" s="851"/>
    </row>
    <row r="37" spans="1:65" s="847" customFormat="1" ht="20.100000000000001" customHeight="1" x14ac:dyDescent="0.4">
      <c r="A37" s="798"/>
      <c r="B37" s="839" t="str">
        <f t="shared" si="3"/>
        <v>LCM용역CT-L03</v>
      </c>
      <c r="C37" s="840" t="str">
        <f t="shared" si="4"/>
        <v>CT-L03</v>
      </c>
      <c r="D37" s="841" t="s">
        <v>616</v>
      </c>
      <c r="E37" s="840" t="str">
        <f t="shared" si="5"/>
        <v>CT-L03</v>
      </c>
      <c r="F37" s="842" t="s">
        <v>598</v>
      </c>
      <c r="G37" s="843" t="s">
        <v>619</v>
      </c>
      <c r="H37" s="843"/>
      <c r="I37" s="843"/>
      <c r="J37" s="844"/>
      <c r="K37" s="845"/>
      <c r="L37" s="846"/>
      <c r="M37" s="845"/>
      <c r="O37" s="846"/>
      <c r="Q37" s="846"/>
      <c r="S37" s="846"/>
      <c r="U37" s="846"/>
      <c r="V37" s="848"/>
      <c r="W37" s="849">
        <f t="shared" si="6"/>
        <v>0</v>
      </c>
      <c r="Y37" s="846"/>
      <c r="Z37" s="846"/>
      <c r="AA37" s="848"/>
      <c r="AB37" s="850">
        <f t="shared" si="7"/>
        <v>0</v>
      </c>
      <c r="AC37" s="851"/>
      <c r="AD37" s="845"/>
      <c r="AE37" s="846"/>
      <c r="AF37" s="845"/>
      <c r="AH37" s="846"/>
      <c r="AJ37" s="846"/>
      <c r="AL37" s="846"/>
      <c r="AN37" s="846"/>
      <c r="AO37" s="852"/>
      <c r="AQ37" s="846"/>
      <c r="AR37" s="846"/>
      <c r="AS37" s="852"/>
      <c r="AT37" s="853"/>
      <c r="AU37" s="856"/>
      <c r="AV37" s="847">
        <v>42500000</v>
      </c>
      <c r="AW37" s="845"/>
      <c r="AX37" s="1007"/>
      <c r="AY37" s="846"/>
      <c r="BA37" s="846"/>
      <c r="BC37" s="846"/>
      <c r="BE37" s="846"/>
      <c r="BG37" s="855">
        <f t="shared" si="8"/>
        <v>42500000</v>
      </c>
      <c r="BI37" s="846"/>
      <c r="BJ37" s="846"/>
      <c r="BL37" s="855">
        <f t="shared" si="9"/>
        <v>0</v>
      </c>
      <c r="BM37" s="851"/>
    </row>
    <row r="38" spans="1:65" s="847" customFormat="1" ht="20.100000000000001" customHeight="1" x14ac:dyDescent="0.4">
      <c r="A38" s="798"/>
      <c r="B38" s="839" t="str">
        <f t="shared" si="3"/>
        <v>LCM용역CT-L03</v>
      </c>
      <c r="C38" s="840" t="str">
        <f t="shared" si="4"/>
        <v>CT-L03</v>
      </c>
      <c r="D38" s="841" t="s">
        <v>616</v>
      </c>
      <c r="E38" s="840" t="str">
        <f t="shared" si="5"/>
        <v>CT-L03</v>
      </c>
      <c r="F38" s="842" t="s">
        <v>598</v>
      </c>
      <c r="G38" s="843" t="s">
        <v>620</v>
      </c>
      <c r="H38" s="843"/>
      <c r="I38" s="843"/>
      <c r="J38" s="844"/>
      <c r="K38" s="845"/>
      <c r="L38" s="846"/>
      <c r="M38" s="845"/>
      <c r="O38" s="846"/>
      <c r="Q38" s="846"/>
      <c r="S38" s="846"/>
      <c r="U38" s="846"/>
      <c r="V38" s="848"/>
      <c r="W38" s="849">
        <f t="shared" si="6"/>
        <v>0</v>
      </c>
      <c r="Y38" s="846"/>
      <c r="Z38" s="846"/>
      <c r="AA38" s="848"/>
      <c r="AB38" s="850">
        <f t="shared" si="7"/>
        <v>0</v>
      </c>
      <c r="AC38" s="851"/>
      <c r="AD38" s="845"/>
      <c r="AE38" s="846"/>
      <c r="AF38" s="845"/>
      <c r="AH38" s="846"/>
      <c r="AJ38" s="846"/>
      <c r="AL38" s="846"/>
      <c r="AN38" s="846"/>
      <c r="AO38" s="852"/>
      <c r="AQ38" s="846"/>
      <c r="AR38" s="846"/>
      <c r="AS38" s="852"/>
      <c r="AT38" s="853"/>
      <c r="AU38" s="856"/>
      <c r="AV38" s="846"/>
      <c r="AW38" s="846">
        <v>42500000</v>
      </c>
      <c r="AY38" s="1008"/>
      <c r="BA38" s="846"/>
      <c r="BC38" s="846"/>
      <c r="BE38" s="846"/>
      <c r="BG38" s="855">
        <f t="shared" si="8"/>
        <v>42500000</v>
      </c>
      <c r="BI38" s="846"/>
      <c r="BJ38" s="846"/>
      <c r="BL38" s="855">
        <f t="shared" si="9"/>
        <v>0</v>
      </c>
      <c r="BM38" s="851"/>
    </row>
    <row r="39" spans="1:65" s="847" customFormat="1" ht="20.100000000000001" customHeight="1" x14ac:dyDescent="0.4">
      <c r="A39" s="798"/>
      <c r="B39" s="839" t="str">
        <f t="shared" si="3"/>
        <v>LCM용역CT-L03</v>
      </c>
      <c r="C39" s="840" t="str">
        <f t="shared" si="4"/>
        <v>CT-L03</v>
      </c>
      <c r="D39" s="841" t="s">
        <v>616</v>
      </c>
      <c r="E39" s="840" t="str">
        <f t="shared" si="5"/>
        <v>CT-L03</v>
      </c>
      <c r="F39" s="842" t="s">
        <v>598</v>
      </c>
      <c r="G39" s="843" t="s">
        <v>621</v>
      </c>
      <c r="H39" s="843"/>
      <c r="I39" s="843"/>
      <c r="J39" s="844"/>
      <c r="K39" s="845"/>
      <c r="L39" s="846"/>
      <c r="M39" s="845"/>
      <c r="O39" s="846"/>
      <c r="Q39" s="846"/>
      <c r="S39" s="846"/>
      <c r="U39" s="846"/>
      <c r="V39" s="848"/>
      <c r="W39" s="849">
        <f t="shared" si="6"/>
        <v>0</v>
      </c>
      <c r="Y39" s="846"/>
      <c r="Z39" s="846"/>
      <c r="AA39" s="848"/>
      <c r="AB39" s="850">
        <f t="shared" si="7"/>
        <v>0</v>
      </c>
      <c r="AC39" s="851"/>
      <c r="AD39" s="845"/>
      <c r="AE39" s="846"/>
      <c r="AF39" s="845"/>
      <c r="AH39" s="846"/>
      <c r="AJ39" s="846"/>
      <c r="AL39" s="846"/>
      <c r="AN39" s="846"/>
      <c r="AO39" s="852"/>
      <c r="AQ39" s="846"/>
      <c r="AR39" s="846"/>
      <c r="AS39" s="852"/>
      <c r="AT39" s="853"/>
      <c r="AU39" s="856"/>
      <c r="AV39" s="846"/>
      <c r="AW39" s="845"/>
      <c r="AY39" s="846"/>
      <c r="AZ39" s="1005"/>
      <c r="BA39" s="847">
        <v>40000000</v>
      </c>
      <c r="BB39" s="846"/>
      <c r="BC39" s="846"/>
      <c r="BE39" s="846"/>
      <c r="BG39" s="855">
        <f t="shared" si="8"/>
        <v>40000000</v>
      </c>
      <c r="BI39" s="846"/>
      <c r="BJ39" s="846"/>
      <c r="BL39" s="855">
        <f t="shared" si="9"/>
        <v>0</v>
      </c>
      <c r="BM39" s="851"/>
    </row>
    <row r="40" spans="1:65" s="847" customFormat="1" ht="20.100000000000001" customHeight="1" x14ac:dyDescent="0.4">
      <c r="A40" s="798"/>
      <c r="B40" s="839" t="str">
        <f t="shared" si="3"/>
        <v>LCM용역CT-L03</v>
      </c>
      <c r="C40" s="840" t="str">
        <f t="shared" si="4"/>
        <v>CT-L03</v>
      </c>
      <c r="D40" s="841" t="s">
        <v>616</v>
      </c>
      <c r="E40" s="840" t="str">
        <f t="shared" si="5"/>
        <v>CT-L03</v>
      </c>
      <c r="F40" s="842" t="s">
        <v>598</v>
      </c>
      <c r="G40" s="843" t="s">
        <v>607</v>
      </c>
      <c r="H40" s="843"/>
      <c r="I40" s="843"/>
      <c r="J40" s="844"/>
      <c r="K40" s="845"/>
      <c r="L40" s="846"/>
      <c r="M40" s="845"/>
      <c r="O40" s="846"/>
      <c r="Q40" s="846"/>
      <c r="S40" s="846"/>
      <c r="U40" s="846"/>
      <c r="V40" s="848"/>
      <c r="W40" s="849">
        <f t="shared" si="6"/>
        <v>0</v>
      </c>
      <c r="Y40" s="846"/>
      <c r="Z40" s="846"/>
      <c r="AA40" s="848"/>
      <c r="AB40" s="850">
        <f t="shared" si="7"/>
        <v>0</v>
      </c>
      <c r="AC40" s="851"/>
      <c r="AD40" s="845"/>
      <c r="AE40" s="846"/>
      <c r="AF40" s="845"/>
      <c r="AH40" s="846"/>
      <c r="AJ40" s="846"/>
      <c r="AL40" s="846"/>
      <c r="AN40" s="846"/>
      <c r="AO40" s="852"/>
      <c r="AQ40" s="846"/>
      <c r="AR40" s="846"/>
      <c r="AS40" s="852"/>
      <c r="AT40" s="853"/>
      <c r="AU40" s="856"/>
      <c r="AV40" s="846"/>
      <c r="AW40" s="845"/>
      <c r="AY40" s="846"/>
      <c r="BA40" s="1005"/>
      <c r="BB40" s="846">
        <v>80000000</v>
      </c>
      <c r="BC40" s="846"/>
      <c r="BE40" s="846"/>
      <c r="BG40" s="855">
        <f t="shared" si="8"/>
        <v>80000000</v>
      </c>
      <c r="BI40" s="846"/>
      <c r="BJ40" s="846"/>
      <c r="BL40" s="855">
        <f t="shared" si="9"/>
        <v>0</v>
      </c>
      <c r="BM40" s="851"/>
    </row>
    <row r="41" spans="1:65" s="847" customFormat="1" ht="20.100000000000001" customHeight="1" x14ac:dyDescent="0.4">
      <c r="A41" s="798"/>
      <c r="B41" s="839" t="str">
        <f t="shared" si="3"/>
        <v>LCM용역CT-L03</v>
      </c>
      <c r="C41" s="840" t="str">
        <f t="shared" si="4"/>
        <v>CT-L03</v>
      </c>
      <c r="D41" s="841" t="s">
        <v>616</v>
      </c>
      <c r="E41" s="840" t="str">
        <f t="shared" si="5"/>
        <v>CT-L03</v>
      </c>
      <c r="F41" s="842" t="s">
        <v>598</v>
      </c>
      <c r="G41" s="843" t="s">
        <v>608</v>
      </c>
      <c r="H41" s="843"/>
      <c r="I41" s="843"/>
      <c r="J41" s="844"/>
      <c r="K41" s="845"/>
      <c r="L41" s="846"/>
      <c r="M41" s="845"/>
      <c r="O41" s="846"/>
      <c r="Q41" s="846"/>
      <c r="S41" s="846"/>
      <c r="U41" s="846"/>
      <c r="V41" s="848"/>
      <c r="W41" s="849">
        <f t="shared" si="6"/>
        <v>0</v>
      </c>
      <c r="Y41" s="846"/>
      <c r="Z41" s="846"/>
      <c r="AA41" s="848"/>
      <c r="AB41" s="850">
        <f t="shared" si="7"/>
        <v>0</v>
      </c>
      <c r="AC41" s="851"/>
      <c r="AD41" s="845"/>
      <c r="AE41" s="846"/>
      <c r="AF41" s="845"/>
      <c r="AH41" s="846"/>
      <c r="AJ41" s="846"/>
      <c r="AL41" s="846"/>
      <c r="AN41" s="846"/>
      <c r="AO41" s="852"/>
      <c r="AQ41" s="846"/>
      <c r="AR41" s="846"/>
      <c r="AS41" s="852"/>
      <c r="AT41" s="853"/>
      <c r="AU41" s="856"/>
      <c r="AV41" s="846"/>
      <c r="AW41" s="845"/>
      <c r="AY41" s="846"/>
      <c r="BA41" s="846"/>
      <c r="BC41" s="846"/>
      <c r="BE41" s="846"/>
      <c r="BG41" s="855">
        <f t="shared" si="8"/>
        <v>0</v>
      </c>
      <c r="BH41" s="847">
        <v>85000000</v>
      </c>
      <c r="BI41" s="846"/>
      <c r="BJ41" s="846"/>
      <c r="BL41" s="855">
        <f t="shared" si="9"/>
        <v>85000000</v>
      </c>
      <c r="BM41" s="851"/>
    </row>
    <row r="42" spans="1:65" s="847" customFormat="1" ht="20.100000000000001" customHeight="1" x14ac:dyDescent="0.4">
      <c r="A42" s="798"/>
      <c r="B42" s="839" t="str">
        <f t="shared" si="3"/>
        <v>LCM용역CT-L03</v>
      </c>
      <c r="C42" s="840" t="str">
        <f t="shared" si="4"/>
        <v>CT-L03</v>
      </c>
      <c r="D42" s="841" t="s">
        <v>616</v>
      </c>
      <c r="E42" s="840" t="str">
        <f t="shared" si="5"/>
        <v>CT-L03</v>
      </c>
      <c r="F42" s="842" t="s">
        <v>598</v>
      </c>
      <c r="G42" s="843" t="s">
        <v>609</v>
      </c>
      <c r="H42" s="843"/>
      <c r="I42" s="843"/>
      <c r="J42" s="844"/>
      <c r="K42" s="845"/>
      <c r="L42" s="846"/>
      <c r="M42" s="845"/>
      <c r="O42" s="846"/>
      <c r="Q42" s="846"/>
      <c r="S42" s="846"/>
      <c r="U42" s="846"/>
      <c r="V42" s="848"/>
      <c r="W42" s="849">
        <f t="shared" si="6"/>
        <v>0</v>
      </c>
      <c r="Y42" s="846"/>
      <c r="Z42" s="846"/>
      <c r="AA42" s="848"/>
      <c r="AB42" s="850">
        <f t="shared" si="7"/>
        <v>0</v>
      </c>
      <c r="AC42" s="851"/>
      <c r="AD42" s="845"/>
      <c r="AE42" s="846"/>
      <c r="AF42" s="845"/>
      <c r="AH42" s="846"/>
      <c r="AJ42" s="846"/>
      <c r="AL42" s="846"/>
      <c r="AN42" s="846"/>
      <c r="AO42" s="852"/>
      <c r="AQ42" s="846"/>
      <c r="AR42" s="846"/>
      <c r="AS42" s="852"/>
      <c r="AT42" s="853"/>
      <c r="AU42" s="856"/>
      <c r="AV42" s="846"/>
      <c r="AW42" s="845"/>
      <c r="AY42" s="846"/>
      <c r="BA42" s="846"/>
      <c r="BC42" s="846"/>
      <c r="BE42" s="846"/>
      <c r="BG42" s="855">
        <f t="shared" si="8"/>
        <v>0</v>
      </c>
      <c r="BH42" s="847">
        <v>85000000</v>
      </c>
      <c r="BI42" s="846"/>
      <c r="BJ42" s="846"/>
      <c r="BL42" s="855">
        <f t="shared" si="9"/>
        <v>85000000</v>
      </c>
      <c r="BM42" s="851"/>
    </row>
    <row r="43" spans="1:65" s="847" customFormat="1" ht="20.100000000000001" customHeight="1" x14ac:dyDescent="0.4">
      <c r="A43" s="798"/>
      <c r="B43" s="839" t="str">
        <f t="shared" si="3"/>
        <v>LCM용역CT-L03</v>
      </c>
      <c r="C43" s="840" t="str">
        <f t="shared" si="4"/>
        <v>CT-L03</v>
      </c>
      <c r="D43" s="841" t="s">
        <v>616</v>
      </c>
      <c r="E43" s="840" t="str">
        <f t="shared" si="5"/>
        <v>CT-L03</v>
      </c>
      <c r="F43" s="842" t="s">
        <v>598</v>
      </c>
      <c r="G43" s="843" t="s">
        <v>610</v>
      </c>
      <c r="H43" s="843"/>
      <c r="I43" s="843"/>
      <c r="J43" s="844"/>
      <c r="K43" s="845"/>
      <c r="L43" s="846"/>
      <c r="M43" s="845"/>
      <c r="O43" s="846"/>
      <c r="Q43" s="846"/>
      <c r="S43" s="846"/>
      <c r="U43" s="846"/>
      <c r="V43" s="848"/>
      <c r="W43" s="849">
        <f t="shared" si="6"/>
        <v>0</v>
      </c>
      <c r="Y43" s="846"/>
      <c r="Z43" s="846"/>
      <c r="AA43" s="848"/>
      <c r="AB43" s="850">
        <f t="shared" si="7"/>
        <v>0</v>
      </c>
      <c r="AC43" s="851"/>
      <c r="AD43" s="845"/>
      <c r="AE43" s="846"/>
      <c r="AF43" s="845"/>
      <c r="AH43" s="846"/>
      <c r="AJ43" s="846"/>
      <c r="AL43" s="846"/>
      <c r="AN43" s="846"/>
      <c r="AO43" s="852"/>
      <c r="AQ43" s="846"/>
      <c r="AR43" s="846"/>
      <c r="AS43" s="852"/>
      <c r="AT43" s="853"/>
      <c r="AU43" s="856"/>
      <c r="AV43" s="846"/>
      <c r="AW43" s="845"/>
      <c r="AY43" s="846"/>
      <c r="BA43" s="846"/>
      <c r="BC43" s="846"/>
      <c r="BE43" s="846"/>
      <c r="BG43" s="855">
        <f t="shared" si="8"/>
        <v>0</v>
      </c>
      <c r="BI43" s="846">
        <v>85000000</v>
      </c>
      <c r="BJ43" s="846"/>
      <c r="BL43" s="855">
        <f t="shared" si="9"/>
        <v>85000000</v>
      </c>
      <c r="BM43" s="851"/>
    </row>
    <row r="44" spans="1:65" s="847" customFormat="1" ht="20.100000000000001" customHeight="1" x14ac:dyDescent="0.4">
      <c r="A44" s="798"/>
      <c r="B44" s="839" t="str">
        <f t="shared" si="3"/>
        <v>LCM용역CT-L03</v>
      </c>
      <c r="C44" s="840" t="str">
        <f t="shared" si="4"/>
        <v>CT-L03</v>
      </c>
      <c r="D44" s="841" t="s">
        <v>616</v>
      </c>
      <c r="E44" s="840" t="str">
        <f t="shared" si="5"/>
        <v>CT-L03</v>
      </c>
      <c r="F44" s="842" t="s">
        <v>598</v>
      </c>
      <c r="G44" s="843" t="s">
        <v>622</v>
      </c>
      <c r="H44" s="843"/>
      <c r="I44" s="843"/>
      <c r="J44" s="844"/>
      <c r="K44" s="845"/>
      <c r="L44" s="846"/>
      <c r="M44" s="845"/>
      <c r="O44" s="846"/>
      <c r="Q44" s="846"/>
      <c r="S44" s="846"/>
      <c r="U44" s="846"/>
      <c r="V44" s="848"/>
      <c r="W44" s="849">
        <f t="shared" si="6"/>
        <v>0</v>
      </c>
      <c r="Y44" s="846"/>
      <c r="Z44" s="846"/>
      <c r="AA44" s="848"/>
      <c r="AB44" s="850">
        <f t="shared" si="7"/>
        <v>0</v>
      </c>
      <c r="AC44" s="851"/>
      <c r="AD44" s="845"/>
      <c r="AE44" s="846"/>
      <c r="AF44" s="845"/>
      <c r="AH44" s="846"/>
      <c r="AJ44" s="846"/>
      <c r="AL44" s="846"/>
      <c r="AN44" s="846"/>
      <c r="AO44" s="852"/>
      <c r="AQ44" s="846"/>
      <c r="AR44" s="846"/>
      <c r="AS44" s="852"/>
      <c r="AT44" s="853"/>
      <c r="AU44" s="856"/>
      <c r="AV44" s="846"/>
      <c r="AW44" s="845"/>
      <c r="AY44" s="846"/>
      <c r="BA44" s="846"/>
      <c r="BC44" s="846"/>
      <c r="BE44" s="846"/>
      <c r="BG44" s="855">
        <f t="shared" si="8"/>
        <v>0</v>
      </c>
      <c r="BI44" s="846">
        <v>46875000</v>
      </c>
      <c r="BJ44" s="846"/>
      <c r="BK44" s="847">
        <v>46875000</v>
      </c>
      <c r="BL44" s="855">
        <f t="shared" si="9"/>
        <v>93750000</v>
      </c>
      <c r="BM44" s="851">
        <f>46875000+46875000+46875000</f>
        <v>140625000</v>
      </c>
    </row>
    <row r="45" spans="1:65" s="847" customFormat="1" ht="20.100000000000001" customHeight="1" x14ac:dyDescent="0.4">
      <c r="A45" s="798"/>
      <c r="B45" s="839" t="str">
        <f t="shared" si="3"/>
        <v>LCM용역CT-L03</v>
      </c>
      <c r="C45" s="840" t="str">
        <f t="shared" si="4"/>
        <v>CT-L03</v>
      </c>
      <c r="D45" s="841" t="s">
        <v>616</v>
      </c>
      <c r="E45" s="840" t="str">
        <f t="shared" si="5"/>
        <v>CT-L03</v>
      </c>
      <c r="F45" s="842" t="s">
        <v>598</v>
      </c>
      <c r="G45" s="843" t="s">
        <v>623</v>
      </c>
      <c r="H45" s="843"/>
      <c r="I45" s="843"/>
      <c r="J45" s="844"/>
      <c r="K45" s="845"/>
      <c r="L45" s="846"/>
      <c r="M45" s="845"/>
      <c r="O45" s="846"/>
      <c r="Q45" s="846"/>
      <c r="S45" s="846"/>
      <c r="U45" s="846"/>
      <c r="V45" s="848"/>
      <c r="W45" s="849">
        <f t="shared" si="6"/>
        <v>0</v>
      </c>
      <c r="Y45" s="846"/>
      <c r="Z45" s="846"/>
      <c r="AA45" s="848"/>
      <c r="AB45" s="850">
        <f t="shared" si="7"/>
        <v>0</v>
      </c>
      <c r="AC45" s="851"/>
      <c r="AD45" s="845"/>
      <c r="AE45" s="846"/>
      <c r="AF45" s="845"/>
      <c r="AH45" s="846"/>
      <c r="AJ45" s="846"/>
      <c r="AL45" s="846"/>
      <c r="AN45" s="846"/>
      <c r="AO45" s="852"/>
      <c r="AQ45" s="846"/>
      <c r="AR45" s="846"/>
      <c r="AS45" s="852"/>
      <c r="AT45" s="853"/>
      <c r="AU45" s="856"/>
      <c r="AV45" s="846"/>
      <c r="AW45" s="845"/>
      <c r="AY45" s="846"/>
      <c r="BA45" s="846"/>
      <c r="BC45" s="846"/>
      <c r="BE45" s="846"/>
      <c r="BG45" s="855">
        <f t="shared" si="8"/>
        <v>0</v>
      </c>
      <c r="BI45" s="846"/>
      <c r="BJ45" s="846"/>
      <c r="BL45" s="855">
        <f t="shared" si="9"/>
        <v>0</v>
      </c>
      <c r="BM45" s="851"/>
    </row>
    <row r="46" spans="1:65" s="847" customFormat="1" ht="20.100000000000001" customHeight="1" x14ac:dyDescent="0.4">
      <c r="A46" s="798"/>
      <c r="B46" s="839" t="str">
        <f t="shared" si="3"/>
        <v>LCM용역CT-L03</v>
      </c>
      <c r="C46" s="840" t="str">
        <f t="shared" si="4"/>
        <v>CT-L03</v>
      </c>
      <c r="D46" s="841" t="s">
        <v>616</v>
      </c>
      <c r="E46" s="840" t="str">
        <f t="shared" si="5"/>
        <v>CT-L03</v>
      </c>
      <c r="F46" s="842" t="s">
        <v>598</v>
      </c>
      <c r="G46" s="843" t="s">
        <v>624</v>
      </c>
      <c r="H46" s="843"/>
      <c r="I46" s="843"/>
      <c r="J46" s="844"/>
      <c r="K46" s="845"/>
      <c r="L46" s="846"/>
      <c r="M46" s="845"/>
      <c r="O46" s="846"/>
      <c r="Q46" s="846"/>
      <c r="S46" s="846"/>
      <c r="U46" s="846"/>
      <c r="V46" s="848"/>
      <c r="W46" s="849">
        <f t="shared" si="6"/>
        <v>0</v>
      </c>
      <c r="Y46" s="846"/>
      <c r="Z46" s="846"/>
      <c r="AA46" s="848"/>
      <c r="AB46" s="850">
        <f t="shared" si="7"/>
        <v>0</v>
      </c>
      <c r="AC46" s="851"/>
      <c r="AD46" s="845"/>
      <c r="AE46" s="846"/>
      <c r="AF46" s="845"/>
      <c r="AH46" s="846"/>
      <c r="AJ46" s="846"/>
      <c r="AL46" s="846"/>
      <c r="AN46" s="846"/>
      <c r="AO46" s="852"/>
      <c r="AQ46" s="846"/>
      <c r="AR46" s="846"/>
      <c r="AS46" s="852"/>
      <c r="AT46" s="853"/>
      <c r="AU46" s="856"/>
      <c r="AV46" s="846"/>
      <c r="AW46" s="845"/>
      <c r="AX46" s="1005"/>
      <c r="AY46" s="846"/>
      <c r="BA46" s="846"/>
      <c r="BB46" s="847">
        <v>118000000</v>
      </c>
      <c r="BC46" s="846"/>
      <c r="BE46" s="846"/>
      <c r="BG46" s="855">
        <f t="shared" si="8"/>
        <v>118000000</v>
      </c>
      <c r="BI46" s="846"/>
      <c r="BJ46" s="846"/>
      <c r="BL46" s="855">
        <f t="shared" si="9"/>
        <v>0</v>
      </c>
      <c r="BM46" s="851"/>
    </row>
    <row r="47" spans="1:65" s="847" customFormat="1" ht="20.100000000000001" customHeight="1" x14ac:dyDescent="0.4">
      <c r="A47" s="798"/>
      <c r="B47" s="839" t="str">
        <f t="shared" si="3"/>
        <v>PFS용역CT-P13SC 29G</v>
      </c>
      <c r="C47" s="840" t="str">
        <f t="shared" si="4"/>
        <v>CT-P13SC 29G</v>
      </c>
      <c r="D47" s="841" t="s">
        <v>625</v>
      </c>
      <c r="E47" s="840" t="str">
        <f t="shared" si="5"/>
        <v>CT-P13SC 29G</v>
      </c>
      <c r="F47" s="842" t="s">
        <v>626</v>
      </c>
      <c r="G47" s="843" t="s">
        <v>627</v>
      </c>
      <c r="H47" s="843"/>
      <c r="I47" s="843"/>
      <c r="J47" s="844"/>
      <c r="K47" s="845"/>
      <c r="L47" s="846"/>
      <c r="M47" s="845"/>
      <c r="O47" s="846"/>
      <c r="Q47" s="846"/>
      <c r="S47" s="846"/>
      <c r="U47" s="846"/>
      <c r="V47" s="848"/>
      <c r="W47" s="849">
        <f t="shared" si="6"/>
        <v>0</v>
      </c>
      <c r="Y47" s="846"/>
      <c r="Z47" s="846"/>
      <c r="AA47" s="848"/>
      <c r="AB47" s="850">
        <f t="shared" si="7"/>
        <v>0</v>
      </c>
      <c r="AC47" s="851"/>
      <c r="AD47" s="845"/>
      <c r="AE47" s="846"/>
      <c r="AF47" s="845"/>
      <c r="AH47" s="846"/>
      <c r="AJ47" s="846"/>
      <c r="AL47" s="846"/>
      <c r="AN47" s="846"/>
      <c r="AO47" s="852"/>
      <c r="AQ47" s="846"/>
      <c r="AR47" s="846"/>
      <c r="AS47" s="852"/>
      <c r="AT47" s="853"/>
      <c r="AU47" s="856"/>
      <c r="AV47" s="846">
        <v>21000000</v>
      </c>
      <c r="AW47" s="845"/>
      <c r="AY47" s="846"/>
      <c r="BA47" s="846"/>
      <c r="BC47" s="846"/>
      <c r="BE47" s="846"/>
      <c r="BG47" s="855">
        <f t="shared" si="8"/>
        <v>21000000</v>
      </c>
      <c r="BI47" s="846"/>
      <c r="BJ47" s="846"/>
      <c r="BL47" s="855">
        <f t="shared" si="9"/>
        <v>0</v>
      </c>
      <c r="BM47" s="851"/>
    </row>
    <row r="48" spans="1:65" s="847" customFormat="1" ht="20.100000000000001" customHeight="1" x14ac:dyDescent="0.4">
      <c r="A48" s="798"/>
      <c r="B48" s="839" t="str">
        <f t="shared" si="3"/>
        <v>PFS용역CT-P13SC 29G</v>
      </c>
      <c r="C48" s="840" t="str">
        <f t="shared" si="4"/>
        <v>CT-P13SC 29G</v>
      </c>
      <c r="D48" s="841" t="s">
        <v>625</v>
      </c>
      <c r="E48" s="840" t="str">
        <f t="shared" si="5"/>
        <v>CT-P13SC 29G</v>
      </c>
      <c r="F48" s="842" t="s">
        <v>626</v>
      </c>
      <c r="G48" s="843" t="s">
        <v>628</v>
      </c>
      <c r="H48" s="843"/>
      <c r="I48" s="843"/>
      <c r="J48" s="844"/>
      <c r="K48" s="845"/>
      <c r="L48" s="846"/>
      <c r="M48" s="845"/>
      <c r="O48" s="846"/>
      <c r="Q48" s="846"/>
      <c r="S48" s="846"/>
      <c r="U48" s="846"/>
      <c r="V48" s="848"/>
      <c r="W48" s="849">
        <f t="shared" si="6"/>
        <v>0</v>
      </c>
      <c r="Y48" s="846"/>
      <c r="Z48" s="846"/>
      <c r="AA48" s="848"/>
      <c r="AB48" s="850">
        <f t="shared" si="7"/>
        <v>0</v>
      </c>
      <c r="AC48" s="851"/>
      <c r="AD48" s="845"/>
      <c r="AE48" s="846"/>
      <c r="AF48" s="845"/>
      <c r="AH48" s="846"/>
      <c r="AJ48" s="846"/>
      <c r="AL48" s="846"/>
      <c r="AN48" s="846"/>
      <c r="AO48" s="852"/>
      <c r="AQ48" s="846"/>
      <c r="AR48" s="846"/>
      <c r="AS48" s="852"/>
      <c r="AT48" s="853"/>
      <c r="AU48" s="856"/>
      <c r="AV48" s="846">
        <v>11000000</v>
      </c>
      <c r="AW48" s="845"/>
      <c r="AY48" s="846"/>
      <c r="BA48" s="846"/>
      <c r="BC48" s="846"/>
      <c r="BE48" s="846"/>
      <c r="BG48" s="855">
        <f t="shared" si="8"/>
        <v>11000000</v>
      </c>
      <c r="BI48" s="846"/>
      <c r="BJ48" s="846"/>
      <c r="BL48" s="855">
        <f t="shared" si="9"/>
        <v>0</v>
      </c>
      <c r="BM48" s="851"/>
    </row>
    <row r="49" spans="1:65" s="847" customFormat="1" ht="20.100000000000001" customHeight="1" x14ac:dyDescent="0.4">
      <c r="A49" s="798"/>
      <c r="B49" s="839" t="str">
        <f t="shared" si="3"/>
        <v>PFS용역CT-P13SC 29G</v>
      </c>
      <c r="C49" s="840" t="str">
        <f t="shared" si="4"/>
        <v>CT-P13SC 29G</v>
      </c>
      <c r="D49" s="841" t="s">
        <v>625</v>
      </c>
      <c r="E49" s="840" t="str">
        <f t="shared" si="5"/>
        <v>CT-P13SC 29G</v>
      </c>
      <c r="F49" s="842" t="s">
        <v>626</v>
      </c>
      <c r="G49" s="843" t="s">
        <v>629</v>
      </c>
      <c r="H49" s="843"/>
      <c r="I49" s="843"/>
      <c r="J49" s="844"/>
      <c r="K49" s="845"/>
      <c r="L49" s="846"/>
      <c r="M49" s="845"/>
      <c r="O49" s="846"/>
      <c r="Q49" s="846"/>
      <c r="S49" s="846"/>
      <c r="U49" s="846"/>
      <c r="V49" s="848"/>
      <c r="W49" s="849">
        <f t="shared" si="6"/>
        <v>0</v>
      </c>
      <c r="Y49" s="846"/>
      <c r="Z49" s="846"/>
      <c r="AA49" s="848"/>
      <c r="AB49" s="850">
        <f t="shared" si="7"/>
        <v>0</v>
      </c>
      <c r="AC49" s="851"/>
      <c r="AD49" s="845"/>
      <c r="AE49" s="846"/>
      <c r="AF49" s="845"/>
      <c r="AH49" s="846"/>
      <c r="AJ49" s="846"/>
      <c r="AL49" s="846"/>
      <c r="AN49" s="846"/>
      <c r="AO49" s="852"/>
      <c r="AQ49" s="846"/>
      <c r="AR49" s="846"/>
      <c r="AS49" s="852"/>
      <c r="AT49" s="853"/>
      <c r="AU49" s="856">
        <v>140000000</v>
      </c>
      <c r="AV49" s="846"/>
      <c r="AW49" s="845">
        <v>37000000</v>
      </c>
      <c r="AY49" s="1006"/>
      <c r="BA49" s="846">
        <v>16000000</v>
      </c>
      <c r="BB49" s="847">
        <v>21000000</v>
      </c>
      <c r="BC49" s="846"/>
      <c r="BE49" s="846"/>
      <c r="BG49" s="855">
        <f t="shared" si="8"/>
        <v>214000000</v>
      </c>
      <c r="BH49" s="847">
        <v>16000000</v>
      </c>
      <c r="BI49" s="846"/>
      <c r="BJ49" s="846">
        <v>21000000</v>
      </c>
      <c r="BL49" s="855">
        <f t="shared" si="9"/>
        <v>37000000</v>
      </c>
      <c r="BM49" s="851">
        <v>42000000</v>
      </c>
    </row>
    <row r="50" spans="1:65" s="847" customFormat="1" ht="20.100000000000001" customHeight="1" x14ac:dyDescent="0.4">
      <c r="A50" s="798"/>
      <c r="B50" s="839" t="str">
        <f t="shared" si="3"/>
        <v>PFS용역CT-P13SC 29G</v>
      </c>
      <c r="C50" s="840" t="str">
        <f t="shared" si="4"/>
        <v>CT-P13SC 29G</v>
      </c>
      <c r="D50" s="841" t="s">
        <v>625</v>
      </c>
      <c r="E50" s="840" t="str">
        <f t="shared" si="5"/>
        <v>CT-P13SC 29G</v>
      </c>
      <c r="F50" s="842" t="s">
        <v>626</v>
      </c>
      <c r="G50" s="843" t="s">
        <v>630</v>
      </c>
      <c r="H50" s="843"/>
      <c r="I50" s="843"/>
      <c r="J50" s="844"/>
      <c r="K50" s="845"/>
      <c r="L50" s="846"/>
      <c r="M50" s="845"/>
      <c r="O50" s="846"/>
      <c r="Q50" s="846"/>
      <c r="S50" s="846"/>
      <c r="U50" s="846"/>
      <c r="V50" s="848"/>
      <c r="W50" s="849">
        <f t="shared" si="6"/>
        <v>0</v>
      </c>
      <c r="Y50" s="846"/>
      <c r="Z50" s="846"/>
      <c r="AA50" s="848"/>
      <c r="AB50" s="850">
        <f t="shared" si="7"/>
        <v>0</v>
      </c>
      <c r="AC50" s="851"/>
      <c r="AD50" s="845"/>
      <c r="AE50" s="846"/>
      <c r="AF50" s="845"/>
      <c r="AH50" s="846"/>
      <c r="AJ50" s="846"/>
      <c r="AL50" s="846"/>
      <c r="AN50" s="846"/>
      <c r="AO50" s="852"/>
      <c r="AQ50" s="846"/>
      <c r="AR50" s="846"/>
      <c r="AS50" s="852"/>
      <c r="AT50" s="853"/>
      <c r="AU50" s="856">
        <v>101000000</v>
      </c>
      <c r="AV50" s="846"/>
      <c r="AW50" s="845">
        <v>37000000</v>
      </c>
      <c r="AY50" s="1006"/>
      <c r="BA50" s="846">
        <v>16000000</v>
      </c>
      <c r="BB50" s="847">
        <v>21000000</v>
      </c>
      <c r="BC50" s="846"/>
      <c r="BE50" s="846"/>
      <c r="BG50" s="855">
        <f t="shared" si="8"/>
        <v>175000000</v>
      </c>
      <c r="BH50" s="847">
        <v>16000000</v>
      </c>
      <c r="BI50" s="846"/>
      <c r="BJ50" s="846">
        <v>21000000</v>
      </c>
      <c r="BL50" s="855">
        <f t="shared" si="9"/>
        <v>37000000</v>
      </c>
      <c r="BM50" s="851">
        <v>42000000</v>
      </c>
    </row>
    <row r="51" spans="1:65" s="847" customFormat="1" ht="20.100000000000001" customHeight="1" x14ac:dyDescent="0.4">
      <c r="A51" s="798"/>
      <c r="B51" s="839" t="str">
        <f t="shared" si="3"/>
        <v>PFS용역CT-P17 10mg</v>
      </c>
      <c r="C51" s="840" t="str">
        <f t="shared" si="4"/>
        <v>CT-P17 10mg</v>
      </c>
      <c r="D51" s="841" t="s">
        <v>631</v>
      </c>
      <c r="E51" s="840" t="str">
        <f t="shared" si="5"/>
        <v>CT-P17 10mg</v>
      </c>
      <c r="F51" s="842" t="s">
        <v>626</v>
      </c>
      <c r="G51" s="843" t="s">
        <v>632</v>
      </c>
      <c r="H51" s="843"/>
      <c r="I51" s="843"/>
      <c r="J51" s="844"/>
      <c r="K51" s="845"/>
      <c r="L51" s="846"/>
      <c r="M51" s="845"/>
      <c r="O51" s="846"/>
      <c r="Q51" s="846"/>
      <c r="S51" s="846"/>
      <c r="U51" s="846"/>
      <c r="V51" s="848"/>
      <c r="W51" s="849">
        <f t="shared" si="6"/>
        <v>0</v>
      </c>
      <c r="Y51" s="846"/>
      <c r="Z51" s="846"/>
      <c r="AA51" s="848"/>
      <c r="AB51" s="850">
        <f t="shared" si="7"/>
        <v>0</v>
      </c>
      <c r="AC51" s="851"/>
      <c r="AD51" s="845"/>
      <c r="AE51" s="846"/>
      <c r="AF51" s="845"/>
      <c r="AH51" s="846"/>
      <c r="AJ51" s="846"/>
      <c r="AL51" s="846"/>
      <c r="AN51" s="846"/>
      <c r="AO51" s="852"/>
      <c r="AQ51" s="846"/>
      <c r="AR51" s="846"/>
      <c r="AS51" s="852"/>
      <c r="AT51" s="853"/>
      <c r="AU51" s="856">
        <v>399000000</v>
      </c>
      <c r="AV51" s="846"/>
      <c r="AW51" s="845"/>
      <c r="AY51" s="846"/>
      <c r="BA51" s="846"/>
      <c r="BC51" s="846"/>
      <c r="BE51" s="846"/>
      <c r="BG51" s="855">
        <f t="shared" si="8"/>
        <v>399000000</v>
      </c>
      <c r="BI51" s="846"/>
      <c r="BJ51" s="846"/>
      <c r="BL51" s="855">
        <f t="shared" si="9"/>
        <v>0</v>
      </c>
      <c r="BM51" s="851"/>
    </row>
    <row r="52" spans="1:65" s="847" customFormat="1" ht="20.100000000000001" customHeight="1" x14ac:dyDescent="0.4">
      <c r="A52" s="798"/>
      <c r="B52" s="839" t="str">
        <f t="shared" si="3"/>
        <v>PFS용역CT-P17 10mg</v>
      </c>
      <c r="C52" s="840" t="str">
        <f t="shared" si="4"/>
        <v>CT-P17 10mg</v>
      </c>
      <c r="D52" s="841" t="s">
        <v>631</v>
      </c>
      <c r="E52" s="840" t="str">
        <f t="shared" si="5"/>
        <v>CT-P17 10mg</v>
      </c>
      <c r="F52" s="842" t="s">
        <v>626</v>
      </c>
      <c r="G52" s="843" t="s">
        <v>633</v>
      </c>
      <c r="H52" s="843"/>
      <c r="I52" s="843"/>
      <c r="J52" s="844"/>
      <c r="K52" s="845"/>
      <c r="L52" s="846"/>
      <c r="M52" s="845"/>
      <c r="O52" s="846"/>
      <c r="Q52" s="846"/>
      <c r="S52" s="846"/>
      <c r="U52" s="846"/>
      <c r="V52" s="848"/>
      <c r="W52" s="849">
        <f t="shared" si="6"/>
        <v>0</v>
      </c>
      <c r="Y52" s="846"/>
      <c r="Z52" s="846"/>
      <c r="AA52" s="848"/>
      <c r="AB52" s="850">
        <f t="shared" si="7"/>
        <v>0</v>
      </c>
      <c r="AC52" s="851"/>
      <c r="AD52" s="845"/>
      <c r="AE52" s="846"/>
      <c r="AF52" s="845"/>
      <c r="AH52" s="846"/>
      <c r="AJ52" s="846"/>
      <c r="AL52" s="846"/>
      <c r="AN52" s="846"/>
      <c r="AO52" s="852"/>
      <c r="AQ52" s="846"/>
      <c r="AR52" s="846"/>
      <c r="AS52" s="852"/>
      <c r="AT52" s="853"/>
      <c r="AU52" s="856"/>
      <c r="AV52" s="846"/>
      <c r="AW52" s="845"/>
      <c r="AX52" s="1147">
        <v>931000000</v>
      </c>
      <c r="AY52" s="846"/>
      <c r="BA52" s="846"/>
      <c r="BB52" s="1147"/>
      <c r="BC52" s="846"/>
      <c r="BE52" s="846"/>
      <c r="BG52" s="855">
        <f t="shared" si="8"/>
        <v>931000000</v>
      </c>
      <c r="BI52" s="846"/>
      <c r="BJ52" s="846"/>
      <c r="BL52" s="855">
        <f t="shared" si="9"/>
        <v>0</v>
      </c>
      <c r="BM52" s="851"/>
    </row>
    <row r="53" spans="1:65" s="847" customFormat="1" ht="20.100000000000001" customHeight="1" x14ac:dyDescent="0.4">
      <c r="A53" s="798"/>
      <c r="B53" s="839" t="str">
        <f t="shared" si="3"/>
        <v>PFS용역CT-P17 10mg</v>
      </c>
      <c r="C53" s="840" t="str">
        <f t="shared" si="4"/>
        <v>CT-P17 10mg</v>
      </c>
      <c r="D53" s="841" t="s">
        <v>631</v>
      </c>
      <c r="E53" s="840" t="str">
        <f t="shared" si="5"/>
        <v>CT-P17 10mg</v>
      </c>
      <c r="F53" s="842" t="s">
        <v>626</v>
      </c>
      <c r="G53" s="843" t="s">
        <v>634</v>
      </c>
      <c r="H53" s="843"/>
      <c r="I53" s="843"/>
      <c r="J53" s="844"/>
      <c r="K53" s="845"/>
      <c r="L53" s="846"/>
      <c r="M53" s="845"/>
      <c r="O53" s="846"/>
      <c r="Q53" s="846"/>
      <c r="S53" s="846"/>
      <c r="U53" s="846"/>
      <c r="V53" s="848"/>
      <c r="W53" s="849">
        <f t="shared" si="6"/>
        <v>0</v>
      </c>
      <c r="Y53" s="846"/>
      <c r="Z53" s="846"/>
      <c r="AA53" s="848"/>
      <c r="AB53" s="850">
        <f t="shared" si="7"/>
        <v>0</v>
      </c>
      <c r="AC53" s="851"/>
      <c r="AD53" s="845"/>
      <c r="AE53" s="846"/>
      <c r="AF53" s="845"/>
      <c r="AH53" s="846"/>
      <c r="AJ53" s="846"/>
      <c r="AL53" s="846"/>
      <c r="AN53" s="846"/>
      <c r="AO53" s="852"/>
      <c r="AQ53" s="846"/>
      <c r="AR53" s="846"/>
      <c r="AS53" s="852"/>
      <c r="AT53" s="853"/>
      <c r="AU53" s="856">
        <v>0</v>
      </c>
      <c r="AV53" s="846">
        <v>0</v>
      </c>
      <c r="AW53" s="845">
        <v>0</v>
      </c>
      <c r="AX53" s="1148">
        <v>127000000</v>
      </c>
      <c r="AY53" s="1006"/>
      <c r="AZ53" s="847">
        <v>0</v>
      </c>
      <c r="BA53" s="846">
        <v>0</v>
      </c>
      <c r="BB53" s="847">
        <v>0</v>
      </c>
      <c r="BC53" s="1148"/>
      <c r="BD53" s="847">
        <v>0</v>
      </c>
      <c r="BE53" s="846">
        <v>0</v>
      </c>
      <c r="BF53" s="847">
        <v>0</v>
      </c>
      <c r="BG53" s="855">
        <f t="shared" si="8"/>
        <v>127000000</v>
      </c>
      <c r="BI53" s="846"/>
      <c r="BJ53" s="846"/>
      <c r="BL53" s="855">
        <f t="shared" si="9"/>
        <v>0</v>
      </c>
      <c r="BM53" s="851"/>
    </row>
    <row r="54" spans="1:65" s="847" customFormat="1" ht="20.100000000000001" customHeight="1" x14ac:dyDescent="0.4">
      <c r="A54" s="798"/>
      <c r="B54" s="839" t="str">
        <f t="shared" si="3"/>
        <v>PFS용역CT-P17 20mg</v>
      </c>
      <c r="C54" s="840" t="str">
        <f t="shared" si="4"/>
        <v>CT-P17 20mg</v>
      </c>
      <c r="D54" s="841" t="s">
        <v>432</v>
      </c>
      <c r="E54" s="840" t="str">
        <f t="shared" si="5"/>
        <v>CT-P17 20mg</v>
      </c>
      <c r="F54" s="842" t="s">
        <v>626</v>
      </c>
      <c r="G54" s="843" t="s">
        <v>635</v>
      </c>
      <c r="H54" s="843"/>
      <c r="I54" s="843"/>
      <c r="J54" s="844"/>
      <c r="K54" s="845"/>
      <c r="L54" s="846"/>
      <c r="M54" s="845"/>
      <c r="O54" s="846"/>
      <c r="Q54" s="846"/>
      <c r="S54" s="846"/>
      <c r="U54" s="846"/>
      <c r="V54" s="848"/>
      <c r="W54" s="849">
        <f t="shared" si="6"/>
        <v>0</v>
      </c>
      <c r="Y54" s="846"/>
      <c r="Z54" s="846"/>
      <c r="AA54" s="848"/>
      <c r="AB54" s="850">
        <f t="shared" si="7"/>
        <v>0</v>
      </c>
      <c r="AC54" s="851"/>
      <c r="AD54" s="845"/>
      <c r="AE54" s="846"/>
      <c r="AF54" s="845"/>
      <c r="AH54" s="846"/>
      <c r="AJ54" s="846"/>
      <c r="AL54" s="846"/>
      <c r="AN54" s="846"/>
      <c r="AO54" s="852"/>
      <c r="AQ54" s="846"/>
      <c r="AR54" s="846"/>
      <c r="AS54" s="852"/>
      <c r="AT54" s="853"/>
      <c r="AU54" s="856">
        <v>20000000</v>
      </c>
      <c r="AV54" s="846"/>
      <c r="AW54" s="845"/>
      <c r="AY54" s="846"/>
      <c r="BA54" s="846">
        <v>21000000</v>
      </c>
      <c r="BC54" s="846"/>
      <c r="BE54" s="846"/>
      <c r="BG54" s="855">
        <f t="shared" si="8"/>
        <v>41000000</v>
      </c>
      <c r="BI54" s="846"/>
      <c r="BJ54" s="846"/>
      <c r="BL54" s="855">
        <f t="shared" si="9"/>
        <v>0</v>
      </c>
      <c r="BM54" s="851"/>
    </row>
    <row r="55" spans="1:65" s="847" customFormat="1" ht="20.100000000000001" customHeight="1" x14ac:dyDescent="0.4">
      <c r="A55" s="798"/>
      <c r="B55" s="839" t="str">
        <f t="shared" si="3"/>
        <v>PFS용역CT-P17 20mg</v>
      </c>
      <c r="C55" s="840" t="str">
        <f t="shared" si="4"/>
        <v>CT-P17 20mg</v>
      </c>
      <c r="D55" s="841" t="s">
        <v>432</v>
      </c>
      <c r="E55" s="840" t="str">
        <f t="shared" si="5"/>
        <v>CT-P17 20mg</v>
      </c>
      <c r="F55" s="842" t="s">
        <v>626</v>
      </c>
      <c r="G55" s="843" t="s">
        <v>636</v>
      </c>
      <c r="H55" s="843"/>
      <c r="I55" s="843"/>
      <c r="J55" s="844"/>
      <c r="K55" s="845"/>
      <c r="L55" s="846"/>
      <c r="M55" s="845"/>
      <c r="O55" s="846"/>
      <c r="Q55" s="846"/>
      <c r="S55" s="846"/>
      <c r="U55" s="846"/>
      <c r="V55" s="848"/>
      <c r="W55" s="849">
        <f t="shared" si="6"/>
        <v>0</v>
      </c>
      <c r="Y55" s="846"/>
      <c r="Z55" s="846"/>
      <c r="AA55" s="848"/>
      <c r="AB55" s="850">
        <f t="shared" si="7"/>
        <v>0</v>
      </c>
      <c r="AC55" s="851"/>
      <c r="AD55" s="845"/>
      <c r="AE55" s="846"/>
      <c r="AF55" s="845"/>
      <c r="AH55" s="846"/>
      <c r="AJ55" s="846"/>
      <c r="AL55" s="846"/>
      <c r="AN55" s="846"/>
      <c r="AO55" s="852"/>
      <c r="AQ55" s="846"/>
      <c r="AR55" s="846"/>
      <c r="AS55" s="852"/>
      <c r="AT55" s="853"/>
      <c r="AU55" s="856">
        <v>2000000</v>
      </c>
      <c r="AV55" s="846"/>
      <c r="AW55" s="845"/>
      <c r="AY55" s="846"/>
      <c r="BA55" s="846">
        <v>2000000</v>
      </c>
      <c r="BC55" s="846"/>
      <c r="BE55" s="846"/>
      <c r="BG55" s="855">
        <f t="shared" si="8"/>
        <v>4000000</v>
      </c>
      <c r="BI55" s="846"/>
      <c r="BJ55" s="846"/>
      <c r="BL55" s="855">
        <f t="shared" si="9"/>
        <v>0</v>
      </c>
      <c r="BM55" s="851"/>
    </row>
    <row r="56" spans="1:65" s="847" customFormat="1" ht="20.100000000000001" customHeight="1" x14ac:dyDescent="0.4">
      <c r="A56" s="798"/>
      <c r="B56" s="839" t="str">
        <f t="shared" si="3"/>
        <v>PFS용역CT-P17 40mg</v>
      </c>
      <c r="C56" s="840" t="str">
        <f t="shared" si="4"/>
        <v>CT-P17 40mg</v>
      </c>
      <c r="D56" s="841" t="s">
        <v>637</v>
      </c>
      <c r="E56" s="840" t="str">
        <f t="shared" si="5"/>
        <v>CT-P17 40mg</v>
      </c>
      <c r="F56" s="842" t="s">
        <v>626</v>
      </c>
      <c r="G56" s="843" t="s">
        <v>638</v>
      </c>
      <c r="H56" s="843"/>
      <c r="I56" s="843"/>
      <c r="J56" s="844"/>
      <c r="K56" s="845"/>
      <c r="L56" s="846"/>
      <c r="M56" s="845"/>
      <c r="O56" s="846"/>
      <c r="Q56" s="846"/>
      <c r="S56" s="846"/>
      <c r="U56" s="846"/>
      <c r="V56" s="848"/>
      <c r="W56" s="849">
        <f t="shared" si="6"/>
        <v>0</v>
      </c>
      <c r="Y56" s="846"/>
      <c r="Z56" s="846"/>
      <c r="AA56" s="848"/>
      <c r="AB56" s="850">
        <f t="shared" si="7"/>
        <v>0</v>
      </c>
      <c r="AC56" s="851"/>
      <c r="AD56" s="845"/>
      <c r="AE56" s="846"/>
      <c r="AF56" s="845"/>
      <c r="AH56" s="846"/>
      <c r="AJ56" s="846"/>
      <c r="AL56" s="846"/>
      <c r="AN56" s="846"/>
      <c r="AO56" s="852"/>
      <c r="AQ56" s="846"/>
      <c r="AR56" s="846"/>
      <c r="AS56" s="852"/>
      <c r="AT56" s="853"/>
      <c r="AU56" s="856">
        <v>21000000</v>
      </c>
      <c r="AV56" s="846"/>
      <c r="AW56" s="845"/>
      <c r="AY56" s="846"/>
      <c r="BA56" s="846"/>
      <c r="BC56" s="846"/>
      <c r="BE56" s="846"/>
      <c r="BG56" s="855">
        <f t="shared" si="8"/>
        <v>21000000</v>
      </c>
      <c r="BI56" s="846"/>
      <c r="BJ56" s="846"/>
      <c r="BL56" s="855">
        <f t="shared" si="9"/>
        <v>0</v>
      </c>
      <c r="BM56" s="851"/>
    </row>
    <row r="57" spans="1:65" s="847" customFormat="1" ht="20.100000000000001" customHeight="1" x14ac:dyDescent="0.4">
      <c r="A57" s="798"/>
      <c r="B57" s="839" t="str">
        <f t="shared" si="3"/>
        <v>PFS용역CT-P17 40mg</v>
      </c>
      <c r="C57" s="840" t="str">
        <f t="shared" si="4"/>
        <v>CT-P17 40mg</v>
      </c>
      <c r="D57" s="841" t="s">
        <v>637</v>
      </c>
      <c r="E57" s="840" t="str">
        <f t="shared" si="5"/>
        <v>CT-P17 40mg</v>
      </c>
      <c r="F57" s="842" t="s">
        <v>626</v>
      </c>
      <c r="G57" s="843" t="s">
        <v>639</v>
      </c>
      <c r="H57" s="843"/>
      <c r="I57" s="843"/>
      <c r="J57" s="844"/>
      <c r="K57" s="845"/>
      <c r="L57" s="846"/>
      <c r="M57" s="845"/>
      <c r="O57" s="846"/>
      <c r="Q57" s="846"/>
      <c r="S57" s="846"/>
      <c r="U57" s="846"/>
      <c r="V57" s="848"/>
      <c r="W57" s="849">
        <f t="shared" si="6"/>
        <v>0</v>
      </c>
      <c r="Y57" s="846"/>
      <c r="Z57" s="846"/>
      <c r="AA57" s="848"/>
      <c r="AB57" s="850">
        <f t="shared" si="7"/>
        <v>0</v>
      </c>
      <c r="AC57" s="851"/>
      <c r="AD57" s="845"/>
      <c r="AE57" s="846"/>
      <c r="AF57" s="845"/>
      <c r="AH57" s="846"/>
      <c r="AJ57" s="846"/>
      <c r="AL57" s="846"/>
      <c r="AN57" s="846"/>
      <c r="AO57" s="852"/>
      <c r="AQ57" s="846"/>
      <c r="AR57" s="846"/>
      <c r="AS57" s="852"/>
      <c r="AT57" s="853"/>
      <c r="AU57" s="856">
        <v>2000000</v>
      </c>
      <c r="AV57" s="846"/>
      <c r="AW57" s="845"/>
      <c r="AY57" s="846"/>
      <c r="BA57" s="846"/>
      <c r="BC57" s="846"/>
      <c r="BE57" s="846"/>
      <c r="BG57" s="855">
        <f t="shared" si="8"/>
        <v>2000000</v>
      </c>
      <c r="BI57" s="846"/>
      <c r="BJ57" s="846"/>
      <c r="BL57" s="855">
        <f t="shared" si="9"/>
        <v>0</v>
      </c>
      <c r="BM57" s="851"/>
    </row>
    <row r="58" spans="1:65" s="847" customFormat="1" ht="20.100000000000001" customHeight="1" x14ac:dyDescent="0.4">
      <c r="A58" s="798"/>
      <c r="B58" s="839" t="str">
        <f t="shared" si="3"/>
        <v>PFS용역CT-P17 40mg</v>
      </c>
      <c r="C58" s="840" t="str">
        <f t="shared" si="4"/>
        <v>CT-P17 40mg</v>
      </c>
      <c r="D58" s="841" t="s">
        <v>637</v>
      </c>
      <c r="E58" s="840" t="str">
        <f t="shared" si="5"/>
        <v>CT-P17 40mg</v>
      </c>
      <c r="F58" s="842" t="s">
        <v>626</v>
      </c>
      <c r="G58" s="843" t="s">
        <v>640</v>
      </c>
      <c r="H58" s="843"/>
      <c r="I58" s="843"/>
      <c r="J58" s="844"/>
      <c r="K58" s="845"/>
      <c r="L58" s="846"/>
      <c r="M58" s="845"/>
      <c r="O58" s="846"/>
      <c r="Q58" s="846"/>
      <c r="S58" s="846"/>
      <c r="U58" s="846"/>
      <c r="V58" s="848"/>
      <c r="W58" s="849">
        <f t="shared" si="6"/>
        <v>0</v>
      </c>
      <c r="Y58" s="846"/>
      <c r="Z58" s="846"/>
      <c r="AA58" s="848"/>
      <c r="AB58" s="850">
        <f t="shared" si="7"/>
        <v>0</v>
      </c>
      <c r="AC58" s="851"/>
      <c r="AD58" s="845"/>
      <c r="AE58" s="846"/>
      <c r="AF58" s="845"/>
      <c r="AH58" s="846"/>
      <c r="AJ58" s="846"/>
      <c r="AL58" s="846"/>
      <c r="AN58" s="846"/>
      <c r="AO58" s="852"/>
      <c r="AQ58" s="846"/>
      <c r="AR58" s="846"/>
      <c r="AS58" s="852"/>
      <c r="AT58" s="853"/>
      <c r="AU58" s="856">
        <v>2000000</v>
      </c>
      <c r="AV58" s="846"/>
      <c r="AW58" s="845"/>
      <c r="AY58" s="846"/>
      <c r="BA58" s="846"/>
      <c r="BC58" s="846"/>
      <c r="BE58" s="846"/>
      <c r="BG58" s="855">
        <f t="shared" si="8"/>
        <v>2000000</v>
      </c>
      <c r="BI58" s="846"/>
      <c r="BJ58" s="846"/>
      <c r="BL58" s="855">
        <f t="shared" si="9"/>
        <v>0</v>
      </c>
      <c r="BM58" s="851"/>
    </row>
    <row r="59" spans="1:65" s="847" customFormat="1" ht="20.100000000000001" customHeight="1" x14ac:dyDescent="0.4">
      <c r="A59" s="798"/>
      <c r="B59" s="839" t="str">
        <f t="shared" si="3"/>
        <v>PFS용역CT-P17 40mg</v>
      </c>
      <c r="C59" s="840" t="str">
        <f t="shared" si="4"/>
        <v>CT-P17 40mg</v>
      </c>
      <c r="D59" s="841" t="s">
        <v>637</v>
      </c>
      <c r="E59" s="840" t="str">
        <f t="shared" si="5"/>
        <v>CT-P17 40mg</v>
      </c>
      <c r="F59" s="842" t="s">
        <v>626</v>
      </c>
      <c r="G59" s="843" t="s">
        <v>641</v>
      </c>
      <c r="H59" s="843"/>
      <c r="I59" s="843"/>
      <c r="J59" s="844"/>
      <c r="K59" s="845"/>
      <c r="L59" s="846"/>
      <c r="M59" s="845"/>
      <c r="O59" s="846"/>
      <c r="Q59" s="846"/>
      <c r="S59" s="846"/>
      <c r="U59" s="846"/>
      <c r="V59" s="848"/>
      <c r="W59" s="849">
        <f t="shared" si="6"/>
        <v>0</v>
      </c>
      <c r="Y59" s="846"/>
      <c r="Z59" s="846"/>
      <c r="AA59" s="848"/>
      <c r="AB59" s="850">
        <f t="shared" si="7"/>
        <v>0</v>
      </c>
      <c r="AC59" s="851"/>
      <c r="AD59" s="845"/>
      <c r="AE59" s="846"/>
      <c r="AF59" s="845"/>
      <c r="AH59" s="846"/>
      <c r="AJ59" s="846"/>
      <c r="AL59" s="846"/>
      <c r="AN59" s="846"/>
      <c r="AO59" s="852"/>
      <c r="AQ59" s="846"/>
      <c r="AR59" s="846"/>
      <c r="AS59" s="852"/>
      <c r="AT59" s="853"/>
      <c r="AU59" s="856">
        <v>15000000</v>
      </c>
      <c r="AV59" s="846"/>
      <c r="AW59" s="845"/>
      <c r="AY59" s="846"/>
      <c r="BA59" s="846"/>
      <c r="BC59" s="846"/>
      <c r="BE59" s="846"/>
      <c r="BG59" s="855">
        <f t="shared" si="8"/>
        <v>15000000</v>
      </c>
      <c r="BI59" s="846"/>
      <c r="BJ59" s="846"/>
      <c r="BL59" s="855">
        <f t="shared" si="9"/>
        <v>0</v>
      </c>
      <c r="BM59" s="851"/>
    </row>
    <row r="60" spans="1:65" s="847" customFormat="1" ht="20.100000000000001" customHeight="1" x14ac:dyDescent="0.4">
      <c r="A60" s="798"/>
      <c r="B60" s="839" t="str">
        <f t="shared" si="3"/>
        <v>PFS용역CT-P17 40mg</v>
      </c>
      <c r="C60" s="840" t="str">
        <f t="shared" si="4"/>
        <v>CT-P17 40mg</v>
      </c>
      <c r="D60" s="841" t="s">
        <v>637</v>
      </c>
      <c r="E60" s="840" t="str">
        <f t="shared" si="5"/>
        <v>CT-P17 40mg</v>
      </c>
      <c r="F60" s="842" t="s">
        <v>626</v>
      </c>
      <c r="G60" s="843" t="s">
        <v>642</v>
      </c>
      <c r="H60" s="843"/>
      <c r="I60" s="843"/>
      <c r="J60" s="844"/>
      <c r="K60" s="845"/>
      <c r="L60" s="846"/>
      <c r="M60" s="845"/>
      <c r="O60" s="846"/>
      <c r="Q60" s="846"/>
      <c r="S60" s="846"/>
      <c r="U60" s="846"/>
      <c r="V60" s="848"/>
      <c r="W60" s="849">
        <f t="shared" si="6"/>
        <v>0</v>
      </c>
      <c r="Y60" s="846"/>
      <c r="Z60" s="846"/>
      <c r="AA60" s="848"/>
      <c r="AB60" s="850">
        <f t="shared" si="7"/>
        <v>0</v>
      </c>
      <c r="AC60" s="851"/>
      <c r="AD60" s="845"/>
      <c r="AE60" s="846"/>
      <c r="AF60" s="845"/>
      <c r="AH60" s="846"/>
      <c r="AJ60" s="846"/>
      <c r="AL60" s="846"/>
      <c r="AN60" s="846"/>
      <c r="AO60" s="852"/>
      <c r="AQ60" s="846"/>
      <c r="AR60" s="846"/>
      <c r="AS60" s="852"/>
      <c r="AT60" s="853"/>
      <c r="AU60" s="856">
        <v>31000000</v>
      </c>
      <c r="AV60" s="846"/>
      <c r="AW60" s="845"/>
      <c r="AY60" s="846"/>
      <c r="BA60" s="846"/>
      <c r="BC60" s="846"/>
      <c r="BE60" s="846"/>
      <c r="BG60" s="855">
        <f t="shared" si="8"/>
        <v>31000000</v>
      </c>
      <c r="BI60" s="846"/>
      <c r="BJ60" s="846"/>
      <c r="BL60" s="855">
        <f t="shared" si="9"/>
        <v>0</v>
      </c>
      <c r="BM60" s="851"/>
    </row>
    <row r="61" spans="1:65" s="847" customFormat="1" ht="20.100000000000001" customHeight="1" x14ac:dyDescent="0.4">
      <c r="A61" s="798"/>
      <c r="B61" s="839" t="str">
        <f t="shared" si="3"/>
        <v>PFS용역CT-P17 40mg</v>
      </c>
      <c r="C61" s="840" t="str">
        <f t="shared" si="4"/>
        <v>CT-P17 40mg</v>
      </c>
      <c r="D61" s="841" t="s">
        <v>637</v>
      </c>
      <c r="E61" s="840" t="str">
        <f t="shared" si="5"/>
        <v>CT-P17 40mg</v>
      </c>
      <c r="F61" s="842" t="s">
        <v>626</v>
      </c>
      <c r="G61" s="843" t="s">
        <v>643</v>
      </c>
      <c r="H61" s="843"/>
      <c r="I61" s="843"/>
      <c r="J61" s="844"/>
      <c r="K61" s="845"/>
      <c r="L61" s="846"/>
      <c r="M61" s="845"/>
      <c r="O61" s="846"/>
      <c r="Q61" s="846"/>
      <c r="S61" s="846"/>
      <c r="U61" s="846"/>
      <c r="V61" s="848"/>
      <c r="W61" s="849">
        <f t="shared" si="6"/>
        <v>0</v>
      </c>
      <c r="Y61" s="846"/>
      <c r="Z61" s="846"/>
      <c r="AA61" s="848"/>
      <c r="AB61" s="850">
        <f t="shared" si="7"/>
        <v>0</v>
      </c>
      <c r="AC61" s="851"/>
      <c r="AD61" s="845"/>
      <c r="AE61" s="846"/>
      <c r="AF61" s="845"/>
      <c r="AH61" s="846"/>
      <c r="AJ61" s="846"/>
      <c r="AL61" s="846"/>
      <c r="AN61" s="846"/>
      <c r="AO61" s="852"/>
      <c r="AQ61" s="846"/>
      <c r="AR61" s="846"/>
      <c r="AS61" s="852"/>
      <c r="AT61" s="853"/>
      <c r="AU61" s="856">
        <v>31000000</v>
      </c>
      <c r="AV61" s="846">
        <v>0</v>
      </c>
      <c r="AW61" s="845">
        <v>0</v>
      </c>
      <c r="AX61" s="847">
        <v>0</v>
      </c>
      <c r="AY61" s="846">
        <v>0</v>
      </c>
      <c r="BA61" s="846">
        <v>0</v>
      </c>
      <c r="BB61" s="847">
        <v>0</v>
      </c>
      <c r="BC61" s="846">
        <v>0</v>
      </c>
      <c r="BD61" s="847">
        <v>0</v>
      </c>
      <c r="BE61" s="846">
        <v>0</v>
      </c>
      <c r="BF61" s="847">
        <v>0</v>
      </c>
      <c r="BG61" s="855">
        <f t="shared" si="8"/>
        <v>31000000</v>
      </c>
      <c r="BI61" s="846"/>
      <c r="BJ61" s="846"/>
      <c r="BL61" s="855">
        <f t="shared" si="9"/>
        <v>0</v>
      </c>
      <c r="BM61" s="851"/>
    </row>
    <row r="62" spans="1:65" s="847" customFormat="1" ht="20.100000000000001" customHeight="1" x14ac:dyDescent="0.4">
      <c r="A62" s="798"/>
      <c r="B62" s="839" t="str">
        <f t="shared" si="3"/>
        <v>PFS용역CT-P39 75mg</v>
      </c>
      <c r="C62" s="840" t="str">
        <f t="shared" si="4"/>
        <v>CT-P39 75mg</v>
      </c>
      <c r="D62" s="841" t="s">
        <v>367</v>
      </c>
      <c r="E62" s="840" t="str">
        <f t="shared" si="5"/>
        <v>CT-P39 75mg</v>
      </c>
      <c r="F62" s="842" t="s">
        <v>626</v>
      </c>
      <c r="G62" s="843" t="s">
        <v>644</v>
      </c>
      <c r="H62" s="843"/>
      <c r="I62" s="843"/>
      <c r="J62" s="844"/>
      <c r="K62" s="845"/>
      <c r="L62" s="846"/>
      <c r="M62" s="845"/>
      <c r="O62" s="846"/>
      <c r="Q62" s="846"/>
      <c r="S62" s="846"/>
      <c r="U62" s="846"/>
      <c r="V62" s="848"/>
      <c r="W62" s="849">
        <f t="shared" si="6"/>
        <v>0</v>
      </c>
      <c r="Y62" s="846"/>
      <c r="Z62" s="846"/>
      <c r="AA62" s="848"/>
      <c r="AB62" s="850">
        <f t="shared" si="7"/>
        <v>0</v>
      </c>
      <c r="AC62" s="851"/>
      <c r="AD62" s="845"/>
      <c r="AE62" s="846"/>
      <c r="AF62" s="845"/>
      <c r="AH62" s="846"/>
      <c r="AJ62" s="846"/>
      <c r="AL62" s="846"/>
      <c r="AN62" s="846"/>
      <c r="AO62" s="852"/>
      <c r="AQ62" s="846"/>
      <c r="AR62" s="846"/>
      <c r="AS62" s="852"/>
      <c r="AT62" s="853"/>
      <c r="AU62" s="856"/>
      <c r="AV62" s="846"/>
      <c r="AW62" s="845">
        <v>10000000</v>
      </c>
      <c r="AY62" s="846"/>
      <c r="BA62" s="846"/>
      <c r="BC62" s="846">
        <v>12000000</v>
      </c>
      <c r="BE62" s="846"/>
      <c r="BG62" s="855">
        <f t="shared" si="8"/>
        <v>22000000</v>
      </c>
      <c r="BH62" s="847">
        <v>12000000</v>
      </c>
      <c r="BI62" s="846"/>
      <c r="BJ62" s="846">
        <v>12000000</v>
      </c>
      <c r="BL62" s="855">
        <f t="shared" si="9"/>
        <v>24000000</v>
      </c>
      <c r="BM62" s="851"/>
    </row>
    <row r="63" spans="1:65" s="847" customFormat="1" ht="20.100000000000001" customHeight="1" x14ac:dyDescent="0.4">
      <c r="A63" s="798"/>
      <c r="B63" s="839" t="str">
        <f t="shared" si="3"/>
        <v>PFS용역CT-P39 75mg</v>
      </c>
      <c r="C63" s="840" t="str">
        <f t="shared" si="4"/>
        <v>CT-P39 75mg</v>
      </c>
      <c r="D63" s="841" t="s">
        <v>367</v>
      </c>
      <c r="E63" s="840" t="str">
        <f t="shared" si="5"/>
        <v>CT-P39 75mg</v>
      </c>
      <c r="F63" s="842" t="s">
        <v>626</v>
      </c>
      <c r="G63" s="843" t="s">
        <v>645</v>
      </c>
      <c r="H63" s="843"/>
      <c r="I63" s="843"/>
      <c r="J63" s="844"/>
      <c r="K63" s="845"/>
      <c r="L63" s="846"/>
      <c r="M63" s="845"/>
      <c r="O63" s="846"/>
      <c r="Q63" s="846"/>
      <c r="S63" s="846"/>
      <c r="U63" s="846"/>
      <c r="V63" s="848"/>
      <c r="W63" s="849">
        <f t="shared" si="6"/>
        <v>0</v>
      </c>
      <c r="Y63" s="846"/>
      <c r="Z63" s="846"/>
      <c r="AA63" s="848"/>
      <c r="AB63" s="850">
        <f t="shared" si="7"/>
        <v>0</v>
      </c>
      <c r="AC63" s="851"/>
      <c r="AD63" s="845"/>
      <c r="AE63" s="846"/>
      <c r="AF63" s="845"/>
      <c r="AH63" s="846"/>
      <c r="AJ63" s="846"/>
      <c r="AL63" s="846"/>
      <c r="AN63" s="846"/>
      <c r="AO63" s="852"/>
      <c r="AQ63" s="846"/>
      <c r="AR63" s="846"/>
      <c r="AS63" s="852"/>
      <c r="AT63" s="853"/>
      <c r="AU63" s="1149"/>
      <c r="AV63" s="846"/>
      <c r="AW63" s="845"/>
      <c r="AY63" s="846"/>
      <c r="BA63" s="846"/>
      <c r="BC63" s="846"/>
      <c r="BE63" s="846"/>
      <c r="BG63" s="855">
        <f t="shared" si="8"/>
        <v>0</v>
      </c>
      <c r="BI63" s="846"/>
      <c r="BJ63" s="846"/>
      <c r="BL63" s="855">
        <f t="shared" si="9"/>
        <v>0</v>
      </c>
      <c r="BM63" s="851"/>
    </row>
    <row r="64" spans="1:65" s="847" customFormat="1" ht="20.100000000000001" customHeight="1" x14ac:dyDescent="0.4">
      <c r="A64" s="798"/>
      <c r="B64" s="839" t="str">
        <f t="shared" si="3"/>
        <v>PFS용역CT-P39 150mg</v>
      </c>
      <c r="C64" s="840" t="str">
        <f t="shared" si="4"/>
        <v>CT-P39 150mg</v>
      </c>
      <c r="D64" s="841" t="s">
        <v>365</v>
      </c>
      <c r="E64" s="840" t="str">
        <f t="shared" si="5"/>
        <v>CT-P39 150mg</v>
      </c>
      <c r="F64" s="842" t="s">
        <v>626</v>
      </c>
      <c r="G64" s="843" t="s">
        <v>644</v>
      </c>
      <c r="H64" s="843"/>
      <c r="I64" s="843"/>
      <c r="J64" s="844"/>
      <c r="K64" s="845"/>
      <c r="L64" s="846"/>
      <c r="M64" s="845"/>
      <c r="O64" s="846"/>
      <c r="Q64" s="846"/>
      <c r="S64" s="846"/>
      <c r="U64" s="846"/>
      <c r="V64" s="848"/>
      <c r="W64" s="849">
        <f t="shared" si="6"/>
        <v>0</v>
      </c>
      <c r="Y64" s="846"/>
      <c r="Z64" s="846"/>
      <c r="AA64" s="848"/>
      <c r="AB64" s="850">
        <f t="shared" si="7"/>
        <v>0</v>
      </c>
      <c r="AC64" s="851"/>
      <c r="AD64" s="845"/>
      <c r="AE64" s="846"/>
      <c r="AF64" s="845"/>
      <c r="AH64" s="846"/>
      <c r="AJ64" s="846"/>
      <c r="AL64" s="846"/>
      <c r="AN64" s="846"/>
      <c r="AO64" s="852"/>
      <c r="AQ64" s="846"/>
      <c r="AR64" s="846"/>
      <c r="AS64" s="852"/>
      <c r="AT64" s="853"/>
      <c r="AU64" s="856"/>
      <c r="AV64" s="846"/>
      <c r="AW64" s="845">
        <v>10000000</v>
      </c>
      <c r="AY64" s="846"/>
      <c r="BA64" s="846"/>
      <c r="BC64" s="846">
        <v>12000000</v>
      </c>
      <c r="BE64" s="846"/>
      <c r="BG64" s="855">
        <f t="shared" si="8"/>
        <v>22000000</v>
      </c>
      <c r="BH64" s="847">
        <v>12000000</v>
      </c>
      <c r="BI64" s="846"/>
      <c r="BJ64" s="846">
        <v>12000000</v>
      </c>
      <c r="BL64" s="855">
        <f t="shared" si="9"/>
        <v>24000000</v>
      </c>
      <c r="BM64" s="851"/>
    </row>
    <row r="65" spans="1:65" s="847" customFormat="1" ht="20.100000000000001" customHeight="1" x14ac:dyDescent="0.4">
      <c r="A65" s="798"/>
      <c r="B65" s="839" t="str">
        <f t="shared" si="3"/>
        <v>PFS용역CT-P39 150mg</v>
      </c>
      <c r="C65" s="840" t="str">
        <f t="shared" si="4"/>
        <v>CT-P39 150mg</v>
      </c>
      <c r="D65" s="841" t="s">
        <v>365</v>
      </c>
      <c r="E65" s="840" t="str">
        <f t="shared" si="5"/>
        <v>CT-P39 150mg</v>
      </c>
      <c r="F65" s="842" t="s">
        <v>626</v>
      </c>
      <c r="G65" s="843" t="s">
        <v>646</v>
      </c>
      <c r="H65" s="843"/>
      <c r="I65" s="843"/>
      <c r="J65" s="844"/>
      <c r="K65" s="845"/>
      <c r="L65" s="846"/>
      <c r="M65" s="845"/>
      <c r="O65" s="846"/>
      <c r="Q65" s="846"/>
      <c r="S65" s="846"/>
      <c r="U65" s="846"/>
      <c r="V65" s="848"/>
      <c r="W65" s="849">
        <f t="shared" si="6"/>
        <v>0</v>
      </c>
      <c r="Y65" s="846"/>
      <c r="Z65" s="846"/>
      <c r="AA65" s="848"/>
      <c r="AB65" s="850">
        <f t="shared" si="7"/>
        <v>0</v>
      </c>
      <c r="AC65" s="851"/>
      <c r="AD65" s="845"/>
      <c r="AE65" s="846"/>
      <c r="AF65" s="845"/>
      <c r="AH65" s="846"/>
      <c r="AJ65" s="846"/>
      <c r="AL65" s="846"/>
      <c r="AN65" s="846"/>
      <c r="AO65" s="852"/>
      <c r="AQ65" s="846"/>
      <c r="AR65" s="846"/>
      <c r="AS65" s="852"/>
      <c r="AT65" s="853"/>
      <c r="AU65" s="856"/>
      <c r="AV65" s="846"/>
      <c r="AW65" s="845">
        <v>833000000</v>
      </c>
      <c r="AY65" s="846"/>
      <c r="BA65" s="846"/>
      <c r="BC65" s="846"/>
      <c r="BE65" s="846"/>
      <c r="BG65" s="855">
        <f t="shared" si="8"/>
        <v>833000000</v>
      </c>
      <c r="BI65" s="846"/>
      <c r="BJ65" s="846"/>
      <c r="BL65" s="855">
        <f t="shared" si="9"/>
        <v>0</v>
      </c>
      <c r="BM65" s="851"/>
    </row>
    <row r="66" spans="1:65" s="847" customFormat="1" ht="20.100000000000001" customHeight="1" x14ac:dyDescent="0.4">
      <c r="A66" s="798"/>
      <c r="B66" s="839" t="str">
        <f t="shared" si="3"/>
        <v>PFS용역CT-P39 300mg</v>
      </c>
      <c r="C66" s="840" t="str">
        <f t="shared" si="4"/>
        <v>CT-P39 300mg</v>
      </c>
      <c r="D66" s="841" t="s">
        <v>264</v>
      </c>
      <c r="E66" s="840" t="str">
        <f t="shared" si="5"/>
        <v>CT-P39 300mg</v>
      </c>
      <c r="F66" s="842" t="s">
        <v>626</v>
      </c>
      <c r="G66" s="843" t="s">
        <v>647</v>
      </c>
      <c r="H66" s="843"/>
      <c r="I66" s="843"/>
      <c r="J66" s="844"/>
      <c r="K66" s="845"/>
      <c r="L66" s="846"/>
      <c r="M66" s="845"/>
      <c r="O66" s="846"/>
      <c r="Q66" s="846"/>
      <c r="S66" s="846"/>
      <c r="U66" s="846"/>
      <c r="V66" s="848"/>
      <c r="W66" s="849">
        <f t="shared" si="6"/>
        <v>0</v>
      </c>
      <c r="Y66" s="846"/>
      <c r="Z66" s="846"/>
      <c r="AA66" s="848"/>
      <c r="AB66" s="850">
        <f t="shared" si="7"/>
        <v>0</v>
      </c>
      <c r="AC66" s="851"/>
      <c r="AD66" s="845"/>
      <c r="AE66" s="846"/>
      <c r="AF66" s="845"/>
      <c r="AH66" s="846"/>
      <c r="AJ66" s="846"/>
      <c r="AL66" s="846"/>
      <c r="AN66" s="846"/>
      <c r="AO66" s="852"/>
      <c r="AQ66" s="846"/>
      <c r="AR66" s="846"/>
      <c r="AS66" s="852"/>
      <c r="AT66" s="853"/>
      <c r="AU66" s="856"/>
      <c r="AV66" s="846"/>
      <c r="AW66" s="845"/>
      <c r="AY66" s="1006"/>
      <c r="BA66" s="846"/>
      <c r="BB66" s="846">
        <v>127000000</v>
      </c>
      <c r="BC66" s="846"/>
      <c r="BE66" s="846"/>
      <c r="BG66" s="855">
        <f t="shared" si="8"/>
        <v>127000000</v>
      </c>
      <c r="BI66" s="846"/>
      <c r="BJ66" s="846"/>
      <c r="BL66" s="855">
        <f t="shared" si="9"/>
        <v>0</v>
      </c>
      <c r="BM66" s="851"/>
    </row>
    <row r="67" spans="1:65" s="847" customFormat="1" ht="20.100000000000001" customHeight="1" x14ac:dyDescent="0.4">
      <c r="A67" s="798"/>
      <c r="B67" s="839" t="str">
        <f t="shared" si="3"/>
        <v>PFS용역CT-P39 300mg</v>
      </c>
      <c r="C67" s="840" t="str">
        <f t="shared" si="4"/>
        <v>CT-P39 300mg</v>
      </c>
      <c r="D67" s="841" t="s">
        <v>264</v>
      </c>
      <c r="E67" s="840" t="str">
        <f t="shared" si="5"/>
        <v>CT-P39 300mg</v>
      </c>
      <c r="F67" s="842" t="s">
        <v>626</v>
      </c>
      <c r="G67" s="843" t="s">
        <v>632</v>
      </c>
      <c r="H67" s="843"/>
      <c r="I67" s="843"/>
      <c r="J67" s="844"/>
      <c r="K67" s="845"/>
      <c r="L67" s="846"/>
      <c r="M67" s="845"/>
      <c r="O67" s="846"/>
      <c r="Q67" s="846"/>
      <c r="S67" s="846"/>
      <c r="U67" s="846"/>
      <c r="V67" s="848"/>
      <c r="W67" s="849"/>
      <c r="Y67" s="846"/>
      <c r="Z67" s="846"/>
      <c r="AA67" s="848"/>
      <c r="AB67" s="850"/>
      <c r="AC67" s="851"/>
      <c r="AD67" s="845"/>
      <c r="AE67" s="846"/>
      <c r="AF67" s="845"/>
      <c r="AH67" s="846"/>
      <c r="AJ67" s="846"/>
      <c r="AL67" s="846"/>
      <c r="AN67" s="846"/>
      <c r="AO67" s="852"/>
      <c r="AQ67" s="846"/>
      <c r="AR67" s="846"/>
      <c r="AS67" s="852"/>
      <c r="AT67" s="853"/>
      <c r="AU67" s="856"/>
      <c r="AV67" s="846"/>
      <c r="AW67" s="845"/>
      <c r="AY67" s="846"/>
      <c r="BA67" s="846"/>
      <c r="BC67" s="846"/>
      <c r="BE67" s="846"/>
      <c r="BG67" s="855"/>
      <c r="BI67" s="846">
        <v>339000000</v>
      </c>
      <c r="BJ67" s="846"/>
      <c r="BL67" s="855">
        <f t="shared" si="9"/>
        <v>339000000</v>
      </c>
      <c r="BM67" s="851"/>
    </row>
    <row r="68" spans="1:65" s="847" customFormat="1" ht="20.100000000000001" customHeight="1" x14ac:dyDescent="0.4">
      <c r="A68" s="798"/>
      <c r="B68" s="839" t="str">
        <f t="shared" si="3"/>
        <v>PFS용역CT-P39 300mg</v>
      </c>
      <c r="C68" s="840" t="str">
        <f t="shared" si="4"/>
        <v>CT-P39 300mg</v>
      </c>
      <c r="D68" s="841" t="s">
        <v>264</v>
      </c>
      <c r="E68" s="840" t="str">
        <f t="shared" si="5"/>
        <v>CT-P39 300mg</v>
      </c>
      <c r="F68" s="842" t="s">
        <v>626</v>
      </c>
      <c r="G68" s="843" t="s">
        <v>633</v>
      </c>
      <c r="H68" s="843"/>
      <c r="I68" s="843"/>
      <c r="J68" s="844"/>
      <c r="K68" s="845"/>
      <c r="L68" s="846"/>
      <c r="M68" s="845"/>
      <c r="O68" s="846"/>
      <c r="Q68" s="846"/>
      <c r="S68" s="846"/>
      <c r="U68" s="846"/>
      <c r="V68" s="848"/>
      <c r="W68" s="849"/>
      <c r="Y68" s="846"/>
      <c r="Z68" s="846"/>
      <c r="AA68" s="848"/>
      <c r="AB68" s="850"/>
      <c r="AC68" s="851"/>
      <c r="AD68" s="845"/>
      <c r="AE68" s="846"/>
      <c r="AF68" s="845"/>
      <c r="AH68" s="846"/>
      <c r="AJ68" s="846"/>
      <c r="AL68" s="846"/>
      <c r="AN68" s="846"/>
      <c r="AO68" s="852"/>
      <c r="AQ68" s="846"/>
      <c r="AR68" s="846"/>
      <c r="AS68" s="852"/>
      <c r="AT68" s="853"/>
      <c r="AU68" s="856"/>
      <c r="AV68" s="846"/>
      <c r="AW68" s="845"/>
      <c r="AY68" s="846"/>
      <c r="BA68" s="846"/>
      <c r="BC68" s="846"/>
      <c r="BE68" s="846"/>
      <c r="BG68" s="855"/>
      <c r="BI68" s="846"/>
      <c r="BJ68" s="846">
        <v>791000000</v>
      </c>
      <c r="BL68" s="855">
        <f t="shared" si="9"/>
        <v>791000000</v>
      </c>
      <c r="BM68" s="851"/>
    </row>
    <row r="69" spans="1:65" s="847" customFormat="1" ht="20.100000000000001" customHeight="1" x14ac:dyDescent="0.4">
      <c r="A69" s="798"/>
      <c r="B69" s="839" t="str">
        <f t="shared" si="3"/>
        <v>PFS용역CT-P42 2mg</v>
      </c>
      <c r="C69" s="840" t="str">
        <f t="shared" si="4"/>
        <v>CT-P42 2mg</v>
      </c>
      <c r="D69" s="841" t="s">
        <v>648</v>
      </c>
      <c r="E69" s="840" t="str">
        <f t="shared" si="5"/>
        <v>CT-P42 2mg</v>
      </c>
      <c r="F69" s="842" t="s">
        <v>626</v>
      </c>
      <c r="G69" s="843" t="s">
        <v>649</v>
      </c>
      <c r="H69" s="843"/>
      <c r="I69" s="843"/>
      <c r="J69" s="844"/>
      <c r="K69" s="845"/>
      <c r="L69" s="846"/>
      <c r="M69" s="845"/>
      <c r="O69" s="846"/>
      <c r="Q69" s="846"/>
      <c r="S69" s="846"/>
      <c r="U69" s="846"/>
      <c r="V69" s="848"/>
      <c r="W69" s="849">
        <f t="shared" si="6"/>
        <v>0</v>
      </c>
      <c r="Y69" s="846"/>
      <c r="Z69" s="846"/>
      <c r="AA69" s="848"/>
      <c r="AB69" s="850">
        <f t="shared" si="7"/>
        <v>0</v>
      </c>
      <c r="AC69" s="851"/>
      <c r="AD69" s="845"/>
      <c r="AE69" s="846"/>
      <c r="AF69" s="845"/>
      <c r="AH69" s="846"/>
      <c r="AJ69" s="846"/>
      <c r="AL69" s="846"/>
      <c r="AN69" s="846"/>
      <c r="AO69" s="852"/>
      <c r="AQ69" s="846"/>
      <c r="AR69" s="846"/>
      <c r="AS69" s="852"/>
      <c r="AT69" s="853"/>
      <c r="AU69" s="1149"/>
      <c r="AV69" s="1149">
        <v>59000000</v>
      </c>
      <c r="AW69" s="845"/>
      <c r="AY69" s="846"/>
      <c r="BA69" s="846"/>
      <c r="BC69" s="846"/>
      <c r="BE69" s="846"/>
      <c r="BG69" s="855">
        <f t="shared" si="8"/>
        <v>59000000</v>
      </c>
      <c r="BI69" s="846"/>
      <c r="BJ69" s="846"/>
      <c r="BL69" s="855">
        <f t="shared" si="9"/>
        <v>0</v>
      </c>
      <c r="BM69" s="851"/>
    </row>
    <row r="70" spans="1:65" s="847" customFormat="1" ht="20.100000000000001" customHeight="1" x14ac:dyDescent="0.4">
      <c r="A70" s="798"/>
      <c r="B70" s="839" t="str">
        <f t="shared" si="3"/>
        <v>PFS용역CT-P42 2mg</v>
      </c>
      <c r="C70" s="840" t="str">
        <f t="shared" si="4"/>
        <v>CT-P42 2mg</v>
      </c>
      <c r="D70" s="841" t="s">
        <v>648</v>
      </c>
      <c r="E70" s="840" t="str">
        <f t="shared" si="5"/>
        <v>CT-P42 2mg</v>
      </c>
      <c r="F70" s="842" t="s">
        <v>626</v>
      </c>
      <c r="G70" s="843" t="s">
        <v>650</v>
      </c>
      <c r="H70" s="843"/>
      <c r="I70" s="843"/>
      <c r="J70" s="844"/>
      <c r="K70" s="845"/>
      <c r="L70" s="846"/>
      <c r="M70" s="845"/>
      <c r="O70" s="846"/>
      <c r="Q70" s="846"/>
      <c r="S70" s="846"/>
      <c r="U70" s="846"/>
      <c r="V70" s="848"/>
      <c r="W70" s="849">
        <f t="shared" si="6"/>
        <v>0</v>
      </c>
      <c r="Y70" s="846"/>
      <c r="Z70" s="846"/>
      <c r="AA70" s="848"/>
      <c r="AB70" s="850">
        <f t="shared" si="7"/>
        <v>0</v>
      </c>
      <c r="AC70" s="851"/>
      <c r="AD70" s="845"/>
      <c r="AE70" s="846"/>
      <c r="AF70" s="845"/>
      <c r="AH70" s="846"/>
      <c r="AJ70" s="846"/>
      <c r="AL70" s="846"/>
      <c r="AN70" s="846"/>
      <c r="AO70" s="852"/>
      <c r="AQ70" s="846"/>
      <c r="AR70" s="846"/>
      <c r="AS70" s="852"/>
      <c r="AT70" s="853"/>
      <c r="AU70" s="856"/>
      <c r="AV70" s="1148"/>
      <c r="AW70" s="1148">
        <v>21000000</v>
      </c>
      <c r="AY70" s="846"/>
      <c r="BA70" s="846"/>
      <c r="BC70" s="846"/>
      <c r="BE70" s="846"/>
      <c r="BG70" s="855">
        <f t="shared" si="8"/>
        <v>21000000</v>
      </c>
      <c r="BI70" s="846"/>
      <c r="BJ70" s="846"/>
      <c r="BL70" s="855">
        <f t="shared" si="9"/>
        <v>0</v>
      </c>
      <c r="BM70" s="851"/>
    </row>
    <row r="71" spans="1:65" s="847" customFormat="1" ht="20.100000000000001" customHeight="1" x14ac:dyDescent="0.4">
      <c r="A71" s="798"/>
      <c r="B71" s="839" t="str">
        <f t="shared" si="3"/>
        <v>PFS용역CT-P42 2mg</v>
      </c>
      <c r="C71" s="840" t="str">
        <f t="shared" si="4"/>
        <v>CT-P42 2mg</v>
      </c>
      <c r="D71" s="841" t="s">
        <v>648</v>
      </c>
      <c r="E71" s="840" t="str">
        <f t="shared" si="5"/>
        <v>CT-P42 2mg</v>
      </c>
      <c r="F71" s="842" t="s">
        <v>626</v>
      </c>
      <c r="G71" s="843" t="s">
        <v>651</v>
      </c>
      <c r="H71" s="843"/>
      <c r="I71" s="843"/>
      <c r="J71" s="844"/>
      <c r="K71" s="845"/>
      <c r="L71" s="846"/>
      <c r="M71" s="845"/>
      <c r="O71" s="846"/>
      <c r="Q71" s="846"/>
      <c r="S71" s="846"/>
      <c r="U71" s="846"/>
      <c r="V71" s="848"/>
      <c r="W71" s="849">
        <f t="shared" si="6"/>
        <v>0</v>
      </c>
      <c r="Y71" s="846"/>
      <c r="Z71" s="846"/>
      <c r="AA71" s="848"/>
      <c r="AB71" s="850">
        <f t="shared" si="7"/>
        <v>0</v>
      </c>
      <c r="AC71" s="851"/>
      <c r="AD71" s="845"/>
      <c r="AE71" s="846"/>
      <c r="AF71" s="845"/>
      <c r="AH71" s="846"/>
      <c r="AJ71" s="846"/>
      <c r="AL71" s="846"/>
      <c r="AN71" s="846"/>
      <c r="AO71" s="852"/>
      <c r="AQ71" s="846"/>
      <c r="AR71" s="846"/>
      <c r="AS71" s="852"/>
      <c r="AT71" s="853"/>
      <c r="AU71" s="856"/>
      <c r="AV71" s="846"/>
      <c r="AW71" s="1150"/>
      <c r="AX71" s="1150">
        <v>63000000</v>
      </c>
      <c r="AY71" s="846"/>
      <c r="BA71" s="846"/>
      <c r="BC71" s="846"/>
      <c r="BE71" s="846"/>
      <c r="BG71" s="855">
        <f t="shared" si="8"/>
        <v>63000000</v>
      </c>
      <c r="BI71" s="846"/>
      <c r="BJ71" s="846"/>
      <c r="BL71" s="855">
        <f t="shared" si="9"/>
        <v>0</v>
      </c>
      <c r="BM71" s="851"/>
    </row>
    <row r="72" spans="1:65" s="847" customFormat="1" ht="20.100000000000001" customHeight="1" x14ac:dyDescent="0.4">
      <c r="A72" s="798"/>
      <c r="B72" s="839" t="str">
        <f t="shared" si="3"/>
        <v>PFS용역CT-P43 45mg</v>
      </c>
      <c r="C72" s="840" t="str">
        <f t="shared" si="4"/>
        <v>CT-P43 45mg</v>
      </c>
      <c r="D72" s="841" t="s">
        <v>368</v>
      </c>
      <c r="E72" s="840" t="str">
        <f t="shared" si="5"/>
        <v>CT-P43 45mg</v>
      </c>
      <c r="F72" s="842" t="s">
        <v>626</v>
      </c>
      <c r="G72" s="843" t="s">
        <v>652</v>
      </c>
      <c r="H72" s="843"/>
      <c r="I72" s="843"/>
      <c r="J72" s="844"/>
      <c r="K72" s="845"/>
      <c r="L72" s="846"/>
      <c r="M72" s="845"/>
      <c r="O72" s="846"/>
      <c r="Q72" s="846"/>
      <c r="S72" s="846"/>
      <c r="U72" s="846"/>
      <c r="V72" s="848"/>
      <c r="W72" s="849">
        <f t="shared" si="6"/>
        <v>0</v>
      </c>
      <c r="Y72" s="846"/>
      <c r="Z72" s="846"/>
      <c r="AA72" s="848"/>
      <c r="AB72" s="850">
        <f t="shared" si="7"/>
        <v>0</v>
      </c>
      <c r="AC72" s="851"/>
      <c r="AD72" s="845"/>
      <c r="AE72" s="846"/>
      <c r="AF72" s="845"/>
      <c r="AH72" s="846"/>
      <c r="AJ72" s="846"/>
      <c r="AL72" s="846"/>
      <c r="AN72" s="846"/>
      <c r="AO72" s="852"/>
      <c r="AQ72" s="846"/>
      <c r="AR72" s="846"/>
      <c r="AS72" s="852"/>
      <c r="AT72" s="853"/>
      <c r="AU72" s="856"/>
      <c r="AV72" s="846"/>
      <c r="AW72" s="845"/>
      <c r="AY72" s="846"/>
      <c r="BA72" s="846">
        <v>16000000</v>
      </c>
      <c r="BC72" s="846"/>
      <c r="BE72" s="846"/>
      <c r="BG72" s="855">
        <f t="shared" si="8"/>
        <v>16000000</v>
      </c>
      <c r="BI72" s="846"/>
      <c r="BJ72" s="846">
        <v>18000000</v>
      </c>
      <c r="BL72" s="855">
        <f t="shared" si="9"/>
        <v>18000000</v>
      </c>
      <c r="BM72" s="851"/>
    </row>
    <row r="73" spans="1:65" s="847" customFormat="1" ht="20.100000000000001" customHeight="1" x14ac:dyDescent="0.4">
      <c r="A73" s="798"/>
      <c r="B73" s="839" t="str">
        <f t="shared" si="3"/>
        <v>PFS용역CT-P43 45mg</v>
      </c>
      <c r="C73" s="840" t="str">
        <f t="shared" si="4"/>
        <v>CT-P43 45mg</v>
      </c>
      <c r="D73" s="841" t="s">
        <v>368</v>
      </c>
      <c r="E73" s="840" t="str">
        <f t="shared" si="5"/>
        <v>CT-P43 45mg</v>
      </c>
      <c r="F73" s="842" t="s">
        <v>626</v>
      </c>
      <c r="G73" s="843" t="s">
        <v>653</v>
      </c>
      <c r="H73" s="843"/>
      <c r="I73" s="843"/>
      <c r="J73" s="844"/>
      <c r="K73" s="845"/>
      <c r="L73" s="846"/>
      <c r="M73" s="845"/>
      <c r="O73" s="846"/>
      <c r="Q73" s="846"/>
      <c r="S73" s="846"/>
      <c r="U73" s="846"/>
      <c r="V73" s="848"/>
      <c r="W73" s="849">
        <f t="shared" si="6"/>
        <v>0</v>
      </c>
      <c r="Y73" s="846"/>
      <c r="Z73" s="846"/>
      <c r="AA73" s="848"/>
      <c r="AB73" s="850">
        <f t="shared" si="7"/>
        <v>0</v>
      </c>
      <c r="AC73" s="851"/>
      <c r="AD73" s="845"/>
      <c r="AE73" s="846"/>
      <c r="AF73" s="845"/>
      <c r="AH73" s="846"/>
      <c r="AJ73" s="846"/>
      <c r="AL73" s="846"/>
      <c r="AN73" s="846"/>
      <c r="AO73" s="852"/>
      <c r="AQ73" s="846"/>
      <c r="AR73" s="846"/>
      <c r="AS73" s="852"/>
      <c r="AT73" s="853"/>
      <c r="AU73" s="856"/>
      <c r="AV73" s="846"/>
      <c r="AW73" s="845"/>
      <c r="AY73" s="846"/>
      <c r="BA73" s="846">
        <v>16000000</v>
      </c>
      <c r="BC73" s="846"/>
      <c r="BE73" s="846"/>
      <c r="BG73" s="855">
        <f t="shared" si="8"/>
        <v>16000000</v>
      </c>
      <c r="BI73" s="846"/>
      <c r="BJ73" s="846">
        <v>18000000</v>
      </c>
      <c r="BL73" s="855">
        <f t="shared" si="9"/>
        <v>18000000</v>
      </c>
      <c r="BM73" s="851"/>
    </row>
    <row r="74" spans="1:65" s="847" customFormat="1" ht="20.100000000000001" customHeight="1" x14ac:dyDescent="0.4">
      <c r="A74" s="798"/>
      <c r="B74" s="839" t="str">
        <f t="shared" ref="B74:B142" si="10">F74&amp;C74</f>
        <v>PFS용역CT-P43 45mg</v>
      </c>
      <c r="C74" s="840" t="str">
        <f t="shared" ref="C74:C142" si="11">D74</f>
        <v>CT-P43 45mg</v>
      </c>
      <c r="D74" s="841" t="s">
        <v>368</v>
      </c>
      <c r="E74" s="840" t="str">
        <f t="shared" ref="E74:E142" si="12">D74</f>
        <v>CT-P43 45mg</v>
      </c>
      <c r="F74" s="842" t="s">
        <v>626</v>
      </c>
      <c r="G74" s="843" t="s">
        <v>654</v>
      </c>
      <c r="H74" s="843"/>
      <c r="I74" s="843"/>
      <c r="J74" s="844"/>
      <c r="K74" s="845"/>
      <c r="L74" s="846"/>
      <c r="M74" s="845"/>
      <c r="O74" s="846"/>
      <c r="Q74" s="846"/>
      <c r="S74" s="846"/>
      <c r="U74" s="846"/>
      <c r="V74" s="848"/>
      <c r="W74" s="849">
        <f t="shared" ref="W74:W142" si="13">SUM(K74:V74)</f>
        <v>0</v>
      </c>
      <c r="Y74" s="846"/>
      <c r="Z74" s="846"/>
      <c r="AA74" s="848"/>
      <c r="AB74" s="850">
        <f t="shared" ref="AB74:AB142" si="14">SUM(X74:AA74)</f>
        <v>0</v>
      </c>
      <c r="AC74" s="851"/>
      <c r="AD74" s="845"/>
      <c r="AE74" s="846"/>
      <c r="AF74" s="845"/>
      <c r="AH74" s="846"/>
      <c r="AJ74" s="846"/>
      <c r="AL74" s="846"/>
      <c r="AN74" s="846"/>
      <c r="AO74" s="852"/>
      <c r="AQ74" s="846"/>
      <c r="AR74" s="846"/>
      <c r="AS74" s="852"/>
      <c r="AT74" s="853"/>
      <c r="AU74" s="856"/>
      <c r="AV74" s="846">
        <v>882000000</v>
      </c>
      <c r="AW74" s="845"/>
      <c r="AY74" s="846"/>
      <c r="BA74" s="846"/>
      <c r="BC74" s="846"/>
      <c r="BE74" s="846"/>
      <c r="BG74" s="855">
        <f t="shared" ref="BG74:BG142" si="15">SUM(AU74:BF74)</f>
        <v>882000000</v>
      </c>
      <c r="BI74" s="846"/>
      <c r="BJ74" s="846"/>
      <c r="BL74" s="855">
        <f t="shared" ref="BL74:BL142" si="16">SUM(BH74:BK74)</f>
        <v>0</v>
      </c>
      <c r="BM74" s="851"/>
    </row>
    <row r="75" spans="1:65" s="847" customFormat="1" ht="20.100000000000001" customHeight="1" x14ac:dyDescent="0.4">
      <c r="A75" s="798"/>
      <c r="B75" s="839" t="str">
        <f t="shared" si="10"/>
        <v>PFS용역CT-P43 45mg</v>
      </c>
      <c r="C75" s="840" t="str">
        <f t="shared" si="11"/>
        <v>CT-P43 45mg</v>
      </c>
      <c r="D75" s="841" t="s">
        <v>368</v>
      </c>
      <c r="E75" s="840" t="str">
        <f t="shared" si="12"/>
        <v>CT-P43 45mg</v>
      </c>
      <c r="F75" s="842" t="s">
        <v>626</v>
      </c>
      <c r="G75" s="843" t="s">
        <v>655</v>
      </c>
      <c r="H75" s="843"/>
      <c r="I75" s="843"/>
      <c r="J75" s="844"/>
      <c r="K75" s="845"/>
      <c r="L75" s="846"/>
      <c r="M75" s="845"/>
      <c r="O75" s="846"/>
      <c r="Q75" s="846"/>
      <c r="S75" s="846"/>
      <c r="U75" s="846"/>
      <c r="V75" s="848"/>
      <c r="W75" s="849">
        <f t="shared" si="13"/>
        <v>0</v>
      </c>
      <c r="Y75" s="846"/>
      <c r="Z75" s="846"/>
      <c r="AA75" s="848"/>
      <c r="AB75" s="850">
        <f t="shared" si="14"/>
        <v>0</v>
      </c>
      <c r="AC75" s="851"/>
      <c r="AD75" s="845"/>
      <c r="AE75" s="846"/>
      <c r="AF75" s="845"/>
      <c r="AH75" s="846"/>
      <c r="AJ75" s="846"/>
      <c r="AL75" s="846"/>
      <c r="AN75" s="846"/>
      <c r="AO75" s="852"/>
      <c r="AQ75" s="846"/>
      <c r="AR75" s="846"/>
      <c r="AS75" s="852"/>
      <c r="AT75" s="853"/>
      <c r="AU75" s="856"/>
      <c r="AV75" s="846">
        <v>127000000</v>
      </c>
      <c r="AW75" s="845"/>
      <c r="AY75" s="846"/>
      <c r="BA75" s="846"/>
      <c r="BC75" s="846"/>
      <c r="BE75" s="846"/>
      <c r="BG75" s="855">
        <f t="shared" si="15"/>
        <v>127000000</v>
      </c>
      <c r="BI75" s="846"/>
      <c r="BJ75" s="846"/>
      <c r="BL75" s="855">
        <f t="shared" si="16"/>
        <v>0</v>
      </c>
      <c r="BM75" s="851"/>
    </row>
    <row r="76" spans="1:65" s="847" customFormat="1" ht="20.100000000000001" customHeight="1" x14ac:dyDescent="0.4">
      <c r="A76" s="798"/>
      <c r="B76" s="839" t="str">
        <f t="shared" si="10"/>
        <v>PFS용역CT-P43 90mg</v>
      </c>
      <c r="C76" s="840" t="str">
        <f t="shared" si="11"/>
        <v>CT-P43 90mg</v>
      </c>
      <c r="D76" s="841" t="s">
        <v>267</v>
      </c>
      <c r="E76" s="840" t="str">
        <f t="shared" si="12"/>
        <v>CT-P43 90mg</v>
      </c>
      <c r="F76" s="842" t="s">
        <v>626</v>
      </c>
      <c r="G76" s="843" t="s">
        <v>652</v>
      </c>
      <c r="H76" s="843"/>
      <c r="I76" s="843"/>
      <c r="J76" s="844"/>
      <c r="K76" s="845"/>
      <c r="L76" s="846"/>
      <c r="M76" s="845"/>
      <c r="O76" s="846"/>
      <c r="Q76" s="846"/>
      <c r="S76" s="846"/>
      <c r="U76" s="846"/>
      <c r="V76" s="848"/>
      <c r="W76" s="849">
        <f t="shared" si="13"/>
        <v>0</v>
      </c>
      <c r="Y76" s="846"/>
      <c r="Z76" s="846"/>
      <c r="AA76" s="848"/>
      <c r="AB76" s="850">
        <f t="shared" si="14"/>
        <v>0</v>
      </c>
      <c r="AC76" s="851"/>
      <c r="AD76" s="845"/>
      <c r="AE76" s="846"/>
      <c r="AF76" s="845"/>
      <c r="AH76" s="846"/>
      <c r="AJ76" s="846"/>
      <c r="AL76" s="846"/>
      <c r="AN76" s="846"/>
      <c r="AO76" s="852"/>
      <c r="AQ76" s="846"/>
      <c r="AR76" s="846"/>
      <c r="AS76" s="852"/>
      <c r="AT76" s="853"/>
      <c r="AU76" s="856"/>
      <c r="AV76" s="846"/>
      <c r="AW76" s="845"/>
      <c r="AY76" s="846"/>
      <c r="BA76" s="846">
        <v>16000000</v>
      </c>
      <c r="BC76" s="846"/>
      <c r="BE76" s="846"/>
      <c r="BG76" s="855">
        <f t="shared" si="15"/>
        <v>16000000</v>
      </c>
      <c r="BI76" s="846"/>
      <c r="BJ76" s="846">
        <v>18000000</v>
      </c>
      <c r="BL76" s="855">
        <f t="shared" si="16"/>
        <v>18000000</v>
      </c>
      <c r="BM76" s="851"/>
    </row>
    <row r="77" spans="1:65" s="847" customFormat="1" ht="20.100000000000001" customHeight="1" x14ac:dyDescent="0.4">
      <c r="A77" s="798"/>
      <c r="B77" s="839" t="str">
        <f t="shared" si="10"/>
        <v>PFS용역CT-P43 90mg</v>
      </c>
      <c r="C77" s="840" t="str">
        <f t="shared" si="11"/>
        <v>CT-P43 90mg</v>
      </c>
      <c r="D77" s="841" t="s">
        <v>267</v>
      </c>
      <c r="E77" s="840" t="str">
        <f t="shared" si="12"/>
        <v>CT-P43 90mg</v>
      </c>
      <c r="F77" s="842" t="s">
        <v>626</v>
      </c>
      <c r="G77" s="843" t="s">
        <v>653</v>
      </c>
      <c r="H77" s="843"/>
      <c r="I77" s="843"/>
      <c r="J77" s="844"/>
      <c r="K77" s="845"/>
      <c r="L77" s="846"/>
      <c r="M77" s="845"/>
      <c r="O77" s="846"/>
      <c r="Q77" s="846"/>
      <c r="S77" s="846"/>
      <c r="U77" s="846"/>
      <c r="V77" s="848"/>
      <c r="W77" s="849">
        <f t="shared" si="13"/>
        <v>0</v>
      </c>
      <c r="Y77" s="846"/>
      <c r="Z77" s="846"/>
      <c r="AA77" s="848"/>
      <c r="AB77" s="850">
        <f t="shared" si="14"/>
        <v>0</v>
      </c>
      <c r="AC77" s="851"/>
      <c r="AD77" s="845"/>
      <c r="AE77" s="846"/>
      <c r="AF77" s="845"/>
      <c r="AH77" s="846"/>
      <c r="AJ77" s="846"/>
      <c r="AL77" s="846"/>
      <c r="AN77" s="846"/>
      <c r="AO77" s="852"/>
      <c r="AQ77" s="846"/>
      <c r="AR77" s="846"/>
      <c r="AS77" s="852"/>
      <c r="AT77" s="853"/>
      <c r="AU77" s="856"/>
      <c r="AV77" s="846"/>
      <c r="AW77" s="845"/>
      <c r="AY77" s="846"/>
      <c r="BA77" s="846">
        <v>16000000</v>
      </c>
      <c r="BC77" s="846"/>
      <c r="BE77" s="846"/>
      <c r="BG77" s="855">
        <f t="shared" si="15"/>
        <v>16000000</v>
      </c>
      <c r="BI77" s="846"/>
      <c r="BJ77" s="846">
        <v>18000000</v>
      </c>
      <c r="BL77" s="855">
        <f t="shared" si="16"/>
        <v>18000000</v>
      </c>
      <c r="BM77" s="851"/>
    </row>
    <row r="78" spans="1:65" s="847" customFormat="1" ht="20.100000000000001" customHeight="1" x14ac:dyDescent="0.4">
      <c r="A78" s="798"/>
      <c r="B78" s="839" t="str">
        <f t="shared" si="10"/>
        <v>PFS용역CT-P43 90mg</v>
      </c>
      <c r="C78" s="840" t="str">
        <f t="shared" si="11"/>
        <v>CT-P43 90mg</v>
      </c>
      <c r="D78" s="841" t="s">
        <v>267</v>
      </c>
      <c r="E78" s="840" t="str">
        <f t="shared" si="12"/>
        <v>CT-P43 90mg</v>
      </c>
      <c r="F78" s="842" t="s">
        <v>626</v>
      </c>
      <c r="G78" s="843" t="s">
        <v>654</v>
      </c>
      <c r="H78" s="843"/>
      <c r="I78" s="843"/>
      <c r="J78" s="844"/>
      <c r="K78" s="845"/>
      <c r="L78" s="846"/>
      <c r="M78" s="845"/>
      <c r="O78" s="846"/>
      <c r="Q78" s="846"/>
      <c r="S78" s="846"/>
      <c r="U78" s="846"/>
      <c r="V78" s="848"/>
      <c r="W78" s="849">
        <f t="shared" si="13"/>
        <v>0</v>
      </c>
      <c r="Y78" s="846"/>
      <c r="Z78" s="846"/>
      <c r="AA78" s="848"/>
      <c r="AB78" s="850">
        <f t="shared" si="14"/>
        <v>0</v>
      </c>
      <c r="AC78" s="851"/>
      <c r="AD78" s="845"/>
      <c r="AE78" s="846"/>
      <c r="AF78" s="845"/>
      <c r="AH78" s="846"/>
      <c r="AJ78" s="846"/>
      <c r="AL78" s="846"/>
      <c r="AN78" s="846"/>
      <c r="AO78" s="852"/>
      <c r="AQ78" s="846"/>
      <c r="AR78" s="846"/>
      <c r="AS78" s="852"/>
      <c r="AT78" s="853"/>
      <c r="AU78" s="856">
        <v>882000000</v>
      </c>
      <c r="AV78" s="846"/>
      <c r="AW78" s="845"/>
      <c r="AY78" s="846"/>
      <c r="BA78" s="846"/>
      <c r="BC78" s="846"/>
      <c r="BE78" s="846"/>
      <c r="BG78" s="855">
        <f t="shared" si="15"/>
        <v>882000000</v>
      </c>
      <c r="BI78" s="846"/>
      <c r="BJ78" s="846"/>
      <c r="BL78" s="855">
        <f t="shared" si="16"/>
        <v>0</v>
      </c>
      <c r="BM78" s="851"/>
    </row>
    <row r="79" spans="1:65" s="847" customFormat="1" ht="20.100000000000001" customHeight="1" x14ac:dyDescent="0.4">
      <c r="A79" s="798"/>
      <c r="B79" s="839" t="str">
        <f t="shared" si="10"/>
        <v>PFS용역CT-P43 90mg</v>
      </c>
      <c r="C79" s="840" t="str">
        <f t="shared" si="11"/>
        <v>CT-P43 90mg</v>
      </c>
      <c r="D79" s="841" t="s">
        <v>267</v>
      </c>
      <c r="E79" s="840" t="str">
        <f t="shared" si="12"/>
        <v>CT-P43 90mg</v>
      </c>
      <c r="F79" s="842" t="s">
        <v>626</v>
      </c>
      <c r="G79" s="843" t="s">
        <v>655</v>
      </c>
      <c r="H79" s="843"/>
      <c r="I79" s="843"/>
      <c r="J79" s="844"/>
      <c r="K79" s="845"/>
      <c r="L79" s="846"/>
      <c r="M79" s="845"/>
      <c r="O79" s="846"/>
      <c r="Q79" s="846"/>
      <c r="S79" s="846"/>
      <c r="U79" s="846"/>
      <c r="V79" s="848"/>
      <c r="W79" s="849">
        <f t="shared" si="13"/>
        <v>0</v>
      </c>
      <c r="Y79" s="846"/>
      <c r="Z79" s="846"/>
      <c r="AA79" s="848"/>
      <c r="AB79" s="850">
        <f t="shared" si="14"/>
        <v>0</v>
      </c>
      <c r="AC79" s="851"/>
      <c r="AD79" s="845"/>
      <c r="AE79" s="846"/>
      <c r="AF79" s="845"/>
      <c r="AH79" s="846"/>
      <c r="AJ79" s="846"/>
      <c r="AL79" s="846"/>
      <c r="AN79" s="846"/>
      <c r="AO79" s="852"/>
      <c r="AQ79" s="846"/>
      <c r="AR79" s="846"/>
      <c r="AS79" s="852"/>
      <c r="AT79" s="853"/>
      <c r="AU79" s="856">
        <v>127000000</v>
      </c>
      <c r="AV79" s="846"/>
      <c r="AW79" s="845"/>
      <c r="AY79" s="846"/>
      <c r="BA79" s="846"/>
      <c r="BC79" s="846"/>
      <c r="BE79" s="846"/>
      <c r="BG79" s="855">
        <f t="shared" si="15"/>
        <v>127000000</v>
      </c>
      <c r="BI79" s="846"/>
      <c r="BJ79" s="846"/>
      <c r="BL79" s="855">
        <f t="shared" si="16"/>
        <v>0</v>
      </c>
      <c r="BM79" s="851"/>
    </row>
    <row r="80" spans="1:65" s="847" customFormat="1" ht="20.100000000000001" customHeight="1" x14ac:dyDescent="0.4">
      <c r="A80" s="798"/>
      <c r="B80" s="839" t="str">
        <f t="shared" si="10"/>
        <v>PFS용역CT-P52 80mg</v>
      </c>
      <c r="C80" s="840" t="str">
        <f t="shared" si="11"/>
        <v>CT-P52 80mg</v>
      </c>
      <c r="D80" s="841" t="s">
        <v>274</v>
      </c>
      <c r="E80" s="840" t="str">
        <f t="shared" si="12"/>
        <v>CT-P52 80mg</v>
      </c>
      <c r="F80" s="842" t="s">
        <v>626</v>
      </c>
      <c r="G80" s="843" t="s">
        <v>656</v>
      </c>
      <c r="H80" s="843"/>
      <c r="I80" s="843"/>
      <c r="J80" s="844"/>
      <c r="K80" s="845"/>
      <c r="L80" s="846"/>
      <c r="M80" s="845"/>
      <c r="O80" s="846"/>
      <c r="Q80" s="846"/>
      <c r="S80" s="846"/>
      <c r="U80" s="846"/>
      <c r="V80" s="848"/>
      <c r="W80" s="849">
        <f t="shared" si="13"/>
        <v>0</v>
      </c>
      <c r="Y80" s="846"/>
      <c r="Z80" s="846"/>
      <c r="AA80" s="848"/>
      <c r="AB80" s="850">
        <f t="shared" si="14"/>
        <v>0</v>
      </c>
      <c r="AC80" s="851"/>
      <c r="AD80" s="845"/>
      <c r="AE80" s="846"/>
      <c r="AF80" s="845"/>
      <c r="AH80" s="846"/>
      <c r="AJ80" s="846"/>
      <c r="AL80" s="846"/>
      <c r="AN80" s="846"/>
      <c r="AO80" s="852"/>
      <c r="AQ80" s="846"/>
      <c r="AR80" s="846"/>
      <c r="AS80" s="852"/>
      <c r="AT80" s="853"/>
      <c r="AU80" s="856"/>
      <c r="AV80" s="846"/>
      <c r="AW80" s="845"/>
      <c r="AX80" s="1147">
        <v>687000000</v>
      </c>
      <c r="AY80" s="846"/>
      <c r="BA80" s="846"/>
      <c r="BB80" s="1147"/>
      <c r="BC80" s="846"/>
      <c r="BE80" s="846"/>
      <c r="BG80" s="855">
        <f t="shared" si="15"/>
        <v>687000000</v>
      </c>
      <c r="BI80" s="846"/>
      <c r="BJ80" s="846"/>
      <c r="BL80" s="855">
        <f t="shared" si="16"/>
        <v>0</v>
      </c>
      <c r="BM80" s="851"/>
    </row>
    <row r="81" spans="1:65" s="847" customFormat="1" ht="20.100000000000001" customHeight="1" x14ac:dyDescent="0.4">
      <c r="A81" s="798"/>
      <c r="B81" s="839" t="str">
        <f t="shared" si="10"/>
        <v>PFS용역CT-P52 80mg</v>
      </c>
      <c r="C81" s="840" t="str">
        <f t="shared" si="11"/>
        <v>CT-P52 80mg</v>
      </c>
      <c r="D81" s="841" t="s">
        <v>274</v>
      </c>
      <c r="E81" s="840" t="str">
        <f t="shared" si="12"/>
        <v>CT-P52 80mg</v>
      </c>
      <c r="F81" s="842" t="s">
        <v>626</v>
      </c>
      <c r="G81" s="843" t="s">
        <v>657</v>
      </c>
      <c r="H81" s="843"/>
      <c r="I81" s="843"/>
      <c r="J81" s="844"/>
      <c r="K81" s="845"/>
      <c r="L81" s="846"/>
      <c r="M81" s="845"/>
      <c r="O81" s="846"/>
      <c r="Q81" s="846"/>
      <c r="S81" s="846"/>
      <c r="U81" s="846"/>
      <c r="V81" s="848"/>
      <c r="W81" s="849">
        <f t="shared" si="13"/>
        <v>0</v>
      </c>
      <c r="Y81" s="846"/>
      <c r="Z81" s="846"/>
      <c r="AA81" s="848"/>
      <c r="AB81" s="850">
        <f t="shared" si="14"/>
        <v>0</v>
      </c>
      <c r="AC81" s="851"/>
      <c r="AD81" s="845"/>
      <c r="AE81" s="846"/>
      <c r="AF81" s="845"/>
      <c r="AH81" s="846"/>
      <c r="AJ81" s="846"/>
      <c r="AL81" s="846"/>
      <c r="AN81" s="846"/>
      <c r="AO81" s="852"/>
      <c r="AQ81" s="846"/>
      <c r="AR81" s="846"/>
      <c r="AS81" s="852"/>
      <c r="AT81" s="853"/>
      <c r="AU81" s="856"/>
      <c r="AV81" s="846"/>
      <c r="AW81" s="845"/>
      <c r="AY81" s="846"/>
      <c r="BA81" s="846"/>
      <c r="BC81" s="846">
        <v>288000000</v>
      </c>
      <c r="BE81" s="846"/>
      <c r="BG81" s="855">
        <f t="shared" si="15"/>
        <v>288000000</v>
      </c>
      <c r="BI81" s="846"/>
      <c r="BJ81" s="846"/>
      <c r="BL81" s="855">
        <f t="shared" si="16"/>
        <v>0</v>
      </c>
      <c r="BM81" s="851"/>
    </row>
    <row r="82" spans="1:65" s="847" customFormat="1" ht="20.100000000000001" customHeight="1" x14ac:dyDescent="0.4">
      <c r="A82" s="798"/>
      <c r="B82" s="839" t="str">
        <f t="shared" si="10"/>
        <v>PFS용역CT-P55 75mg</v>
      </c>
      <c r="C82" s="840" t="str">
        <f t="shared" si="11"/>
        <v>CT-P55 75mg</v>
      </c>
      <c r="D82" s="841" t="s">
        <v>275</v>
      </c>
      <c r="E82" s="840" t="str">
        <f t="shared" si="12"/>
        <v>CT-P55 75mg</v>
      </c>
      <c r="F82" s="842" t="s">
        <v>626</v>
      </c>
      <c r="G82" s="843" t="s">
        <v>632</v>
      </c>
      <c r="H82" s="843"/>
      <c r="I82" s="843"/>
      <c r="J82" s="844"/>
      <c r="K82" s="845"/>
      <c r="L82" s="846"/>
      <c r="M82" s="845"/>
      <c r="O82" s="846"/>
      <c r="Q82" s="846"/>
      <c r="S82" s="846"/>
      <c r="U82" s="846"/>
      <c r="V82" s="848"/>
      <c r="W82" s="849">
        <f t="shared" si="13"/>
        <v>0</v>
      </c>
      <c r="Y82" s="846"/>
      <c r="Z82" s="846"/>
      <c r="AA82" s="848"/>
      <c r="AB82" s="850">
        <f t="shared" si="14"/>
        <v>0</v>
      </c>
      <c r="AC82" s="851"/>
      <c r="AD82" s="845"/>
      <c r="AE82" s="846"/>
      <c r="AF82" s="845"/>
      <c r="AH82" s="846"/>
      <c r="AJ82" s="846"/>
      <c r="AL82" s="846"/>
      <c r="AN82" s="846"/>
      <c r="AO82" s="852"/>
      <c r="AQ82" s="846"/>
      <c r="AR82" s="846"/>
      <c r="AS82" s="852"/>
      <c r="AT82" s="853"/>
      <c r="AU82" s="856"/>
      <c r="AV82" s="846"/>
      <c r="AW82" s="845"/>
      <c r="AY82" s="846"/>
      <c r="BA82" s="846"/>
      <c r="BC82" s="846"/>
      <c r="BE82" s="1147">
        <v>327000000</v>
      </c>
      <c r="BF82" s="1147"/>
      <c r="BG82" s="855">
        <f t="shared" si="15"/>
        <v>327000000</v>
      </c>
      <c r="BI82" s="846"/>
      <c r="BJ82" s="846"/>
      <c r="BL82" s="855">
        <f t="shared" si="16"/>
        <v>0</v>
      </c>
      <c r="BM82" s="851"/>
    </row>
    <row r="83" spans="1:65" s="847" customFormat="1" ht="20.100000000000001" customHeight="1" x14ac:dyDescent="0.4">
      <c r="A83" s="798"/>
      <c r="B83" s="839" t="str">
        <f t="shared" si="10"/>
        <v>PFS용역CT-P55 75mg</v>
      </c>
      <c r="C83" s="840" t="str">
        <f t="shared" si="11"/>
        <v>CT-P55 75mg</v>
      </c>
      <c r="D83" s="841" t="s">
        <v>275</v>
      </c>
      <c r="E83" s="840" t="str">
        <f t="shared" si="12"/>
        <v>CT-P55 75mg</v>
      </c>
      <c r="F83" s="842" t="s">
        <v>626</v>
      </c>
      <c r="G83" s="843" t="s">
        <v>633</v>
      </c>
      <c r="H83" s="843"/>
      <c r="I83" s="843"/>
      <c r="J83" s="844"/>
      <c r="K83" s="845"/>
      <c r="L83" s="846"/>
      <c r="M83" s="845"/>
      <c r="O83" s="846"/>
      <c r="Q83" s="846"/>
      <c r="S83" s="846"/>
      <c r="U83" s="846"/>
      <c r="V83" s="848"/>
      <c r="W83" s="849">
        <f t="shared" si="13"/>
        <v>0</v>
      </c>
      <c r="Y83" s="846"/>
      <c r="Z83" s="846"/>
      <c r="AA83" s="848"/>
      <c r="AB83" s="850">
        <f t="shared" si="14"/>
        <v>0</v>
      </c>
      <c r="AC83" s="851"/>
      <c r="AD83" s="845"/>
      <c r="AE83" s="846"/>
      <c r="AF83" s="845"/>
      <c r="AH83" s="846"/>
      <c r="AJ83" s="846"/>
      <c r="AL83" s="846"/>
      <c r="AN83" s="846"/>
      <c r="AO83" s="852"/>
      <c r="AQ83" s="846"/>
      <c r="AR83" s="846"/>
      <c r="AS83" s="852"/>
      <c r="AT83" s="853"/>
      <c r="AU83" s="856"/>
      <c r="AV83" s="846"/>
      <c r="AW83" s="845"/>
      <c r="AY83" s="846"/>
      <c r="BA83" s="846"/>
      <c r="BC83" s="846"/>
      <c r="BE83" s="846"/>
      <c r="BG83" s="855">
        <f t="shared" si="15"/>
        <v>0</v>
      </c>
      <c r="BI83" s="846"/>
      <c r="BJ83" s="846"/>
      <c r="BL83" s="855">
        <f t="shared" si="16"/>
        <v>0</v>
      </c>
      <c r="BM83" s="851"/>
    </row>
    <row r="84" spans="1:65" s="847" customFormat="1" ht="20.100000000000001" customHeight="1" x14ac:dyDescent="0.4">
      <c r="A84" s="798"/>
      <c r="B84" s="839" t="str">
        <f t="shared" si="10"/>
        <v>PFS용역CT-P55 75mg</v>
      </c>
      <c r="C84" s="840" t="str">
        <f t="shared" si="11"/>
        <v>CT-P55 75mg</v>
      </c>
      <c r="D84" s="841" t="s">
        <v>275</v>
      </c>
      <c r="E84" s="840" t="str">
        <f t="shared" si="12"/>
        <v>CT-P55 75mg</v>
      </c>
      <c r="F84" s="842" t="s">
        <v>626</v>
      </c>
      <c r="G84" s="843" t="s">
        <v>658</v>
      </c>
      <c r="H84" s="843"/>
      <c r="I84" s="843"/>
      <c r="J84" s="844"/>
      <c r="K84" s="845"/>
      <c r="L84" s="846"/>
      <c r="M84" s="845"/>
      <c r="O84" s="846"/>
      <c r="Q84" s="846"/>
      <c r="S84" s="846"/>
      <c r="U84" s="846"/>
      <c r="V84" s="848"/>
      <c r="W84" s="849"/>
      <c r="Y84" s="846"/>
      <c r="Z84" s="846"/>
      <c r="AA84" s="848"/>
      <c r="AB84" s="850"/>
      <c r="AC84" s="851"/>
      <c r="AD84" s="845"/>
      <c r="AE84" s="846"/>
      <c r="AF84" s="845"/>
      <c r="AH84" s="846"/>
      <c r="AJ84" s="846"/>
      <c r="AL84" s="846"/>
      <c r="AN84" s="846"/>
      <c r="AO84" s="852"/>
      <c r="AQ84" s="846"/>
      <c r="AR84" s="846"/>
      <c r="AS84" s="852"/>
      <c r="AT84" s="853"/>
      <c r="AU84" s="856"/>
      <c r="AV84" s="846"/>
      <c r="AW84" s="845"/>
      <c r="AY84" s="846"/>
      <c r="BA84" s="846"/>
      <c r="BC84" s="846"/>
      <c r="BE84" s="846"/>
      <c r="BG84" s="855"/>
      <c r="BH84" s="847">
        <v>127000000</v>
      </c>
      <c r="BI84" s="846"/>
      <c r="BJ84" s="846"/>
      <c r="BL84" s="855">
        <f t="shared" si="16"/>
        <v>127000000</v>
      </c>
      <c r="BM84" s="851"/>
    </row>
    <row r="85" spans="1:65" s="847" customFormat="1" ht="20.100000000000001" customHeight="1" x14ac:dyDescent="0.4">
      <c r="A85" s="798"/>
      <c r="B85" s="839" t="str">
        <f t="shared" si="10"/>
        <v>PFS용역CT-P55 75mg</v>
      </c>
      <c r="C85" s="840" t="str">
        <f t="shared" si="11"/>
        <v>CT-P55 75mg</v>
      </c>
      <c r="D85" s="841" t="s">
        <v>275</v>
      </c>
      <c r="E85" s="840" t="str">
        <f t="shared" si="12"/>
        <v>CT-P55 75mg</v>
      </c>
      <c r="F85" s="842" t="s">
        <v>626</v>
      </c>
      <c r="G85" s="843" t="s">
        <v>659</v>
      </c>
      <c r="H85" s="843"/>
      <c r="I85" s="843"/>
      <c r="J85" s="844"/>
      <c r="K85" s="845"/>
      <c r="L85" s="846"/>
      <c r="M85" s="845"/>
      <c r="O85" s="846"/>
      <c r="Q85" s="846"/>
      <c r="S85" s="846"/>
      <c r="U85" s="846"/>
      <c r="V85" s="848"/>
      <c r="W85" s="849"/>
      <c r="Y85" s="846"/>
      <c r="Z85" s="846"/>
      <c r="AA85" s="848"/>
      <c r="AB85" s="850"/>
      <c r="AC85" s="851"/>
      <c r="AD85" s="845"/>
      <c r="AE85" s="846"/>
      <c r="AF85" s="845"/>
      <c r="AH85" s="846"/>
      <c r="AJ85" s="846"/>
      <c r="AL85" s="846"/>
      <c r="AN85" s="846"/>
      <c r="AO85" s="852"/>
      <c r="AQ85" s="846"/>
      <c r="AR85" s="846"/>
      <c r="AS85" s="852"/>
      <c r="AT85" s="853"/>
      <c r="AU85" s="856"/>
      <c r="AV85" s="846"/>
      <c r="AW85" s="845"/>
      <c r="AY85" s="846"/>
      <c r="BA85" s="846"/>
      <c r="BC85" s="846"/>
      <c r="BE85" s="846"/>
      <c r="BG85" s="855"/>
      <c r="BI85" s="846"/>
      <c r="BJ85" s="846">
        <v>127000000</v>
      </c>
      <c r="BL85" s="855">
        <f t="shared" si="16"/>
        <v>127000000</v>
      </c>
      <c r="BM85" s="851"/>
    </row>
    <row r="86" spans="1:65" s="847" customFormat="1" ht="20.100000000000001" customHeight="1" x14ac:dyDescent="0.4">
      <c r="A86" s="798"/>
      <c r="B86" s="839" t="str">
        <f t="shared" si="10"/>
        <v>PFS용역CT-P55 150mg</v>
      </c>
      <c r="C86" s="840" t="str">
        <f t="shared" si="11"/>
        <v>CT-P55 150mg</v>
      </c>
      <c r="D86" s="841" t="s">
        <v>660</v>
      </c>
      <c r="E86" s="840" t="str">
        <f t="shared" si="12"/>
        <v>CT-P55 150mg</v>
      </c>
      <c r="F86" s="842" t="s">
        <v>626</v>
      </c>
      <c r="G86" s="843" t="s">
        <v>632</v>
      </c>
      <c r="H86" s="843"/>
      <c r="I86" s="843"/>
      <c r="J86" s="844"/>
      <c r="K86" s="845"/>
      <c r="L86" s="846"/>
      <c r="M86" s="845"/>
      <c r="O86" s="846"/>
      <c r="Q86" s="846"/>
      <c r="S86" s="846"/>
      <c r="U86" s="846"/>
      <c r="V86" s="848"/>
      <c r="W86" s="849">
        <f t="shared" si="13"/>
        <v>0</v>
      </c>
      <c r="Y86" s="846"/>
      <c r="Z86" s="846"/>
      <c r="AA86" s="848"/>
      <c r="AB86" s="850">
        <f t="shared" si="14"/>
        <v>0</v>
      </c>
      <c r="AC86" s="851"/>
      <c r="AD86" s="845"/>
      <c r="AE86" s="846"/>
      <c r="AF86" s="845"/>
      <c r="AH86" s="846"/>
      <c r="AJ86" s="846"/>
      <c r="AL86" s="846"/>
      <c r="AN86" s="846"/>
      <c r="AO86" s="852"/>
      <c r="AQ86" s="846"/>
      <c r="AR86" s="846"/>
      <c r="AS86" s="852"/>
      <c r="AT86" s="853"/>
      <c r="AU86" s="856"/>
      <c r="AV86" s="846"/>
      <c r="AW86" s="845"/>
      <c r="AY86" s="846"/>
      <c r="BA86" s="846"/>
      <c r="BC86" s="1148"/>
      <c r="BE86" s="1148">
        <v>327000000</v>
      </c>
      <c r="BG86" s="855">
        <f t="shared" si="15"/>
        <v>327000000</v>
      </c>
      <c r="BI86" s="846"/>
      <c r="BJ86" s="846"/>
      <c r="BL86" s="855">
        <f t="shared" si="16"/>
        <v>0</v>
      </c>
      <c r="BM86" s="851"/>
    </row>
    <row r="87" spans="1:65" s="847" customFormat="1" ht="20.100000000000001" customHeight="1" x14ac:dyDescent="0.4">
      <c r="A87" s="798"/>
      <c r="B87" s="839" t="str">
        <f t="shared" si="10"/>
        <v>PFS용역CT-P55 150mg</v>
      </c>
      <c r="C87" s="840" t="str">
        <f t="shared" si="11"/>
        <v>CT-P55 150mg</v>
      </c>
      <c r="D87" s="841" t="s">
        <v>660</v>
      </c>
      <c r="E87" s="840" t="str">
        <f t="shared" si="12"/>
        <v>CT-P55 150mg</v>
      </c>
      <c r="F87" s="842" t="s">
        <v>626</v>
      </c>
      <c r="G87" s="843" t="s">
        <v>633</v>
      </c>
      <c r="H87" s="843"/>
      <c r="I87" s="843"/>
      <c r="J87" s="844"/>
      <c r="K87" s="845"/>
      <c r="L87" s="846"/>
      <c r="M87" s="845"/>
      <c r="O87" s="846"/>
      <c r="Q87" s="846"/>
      <c r="S87" s="846"/>
      <c r="U87" s="846"/>
      <c r="V87" s="848"/>
      <c r="W87" s="849">
        <f t="shared" si="13"/>
        <v>0</v>
      </c>
      <c r="Y87" s="846"/>
      <c r="Z87" s="846"/>
      <c r="AA87" s="848"/>
      <c r="AB87" s="850">
        <f t="shared" si="14"/>
        <v>0</v>
      </c>
      <c r="AC87" s="851"/>
      <c r="AD87" s="845"/>
      <c r="AE87" s="846"/>
      <c r="AF87" s="845"/>
      <c r="AH87" s="846"/>
      <c r="AJ87" s="846"/>
      <c r="AL87" s="846"/>
      <c r="AN87" s="846"/>
      <c r="AO87" s="852"/>
      <c r="AQ87" s="846"/>
      <c r="AR87" s="846"/>
      <c r="AS87" s="852"/>
      <c r="AT87" s="853"/>
      <c r="AU87" s="856"/>
      <c r="AV87" s="846"/>
      <c r="AW87" s="845"/>
      <c r="AY87" s="846"/>
      <c r="BA87" s="846"/>
      <c r="BC87" s="846"/>
      <c r="BE87" s="846"/>
      <c r="BF87" s="1147"/>
      <c r="BG87" s="855">
        <f t="shared" si="15"/>
        <v>0</v>
      </c>
      <c r="BH87" s="847">
        <v>763000000</v>
      </c>
      <c r="BI87" s="846"/>
      <c r="BJ87" s="846"/>
      <c r="BL87" s="855">
        <f t="shared" si="16"/>
        <v>763000000</v>
      </c>
      <c r="BM87" s="851"/>
    </row>
    <row r="88" spans="1:65" s="847" customFormat="1" ht="20.100000000000001" customHeight="1" x14ac:dyDescent="0.4">
      <c r="A88" s="798"/>
      <c r="B88" s="839" t="str">
        <f t="shared" si="10"/>
        <v>PFS용역CT-P55 150mg</v>
      </c>
      <c r="C88" s="840" t="str">
        <f t="shared" si="11"/>
        <v>CT-P55 150mg</v>
      </c>
      <c r="D88" s="841" t="s">
        <v>660</v>
      </c>
      <c r="E88" s="840" t="str">
        <f t="shared" si="12"/>
        <v>CT-P55 150mg</v>
      </c>
      <c r="F88" s="842" t="s">
        <v>626</v>
      </c>
      <c r="G88" s="843" t="s">
        <v>658</v>
      </c>
      <c r="H88" s="843"/>
      <c r="I88" s="843"/>
      <c r="J88" s="844"/>
      <c r="K88" s="845"/>
      <c r="L88" s="846"/>
      <c r="M88" s="845"/>
      <c r="O88" s="846"/>
      <c r="Q88" s="846"/>
      <c r="S88" s="846"/>
      <c r="U88" s="846"/>
      <c r="V88" s="848"/>
      <c r="W88" s="849"/>
      <c r="Y88" s="846"/>
      <c r="Z88" s="846"/>
      <c r="AA88" s="848"/>
      <c r="AB88" s="850"/>
      <c r="AC88" s="851"/>
      <c r="AD88" s="845"/>
      <c r="AE88" s="846"/>
      <c r="AF88" s="845"/>
      <c r="AH88" s="846"/>
      <c r="AJ88" s="846"/>
      <c r="AL88" s="846"/>
      <c r="AN88" s="846"/>
      <c r="AO88" s="852"/>
      <c r="AQ88" s="846"/>
      <c r="AR88" s="846"/>
      <c r="AS88" s="852"/>
      <c r="AT88" s="853"/>
      <c r="AU88" s="856"/>
      <c r="AV88" s="846"/>
      <c r="AW88" s="845"/>
      <c r="AY88" s="846"/>
      <c r="BA88" s="846"/>
      <c r="BC88" s="846"/>
      <c r="BE88" s="846"/>
      <c r="BG88" s="855"/>
      <c r="BH88" s="847">
        <v>127000000</v>
      </c>
      <c r="BI88" s="846"/>
      <c r="BJ88" s="846"/>
      <c r="BL88" s="855">
        <f t="shared" si="16"/>
        <v>127000000</v>
      </c>
      <c r="BM88" s="851"/>
    </row>
    <row r="89" spans="1:65" s="847" customFormat="1" ht="20.100000000000001" customHeight="1" x14ac:dyDescent="0.4">
      <c r="A89" s="798"/>
      <c r="B89" s="839" t="str">
        <f t="shared" si="10"/>
        <v>PFS용역CT-P55 150mg</v>
      </c>
      <c r="C89" s="840" t="str">
        <f t="shared" si="11"/>
        <v>CT-P55 150mg</v>
      </c>
      <c r="D89" s="841" t="s">
        <v>660</v>
      </c>
      <c r="E89" s="840" t="str">
        <f t="shared" si="12"/>
        <v>CT-P55 150mg</v>
      </c>
      <c r="F89" s="842" t="s">
        <v>626</v>
      </c>
      <c r="G89" s="843" t="s">
        <v>659</v>
      </c>
      <c r="H89" s="843"/>
      <c r="I89" s="843"/>
      <c r="J89" s="844"/>
      <c r="K89" s="845"/>
      <c r="L89" s="846"/>
      <c r="M89" s="845"/>
      <c r="O89" s="846"/>
      <c r="Q89" s="846"/>
      <c r="S89" s="846"/>
      <c r="U89" s="846"/>
      <c r="V89" s="848"/>
      <c r="W89" s="849"/>
      <c r="Y89" s="846"/>
      <c r="Z89" s="846"/>
      <c r="AA89" s="848"/>
      <c r="AB89" s="850"/>
      <c r="AC89" s="851"/>
      <c r="AD89" s="845"/>
      <c r="AE89" s="846"/>
      <c r="AF89" s="845"/>
      <c r="AH89" s="846"/>
      <c r="AJ89" s="846"/>
      <c r="AL89" s="846"/>
      <c r="AN89" s="846"/>
      <c r="AO89" s="852"/>
      <c r="AQ89" s="846"/>
      <c r="AR89" s="846"/>
      <c r="AS89" s="852"/>
      <c r="AT89" s="853"/>
      <c r="AU89" s="856"/>
      <c r="AV89" s="846"/>
      <c r="AW89" s="845"/>
      <c r="AY89" s="846"/>
      <c r="BA89" s="846"/>
      <c r="BC89" s="846"/>
      <c r="BE89" s="846"/>
      <c r="BG89" s="855"/>
      <c r="BI89" s="846"/>
      <c r="BJ89" s="846">
        <v>127000000</v>
      </c>
      <c r="BL89" s="855">
        <f t="shared" si="16"/>
        <v>127000000</v>
      </c>
      <c r="BM89" s="851"/>
    </row>
    <row r="90" spans="1:65" s="847" customFormat="1" ht="20.100000000000001" customHeight="1" x14ac:dyDescent="0.4">
      <c r="A90" s="798"/>
      <c r="B90" s="839" t="str">
        <f t="shared" si="10"/>
        <v>PFS용역CT-P55 300mg</v>
      </c>
      <c r="C90" s="840" t="str">
        <f t="shared" si="11"/>
        <v>CT-P55 300mg</v>
      </c>
      <c r="D90" s="841" t="s">
        <v>277</v>
      </c>
      <c r="E90" s="840" t="str">
        <f t="shared" si="12"/>
        <v>CT-P55 300mg</v>
      </c>
      <c r="F90" s="842" t="s">
        <v>626</v>
      </c>
      <c r="G90" s="843" t="s">
        <v>632</v>
      </c>
      <c r="H90" s="843"/>
      <c r="I90" s="843"/>
      <c r="J90" s="844"/>
      <c r="K90" s="845"/>
      <c r="L90" s="846"/>
      <c r="M90" s="845"/>
      <c r="O90" s="846"/>
      <c r="Q90" s="846"/>
      <c r="S90" s="846"/>
      <c r="U90" s="846"/>
      <c r="V90" s="848"/>
      <c r="W90" s="849">
        <f t="shared" si="13"/>
        <v>0</v>
      </c>
      <c r="Y90" s="846"/>
      <c r="Z90" s="846"/>
      <c r="AA90" s="848"/>
      <c r="AB90" s="850">
        <f t="shared" si="14"/>
        <v>0</v>
      </c>
      <c r="AC90" s="851"/>
      <c r="AD90" s="845"/>
      <c r="AE90" s="846"/>
      <c r="AF90" s="845"/>
      <c r="AH90" s="846"/>
      <c r="AJ90" s="846"/>
      <c r="AL90" s="846"/>
      <c r="AN90" s="846"/>
      <c r="AO90" s="852"/>
      <c r="AQ90" s="846"/>
      <c r="AR90" s="846"/>
      <c r="AS90" s="852"/>
      <c r="AT90" s="853"/>
      <c r="AU90" s="856"/>
      <c r="AV90" s="846"/>
      <c r="AW90" s="845"/>
      <c r="AY90" s="846"/>
      <c r="BA90" s="846"/>
      <c r="BC90" s="846"/>
      <c r="BE90" s="846"/>
      <c r="BF90" s="1147"/>
      <c r="BG90" s="855">
        <f t="shared" si="15"/>
        <v>0</v>
      </c>
      <c r="BI90" s="846"/>
      <c r="BJ90" s="846"/>
      <c r="BL90" s="855">
        <f t="shared" si="16"/>
        <v>0</v>
      </c>
      <c r="BM90" s="851"/>
    </row>
    <row r="91" spans="1:65" s="847" customFormat="1" ht="20.100000000000001" customHeight="1" x14ac:dyDescent="0.4">
      <c r="A91" s="798"/>
      <c r="B91" s="839" t="str">
        <f t="shared" si="10"/>
        <v>PFS용역CT-P55 300mg</v>
      </c>
      <c r="C91" s="840" t="str">
        <f t="shared" si="11"/>
        <v>CT-P55 300mg</v>
      </c>
      <c r="D91" s="841" t="s">
        <v>277</v>
      </c>
      <c r="E91" s="840" t="str">
        <f t="shared" si="12"/>
        <v>CT-P55 300mg</v>
      </c>
      <c r="F91" s="842" t="s">
        <v>626</v>
      </c>
      <c r="G91" s="843" t="s">
        <v>633</v>
      </c>
      <c r="H91" s="843"/>
      <c r="I91" s="843"/>
      <c r="J91" s="844"/>
      <c r="K91" s="845"/>
      <c r="L91" s="846"/>
      <c r="M91" s="845"/>
      <c r="O91" s="846"/>
      <c r="Q91" s="846"/>
      <c r="S91" s="846"/>
      <c r="U91" s="846"/>
      <c r="V91" s="848"/>
      <c r="W91" s="849">
        <f t="shared" si="13"/>
        <v>0</v>
      </c>
      <c r="Y91" s="846"/>
      <c r="Z91" s="846"/>
      <c r="AA91" s="848"/>
      <c r="AB91" s="850">
        <f t="shared" si="14"/>
        <v>0</v>
      </c>
      <c r="AC91" s="851"/>
      <c r="AD91" s="845"/>
      <c r="AE91" s="846"/>
      <c r="AF91" s="845"/>
      <c r="AH91" s="846"/>
      <c r="AJ91" s="846"/>
      <c r="AL91" s="846"/>
      <c r="AN91" s="846"/>
      <c r="AO91" s="852"/>
      <c r="AQ91" s="846"/>
      <c r="AR91" s="846"/>
      <c r="AS91" s="852"/>
      <c r="AT91" s="853"/>
      <c r="AU91" s="856"/>
      <c r="AV91" s="846"/>
      <c r="AW91" s="845"/>
      <c r="AY91" s="846"/>
      <c r="BA91" s="846"/>
      <c r="BC91" s="846"/>
      <c r="BE91" s="846"/>
      <c r="BG91" s="855">
        <f t="shared" si="15"/>
        <v>0</v>
      </c>
      <c r="BH91" s="847">
        <v>791000000</v>
      </c>
      <c r="BI91" s="846"/>
      <c r="BJ91" s="846"/>
      <c r="BL91" s="855">
        <f t="shared" si="16"/>
        <v>791000000</v>
      </c>
      <c r="BM91" s="851"/>
    </row>
    <row r="92" spans="1:65" s="847" customFormat="1" ht="20.100000000000001" customHeight="1" x14ac:dyDescent="0.4">
      <c r="A92" s="798"/>
      <c r="B92" s="839" t="str">
        <f t="shared" si="10"/>
        <v>PFS용역CT-P55 300mg</v>
      </c>
      <c r="C92" s="840" t="str">
        <f t="shared" si="11"/>
        <v>CT-P55 300mg</v>
      </c>
      <c r="D92" s="841" t="s">
        <v>277</v>
      </c>
      <c r="E92" s="840" t="str">
        <f t="shared" si="12"/>
        <v>CT-P55 300mg</v>
      </c>
      <c r="F92" s="842" t="s">
        <v>626</v>
      </c>
      <c r="G92" s="843" t="s">
        <v>661</v>
      </c>
      <c r="H92" s="843"/>
      <c r="I92" s="843"/>
      <c r="J92" s="844"/>
      <c r="K92" s="845"/>
      <c r="L92" s="846"/>
      <c r="M92" s="845"/>
      <c r="O92" s="846"/>
      <c r="Q92" s="846"/>
      <c r="S92" s="846"/>
      <c r="U92" s="846"/>
      <c r="V92" s="848"/>
      <c r="W92" s="849"/>
      <c r="Y92" s="846"/>
      <c r="Z92" s="846"/>
      <c r="AA92" s="848"/>
      <c r="AB92" s="850"/>
      <c r="AC92" s="851"/>
      <c r="AD92" s="845"/>
      <c r="AE92" s="846"/>
      <c r="AF92" s="845"/>
      <c r="AH92" s="846"/>
      <c r="AJ92" s="846"/>
      <c r="AL92" s="846"/>
      <c r="AN92" s="846"/>
      <c r="AO92" s="852"/>
      <c r="AQ92" s="846"/>
      <c r="AR92" s="846"/>
      <c r="AS92" s="852"/>
      <c r="AT92" s="853"/>
      <c r="AU92" s="856"/>
      <c r="AV92" s="846"/>
      <c r="AW92" s="845"/>
      <c r="AY92" s="846"/>
      <c r="BA92" s="846"/>
      <c r="BC92" s="846"/>
      <c r="BE92" s="846"/>
      <c r="BG92" s="855"/>
      <c r="BH92" s="847">
        <v>127000000</v>
      </c>
      <c r="BI92" s="846"/>
      <c r="BJ92" s="846"/>
      <c r="BL92" s="855">
        <f t="shared" si="16"/>
        <v>127000000</v>
      </c>
      <c r="BM92" s="851"/>
    </row>
    <row r="93" spans="1:65" s="847" customFormat="1" ht="20.100000000000001" customHeight="1" x14ac:dyDescent="0.4">
      <c r="A93" s="798"/>
      <c r="B93" s="839" t="str">
        <f t="shared" si="10"/>
        <v>PFS용역CT-P41 60mg</v>
      </c>
      <c r="C93" s="840" t="str">
        <f t="shared" si="11"/>
        <v>CT-P41 60mg</v>
      </c>
      <c r="D93" s="841" t="s">
        <v>373</v>
      </c>
      <c r="E93" s="840" t="str">
        <f t="shared" si="12"/>
        <v>CT-P41 60mg</v>
      </c>
      <c r="F93" s="842" t="s">
        <v>626</v>
      </c>
      <c r="G93" s="843" t="s">
        <v>662</v>
      </c>
      <c r="H93" s="843"/>
      <c r="I93" s="843"/>
      <c r="J93" s="844"/>
      <c r="K93" s="845"/>
      <c r="L93" s="846"/>
      <c r="M93" s="845"/>
      <c r="O93" s="846"/>
      <c r="Q93" s="846"/>
      <c r="S93" s="846"/>
      <c r="U93" s="846"/>
      <c r="V93" s="848"/>
      <c r="W93" s="849">
        <f t="shared" si="13"/>
        <v>0</v>
      </c>
      <c r="Y93" s="846"/>
      <c r="Z93" s="846"/>
      <c r="AA93" s="848"/>
      <c r="AB93" s="850">
        <f t="shared" si="14"/>
        <v>0</v>
      </c>
      <c r="AC93" s="851"/>
      <c r="AD93" s="845"/>
      <c r="AE93" s="846"/>
      <c r="AF93" s="845"/>
      <c r="AH93" s="846"/>
      <c r="AJ93" s="846"/>
      <c r="AL93" s="846"/>
      <c r="AN93" s="846"/>
      <c r="AO93" s="852"/>
      <c r="AQ93" s="846"/>
      <c r="AR93" s="846"/>
      <c r="AS93" s="852"/>
      <c r="AT93" s="853"/>
      <c r="AU93" s="856"/>
      <c r="AV93" s="846"/>
      <c r="AW93" s="845"/>
      <c r="AY93" s="846"/>
      <c r="BA93" s="846"/>
      <c r="BC93" s="846"/>
      <c r="BE93" s="846"/>
      <c r="BG93" s="855">
        <f t="shared" si="15"/>
        <v>0</v>
      </c>
      <c r="BH93" s="847">
        <v>240720000</v>
      </c>
      <c r="BI93" s="846"/>
      <c r="BJ93" s="846"/>
      <c r="BL93" s="855">
        <f t="shared" si="16"/>
        <v>240720000</v>
      </c>
      <c r="BM93" s="851"/>
    </row>
    <row r="94" spans="1:65" s="847" customFormat="1" ht="20.100000000000001" customHeight="1" x14ac:dyDescent="0.4">
      <c r="A94" s="798"/>
      <c r="B94" s="839" t="str">
        <f t="shared" si="10"/>
        <v>PFS용역CT-P41 60mg</v>
      </c>
      <c r="C94" s="840" t="str">
        <f t="shared" si="11"/>
        <v>CT-P41 60mg</v>
      </c>
      <c r="D94" s="841" t="s">
        <v>373</v>
      </c>
      <c r="E94" s="840" t="str">
        <f t="shared" si="12"/>
        <v>CT-P41 60mg</v>
      </c>
      <c r="F94" s="842" t="s">
        <v>626</v>
      </c>
      <c r="G94" s="843" t="s">
        <v>646</v>
      </c>
      <c r="H94" s="843"/>
      <c r="I94" s="843"/>
      <c r="J94" s="844"/>
      <c r="K94" s="845"/>
      <c r="L94" s="846"/>
      <c r="M94" s="845"/>
      <c r="O94" s="846"/>
      <c r="Q94" s="846"/>
      <c r="S94" s="846"/>
      <c r="U94" s="846"/>
      <c r="V94" s="848"/>
      <c r="W94" s="849">
        <f t="shared" si="13"/>
        <v>0</v>
      </c>
      <c r="Y94" s="846"/>
      <c r="Z94" s="846"/>
      <c r="AA94" s="848"/>
      <c r="AB94" s="850">
        <f t="shared" si="14"/>
        <v>0</v>
      </c>
      <c r="AC94" s="851"/>
      <c r="AD94" s="845"/>
      <c r="AE94" s="846"/>
      <c r="AF94" s="845"/>
      <c r="AH94" s="846"/>
      <c r="AJ94" s="846"/>
      <c r="AL94" s="846"/>
      <c r="AN94" s="846"/>
      <c r="AO94" s="852"/>
      <c r="AQ94" s="846"/>
      <c r="AR94" s="846"/>
      <c r="AS94" s="852"/>
      <c r="AT94" s="853"/>
      <c r="AU94" s="856"/>
      <c r="AV94" s="846"/>
      <c r="AW94" s="845"/>
      <c r="AY94" s="846"/>
      <c r="BA94" s="846"/>
      <c r="BC94" s="846"/>
      <c r="BE94" s="846"/>
      <c r="BG94" s="855">
        <f t="shared" si="15"/>
        <v>0</v>
      </c>
      <c r="BI94" s="846">
        <v>833000000</v>
      </c>
      <c r="BJ94" s="846"/>
      <c r="BL94" s="855">
        <f t="shared" si="16"/>
        <v>833000000</v>
      </c>
      <c r="BM94" s="851"/>
    </row>
    <row r="95" spans="1:65" s="847" customFormat="1" ht="20.100000000000001" customHeight="1" x14ac:dyDescent="0.4">
      <c r="A95" s="798"/>
      <c r="B95" s="839" t="str">
        <f t="shared" si="10"/>
        <v>PFS용역TBD1</v>
      </c>
      <c r="C95" s="840" t="str">
        <f t="shared" si="11"/>
        <v>TBD1</v>
      </c>
      <c r="D95" s="841" t="s">
        <v>663</v>
      </c>
      <c r="E95" s="840" t="str">
        <f t="shared" si="12"/>
        <v>TBD1</v>
      </c>
      <c r="F95" s="842" t="s">
        <v>626</v>
      </c>
      <c r="G95" s="843" t="s">
        <v>664</v>
      </c>
      <c r="H95" s="843"/>
      <c r="I95" s="843"/>
      <c r="J95" s="844"/>
      <c r="K95" s="845"/>
      <c r="L95" s="846"/>
      <c r="M95" s="845"/>
      <c r="O95" s="846"/>
      <c r="Q95" s="846"/>
      <c r="S95" s="846"/>
      <c r="U95" s="846"/>
      <c r="V95" s="848"/>
      <c r="W95" s="849">
        <f t="shared" si="13"/>
        <v>0</v>
      </c>
      <c r="Y95" s="846"/>
      <c r="Z95" s="846"/>
      <c r="AA95" s="848"/>
      <c r="AB95" s="850">
        <f t="shared" si="14"/>
        <v>0</v>
      </c>
      <c r="AC95" s="851"/>
      <c r="AD95" s="845"/>
      <c r="AE95" s="846"/>
      <c r="AF95" s="845"/>
      <c r="AH95" s="846"/>
      <c r="AJ95" s="846"/>
      <c r="AL95" s="846"/>
      <c r="AN95" s="846"/>
      <c r="AO95" s="852"/>
      <c r="AQ95" s="846"/>
      <c r="AR95" s="846"/>
      <c r="AS95" s="852"/>
      <c r="AT95" s="853"/>
      <c r="AU95" s="856"/>
      <c r="AV95" s="846"/>
      <c r="AW95" s="845"/>
      <c r="AY95" s="846"/>
      <c r="BA95" s="846"/>
      <c r="BC95" s="846"/>
      <c r="BE95" s="846"/>
      <c r="BG95" s="855">
        <f t="shared" si="15"/>
        <v>0</v>
      </c>
      <c r="BI95" s="846"/>
      <c r="BJ95" s="846"/>
      <c r="BL95" s="855">
        <f t="shared" si="16"/>
        <v>0</v>
      </c>
      <c r="BM95" s="851">
        <v>339000000</v>
      </c>
    </row>
    <row r="96" spans="1:65" s="847" customFormat="1" ht="20.100000000000001" customHeight="1" x14ac:dyDescent="0.4">
      <c r="A96" s="798"/>
      <c r="B96" s="839" t="str">
        <f t="shared" si="10"/>
        <v>PFS용역TBD1</v>
      </c>
      <c r="C96" s="840" t="str">
        <f t="shared" si="11"/>
        <v>TBD1</v>
      </c>
      <c r="D96" s="841" t="s">
        <v>663</v>
      </c>
      <c r="E96" s="840" t="str">
        <f t="shared" si="12"/>
        <v>TBD1</v>
      </c>
      <c r="F96" s="842" t="s">
        <v>626</v>
      </c>
      <c r="G96" s="843" t="s">
        <v>665</v>
      </c>
      <c r="H96" s="843"/>
      <c r="I96" s="843"/>
      <c r="J96" s="844"/>
      <c r="K96" s="845"/>
      <c r="L96" s="846"/>
      <c r="M96" s="845"/>
      <c r="O96" s="846"/>
      <c r="Q96" s="846"/>
      <c r="S96" s="846"/>
      <c r="U96" s="846"/>
      <c r="V96" s="848"/>
      <c r="W96" s="849">
        <f t="shared" si="13"/>
        <v>0</v>
      </c>
      <c r="Y96" s="846"/>
      <c r="Z96" s="846"/>
      <c r="AA96" s="848"/>
      <c r="AB96" s="850">
        <f t="shared" si="14"/>
        <v>0</v>
      </c>
      <c r="AC96" s="851"/>
      <c r="AD96" s="845"/>
      <c r="AE96" s="846"/>
      <c r="AF96" s="845"/>
      <c r="AH96" s="846"/>
      <c r="AJ96" s="846"/>
      <c r="AL96" s="846"/>
      <c r="AN96" s="846"/>
      <c r="AO96" s="852"/>
      <c r="AQ96" s="846"/>
      <c r="AR96" s="846"/>
      <c r="AS96" s="852"/>
      <c r="AT96" s="853"/>
      <c r="AU96" s="856"/>
      <c r="AV96" s="846"/>
      <c r="AW96" s="845"/>
      <c r="AY96" s="846"/>
      <c r="BA96" s="846"/>
      <c r="BC96" s="846"/>
      <c r="BE96" s="846"/>
      <c r="BG96" s="855">
        <f t="shared" si="15"/>
        <v>0</v>
      </c>
      <c r="BI96" s="846"/>
      <c r="BJ96" s="846"/>
      <c r="BL96" s="855">
        <f t="shared" si="16"/>
        <v>0</v>
      </c>
      <c r="BM96" s="851">
        <v>791000000</v>
      </c>
    </row>
    <row r="97" spans="1:65" s="847" customFormat="1" ht="20.100000000000001" customHeight="1" x14ac:dyDescent="0.4">
      <c r="A97" s="798"/>
      <c r="B97" s="839" t="str">
        <f t="shared" si="10"/>
        <v>PFS용역TBD1</v>
      </c>
      <c r="C97" s="840" t="str">
        <f t="shared" si="11"/>
        <v>TBD1</v>
      </c>
      <c r="D97" s="841" t="s">
        <v>663</v>
      </c>
      <c r="E97" s="840" t="str">
        <f t="shared" si="12"/>
        <v>TBD1</v>
      </c>
      <c r="F97" s="842" t="s">
        <v>626</v>
      </c>
      <c r="G97" s="843" t="s">
        <v>666</v>
      </c>
      <c r="H97" s="843"/>
      <c r="I97" s="843"/>
      <c r="J97" s="844"/>
      <c r="K97" s="845"/>
      <c r="L97" s="846"/>
      <c r="M97" s="845"/>
      <c r="O97" s="846"/>
      <c r="Q97" s="846"/>
      <c r="S97" s="846"/>
      <c r="U97" s="846"/>
      <c r="V97" s="848"/>
      <c r="W97" s="849">
        <f t="shared" si="13"/>
        <v>0</v>
      </c>
      <c r="Y97" s="846"/>
      <c r="Z97" s="846"/>
      <c r="AA97" s="848"/>
      <c r="AB97" s="850">
        <f t="shared" si="14"/>
        <v>0</v>
      </c>
      <c r="AC97" s="851"/>
      <c r="AD97" s="845"/>
      <c r="AE97" s="846"/>
      <c r="AF97" s="845"/>
      <c r="AH97" s="846"/>
      <c r="AJ97" s="846"/>
      <c r="AL97" s="846"/>
      <c r="AN97" s="846"/>
      <c r="AO97" s="852"/>
      <c r="AQ97" s="846"/>
      <c r="AR97" s="846"/>
      <c r="AS97" s="852"/>
      <c r="AT97" s="853"/>
      <c r="AU97" s="856"/>
      <c r="AV97" s="846"/>
      <c r="AW97" s="845"/>
      <c r="AY97" s="846"/>
      <c r="BA97" s="846"/>
      <c r="BC97" s="846"/>
      <c r="BE97" s="846"/>
      <c r="BG97" s="855">
        <f t="shared" si="15"/>
        <v>0</v>
      </c>
      <c r="BI97" s="846"/>
      <c r="BJ97" s="846"/>
      <c r="BL97" s="855">
        <f t="shared" si="16"/>
        <v>0</v>
      </c>
      <c r="BM97" s="851">
        <v>127000000</v>
      </c>
    </row>
    <row r="98" spans="1:65" s="847" customFormat="1" ht="20.100000000000001" customHeight="1" x14ac:dyDescent="0.4">
      <c r="A98" s="798"/>
      <c r="B98" s="839" t="str">
        <f t="shared" si="10"/>
        <v>PFS용역TBD2</v>
      </c>
      <c r="C98" s="840" t="str">
        <f t="shared" si="11"/>
        <v>TBD2</v>
      </c>
      <c r="D98" s="841" t="s">
        <v>667</v>
      </c>
      <c r="E98" s="840" t="str">
        <f t="shared" si="12"/>
        <v>TBD2</v>
      </c>
      <c r="F98" s="842" t="s">
        <v>626</v>
      </c>
      <c r="G98" s="843" t="s">
        <v>664</v>
      </c>
      <c r="H98" s="843"/>
      <c r="I98" s="843"/>
      <c r="J98" s="844"/>
      <c r="K98" s="845"/>
      <c r="L98" s="846"/>
      <c r="M98" s="845"/>
      <c r="O98" s="846"/>
      <c r="Q98" s="846"/>
      <c r="S98" s="846"/>
      <c r="U98" s="846"/>
      <c r="V98" s="848"/>
      <c r="W98" s="849">
        <f t="shared" si="13"/>
        <v>0</v>
      </c>
      <c r="Y98" s="846"/>
      <c r="Z98" s="846"/>
      <c r="AA98" s="848"/>
      <c r="AB98" s="850">
        <f t="shared" si="14"/>
        <v>0</v>
      </c>
      <c r="AC98" s="851"/>
      <c r="AD98" s="845"/>
      <c r="AE98" s="846"/>
      <c r="AF98" s="845"/>
      <c r="AH98" s="846"/>
      <c r="AJ98" s="846"/>
      <c r="AL98" s="846"/>
      <c r="AN98" s="846"/>
      <c r="AO98" s="852"/>
      <c r="AQ98" s="846"/>
      <c r="AR98" s="846"/>
      <c r="AS98" s="852"/>
      <c r="AT98" s="853"/>
      <c r="AU98" s="856"/>
      <c r="AV98" s="846"/>
      <c r="AW98" s="845"/>
      <c r="AY98" s="846"/>
      <c r="BA98" s="846"/>
      <c r="BC98" s="846"/>
      <c r="BE98" s="846"/>
      <c r="BG98" s="855">
        <f t="shared" si="15"/>
        <v>0</v>
      </c>
      <c r="BI98" s="846"/>
      <c r="BJ98" s="846"/>
      <c r="BL98" s="855">
        <f t="shared" si="16"/>
        <v>0</v>
      </c>
      <c r="BM98" s="851">
        <v>339000000</v>
      </c>
    </row>
    <row r="99" spans="1:65" s="847" customFormat="1" ht="20.100000000000001" customHeight="1" x14ac:dyDescent="0.4">
      <c r="A99" s="798"/>
      <c r="B99" s="839" t="str">
        <f t="shared" si="10"/>
        <v>PFS용역TBD2</v>
      </c>
      <c r="C99" s="840" t="str">
        <f t="shared" si="11"/>
        <v>TBD2</v>
      </c>
      <c r="D99" s="841" t="s">
        <v>667</v>
      </c>
      <c r="E99" s="840" t="str">
        <f t="shared" si="12"/>
        <v>TBD2</v>
      </c>
      <c r="F99" s="842" t="s">
        <v>626</v>
      </c>
      <c r="G99" s="843" t="s">
        <v>665</v>
      </c>
      <c r="H99" s="843"/>
      <c r="I99" s="843"/>
      <c r="J99" s="844"/>
      <c r="K99" s="845"/>
      <c r="L99" s="846"/>
      <c r="M99" s="845"/>
      <c r="O99" s="846"/>
      <c r="Q99" s="846"/>
      <c r="S99" s="846"/>
      <c r="U99" s="846"/>
      <c r="V99" s="848"/>
      <c r="W99" s="849">
        <f t="shared" si="13"/>
        <v>0</v>
      </c>
      <c r="Y99" s="846"/>
      <c r="Z99" s="846"/>
      <c r="AA99" s="848"/>
      <c r="AB99" s="850">
        <f t="shared" si="14"/>
        <v>0</v>
      </c>
      <c r="AC99" s="851"/>
      <c r="AD99" s="845"/>
      <c r="AE99" s="846"/>
      <c r="AF99" s="845"/>
      <c r="AH99" s="846"/>
      <c r="AJ99" s="846"/>
      <c r="AL99" s="846"/>
      <c r="AN99" s="846"/>
      <c r="AO99" s="852"/>
      <c r="AQ99" s="846"/>
      <c r="AR99" s="846"/>
      <c r="AS99" s="852"/>
      <c r="AT99" s="853"/>
      <c r="AU99" s="856"/>
      <c r="AV99" s="846"/>
      <c r="AW99" s="845"/>
      <c r="AY99" s="846"/>
      <c r="BA99" s="846"/>
      <c r="BC99" s="846"/>
      <c r="BE99" s="846"/>
      <c r="BG99" s="855">
        <f t="shared" si="15"/>
        <v>0</v>
      </c>
      <c r="BI99" s="846"/>
      <c r="BJ99" s="846"/>
      <c r="BL99" s="855">
        <f t="shared" si="16"/>
        <v>0</v>
      </c>
      <c r="BM99" s="851">
        <v>791000000</v>
      </c>
    </row>
    <row r="100" spans="1:65" s="847" customFormat="1" ht="20.100000000000001" customHeight="1" x14ac:dyDescent="0.4">
      <c r="A100" s="798"/>
      <c r="B100" s="839" t="str">
        <f t="shared" si="10"/>
        <v>PFS용역TBD2</v>
      </c>
      <c r="C100" s="840" t="str">
        <f t="shared" si="11"/>
        <v>TBD2</v>
      </c>
      <c r="D100" s="841" t="s">
        <v>667</v>
      </c>
      <c r="E100" s="840" t="str">
        <f t="shared" si="12"/>
        <v>TBD2</v>
      </c>
      <c r="F100" s="842" t="s">
        <v>626</v>
      </c>
      <c r="G100" s="843" t="s">
        <v>666</v>
      </c>
      <c r="H100" s="843"/>
      <c r="I100" s="843"/>
      <c r="J100" s="844"/>
      <c r="K100" s="845"/>
      <c r="L100" s="846"/>
      <c r="M100" s="845"/>
      <c r="O100" s="846"/>
      <c r="Q100" s="846"/>
      <c r="S100" s="846"/>
      <c r="U100" s="846"/>
      <c r="V100" s="848"/>
      <c r="W100" s="849">
        <f t="shared" si="13"/>
        <v>0</v>
      </c>
      <c r="Y100" s="846"/>
      <c r="Z100" s="846"/>
      <c r="AA100" s="848"/>
      <c r="AB100" s="850">
        <f t="shared" si="14"/>
        <v>0</v>
      </c>
      <c r="AC100" s="851"/>
      <c r="AD100" s="845"/>
      <c r="AE100" s="846"/>
      <c r="AF100" s="845"/>
      <c r="AH100" s="846"/>
      <c r="AJ100" s="846"/>
      <c r="AL100" s="846"/>
      <c r="AN100" s="846"/>
      <c r="AO100" s="852"/>
      <c r="AQ100" s="846"/>
      <c r="AR100" s="846"/>
      <c r="AS100" s="852"/>
      <c r="AT100" s="853"/>
      <c r="AU100" s="856"/>
      <c r="AV100" s="846"/>
      <c r="AW100" s="845"/>
      <c r="AY100" s="846"/>
      <c r="BA100" s="846"/>
      <c r="BC100" s="846"/>
      <c r="BE100" s="846"/>
      <c r="BG100" s="855">
        <f t="shared" si="15"/>
        <v>0</v>
      </c>
      <c r="BI100" s="846"/>
      <c r="BJ100" s="846"/>
      <c r="BL100" s="855">
        <f t="shared" si="16"/>
        <v>0</v>
      </c>
      <c r="BM100" s="851">
        <v>127000000</v>
      </c>
    </row>
    <row r="101" spans="1:65" s="847" customFormat="1" ht="20.100000000000001" customHeight="1" x14ac:dyDescent="0.4">
      <c r="A101" s="798"/>
      <c r="B101" s="839" t="str">
        <f t="shared" si="10"/>
        <v>0</v>
      </c>
      <c r="C101" s="840">
        <f t="shared" si="11"/>
        <v>0</v>
      </c>
      <c r="D101" s="841"/>
      <c r="E101" s="840">
        <f t="shared" si="12"/>
        <v>0</v>
      </c>
      <c r="F101" s="842"/>
      <c r="G101" s="843"/>
      <c r="H101" s="843"/>
      <c r="I101" s="843"/>
      <c r="J101" s="844"/>
      <c r="K101" s="845"/>
      <c r="L101" s="846"/>
      <c r="M101" s="845"/>
      <c r="O101" s="846"/>
      <c r="Q101" s="846"/>
      <c r="S101" s="846"/>
      <c r="U101" s="846"/>
      <c r="V101" s="848"/>
      <c r="W101" s="849">
        <f t="shared" si="13"/>
        <v>0</v>
      </c>
      <c r="Y101" s="846"/>
      <c r="Z101" s="846"/>
      <c r="AA101" s="848"/>
      <c r="AB101" s="850">
        <f t="shared" si="14"/>
        <v>0</v>
      </c>
      <c r="AC101" s="851"/>
      <c r="AD101" s="845"/>
      <c r="AE101" s="846"/>
      <c r="AF101" s="845"/>
      <c r="AH101" s="846"/>
      <c r="AJ101" s="846"/>
      <c r="AL101" s="846"/>
      <c r="AN101" s="846"/>
      <c r="AO101" s="852"/>
      <c r="AQ101" s="846"/>
      <c r="AR101" s="846"/>
      <c r="AS101" s="852"/>
      <c r="AT101" s="853"/>
      <c r="AU101" s="856"/>
      <c r="AV101" s="846"/>
      <c r="AW101" s="845"/>
      <c r="AY101" s="846"/>
      <c r="BA101" s="846"/>
      <c r="BC101" s="846"/>
      <c r="BE101" s="846"/>
      <c r="BG101" s="855">
        <f t="shared" si="15"/>
        <v>0</v>
      </c>
      <c r="BI101" s="846"/>
      <c r="BJ101" s="846"/>
      <c r="BL101" s="855">
        <f t="shared" si="16"/>
        <v>0</v>
      </c>
      <c r="BM101" s="851"/>
    </row>
    <row r="102" spans="1:65" s="847" customFormat="1" ht="20.100000000000001" customHeight="1" x14ac:dyDescent="0.4">
      <c r="A102" s="798"/>
      <c r="B102" s="839" t="str">
        <f t="shared" si="10"/>
        <v>0</v>
      </c>
      <c r="C102" s="840">
        <f t="shared" si="11"/>
        <v>0</v>
      </c>
      <c r="D102" s="841"/>
      <c r="E102" s="840">
        <f t="shared" si="12"/>
        <v>0</v>
      </c>
      <c r="F102" s="842"/>
      <c r="G102" s="843"/>
      <c r="H102" s="843"/>
      <c r="I102" s="843"/>
      <c r="J102" s="844"/>
      <c r="K102" s="845"/>
      <c r="L102" s="846"/>
      <c r="M102" s="845"/>
      <c r="O102" s="846"/>
      <c r="Q102" s="846"/>
      <c r="S102" s="846"/>
      <c r="U102" s="846"/>
      <c r="V102" s="848"/>
      <c r="W102" s="849">
        <f t="shared" si="13"/>
        <v>0</v>
      </c>
      <c r="Y102" s="846"/>
      <c r="Z102" s="846"/>
      <c r="AA102" s="848"/>
      <c r="AB102" s="850">
        <f t="shared" si="14"/>
        <v>0</v>
      </c>
      <c r="AC102" s="851"/>
      <c r="AD102" s="845"/>
      <c r="AE102" s="846"/>
      <c r="AF102" s="845"/>
      <c r="AH102" s="846"/>
      <c r="AJ102" s="846"/>
      <c r="AL102" s="846"/>
      <c r="AN102" s="846"/>
      <c r="AO102" s="852"/>
      <c r="AQ102" s="846"/>
      <c r="AR102" s="846"/>
      <c r="AS102" s="852"/>
      <c r="AT102" s="853"/>
      <c r="AU102" s="856"/>
      <c r="AV102" s="846"/>
      <c r="AW102" s="845"/>
      <c r="AY102" s="846"/>
      <c r="BA102" s="846"/>
      <c r="BC102" s="846"/>
      <c r="BE102" s="846"/>
      <c r="BG102" s="855">
        <f t="shared" si="15"/>
        <v>0</v>
      </c>
      <c r="BI102" s="846"/>
      <c r="BJ102" s="846"/>
      <c r="BL102" s="855">
        <f t="shared" si="16"/>
        <v>0</v>
      </c>
      <c r="BM102" s="851"/>
    </row>
    <row r="103" spans="1:65" s="847" customFormat="1" ht="20.100000000000001" customHeight="1" x14ac:dyDescent="0.4">
      <c r="A103" s="798"/>
      <c r="B103" s="839" t="str">
        <f t="shared" si="10"/>
        <v>0</v>
      </c>
      <c r="C103" s="840">
        <f t="shared" si="11"/>
        <v>0</v>
      </c>
      <c r="D103" s="841"/>
      <c r="E103" s="840">
        <f t="shared" si="12"/>
        <v>0</v>
      </c>
      <c r="F103" s="842"/>
      <c r="G103" s="843"/>
      <c r="H103" s="843"/>
      <c r="I103" s="843"/>
      <c r="J103" s="844"/>
      <c r="K103" s="845"/>
      <c r="L103" s="846"/>
      <c r="M103" s="845"/>
      <c r="O103" s="846"/>
      <c r="Q103" s="846"/>
      <c r="S103" s="846"/>
      <c r="U103" s="846"/>
      <c r="V103" s="848"/>
      <c r="W103" s="849">
        <f t="shared" si="13"/>
        <v>0</v>
      </c>
      <c r="Y103" s="846"/>
      <c r="Z103" s="846"/>
      <c r="AA103" s="848"/>
      <c r="AB103" s="850">
        <f t="shared" si="14"/>
        <v>0</v>
      </c>
      <c r="AC103" s="851"/>
      <c r="AD103" s="845"/>
      <c r="AE103" s="846"/>
      <c r="AF103" s="845"/>
      <c r="AH103" s="846"/>
      <c r="AJ103" s="846"/>
      <c r="AL103" s="846"/>
      <c r="AN103" s="846"/>
      <c r="AO103" s="852"/>
      <c r="AQ103" s="846"/>
      <c r="AR103" s="846"/>
      <c r="AS103" s="852"/>
      <c r="AT103" s="853"/>
      <c r="AU103" s="856"/>
      <c r="AV103" s="846"/>
      <c r="AW103" s="845"/>
      <c r="AY103" s="846"/>
      <c r="BA103" s="846"/>
      <c r="BC103" s="846"/>
      <c r="BE103" s="846"/>
      <c r="BG103" s="855">
        <f t="shared" si="15"/>
        <v>0</v>
      </c>
      <c r="BI103" s="846"/>
      <c r="BJ103" s="846"/>
      <c r="BL103" s="855">
        <f t="shared" si="16"/>
        <v>0</v>
      </c>
      <c r="BM103" s="851"/>
    </row>
    <row r="104" spans="1:65" s="847" customFormat="1" ht="20.100000000000001" customHeight="1" x14ac:dyDescent="0.4">
      <c r="A104" s="798"/>
      <c r="B104" s="839" t="str">
        <f t="shared" si="10"/>
        <v>0</v>
      </c>
      <c r="C104" s="840">
        <f t="shared" si="11"/>
        <v>0</v>
      </c>
      <c r="D104" s="841"/>
      <c r="E104" s="840">
        <f t="shared" si="12"/>
        <v>0</v>
      </c>
      <c r="F104" s="842"/>
      <c r="G104" s="843"/>
      <c r="H104" s="843"/>
      <c r="I104" s="843"/>
      <c r="J104" s="844"/>
      <c r="K104" s="845"/>
      <c r="L104" s="846"/>
      <c r="M104" s="845"/>
      <c r="O104" s="846"/>
      <c r="Q104" s="846"/>
      <c r="S104" s="846"/>
      <c r="U104" s="846"/>
      <c r="V104" s="848"/>
      <c r="W104" s="849">
        <f t="shared" si="13"/>
        <v>0</v>
      </c>
      <c r="Y104" s="846"/>
      <c r="Z104" s="846"/>
      <c r="AA104" s="848"/>
      <c r="AB104" s="850">
        <f t="shared" si="14"/>
        <v>0</v>
      </c>
      <c r="AC104" s="851"/>
      <c r="AD104" s="845"/>
      <c r="AE104" s="846"/>
      <c r="AF104" s="845"/>
      <c r="AH104" s="846"/>
      <c r="AJ104" s="846"/>
      <c r="AL104" s="846"/>
      <c r="AN104" s="846"/>
      <c r="AO104" s="852"/>
      <c r="AQ104" s="846"/>
      <c r="AR104" s="846"/>
      <c r="AS104" s="852"/>
      <c r="AT104" s="853"/>
      <c r="AU104" s="856"/>
      <c r="AV104" s="846"/>
      <c r="AW104" s="845"/>
      <c r="AY104" s="846"/>
      <c r="BA104" s="846"/>
      <c r="BC104" s="846"/>
      <c r="BE104" s="846"/>
      <c r="BG104" s="855">
        <f t="shared" si="15"/>
        <v>0</v>
      </c>
      <c r="BI104" s="846"/>
      <c r="BJ104" s="846"/>
      <c r="BL104" s="855">
        <f t="shared" si="16"/>
        <v>0</v>
      </c>
      <c r="BM104" s="851"/>
    </row>
    <row r="105" spans="1:65" s="847" customFormat="1" ht="20.100000000000001" customHeight="1" x14ac:dyDescent="0.4">
      <c r="A105" s="798"/>
      <c r="B105" s="839" t="str">
        <f t="shared" si="10"/>
        <v>0</v>
      </c>
      <c r="C105" s="840">
        <f t="shared" si="11"/>
        <v>0</v>
      </c>
      <c r="D105" s="841"/>
      <c r="E105" s="840">
        <f t="shared" si="12"/>
        <v>0</v>
      </c>
      <c r="F105" s="842"/>
      <c r="G105" s="843"/>
      <c r="H105" s="843"/>
      <c r="I105" s="843"/>
      <c r="J105" s="844"/>
      <c r="K105" s="845"/>
      <c r="L105" s="846"/>
      <c r="M105" s="845"/>
      <c r="O105" s="846"/>
      <c r="Q105" s="846"/>
      <c r="S105" s="846"/>
      <c r="U105" s="846"/>
      <c r="V105" s="848"/>
      <c r="W105" s="849">
        <f t="shared" si="13"/>
        <v>0</v>
      </c>
      <c r="Y105" s="846"/>
      <c r="Z105" s="846"/>
      <c r="AA105" s="848"/>
      <c r="AB105" s="850">
        <f t="shared" si="14"/>
        <v>0</v>
      </c>
      <c r="AC105" s="851"/>
      <c r="AD105" s="845"/>
      <c r="AE105" s="846"/>
      <c r="AF105" s="845"/>
      <c r="AH105" s="846"/>
      <c r="AJ105" s="846"/>
      <c r="AL105" s="846"/>
      <c r="AN105" s="846"/>
      <c r="AO105" s="852"/>
      <c r="AQ105" s="846"/>
      <c r="AR105" s="846"/>
      <c r="AS105" s="852"/>
      <c r="AT105" s="853"/>
      <c r="AU105" s="856"/>
      <c r="AV105" s="846"/>
      <c r="AW105" s="845"/>
      <c r="AY105" s="846"/>
      <c r="BA105" s="846"/>
      <c r="BC105" s="846"/>
      <c r="BE105" s="846"/>
      <c r="BG105" s="855">
        <f t="shared" si="15"/>
        <v>0</v>
      </c>
      <c r="BI105" s="846"/>
      <c r="BJ105" s="846"/>
      <c r="BL105" s="855">
        <f t="shared" si="16"/>
        <v>0</v>
      </c>
      <c r="BM105" s="851"/>
    </row>
    <row r="106" spans="1:65" s="847" customFormat="1" ht="20.100000000000001" customHeight="1" x14ac:dyDescent="0.4">
      <c r="A106" s="798"/>
      <c r="B106" s="839" t="str">
        <f t="shared" si="10"/>
        <v>0</v>
      </c>
      <c r="C106" s="840">
        <f t="shared" si="11"/>
        <v>0</v>
      </c>
      <c r="D106" s="841"/>
      <c r="E106" s="840">
        <f t="shared" si="12"/>
        <v>0</v>
      </c>
      <c r="F106" s="842"/>
      <c r="G106" s="843"/>
      <c r="H106" s="843"/>
      <c r="I106" s="843"/>
      <c r="J106" s="844"/>
      <c r="K106" s="845"/>
      <c r="L106" s="846"/>
      <c r="M106" s="845"/>
      <c r="O106" s="846"/>
      <c r="Q106" s="846"/>
      <c r="S106" s="846"/>
      <c r="U106" s="846"/>
      <c r="V106" s="848"/>
      <c r="W106" s="849">
        <f t="shared" si="13"/>
        <v>0</v>
      </c>
      <c r="Y106" s="846"/>
      <c r="Z106" s="846"/>
      <c r="AA106" s="848"/>
      <c r="AB106" s="850">
        <f t="shared" si="14"/>
        <v>0</v>
      </c>
      <c r="AC106" s="851"/>
      <c r="AD106" s="845"/>
      <c r="AE106" s="846"/>
      <c r="AF106" s="845"/>
      <c r="AH106" s="846"/>
      <c r="AJ106" s="846"/>
      <c r="AL106" s="846"/>
      <c r="AN106" s="846"/>
      <c r="AO106" s="852"/>
      <c r="AQ106" s="846"/>
      <c r="AR106" s="846"/>
      <c r="AS106" s="852"/>
      <c r="AT106" s="853"/>
      <c r="AU106" s="856"/>
      <c r="AV106" s="846"/>
      <c r="AW106" s="845"/>
      <c r="AY106" s="846"/>
      <c r="BA106" s="846"/>
      <c r="BC106" s="846"/>
      <c r="BE106" s="846"/>
      <c r="BG106" s="855">
        <f t="shared" si="15"/>
        <v>0</v>
      </c>
      <c r="BI106" s="846"/>
      <c r="BJ106" s="846"/>
      <c r="BL106" s="855">
        <f t="shared" si="16"/>
        <v>0</v>
      </c>
      <c r="BM106" s="851"/>
    </row>
    <row r="107" spans="1:65" s="847" customFormat="1" ht="20.100000000000001" customHeight="1" x14ac:dyDescent="0.4">
      <c r="A107" s="798"/>
      <c r="B107" s="839" t="str">
        <f t="shared" si="10"/>
        <v>0</v>
      </c>
      <c r="C107" s="840">
        <f t="shared" si="11"/>
        <v>0</v>
      </c>
      <c r="D107" s="841"/>
      <c r="E107" s="840">
        <f t="shared" si="12"/>
        <v>0</v>
      </c>
      <c r="F107" s="842"/>
      <c r="G107" s="843"/>
      <c r="H107" s="843"/>
      <c r="I107" s="843"/>
      <c r="J107" s="844"/>
      <c r="K107" s="845"/>
      <c r="L107" s="846"/>
      <c r="M107" s="845"/>
      <c r="O107" s="846"/>
      <c r="Q107" s="846"/>
      <c r="S107" s="846"/>
      <c r="U107" s="846"/>
      <c r="V107" s="848"/>
      <c r="W107" s="849">
        <f t="shared" si="13"/>
        <v>0</v>
      </c>
      <c r="Y107" s="846"/>
      <c r="Z107" s="846"/>
      <c r="AA107" s="848"/>
      <c r="AB107" s="850">
        <f t="shared" si="14"/>
        <v>0</v>
      </c>
      <c r="AC107" s="851"/>
      <c r="AD107" s="845"/>
      <c r="AE107" s="846"/>
      <c r="AF107" s="845"/>
      <c r="AH107" s="846"/>
      <c r="AJ107" s="846"/>
      <c r="AL107" s="846"/>
      <c r="AN107" s="846"/>
      <c r="AO107" s="852"/>
      <c r="AQ107" s="846"/>
      <c r="AR107" s="846"/>
      <c r="AS107" s="852"/>
      <c r="AT107" s="853"/>
      <c r="AU107" s="856"/>
      <c r="AV107" s="846"/>
      <c r="AW107" s="845"/>
      <c r="AY107" s="846"/>
      <c r="BA107" s="846"/>
      <c r="BC107" s="846"/>
      <c r="BE107" s="846"/>
      <c r="BG107" s="855">
        <f t="shared" si="15"/>
        <v>0</v>
      </c>
      <c r="BI107" s="846"/>
      <c r="BJ107" s="846"/>
      <c r="BL107" s="855">
        <f t="shared" si="16"/>
        <v>0</v>
      </c>
      <c r="BM107" s="851"/>
    </row>
    <row r="108" spans="1:65" s="847" customFormat="1" ht="20.100000000000001" customHeight="1" x14ac:dyDescent="0.4">
      <c r="A108" s="798"/>
      <c r="B108" s="839" t="str">
        <f t="shared" si="10"/>
        <v>0</v>
      </c>
      <c r="C108" s="840">
        <f t="shared" si="11"/>
        <v>0</v>
      </c>
      <c r="D108" s="841"/>
      <c r="E108" s="840">
        <f t="shared" si="12"/>
        <v>0</v>
      </c>
      <c r="F108" s="842"/>
      <c r="G108" s="843"/>
      <c r="H108" s="843"/>
      <c r="I108" s="843"/>
      <c r="J108" s="844"/>
      <c r="K108" s="845"/>
      <c r="L108" s="846"/>
      <c r="M108" s="845"/>
      <c r="O108" s="846"/>
      <c r="Q108" s="846"/>
      <c r="S108" s="846"/>
      <c r="U108" s="846"/>
      <c r="V108" s="848"/>
      <c r="W108" s="849">
        <f t="shared" si="13"/>
        <v>0</v>
      </c>
      <c r="Y108" s="846"/>
      <c r="Z108" s="846"/>
      <c r="AA108" s="848"/>
      <c r="AB108" s="850">
        <f t="shared" si="14"/>
        <v>0</v>
      </c>
      <c r="AC108" s="851"/>
      <c r="AD108" s="845"/>
      <c r="AE108" s="846"/>
      <c r="AF108" s="845"/>
      <c r="AH108" s="846"/>
      <c r="AJ108" s="846"/>
      <c r="AL108" s="846"/>
      <c r="AN108" s="846"/>
      <c r="AO108" s="852"/>
      <c r="AQ108" s="846"/>
      <c r="AR108" s="846"/>
      <c r="AS108" s="852"/>
      <c r="AT108" s="853"/>
      <c r="AU108" s="856"/>
      <c r="AV108" s="846"/>
      <c r="AW108" s="845"/>
      <c r="AY108" s="846"/>
      <c r="BA108" s="846"/>
      <c r="BC108" s="846"/>
      <c r="BE108" s="846"/>
      <c r="BG108" s="855">
        <f t="shared" si="15"/>
        <v>0</v>
      </c>
      <c r="BI108" s="846"/>
      <c r="BJ108" s="846"/>
      <c r="BL108" s="855">
        <f t="shared" si="16"/>
        <v>0</v>
      </c>
      <c r="BM108" s="851"/>
    </row>
    <row r="109" spans="1:65" s="847" customFormat="1" ht="20.100000000000001" customHeight="1" x14ac:dyDescent="0.4">
      <c r="A109" s="798"/>
      <c r="B109" s="839" t="str">
        <f t="shared" si="10"/>
        <v>0</v>
      </c>
      <c r="C109" s="840">
        <f t="shared" si="11"/>
        <v>0</v>
      </c>
      <c r="D109" s="841"/>
      <c r="E109" s="840">
        <f t="shared" si="12"/>
        <v>0</v>
      </c>
      <c r="F109" s="842"/>
      <c r="G109" s="843"/>
      <c r="H109" s="843"/>
      <c r="I109" s="843"/>
      <c r="J109" s="844"/>
      <c r="K109" s="845"/>
      <c r="L109" s="846"/>
      <c r="M109" s="845"/>
      <c r="O109" s="846"/>
      <c r="Q109" s="846"/>
      <c r="S109" s="846"/>
      <c r="U109" s="846"/>
      <c r="V109" s="848"/>
      <c r="W109" s="849">
        <f t="shared" si="13"/>
        <v>0</v>
      </c>
      <c r="Y109" s="846"/>
      <c r="Z109" s="846"/>
      <c r="AA109" s="848"/>
      <c r="AB109" s="850">
        <f t="shared" si="14"/>
        <v>0</v>
      </c>
      <c r="AC109" s="851"/>
      <c r="AD109" s="845"/>
      <c r="AE109" s="846"/>
      <c r="AF109" s="845"/>
      <c r="AH109" s="846"/>
      <c r="AJ109" s="846"/>
      <c r="AL109" s="846"/>
      <c r="AN109" s="846"/>
      <c r="AO109" s="852"/>
      <c r="AQ109" s="846"/>
      <c r="AR109" s="846"/>
      <c r="AS109" s="852"/>
      <c r="AT109" s="853"/>
      <c r="AU109" s="856"/>
      <c r="AV109" s="846"/>
      <c r="AW109" s="845"/>
      <c r="AY109" s="846"/>
      <c r="BA109" s="846"/>
      <c r="BC109" s="846"/>
      <c r="BE109" s="846"/>
      <c r="BG109" s="855">
        <f t="shared" si="15"/>
        <v>0</v>
      </c>
      <c r="BI109" s="846"/>
      <c r="BJ109" s="846"/>
      <c r="BL109" s="855">
        <f t="shared" si="16"/>
        <v>0</v>
      </c>
      <c r="BM109" s="851"/>
    </row>
    <row r="110" spans="1:65" s="847" customFormat="1" ht="20.100000000000001" customHeight="1" x14ac:dyDescent="0.4">
      <c r="A110" s="798"/>
      <c r="B110" s="839" t="str">
        <f t="shared" si="10"/>
        <v>0</v>
      </c>
      <c r="C110" s="840">
        <f t="shared" si="11"/>
        <v>0</v>
      </c>
      <c r="D110" s="841"/>
      <c r="E110" s="840">
        <f t="shared" si="12"/>
        <v>0</v>
      </c>
      <c r="F110" s="842"/>
      <c r="G110" s="843"/>
      <c r="H110" s="843"/>
      <c r="I110" s="843"/>
      <c r="J110" s="844"/>
      <c r="K110" s="845"/>
      <c r="L110" s="846"/>
      <c r="M110" s="845"/>
      <c r="O110" s="846"/>
      <c r="Q110" s="846"/>
      <c r="S110" s="846"/>
      <c r="U110" s="846"/>
      <c r="V110" s="848"/>
      <c r="W110" s="849">
        <f t="shared" si="13"/>
        <v>0</v>
      </c>
      <c r="Y110" s="846"/>
      <c r="Z110" s="846"/>
      <c r="AA110" s="848"/>
      <c r="AB110" s="850">
        <f t="shared" si="14"/>
        <v>0</v>
      </c>
      <c r="AC110" s="851"/>
      <c r="AD110" s="845"/>
      <c r="AE110" s="846"/>
      <c r="AF110" s="845"/>
      <c r="AH110" s="846"/>
      <c r="AJ110" s="846"/>
      <c r="AL110" s="846"/>
      <c r="AN110" s="846"/>
      <c r="AO110" s="852"/>
      <c r="AQ110" s="846"/>
      <c r="AR110" s="846"/>
      <c r="AS110" s="852"/>
      <c r="AT110" s="853"/>
      <c r="AU110" s="856"/>
      <c r="AV110" s="846"/>
      <c r="AW110" s="845"/>
      <c r="AY110" s="846"/>
      <c r="BA110" s="846"/>
      <c r="BC110" s="846"/>
      <c r="BE110" s="846"/>
      <c r="BG110" s="855">
        <f t="shared" si="15"/>
        <v>0</v>
      </c>
      <c r="BI110" s="846"/>
      <c r="BJ110" s="846"/>
      <c r="BL110" s="855">
        <f t="shared" si="16"/>
        <v>0</v>
      </c>
      <c r="BM110" s="851"/>
    </row>
    <row r="111" spans="1:65" s="847" customFormat="1" ht="20.100000000000001" customHeight="1" x14ac:dyDescent="0.4">
      <c r="A111" s="798"/>
      <c r="B111" s="839" t="str">
        <f t="shared" si="10"/>
        <v>0</v>
      </c>
      <c r="C111" s="840">
        <f t="shared" si="11"/>
        <v>0</v>
      </c>
      <c r="D111" s="841"/>
      <c r="E111" s="840">
        <f t="shared" si="12"/>
        <v>0</v>
      </c>
      <c r="F111" s="842"/>
      <c r="G111" s="843"/>
      <c r="H111" s="843"/>
      <c r="I111" s="843"/>
      <c r="J111" s="844"/>
      <c r="K111" s="845"/>
      <c r="L111" s="846"/>
      <c r="M111" s="845"/>
      <c r="O111" s="846"/>
      <c r="Q111" s="846"/>
      <c r="S111" s="846"/>
      <c r="U111" s="846"/>
      <c r="V111" s="848"/>
      <c r="W111" s="849">
        <f t="shared" si="13"/>
        <v>0</v>
      </c>
      <c r="Y111" s="846"/>
      <c r="Z111" s="846"/>
      <c r="AA111" s="848"/>
      <c r="AB111" s="850">
        <f t="shared" si="14"/>
        <v>0</v>
      </c>
      <c r="AC111" s="851"/>
      <c r="AD111" s="845"/>
      <c r="AE111" s="846"/>
      <c r="AF111" s="845"/>
      <c r="AH111" s="846"/>
      <c r="AJ111" s="846"/>
      <c r="AL111" s="846"/>
      <c r="AN111" s="846"/>
      <c r="AO111" s="852"/>
      <c r="AQ111" s="846"/>
      <c r="AR111" s="846"/>
      <c r="AS111" s="852"/>
      <c r="AT111" s="853"/>
      <c r="AU111" s="856"/>
      <c r="AV111" s="846"/>
      <c r="AW111" s="845"/>
      <c r="AY111" s="846"/>
      <c r="BA111" s="846"/>
      <c r="BC111" s="846"/>
      <c r="BE111" s="846"/>
      <c r="BG111" s="855">
        <f t="shared" si="15"/>
        <v>0</v>
      </c>
      <c r="BI111" s="846"/>
      <c r="BJ111" s="846"/>
      <c r="BL111" s="855">
        <f t="shared" si="16"/>
        <v>0</v>
      </c>
      <c r="BM111" s="851"/>
    </row>
    <row r="112" spans="1:65" s="847" customFormat="1" ht="20.100000000000001" customHeight="1" x14ac:dyDescent="0.4">
      <c r="A112" s="798"/>
      <c r="B112" s="839" t="str">
        <f t="shared" si="10"/>
        <v>0</v>
      </c>
      <c r="C112" s="840">
        <f t="shared" si="11"/>
        <v>0</v>
      </c>
      <c r="D112" s="841"/>
      <c r="E112" s="840">
        <f t="shared" si="12"/>
        <v>0</v>
      </c>
      <c r="F112" s="842"/>
      <c r="G112" s="843"/>
      <c r="H112" s="843"/>
      <c r="I112" s="843"/>
      <c r="J112" s="844"/>
      <c r="K112" s="845"/>
      <c r="L112" s="846"/>
      <c r="M112" s="845"/>
      <c r="O112" s="846"/>
      <c r="Q112" s="846"/>
      <c r="S112" s="846"/>
      <c r="U112" s="846"/>
      <c r="V112" s="848"/>
      <c r="W112" s="849">
        <f t="shared" si="13"/>
        <v>0</v>
      </c>
      <c r="Y112" s="846"/>
      <c r="Z112" s="846"/>
      <c r="AA112" s="848"/>
      <c r="AB112" s="850">
        <f t="shared" si="14"/>
        <v>0</v>
      </c>
      <c r="AC112" s="851"/>
      <c r="AD112" s="845"/>
      <c r="AE112" s="846"/>
      <c r="AF112" s="845"/>
      <c r="AH112" s="846"/>
      <c r="AJ112" s="846"/>
      <c r="AL112" s="846"/>
      <c r="AN112" s="846"/>
      <c r="AO112" s="852"/>
      <c r="AQ112" s="846"/>
      <c r="AR112" s="846"/>
      <c r="AS112" s="852"/>
      <c r="AT112" s="853"/>
      <c r="AU112" s="856"/>
      <c r="AV112" s="846"/>
      <c r="AW112" s="845"/>
      <c r="AY112" s="846"/>
      <c r="BA112" s="846"/>
      <c r="BC112" s="846"/>
      <c r="BE112" s="846"/>
      <c r="BG112" s="855">
        <f t="shared" si="15"/>
        <v>0</v>
      </c>
      <c r="BI112" s="846"/>
      <c r="BJ112" s="846"/>
      <c r="BL112" s="855">
        <f t="shared" si="16"/>
        <v>0</v>
      </c>
      <c r="BM112" s="851"/>
    </row>
    <row r="113" spans="1:65" s="847" customFormat="1" ht="20.100000000000001" customHeight="1" x14ac:dyDescent="0.4">
      <c r="A113" s="798"/>
      <c r="B113" s="839" t="str">
        <f t="shared" si="10"/>
        <v>0</v>
      </c>
      <c r="C113" s="840">
        <f t="shared" si="11"/>
        <v>0</v>
      </c>
      <c r="D113" s="841"/>
      <c r="E113" s="840">
        <f t="shared" si="12"/>
        <v>0</v>
      </c>
      <c r="F113" s="842"/>
      <c r="G113" s="843"/>
      <c r="H113" s="843"/>
      <c r="I113" s="843"/>
      <c r="J113" s="844"/>
      <c r="K113" s="845"/>
      <c r="L113" s="846"/>
      <c r="M113" s="845"/>
      <c r="O113" s="846"/>
      <c r="Q113" s="846"/>
      <c r="S113" s="846"/>
      <c r="U113" s="846"/>
      <c r="V113" s="848"/>
      <c r="W113" s="849">
        <f t="shared" si="13"/>
        <v>0</v>
      </c>
      <c r="Y113" s="846"/>
      <c r="Z113" s="846"/>
      <c r="AA113" s="848"/>
      <c r="AB113" s="850">
        <f t="shared" si="14"/>
        <v>0</v>
      </c>
      <c r="AC113" s="851"/>
      <c r="AD113" s="845"/>
      <c r="AE113" s="846"/>
      <c r="AF113" s="845"/>
      <c r="AH113" s="846"/>
      <c r="AJ113" s="846"/>
      <c r="AL113" s="846"/>
      <c r="AN113" s="846"/>
      <c r="AO113" s="852"/>
      <c r="AQ113" s="846"/>
      <c r="AR113" s="846"/>
      <c r="AS113" s="852"/>
      <c r="AT113" s="853"/>
      <c r="AU113" s="856"/>
      <c r="AV113" s="846"/>
      <c r="AW113" s="845"/>
      <c r="AY113" s="846"/>
      <c r="BA113" s="846"/>
      <c r="BC113" s="846"/>
      <c r="BE113" s="846"/>
      <c r="BG113" s="855">
        <f t="shared" si="15"/>
        <v>0</v>
      </c>
      <c r="BI113" s="846"/>
      <c r="BJ113" s="846"/>
      <c r="BL113" s="855">
        <f t="shared" si="16"/>
        <v>0</v>
      </c>
      <c r="BM113" s="851"/>
    </row>
    <row r="114" spans="1:65" s="847" customFormat="1" ht="20.100000000000001" customHeight="1" x14ac:dyDescent="0.4">
      <c r="A114" s="798"/>
      <c r="B114" s="839" t="str">
        <f t="shared" si="10"/>
        <v>0</v>
      </c>
      <c r="C114" s="840">
        <f t="shared" si="11"/>
        <v>0</v>
      </c>
      <c r="D114" s="841"/>
      <c r="E114" s="840">
        <f t="shared" si="12"/>
        <v>0</v>
      </c>
      <c r="F114" s="842"/>
      <c r="G114" s="843"/>
      <c r="H114" s="843"/>
      <c r="I114" s="843"/>
      <c r="J114" s="844"/>
      <c r="K114" s="845"/>
      <c r="L114" s="846"/>
      <c r="M114" s="845"/>
      <c r="O114" s="846"/>
      <c r="Q114" s="846"/>
      <c r="S114" s="846"/>
      <c r="U114" s="846"/>
      <c r="V114" s="848"/>
      <c r="W114" s="849">
        <f t="shared" si="13"/>
        <v>0</v>
      </c>
      <c r="Y114" s="846"/>
      <c r="Z114" s="846"/>
      <c r="AA114" s="848"/>
      <c r="AB114" s="850">
        <f t="shared" si="14"/>
        <v>0</v>
      </c>
      <c r="AC114" s="851"/>
      <c r="AD114" s="845"/>
      <c r="AE114" s="846"/>
      <c r="AF114" s="845"/>
      <c r="AH114" s="846"/>
      <c r="AJ114" s="846"/>
      <c r="AL114" s="846"/>
      <c r="AN114" s="846"/>
      <c r="AO114" s="852"/>
      <c r="AQ114" s="846"/>
      <c r="AR114" s="846"/>
      <c r="AS114" s="852"/>
      <c r="AT114" s="853"/>
      <c r="AU114" s="856"/>
      <c r="AV114" s="846"/>
      <c r="AW114" s="845"/>
      <c r="AY114" s="846"/>
      <c r="BA114" s="846"/>
      <c r="BC114" s="846"/>
      <c r="BE114" s="846"/>
      <c r="BG114" s="855">
        <f t="shared" si="15"/>
        <v>0</v>
      </c>
      <c r="BI114" s="846"/>
      <c r="BJ114" s="846"/>
      <c r="BL114" s="855">
        <f t="shared" si="16"/>
        <v>0</v>
      </c>
      <c r="BM114" s="851"/>
    </row>
    <row r="115" spans="1:65" s="847" customFormat="1" ht="20.100000000000001" customHeight="1" x14ac:dyDescent="0.4">
      <c r="A115" s="798"/>
      <c r="B115" s="839" t="str">
        <f t="shared" si="10"/>
        <v>0</v>
      </c>
      <c r="C115" s="840">
        <f t="shared" si="11"/>
        <v>0</v>
      </c>
      <c r="D115" s="841"/>
      <c r="E115" s="840">
        <f t="shared" si="12"/>
        <v>0</v>
      </c>
      <c r="F115" s="842"/>
      <c r="G115" s="843"/>
      <c r="H115" s="843"/>
      <c r="I115" s="843"/>
      <c r="J115" s="844"/>
      <c r="K115" s="845"/>
      <c r="L115" s="846"/>
      <c r="M115" s="845"/>
      <c r="O115" s="846"/>
      <c r="Q115" s="846"/>
      <c r="S115" s="846"/>
      <c r="U115" s="846"/>
      <c r="V115" s="848"/>
      <c r="W115" s="849">
        <f t="shared" si="13"/>
        <v>0</v>
      </c>
      <c r="Y115" s="846"/>
      <c r="Z115" s="846"/>
      <c r="AA115" s="848"/>
      <c r="AB115" s="850">
        <f t="shared" si="14"/>
        <v>0</v>
      </c>
      <c r="AC115" s="851"/>
      <c r="AD115" s="845"/>
      <c r="AE115" s="846"/>
      <c r="AF115" s="845"/>
      <c r="AH115" s="846"/>
      <c r="AJ115" s="846"/>
      <c r="AL115" s="846"/>
      <c r="AN115" s="846"/>
      <c r="AO115" s="852"/>
      <c r="AQ115" s="846"/>
      <c r="AR115" s="846"/>
      <c r="AS115" s="852"/>
      <c r="AT115" s="853"/>
      <c r="AU115" s="856"/>
      <c r="AV115" s="846"/>
      <c r="AW115" s="845"/>
      <c r="AY115" s="846"/>
      <c r="BA115" s="846"/>
      <c r="BC115" s="846"/>
      <c r="BE115" s="846"/>
      <c r="BG115" s="855">
        <f t="shared" si="15"/>
        <v>0</v>
      </c>
      <c r="BI115" s="846"/>
      <c r="BJ115" s="846"/>
      <c r="BL115" s="855">
        <f t="shared" si="16"/>
        <v>0</v>
      </c>
      <c r="BM115" s="851"/>
    </row>
    <row r="116" spans="1:65" s="847" customFormat="1" ht="20.100000000000001" customHeight="1" x14ac:dyDescent="0.4">
      <c r="A116" s="798"/>
      <c r="B116" s="839" t="str">
        <f t="shared" si="10"/>
        <v>0</v>
      </c>
      <c r="C116" s="840">
        <f t="shared" si="11"/>
        <v>0</v>
      </c>
      <c r="D116" s="841"/>
      <c r="E116" s="840">
        <f t="shared" si="12"/>
        <v>0</v>
      </c>
      <c r="F116" s="842"/>
      <c r="G116" s="843"/>
      <c r="H116" s="843"/>
      <c r="I116" s="843"/>
      <c r="J116" s="844"/>
      <c r="K116" s="845"/>
      <c r="L116" s="846"/>
      <c r="M116" s="845"/>
      <c r="O116" s="846"/>
      <c r="Q116" s="846"/>
      <c r="S116" s="846"/>
      <c r="U116" s="846"/>
      <c r="V116" s="848"/>
      <c r="W116" s="849">
        <f t="shared" si="13"/>
        <v>0</v>
      </c>
      <c r="Y116" s="846"/>
      <c r="Z116" s="846"/>
      <c r="AA116" s="848"/>
      <c r="AB116" s="850">
        <f t="shared" si="14"/>
        <v>0</v>
      </c>
      <c r="AC116" s="851"/>
      <c r="AD116" s="845"/>
      <c r="AE116" s="846"/>
      <c r="AF116" s="845"/>
      <c r="AH116" s="846"/>
      <c r="AJ116" s="846"/>
      <c r="AL116" s="846"/>
      <c r="AN116" s="846"/>
      <c r="AO116" s="852"/>
      <c r="AQ116" s="846"/>
      <c r="AR116" s="846"/>
      <c r="AS116" s="852"/>
      <c r="AT116" s="853"/>
      <c r="AU116" s="856"/>
      <c r="AV116" s="846"/>
      <c r="AW116" s="845"/>
      <c r="AY116" s="846"/>
      <c r="BA116" s="846"/>
      <c r="BC116" s="846"/>
      <c r="BE116" s="846"/>
      <c r="BG116" s="855">
        <f t="shared" si="15"/>
        <v>0</v>
      </c>
      <c r="BI116" s="846"/>
      <c r="BJ116" s="846"/>
      <c r="BL116" s="855">
        <f t="shared" si="16"/>
        <v>0</v>
      </c>
      <c r="BM116" s="851"/>
    </row>
    <row r="117" spans="1:65" s="847" customFormat="1" ht="20.100000000000001" customHeight="1" x14ac:dyDescent="0.4">
      <c r="A117" s="798"/>
      <c r="B117" s="839" t="str">
        <f t="shared" si="10"/>
        <v>0</v>
      </c>
      <c r="C117" s="840">
        <f t="shared" si="11"/>
        <v>0</v>
      </c>
      <c r="D117" s="841"/>
      <c r="E117" s="840">
        <f t="shared" si="12"/>
        <v>0</v>
      </c>
      <c r="F117" s="842"/>
      <c r="G117" s="843"/>
      <c r="H117" s="843"/>
      <c r="I117" s="843"/>
      <c r="J117" s="844"/>
      <c r="K117" s="845"/>
      <c r="L117" s="846"/>
      <c r="M117" s="845"/>
      <c r="O117" s="846"/>
      <c r="Q117" s="846"/>
      <c r="S117" s="846"/>
      <c r="U117" s="846"/>
      <c r="V117" s="848"/>
      <c r="W117" s="849">
        <f t="shared" si="13"/>
        <v>0</v>
      </c>
      <c r="Y117" s="846"/>
      <c r="Z117" s="846"/>
      <c r="AA117" s="848"/>
      <c r="AB117" s="850">
        <f t="shared" si="14"/>
        <v>0</v>
      </c>
      <c r="AC117" s="851"/>
      <c r="AD117" s="845"/>
      <c r="AE117" s="846"/>
      <c r="AF117" s="845"/>
      <c r="AH117" s="846"/>
      <c r="AJ117" s="846"/>
      <c r="AL117" s="846"/>
      <c r="AN117" s="846"/>
      <c r="AO117" s="852"/>
      <c r="AQ117" s="846"/>
      <c r="AR117" s="846"/>
      <c r="AS117" s="852"/>
      <c r="AT117" s="853"/>
      <c r="AU117" s="856"/>
      <c r="AV117" s="846"/>
      <c r="AW117" s="845"/>
      <c r="AY117" s="846"/>
      <c r="BA117" s="846"/>
      <c r="BC117" s="846"/>
      <c r="BE117" s="846"/>
      <c r="BG117" s="855">
        <f t="shared" si="15"/>
        <v>0</v>
      </c>
      <c r="BI117" s="846"/>
      <c r="BJ117" s="846"/>
      <c r="BL117" s="855">
        <f t="shared" si="16"/>
        <v>0</v>
      </c>
      <c r="BM117" s="851"/>
    </row>
    <row r="118" spans="1:65" s="847" customFormat="1" ht="20.100000000000001" customHeight="1" x14ac:dyDescent="0.4">
      <c r="A118" s="798"/>
      <c r="B118" s="839" t="str">
        <f t="shared" si="10"/>
        <v>0</v>
      </c>
      <c r="C118" s="840">
        <f t="shared" si="11"/>
        <v>0</v>
      </c>
      <c r="D118" s="841"/>
      <c r="E118" s="840">
        <f t="shared" si="12"/>
        <v>0</v>
      </c>
      <c r="F118" s="842"/>
      <c r="G118" s="843"/>
      <c r="H118" s="843"/>
      <c r="I118" s="843"/>
      <c r="J118" s="844"/>
      <c r="K118" s="845"/>
      <c r="L118" s="846"/>
      <c r="M118" s="845"/>
      <c r="O118" s="846"/>
      <c r="Q118" s="846"/>
      <c r="S118" s="846"/>
      <c r="U118" s="846"/>
      <c r="V118" s="848"/>
      <c r="W118" s="849">
        <f t="shared" si="13"/>
        <v>0</v>
      </c>
      <c r="Y118" s="846"/>
      <c r="Z118" s="846"/>
      <c r="AA118" s="848"/>
      <c r="AB118" s="850">
        <f t="shared" si="14"/>
        <v>0</v>
      </c>
      <c r="AC118" s="851"/>
      <c r="AD118" s="845"/>
      <c r="AE118" s="846"/>
      <c r="AF118" s="845"/>
      <c r="AH118" s="846"/>
      <c r="AJ118" s="846"/>
      <c r="AL118" s="846"/>
      <c r="AN118" s="846"/>
      <c r="AO118" s="852"/>
      <c r="AQ118" s="846"/>
      <c r="AR118" s="846"/>
      <c r="AS118" s="852"/>
      <c r="AT118" s="853"/>
      <c r="AU118" s="856"/>
      <c r="AV118" s="846"/>
      <c r="AW118" s="845"/>
      <c r="AY118" s="846"/>
      <c r="BA118" s="846"/>
      <c r="BC118" s="846"/>
      <c r="BE118" s="846"/>
      <c r="BG118" s="855">
        <f t="shared" si="15"/>
        <v>0</v>
      </c>
      <c r="BI118" s="846"/>
      <c r="BJ118" s="846"/>
      <c r="BL118" s="855">
        <f t="shared" si="16"/>
        <v>0</v>
      </c>
      <c r="BM118" s="851"/>
    </row>
    <row r="119" spans="1:65" s="847" customFormat="1" ht="20.100000000000001" customHeight="1" x14ac:dyDescent="0.4">
      <c r="A119" s="798"/>
      <c r="B119" s="839" t="str">
        <f t="shared" si="10"/>
        <v>0</v>
      </c>
      <c r="C119" s="840">
        <f t="shared" si="11"/>
        <v>0</v>
      </c>
      <c r="D119" s="841"/>
      <c r="E119" s="840">
        <f t="shared" si="12"/>
        <v>0</v>
      </c>
      <c r="F119" s="842"/>
      <c r="G119" s="843"/>
      <c r="H119" s="843"/>
      <c r="I119" s="843"/>
      <c r="J119" s="844"/>
      <c r="K119" s="845"/>
      <c r="L119" s="846"/>
      <c r="M119" s="845"/>
      <c r="O119" s="846"/>
      <c r="Q119" s="846"/>
      <c r="S119" s="846"/>
      <c r="U119" s="846"/>
      <c r="V119" s="848"/>
      <c r="W119" s="849">
        <f t="shared" si="13"/>
        <v>0</v>
      </c>
      <c r="Y119" s="846"/>
      <c r="Z119" s="846"/>
      <c r="AA119" s="848"/>
      <c r="AB119" s="850">
        <f t="shared" si="14"/>
        <v>0</v>
      </c>
      <c r="AC119" s="851"/>
      <c r="AD119" s="845"/>
      <c r="AE119" s="846"/>
      <c r="AF119" s="845"/>
      <c r="AH119" s="846"/>
      <c r="AJ119" s="846"/>
      <c r="AL119" s="846"/>
      <c r="AN119" s="846"/>
      <c r="AO119" s="852"/>
      <c r="AQ119" s="846"/>
      <c r="AR119" s="846"/>
      <c r="AS119" s="852"/>
      <c r="AT119" s="853"/>
      <c r="AU119" s="856"/>
      <c r="AV119" s="846"/>
      <c r="AW119" s="845"/>
      <c r="AY119" s="846"/>
      <c r="BA119" s="846"/>
      <c r="BC119" s="846"/>
      <c r="BE119" s="846"/>
      <c r="BG119" s="855">
        <f t="shared" si="15"/>
        <v>0</v>
      </c>
      <c r="BI119" s="846"/>
      <c r="BJ119" s="846"/>
      <c r="BL119" s="855">
        <f t="shared" si="16"/>
        <v>0</v>
      </c>
      <c r="BM119" s="851"/>
    </row>
    <row r="120" spans="1:65" s="847" customFormat="1" ht="20.100000000000001" customHeight="1" x14ac:dyDescent="0.4">
      <c r="A120" s="798"/>
      <c r="B120" s="839" t="str">
        <f t="shared" si="10"/>
        <v>0</v>
      </c>
      <c r="C120" s="840">
        <f t="shared" si="11"/>
        <v>0</v>
      </c>
      <c r="D120" s="841"/>
      <c r="E120" s="840">
        <f t="shared" si="12"/>
        <v>0</v>
      </c>
      <c r="F120" s="842"/>
      <c r="G120" s="843"/>
      <c r="H120" s="843"/>
      <c r="I120" s="843"/>
      <c r="J120" s="844"/>
      <c r="K120" s="845"/>
      <c r="L120" s="846"/>
      <c r="M120" s="845"/>
      <c r="O120" s="846"/>
      <c r="Q120" s="846"/>
      <c r="S120" s="846"/>
      <c r="U120" s="846"/>
      <c r="V120" s="848"/>
      <c r="W120" s="849">
        <f t="shared" si="13"/>
        <v>0</v>
      </c>
      <c r="Y120" s="846"/>
      <c r="Z120" s="846"/>
      <c r="AA120" s="848"/>
      <c r="AB120" s="850">
        <f t="shared" si="14"/>
        <v>0</v>
      </c>
      <c r="AC120" s="851"/>
      <c r="AD120" s="845"/>
      <c r="AE120" s="846"/>
      <c r="AF120" s="845"/>
      <c r="AH120" s="846"/>
      <c r="AJ120" s="846"/>
      <c r="AL120" s="846"/>
      <c r="AN120" s="846"/>
      <c r="AO120" s="852"/>
      <c r="AQ120" s="846"/>
      <c r="AR120" s="846"/>
      <c r="AS120" s="852"/>
      <c r="AT120" s="853"/>
      <c r="AU120" s="856"/>
      <c r="AV120" s="846"/>
      <c r="AW120" s="845"/>
      <c r="AY120" s="846"/>
      <c r="BA120" s="846"/>
      <c r="BC120" s="846"/>
      <c r="BE120" s="846"/>
      <c r="BG120" s="855">
        <f t="shared" si="15"/>
        <v>0</v>
      </c>
      <c r="BI120" s="846"/>
      <c r="BJ120" s="846"/>
      <c r="BL120" s="855">
        <f t="shared" si="16"/>
        <v>0</v>
      </c>
      <c r="BM120" s="851"/>
    </row>
    <row r="121" spans="1:65" s="847" customFormat="1" ht="20.100000000000001" customHeight="1" x14ac:dyDescent="0.4">
      <c r="A121" s="798"/>
      <c r="B121" s="839" t="str">
        <f t="shared" si="10"/>
        <v>0</v>
      </c>
      <c r="C121" s="840">
        <f t="shared" si="11"/>
        <v>0</v>
      </c>
      <c r="D121" s="841"/>
      <c r="E121" s="840">
        <f t="shared" si="12"/>
        <v>0</v>
      </c>
      <c r="F121" s="842"/>
      <c r="G121" s="843"/>
      <c r="H121" s="843"/>
      <c r="I121" s="843"/>
      <c r="J121" s="844"/>
      <c r="K121" s="845"/>
      <c r="L121" s="846"/>
      <c r="M121" s="845"/>
      <c r="O121" s="846"/>
      <c r="Q121" s="846"/>
      <c r="S121" s="846"/>
      <c r="U121" s="846"/>
      <c r="V121" s="848"/>
      <c r="W121" s="849">
        <f t="shared" si="13"/>
        <v>0</v>
      </c>
      <c r="Y121" s="846"/>
      <c r="Z121" s="846"/>
      <c r="AA121" s="848"/>
      <c r="AB121" s="850">
        <f t="shared" si="14"/>
        <v>0</v>
      </c>
      <c r="AC121" s="851"/>
      <c r="AD121" s="845"/>
      <c r="AE121" s="846"/>
      <c r="AF121" s="845"/>
      <c r="AH121" s="846"/>
      <c r="AJ121" s="846"/>
      <c r="AL121" s="846"/>
      <c r="AN121" s="846"/>
      <c r="AO121" s="852"/>
      <c r="AQ121" s="846"/>
      <c r="AR121" s="846"/>
      <c r="AS121" s="852"/>
      <c r="AT121" s="853"/>
      <c r="AU121" s="856"/>
      <c r="AV121" s="846"/>
      <c r="AW121" s="845"/>
      <c r="AY121" s="846"/>
      <c r="BA121" s="846"/>
      <c r="BC121" s="846"/>
      <c r="BE121" s="846"/>
      <c r="BG121" s="855">
        <f t="shared" si="15"/>
        <v>0</v>
      </c>
      <c r="BI121" s="846"/>
      <c r="BJ121" s="846"/>
      <c r="BL121" s="855">
        <f t="shared" si="16"/>
        <v>0</v>
      </c>
      <c r="BM121" s="851"/>
    </row>
    <row r="122" spans="1:65" s="847" customFormat="1" ht="20.100000000000001" customHeight="1" x14ac:dyDescent="0.4">
      <c r="A122" s="798"/>
      <c r="B122" s="839" t="str">
        <f t="shared" si="10"/>
        <v>0</v>
      </c>
      <c r="C122" s="840">
        <f t="shared" si="11"/>
        <v>0</v>
      </c>
      <c r="D122" s="841"/>
      <c r="E122" s="840">
        <f t="shared" si="12"/>
        <v>0</v>
      </c>
      <c r="F122" s="842"/>
      <c r="G122" s="843"/>
      <c r="H122" s="843"/>
      <c r="I122" s="843"/>
      <c r="J122" s="844"/>
      <c r="K122" s="845"/>
      <c r="L122" s="846"/>
      <c r="M122" s="845"/>
      <c r="O122" s="846"/>
      <c r="Q122" s="846"/>
      <c r="S122" s="846"/>
      <c r="U122" s="846"/>
      <c r="V122" s="848"/>
      <c r="W122" s="849">
        <f t="shared" si="13"/>
        <v>0</v>
      </c>
      <c r="Y122" s="846"/>
      <c r="Z122" s="846"/>
      <c r="AA122" s="848"/>
      <c r="AB122" s="850">
        <f t="shared" si="14"/>
        <v>0</v>
      </c>
      <c r="AC122" s="851"/>
      <c r="AD122" s="845"/>
      <c r="AE122" s="846"/>
      <c r="AF122" s="845"/>
      <c r="AH122" s="846"/>
      <c r="AJ122" s="846"/>
      <c r="AL122" s="846"/>
      <c r="AN122" s="846"/>
      <c r="AO122" s="852"/>
      <c r="AQ122" s="846"/>
      <c r="AR122" s="846"/>
      <c r="AS122" s="852"/>
      <c r="AT122" s="853"/>
      <c r="AU122" s="856"/>
      <c r="AV122" s="846"/>
      <c r="AW122" s="845"/>
      <c r="AY122" s="846"/>
      <c r="BA122" s="846"/>
      <c r="BC122" s="846"/>
      <c r="BE122" s="846"/>
      <c r="BG122" s="855">
        <f t="shared" si="15"/>
        <v>0</v>
      </c>
      <c r="BI122" s="846"/>
      <c r="BJ122" s="846"/>
      <c r="BL122" s="855">
        <f t="shared" si="16"/>
        <v>0</v>
      </c>
      <c r="BM122" s="851"/>
    </row>
    <row r="123" spans="1:65" s="847" customFormat="1" ht="20.100000000000001" customHeight="1" x14ac:dyDescent="0.4">
      <c r="A123" s="798"/>
      <c r="B123" s="839" t="str">
        <f t="shared" si="10"/>
        <v>0</v>
      </c>
      <c r="C123" s="840">
        <f t="shared" si="11"/>
        <v>0</v>
      </c>
      <c r="D123" s="841"/>
      <c r="E123" s="840">
        <f t="shared" si="12"/>
        <v>0</v>
      </c>
      <c r="F123" s="842"/>
      <c r="G123" s="843"/>
      <c r="H123" s="843"/>
      <c r="I123" s="843"/>
      <c r="J123" s="844"/>
      <c r="K123" s="845"/>
      <c r="L123" s="846"/>
      <c r="M123" s="845"/>
      <c r="O123" s="846"/>
      <c r="Q123" s="846"/>
      <c r="S123" s="846"/>
      <c r="U123" s="846"/>
      <c r="V123" s="848"/>
      <c r="W123" s="849">
        <f t="shared" si="13"/>
        <v>0</v>
      </c>
      <c r="Y123" s="846"/>
      <c r="Z123" s="846"/>
      <c r="AA123" s="848"/>
      <c r="AB123" s="850">
        <f t="shared" si="14"/>
        <v>0</v>
      </c>
      <c r="AC123" s="851"/>
      <c r="AD123" s="845"/>
      <c r="AE123" s="846"/>
      <c r="AF123" s="845"/>
      <c r="AH123" s="846"/>
      <c r="AJ123" s="846"/>
      <c r="AL123" s="846"/>
      <c r="AN123" s="846"/>
      <c r="AO123" s="852"/>
      <c r="AQ123" s="846"/>
      <c r="AR123" s="846"/>
      <c r="AS123" s="852"/>
      <c r="AT123" s="853"/>
      <c r="AU123" s="856"/>
      <c r="AV123" s="846"/>
      <c r="AW123" s="845"/>
      <c r="AY123" s="846"/>
      <c r="BA123" s="846"/>
      <c r="BC123" s="846"/>
      <c r="BE123" s="846"/>
      <c r="BG123" s="855">
        <f t="shared" si="15"/>
        <v>0</v>
      </c>
      <c r="BI123" s="846"/>
      <c r="BJ123" s="846"/>
      <c r="BL123" s="855">
        <f t="shared" si="16"/>
        <v>0</v>
      </c>
      <c r="BM123" s="851"/>
    </row>
    <row r="124" spans="1:65" s="847" customFormat="1" ht="20.100000000000001" customHeight="1" x14ac:dyDescent="0.4">
      <c r="A124" s="798"/>
      <c r="B124" s="839" t="str">
        <f t="shared" si="10"/>
        <v>0</v>
      </c>
      <c r="C124" s="840">
        <f t="shared" si="11"/>
        <v>0</v>
      </c>
      <c r="D124" s="841"/>
      <c r="E124" s="840">
        <f t="shared" si="12"/>
        <v>0</v>
      </c>
      <c r="F124" s="842"/>
      <c r="G124" s="843"/>
      <c r="H124" s="843"/>
      <c r="I124" s="843"/>
      <c r="J124" s="844"/>
      <c r="K124" s="845"/>
      <c r="L124" s="846"/>
      <c r="M124" s="845"/>
      <c r="O124" s="846"/>
      <c r="Q124" s="846"/>
      <c r="S124" s="846"/>
      <c r="U124" s="846"/>
      <c r="V124" s="848"/>
      <c r="W124" s="849">
        <f t="shared" si="13"/>
        <v>0</v>
      </c>
      <c r="Y124" s="846"/>
      <c r="Z124" s="846"/>
      <c r="AA124" s="848"/>
      <c r="AB124" s="850">
        <f t="shared" si="14"/>
        <v>0</v>
      </c>
      <c r="AC124" s="851"/>
      <c r="AD124" s="845"/>
      <c r="AE124" s="846"/>
      <c r="AF124" s="845"/>
      <c r="AH124" s="846"/>
      <c r="AJ124" s="846"/>
      <c r="AL124" s="846"/>
      <c r="AN124" s="846"/>
      <c r="AO124" s="852"/>
      <c r="AQ124" s="846"/>
      <c r="AR124" s="846"/>
      <c r="AS124" s="852"/>
      <c r="AT124" s="853"/>
      <c r="AU124" s="856"/>
      <c r="AV124" s="846"/>
      <c r="AW124" s="845"/>
      <c r="AY124" s="846"/>
      <c r="BA124" s="846"/>
      <c r="BC124" s="846"/>
      <c r="BE124" s="846"/>
      <c r="BG124" s="855">
        <f t="shared" si="15"/>
        <v>0</v>
      </c>
      <c r="BI124" s="846"/>
      <c r="BJ124" s="846"/>
      <c r="BL124" s="855">
        <f t="shared" si="16"/>
        <v>0</v>
      </c>
      <c r="BM124" s="851"/>
    </row>
    <row r="125" spans="1:65" s="847" customFormat="1" ht="20.100000000000001" customHeight="1" x14ac:dyDescent="0.4">
      <c r="A125" s="798"/>
      <c r="B125" s="839" t="str">
        <f t="shared" si="10"/>
        <v>0</v>
      </c>
      <c r="C125" s="840">
        <f t="shared" si="11"/>
        <v>0</v>
      </c>
      <c r="D125" s="841"/>
      <c r="E125" s="840">
        <f t="shared" si="12"/>
        <v>0</v>
      </c>
      <c r="F125" s="842"/>
      <c r="G125" s="843"/>
      <c r="H125" s="843"/>
      <c r="I125" s="843"/>
      <c r="J125" s="844"/>
      <c r="K125" s="845"/>
      <c r="L125" s="846"/>
      <c r="M125" s="845"/>
      <c r="O125" s="846"/>
      <c r="Q125" s="846"/>
      <c r="S125" s="846"/>
      <c r="U125" s="846"/>
      <c r="V125" s="848"/>
      <c r="W125" s="849">
        <f t="shared" si="13"/>
        <v>0</v>
      </c>
      <c r="Y125" s="846"/>
      <c r="Z125" s="846"/>
      <c r="AA125" s="848"/>
      <c r="AB125" s="850">
        <f t="shared" si="14"/>
        <v>0</v>
      </c>
      <c r="AC125" s="851"/>
      <c r="AD125" s="845"/>
      <c r="AE125" s="846"/>
      <c r="AF125" s="845"/>
      <c r="AH125" s="846"/>
      <c r="AJ125" s="846"/>
      <c r="AL125" s="846"/>
      <c r="AN125" s="846"/>
      <c r="AO125" s="852"/>
      <c r="AQ125" s="846"/>
      <c r="AR125" s="846"/>
      <c r="AS125" s="852"/>
      <c r="AT125" s="853"/>
      <c r="AU125" s="856"/>
      <c r="AV125" s="846"/>
      <c r="AW125" s="845"/>
      <c r="AY125" s="846"/>
      <c r="BA125" s="846"/>
      <c r="BC125" s="846"/>
      <c r="BE125" s="846"/>
      <c r="BG125" s="855">
        <f t="shared" si="15"/>
        <v>0</v>
      </c>
      <c r="BI125" s="846"/>
      <c r="BJ125" s="846"/>
      <c r="BL125" s="855">
        <f t="shared" si="16"/>
        <v>0</v>
      </c>
      <c r="BM125" s="851"/>
    </row>
    <row r="126" spans="1:65" s="847" customFormat="1" ht="20.100000000000001" customHeight="1" x14ac:dyDescent="0.4">
      <c r="A126" s="798"/>
      <c r="B126" s="839" t="str">
        <f t="shared" si="10"/>
        <v>0</v>
      </c>
      <c r="C126" s="840">
        <f t="shared" si="11"/>
        <v>0</v>
      </c>
      <c r="D126" s="841"/>
      <c r="E126" s="840">
        <f t="shared" si="12"/>
        <v>0</v>
      </c>
      <c r="F126" s="842"/>
      <c r="G126" s="843"/>
      <c r="H126" s="843"/>
      <c r="I126" s="843"/>
      <c r="J126" s="844"/>
      <c r="K126" s="845"/>
      <c r="L126" s="846"/>
      <c r="M126" s="845"/>
      <c r="O126" s="846"/>
      <c r="Q126" s="846"/>
      <c r="S126" s="846"/>
      <c r="U126" s="846"/>
      <c r="V126" s="848"/>
      <c r="W126" s="849">
        <f t="shared" si="13"/>
        <v>0</v>
      </c>
      <c r="Y126" s="846"/>
      <c r="Z126" s="846"/>
      <c r="AA126" s="848"/>
      <c r="AB126" s="850">
        <f t="shared" si="14"/>
        <v>0</v>
      </c>
      <c r="AC126" s="851"/>
      <c r="AD126" s="845"/>
      <c r="AE126" s="846"/>
      <c r="AF126" s="845"/>
      <c r="AH126" s="846"/>
      <c r="AJ126" s="846"/>
      <c r="AL126" s="846"/>
      <c r="AN126" s="846"/>
      <c r="AO126" s="852"/>
      <c r="AQ126" s="846"/>
      <c r="AR126" s="846"/>
      <c r="AS126" s="852"/>
      <c r="AT126" s="853"/>
      <c r="AU126" s="856"/>
      <c r="AV126" s="846"/>
      <c r="AW126" s="845"/>
      <c r="AY126" s="846"/>
      <c r="BA126" s="846"/>
      <c r="BC126" s="846"/>
      <c r="BE126" s="846"/>
      <c r="BG126" s="855">
        <f t="shared" si="15"/>
        <v>0</v>
      </c>
      <c r="BI126" s="846"/>
      <c r="BJ126" s="846"/>
      <c r="BL126" s="855">
        <f t="shared" si="16"/>
        <v>0</v>
      </c>
      <c r="BM126" s="851"/>
    </row>
    <row r="127" spans="1:65" s="847" customFormat="1" ht="20.100000000000001" customHeight="1" x14ac:dyDescent="0.4">
      <c r="A127" s="798"/>
      <c r="B127" s="839" t="str">
        <f t="shared" si="10"/>
        <v>0</v>
      </c>
      <c r="C127" s="840">
        <f t="shared" si="11"/>
        <v>0</v>
      </c>
      <c r="D127" s="841"/>
      <c r="E127" s="840">
        <f t="shared" si="12"/>
        <v>0</v>
      </c>
      <c r="F127" s="842"/>
      <c r="G127" s="843"/>
      <c r="H127" s="843"/>
      <c r="I127" s="843"/>
      <c r="J127" s="844"/>
      <c r="K127" s="845"/>
      <c r="L127" s="846"/>
      <c r="M127" s="845"/>
      <c r="O127" s="846"/>
      <c r="Q127" s="846"/>
      <c r="S127" s="846"/>
      <c r="U127" s="846"/>
      <c r="V127" s="848"/>
      <c r="W127" s="849">
        <f t="shared" si="13"/>
        <v>0</v>
      </c>
      <c r="Y127" s="846"/>
      <c r="Z127" s="846"/>
      <c r="AA127" s="848"/>
      <c r="AB127" s="850">
        <f t="shared" si="14"/>
        <v>0</v>
      </c>
      <c r="AC127" s="851"/>
      <c r="AD127" s="845"/>
      <c r="AE127" s="846"/>
      <c r="AF127" s="845"/>
      <c r="AH127" s="846"/>
      <c r="AJ127" s="846"/>
      <c r="AL127" s="846"/>
      <c r="AN127" s="846"/>
      <c r="AO127" s="852"/>
      <c r="AQ127" s="846"/>
      <c r="AR127" s="846"/>
      <c r="AS127" s="852"/>
      <c r="AT127" s="853"/>
      <c r="AU127" s="856"/>
      <c r="AV127" s="846"/>
      <c r="AW127" s="845"/>
      <c r="AY127" s="846"/>
      <c r="BA127" s="846"/>
      <c r="BC127" s="846"/>
      <c r="BE127" s="846"/>
      <c r="BG127" s="855">
        <f t="shared" si="15"/>
        <v>0</v>
      </c>
      <c r="BI127" s="846"/>
      <c r="BJ127" s="846"/>
      <c r="BL127" s="855">
        <f t="shared" si="16"/>
        <v>0</v>
      </c>
      <c r="BM127" s="851"/>
    </row>
    <row r="128" spans="1:65" s="847" customFormat="1" ht="20.100000000000001" customHeight="1" x14ac:dyDescent="0.4">
      <c r="A128" s="798"/>
      <c r="B128" s="839" t="str">
        <f t="shared" si="10"/>
        <v>0</v>
      </c>
      <c r="C128" s="840">
        <f t="shared" si="11"/>
        <v>0</v>
      </c>
      <c r="D128" s="841"/>
      <c r="E128" s="840">
        <f t="shared" si="12"/>
        <v>0</v>
      </c>
      <c r="F128" s="842"/>
      <c r="G128" s="843"/>
      <c r="H128" s="843"/>
      <c r="I128" s="843"/>
      <c r="J128" s="844"/>
      <c r="K128" s="845"/>
      <c r="L128" s="846"/>
      <c r="M128" s="845"/>
      <c r="O128" s="846"/>
      <c r="Q128" s="846"/>
      <c r="S128" s="846"/>
      <c r="U128" s="846"/>
      <c r="V128" s="848"/>
      <c r="W128" s="849">
        <f t="shared" si="13"/>
        <v>0</v>
      </c>
      <c r="Y128" s="846"/>
      <c r="Z128" s="846"/>
      <c r="AA128" s="848"/>
      <c r="AB128" s="850">
        <f t="shared" si="14"/>
        <v>0</v>
      </c>
      <c r="AC128" s="851"/>
      <c r="AD128" s="845"/>
      <c r="AE128" s="846"/>
      <c r="AF128" s="845"/>
      <c r="AH128" s="846"/>
      <c r="AJ128" s="846"/>
      <c r="AL128" s="846"/>
      <c r="AN128" s="846"/>
      <c r="AO128" s="852"/>
      <c r="AQ128" s="846"/>
      <c r="AR128" s="846"/>
      <c r="AS128" s="852"/>
      <c r="AT128" s="853"/>
      <c r="AU128" s="856"/>
      <c r="AV128" s="846"/>
      <c r="AW128" s="845"/>
      <c r="AY128" s="846"/>
      <c r="BA128" s="846"/>
      <c r="BC128" s="846"/>
      <c r="BE128" s="846"/>
      <c r="BG128" s="855">
        <f t="shared" si="15"/>
        <v>0</v>
      </c>
      <c r="BI128" s="846"/>
      <c r="BJ128" s="846"/>
      <c r="BL128" s="855">
        <f t="shared" si="16"/>
        <v>0</v>
      </c>
      <c r="BM128" s="851"/>
    </row>
    <row r="129" spans="1:65" s="847" customFormat="1" ht="20.100000000000001" customHeight="1" x14ac:dyDescent="0.4">
      <c r="A129" s="798"/>
      <c r="B129" s="839" t="str">
        <f t="shared" si="10"/>
        <v>0</v>
      </c>
      <c r="C129" s="840">
        <f t="shared" si="11"/>
        <v>0</v>
      </c>
      <c r="D129" s="841"/>
      <c r="E129" s="840">
        <f t="shared" si="12"/>
        <v>0</v>
      </c>
      <c r="F129" s="842"/>
      <c r="G129" s="843"/>
      <c r="H129" s="843"/>
      <c r="I129" s="843"/>
      <c r="J129" s="844"/>
      <c r="K129" s="845"/>
      <c r="L129" s="846"/>
      <c r="M129" s="845"/>
      <c r="O129" s="846"/>
      <c r="Q129" s="846"/>
      <c r="S129" s="846"/>
      <c r="U129" s="846"/>
      <c r="V129" s="848"/>
      <c r="W129" s="849">
        <f t="shared" si="13"/>
        <v>0</v>
      </c>
      <c r="Y129" s="846"/>
      <c r="Z129" s="846"/>
      <c r="AA129" s="848"/>
      <c r="AB129" s="850">
        <f t="shared" si="14"/>
        <v>0</v>
      </c>
      <c r="AC129" s="851"/>
      <c r="AD129" s="845"/>
      <c r="AE129" s="846"/>
      <c r="AF129" s="845"/>
      <c r="AH129" s="846"/>
      <c r="AJ129" s="846"/>
      <c r="AL129" s="846"/>
      <c r="AN129" s="846"/>
      <c r="AO129" s="852"/>
      <c r="AQ129" s="846"/>
      <c r="AR129" s="846"/>
      <c r="AS129" s="852"/>
      <c r="AT129" s="853"/>
      <c r="AU129" s="856"/>
      <c r="AV129" s="846"/>
      <c r="AW129" s="845"/>
      <c r="AY129" s="846"/>
      <c r="BA129" s="846"/>
      <c r="BC129" s="846"/>
      <c r="BE129" s="846"/>
      <c r="BG129" s="855">
        <f t="shared" si="15"/>
        <v>0</v>
      </c>
      <c r="BI129" s="846"/>
      <c r="BJ129" s="846"/>
      <c r="BL129" s="855">
        <f t="shared" si="16"/>
        <v>0</v>
      </c>
      <c r="BM129" s="851"/>
    </row>
    <row r="130" spans="1:65" s="847" customFormat="1" ht="20.100000000000001" customHeight="1" x14ac:dyDescent="0.4">
      <c r="A130" s="798"/>
      <c r="B130" s="839" t="str">
        <f t="shared" si="10"/>
        <v>0</v>
      </c>
      <c r="C130" s="840">
        <f t="shared" si="11"/>
        <v>0</v>
      </c>
      <c r="D130" s="841"/>
      <c r="E130" s="840">
        <f t="shared" si="12"/>
        <v>0</v>
      </c>
      <c r="F130" s="842"/>
      <c r="G130" s="843"/>
      <c r="H130" s="843"/>
      <c r="I130" s="843"/>
      <c r="J130" s="844"/>
      <c r="K130" s="845"/>
      <c r="L130" s="846"/>
      <c r="M130" s="845"/>
      <c r="O130" s="846"/>
      <c r="Q130" s="846"/>
      <c r="S130" s="846"/>
      <c r="U130" s="846"/>
      <c r="V130" s="848"/>
      <c r="W130" s="849">
        <f t="shared" si="13"/>
        <v>0</v>
      </c>
      <c r="Y130" s="846"/>
      <c r="Z130" s="846"/>
      <c r="AA130" s="848"/>
      <c r="AB130" s="850">
        <f t="shared" si="14"/>
        <v>0</v>
      </c>
      <c r="AC130" s="851"/>
      <c r="AD130" s="845"/>
      <c r="AE130" s="846"/>
      <c r="AF130" s="845"/>
      <c r="AH130" s="846"/>
      <c r="AJ130" s="846"/>
      <c r="AL130" s="846"/>
      <c r="AN130" s="846"/>
      <c r="AO130" s="852"/>
      <c r="AQ130" s="846"/>
      <c r="AR130" s="846"/>
      <c r="AS130" s="852"/>
      <c r="AT130" s="853"/>
      <c r="AU130" s="856"/>
      <c r="AV130" s="846"/>
      <c r="AW130" s="845"/>
      <c r="AY130" s="846"/>
      <c r="BA130" s="846"/>
      <c r="BC130" s="846"/>
      <c r="BE130" s="846"/>
      <c r="BG130" s="855">
        <f t="shared" si="15"/>
        <v>0</v>
      </c>
      <c r="BI130" s="846"/>
      <c r="BJ130" s="846"/>
      <c r="BL130" s="855">
        <f t="shared" si="16"/>
        <v>0</v>
      </c>
      <c r="BM130" s="851"/>
    </row>
    <row r="131" spans="1:65" s="847" customFormat="1" ht="20.100000000000001" customHeight="1" x14ac:dyDescent="0.4">
      <c r="A131" s="798"/>
      <c r="B131" s="839" t="str">
        <f t="shared" si="10"/>
        <v>0</v>
      </c>
      <c r="C131" s="840">
        <f t="shared" si="11"/>
        <v>0</v>
      </c>
      <c r="D131" s="841"/>
      <c r="E131" s="840">
        <f t="shared" si="12"/>
        <v>0</v>
      </c>
      <c r="F131" s="842"/>
      <c r="G131" s="843"/>
      <c r="H131" s="843"/>
      <c r="I131" s="843"/>
      <c r="J131" s="844"/>
      <c r="K131" s="845"/>
      <c r="L131" s="846"/>
      <c r="M131" s="845"/>
      <c r="O131" s="846"/>
      <c r="Q131" s="846"/>
      <c r="S131" s="846"/>
      <c r="U131" s="846"/>
      <c r="V131" s="848"/>
      <c r="W131" s="849">
        <f t="shared" si="13"/>
        <v>0</v>
      </c>
      <c r="Y131" s="846"/>
      <c r="Z131" s="846"/>
      <c r="AA131" s="848"/>
      <c r="AB131" s="850">
        <f t="shared" si="14"/>
        <v>0</v>
      </c>
      <c r="AC131" s="851"/>
      <c r="AD131" s="845"/>
      <c r="AE131" s="846"/>
      <c r="AF131" s="845"/>
      <c r="AH131" s="846"/>
      <c r="AJ131" s="846"/>
      <c r="AL131" s="846"/>
      <c r="AN131" s="846"/>
      <c r="AO131" s="852"/>
      <c r="AQ131" s="846"/>
      <c r="AR131" s="846"/>
      <c r="AS131" s="852"/>
      <c r="AT131" s="853"/>
      <c r="AU131" s="856"/>
      <c r="AV131" s="846"/>
      <c r="AW131" s="845"/>
      <c r="AY131" s="846"/>
      <c r="BA131" s="846"/>
      <c r="BC131" s="846"/>
      <c r="BE131" s="846"/>
      <c r="BG131" s="855">
        <f t="shared" si="15"/>
        <v>0</v>
      </c>
      <c r="BI131" s="846"/>
      <c r="BJ131" s="846"/>
      <c r="BL131" s="855">
        <f t="shared" si="16"/>
        <v>0</v>
      </c>
      <c r="BM131" s="851"/>
    </row>
    <row r="132" spans="1:65" s="847" customFormat="1" ht="20.100000000000001" customHeight="1" x14ac:dyDescent="0.4">
      <c r="A132" s="798"/>
      <c r="B132" s="839" t="str">
        <f t="shared" si="10"/>
        <v>0</v>
      </c>
      <c r="C132" s="840">
        <f t="shared" si="11"/>
        <v>0</v>
      </c>
      <c r="D132" s="841"/>
      <c r="E132" s="840">
        <f t="shared" si="12"/>
        <v>0</v>
      </c>
      <c r="F132" s="842"/>
      <c r="G132" s="843"/>
      <c r="H132" s="843"/>
      <c r="I132" s="843"/>
      <c r="J132" s="844"/>
      <c r="K132" s="845"/>
      <c r="L132" s="846"/>
      <c r="M132" s="845"/>
      <c r="O132" s="846"/>
      <c r="Q132" s="846"/>
      <c r="S132" s="846"/>
      <c r="U132" s="846"/>
      <c r="V132" s="848"/>
      <c r="W132" s="849">
        <f t="shared" si="13"/>
        <v>0</v>
      </c>
      <c r="Y132" s="846"/>
      <c r="Z132" s="846"/>
      <c r="AA132" s="848"/>
      <c r="AB132" s="850">
        <f t="shared" si="14"/>
        <v>0</v>
      </c>
      <c r="AC132" s="851"/>
      <c r="AD132" s="845"/>
      <c r="AE132" s="846"/>
      <c r="AF132" s="845"/>
      <c r="AH132" s="846"/>
      <c r="AJ132" s="846"/>
      <c r="AL132" s="846"/>
      <c r="AN132" s="846"/>
      <c r="AO132" s="852"/>
      <c r="AQ132" s="846"/>
      <c r="AR132" s="846"/>
      <c r="AS132" s="852"/>
      <c r="AT132" s="853"/>
      <c r="AU132" s="856"/>
      <c r="AV132" s="846"/>
      <c r="AW132" s="845"/>
      <c r="AY132" s="846"/>
      <c r="BA132" s="846"/>
      <c r="BC132" s="846"/>
      <c r="BE132" s="846"/>
      <c r="BG132" s="855">
        <f t="shared" si="15"/>
        <v>0</v>
      </c>
      <c r="BI132" s="846"/>
      <c r="BJ132" s="846"/>
      <c r="BL132" s="855">
        <f t="shared" si="16"/>
        <v>0</v>
      </c>
      <c r="BM132" s="851"/>
    </row>
    <row r="133" spans="1:65" s="847" customFormat="1" ht="20.100000000000001" customHeight="1" x14ac:dyDescent="0.4">
      <c r="A133" s="798"/>
      <c r="B133" s="839" t="str">
        <f t="shared" si="10"/>
        <v>0</v>
      </c>
      <c r="C133" s="840">
        <f t="shared" si="11"/>
        <v>0</v>
      </c>
      <c r="D133" s="841"/>
      <c r="E133" s="840">
        <f t="shared" si="12"/>
        <v>0</v>
      </c>
      <c r="F133" s="842"/>
      <c r="G133" s="843"/>
      <c r="H133" s="843"/>
      <c r="I133" s="843"/>
      <c r="J133" s="844"/>
      <c r="K133" s="845"/>
      <c r="L133" s="846"/>
      <c r="M133" s="845"/>
      <c r="O133" s="846"/>
      <c r="Q133" s="846"/>
      <c r="S133" s="846"/>
      <c r="U133" s="846"/>
      <c r="V133" s="848"/>
      <c r="W133" s="849">
        <f t="shared" si="13"/>
        <v>0</v>
      </c>
      <c r="Y133" s="846"/>
      <c r="Z133" s="846"/>
      <c r="AA133" s="848"/>
      <c r="AB133" s="850">
        <f t="shared" si="14"/>
        <v>0</v>
      </c>
      <c r="AC133" s="851"/>
      <c r="AD133" s="845"/>
      <c r="AE133" s="846"/>
      <c r="AF133" s="845"/>
      <c r="AH133" s="846"/>
      <c r="AJ133" s="846"/>
      <c r="AL133" s="846"/>
      <c r="AN133" s="846"/>
      <c r="AO133" s="852"/>
      <c r="AQ133" s="846"/>
      <c r="AR133" s="846"/>
      <c r="AS133" s="852"/>
      <c r="AT133" s="853"/>
      <c r="AU133" s="856"/>
      <c r="AV133" s="846"/>
      <c r="AW133" s="845"/>
      <c r="AY133" s="846"/>
      <c r="BA133" s="846"/>
      <c r="BC133" s="846"/>
      <c r="BE133" s="846"/>
      <c r="BG133" s="855">
        <f t="shared" si="15"/>
        <v>0</v>
      </c>
      <c r="BI133" s="846"/>
      <c r="BJ133" s="846"/>
      <c r="BL133" s="855">
        <f t="shared" si="16"/>
        <v>0</v>
      </c>
      <c r="BM133" s="851"/>
    </row>
    <row r="134" spans="1:65" s="847" customFormat="1" ht="20.100000000000001" customHeight="1" x14ac:dyDescent="0.4">
      <c r="A134" s="798"/>
      <c r="B134" s="839" t="str">
        <f t="shared" si="10"/>
        <v>0</v>
      </c>
      <c r="C134" s="840">
        <f t="shared" si="11"/>
        <v>0</v>
      </c>
      <c r="D134" s="841"/>
      <c r="E134" s="840">
        <f t="shared" si="12"/>
        <v>0</v>
      </c>
      <c r="F134" s="842"/>
      <c r="G134" s="843"/>
      <c r="H134" s="843"/>
      <c r="I134" s="843"/>
      <c r="J134" s="844"/>
      <c r="K134" s="845"/>
      <c r="L134" s="846"/>
      <c r="M134" s="845"/>
      <c r="O134" s="846"/>
      <c r="Q134" s="846"/>
      <c r="S134" s="846"/>
      <c r="U134" s="846"/>
      <c r="V134" s="848"/>
      <c r="W134" s="849">
        <f t="shared" si="13"/>
        <v>0</v>
      </c>
      <c r="Y134" s="846"/>
      <c r="Z134" s="846"/>
      <c r="AA134" s="848"/>
      <c r="AB134" s="850">
        <f t="shared" si="14"/>
        <v>0</v>
      </c>
      <c r="AC134" s="851"/>
      <c r="AD134" s="845"/>
      <c r="AE134" s="846"/>
      <c r="AF134" s="845"/>
      <c r="AH134" s="846"/>
      <c r="AJ134" s="846"/>
      <c r="AL134" s="846"/>
      <c r="AN134" s="846"/>
      <c r="AO134" s="852"/>
      <c r="AQ134" s="846"/>
      <c r="AR134" s="846"/>
      <c r="AS134" s="852"/>
      <c r="AT134" s="853"/>
      <c r="AU134" s="856"/>
      <c r="AV134" s="846"/>
      <c r="AW134" s="845"/>
      <c r="AY134" s="846"/>
      <c r="BA134" s="846"/>
      <c r="BC134" s="846"/>
      <c r="BE134" s="846"/>
      <c r="BG134" s="855">
        <f t="shared" si="15"/>
        <v>0</v>
      </c>
      <c r="BI134" s="846"/>
      <c r="BJ134" s="846"/>
      <c r="BL134" s="855">
        <f t="shared" si="16"/>
        <v>0</v>
      </c>
      <c r="BM134" s="851"/>
    </row>
    <row r="135" spans="1:65" s="847" customFormat="1" ht="20.100000000000001" customHeight="1" x14ac:dyDescent="0.4">
      <c r="A135" s="798"/>
      <c r="B135" s="839" t="str">
        <f t="shared" si="10"/>
        <v>0</v>
      </c>
      <c r="C135" s="840">
        <f t="shared" si="11"/>
        <v>0</v>
      </c>
      <c r="D135" s="841"/>
      <c r="E135" s="840">
        <f t="shared" si="12"/>
        <v>0</v>
      </c>
      <c r="F135" s="842"/>
      <c r="G135" s="843"/>
      <c r="H135" s="843"/>
      <c r="I135" s="843"/>
      <c r="J135" s="844"/>
      <c r="K135" s="845"/>
      <c r="L135" s="846"/>
      <c r="M135" s="845"/>
      <c r="O135" s="846"/>
      <c r="Q135" s="846"/>
      <c r="S135" s="846"/>
      <c r="U135" s="846"/>
      <c r="V135" s="848"/>
      <c r="W135" s="849">
        <f t="shared" si="13"/>
        <v>0</v>
      </c>
      <c r="Y135" s="846"/>
      <c r="Z135" s="846"/>
      <c r="AA135" s="848"/>
      <c r="AB135" s="850">
        <f t="shared" si="14"/>
        <v>0</v>
      </c>
      <c r="AC135" s="851"/>
      <c r="AD135" s="845"/>
      <c r="AE135" s="846"/>
      <c r="AF135" s="845"/>
      <c r="AH135" s="846"/>
      <c r="AJ135" s="846"/>
      <c r="AL135" s="846"/>
      <c r="AN135" s="846"/>
      <c r="AO135" s="852"/>
      <c r="AQ135" s="846"/>
      <c r="AR135" s="846"/>
      <c r="AS135" s="852"/>
      <c r="AT135" s="853"/>
      <c r="AU135" s="856"/>
      <c r="AV135" s="846"/>
      <c r="AW135" s="845"/>
      <c r="AY135" s="846"/>
      <c r="BA135" s="846"/>
      <c r="BC135" s="846"/>
      <c r="BE135" s="846"/>
      <c r="BG135" s="855">
        <f t="shared" si="15"/>
        <v>0</v>
      </c>
      <c r="BI135" s="846"/>
      <c r="BJ135" s="846"/>
      <c r="BL135" s="855">
        <f t="shared" si="16"/>
        <v>0</v>
      </c>
      <c r="BM135" s="851"/>
    </row>
    <row r="136" spans="1:65" s="847" customFormat="1" ht="20.100000000000001" customHeight="1" x14ac:dyDescent="0.4">
      <c r="A136" s="798"/>
      <c r="B136" s="839" t="str">
        <f t="shared" si="10"/>
        <v>0</v>
      </c>
      <c r="C136" s="840">
        <f t="shared" si="11"/>
        <v>0</v>
      </c>
      <c r="D136" s="841"/>
      <c r="E136" s="840">
        <f t="shared" si="12"/>
        <v>0</v>
      </c>
      <c r="F136" s="842"/>
      <c r="G136" s="843"/>
      <c r="H136" s="843"/>
      <c r="I136" s="843"/>
      <c r="J136" s="844"/>
      <c r="K136" s="845"/>
      <c r="L136" s="846"/>
      <c r="M136" s="845"/>
      <c r="O136" s="846"/>
      <c r="Q136" s="846"/>
      <c r="S136" s="846"/>
      <c r="U136" s="846"/>
      <c r="V136" s="848"/>
      <c r="W136" s="849">
        <f t="shared" si="13"/>
        <v>0</v>
      </c>
      <c r="Y136" s="846"/>
      <c r="Z136" s="846"/>
      <c r="AA136" s="848"/>
      <c r="AB136" s="850">
        <f t="shared" si="14"/>
        <v>0</v>
      </c>
      <c r="AC136" s="851"/>
      <c r="AD136" s="845"/>
      <c r="AE136" s="846"/>
      <c r="AF136" s="845"/>
      <c r="AH136" s="846"/>
      <c r="AJ136" s="846"/>
      <c r="AL136" s="846"/>
      <c r="AN136" s="846"/>
      <c r="AO136" s="852"/>
      <c r="AQ136" s="846"/>
      <c r="AR136" s="846"/>
      <c r="AS136" s="852"/>
      <c r="AT136" s="853"/>
      <c r="AU136" s="856"/>
      <c r="AV136" s="846"/>
      <c r="AW136" s="845"/>
      <c r="AY136" s="846"/>
      <c r="BA136" s="846"/>
      <c r="BC136" s="846"/>
      <c r="BE136" s="846"/>
      <c r="BG136" s="855">
        <f t="shared" si="15"/>
        <v>0</v>
      </c>
      <c r="BI136" s="846"/>
      <c r="BJ136" s="846"/>
      <c r="BL136" s="855">
        <f t="shared" si="16"/>
        <v>0</v>
      </c>
      <c r="BM136" s="851"/>
    </row>
    <row r="137" spans="1:65" s="847" customFormat="1" ht="20.100000000000001" customHeight="1" x14ac:dyDescent="0.4">
      <c r="A137" s="798"/>
      <c r="B137" s="839" t="str">
        <f t="shared" si="10"/>
        <v>0</v>
      </c>
      <c r="C137" s="840">
        <f t="shared" si="11"/>
        <v>0</v>
      </c>
      <c r="D137" s="841"/>
      <c r="E137" s="840">
        <f t="shared" si="12"/>
        <v>0</v>
      </c>
      <c r="F137" s="842"/>
      <c r="G137" s="843"/>
      <c r="H137" s="843"/>
      <c r="I137" s="843"/>
      <c r="J137" s="844"/>
      <c r="K137" s="845"/>
      <c r="L137" s="846"/>
      <c r="M137" s="845"/>
      <c r="O137" s="846"/>
      <c r="Q137" s="846"/>
      <c r="S137" s="846"/>
      <c r="U137" s="846"/>
      <c r="V137" s="848"/>
      <c r="W137" s="849">
        <f t="shared" si="13"/>
        <v>0</v>
      </c>
      <c r="Y137" s="846"/>
      <c r="Z137" s="846"/>
      <c r="AA137" s="848"/>
      <c r="AB137" s="850">
        <f t="shared" si="14"/>
        <v>0</v>
      </c>
      <c r="AC137" s="851"/>
      <c r="AD137" s="845"/>
      <c r="AE137" s="846"/>
      <c r="AF137" s="845"/>
      <c r="AH137" s="846"/>
      <c r="AJ137" s="846"/>
      <c r="AL137" s="846"/>
      <c r="AN137" s="846"/>
      <c r="AO137" s="852"/>
      <c r="AQ137" s="846"/>
      <c r="AR137" s="846"/>
      <c r="AS137" s="852"/>
      <c r="AT137" s="853"/>
      <c r="AU137" s="856"/>
      <c r="AV137" s="846"/>
      <c r="AW137" s="845"/>
      <c r="AY137" s="846"/>
      <c r="BA137" s="846"/>
      <c r="BC137" s="846"/>
      <c r="BE137" s="846"/>
      <c r="BG137" s="855">
        <f t="shared" si="15"/>
        <v>0</v>
      </c>
      <c r="BI137" s="846"/>
      <c r="BJ137" s="846"/>
      <c r="BL137" s="855">
        <f t="shared" si="16"/>
        <v>0</v>
      </c>
      <c r="BM137" s="851"/>
    </row>
    <row r="138" spans="1:65" s="847" customFormat="1" ht="20.100000000000001" customHeight="1" x14ac:dyDescent="0.4">
      <c r="A138" s="798"/>
      <c r="B138" s="839" t="str">
        <f t="shared" si="10"/>
        <v>0</v>
      </c>
      <c r="C138" s="840">
        <f t="shared" si="11"/>
        <v>0</v>
      </c>
      <c r="D138" s="841"/>
      <c r="E138" s="840">
        <f t="shared" si="12"/>
        <v>0</v>
      </c>
      <c r="F138" s="842"/>
      <c r="G138" s="843"/>
      <c r="H138" s="843"/>
      <c r="I138" s="843"/>
      <c r="J138" s="844"/>
      <c r="K138" s="845"/>
      <c r="L138" s="846"/>
      <c r="M138" s="845"/>
      <c r="O138" s="846"/>
      <c r="Q138" s="846"/>
      <c r="S138" s="846"/>
      <c r="U138" s="846"/>
      <c r="V138" s="848"/>
      <c r="W138" s="849">
        <f t="shared" si="13"/>
        <v>0</v>
      </c>
      <c r="Y138" s="846"/>
      <c r="Z138" s="846"/>
      <c r="AA138" s="848"/>
      <c r="AB138" s="850">
        <f t="shared" si="14"/>
        <v>0</v>
      </c>
      <c r="AC138" s="851"/>
      <c r="AD138" s="845"/>
      <c r="AE138" s="846"/>
      <c r="AF138" s="845"/>
      <c r="AH138" s="846"/>
      <c r="AJ138" s="846"/>
      <c r="AL138" s="846"/>
      <c r="AN138" s="846"/>
      <c r="AO138" s="852"/>
      <c r="AQ138" s="846"/>
      <c r="AR138" s="846"/>
      <c r="AS138" s="852"/>
      <c r="AT138" s="853"/>
      <c r="AU138" s="856"/>
      <c r="AV138" s="846"/>
      <c r="AW138" s="845"/>
      <c r="AY138" s="846"/>
      <c r="BA138" s="846"/>
      <c r="BC138" s="846"/>
      <c r="BE138" s="846"/>
      <c r="BG138" s="855">
        <f t="shared" si="15"/>
        <v>0</v>
      </c>
      <c r="BI138" s="846"/>
      <c r="BJ138" s="846"/>
      <c r="BL138" s="855">
        <f t="shared" si="16"/>
        <v>0</v>
      </c>
      <c r="BM138" s="851"/>
    </row>
    <row r="139" spans="1:65" s="847" customFormat="1" ht="20.100000000000001" customHeight="1" x14ac:dyDescent="0.4">
      <c r="A139" s="798"/>
      <c r="B139" s="839" t="str">
        <f t="shared" si="10"/>
        <v>0</v>
      </c>
      <c r="C139" s="840">
        <f t="shared" si="11"/>
        <v>0</v>
      </c>
      <c r="D139" s="841"/>
      <c r="E139" s="840">
        <f t="shared" si="12"/>
        <v>0</v>
      </c>
      <c r="F139" s="842"/>
      <c r="G139" s="843"/>
      <c r="H139" s="843"/>
      <c r="I139" s="843"/>
      <c r="J139" s="844"/>
      <c r="K139" s="845"/>
      <c r="L139" s="846"/>
      <c r="M139" s="845"/>
      <c r="O139" s="846"/>
      <c r="Q139" s="846"/>
      <c r="S139" s="846"/>
      <c r="U139" s="846"/>
      <c r="V139" s="848"/>
      <c r="W139" s="849">
        <f t="shared" si="13"/>
        <v>0</v>
      </c>
      <c r="Y139" s="846"/>
      <c r="Z139" s="846"/>
      <c r="AA139" s="848"/>
      <c r="AB139" s="850">
        <f t="shared" si="14"/>
        <v>0</v>
      </c>
      <c r="AC139" s="851"/>
      <c r="AD139" s="845"/>
      <c r="AE139" s="846"/>
      <c r="AF139" s="845"/>
      <c r="AH139" s="846"/>
      <c r="AJ139" s="846"/>
      <c r="AL139" s="846"/>
      <c r="AN139" s="846"/>
      <c r="AO139" s="852"/>
      <c r="AQ139" s="846"/>
      <c r="AR139" s="846"/>
      <c r="AS139" s="852"/>
      <c r="AT139" s="853"/>
      <c r="AU139" s="856"/>
      <c r="AV139" s="846"/>
      <c r="AW139" s="845"/>
      <c r="AY139" s="846"/>
      <c r="BA139" s="846"/>
      <c r="BC139" s="846"/>
      <c r="BE139" s="846"/>
      <c r="BG139" s="855">
        <f t="shared" si="15"/>
        <v>0</v>
      </c>
      <c r="BI139" s="846"/>
      <c r="BJ139" s="846"/>
      <c r="BL139" s="855">
        <f t="shared" si="16"/>
        <v>0</v>
      </c>
      <c r="BM139" s="851"/>
    </row>
    <row r="140" spans="1:65" s="847" customFormat="1" ht="20.100000000000001" customHeight="1" x14ac:dyDescent="0.4">
      <c r="A140" s="798"/>
      <c r="B140" s="839" t="str">
        <f t="shared" si="10"/>
        <v>0</v>
      </c>
      <c r="C140" s="840">
        <f t="shared" si="11"/>
        <v>0</v>
      </c>
      <c r="D140" s="841"/>
      <c r="E140" s="840">
        <f t="shared" si="12"/>
        <v>0</v>
      </c>
      <c r="F140" s="842"/>
      <c r="G140" s="843"/>
      <c r="H140" s="843"/>
      <c r="I140" s="843"/>
      <c r="J140" s="844"/>
      <c r="K140" s="845"/>
      <c r="L140" s="846"/>
      <c r="M140" s="845"/>
      <c r="O140" s="846"/>
      <c r="Q140" s="846"/>
      <c r="S140" s="846"/>
      <c r="U140" s="846"/>
      <c r="V140" s="848"/>
      <c r="W140" s="849">
        <f t="shared" si="13"/>
        <v>0</v>
      </c>
      <c r="Y140" s="846"/>
      <c r="Z140" s="846"/>
      <c r="AA140" s="848"/>
      <c r="AB140" s="850">
        <f t="shared" si="14"/>
        <v>0</v>
      </c>
      <c r="AC140" s="851"/>
      <c r="AD140" s="845"/>
      <c r="AE140" s="846"/>
      <c r="AF140" s="845"/>
      <c r="AH140" s="846"/>
      <c r="AJ140" s="846"/>
      <c r="AL140" s="846"/>
      <c r="AN140" s="846"/>
      <c r="AO140" s="852"/>
      <c r="AQ140" s="846"/>
      <c r="AR140" s="846"/>
      <c r="AS140" s="852"/>
      <c r="AT140" s="853"/>
      <c r="AU140" s="856"/>
      <c r="AV140" s="846"/>
      <c r="AW140" s="845"/>
      <c r="AY140" s="846"/>
      <c r="BA140" s="846"/>
      <c r="BC140" s="846"/>
      <c r="BE140" s="846"/>
      <c r="BG140" s="855">
        <f t="shared" si="15"/>
        <v>0</v>
      </c>
      <c r="BI140" s="846"/>
      <c r="BJ140" s="846"/>
      <c r="BL140" s="855">
        <f t="shared" si="16"/>
        <v>0</v>
      </c>
      <c r="BM140" s="851"/>
    </row>
    <row r="141" spans="1:65" s="847" customFormat="1" ht="20.100000000000001" customHeight="1" x14ac:dyDescent="0.4">
      <c r="A141" s="798"/>
      <c r="B141" s="839" t="str">
        <f t="shared" si="10"/>
        <v>0</v>
      </c>
      <c r="C141" s="840">
        <f t="shared" si="11"/>
        <v>0</v>
      </c>
      <c r="D141" s="841"/>
      <c r="E141" s="840">
        <f t="shared" si="12"/>
        <v>0</v>
      </c>
      <c r="F141" s="842"/>
      <c r="G141" s="843"/>
      <c r="H141" s="843"/>
      <c r="I141" s="843"/>
      <c r="J141" s="844"/>
      <c r="K141" s="845"/>
      <c r="L141" s="846"/>
      <c r="M141" s="845"/>
      <c r="O141" s="846"/>
      <c r="Q141" s="846"/>
      <c r="S141" s="846"/>
      <c r="U141" s="846"/>
      <c r="V141" s="848"/>
      <c r="W141" s="849">
        <f t="shared" si="13"/>
        <v>0</v>
      </c>
      <c r="Y141" s="846"/>
      <c r="Z141" s="846"/>
      <c r="AA141" s="848"/>
      <c r="AB141" s="850">
        <f t="shared" si="14"/>
        <v>0</v>
      </c>
      <c r="AC141" s="851"/>
      <c r="AD141" s="845"/>
      <c r="AE141" s="846"/>
      <c r="AF141" s="845"/>
      <c r="AH141" s="846"/>
      <c r="AJ141" s="846"/>
      <c r="AL141" s="846"/>
      <c r="AN141" s="846"/>
      <c r="AO141" s="852"/>
      <c r="AQ141" s="846"/>
      <c r="AR141" s="846"/>
      <c r="AS141" s="852"/>
      <c r="AT141" s="853"/>
      <c r="AU141" s="856"/>
      <c r="AV141" s="846"/>
      <c r="AW141" s="845"/>
      <c r="AY141" s="846"/>
      <c r="BA141" s="846"/>
      <c r="BC141" s="846"/>
      <c r="BE141" s="846"/>
      <c r="BG141" s="855">
        <f t="shared" si="15"/>
        <v>0</v>
      </c>
      <c r="BI141" s="846"/>
      <c r="BJ141" s="846"/>
      <c r="BL141" s="855">
        <f t="shared" si="16"/>
        <v>0</v>
      </c>
      <c r="BM141" s="851"/>
    </row>
    <row r="142" spans="1:65" s="847" customFormat="1" ht="20.100000000000001" customHeight="1" x14ac:dyDescent="0.4">
      <c r="A142" s="798"/>
      <c r="B142" s="839" t="str">
        <f t="shared" si="10"/>
        <v>0</v>
      </c>
      <c r="C142" s="840">
        <f t="shared" si="11"/>
        <v>0</v>
      </c>
      <c r="D142" s="841"/>
      <c r="E142" s="840">
        <f t="shared" si="12"/>
        <v>0</v>
      </c>
      <c r="F142" s="842"/>
      <c r="G142" s="843"/>
      <c r="H142" s="843"/>
      <c r="I142" s="843"/>
      <c r="J142" s="844"/>
      <c r="K142" s="845"/>
      <c r="L142" s="846"/>
      <c r="M142" s="845"/>
      <c r="O142" s="846"/>
      <c r="Q142" s="846"/>
      <c r="S142" s="846"/>
      <c r="U142" s="846"/>
      <c r="V142" s="848"/>
      <c r="W142" s="849">
        <f t="shared" si="13"/>
        <v>0</v>
      </c>
      <c r="Y142" s="846"/>
      <c r="Z142" s="846"/>
      <c r="AA142" s="848"/>
      <c r="AB142" s="850">
        <f t="shared" si="14"/>
        <v>0</v>
      </c>
      <c r="AC142" s="851"/>
      <c r="AD142" s="845"/>
      <c r="AE142" s="846"/>
      <c r="AF142" s="845"/>
      <c r="AH142" s="846"/>
      <c r="AJ142" s="846"/>
      <c r="AL142" s="846"/>
      <c r="AN142" s="846"/>
      <c r="AO142" s="852"/>
      <c r="AQ142" s="846"/>
      <c r="AR142" s="846"/>
      <c r="AS142" s="852"/>
      <c r="AT142" s="853"/>
      <c r="AU142" s="856"/>
      <c r="AV142" s="846"/>
      <c r="AW142" s="845"/>
      <c r="AY142" s="846"/>
      <c r="BA142" s="846"/>
      <c r="BC142" s="846"/>
      <c r="BE142" s="846"/>
      <c r="BG142" s="855">
        <f t="shared" si="15"/>
        <v>0</v>
      </c>
      <c r="BI142" s="846"/>
      <c r="BJ142" s="846"/>
      <c r="BL142" s="855">
        <f t="shared" si="16"/>
        <v>0</v>
      </c>
      <c r="BM142" s="851"/>
    </row>
    <row r="143" spans="1:65" s="847" customFormat="1" ht="20.100000000000001" customHeight="1" x14ac:dyDescent="0.4">
      <c r="A143" s="798"/>
      <c r="B143" s="839" t="str">
        <f t="shared" ref="B143:B206" si="17">F143&amp;C143</f>
        <v>0</v>
      </c>
      <c r="C143" s="840">
        <f t="shared" ref="C143:C206" si="18">D143</f>
        <v>0</v>
      </c>
      <c r="D143" s="841"/>
      <c r="E143" s="840">
        <f t="shared" ref="E143:E206" si="19">D143</f>
        <v>0</v>
      </c>
      <c r="F143" s="842"/>
      <c r="G143" s="843"/>
      <c r="H143" s="843"/>
      <c r="I143" s="843"/>
      <c r="J143" s="844"/>
      <c r="K143" s="845"/>
      <c r="L143" s="846"/>
      <c r="M143" s="845"/>
      <c r="O143" s="846"/>
      <c r="Q143" s="846"/>
      <c r="S143" s="846"/>
      <c r="U143" s="846"/>
      <c r="V143" s="848"/>
      <c r="W143" s="849">
        <f t="shared" ref="W143:W206" si="20">SUM(K143:V143)</f>
        <v>0</v>
      </c>
      <c r="Y143" s="846"/>
      <c r="Z143" s="846"/>
      <c r="AA143" s="848"/>
      <c r="AB143" s="850">
        <f t="shared" ref="AB143:AB206" si="21">SUM(X143:AA143)</f>
        <v>0</v>
      </c>
      <c r="AC143" s="851"/>
      <c r="AD143" s="845"/>
      <c r="AE143" s="846"/>
      <c r="AF143" s="845"/>
      <c r="AH143" s="846"/>
      <c r="AJ143" s="846"/>
      <c r="AL143" s="846"/>
      <c r="AN143" s="846"/>
      <c r="AO143" s="852"/>
      <c r="AQ143" s="846"/>
      <c r="AR143" s="846"/>
      <c r="AS143" s="852"/>
      <c r="AT143" s="853"/>
      <c r="AU143" s="856"/>
      <c r="AV143" s="846"/>
      <c r="AW143" s="845"/>
      <c r="AY143" s="846"/>
      <c r="BA143" s="846"/>
      <c r="BC143" s="846"/>
      <c r="BE143" s="846"/>
      <c r="BG143" s="855">
        <f t="shared" ref="BG143:BG206" si="22">SUM(AU143:BF143)</f>
        <v>0</v>
      </c>
      <c r="BI143" s="846"/>
      <c r="BJ143" s="846"/>
      <c r="BL143" s="855">
        <f t="shared" ref="BL143:BL206" si="23">SUM(BH143:BK143)</f>
        <v>0</v>
      </c>
      <c r="BM143" s="851"/>
    </row>
    <row r="144" spans="1:65" s="847" customFormat="1" ht="20.100000000000001" customHeight="1" x14ac:dyDescent="0.4">
      <c r="A144" s="798"/>
      <c r="B144" s="839" t="str">
        <f t="shared" si="17"/>
        <v>0</v>
      </c>
      <c r="C144" s="840">
        <f t="shared" si="18"/>
        <v>0</v>
      </c>
      <c r="D144" s="841"/>
      <c r="E144" s="840">
        <f t="shared" si="19"/>
        <v>0</v>
      </c>
      <c r="F144" s="842"/>
      <c r="G144" s="843"/>
      <c r="H144" s="843"/>
      <c r="I144" s="843"/>
      <c r="J144" s="844"/>
      <c r="K144" s="845"/>
      <c r="L144" s="846"/>
      <c r="M144" s="845"/>
      <c r="O144" s="846"/>
      <c r="Q144" s="846"/>
      <c r="S144" s="846"/>
      <c r="U144" s="846"/>
      <c r="V144" s="848"/>
      <c r="W144" s="849">
        <f t="shared" si="20"/>
        <v>0</v>
      </c>
      <c r="Y144" s="846"/>
      <c r="Z144" s="846"/>
      <c r="AA144" s="848"/>
      <c r="AB144" s="850">
        <f t="shared" si="21"/>
        <v>0</v>
      </c>
      <c r="AC144" s="851"/>
      <c r="AD144" s="845"/>
      <c r="AE144" s="846"/>
      <c r="AF144" s="845"/>
      <c r="AH144" s="846"/>
      <c r="AJ144" s="846"/>
      <c r="AL144" s="846"/>
      <c r="AN144" s="846"/>
      <c r="AO144" s="852"/>
      <c r="AQ144" s="846"/>
      <c r="AR144" s="846"/>
      <c r="AS144" s="852"/>
      <c r="AT144" s="853"/>
      <c r="AU144" s="856"/>
      <c r="AV144" s="846"/>
      <c r="AW144" s="845"/>
      <c r="AY144" s="846"/>
      <c r="BA144" s="846"/>
      <c r="BC144" s="846"/>
      <c r="BE144" s="846"/>
      <c r="BG144" s="855">
        <f t="shared" si="22"/>
        <v>0</v>
      </c>
      <c r="BI144" s="846"/>
      <c r="BJ144" s="846"/>
      <c r="BL144" s="855">
        <f t="shared" si="23"/>
        <v>0</v>
      </c>
      <c r="BM144" s="851"/>
    </row>
    <row r="145" spans="1:65" s="847" customFormat="1" ht="20.100000000000001" customHeight="1" x14ac:dyDescent="0.4">
      <c r="A145" s="798"/>
      <c r="B145" s="839" t="str">
        <f t="shared" si="17"/>
        <v>0</v>
      </c>
      <c r="C145" s="840">
        <f t="shared" si="18"/>
        <v>0</v>
      </c>
      <c r="D145" s="841"/>
      <c r="E145" s="840">
        <f t="shared" si="19"/>
        <v>0</v>
      </c>
      <c r="F145" s="842"/>
      <c r="G145" s="843"/>
      <c r="H145" s="843"/>
      <c r="I145" s="843"/>
      <c r="J145" s="844"/>
      <c r="K145" s="845"/>
      <c r="L145" s="846"/>
      <c r="M145" s="845"/>
      <c r="O145" s="846"/>
      <c r="Q145" s="846"/>
      <c r="S145" s="846"/>
      <c r="U145" s="846"/>
      <c r="V145" s="848"/>
      <c r="W145" s="849">
        <f t="shared" si="20"/>
        <v>0</v>
      </c>
      <c r="Y145" s="846"/>
      <c r="Z145" s="846"/>
      <c r="AA145" s="848"/>
      <c r="AB145" s="850">
        <f t="shared" si="21"/>
        <v>0</v>
      </c>
      <c r="AC145" s="851"/>
      <c r="AD145" s="845"/>
      <c r="AE145" s="846"/>
      <c r="AF145" s="845"/>
      <c r="AH145" s="846"/>
      <c r="AJ145" s="846"/>
      <c r="AL145" s="846"/>
      <c r="AN145" s="846"/>
      <c r="AO145" s="852"/>
      <c r="AQ145" s="846"/>
      <c r="AR145" s="846"/>
      <c r="AS145" s="852"/>
      <c r="AT145" s="853"/>
      <c r="AU145" s="856"/>
      <c r="AV145" s="846"/>
      <c r="AW145" s="845"/>
      <c r="AY145" s="846"/>
      <c r="BA145" s="846"/>
      <c r="BC145" s="846"/>
      <c r="BE145" s="846"/>
      <c r="BG145" s="855">
        <f t="shared" si="22"/>
        <v>0</v>
      </c>
      <c r="BI145" s="846"/>
      <c r="BJ145" s="846"/>
      <c r="BL145" s="855">
        <f t="shared" si="23"/>
        <v>0</v>
      </c>
      <c r="BM145" s="851"/>
    </row>
    <row r="146" spans="1:65" s="847" customFormat="1" ht="20.100000000000001" customHeight="1" x14ac:dyDescent="0.4">
      <c r="A146" s="798"/>
      <c r="B146" s="839" t="str">
        <f t="shared" si="17"/>
        <v>0</v>
      </c>
      <c r="C146" s="840">
        <f t="shared" si="18"/>
        <v>0</v>
      </c>
      <c r="D146" s="841"/>
      <c r="E146" s="840">
        <f t="shared" si="19"/>
        <v>0</v>
      </c>
      <c r="F146" s="842"/>
      <c r="G146" s="843"/>
      <c r="H146" s="843"/>
      <c r="I146" s="843"/>
      <c r="J146" s="844"/>
      <c r="K146" s="845"/>
      <c r="L146" s="846"/>
      <c r="M146" s="845"/>
      <c r="O146" s="846"/>
      <c r="Q146" s="846"/>
      <c r="S146" s="846"/>
      <c r="U146" s="846"/>
      <c r="V146" s="848"/>
      <c r="W146" s="849">
        <f t="shared" si="20"/>
        <v>0</v>
      </c>
      <c r="Y146" s="846"/>
      <c r="Z146" s="846"/>
      <c r="AA146" s="848"/>
      <c r="AB146" s="850">
        <f t="shared" si="21"/>
        <v>0</v>
      </c>
      <c r="AC146" s="851"/>
      <c r="AD146" s="845"/>
      <c r="AE146" s="846"/>
      <c r="AF146" s="845"/>
      <c r="AH146" s="846"/>
      <c r="AJ146" s="846"/>
      <c r="AL146" s="846"/>
      <c r="AN146" s="846"/>
      <c r="AO146" s="852"/>
      <c r="AQ146" s="846"/>
      <c r="AR146" s="846"/>
      <c r="AS146" s="852"/>
      <c r="AT146" s="853"/>
      <c r="AU146" s="856"/>
      <c r="AV146" s="846"/>
      <c r="AW146" s="845"/>
      <c r="AY146" s="846"/>
      <c r="BA146" s="846"/>
      <c r="BC146" s="846"/>
      <c r="BE146" s="846"/>
      <c r="BG146" s="855">
        <f t="shared" si="22"/>
        <v>0</v>
      </c>
      <c r="BI146" s="846"/>
      <c r="BJ146" s="846"/>
      <c r="BL146" s="855">
        <f t="shared" si="23"/>
        <v>0</v>
      </c>
      <c r="BM146" s="851"/>
    </row>
    <row r="147" spans="1:65" s="847" customFormat="1" ht="20.100000000000001" customHeight="1" x14ac:dyDescent="0.4">
      <c r="A147" s="798"/>
      <c r="B147" s="839" t="str">
        <f t="shared" si="17"/>
        <v>0</v>
      </c>
      <c r="C147" s="840">
        <f t="shared" si="18"/>
        <v>0</v>
      </c>
      <c r="D147" s="841"/>
      <c r="E147" s="840">
        <f t="shared" si="19"/>
        <v>0</v>
      </c>
      <c r="F147" s="842"/>
      <c r="G147" s="843"/>
      <c r="H147" s="843"/>
      <c r="I147" s="843"/>
      <c r="J147" s="844"/>
      <c r="K147" s="845"/>
      <c r="L147" s="846"/>
      <c r="M147" s="845"/>
      <c r="O147" s="846"/>
      <c r="Q147" s="846"/>
      <c r="S147" s="846"/>
      <c r="U147" s="846"/>
      <c r="V147" s="848"/>
      <c r="W147" s="849">
        <f t="shared" si="20"/>
        <v>0</v>
      </c>
      <c r="Y147" s="846"/>
      <c r="Z147" s="846"/>
      <c r="AA147" s="848"/>
      <c r="AB147" s="850">
        <f t="shared" si="21"/>
        <v>0</v>
      </c>
      <c r="AC147" s="851"/>
      <c r="AD147" s="845"/>
      <c r="AE147" s="846"/>
      <c r="AF147" s="845"/>
      <c r="AH147" s="846"/>
      <c r="AJ147" s="846"/>
      <c r="AL147" s="846"/>
      <c r="AN147" s="846"/>
      <c r="AO147" s="852"/>
      <c r="AQ147" s="846"/>
      <c r="AR147" s="846"/>
      <c r="AS147" s="852"/>
      <c r="AT147" s="853"/>
      <c r="AU147" s="856"/>
      <c r="AV147" s="846"/>
      <c r="AW147" s="845"/>
      <c r="AY147" s="846"/>
      <c r="BA147" s="846"/>
      <c r="BC147" s="846"/>
      <c r="BE147" s="846"/>
      <c r="BG147" s="855">
        <f t="shared" si="22"/>
        <v>0</v>
      </c>
      <c r="BI147" s="846"/>
      <c r="BJ147" s="846"/>
      <c r="BL147" s="855">
        <f t="shared" si="23"/>
        <v>0</v>
      </c>
      <c r="BM147" s="851"/>
    </row>
    <row r="148" spans="1:65" s="847" customFormat="1" ht="20.100000000000001" customHeight="1" x14ac:dyDescent="0.4">
      <c r="A148" s="798"/>
      <c r="B148" s="839" t="str">
        <f t="shared" si="17"/>
        <v>0</v>
      </c>
      <c r="C148" s="840">
        <f t="shared" si="18"/>
        <v>0</v>
      </c>
      <c r="D148" s="841"/>
      <c r="E148" s="840">
        <f t="shared" si="19"/>
        <v>0</v>
      </c>
      <c r="F148" s="842"/>
      <c r="G148" s="843"/>
      <c r="H148" s="843"/>
      <c r="I148" s="843"/>
      <c r="J148" s="844"/>
      <c r="K148" s="845"/>
      <c r="L148" s="846"/>
      <c r="M148" s="845"/>
      <c r="O148" s="846"/>
      <c r="Q148" s="846"/>
      <c r="S148" s="846"/>
      <c r="U148" s="846"/>
      <c r="V148" s="848"/>
      <c r="W148" s="849">
        <f t="shared" si="20"/>
        <v>0</v>
      </c>
      <c r="Y148" s="846"/>
      <c r="Z148" s="846"/>
      <c r="AA148" s="848"/>
      <c r="AB148" s="850">
        <f t="shared" si="21"/>
        <v>0</v>
      </c>
      <c r="AC148" s="851"/>
      <c r="AD148" s="845"/>
      <c r="AE148" s="846"/>
      <c r="AF148" s="845"/>
      <c r="AH148" s="846"/>
      <c r="AJ148" s="846"/>
      <c r="AL148" s="846"/>
      <c r="AN148" s="846"/>
      <c r="AO148" s="852"/>
      <c r="AQ148" s="846"/>
      <c r="AR148" s="846"/>
      <c r="AS148" s="852"/>
      <c r="AT148" s="853"/>
      <c r="AU148" s="856"/>
      <c r="AV148" s="846"/>
      <c r="AW148" s="845"/>
      <c r="AY148" s="846"/>
      <c r="BA148" s="846"/>
      <c r="BC148" s="846"/>
      <c r="BE148" s="846"/>
      <c r="BG148" s="855">
        <f t="shared" si="22"/>
        <v>0</v>
      </c>
      <c r="BI148" s="846"/>
      <c r="BJ148" s="846"/>
      <c r="BL148" s="855">
        <f t="shared" si="23"/>
        <v>0</v>
      </c>
      <c r="BM148" s="851"/>
    </row>
    <row r="149" spans="1:65" s="847" customFormat="1" ht="20.100000000000001" customHeight="1" x14ac:dyDescent="0.4">
      <c r="A149" s="798"/>
      <c r="B149" s="839" t="str">
        <f t="shared" si="17"/>
        <v>0</v>
      </c>
      <c r="C149" s="840">
        <f t="shared" si="18"/>
        <v>0</v>
      </c>
      <c r="D149" s="841"/>
      <c r="E149" s="840">
        <f t="shared" si="19"/>
        <v>0</v>
      </c>
      <c r="F149" s="842"/>
      <c r="G149" s="843"/>
      <c r="H149" s="843"/>
      <c r="I149" s="843"/>
      <c r="J149" s="844"/>
      <c r="K149" s="845"/>
      <c r="L149" s="846"/>
      <c r="M149" s="845"/>
      <c r="O149" s="846"/>
      <c r="Q149" s="846"/>
      <c r="S149" s="846"/>
      <c r="U149" s="846"/>
      <c r="V149" s="848"/>
      <c r="W149" s="849">
        <f t="shared" si="20"/>
        <v>0</v>
      </c>
      <c r="Y149" s="846"/>
      <c r="Z149" s="846"/>
      <c r="AA149" s="848"/>
      <c r="AB149" s="850">
        <f t="shared" si="21"/>
        <v>0</v>
      </c>
      <c r="AC149" s="851"/>
      <c r="AD149" s="845"/>
      <c r="AE149" s="846"/>
      <c r="AF149" s="845"/>
      <c r="AH149" s="846"/>
      <c r="AJ149" s="846"/>
      <c r="AL149" s="846"/>
      <c r="AN149" s="846"/>
      <c r="AO149" s="852"/>
      <c r="AQ149" s="846"/>
      <c r="AR149" s="846"/>
      <c r="AS149" s="852"/>
      <c r="AT149" s="853"/>
      <c r="AU149" s="856"/>
      <c r="AV149" s="846"/>
      <c r="AW149" s="845"/>
      <c r="AY149" s="846"/>
      <c r="BA149" s="846"/>
      <c r="BC149" s="846"/>
      <c r="BE149" s="846"/>
      <c r="BG149" s="855">
        <f t="shared" si="22"/>
        <v>0</v>
      </c>
      <c r="BI149" s="846"/>
      <c r="BJ149" s="846"/>
      <c r="BL149" s="855">
        <f t="shared" si="23"/>
        <v>0</v>
      </c>
      <c r="BM149" s="851"/>
    </row>
    <row r="150" spans="1:65" s="847" customFormat="1" ht="20.100000000000001" customHeight="1" x14ac:dyDescent="0.4">
      <c r="A150" s="798"/>
      <c r="B150" s="839" t="str">
        <f t="shared" si="17"/>
        <v>0</v>
      </c>
      <c r="C150" s="840">
        <f t="shared" si="18"/>
        <v>0</v>
      </c>
      <c r="D150" s="841"/>
      <c r="E150" s="840">
        <f t="shared" si="19"/>
        <v>0</v>
      </c>
      <c r="F150" s="842"/>
      <c r="G150" s="843"/>
      <c r="H150" s="843"/>
      <c r="I150" s="843"/>
      <c r="J150" s="844"/>
      <c r="K150" s="845"/>
      <c r="L150" s="846"/>
      <c r="M150" s="845"/>
      <c r="O150" s="846"/>
      <c r="Q150" s="846"/>
      <c r="S150" s="846"/>
      <c r="U150" s="846"/>
      <c r="V150" s="848"/>
      <c r="W150" s="849">
        <f t="shared" si="20"/>
        <v>0</v>
      </c>
      <c r="Y150" s="846"/>
      <c r="Z150" s="846"/>
      <c r="AA150" s="848"/>
      <c r="AB150" s="850">
        <f t="shared" si="21"/>
        <v>0</v>
      </c>
      <c r="AC150" s="851"/>
      <c r="AD150" s="845"/>
      <c r="AE150" s="846"/>
      <c r="AF150" s="845"/>
      <c r="AH150" s="846"/>
      <c r="AJ150" s="846"/>
      <c r="AL150" s="846"/>
      <c r="AN150" s="846"/>
      <c r="AO150" s="852"/>
      <c r="AQ150" s="846"/>
      <c r="AR150" s="846"/>
      <c r="AS150" s="852"/>
      <c r="AT150" s="853"/>
      <c r="AU150" s="856"/>
      <c r="AV150" s="846"/>
      <c r="AW150" s="845"/>
      <c r="AY150" s="846"/>
      <c r="BA150" s="846"/>
      <c r="BC150" s="846"/>
      <c r="BE150" s="846"/>
      <c r="BG150" s="855">
        <f t="shared" si="22"/>
        <v>0</v>
      </c>
      <c r="BI150" s="846"/>
      <c r="BJ150" s="846"/>
      <c r="BL150" s="855">
        <f t="shared" si="23"/>
        <v>0</v>
      </c>
      <c r="BM150" s="851"/>
    </row>
    <row r="151" spans="1:65" s="847" customFormat="1" ht="20.100000000000001" customHeight="1" x14ac:dyDescent="0.4">
      <c r="A151" s="798"/>
      <c r="B151" s="839" t="str">
        <f t="shared" si="17"/>
        <v>0</v>
      </c>
      <c r="C151" s="840">
        <f t="shared" si="18"/>
        <v>0</v>
      </c>
      <c r="D151" s="841"/>
      <c r="E151" s="840">
        <f t="shared" si="19"/>
        <v>0</v>
      </c>
      <c r="F151" s="842"/>
      <c r="G151" s="843"/>
      <c r="H151" s="843"/>
      <c r="I151" s="843"/>
      <c r="J151" s="844"/>
      <c r="K151" s="845"/>
      <c r="L151" s="846"/>
      <c r="M151" s="845"/>
      <c r="O151" s="846"/>
      <c r="Q151" s="846"/>
      <c r="S151" s="846"/>
      <c r="U151" s="846"/>
      <c r="V151" s="848"/>
      <c r="W151" s="849">
        <f t="shared" si="20"/>
        <v>0</v>
      </c>
      <c r="Y151" s="846"/>
      <c r="Z151" s="846"/>
      <c r="AA151" s="848"/>
      <c r="AB151" s="850">
        <f t="shared" si="21"/>
        <v>0</v>
      </c>
      <c r="AC151" s="851"/>
      <c r="AD151" s="845"/>
      <c r="AE151" s="846"/>
      <c r="AF151" s="845"/>
      <c r="AH151" s="846"/>
      <c r="AJ151" s="846"/>
      <c r="AL151" s="846"/>
      <c r="AN151" s="846"/>
      <c r="AO151" s="852"/>
      <c r="AQ151" s="846"/>
      <c r="AR151" s="846"/>
      <c r="AS151" s="852"/>
      <c r="AT151" s="853"/>
      <c r="AU151" s="856"/>
      <c r="AV151" s="846"/>
      <c r="AW151" s="845"/>
      <c r="AY151" s="846"/>
      <c r="BA151" s="846"/>
      <c r="BC151" s="846"/>
      <c r="BE151" s="846"/>
      <c r="BG151" s="855">
        <f t="shared" si="22"/>
        <v>0</v>
      </c>
      <c r="BI151" s="846"/>
      <c r="BJ151" s="846"/>
      <c r="BL151" s="855">
        <f t="shared" si="23"/>
        <v>0</v>
      </c>
      <c r="BM151" s="851"/>
    </row>
    <row r="152" spans="1:65" s="847" customFormat="1" ht="20.100000000000001" customHeight="1" x14ac:dyDescent="0.4">
      <c r="A152" s="798"/>
      <c r="B152" s="839" t="str">
        <f t="shared" si="17"/>
        <v>0</v>
      </c>
      <c r="C152" s="840">
        <f t="shared" si="18"/>
        <v>0</v>
      </c>
      <c r="D152" s="841"/>
      <c r="E152" s="840">
        <f t="shared" si="19"/>
        <v>0</v>
      </c>
      <c r="F152" s="842"/>
      <c r="G152" s="843"/>
      <c r="H152" s="843"/>
      <c r="I152" s="843"/>
      <c r="J152" s="844"/>
      <c r="K152" s="845"/>
      <c r="L152" s="846"/>
      <c r="M152" s="845"/>
      <c r="O152" s="846"/>
      <c r="Q152" s="846"/>
      <c r="S152" s="846"/>
      <c r="U152" s="846"/>
      <c r="V152" s="848"/>
      <c r="W152" s="849">
        <f t="shared" si="20"/>
        <v>0</v>
      </c>
      <c r="Y152" s="846"/>
      <c r="Z152" s="846"/>
      <c r="AA152" s="848"/>
      <c r="AB152" s="850">
        <f t="shared" si="21"/>
        <v>0</v>
      </c>
      <c r="AC152" s="851"/>
      <c r="AD152" s="845"/>
      <c r="AE152" s="846"/>
      <c r="AF152" s="845"/>
      <c r="AH152" s="846"/>
      <c r="AJ152" s="846"/>
      <c r="AL152" s="846"/>
      <c r="AN152" s="846"/>
      <c r="AO152" s="852"/>
      <c r="AQ152" s="846"/>
      <c r="AR152" s="846"/>
      <c r="AS152" s="852"/>
      <c r="AT152" s="853"/>
      <c r="AU152" s="856"/>
      <c r="AV152" s="846"/>
      <c r="AW152" s="845"/>
      <c r="AY152" s="846"/>
      <c r="BA152" s="846"/>
      <c r="BC152" s="846"/>
      <c r="BE152" s="846"/>
      <c r="BG152" s="855">
        <f t="shared" si="22"/>
        <v>0</v>
      </c>
      <c r="BI152" s="846"/>
      <c r="BJ152" s="846"/>
      <c r="BL152" s="855">
        <f t="shared" si="23"/>
        <v>0</v>
      </c>
      <c r="BM152" s="851"/>
    </row>
    <row r="153" spans="1:65" s="847" customFormat="1" ht="20.100000000000001" customHeight="1" x14ac:dyDescent="0.4">
      <c r="A153" s="798"/>
      <c r="B153" s="839" t="str">
        <f t="shared" si="17"/>
        <v>0</v>
      </c>
      <c r="C153" s="840">
        <f t="shared" si="18"/>
        <v>0</v>
      </c>
      <c r="D153" s="841"/>
      <c r="E153" s="840">
        <f t="shared" si="19"/>
        <v>0</v>
      </c>
      <c r="F153" s="842"/>
      <c r="G153" s="843"/>
      <c r="H153" s="843"/>
      <c r="I153" s="843"/>
      <c r="J153" s="844"/>
      <c r="K153" s="845"/>
      <c r="L153" s="846"/>
      <c r="M153" s="845"/>
      <c r="O153" s="846"/>
      <c r="Q153" s="846"/>
      <c r="S153" s="846"/>
      <c r="U153" s="846"/>
      <c r="V153" s="848"/>
      <c r="W153" s="849">
        <f t="shared" si="20"/>
        <v>0</v>
      </c>
      <c r="Y153" s="846"/>
      <c r="Z153" s="846"/>
      <c r="AA153" s="848"/>
      <c r="AB153" s="850">
        <f t="shared" si="21"/>
        <v>0</v>
      </c>
      <c r="AC153" s="851"/>
      <c r="AD153" s="845"/>
      <c r="AE153" s="846"/>
      <c r="AF153" s="845"/>
      <c r="AH153" s="846"/>
      <c r="AJ153" s="846"/>
      <c r="AL153" s="846"/>
      <c r="AN153" s="846"/>
      <c r="AO153" s="852"/>
      <c r="AQ153" s="846"/>
      <c r="AR153" s="846"/>
      <c r="AS153" s="852"/>
      <c r="AT153" s="853"/>
      <c r="AU153" s="856"/>
      <c r="AV153" s="846"/>
      <c r="AW153" s="845"/>
      <c r="AY153" s="846"/>
      <c r="BA153" s="846"/>
      <c r="BC153" s="846"/>
      <c r="BE153" s="846"/>
      <c r="BG153" s="855">
        <f t="shared" si="22"/>
        <v>0</v>
      </c>
      <c r="BI153" s="846"/>
      <c r="BJ153" s="846"/>
      <c r="BL153" s="855">
        <f t="shared" si="23"/>
        <v>0</v>
      </c>
      <c r="BM153" s="851"/>
    </row>
    <row r="154" spans="1:65" s="847" customFormat="1" ht="20.100000000000001" customHeight="1" x14ac:dyDescent="0.4">
      <c r="A154" s="798"/>
      <c r="B154" s="839" t="str">
        <f t="shared" si="17"/>
        <v>0</v>
      </c>
      <c r="C154" s="840">
        <f t="shared" si="18"/>
        <v>0</v>
      </c>
      <c r="D154" s="841"/>
      <c r="E154" s="840">
        <f t="shared" si="19"/>
        <v>0</v>
      </c>
      <c r="F154" s="842"/>
      <c r="G154" s="843"/>
      <c r="H154" s="843"/>
      <c r="I154" s="843"/>
      <c r="J154" s="844"/>
      <c r="K154" s="845"/>
      <c r="L154" s="846"/>
      <c r="M154" s="845"/>
      <c r="O154" s="846"/>
      <c r="Q154" s="846"/>
      <c r="S154" s="846"/>
      <c r="U154" s="846"/>
      <c r="V154" s="848"/>
      <c r="W154" s="849">
        <f t="shared" si="20"/>
        <v>0</v>
      </c>
      <c r="Y154" s="846"/>
      <c r="Z154" s="846"/>
      <c r="AA154" s="848"/>
      <c r="AB154" s="850">
        <f t="shared" si="21"/>
        <v>0</v>
      </c>
      <c r="AC154" s="851"/>
      <c r="AD154" s="845"/>
      <c r="AE154" s="846"/>
      <c r="AF154" s="845"/>
      <c r="AH154" s="846"/>
      <c r="AJ154" s="846"/>
      <c r="AL154" s="846"/>
      <c r="AN154" s="846"/>
      <c r="AO154" s="852"/>
      <c r="AQ154" s="846"/>
      <c r="AR154" s="846"/>
      <c r="AS154" s="852"/>
      <c r="AT154" s="853"/>
      <c r="AU154" s="856"/>
      <c r="AV154" s="846"/>
      <c r="AW154" s="845"/>
      <c r="AY154" s="846"/>
      <c r="BA154" s="846"/>
      <c r="BC154" s="846"/>
      <c r="BE154" s="846"/>
      <c r="BG154" s="855">
        <f t="shared" si="22"/>
        <v>0</v>
      </c>
      <c r="BI154" s="846"/>
      <c r="BJ154" s="846"/>
      <c r="BL154" s="855">
        <f t="shared" si="23"/>
        <v>0</v>
      </c>
      <c r="BM154" s="851"/>
    </row>
    <row r="155" spans="1:65" s="847" customFormat="1" ht="20.100000000000001" customHeight="1" x14ac:dyDescent="0.4">
      <c r="A155" s="798"/>
      <c r="B155" s="839" t="str">
        <f t="shared" si="17"/>
        <v>0</v>
      </c>
      <c r="C155" s="840">
        <f t="shared" si="18"/>
        <v>0</v>
      </c>
      <c r="D155" s="841"/>
      <c r="E155" s="840">
        <f t="shared" si="19"/>
        <v>0</v>
      </c>
      <c r="F155" s="842"/>
      <c r="G155" s="843"/>
      <c r="H155" s="843"/>
      <c r="I155" s="843"/>
      <c r="J155" s="844"/>
      <c r="K155" s="845"/>
      <c r="L155" s="846"/>
      <c r="M155" s="845"/>
      <c r="O155" s="846"/>
      <c r="Q155" s="846"/>
      <c r="S155" s="846"/>
      <c r="U155" s="846"/>
      <c r="V155" s="848"/>
      <c r="W155" s="849">
        <f t="shared" si="20"/>
        <v>0</v>
      </c>
      <c r="Y155" s="846"/>
      <c r="Z155" s="846"/>
      <c r="AA155" s="848"/>
      <c r="AB155" s="850">
        <f t="shared" si="21"/>
        <v>0</v>
      </c>
      <c r="AC155" s="851"/>
      <c r="AD155" s="845"/>
      <c r="AE155" s="846"/>
      <c r="AF155" s="845"/>
      <c r="AH155" s="846"/>
      <c r="AJ155" s="846"/>
      <c r="AL155" s="846"/>
      <c r="AN155" s="846"/>
      <c r="AO155" s="852"/>
      <c r="AQ155" s="846"/>
      <c r="AR155" s="846"/>
      <c r="AS155" s="852"/>
      <c r="AT155" s="853"/>
      <c r="AU155" s="856"/>
      <c r="AV155" s="846"/>
      <c r="AW155" s="845"/>
      <c r="AY155" s="846"/>
      <c r="BA155" s="846"/>
      <c r="BC155" s="846"/>
      <c r="BE155" s="846"/>
      <c r="BG155" s="855">
        <f t="shared" si="22"/>
        <v>0</v>
      </c>
      <c r="BI155" s="846"/>
      <c r="BJ155" s="846"/>
      <c r="BL155" s="855">
        <f t="shared" si="23"/>
        <v>0</v>
      </c>
      <c r="BM155" s="851"/>
    </row>
    <row r="156" spans="1:65" s="847" customFormat="1" ht="20.100000000000001" customHeight="1" x14ac:dyDescent="0.4">
      <c r="A156" s="798"/>
      <c r="B156" s="839" t="str">
        <f t="shared" si="17"/>
        <v>0</v>
      </c>
      <c r="C156" s="840">
        <f t="shared" si="18"/>
        <v>0</v>
      </c>
      <c r="D156" s="841"/>
      <c r="E156" s="840">
        <f t="shared" si="19"/>
        <v>0</v>
      </c>
      <c r="F156" s="842"/>
      <c r="G156" s="843"/>
      <c r="H156" s="843"/>
      <c r="I156" s="843"/>
      <c r="J156" s="844"/>
      <c r="K156" s="845"/>
      <c r="L156" s="846"/>
      <c r="M156" s="845"/>
      <c r="O156" s="846"/>
      <c r="Q156" s="846"/>
      <c r="S156" s="846"/>
      <c r="U156" s="846"/>
      <c r="V156" s="848"/>
      <c r="W156" s="849">
        <f t="shared" si="20"/>
        <v>0</v>
      </c>
      <c r="Y156" s="846"/>
      <c r="Z156" s="846"/>
      <c r="AA156" s="848"/>
      <c r="AB156" s="850">
        <f t="shared" si="21"/>
        <v>0</v>
      </c>
      <c r="AC156" s="851"/>
      <c r="AD156" s="845"/>
      <c r="AE156" s="846"/>
      <c r="AF156" s="845"/>
      <c r="AH156" s="846"/>
      <c r="AJ156" s="846"/>
      <c r="AL156" s="846"/>
      <c r="AN156" s="846"/>
      <c r="AO156" s="852"/>
      <c r="AQ156" s="846"/>
      <c r="AR156" s="846"/>
      <c r="AS156" s="852"/>
      <c r="AT156" s="853"/>
      <c r="AU156" s="856"/>
      <c r="AV156" s="846"/>
      <c r="AW156" s="845"/>
      <c r="AY156" s="846"/>
      <c r="BA156" s="846"/>
      <c r="BC156" s="846"/>
      <c r="BE156" s="846"/>
      <c r="BG156" s="855">
        <f t="shared" si="22"/>
        <v>0</v>
      </c>
      <c r="BI156" s="846"/>
      <c r="BJ156" s="846"/>
      <c r="BL156" s="855">
        <f t="shared" si="23"/>
        <v>0</v>
      </c>
      <c r="BM156" s="851"/>
    </row>
    <row r="157" spans="1:65" s="847" customFormat="1" ht="20.100000000000001" customHeight="1" x14ac:dyDescent="0.4">
      <c r="A157" s="798"/>
      <c r="B157" s="839" t="str">
        <f t="shared" si="17"/>
        <v>0</v>
      </c>
      <c r="C157" s="840">
        <f t="shared" si="18"/>
        <v>0</v>
      </c>
      <c r="D157" s="841"/>
      <c r="E157" s="840">
        <f t="shared" si="19"/>
        <v>0</v>
      </c>
      <c r="F157" s="842"/>
      <c r="G157" s="843"/>
      <c r="H157" s="843"/>
      <c r="I157" s="843"/>
      <c r="J157" s="844"/>
      <c r="K157" s="845"/>
      <c r="L157" s="846"/>
      <c r="M157" s="845"/>
      <c r="O157" s="846"/>
      <c r="Q157" s="846"/>
      <c r="S157" s="846"/>
      <c r="U157" s="846"/>
      <c r="V157" s="848"/>
      <c r="W157" s="849">
        <f t="shared" si="20"/>
        <v>0</v>
      </c>
      <c r="Y157" s="846"/>
      <c r="Z157" s="846"/>
      <c r="AA157" s="848"/>
      <c r="AB157" s="850">
        <f t="shared" si="21"/>
        <v>0</v>
      </c>
      <c r="AC157" s="851"/>
      <c r="AD157" s="845"/>
      <c r="AE157" s="846"/>
      <c r="AF157" s="845"/>
      <c r="AH157" s="846"/>
      <c r="AJ157" s="846"/>
      <c r="AL157" s="846"/>
      <c r="AN157" s="846"/>
      <c r="AO157" s="852"/>
      <c r="AQ157" s="846"/>
      <c r="AR157" s="846"/>
      <c r="AS157" s="852"/>
      <c r="AT157" s="853"/>
      <c r="AU157" s="856"/>
      <c r="AV157" s="846"/>
      <c r="AW157" s="845"/>
      <c r="AY157" s="846"/>
      <c r="BA157" s="846"/>
      <c r="BC157" s="846"/>
      <c r="BE157" s="846"/>
      <c r="BG157" s="855">
        <f t="shared" si="22"/>
        <v>0</v>
      </c>
      <c r="BI157" s="846"/>
      <c r="BJ157" s="846"/>
      <c r="BL157" s="855">
        <f t="shared" si="23"/>
        <v>0</v>
      </c>
      <c r="BM157" s="851"/>
    </row>
    <row r="158" spans="1:65" s="847" customFormat="1" ht="20.100000000000001" customHeight="1" x14ac:dyDescent="0.4">
      <c r="A158" s="798"/>
      <c r="B158" s="839" t="str">
        <f t="shared" si="17"/>
        <v>0</v>
      </c>
      <c r="C158" s="840">
        <f t="shared" si="18"/>
        <v>0</v>
      </c>
      <c r="D158" s="841"/>
      <c r="E158" s="840">
        <f t="shared" si="19"/>
        <v>0</v>
      </c>
      <c r="F158" s="842"/>
      <c r="G158" s="843"/>
      <c r="H158" s="843"/>
      <c r="I158" s="843"/>
      <c r="J158" s="844"/>
      <c r="K158" s="845"/>
      <c r="L158" s="846"/>
      <c r="M158" s="845"/>
      <c r="O158" s="846"/>
      <c r="Q158" s="846"/>
      <c r="S158" s="846"/>
      <c r="U158" s="846"/>
      <c r="V158" s="848"/>
      <c r="W158" s="849">
        <f t="shared" si="20"/>
        <v>0</v>
      </c>
      <c r="Y158" s="846"/>
      <c r="Z158" s="846"/>
      <c r="AA158" s="848"/>
      <c r="AB158" s="850">
        <f t="shared" si="21"/>
        <v>0</v>
      </c>
      <c r="AC158" s="851"/>
      <c r="AD158" s="845"/>
      <c r="AE158" s="846"/>
      <c r="AF158" s="845"/>
      <c r="AH158" s="846"/>
      <c r="AJ158" s="846"/>
      <c r="AL158" s="846"/>
      <c r="AN158" s="846"/>
      <c r="AO158" s="852"/>
      <c r="AQ158" s="846"/>
      <c r="AR158" s="846"/>
      <c r="AS158" s="852"/>
      <c r="AT158" s="853"/>
      <c r="AU158" s="856"/>
      <c r="AV158" s="846"/>
      <c r="AW158" s="845"/>
      <c r="AY158" s="846"/>
      <c r="BA158" s="846"/>
      <c r="BC158" s="846"/>
      <c r="BE158" s="846"/>
      <c r="BG158" s="855">
        <f t="shared" si="22"/>
        <v>0</v>
      </c>
      <c r="BI158" s="846"/>
      <c r="BJ158" s="846"/>
      <c r="BL158" s="855">
        <f t="shared" si="23"/>
        <v>0</v>
      </c>
      <c r="BM158" s="851"/>
    </row>
    <row r="159" spans="1:65" s="847" customFormat="1" ht="20.100000000000001" customHeight="1" x14ac:dyDescent="0.4">
      <c r="A159" s="798"/>
      <c r="B159" s="839" t="str">
        <f t="shared" si="17"/>
        <v>0</v>
      </c>
      <c r="C159" s="840">
        <f t="shared" si="18"/>
        <v>0</v>
      </c>
      <c r="D159" s="841"/>
      <c r="E159" s="840">
        <f t="shared" si="19"/>
        <v>0</v>
      </c>
      <c r="F159" s="842"/>
      <c r="G159" s="843"/>
      <c r="H159" s="843"/>
      <c r="I159" s="843"/>
      <c r="J159" s="844"/>
      <c r="K159" s="845"/>
      <c r="L159" s="846"/>
      <c r="M159" s="845"/>
      <c r="O159" s="846"/>
      <c r="Q159" s="846"/>
      <c r="S159" s="846"/>
      <c r="U159" s="846"/>
      <c r="V159" s="848"/>
      <c r="W159" s="849">
        <f t="shared" si="20"/>
        <v>0</v>
      </c>
      <c r="Y159" s="846"/>
      <c r="Z159" s="846"/>
      <c r="AA159" s="848"/>
      <c r="AB159" s="850">
        <f t="shared" si="21"/>
        <v>0</v>
      </c>
      <c r="AC159" s="851"/>
      <c r="AD159" s="845"/>
      <c r="AE159" s="846"/>
      <c r="AF159" s="845"/>
      <c r="AH159" s="846"/>
      <c r="AJ159" s="846"/>
      <c r="AL159" s="846"/>
      <c r="AN159" s="846"/>
      <c r="AO159" s="852"/>
      <c r="AQ159" s="846"/>
      <c r="AR159" s="846"/>
      <c r="AS159" s="852"/>
      <c r="AT159" s="853"/>
      <c r="AU159" s="856"/>
      <c r="AV159" s="846"/>
      <c r="AW159" s="845"/>
      <c r="AY159" s="846"/>
      <c r="BA159" s="846"/>
      <c r="BC159" s="846"/>
      <c r="BE159" s="846"/>
      <c r="BG159" s="855">
        <f t="shared" si="22"/>
        <v>0</v>
      </c>
      <c r="BI159" s="846"/>
      <c r="BJ159" s="846"/>
      <c r="BL159" s="855">
        <f t="shared" si="23"/>
        <v>0</v>
      </c>
      <c r="BM159" s="851"/>
    </row>
    <row r="160" spans="1:65" s="847" customFormat="1" ht="20.100000000000001" customHeight="1" x14ac:dyDescent="0.4">
      <c r="A160" s="798"/>
      <c r="B160" s="839" t="str">
        <f t="shared" si="17"/>
        <v>0</v>
      </c>
      <c r="C160" s="840">
        <f t="shared" si="18"/>
        <v>0</v>
      </c>
      <c r="D160" s="841"/>
      <c r="E160" s="840">
        <f t="shared" si="19"/>
        <v>0</v>
      </c>
      <c r="F160" s="842"/>
      <c r="G160" s="843"/>
      <c r="H160" s="843"/>
      <c r="I160" s="843"/>
      <c r="J160" s="844"/>
      <c r="K160" s="845"/>
      <c r="L160" s="846"/>
      <c r="M160" s="845"/>
      <c r="O160" s="846"/>
      <c r="Q160" s="846"/>
      <c r="S160" s="846"/>
      <c r="U160" s="846"/>
      <c r="V160" s="848"/>
      <c r="W160" s="849">
        <f t="shared" si="20"/>
        <v>0</v>
      </c>
      <c r="Y160" s="846"/>
      <c r="Z160" s="846"/>
      <c r="AA160" s="848"/>
      <c r="AB160" s="850">
        <f t="shared" si="21"/>
        <v>0</v>
      </c>
      <c r="AC160" s="851"/>
      <c r="AD160" s="845"/>
      <c r="AE160" s="846"/>
      <c r="AF160" s="845"/>
      <c r="AH160" s="846"/>
      <c r="AJ160" s="846"/>
      <c r="AL160" s="846"/>
      <c r="AN160" s="846"/>
      <c r="AO160" s="852"/>
      <c r="AQ160" s="846"/>
      <c r="AR160" s="846"/>
      <c r="AS160" s="852"/>
      <c r="AT160" s="853"/>
      <c r="AU160" s="856"/>
      <c r="AV160" s="846"/>
      <c r="AW160" s="845"/>
      <c r="AY160" s="846"/>
      <c r="BA160" s="846"/>
      <c r="BC160" s="846"/>
      <c r="BE160" s="846"/>
      <c r="BG160" s="855">
        <f t="shared" si="22"/>
        <v>0</v>
      </c>
      <c r="BI160" s="846"/>
      <c r="BJ160" s="846"/>
      <c r="BL160" s="855">
        <f t="shared" si="23"/>
        <v>0</v>
      </c>
      <c r="BM160" s="851"/>
    </row>
    <row r="161" spans="1:65" s="847" customFormat="1" ht="20.100000000000001" customHeight="1" x14ac:dyDescent="0.4">
      <c r="A161" s="798"/>
      <c r="B161" s="839" t="str">
        <f t="shared" si="17"/>
        <v>0</v>
      </c>
      <c r="C161" s="840">
        <f t="shared" si="18"/>
        <v>0</v>
      </c>
      <c r="D161" s="841"/>
      <c r="E161" s="840">
        <f t="shared" si="19"/>
        <v>0</v>
      </c>
      <c r="F161" s="842"/>
      <c r="G161" s="843"/>
      <c r="H161" s="843"/>
      <c r="I161" s="843"/>
      <c r="J161" s="844"/>
      <c r="K161" s="845"/>
      <c r="L161" s="846"/>
      <c r="M161" s="845"/>
      <c r="O161" s="846"/>
      <c r="Q161" s="846"/>
      <c r="S161" s="846"/>
      <c r="U161" s="846"/>
      <c r="V161" s="848"/>
      <c r="W161" s="849">
        <f t="shared" si="20"/>
        <v>0</v>
      </c>
      <c r="Y161" s="846"/>
      <c r="Z161" s="846"/>
      <c r="AA161" s="848"/>
      <c r="AB161" s="850">
        <f t="shared" si="21"/>
        <v>0</v>
      </c>
      <c r="AC161" s="851"/>
      <c r="AD161" s="845"/>
      <c r="AE161" s="846"/>
      <c r="AF161" s="845"/>
      <c r="AH161" s="846"/>
      <c r="AJ161" s="846"/>
      <c r="AL161" s="846"/>
      <c r="AN161" s="846"/>
      <c r="AO161" s="852"/>
      <c r="AQ161" s="846"/>
      <c r="AR161" s="846"/>
      <c r="AS161" s="852"/>
      <c r="AT161" s="853"/>
      <c r="AU161" s="856"/>
      <c r="AV161" s="846"/>
      <c r="AW161" s="845"/>
      <c r="AY161" s="846"/>
      <c r="BA161" s="846"/>
      <c r="BC161" s="846"/>
      <c r="BE161" s="846"/>
      <c r="BG161" s="855">
        <f t="shared" si="22"/>
        <v>0</v>
      </c>
      <c r="BI161" s="846"/>
      <c r="BJ161" s="846"/>
      <c r="BL161" s="855">
        <f t="shared" si="23"/>
        <v>0</v>
      </c>
      <c r="BM161" s="851"/>
    </row>
    <row r="162" spans="1:65" s="847" customFormat="1" ht="20.100000000000001" customHeight="1" x14ac:dyDescent="0.4">
      <c r="A162" s="798"/>
      <c r="B162" s="839" t="str">
        <f t="shared" si="17"/>
        <v>0</v>
      </c>
      <c r="C162" s="840">
        <f t="shared" si="18"/>
        <v>0</v>
      </c>
      <c r="D162" s="841"/>
      <c r="E162" s="840">
        <f t="shared" si="19"/>
        <v>0</v>
      </c>
      <c r="F162" s="842"/>
      <c r="G162" s="843"/>
      <c r="H162" s="843"/>
      <c r="I162" s="843"/>
      <c r="J162" s="844"/>
      <c r="K162" s="845"/>
      <c r="L162" s="846"/>
      <c r="M162" s="845"/>
      <c r="O162" s="846"/>
      <c r="Q162" s="846"/>
      <c r="S162" s="846"/>
      <c r="U162" s="846"/>
      <c r="V162" s="848"/>
      <c r="W162" s="849">
        <f t="shared" si="20"/>
        <v>0</v>
      </c>
      <c r="Y162" s="846"/>
      <c r="Z162" s="846"/>
      <c r="AA162" s="848"/>
      <c r="AB162" s="850">
        <f t="shared" si="21"/>
        <v>0</v>
      </c>
      <c r="AC162" s="851"/>
      <c r="AD162" s="845"/>
      <c r="AE162" s="846"/>
      <c r="AF162" s="845"/>
      <c r="AH162" s="846"/>
      <c r="AJ162" s="846"/>
      <c r="AL162" s="846"/>
      <c r="AN162" s="846"/>
      <c r="AO162" s="852"/>
      <c r="AQ162" s="846"/>
      <c r="AR162" s="846"/>
      <c r="AS162" s="852"/>
      <c r="AT162" s="853"/>
      <c r="AU162" s="856"/>
      <c r="AV162" s="846"/>
      <c r="AW162" s="845"/>
      <c r="AY162" s="846"/>
      <c r="BA162" s="846"/>
      <c r="BC162" s="846"/>
      <c r="BE162" s="846"/>
      <c r="BG162" s="855">
        <f t="shared" si="22"/>
        <v>0</v>
      </c>
      <c r="BI162" s="846"/>
      <c r="BJ162" s="846"/>
      <c r="BL162" s="855">
        <f t="shared" si="23"/>
        <v>0</v>
      </c>
      <c r="BM162" s="851"/>
    </row>
    <row r="163" spans="1:65" s="847" customFormat="1" ht="20.100000000000001" customHeight="1" x14ac:dyDescent="0.4">
      <c r="A163" s="798"/>
      <c r="B163" s="839" t="str">
        <f t="shared" si="17"/>
        <v>0</v>
      </c>
      <c r="C163" s="840">
        <f t="shared" si="18"/>
        <v>0</v>
      </c>
      <c r="D163" s="841"/>
      <c r="E163" s="840">
        <f t="shared" si="19"/>
        <v>0</v>
      </c>
      <c r="F163" s="842"/>
      <c r="G163" s="843"/>
      <c r="H163" s="843"/>
      <c r="I163" s="843"/>
      <c r="J163" s="844"/>
      <c r="K163" s="845"/>
      <c r="L163" s="846"/>
      <c r="M163" s="845"/>
      <c r="O163" s="846"/>
      <c r="Q163" s="846"/>
      <c r="S163" s="846"/>
      <c r="U163" s="846"/>
      <c r="V163" s="848"/>
      <c r="W163" s="849">
        <f t="shared" si="20"/>
        <v>0</v>
      </c>
      <c r="Y163" s="846"/>
      <c r="Z163" s="846"/>
      <c r="AA163" s="848"/>
      <c r="AB163" s="850">
        <f t="shared" si="21"/>
        <v>0</v>
      </c>
      <c r="AC163" s="851"/>
      <c r="AD163" s="845"/>
      <c r="AE163" s="846"/>
      <c r="AF163" s="845"/>
      <c r="AH163" s="846"/>
      <c r="AJ163" s="846"/>
      <c r="AL163" s="846"/>
      <c r="AN163" s="846"/>
      <c r="AO163" s="852"/>
      <c r="AQ163" s="846"/>
      <c r="AR163" s="846"/>
      <c r="AS163" s="852"/>
      <c r="AT163" s="853"/>
      <c r="AU163" s="856"/>
      <c r="AV163" s="846"/>
      <c r="AW163" s="845"/>
      <c r="AY163" s="846"/>
      <c r="BA163" s="846"/>
      <c r="BC163" s="846"/>
      <c r="BE163" s="846"/>
      <c r="BG163" s="855">
        <f t="shared" si="22"/>
        <v>0</v>
      </c>
      <c r="BI163" s="846"/>
      <c r="BJ163" s="846"/>
      <c r="BL163" s="855">
        <f t="shared" si="23"/>
        <v>0</v>
      </c>
      <c r="BM163" s="851"/>
    </row>
    <row r="164" spans="1:65" s="847" customFormat="1" ht="20.100000000000001" customHeight="1" x14ac:dyDescent="0.4">
      <c r="A164" s="798"/>
      <c r="B164" s="839" t="str">
        <f t="shared" si="17"/>
        <v>0</v>
      </c>
      <c r="C164" s="840">
        <f t="shared" si="18"/>
        <v>0</v>
      </c>
      <c r="D164" s="841"/>
      <c r="E164" s="840">
        <f t="shared" si="19"/>
        <v>0</v>
      </c>
      <c r="F164" s="842"/>
      <c r="G164" s="843"/>
      <c r="H164" s="843"/>
      <c r="I164" s="843"/>
      <c r="J164" s="844"/>
      <c r="K164" s="845"/>
      <c r="L164" s="846"/>
      <c r="M164" s="845"/>
      <c r="O164" s="846"/>
      <c r="Q164" s="846"/>
      <c r="S164" s="846"/>
      <c r="U164" s="846"/>
      <c r="V164" s="848"/>
      <c r="W164" s="849">
        <f t="shared" si="20"/>
        <v>0</v>
      </c>
      <c r="Y164" s="846"/>
      <c r="Z164" s="846"/>
      <c r="AA164" s="848"/>
      <c r="AB164" s="850">
        <f t="shared" si="21"/>
        <v>0</v>
      </c>
      <c r="AC164" s="851"/>
      <c r="AD164" s="845"/>
      <c r="AE164" s="846"/>
      <c r="AF164" s="845"/>
      <c r="AH164" s="846"/>
      <c r="AJ164" s="846"/>
      <c r="AL164" s="846"/>
      <c r="AN164" s="846"/>
      <c r="AO164" s="852"/>
      <c r="AQ164" s="846"/>
      <c r="AR164" s="846"/>
      <c r="AS164" s="852"/>
      <c r="AT164" s="853"/>
      <c r="AU164" s="856"/>
      <c r="AV164" s="846"/>
      <c r="AW164" s="845"/>
      <c r="AY164" s="846"/>
      <c r="BA164" s="846"/>
      <c r="BC164" s="846"/>
      <c r="BE164" s="846"/>
      <c r="BG164" s="855">
        <f t="shared" si="22"/>
        <v>0</v>
      </c>
      <c r="BI164" s="846"/>
      <c r="BJ164" s="846"/>
      <c r="BL164" s="855">
        <f t="shared" si="23"/>
        <v>0</v>
      </c>
      <c r="BM164" s="851"/>
    </row>
    <row r="165" spans="1:65" s="847" customFormat="1" ht="20.100000000000001" customHeight="1" x14ac:dyDescent="0.4">
      <c r="A165" s="798"/>
      <c r="B165" s="839" t="str">
        <f t="shared" si="17"/>
        <v>0</v>
      </c>
      <c r="C165" s="840">
        <f t="shared" si="18"/>
        <v>0</v>
      </c>
      <c r="D165" s="841"/>
      <c r="E165" s="840">
        <f t="shared" si="19"/>
        <v>0</v>
      </c>
      <c r="F165" s="842"/>
      <c r="G165" s="843"/>
      <c r="H165" s="843"/>
      <c r="I165" s="843"/>
      <c r="J165" s="844"/>
      <c r="K165" s="845"/>
      <c r="L165" s="846"/>
      <c r="M165" s="845"/>
      <c r="O165" s="846"/>
      <c r="Q165" s="846"/>
      <c r="S165" s="846"/>
      <c r="U165" s="846"/>
      <c r="V165" s="848"/>
      <c r="W165" s="849">
        <f t="shared" si="20"/>
        <v>0</v>
      </c>
      <c r="Y165" s="846"/>
      <c r="Z165" s="846"/>
      <c r="AA165" s="848"/>
      <c r="AB165" s="850">
        <f t="shared" si="21"/>
        <v>0</v>
      </c>
      <c r="AC165" s="851"/>
      <c r="AD165" s="845"/>
      <c r="AE165" s="846"/>
      <c r="AF165" s="845"/>
      <c r="AH165" s="846"/>
      <c r="AJ165" s="846"/>
      <c r="AL165" s="846"/>
      <c r="AN165" s="846"/>
      <c r="AO165" s="852"/>
      <c r="AQ165" s="846"/>
      <c r="AR165" s="846"/>
      <c r="AS165" s="852"/>
      <c r="AT165" s="853"/>
      <c r="AU165" s="856"/>
      <c r="AV165" s="846"/>
      <c r="AW165" s="845"/>
      <c r="AY165" s="846"/>
      <c r="BA165" s="846"/>
      <c r="BC165" s="846"/>
      <c r="BE165" s="846"/>
      <c r="BG165" s="855">
        <f t="shared" si="22"/>
        <v>0</v>
      </c>
      <c r="BI165" s="846"/>
      <c r="BJ165" s="846"/>
      <c r="BL165" s="855">
        <f t="shared" si="23"/>
        <v>0</v>
      </c>
      <c r="BM165" s="851"/>
    </row>
    <row r="166" spans="1:65" s="847" customFormat="1" ht="20.100000000000001" customHeight="1" x14ac:dyDescent="0.4">
      <c r="A166" s="798"/>
      <c r="B166" s="839" t="str">
        <f t="shared" si="17"/>
        <v>0</v>
      </c>
      <c r="C166" s="840">
        <f t="shared" si="18"/>
        <v>0</v>
      </c>
      <c r="D166" s="841"/>
      <c r="E166" s="840">
        <f t="shared" si="19"/>
        <v>0</v>
      </c>
      <c r="F166" s="842"/>
      <c r="G166" s="843"/>
      <c r="H166" s="843"/>
      <c r="I166" s="843"/>
      <c r="J166" s="844"/>
      <c r="K166" s="845"/>
      <c r="L166" s="846"/>
      <c r="M166" s="845"/>
      <c r="O166" s="846"/>
      <c r="Q166" s="846"/>
      <c r="S166" s="846"/>
      <c r="U166" s="846"/>
      <c r="V166" s="848"/>
      <c r="W166" s="849">
        <f t="shared" si="20"/>
        <v>0</v>
      </c>
      <c r="Y166" s="846"/>
      <c r="Z166" s="846"/>
      <c r="AA166" s="848"/>
      <c r="AB166" s="850">
        <f t="shared" si="21"/>
        <v>0</v>
      </c>
      <c r="AC166" s="851"/>
      <c r="AD166" s="845"/>
      <c r="AE166" s="846"/>
      <c r="AF166" s="845"/>
      <c r="AH166" s="846"/>
      <c r="AJ166" s="846"/>
      <c r="AL166" s="846"/>
      <c r="AN166" s="846"/>
      <c r="AO166" s="852"/>
      <c r="AQ166" s="846"/>
      <c r="AR166" s="846"/>
      <c r="AS166" s="852"/>
      <c r="AT166" s="853"/>
      <c r="AU166" s="856"/>
      <c r="AV166" s="846"/>
      <c r="AW166" s="845"/>
      <c r="AY166" s="846"/>
      <c r="BA166" s="846"/>
      <c r="BC166" s="846"/>
      <c r="BE166" s="846"/>
      <c r="BG166" s="855">
        <f t="shared" si="22"/>
        <v>0</v>
      </c>
      <c r="BI166" s="846"/>
      <c r="BJ166" s="846"/>
      <c r="BL166" s="855">
        <f t="shared" si="23"/>
        <v>0</v>
      </c>
      <c r="BM166" s="851"/>
    </row>
    <row r="167" spans="1:65" s="847" customFormat="1" ht="20.100000000000001" customHeight="1" x14ac:dyDescent="0.4">
      <c r="A167" s="798"/>
      <c r="B167" s="839" t="str">
        <f t="shared" si="17"/>
        <v>0</v>
      </c>
      <c r="C167" s="840">
        <f t="shared" si="18"/>
        <v>0</v>
      </c>
      <c r="D167" s="841"/>
      <c r="E167" s="840">
        <f t="shared" si="19"/>
        <v>0</v>
      </c>
      <c r="F167" s="842"/>
      <c r="G167" s="843"/>
      <c r="H167" s="843"/>
      <c r="I167" s="843"/>
      <c r="J167" s="844"/>
      <c r="K167" s="845"/>
      <c r="L167" s="846"/>
      <c r="M167" s="845"/>
      <c r="O167" s="846"/>
      <c r="Q167" s="846"/>
      <c r="S167" s="846"/>
      <c r="U167" s="846"/>
      <c r="V167" s="848"/>
      <c r="W167" s="849">
        <f t="shared" si="20"/>
        <v>0</v>
      </c>
      <c r="Y167" s="846"/>
      <c r="Z167" s="846"/>
      <c r="AA167" s="848"/>
      <c r="AB167" s="850">
        <f t="shared" si="21"/>
        <v>0</v>
      </c>
      <c r="AC167" s="851"/>
      <c r="AD167" s="845"/>
      <c r="AE167" s="846"/>
      <c r="AF167" s="845"/>
      <c r="AH167" s="846"/>
      <c r="AJ167" s="846"/>
      <c r="AL167" s="846"/>
      <c r="AN167" s="846"/>
      <c r="AO167" s="852"/>
      <c r="AQ167" s="846"/>
      <c r="AR167" s="846"/>
      <c r="AS167" s="852"/>
      <c r="AT167" s="853"/>
      <c r="AU167" s="856"/>
      <c r="AV167" s="846"/>
      <c r="AW167" s="845"/>
      <c r="AY167" s="846"/>
      <c r="BA167" s="846"/>
      <c r="BC167" s="846"/>
      <c r="BE167" s="846"/>
      <c r="BG167" s="855">
        <f t="shared" si="22"/>
        <v>0</v>
      </c>
      <c r="BI167" s="846"/>
      <c r="BJ167" s="846"/>
      <c r="BL167" s="855">
        <f t="shared" si="23"/>
        <v>0</v>
      </c>
      <c r="BM167" s="851"/>
    </row>
    <row r="168" spans="1:65" s="847" customFormat="1" ht="20.100000000000001" customHeight="1" x14ac:dyDescent="0.4">
      <c r="A168" s="798"/>
      <c r="B168" s="839" t="str">
        <f t="shared" si="17"/>
        <v>0</v>
      </c>
      <c r="C168" s="840">
        <f t="shared" si="18"/>
        <v>0</v>
      </c>
      <c r="D168" s="841"/>
      <c r="E168" s="840">
        <f t="shared" si="19"/>
        <v>0</v>
      </c>
      <c r="F168" s="842"/>
      <c r="G168" s="843"/>
      <c r="H168" s="843"/>
      <c r="I168" s="843"/>
      <c r="J168" s="844"/>
      <c r="K168" s="845"/>
      <c r="L168" s="846"/>
      <c r="M168" s="845"/>
      <c r="O168" s="846"/>
      <c r="Q168" s="846"/>
      <c r="S168" s="846"/>
      <c r="U168" s="846"/>
      <c r="V168" s="848"/>
      <c r="W168" s="849">
        <f t="shared" si="20"/>
        <v>0</v>
      </c>
      <c r="Y168" s="846"/>
      <c r="Z168" s="846"/>
      <c r="AA168" s="848"/>
      <c r="AB168" s="850">
        <f t="shared" si="21"/>
        <v>0</v>
      </c>
      <c r="AC168" s="851"/>
      <c r="AD168" s="845"/>
      <c r="AE168" s="846"/>
      <c r="AF168" s="845"/>
      <c r="AH168" s="846"/>
      <c r="AJ168" s="846"/>
      <c r="AL168" s="846"/>
      <c r="AN168" s="846"/>
      <c r="AO168" s="852"/>
      <c r="AQ168" s="846"/>
      <c r="AR168" s="846"/>
      <c r="AS168" s="852"/>
      <c r="AT168" s="853"/>
      <c r="AU168" s="856"/>
      <c r="AV168" s="846"/>
      <c r="AW168" s="845"/>
      <c r="AY168" s="846"/>
      <c r="BA168" s="846"/>
      <c r="BC168" s="846"/>
      <c r="BE168" s="846"/>
      <c r="BG168" s="855">
        <f t="shared" si="22"/>
        <v>0</v>
      </c>
      <c r="BI168" s="846"/>
      <c r="BJ168" s="846"/>
      <c r="BL168" s="855">
        <f t="shared" si="23"/>
        <v>0</v>
      </c>
      <c r="BM168" s="851"/>
    </row>
    <row r="169" spans="1:65" s="847" customFormat="1" ht="20.100000000000001" customHeight="1" x14ac:dyDescent="0.4">
      <c r="A169" s="798"/>
      <c r="B169" s="839" t="str">
        <f t="shared" si="17"/>
        <v>0</v>
      </c>
      <c r="C169" s="840">
        <f t="shared" si="18"/>
        <v>0</v>
      </c>
      <c r="D169" s="841"/>
      <c r="E169" s="840">
        <f t="shared" si="19"/>
        <v>0</v>
      </c>
      <c r="F169" s="842"/>
      <c r="G169" s="843"/>
      <c r="H169" s="843"/>
      <c r="I169" s="843"/>
      <c r="J169" s="844"/>
      <c r="K169" s="845"/>
      <c r="L169" s="846"/>
      <c r="M169" s="845"/>
      <c r="O169" s="846"/>
      <c r="Q169" s="846"/>
      <c r="S169" s="846"/>
      <c r="U169" s="846"/>
      <c r="V169" s="848"/>
      <c r="W169" s="849">
        <f t="shared" si="20"/>
        <v>0</v>
      </c>
      <c r="Y169" s="846"/>
      <c r="Z169" s="846"/>
      <c r="AA169" s="848"/>
      <c r="AB169" s="850">
        <f t="shared" si="21"/>
        <v>0</v>
      </c>
      <c r="AC169" s="851"/>
      <c r="AD169" s="845"/>
      <c r="AE169" s="846"/>
      <c r="AF169" s="845"/>
      <c r="AH169" s="846"/>
      <c r="AJ169" s="846"/>
      <c r="AL169" s="846"/>
      <c r="AN169" s="846"/>
      <c r="AO169" s="852"/>
      <c r="AQ169" s="846"/>
      <c r="AR169" s="846"/>
      <c r="AS169" s="852"/>
      <c r="AT169" s="853"/>
      <c r="AU169" s="856"/>
      <c r="AV169" s="846"/>
      <c r="AW169" s="845"/>
      <c r="AY169" s="846"/>
      <c r="BA169" s="846"/>
      <c r="BC169" s="846"/>
      <c r="BE169" s="846"/>
      <c r="BG169" s="855">
        <f t="shared" si="22"/>
        <v>0</v>
      </c>
      <c r="BI169" s="846"/>
      <c r="BJ169" s="846"/>
      <c r="BL169" s="855">
        <f t="shared" si="23"/>
        <v>0</v>
      </c>
      <c r="BM169" s="851"/>
    </row>
    <row r="170" spans="1:65" s="847" customFormat="1" ht="20.100000000000001" customHeight="1" x14ac:dyDescent="0.4">
      <c r="A170" s="798"/>
      <c r="B170" s="839" t="str">
        <f t="shared" si="17"/>
        <v>0</v>
      </c>
      <c r="C170" s="840">
        <f t="shared" si="18"/>
        <v>0</v>
      </c>
      <c r="D170" s="841"/>
      <c r="E170" s="840">
        <f t="shared" si="19"/>
        <v>0</v>
      </c>
      <c r="F170" s="842"/>
      <c r="G170" s="843"/>
      <c r="H170" s="843"/>
      <c r="I170" s="843"/>
      <c r="J170" s="844"/>
      <c r="K170" s="845"/>
      <c r="L170" s="846"/>
      <c r="M170" s="845"/>
      <c r="O170" s="846"/>
      <c r="Q170" s="846"/>
      <c r="S170" s="846"/>
      <c r="U170" s="846"/>
      <c r="V170" s="848"/>
      <c r="W170" s="849">
        <f t="shared" si="20"/>
        <v>0</v>
      </c>
      <c r="Y170" s="846"/>
      <c r="Z170" s="846"/>
      <c r="AA170" s="848"/>
      <c r="AB170" s="850">
        <f t="shared" si="21"/>
        <v>0</v>
      </c>
      <c r="AC170" s="851"/>
      <c r="AD170" s="845"/>
      <c r="AE170" s="846"/>
      <c r="AF170" s="845"/>
      <c r="AH170" s="846"/>
      <c r="AJ170" s="846"/>
      <c r="AL170" s="846"/>
      <c r="AN170" s="846"/>
      <c r="AO170" s="852"/>
      <c r="AQ170" s="846"/>
      <c r="AR170" s="846"/>
      <c r="AS170" s="852"/>
      <c r="AT170" s="853"/>
      <c r="AU170" s="856"/>
      <c r="AV170" s="846"/>
      <c r="AW170" s="845"/>
      <c r="AY170" s="846"/>
      <c r="BA170" s="846"/>
      <c r="BC170" s="846"/>
      <c r="BE170" s="846"/>
      <c r="BG170" s="855">
        <f t="shared" si="22"/>
        <v>0</v>
      </c>
      <c r="BI170" s="846"/>
      <c r="BJ170" s="846"/>
      <c r="BL170" s="855">
        <f t="shared" si="23"/>
        <v>0</v>
      </c>
      <c r="BM170" s="851"/>
    </row>
    <row r="171" spans="1:65" s="847" customFormat="1" ht="20.100000000000001" customHeight="1" x14ac:dyDescent="0.4">
      <c r="A171" s="798"/>
      <c r="B171" s="839" t="str">
        <f t="shared" si="17"/>
        <v>0</v>
      </c>
      <c r="C171" s="840">
        <f t="shared" si="18"/>
        <v>0</v>
      </c>
      <c r="D171" s="841"/>
      <c r="E171" s="840">
        <f t="shared" si="19"/>
        <v>0</v>
      </c>
      <c r="F171" s="842"/>
      <c r="G171" s="843"/>
      <c r="H171" s="843"/>
      <c r="I171" s="843"/>
      <c r="J171" s="844"/>
      <c r="K171" s="845"/>
      <c r="L171" s="846"/>
      <c r="M171" s="845"/>
      <c r="O171" s="846"/>
      <c r="Q171" s="846"/>
      <c r="S171" s="846"/>
      <c r="U171" s="846"/>
      <c r="V171" s="848"/>
      <c r="W171" s="849">
        <f t="shared" si="20"/>
        <v>0</v>
      </c>
      <c r="Y171" s="846"/>
      <c r="Z171" s="846"/>
      <c r="AA171" s="848"/>
      <c r="AB171" s="850">
        <f t="shared" si="21"/>
        <v>0</v>
      </c>
      <c r="AC171" s="851"/>
      <c r="AD171" s="845"/>
      <c r="AE171" s="846"/>
      <c r="AF171" s="845"/>
      <c r="AH171" s="846"/>
      <c r="AJ171" s="846"/>
      <c r="AL171" s="846"/>
      <c r="AN171" s="846"/>
      <c r="AO171" s="852"/>
      <c r="AQ171" s="846"/>
      <c r="AR171" s="846"/>
      <c r="AS171" s="852"/>
      <c r="AT171" s="853"/>
      <c r="AU171" s="856"/>
      <c r="AV171" s="846"/>
      <c r="AW171" s="845"/>
      <c r="AY171" s="846"/>
      <c r="BA171" s="846"/>
      <c r="BC171" s="846"/>
      <c r="BE171" s="846"/>
      <c r="BG171" s="855">
        <f t="shared" si="22"/>
        <v>0</v>
      </c>
      <c r="BI171" s="846"/>
      <c r="BJ171" s="846"/>
      <c r="BL171" s="855">
        <f t="shared" si="23"/>
        <v>0</v>
      </c>
      <c r="BM171" s="851"/>
    </row>
    <row r="172" spans="1:65" s="847" customFormat="1" ht="20.100000000000001" customHeight="1" x14ac:dyDescent="0.4">
      <c r="A172" s="798"/>
      <c r="B172" s="839" t="str">
        <f t="shared" si="17"/>
        <v>0</v>
      </c>
      <c r="C172" s="840">
        <f t="shared" si="18"/>
        <v>0</v>
      </c>
      <c r="D172" s="841"/>
      <c r="E172" s="840">
        <f t="shared" si="19"/>
        <v>0</v>
      </c>
      <c r="F172" s="842"/>
      <c r="G172" s="843"/>
      <c r="H172" s="843"/>
      <c r="I172" s="843"/>
      <c r="J172" s="844"/>
      <c r="K172" s="845"/>
      <c r="L172" s="846"/>
      <c r="M172" s="845"/>
      <c r="O172" s="846"/>
      <c r="Q172" s="846"/>
      <c r="S172" s="846"/>
      <c r="U172" s="846"/>
      <c r="V172" s="848"/>
      <c r="W172" s="849">
        <f t="shared" si="20"/>
        <v>0</v>
      </c>
      <c r="Y172" s="846"/>
      <c r="Z172" s="846"/>
      <c r="AA172" s="848"/>
      <c r="AB172" s="850">
        <f t="shared" si="21"/>
        <v>0</v>
      </c>
      <c r="AC172" s="851"/>
      <c r="AD172" s="845"/>
      <c r="AE172" s="846"/>
      <c r="AF172" s="845"/>
      <c r="AH172" s="846"/>
      <c r="AJ172" s="846"/>
      <c r="AL172" s="846"/>
      <c r="AN172" s="846"/>
      <c r="AO172" s="852"/>
      <c r="AQ172" s="846"/>
      <c r="AR172" s="846"/>
      <c r="AS172" s="852"/>
      <c r="AT172" s="853"/>
      <c r="AU172" s="856"/>
      <c r="AV172" s="846"/>
      <c r="AW172" s="845"/>
      <c r="AY172" s="846"/>
      <c r="BA172" s="846"/>
      <c r="BC172" s="846"/>
      <c r="BE172" s="846"/>
      <c r="BG172" s="855">
        <f t="shared" si="22"/>
        <v>0</v>
      </c>
      <c r="BI172" s="846"/>
      <c r="BJ172" s="846"/>
      <c r="BL172" s="855">
        <f t="shared" si="23"/>
        <v>0</v>
      </c>
      <c r="BM172" s="851"/>
    </row>
    <row r="173" spans="1:65" s="847" customFormat="1" ht="20.100000000000001" customHeight="1" x14ac:dyDescent="0.4">
      <c r="A173" s="798"/>
      <c r="B173" s="839" t="str">
        <f t="shared" si="17"/>
        <v>0</v>
      </c>
      <c r="C173" s="840">
        <f t="shared" si="18"/>
        <v>0</v>
      </c>
      <c r="D173" s="841"/>
      <c r="E173" s="840">
        <f t="shared" si="19"/>
        <v>0</v>
      </c>
      <c r="F173" s="842"/>
      <c r="G173" s="843"/>
      <c r="H173" s="843"/>
      <c r="I173" s="843"/>
      <c r="J173" s="844"/>
      <c r="K173" s="845"/>
      <c r="L173" s="846"/>
      <c r="M173" s="845"/>
      <c r="O173" s="846"/>
      <c r="Q173" s="846"/>
      <c r="S173" s="846"/>
      <c r="U173" s="846"/>
      <c r="V173" s="848"/>
      <c r="W173" s="849">
        <f t="shared" si="20"/>
        <v>0</v>
      </c>
      <c r="Y173" s="846"/>
      <c r="Z173" s="846"/>
      <c r="AA173" s="848"/>
      <c r="AB173" s="850">
        <f t="shared" si="21"/>
        <v>0</v>
      </c>
      <c r="AC173" s="851"/>
      <c r="AD173" s="845"/>
      <c r="AE173" s="846"/>
      <c r="AF173" s="845"/>
      <c r="AH173" s="846"/>
      <c r="AJ173" s="846"/>
      <c r="AL173" s="846"/>
      <c r="AN173" s="846"/>
      <c r="AO173" s="852"/>
      <c r="AQ173" s="846"/>
      <c r="AR173" s="846"/>
      <c r="AS173" s="852"/>
      <c r="AT173" s="853"/>
      <c r="AU173" s="856"/>
      <c r="AV173" s="846"/>
      <c r="AW173" s="845"/>
      <c r="AY173" s="846"/>
      <c r="BA173" s="846"/>
      <c r="BC173" s="846"/>
      <c r="BE173" s="846"/>
      <c r="BG173" s="855">
        <f t="shared" si="22"/>
        <v>0</v>
      </c>
      <c r="BI173" s="846"/>
      <c r="BJ173" s="846"/>
      <c r="BL173" s="855">
        <f t="shared" si="23"/>
        <v>0</v>
      </c>
      <c r="BM173" s="851"/>
    </row>
    <row r="174" spans="1:65" s="847" customFormat="1" ht="20.100000000000001" customHeight="1" x14ac:dyDescent="0.4">
      <c r="A174" s="798"/>
      <c r="B174" s="839" t="str">
        <f t="shared" si="17"/>
        <v>0</v>
      </c>
      <c r="C174" s="840">
        <f t="shared" si="18"/>
        <v>0</v>
      </c>
      <c r="D174" s="841"/>
      <c r="E174" s="840">
        <f t="shared" si="19"/>
        <v>0</v>
      </c>
      <c r="F174" s="842"/>
      <c r="G174" s="843"/>
      <c r="H174" s="843"/>
      <c r="I174" s="843"/>
      <c r="J174" s="844"/>
      <c r="K174" s="845"/>
      <c r="L174" s="846"/>
      <c r="M174" s="845"/>
      <c r="O174" s="846"/>
      <c r="Q174" s="846"/>
      <c r="S174" s="846"/>
      <c r="U174" s="846"/>
      <c r="V174" s="848"/>
      <c r="W174" s="849">
        <f t="shared" si="20"/>
        <v>0</v>
      </c>
      <c r="Y174" s="846"/>
      <c r="Z174" s="846"/>
      <c r="AA174" s="848"/>
      <c r="AB174" s="850">
        <f t="shared" si="21"/>
        <v>0</v>
      </c>
      <c r="AC174" s="851"/>
      <c r="AD174" s="845"/>
      <c r="AE174" s="846"/>
      <c r="AF174" s="845"/>
      <c r="AH174" s="846"/>
      <c r="AJ174" s="846"/>
      <c r="AL174" s="846"/>
      <c r="AN174" s="846"/>
      <c r="AO174" s="852"/>
      <c r="AQ174" s="846"/>
      <c r="AR174" s="846"/>
      <c r="AS174" s="852"/>
      <c r="AT174" s="853"/>
      <c r="AU174" s="856"/>
      <c r="AV174" s="846"/>
      <c r="AW174" s="845"/>
      <c r="AY174" s="846"/>
      <c r="BA174" s="846"/>
      <c r="BC174" s="846"/>
      <c r="BE174" s="846"/>
      <c r="BG174" s="855">
        <f t="shared" si="22"/>
        <v>0</v>
      </c>
      <c r="BI174" s="846"/>
      <c r="BJ174" s="846"/>
      <c r="BL174" s="855">
        <f t="shared" si="23"/>
        <v>0</v>
      </c>
      <c r="BM174" s="851"/>
    </row>
    <row r="175" spans="1:65" s="847" customFormat="1" ht="20.100000000000001" customHeight="1" x14ac:dyDescent="0.4">
      <c r="A175" s="798"/>
      <c r="B175" s="839" t="str">
        <f t="shared" si="17"/>
        <v>0</v>
      </c>
      <c r="C175" s="840">
        <f t="shared" si="18"/>
        <v>0</v>
      </c>
      <c r="D175" s="841"/>
      <c r="E175" s="840">
        <f t="shared" si="19"/>
        <v>0</v>
      </c>
      <c r="F175" s="842"/>
      <c r="G175" s="843"/>
      <c r="H175" s="843"/>
      <c r="I175" s="843"/>
      <c r="J175" s="844"/>
      <c r="K175" s="845"/>
      <c r="L175" s="846"/>
      <c r="M175" s="845"/>
      <c r="O175" s="846"/>
      <c r="Q175" s="846"/>
      <c r="S175" s="846"/>
      <c r="U175" s="846"/>
      <c r="V175" s="848"/>
      <c r="W175" s="849">
        <f t="shared" si="20"/>
        <v>0</v>
      </c>
      <c r="Y175" s="846"/>
      <c r="Z175" s="846"/>
      <c r="AA175" s="848"/>
      <c r="AB175" s="850">
        <f t="shared" si="21"/>
        <v>0</v>
      </c>
      <c r="AC175" s="851"/>
      <c r="AD175" s="845"/>
      <c r="AE175" s="846"/>
      <c r="AF175" s="845"/>
      <c r="AH175" s="846"/>
      <c r="AJ175" s="846"/>
      <c r="AL175" s="846"/>
      <c r="AN175" s="846"/>
      <c r="AO175" s="852"/>
      <c r="AQ175" s="846"/>
      <c r="AR175" s="846"/>
      <c r="AS175" s="852"/>
      <c r="AT175" s="853"/>
      <c r="AU175" s="856"/>
      <c r="AV175" s="846"/>
      <c r="AW175" s="845"/>
      <c r="AY175" s="846"/>
      <c r="BA175" s="846"/>
      <c r="BC175" s="846"/>
      <c r="BE175" s="846"/>
      <c r="BG175" s="855">
        <f t="shared" si="22"/>
        <v>0</v>
      </c>
      <c r="BI175" s="846"/>
      <c r="BJ175" s="846"/>
      <c r="BL175" s="855">
        <f t="shared" si="23"/>
        <v>0</v>
      </c>
      <c r="BM175" s="851"/>
    </row>
    <row r="176" spans="1:65" s="847" customFormat="1" ht="20.100000000000001" customHeight="1" x14ac:dyDescent="0.4">
      <c r="A176" s="798"/>
      <c r="B176" s="839" t="str">
        <f t="shared" si="17"/>
        <v>0</v>
      </c>
      <c r="C176" s="840">
        <f t="shared" si="18"/>
        <v>0</v>
      </c>
      <c r="D176" s="841"/>
      <c r="E176" s="840">
        <f t="shared" si="19"/>
        <v>0</v>
      </c>
      <c r="F176" s="842"/>
      <c r="G176" s="843"/>
      <c r="H176" s="843"/>
      <c r="I176" s="843"/>
      <c r="J176" s="844"/>
      <c r="K176" s="845"/>
      <c r="L176" s="846"/>
      <c r="M176" s="845"/>
      <c r="O176" s="846"/>
      <c r="Q176" s="846"/>
      <c r="S176" s="846"/>
      <c r="U176" s="846"/>
      <c r="V176" s="848"/>
      <c r="W176" s="849">
        <f t="shared" si="20"/>
        <v>0</v>
      </c>
      <c r="Y176" s="846"/>
      <c r="Z176" s="846"/>
      <c r="AA176" s="848"/>
      <c r="AB176" s="850">
        <f t="shared" si="21"/>
        <v>0</v>
      </c>
      <c r="AC176" s="851"/>
      <c r="AD176" s="845"/>
      <c r="AE176" s="846"/>
      <c r="AF176" s="845"/>
      <c r="AH176" s="846"/>
      <c r="AJ176" s="846"/>
      <c r="AL176" s="846"/>
      <c r="AN176" s="846"/>
      <c r="AO176" s="852"/>
      <c r="AQ176" s="846"/>
      <c r="AR176" s="846"/>
      <c r="AS176" s="852"/>
      <c r="AT176" s="853"/>
      <c r="AU176" s="856"/>
      <c r="AV176" s="846"/>
      <c r="AW176" s="845"/>
      <c r="AY176" s="846"/>
      <c r="BA176" s="846"/>
      <c r="BC176" s="846"/>
      <c r="BE176" s="846"/>
      <c r="BG176" s="855">
        <f t="shared" si="22"/>
        <v>0</v>
      </c>
      <c r="BI176" s="846"/>
      <c r="BJ176" s="846"/>
      <c r="BL176" s="855">
        <f t="shared" si="23"/>
        <v>0</v>
      </c>
      <c r="BM176" s="851"/>
    </row>
    <row r="177" spans="1:65" s="847" customFormat="1" ht="20.100000000000001" customHeight="1" x14ac:dyDescent="0.4">
      <c r="A177" s="798"/>
      <c r="B177" s="839" t="str">
        <f t="shared" si="17"/>
        <v>0</v>
      </c>
      <c r="C177" s="840">
        <f t="shared" si="18"/>
        <v>0</v>
      </c>
      <c r="D177" s="841"/>
      <c r="E177" s="840">
        <f t="shared" si="19"/>
        <v>0</v>
      </c>
      <c r="F177" s="842"/>
      <c r="G177" s="843"/>
      <c r="H177" s="843"/>
      <c r="I177" s="843"/>
      <c r="J177" s="844"/>
      <c r="K177" s="845"/>
      <c r="L177" s="846"/>
      <c r="M177" s="845"/>
      <c r="O177" s="846"/>
      <c r="Q177" s="846"/>
      <c r="S177" s="846"/>
      <c r="U177" s="846"/>
      <c r="V177" s="848"/>
      <c r="W177" s="849">
        <f t="shared" si="20"/>
        <v>0</v>
      </c>
      <c r="Y177" s="846"/>
      <c r="Z177" s="846"/>
      <c r="AA177" s="848"/>
      <c r="AB177" s="850">
        <f t="shared" si="21"/>
        <v>0</v>
      </c>
      <c r="AC177" s="851"/>
      <c r="AD177" s="845"/>
      <c r="AE177" s="846"/>
      <c r="AF177" s="845"/>
      <c r="AH177" s="846"/>
      <c r="AJ177" s="846"/>
      <c r="AL177" s="846"/>
      <c r="AN177" s="846"/>
      <c r="AO177" s="852"/>
      <c r="AQ177" s="846"/>
      <c r="AR177" s="846"/>
      <c r="AS177" s="852"/>
      <c r="AT177" s="853"/>
      <c r="AU177" s="856"/>
      <c r="AV177" s="846"/>
      <c r="AW177" s="845"/>
      <c r="AY177" s="846"/>
      <c r="BA177" s="846"/>
      <c r="BC177" s="846"/>
      <c r="BE177" s="846"/>
      <c r="BG177" s="855">
        <f t="shared" si="22"/>
        <v>0</v>
      </c>
      <c r="BI177" s="846"/>
      <c r="BJ177" s="846"/>
      <c r="BL177" s="855">
        <f t="shared" si="23"/>
        <v>0</v>
      </c>
      <c r="BM177" s="851"/>
    </row>
    <row r="178" spans="1:65" s="847" customFormat="1" ht="20.100000000000001" customHeight="1" x14ac:dyDescent="0.4">
      <c r="A178" s="798"/>
      <c r="B178" s="839" t="str">
        <f t="shared" si="17"/>
        <v>0</v>
      </c>
      <c r="C178" s="840">
        <f t="shared" si="18"/>
        <v>0</v>
      </c>
      <c r="D178" s="841"/>
      <c r="E178" s="840">
        <f t="shared" si="19"/>
        <v>0</v>
      </c>
      <c r="F178" s="842"/>
      <c r="G178" s="843"/>
      <c r="H178" s="843"/>
      <c r="I178" s="843"/>
      <c r="J178" s="844"/>
      <c r="K178" s="845"/>
      <c r="L178" s="846"/>
      <c r="M178" s="845"/>
      <c r="O178" s="846"/>
      <c r="Q178" s="846"/>
      <c r="S178" s="846"/>
      <c r="U178" s="846"/>
      <c r="V178" s="848"/>
      <c r="W178" s="849">
        <f t="shared" si="20"/>
        <v>0</v>
      </c>
      <c r="Y178" s="846"/>
      <c r="Z178" s="846"/>
      <c r="AA178" s="848"/>
      <c r="AB178" s="850">
        <f t="shared" si="21"/>
        <v>0</v>
      </c>
      <c r="AC178" s="851"/>
      <c r="AD178" s="845"/>
      <c r="AE178" s="846"/>
      <c r="AF178" s="845"/>
      <c r="AH178" s="846"/>
      <c r="AJ178" s="846"/>
      <c r="AL178" s="846"/>
      <c r="AN178" s="846"/>
      <c r="AO178" s="852"/>
      <c r="AQ178" s="846"/>
      <c r="AR178" s="846"/>
      <c r="AS178" s="852"/>
      <c r="AT178" s="853"/>
      <c r="AU178" s="856"/>
      <c r="AV178" s="846"/>
      <c r="AW178" s="845"/>
      <c r="AY178" s="846"/>
      <c r="BA178" s="846"/>
      <c r="BC178" s="846"/>
      <c r="BE178" s="846"/>
      <c r="BG178" s="855">
        <f t="shared" si="22"/>
        <v>0</v>
      </c>
      <c r="BI178" s="846"/>
      <c r="BJ178" s="846"/>
      <c r="BL178" s="855">
        <f t="shared" si="23"/>
        <v>0</v>
      </c>
      <c r="BM178" s="851"/>
    </row>
    <row r="179" spans="1:65" s="847" customFormat="1" ht="20.100000000000001" customHeight="1" x14ac:dyDescent="0.4">
      <c r="A179" s="798"/>
      <c r="B179" s="839" t="str">
        <f t="shared" si="17"/>
        <v>0</v>
      </c>
      <c r="C179" s="840">
        <f t="shared" si="18"/>
        <v>0</v>
      </c>
      <c r="D179" s="841"/>
      <c r="E179" s="840">
        <f t="shared" si="19"/>
        <v>0</v>
      </c>
      <c r="F179" s="842"/>
      <c r="G179" s="843"/>
      <c r="H179" s="843"/>
      <c r="I179" s="843"/>
      <c r="J179" s="844"/>
      <c r="K179" s="845"/>
      <c r="L179" s="846"/>
      <c r="M179" s="845"/>
      <c r="O179" s="846"/>
      <c r="Q179" s="846"/>
      <c r="S179" s="846"/>
      <c r="U179" s="846"/>
      <c r="V179" s="848"/>
      <c r="W179" s="849">
        <f t="shared" si="20"/>
        <v>0</v>
      </c>
      <c r="Y179" s="846"/>
      <c r="Z179" s="846"/>
      <c r="AA179" s="848"/>
      <c r="AB179" s="850">
        <f t="shared" si="21"/>
        <v>0</v>
      </c>
      <c r="AC179" s="851"/>
      <c r="AD179" s="845"/>
      <c r="AE179" s="846"/>
      <c r="AF179" s="845"/>
      <c r="AH179" s="846"/>
      <c r="AJ179" s="846"/>
      <c r="AL179" s="846"/>
      <c r="AN179" s="846"/>
      <c r="AO179" s="852"/>
      <c r="AQ179" s="846"/>
      <c r="AR179" s="846"/>
      <c r="AS179" s="852"/>
      <c r="AT179" s="853"/>
      <c r="AU179" s="856"/>
      <c r="AV179" s="846"/>
      <c r="AW179" s="845"/>
      <c r="AY179" s="846"/>
      <c r="BA179" s="846"/>
      <c r="BC179" s="846"/>
      <c r="BE179" s="846"/>
      <c r="BG179" s="855">
        <f t="shared" si="22"/>
        <v>0</v>
      </c>
      <c r="BI179" s="846"/>
      <c r="BJ179" s="846"/>
      <c r="BL179" s="855">
        <f t="shared" si="23"/>
        <v>0</v>
      </c>
      <c r="BM179" s="851"/>
    </row>
    <row r="180" spans="1:65" s="847" customFormat="1" ht="20.100000000000001" customHeight="1" x14ac:dyDescent="0.4">
      <c r="A180" s="798"/>
      <c r="B180" s="839" t="str">
        <f t="shared" si="17"/>
        <v>0</v>
      </c>
      <c r="C180" s="840">
        <f t="shared" si="18"/>
        <v>0</v>
      </c>
      <c r="D180" s="841"/>
      <c r="E180" s="840">
        <f t="shared" si="19"/>
        <v>0</v>
      </c>
      <c r="F180" s="842"/>
      <c r="G180" s="843"/>
      <c r="H180" s="843"/>
      <c r="I180" s="843"/>
      <c r="J180" s="844"/>
      <c r="K180" s="845"/>
      <c r="L180" s="846"/>
      <c r="M180" s="845"/>
      <c r="O180" s="846"/>
      <c r="Q180" s="846"/>
      <c r="S180" s="846"/>
      <c r="U180" s="846"/>
      <c r="V180" s="848"/>
      <c r="W180" s="849">
        <f t="shared" si="20"/>
        <v>0</v>
      </c>
      <c r="Y180" s="846"/>
      <c r="Z180" s="846"/>
      <c r="AA180" s="848"/>
      <c r="AB180" s="850">
        <f t="shared" si="21"/>
        <v>0</v>
      </c>
      <c r="AC180" s="851"/>
      <c r="AD180" s="845"/>
      <c r="AE180" s="846"/>
      <c r="AF180" s="845"/>
      <c r="AH180" s="846"/>
      <c r="AJ180" s="846"/>
      <c r="AL180" s="846"/>
      <c r="AN180" s="846"/>
      <c r="AO180" s="852"/>
      <c r="AQ180" s="846"/>
      <c r="AR180" s="846"/>
      <c r="AS180" s="852"/>
      <c r="AT180" s="853"/>
      <c r="AU180" s="856"/>
      <c r="AV180" s="846"/>
      <c r="AW180" s="845"/>
      <c r="AY180" s="846"/>
      <c r="BA180" s="846"/>
      <c r="BC180" s="846"/>
      <c r="BE180" s="846"/>
      <c r="BG180" s="855">
        <f t="shared" si="22"/>
        <v>0</v>
      </c>
      <c r="BI180" s="846"/>
      <c r="BJ180" s="846"/>
      <c r="BL180" s="855">
        <f t="shared" si="23"/>
        <v>0</v>
      </c>
      <c r="BM180" s="851"/>
    </row>
    <row r="181" spans="1:65" s="847" customFormat="1" ht="20.100000000000001" customHeight="1" x14ac:dyDescent="0.4">
      <c r="A181" s="798"/>
      <c r="B181" s="839" t="str">
        <f t="shared" si="17"/>
        <v>0</v>
      </c>
      <c r="C181" s="840">
        <f t="shared" si="18"/>
        <v>0</v>
      </c>
      <c r="D181" s="841"/>
      <c r="E181" s="840">
        <f t="shared" si="19"/>
        <v>0</v>
      </c>
      <c r="F181" s="842"/>
      <c r="G181" s="843"/>
      <c r="H181" s="843"/>
      <c r="I181" s="843"/>
      <c r="J181" s="844"/>
      <c r="K181" s="845"/>
      <c r="L181" s="846"/>
      <c r="M181" s="845"/>
      <c r="O181" s="846"/>
      <c r="Q181" s="846"/>
      <c r="S181" s="846"/>
      <c r="U181" s="846"/>
      <c r="V181" s="848"/>
      <c r="W181" s="849">
        <f t="shared" si="20"/>
        <v>0</v>
      </c>
      <c r="Y181" s="846"/>
      <c r="Z181" s="846"/>
      <c r="AA181" s="848"/>
      <c r="AB181" s="850">
        <f t="shared" si="21"/>
        <v>0</v>
      </c>
      <c r="AC181" s="851"/>
      <c r="AD181" s="845"/>
      <c r="AE181" s="846"/>
      <c r="AF181" s="845"/>
      <c r="AH181" s="846"/>
      <c r="AJ181" s="846"/>
      <c r="AL181" s="846"/>
      <c r="AN181" s="846"/>
      <c r="AO181" s="852"/>
      <c r="AQ181" s="846"/>
      <c r="AR181" s="846"/>
      <c r="AS181" s="852"/>
      <c r="AT181" s="853"/>
      <c r="AU181" s="856"/>
      <c r="AV181" s="846"/>
      <c r="AW181" s="845"/>
      <c r="AY181" s="846"/>
      <c r="BA181" s="846"/>
      <c r="BC181" s="846"/>
      <c r="BE181" s="846"/>
      <c r="BG181" s="855">
        <f t="shared" si="22"/>
        <v>0</v>
      </c>
      <c r="BI181" s="846"/>
      <c r="BJ181" s="846"/>
      <c r="BL181" s="855">
        <f t="shared" si="23"/>
        <v>0</v>
      </c>
      <c r="BM181" s="851"/>
    </row>
    <row r="182" spans="1:65" s="847" customFormat="1" ht="20.100000000000001" customHeight="1" x14ac:dyDescent="0.4">
      <c r="A182" s="798"/>
      <c r="B182" s="839" t="str">
        <f t="shared" si="17"/>
        <v>0</v>
      </c>
      <c r="C182" s="840">
        <f t="shared" si="18"/>
        <v>0</v>
      </c>
      <c r="D182" s="841"/>
      <c r="E182" s="840">
        <f t="shared" si="19"/>
        <v>0</v>
      </c>
      <c r="F182" s="842"/>
      <c r="G182" s="843"/>
      <c r="H182" s="843"/>
      <c r="I182" s="843"/>
      <c r="J182" s="844"/>
      <c r="K182" s="845"/>
      <c r="L182" s="846"/>
      <c r="M182" s="845"/>
      <c r="O182" s="846"/>
      <c r="Q182" s="846"/>
      <c r="S182" s="846"/>
      <c r="U182" s="846"/>
      <c r="V182" s="848"/>
      <c r="W182" s="849">
        <f t="shared" si="20"/>
        <v>0</v>
      </c>
      <c r="Y182" s="846"/>
      <c r="Z182" s="846"/>
      <c r="AA182" s="848"/>
      <c r="AB182" s="850">
        <f t="shared" si="21"/>
        <v>0</v>
      </c>
      <c r="AC182" s="851"/>
      <c r="AD182" s="845"/>
      <c r="AE182" s="846"/>
      <c r="AF182" s="845"/>
      <c r="AH182" s="846"/>
      <c r="AJ182" s="846"/>
      <c r="AL182" s="846"/>
      <c r="AN182" s="846"/>
      <c r="AO182" s="852"/>
      <c r="AQ182" s="846"/>
      <c r="AR182" s="846"/>
      <c r="AS182" s="852"/>
      <c r="AT182" s="853"/>
      <c r="AU182" s="856"/>
      <c r="AV182" s="846"/>
      <c r="AW182" s="845"/>
      <c r="AY182" s="846"/>
      <c r="BA182" s="846"/>
      <c r="BC182" s="846"/>
      <c r="BE182" s="846"/>
      <c r="BG182" s="855">
        <f t="shared" si="22"/>
        <v>0</v>
      </c>
      <c r="BI182" s="846"/>
      <c r="BJ182" s="846"/>
      <c r="BL182" s="855">
        <f t="shared" si="23"/>
        <v>0</v>
      </c>
      <c r="BM182" s="851"/>
    </row>
    <row r="183" spans="1:65" s="847" customFormat="1" ht="20.100000000000001" customHeight="1" x14ac:dyDescent="0.4">
      <c r="A183" s="798"/>
      <c r="B183" s="839" t="str">
        <f t="shared" si="17"/>
        <v>0</v>
      </c>
      <c r="C183" s="840">
        <f t="shared" si="18"/>
        <v>0</v>
      </c>
      <c r="D183" s="841"/>
      <c r="E183" s="840">
        <f t="shared" si="19"/>
        <v>0</v>
      </c>
      <c r="F183" s="842"/>
      <c r="G183" s="843"/>
      <c r="H183" s="843"/>
      <c r="I183" s="843"/>
      <c r="J183" s="844"/>
      <c r="K183" s="845"/>
      <c r="L183" s="846"/>
      <c r="M183" s="845"/>
      <c r="O183" s="846"/>
      <c r="Q183" s="846"/>
      <c r="S183" s="846"/>
      <c r="U183" s="846"/>
      <c r="V183" s="848"/>
      <c r="W183" s="849">
        <f t="shared" si="20"/>
        <v>0</v>
      </c>
      <c r="Y183" s="846"/>
      <c r="Z183" s="846"/>
      <c r="AA183" s="848"/>
      <c r="AB183" s="850">
        <f t="shared" si="21"/>
        <v>0</v>
      </c>
      <c r="AC183" s="851"/>
      <c r="AD183" s="845"/>
      <c r="AE183" s="846"/>
      <c r="AF183" s="845"/>
      <c r="AH183" s="846"/>
      <c r="AJ183" s="846"/>
      <c r="AL183" s="846"/>
      <c r="AN183" s="846"/>
      <c r="AO183" s="852"/>
      <c r="AQ183" s="846"/>
      <c r="AR183" s="846"/>
      <c r="AS183" s="852"/>
      <c r="AT183" s="853"/>
      <c r="AU183" s="856"/>
      <c r="AV183" s="846"/>
      <c r="AW183" s="845"/>
      <c r="AY183" s="846"/>
      <c r="BA183" s="846"/>
      <c r="BC183" s="846"/>
      <c r="BE183" s="846"/>
      <c r="BG183" s="855">
        <f t="shared" si="22"/>
        <v>0</v>
      </c>
      <c r="BI183" s="846"/>
      <c r="BJ183" s="846"/>
      <c r="BL183" s="855">
        <f t="shared" si="23"/>
        <v>0</v>
      </c>
      <c r="BM183" s="851"/>
    </row>
    <row r="184" spans="1:65" s="847" customFormat="1" ht="20.100000000000001" customHeight="1" x14ac:dyDescent="0.4">
      <c r="A184" s="798"/>
      <c r="B184" s="839" t="str">
        <f t="shared" si="17"/>
        <v>0</v>
      </c>
      <c r="C184" s="840">
        <f t="shared" si="18"/>
        <v>0</v>
      </c>
      <c r="D184" s="841"/>
      <c r="E184" s="840">
        <f t="shared" si="19"/>
        <v>0</v>
      </c>
      <c r="F184" s="842"/>
      <c r="G184" s="843"/>
      <c r="H184" s="843"/>
      <c r="I184" s="843"/>
      <c r="J184" s="844"/>
      <c r="K184" s="845"/>
      <c r="L184" s="846"/>
      <c r="M184" s="845"/>
      <c r="O184" s="846"/>
      <c r="Q184" s="846"/>
      <c r="S184" s="846"/>
      <c r="U184" s="846"/>
      <c r="V184" s="848"/>
      <c r="W184" s="849">
        <f t="shared" si="20"/>
        <v>0</v>
      </c>
      <c r="Y184" s="846"/>
      <c r="Z184" s="846"/>
      <c r="AA184" s="848"/>
      <c r="AB184" s="850">
        <f t="shared" si="21"/>
        <v>0</v>
      </c>
      <c r="AC184" s="851"/>
      <c r="AD184" s="845"/>
      <c r="AE184" s="846"/>
      <c r="AF184" s="845"/>
      <c r="AH184" s="846"/>
      <c r="AJ184" s="846"/>
      <c r="AL184" s="846"/>
      <c r="AN184" s="846"/>
      <c r="AO184" s="852"/>
      <c r="AQ184" s="846"/>
      <c r="AR184" s="846"/>
      <c r="AS184" s="852"/>
      <c r="AT184" s="853"/>
      <c r="AU184" s="856"/>
      <c r="AV184" s="846"/>
      <c r="AW184" s="845"/>
      <c r="AY184" s="846"/>
      <c r="BA184" s="846"/>
      <c r="BC184" s="846"/>
      <c r="BE184" s="846"/>
      <c r="BG184" s="855">
        <f t="shared" si="22"/>
        <v>0</v>
      </c>
      <c r="BI184" s="846"/>
      <c r="BJ184" s="846"/>
      <c r="BL184" s="855">
        <f t="shared" si="23"/>
        <v>0</v>
      </c>
      <c r="BM184" s="851"/>
    </row>
    <row r="185" spans="1:65" s="847" customFormat="1" ht="20.100000000000001" customHeight="1" x14ac:dyDescent="0.4">
      <c r="A185" s="798"/>
      <c r="B185" s="839" t="str">
        <f t="shared" si="17"/>
        <v>0</v>
      </c>
      <c r="C185" s="840">
        <f t="shared" si="18"/>
        <v>0</v>
      </c>
      <c r="D185" s="841"/>
      <c r="E185" s="840">
        <f t="shared" si="19"/>
        <v>0</v>
      </c>
      <c r="F185" s="842"/>
      <c r="G185" s="843"/>
      <c r="H185" s="843"/>
      <c r="I185" s="843"/>
      <c r="J185" s="844"/>
      <c r="K185" s="845"/>
      <c r="L185" s="846"/>
      <c r="M185" s="845"/>
      <c r="O185" s="846"/>
      <c r="Q185" s="846"/>
      <c r="S185" s="846"/>
      <c r="U185" s="846"/>
      <c r="V185" s="848"/>
      <c r="W185" s="849">
        <f t="shared" si="20"/>
        <v>0</v>
      </c>
      <c r="Y185" s="846"/>
      <c r="Z185" s="846"/>
      <c r="AA185" s="848"/>
      <c r="AB185" s="850">
        <f t="shared" si="21"/>
        <v>0</v>
      </c>
      <c r="AC185" s="851"/>
      <c r="AD185" s="845"/>
      <c r="AE185" s="846"/>
      <c r="AF185" s="845"/>
      <c r="AH185" s="846"/>
      <c r="AJ185" s="846"/>
      <c r="AL185" s="846"/>
      <c r="AN185" s="846"/>
      <c r="AO185" s="852"/>
      <c r="AQ185" s="846"/>
      <c r="AR185" s="846"/>
      <c r="AS185" s="852"/>
      <c r="AT185" s="853"/>
      <c r="AU185" s="856"/>
      <c r="AV185" s="846"/>
      <c r="AW185" s="845"/>
      <c r="AY185" s="846"/>
      <c r="BA185" s="846"/>
      <c r="BC185" s="846"/>
      <c r="BE185" s="846"/>
      <c r="BG185" s="855">
        <f t="shared" si="22"/>
        <v>0</v>
      </c>
      <c r="BI185" s="846"/>
      <c r="BJ185" s="846"/>
      <c r="BL185" s="855">
        <f t="shared" si="23"/>
        <v>0</v>
      </c>
      <c r="BM185" s="851"/>
    </row>
    <row r="186" spans="1:65" s="847" customFormat="1" ht="20.100000000000001" customHeight="1" x14ac:dyDescent="0.4">
      <c r="A186" s="798"/>
      <c r="B186" s="839" t="str">
        <f t="shared" si="17"/>
        <v>0</v>
      </c>
      <c r="C186" s="840">
        <f t="shared" si="18"/>
        <v>0</v>
      </c>
      <c r="D186" s="841"/>
      <c r="E186" s="840">
        <f t="shared" si="19"/>
        <v>0</v>
      </c>
      <c r="F186" s="842"/>
      <c r="G186" s="843"/>
      <c r="H186" s="843"/>
      <c r="I186" s="843"/>
      <c r="J186" s="844"/>
      <c r="K186" s="845"/>
      <c r="L186" s="846"/>
      <c r="M186" s="845"/>
      <c r="O186" s="846"/>
      <c r="Q186" s="846"/>
      <c r="S186" s="846"/>
      <c r="U186" s="846"/>
      <c r="V186" s="848"/>
      <c r="W186" s="849">
        <f t="shared" si="20"/>
        <v>0</v>
      </c>
      <c r="Y186" s="846"/>
      <c r="Z186" s="846"/>
      <c r="AA186" s="848"/>
      <c r="AB186" s="850">
        <f t="shared" si="21"/>
        <v>0</v>
      </c>
      <c r="AC186" s="851"/>
      <c r="AD186" s="845"/>
      <c r="AE186" s="846"/>
      <c r="AF186" s="845"/>
      <c r="AH186" s="846"/>
      <c r="AJ186" s="846"/>
      <c r="AL186" s="846"/>
      <c r="AN186" s="846"/>
      <c r="AO186" s="852"/>
      <c r="AQ186" s="846"/>
      <c r="AR186" s="846"/>
      <c r="AS186" s="852"/>
      <c r="AT186" s="853"/>
      <c r="AU186" s="856"/>
      <c r="AV186" s="846"/>
      <c r="AW186" s="845"/>
      <c r="AY186" s="846"/>
      <c r="BA186" s="846"/>
      <c r="BC186" s="846"/>
      <c r="BE186" s="846"/>
      <c r="BG186" s="855">
        <f t="shared" si="22"/>
        <v>0</v>
      </c>
      <c r="BI186" s="846"/>
      <c r="BJ186" s="846"/>
      <c r="BL186" s="855">
        <f t="shared" si="23"/>
        <v>0</v>
      </c>
      <c r="BM186" s="851"/>
    </row>
    <row r="187" spans="1:65" s="847" customFormat="1" ht="20.100000000000001" customHeight="1" x14ac:dyDescent="0.4">
      <c r="A187" s="798"/>
      <c r="B187" s="839" t="str">
        <f t="shared" si="17"/>
        <v>0</v>
      </c>
      <c r="C187" s="840">
        <f t="shared" si="18"/>
        <v>0</v>
      </c>
      <c r="D187" s="841"/>
      <c r="E187" s="840">
        <f t="shared" si="19"/>
        <v>0</v>
      </c>
      <c r="F187" s="842"/>
      <c r="G187" s="843"/>
      <c r="H187" s="843"/>
      <c r="I187" s="843"/>
      <c r="J187" s="844"/>
      <c r="K187" s="845"/>
      <c r="L187" s="846"/>
      <c r="M187" s="845"/>
      <c r="O187" s="846"/>
      <c r="Q187" s="846"/>
      <c r="S187" s="846"/>
      <c r="U187" s="846"/>
      <c r="V187" s="848"/>
      <c r="W187" s="849">
        <f t="shared" si="20"/>
        <v>0</v>
      </c>
      <c r="Y187" s="846"/>
      <c r="Z187" s="846"/>
      <c r="AA187" s="848"/>
      <c r="AB187" s="850">
        <f t="shared" si="21"/>
        <v>0</v>
      </c>
      <c r="AC187" s="851"/>
      <c r="AD187" s="845"/>
      <c r="AE187" s="846"/>
      <c r="AF187" s="845"/>
      <c r="AH187" s="846"/>
      <c r="AJ187" s="846"/>
      <c r="AL187" s="846"/>
      <c r="AN187" s="846"/>
      <c r="AO187" s="852"/>
      <c r="AQ187" s="846"/>
      <c r="AR187" s="846"/>
      <c r="AS187" s="852"/>
      <c r="AT187" s="853"/>
      <c r="AU187" s="856"/>
      <c r="AV187" s="846"/>
      <c r="AW187" s="845"/>
      <c r="AY187" s="846"/>
      <c r="BA187" s="846"/>
      <c r="BC187" s="846"/>
      <c r="BE187" s="846"/>
      <c r="BG187" s="855">
        <f t="shared" si="22"/>
        <v>0</v>
      </c>
      <c r="BI187" s="846"/>
      <c r="BJ187" s="846"/>
      <c r="BL187" s="855">
        <f t="shared" si="23"/>
        <v>0</v>
      </c>
      <c r="BM187" s="851"/>
    </row>
    <row r="188" spans="1:65" s="847" customFormat="1" ht="20.100000000000001" customHeight="1" x14ac:dyDescent="0.4">
      <c r="A188" s="798"/>
      <c r="B188" s="839" t="str">
        <f t="shared" si="17"/>
        <v>0</v>
      </c>
      <c r="C188" s="840">
        <f t="shared" si="18"/>
        <v>0</v>
      </c>
      <c r="D188" s="841"/>
      <c r="E188" s="840">
        <f t="shared" si="19"/>
        <v>0</v>
      </c>
      <c r="F188" s="842"/>
      <c r="G188" s="843"/>
      <c r="H188" s="843"/>
      <c r="I188" s="843"/>
      <c r="J188" s="844"/>
      <c r="K188" s="845"/>
      <c r="L188" s="846"/>
      <c r="M188" s="845"/>
      <c r="O188" s="846"/>
      <c r="Q188" s="846"/>
      <c r="S188" s="846"/>
      <c r="U188" s="846"/>
      <c r="V188" s="848"/>
      <c r="W188" s="849">
        <f t="shared" si="20"/>
        <v>0</v>
      </c>
      <c r="Y188" s="846"/>
      <c r="Z188" s="846"/>
      <c r="AA188" s="848"/>
      <c r="AB188" s="850">
        <f t="shared" si="21"/>
        <v>0</v>
      </c>
      <c r="AC188" s="851"/>
      <c r="AD188" s="845"/>
      <c r="AE188" s="846"/>
      <c r="AF188" s="845"/>
      <c r="AH188" s="846"/>
      <c r="AJ188" s="846"/>
      <c r="AL188" s="846"/>
      <c r="AN188" s="846"/>
      <c r="AO188" s="852"/>
      <c r="AQ188" s="846"/>
      <c r="AR188" s="846"/>
      <c r="AS188" s="852"/>
      <c r="AT188" s="853"/>
      <c r="AU188" s="856"/>
      <c r="AV188" s="846"/>
      <c r="AW188" s="845"/>
      <c r="AY188" s="846"/>
      <c r="BA188" s="846"/>
      <c r="BC188" s="846"/>
      <c r="BE188" s="846"/>
      <c r="BG188" s="855">
        <f t="shared" si="22"/>
        <v>0</v>
      </c>
      <c r="BI188" s="846"/>
      <c r="BJ188" s="846"/>
      <c r="BL188" s="855">
        <f t="shared" si="23"/>
        <v>0</v>
      </c>
      <c r="BM188" s="851"/>
    </row>
    <row r="189" spans="1:65" s="847" customFormat="1" ht="20.100000000000001" customHeight="1" x14ac:dyDescent="0.4">
      <c r="A189" s="798"/>
      <c r="B189" s="839" t="str">
        <f t="shared" si="17"/>
        <v>0</v>
      </c>
      <c r="C189" s="840">
        <f t="shared" si="18"/>
        <v>0</v>
      </c>
      <c r="D189" s="841"/>
      <c r="E189" s="840">
        <f t="shared" si="19"/>
        <v>0</v>
      </c>
      <c r="F189" s="842"/>
      <c r="G189" s="843"/>
      <c r="H189" s="843"/>
      <c r="I189" s="843"/>
      <c r="J189" s="844"/>
      <c r="K189" s="845"/>
      <c r="L189" s="846"/>
      <c r="M189" s="845"/>
      <c r="O189" s="846"/>
      <c r="Q189" s="846"/>
      <c r="S189" s="846"/>
      <c r="U189" s="846"/>
      <c r="V189" s="848"/>
      <c r="W189" s="849">
        <f t="shared" si="20"/>
        <v>0</v>
      </c>
      <c r="Y189" s="846"/>
      <c r="Z189" s="846"/>
      <c r="AA189" s="848"/>
      <c r="AB189" s="850">
        <f t="shared" si="21"/>
        <v>0</v>
      </c>
      <c r="AC189" s="851"/>
      <c r="AD189" s="845"/>
      <c r="AE189" s="846"/>
      <c r="AF189" s="845"/>
      <c r="AH189" s="846"/>
      <c r="AJ189" s="846"/>
      <c r="AL189" s="846"/>
      <c r="AN189" s="846"/>
      <c r="AO189" s="852"/>
      <c r="AQ189" s="846"/>
      <c r="AR189" s="846"/>
      <c r="AS189" s="852"/>
      <c r="AT189" s="853"/>
      <c r="AU189" s="856"/>
      <c r="AV189" s="846"/>
      <c r="AW189" s="845"/>
      <c r="AY189" s="846"/>
      <c r="BA189" s="846"/>
      <c r="BC189" s="846"/>
      <c r="BE189" s="846"/>
      <c r="BG189" s="855">
        <f t="shared" si="22"/>
        <v>0</v>
      </c>
      <c r="BI189" s="846"/>
      <c r="BJ189" s="846"/>
      <c r="BL189" s="855">
        <f t="shared" si="23"/>
        <v>0</v>
      </c>
      <c r="BM189" s="851"/>
    </row>
    <row r="190" spans="1:65" s="847" customFormat="1" ht="20.100000000000001" customHeight="1" x14ac:dyDescent="0.4">
      <c r="A190" s="798"/>
      <c r="B190" s="839" t="str">
        <f t="shared" si="17"/>
        <v>0</v>
      </c>
      <c r="C190" s="840">
        <f t="shared" si="18"/>
        <v>0</v>
      </c>
      <c r="D190" s="841"/>
      <c r="E190" s="840">
        <f t="shared" si="19"/>
        <v>0</v>
      </c>
      <c r="F190" s="842"/>
      <c r="G190" s="843"/>
      <c r="H190" s="843"/>
      <c r="I190" s="843"/>
      <c r="J190" s="844"/>
      <c r="K190" s="845"/>
      <c r="L190" s="846"/>
      <c r="M190" s="845"/>
      <c r="O190" s="846"/>
      <c r="Q190" s="846"/>
      <c r="S190" s="846"/>
      <c r="U190" s="846"/>
      <c r="V190" s="848"/>
      <c r="W190" s="849">
        <f t="shared" si="20"/>
        <v>0</v>
      </c>
      <c r="Y190" s="846"/>
      <c r="Z190" s="846"/>
      <c r="AA190" s="848"/>
      <c r="AB190" s="850">
        <f t="shared" si="21"/>
        <v>0</v>
      </c>
      <c r="AC190" s="851"/>
      <c r="AD190" s="845"/>
      <c r="AE190" s="846"/>
      <c r="AF190" s="845"/>
      <c r="AH190" s="846"/>
      <c r="AJ190" s="846"/>
      <c r="AL190" s="846"/>
      <c r="AN190" s="846"/>
      <c r="AO190" s="852"/>
      <c r="AQ190" s="846"/>
      <c r="AR190" s="846"/>
      <c r="AS190" s="852"/>
      <c r="AT190" s="853"/>
      <c r="AU190" s="856"/>
      <c r="AV190" s="846"/>
      <c r="AW190" s="845"/>
      <c r="AY190" s="846"/>
      <c r="BA190" s="846"/>
      <c r="BC190" s="846"/>
      <c r="BE190" s="846"/>
      <c r="BG190" s="855">
        <f t="shared" si="22"/>
        <v>0</v>
      </c>
      <c r="BI190" s="846"/>
      <c r="BJ190" s="846"/>
      <c r="BL190" s="855">
        <f t="shared" si="23"/>
        <v>0</v>
      </c>
      <c r="BM190" s="851"/>
    </row>
    <row r="191" spans="1:65" s="847" customFormat="1" ht="20.100000000000001" customHeight="1" x14ac:dyDescent="0.4">
      <c r="A191" s="798"/>
      <c r="B191" s="839" t="str">
        <f t="shared" si="17"/>
        <v>0</v>
      </c>
      <c r="C191" s="840">
        <f t="shared" si="18"/>
        <v>0</v>
      </c>
      <c r="D191" s="841"/>
      <c r="E191" s="840">
        <f t="shared" si="19"/>
        <v>0</v>
      </c>
      <c r="F191" s="842"/>
      <c r="G191" s="843"/>
      <c r="H191" s="843"/>
      <c r="I191" s="843"/>
      <c r="J191" s="844"/>
      <c r="K191" s="845"/>
      <c r="L191" s="846"/>
      <c r="M191" s="845"/>
      <c r="O191" s="846"/>
      <c r="Q191" s="846"/>
      <c r="S191" s="846"/>
      <c r="U191" s="846"/>
      <c r="V191" s="848"/>
      <c r="W191" s="849">
        <f t="shared" si="20"/>
        <v>0</v>
      </c>
      <c r="Y191" s="846"/>
      <c r="Z191" s="846"/>
      <c r="AA191" s="848"/>
      <c r="AB191" s="850">
        <f t="shared" si="21"/>
        <v>0</v>
      </c>
      <c r="AC191" s="851"/>
      <c r="AD191" s="845"/>
      <c r="AE191" s="846"/>
      <c r="AF191" s="845"/>
      <c r="AH191" s="846"/>
      <c r="AJ191" s="846"/>
      <c r="AL191" s="846"/>
      <c r="AN191" s="846"/>
      <c r="AO191" s="852"/>
      <c r="AQ191" s="846"/>
      <c r="AR191" s="846"/>
      <c r="AS191" s="852"/>
      <c r="AT191" s="853"/>
      <c r="AU191" s="856"/>
      <c r="AV191" s="846"/>
      <c r="AW191" s="845"/>
      <c r="AY191" s="846"/>
      <c r="BA191" s="846"/>
      <c r="BC191" s="846"/>
      <c r="BE191" s="846"/>
      <c r="BG191" s="855">
        <f t="shared" si="22"/>
        <v>0</v>
      </c>
      <c r="BI191" s="846"/>
      <c r="BJ191" s="846"/>
      <c r="BL191" s="855">
        <f t="shared" si="23"/>
        <v>0</v>
      </c>
      <c r="BM191" s="851"/>
    </row>
    <row r="192" spans="1:65" s="847" customFormat="1" ht="20.100000000000001" customHeight="1" x14ac:dyDescent="0.4">
      <c r="A192" s="798"/>
      <c r="B192" s="839" t="str">
        <f t="shared" si="17"/>
        <v>0</v>
      </c>
      <c r="C192" s="840">
        <f t="shared" si="18"/>
        <v>0</v>
      </c>
      <c r="D192" s="841"/>
      <c r="E192" s="840">
        <f t="shared" si="19"/>
        <v>0</v>
      </c>
      <c r="F192" s="842"/>
      <c r="G192" s="843"/>
      <c r="H192" s="843"/>
      <c r="I192" s="843"/>
      <c r="J192" s="844"/>
      <c r="K192" s="845"/>
      <c r="L192" s="846"/>
      <c r="M192" s="845"/>
      <c r="O192" s="846"/>
      <c r="Q192" s="846"/>
      <c r="S192" s="846"/>
      <c r="U192" s="846"/>
      <c r="V192" s="848"/>
      <c r="W192" s="849">
        <f t="shared" si="20"/>
        <v>0</v>
      </c>
      <c r="Y192" s="846"/>
      <c r="Z192" s="846"/>
      <c r="AA192" s="848"/>
      <c r="AB192" s="850">
        <f t="shared" si="21"/>
        <v>0</v>
      </c>
      <c r="AC192" s="851"/>
      <c r="AD192" s="845"/>
      <c r="AE192" s="846"/>
      <c r="AF192" s="845"/>
      <c r="AH192" s="846"/>
      <c r="AJ192" s="846"/>
      <c r="AL192" s="846"/>
      <c r="AN192" s="846"/>
      <c r="AO192" s="852"/>
      <c r="AQ192" s="846"/>
      <c r="AR192" s="846"/>
      <c r="AS192" s="852"/>
      <c r="AT192" s="853"/>
      <c r="AU192" s="856"/>
      <c r="AV192" s="846"/>
      <c r="AW192" s="845"/>
      <c r="AY192" s="846"/>
      <c r="BA192" s="846"/>
      <c r="BC192" s="846"/>
      <c r="BE192" s="846"/>
      <c r="BG192" s="855">
        <f t="shared" si="22"/>
        <v>0</v>
      </c>
      <c r="BI192" s="846"/>
      <c r="BJ192" s="846"/>
      <c r="BL192" s="855">
        <f t="shared" si="23"/>
        <v>0</v>
      </c>
      <c r="BM192" s="851"/>
    </row>
    <row r="193" spans="1:65" s="847" customFormat="1" ht="20.100000000000001" customHeight="1" x14ac:dyDescent="0.4">
      <c r="A193" s="798"/>
      <c r="B193" s="839" t="str">
        <f t="shared" si="17"/>
        <v>0</v>
      </c>
      <c r="C193" s="840">
        <f t="shared" si="18"/>
        <v>0</v>
      </c>
      <c r="D193" s="841"/>
      <c r="E193" s="840">
        <f t="shared" si="19"/>
        <v>0</v>
      </c>
      <c r="F193" s="842"/>
      <c r="G193" s="843"/>
      <c r="H193" s="843"/>
      <c r="I193" s="843"/>
      <c r="J193" s="844"/>
      <c r="K193" s="845"/>
      <c r="L193" s="846"/>
      <c r="M193" s="845"/>
      <c r="O193" s="846"/>
      <c r="Q193" s="846"/>
      <c r="S193" s="846"/>
      <c r="U193" s="846"/>
      <c r="V193" s="848"/>
      <c r="W193" s="849">
        <f t="shared" si="20"/>
        <v>0</v>
      </c>
      <c r="Y193" s="846"/>
      <c r="Z193" s="846"/>
      <c r="AA193" s="848"/>
      <c r="AB193" s="850">
        <f t="shared" si="21"/>
        <v>0</v>
      </c>
      <c r="AC193" s="851"/>
      <c r="AD193" s="845"/>
      <c r="AE193" s="846"/>
      <c r="AF193" s="845"/>
      <c r="AH193" s="846"/>
      <c r="AJ193" s="846"/>
      <c r="AL193" s="846"/>
      <c r="AN193" s="846"/>
      <c r="AO193" s="852"/>
      <c r="AQ193" s="846"/>
      <c r="AR193" s="846"/>
      <c r="AS193" s="852"/>
      <c r="AT193" s="853"/>
      <c r="AU193" s="856"/>
      <c r="AV193" s="846"/>
      <c r="AW193" s="845"/>
      <c r="AY193" s="846"/>
      <c r="BA193" s="846"/>
      <c r="BC193" s="846"/>
      <c r="BE193" s="846"/>
      <c r="BG193" s="855">
        <f t="shared" si="22"/>
        <v>0</v>
      </c>
      <c r="BI193" s="846"/>
      <c r="BJ193" s="846"/>
      <c r="BL193" s="855">
        <f t="shared" si="23"/>
        <v>0</v>
      </c>
      <c r="BM193" s="851"/>
    </row>
    <row r="194" spans="1:65" s="847" customFormat="1" ht="20.100000000000001" customHeight="1" x14ac:dyDescent="0.4">
      <c r="A194" s="798"/>
      <c r="B194" s="839" t="str">
        <f t="shared" si="17"/>
        <v>0</v>
      </c>
      <c r="C194" s="840">
        <f t="shared" si="18"/>
        <v>0</v>
      </c>
      <c r="D194" s="841"/>
      <c r="E194" s="840">
        <f t="shared" si="19"/>
        <v>0</v>
      </c>
      <c r="F194" s="842"/>
      <c r="G194" s="843"/>
      <c r="H194" s="843"/>
      <c r="I194" s="843"/>
      <c r="J194" s="844"/>
      <c r="K194" s="845"/>
      <c r="L194" s="846"/>
      <c r="M194" s="845"/>
      <c r="O194" s="846"/>
      <c r="Q194" s="846"/>
      <c r="S194" s="846"/>
      <c r="U194" s="846"/>
      <c r="V194" s="848"/>
      <c r="W194" s="849">
        <f t="shared" si="20"/>
        <v>0</v>
      </c>
      <c r="Y194" s="846"/>
      <c r="Z194" s="846"/>
      <c r="AA194" s="848"/>
      <c r="AB194" s="850">
        <f t="shared" si="21"/>
        <v>0</v>
      </c>
      <c r="AC194" s="851"/>
      <c r="AD194" s="845"/>
      <c r="AE194" s="846"/>
      <c r="AF194" s="845"/>
      <c r="AH194" s="846"/>
      <c r="AJ194" s="846"/>
      <c r="AL194" s="846"/>
      <c r="AN194" s="846"/>
      <c r="AO194" s="852"/>
      <c r="AQ194" s="846"/>
      <c r="AR194" s="846"/>
      <c r="AS194" s="852"/>
      <c r="AT194" s="853"/>
      <c r="AU194" s="856"/>
      <c r="AV194" s="846"/>
      <c r="AW194" s="845"/>
      <c r="AY194" s="846"/>
      <c r="BA194" s="846"/>
      <c r="BC194" s="846"/>
      <c r="BE194" s="846"/>
      <c r="BG194" s="855">
        <f t="shared" si="22"/>
        <v>0</v>
      </c>
      <c r="BI194" s="846"/>
      <c r="BJ194" s="846"/>
      <c r="BL194" s="855">
        <f t="shared" si="23"/>
        <v>0</v>
      </c>
      <c r="BM194" s="851"/>
    </row>
    <row r="195" spans="1:65" s="847" customFormat="1" ht="20.100000000000001" customHeight="1" x14ac:dyDescent="0.4">
      <c r="A195" s="798"/>
      <c r="B195" s="839" t="str">
        <f t="shared" si="17"/>
        <v>0</v>
      </c>
      <c r="C195" s="840">
        <f t="shared" si="18"/>
        <v>0</v>
      </c>
      <c r="D195" s="841"/>
      <c r="E195" s="840">
        <f t="shared" si="19"/>
        <v>0</v>
      </c>
      <c r="F195" s="842"/>
      <c r="G195" s="843"/>
      <c r="H195" s="843"/>
      <c r="I195" s="843"/>
      <c r="J195" s="844"/>
      <c r="K195" s="845"/>
      <c r="L195" s="846"/>
      <c r="M195" s="845"/>
      <c r="O195" s="846"/>
      <c r="Q195" s="846"/>
      <c r="S195" s="846"/>
      <c r="U195" s="846"/>
      <c r="V195" s="848"/>
      <c r="W195" s="849">
        <f t="shared" si="20"/>
        <v>0</v>
      </c>
      <c r="Y195" s="846"/>
      <c r="Z195" s="846"/>
      <c r="AA195" s="848"/>
      <c r="AB195" s="850">
        <f t="shared" si="21"/>
        <v>0</v>
      </c>
      <c r="AC195" s="851"/>
      <c r="AD195" s="845"/>
      <c r="AE195" s="846"/>
      <c r="AF195" s="845"/>
      <c r="AH195" s="846"/>
      <c r="AJ195" s="846"/>
      <c r="AL195" s="846"/>
      <c r="AN195" s="846"/>
      <c r="AO195" s="852"/>
      <c r="AQ195" s="846"/>
      <c r="AR195" s="846"/>
      <c r="AS195" s="852"/>
      <c r="AT195" s="853"/>
      <c r="AU195" s="856"/>
      <c r="AV195" s="846"/>
      <c r="AW195" s="845"/>
      <c r="AY195" s="846"/>
      <c r="BA195" s="846"/>
      <c r="BC195" s="846"/>
      <c r="BE195" s="846"/>
      <c r="BG195" s="855">
        <f t="shared" si="22"/>
        <v>0</v>
      </c>
      <c r="BI195" s="846"/>
      <c r="BJ195" s="846"/>
      <c r="BL195" s="855">
        <f t="shared" si="23"/>
        <v>0</v>
      </c>
      <c r="BM195" s="851"/>
    </row>
    <row r="196" spans="1:65" s="847" customFormat="1" ht="20.100000000000001" customHeight="1" x14ac:dyDescent="0.4">
      <c r="A196" s="798"/>
      <c r="B196" s="839" t="str">
        <f t="shared" si="17"/>
        <v>0</v>
      </c>
      <c r="C196" s="840">
        <f t="shared" si="18"/>
        <v>0</v>
      </c>
      <c r="D196" s="841"/>
      <c r="E196" s="840">
        <f t="shared" si="19"/>
        <v>0</v>
      </c>
      <c r="F196" s="842"/>
      <c r="G196" s="843"/>
      <c r="H196" s="843"/>
      <c r="I196" s="843"/>
      <c r="J196" s="844"/>
      <c r="K196" s="845"/>
      <c r="L196" s="846"/>
      <c r="M196" s="845"/>
      <c r="O196" s="846"/>
      <c r="Q196" s="846"/>
      <c r="S196" s="846"/>
      <c r="U196" s="846"/>
      <c r="V196" s="848"/>
      <c r="W196" s="849">
        <f t="shared" si="20"/>
        <v>0</v>
      </c>
      <c r="Y196" s="846"/>
      <c r="Z196" s="846"/>
      <c r="AA196" s="848"/>
      <c r="AB196" s="850">
        <f t="shared" si="21"/>
        <v>0</v>
      </c>
      <c r="AC196" s="851"/>
      <c r="AD196" s="845"/>
      <c r="AE196" s="846"/>
      <c r="AF196" s="845"/>
      <c r="AH196" s="846"/>
      <c r="AJ196" s="846"/>
      <c r="AL196" s="846"/>
      <c r="AN196" s="846"/>
      <c r="AO196" s="852"/>
      <c r="AQ196" s="846"/>
      <c r="AR196" s="846"/>
      <c r="AS196" s="852"/>
      <c r="AT196" s="853"/>
      <c r="AU196" s="856"/>
      <c r="AV196" s="846"/>
      <c r="AW196" s="845"/>
      <c r="AY196" s="846"/>
      <c r="BA196" s="846"/>
      <c r="BC196" s="846"/>
      <c r="BE196" s="846"/>
      <c r="BG196" s="855">
        <f t="shared" si="22"/>
        <v>0</v>
      </c>
      <c r="BI196" s="846"/>
      <c r="BJ196" s="846"/>
      <c r="BL196" s="855">
        <f t="shared" si="23"/>
        <v>0</v>
      </c>
      <c r="BM196" s="851"/>
    </row>
    <row r="197" spans="1:65" s="847" customFormat="1" ht="20.100000000000001" customHeight="1" x14ac:dyDescent="0.4">
      <c r="A197" s="798"/>
      <c r="B197" s="839" t="str">
        <f t="shared" si="17"/>
        <v>0</v>
      </c>
      <c r="C197" s="840">
        <f t="shared" si="18"/>
        <v>0</v>
      </c>
      <c r="D197" s="841"/>
      <c r="E197" s="840">
        <f t="shared" si="19"/>
        <v>0</v>
      </c>
      <c r="F197" s="842"/>
      <c r="G197" s="843"/>
      <c r="H197" s="843"/>
      <c r="I197" s="843"/>
      <c r="J197" s="844"/>
      <c r="K197" s="845"/>
      <c r="L197" s="846"/>
      <c r="M197" s="845"/>
      <c r="O197" s="846"/>
      <c r="Q197" s="846"/>
      <c r="S197" s="846"/>
      <c r="U197" s="846"/>
      <c r="V197" s="848"/>
      <c r="W197" s="849">
        <f t="shared" si="20"/>
        <v>0</v>
      </c>
      <c r="Y197" s="846"/>
      <c r="Z197" s="846"/>
      <c r="AA197" s="848"/>
      <c r="AB197" s="850">
        <f t="shared" si="21"/>
        <v>0</v>
      </c>
      <c r="AC197" s="851"/>
      <c r="AD197" s="845"/>
      <c r="AE197" s="846"/>
      <c r="AF197" s="845"/>
      <c r="AH197" s="846"/>
      <c r="AJ197" s="846"/>
      <c r="AL197" s="846"/>
      <c r="AN197" s="846"/>
      <c r="AO197" s="852"/>
      <c r="AQ197" s="846"/>
      <c r="AR197" s="846"/>
      <c r="AS197" s="852"/>
      <c r="AT197" s="853"/>
      <c r="AU197" s="856"/>
      <c r="AV197" s="846"/>
      <c r="AW197" s="845"/>
      <c r="AY197" s="846"/>
      <c r="BA197" s="846"/>
      <c r="BC197" s="846"/>
      <c r="BE197" s="846"/>
      <c r="BG197" s="855">
        <f t="shared" si="22"/>
        <v>0</v>
      </c>
      <c r="BI197" s="846"/>
      <c r="BJ197" s="846"/>
      <c r="BL197" s="855">
        <f t="shared" si="23"/>
        <v>0</v>
      </c>
      <c r="BM197" s="851"/>
    </row>
    <row r="198" spans="1:65" s="847" customFormat="1" ht="20.100000000000001" customHeight="1" x14ac:dyDescent="0.4">
      <c r="A198" s="798"/>
      <c r="B198" s="839" t="str">
        <f t="shared" si="17"/>
        <v>0</v>
      </c>
      <c r="C198" s="840">
        <f t="shared" si="18"/>
        <v>0</v>
      </c>
      <c r="D198" s="841"/>
      <c r="E198" s="840">
        <f t="shared" si="19"/>
        <v>0</v>
      </c>
      <c r="F198" s="842"/>
      <c r="G198" s="843"/>
      <c r="H198" s="843"/>
      <c r="I198" s="843"/>
      <c r="J198" s="844"/>
      <c r="K198" s="845"/>
      <c r="L198" s="846"/>
      <c r="M198" s="845"/>
      <c r="O198" s="846"/>
      <c r="Q198" s="846"/>
      <c r="S198" s="846"/>
      <c r="U198" s="846"/>
      <c r="V198" s="848"/>
      <c r="W198" s="849">
        <f t="shared" si="20"/>
        <v>0</v>
      </c>
      <c r="Y198" s="846"/>
      <c r="Z198" s="846"/>
      <c r="AA198" s="848"/>
      <c r="AB198" s="850">
        <f t="shared" si="21"/>
        <v>0</v>
      </c>
      <c r="AC198" s="851"/>
      <c r="AD198" s="845"/>
      <c r="AE198" s="846"/>
      <c r="AF198" s="845"/>
      <c r="AH198" s="846"/>
      <c r="AJ198" s="846"/>
      <c r="AL198" s="846"/>
      <c r="AN198" s="846"/>
      <c r="AO198" s="852"/>
      <c r="AQ198" s="846"/>
      <c r="AR198" s="846"/>
      <c r="AS198" s="852"/>
      <c r="AT198" s="853"/>
      <c r="AU198" s="856"/>
      <c r="AV198" s="846"/>
      <c r="AW198" s="845"/>
      <c r="AY198" s="846"/>
      <c r="BA198" s="846"/>
      <c r="BC198" s="846"/>
      <c r="BE198" s="846"/>
      <c r="BG198" s="855">
        <f t="shared" si="22"/>
        <v>0</v>
      </c>
      <c r="BI198" s="846"/>
      <c r="BJ198" s="846"/>
      <c r="BL198" s="855">
        <f t="shared" si="23"/>
        <v>0</v>
      </c>
      <c r="BM198" s="851"/>
    </row>
    <row r="199" spans="1:65" s="847" customFormat="1" ht="20.100000000000001" customHeight="1" x14ac:dyDescent="0.4">
      <c r="A199" s="798"/>
      <c r="B199" s="839" t="str">
        <f t="shared" si="17"/>
        <v>0</v>
      </c>
      <c r="C199" s="840">
        <f t="shared" si="18"/>
        <v>0</v>
      </c>
      <c r="D199" s="841"/>
      <c r="E199" s="840">
        <f t="shared" si="19"/>
        <v>0</v>
      </c>
      <c r="F199" s="842"/>
      <c r="G199" s="843"/>
      <c r="H199" s="843"/>
      <c r="I199" s="843"/>
      <c r="J199" s="844"/>
      <c r="K199" s="845"/>
      <c r="L199" s="846"/>
      <c r="M199" s="845"/>
      <c r="O199" s="846"/>
      <c r="Q199" s="846"/>
      <c r="S199" s="846"/>
      <c r="U199" s="846"/>
      <c r="V199" s="848"/>
      <c r="W199" s="849">
        <f t="shared" si="20"/>
        <v>0</v>
      </c>
      <c r="Y199" s="846"/>
      <c r="Z199" s="846"/>
      <c r="AA199" s="848"/>
      <c r="AB199" s="850">
        <f t="shared" si="21"/>
        <v>0</v>
      </c>
      <c r="AC199" s="851"/>
      <c r="AD199" s="845"/>
      <c r="AE199" s="846"/>
      <c r="AF199" s="845"/>
      <c r="AH199" s="846"/>
      <c r="AJ199" s="846"/>
      <c r="AL199" s="846"/>
      <c r="AN199" s="846"/>
      <c r="AO199" s="852"/>
      <c r="AQ199" s="846"/>
      <c r="AR199" s="846"/>
      <c r="AS199" s="852"/>
      <c r="AT199" s="853"/>
      <c r="AU199" s="856"/>
      <c r="AV199" s="846"/>
      <c r="AW199" s="845"/>
      <c r="AY199" s="846"/>
      <c r="BA199" s="846"/>
      <c r="BC199" s="846"/>
      <c r="BE199" s="846"/>
      <c r="BG199" s="855">
        <f t="shared" si="22"/>
        <v>0</v>
      </c>
      <c r="BI199" s="846"/>
      <c r="BJ199" s="846"/>
      <c r="BL199" s="855">
        <f t="shared" si="23"/>
        <v>0</v>
      </c>
      <c r="BM199" s="851"/>
    </row>
    <row r="200" spans="1:65" s="847" customFormat="1" ht="20.100000000000001" customHeight="1" x14ac:dyDescent="0.4">
      <c r="A200" s="798"/>
      <c r="B200" s="839" t="str">
        <f t="shared" si="17"/>
        <v>0</v>
      </c>
      <c r="C200" s="840">
        <f t="shared" si="18"/>
        <v>0</v>
      </c>
      <c r="D200" s="841"/>
      <c r="E200" s="840">
        <f t="shared" si="19"/>
        <v>0</v>
      </c>
      <c r="F200" s="842"/>
      <c r="G200" s="843"/>
      <c r="H200" s="843"/>
      <c r="I200" s="843"/>
      <c r="J200" s="844"/>
      <c r="K200" s="845"/>
      <c r="L200" s="846"/>
      <c r="M200" s="845"/>
      <c r="O200" s="846"/>
      <c r="Q200" s="846"/>
      <c r="S200" s="846"/>
      <c r="U200" s="846"/>
      <c r="V200" s="848"/>
      <c r="W200" s="849">
        <f t="shared" si="20"/>
        <v>0</v>
      </c>
      <c r="Y200" s="846"/>
      <c r="Z200" s="846"/>
      <c r="AA200" s="848"/>
      <c r="AB200" s="850">
        <f t="shared" si="21"/>
        <v>0</v>
      </c>
      <c r="AC200" s="851"/>
      <c r="AD200" s="845"/>
      <c r="AE200" s="846"/>
      <c r="AF200" s="845"/>
      <c r="AH200" s="846"/>
      <c r="AJ200" s="846"/>
      <c r="AL200" s="846"/>
      <c r="AN200" s="846"/>
      <c r="AO200" s="852"/>
      <c r="AQ200" s="846"/>
      <c r="AR200" s="846"/>
      <c r="AS200" s="852"/>
      <c r="AT200" s="853"/>
      <c r="AU200" s="856"/>
      <c r="AV200" s="846"/>
      <c r="AW200" s="845"/>
      <c r="AY200" s="846"/>
      <c r="BA200" s="846"/>
      <c r="BC200" s="846"/>
      <c r="BE200" s="846"/>
      <c r="BG200" s="855">
        <f t="shared" si="22"/>
        <v>0</v>
      </c>
      <c r="BI200" s="846"/>
      <c r="BJ200" s="846"/>
      <c r="BL200" s="855">
        <f t="shared" si="23"/>
        <v>0</v>
      </c>
      <c r="BM200" s="851"/>
    </row>
    <row r="201" spans="1:65" s="847" customFormat="1" ht="20.100000000000001" customHeight="1" x14ac:dyDescent="0.4">
      <c r="A201" s="798"/>
      <c r="B201" s="839" t="str">
        <f t="shared" si="17"/>
        <v>0</v>
      </c>
      <c r="C201" s="840">
        <f t="shared" si="18"/>
        <v>0</v>
      </c>
      <c r="D201" s="841"/>
      <c r="E201" s="840">
        <f t="shared" si="19"/>
        <v>0</v>
      </c>
      <c r="F201" s="842"/>
      <c r="G201" s="843"/>
      <c r="H201" s="843"/>
      <c r="I201" s="843"/>
      <c r="J201" s="844"/>
      <c r="K201" s="845"/>
      <c r="L201" s="846"/>
      <c r="M201" s="845"/>
      <c r="O201" s="846"/>
      <c r="Q201" s="846"/>
      <c r="S201" s="846"/>
      <c r="U201" s="846"/>
      <c r="V201" s="848"/>
      <c r="W201" s="849">
        <f t="shared" si="20"/>
        <v>0</v>
      </c>
      <c r="Y201" s="846"/>
      <c r="Z201" s="846"/>
      <c r="AA201" s="848"/>
      <c r="AB201" s="850">
        <f t="shared" si="21"/>
        <v>0</v>
      </c>
      <c r="AC201" s="851"/>
      <c r="AD201" s="845"/>
      <c r="AE201" s="846"/>
      <c r="AF201" s="845"/>
      <c r="AH201" s="846"/>
      <c r="AJ201" s="846"/>
      <c r="AL201" s="846"/>
      <c r="AN201" s="846"/>
      <c r="AO201" s="852"/>
      <c r="AQ201" s="846"/>
      <c r="AR201" s="846"/>
      <c r="AS201" s="852"/>
      <c r="AT201" s="853"/>
      <c r="AU201" s="856"/>
      <c r="AV201" s="846"/>
      <c r="AW201" s="845"/>
      <c r="AY201" s="846"/>
      <c r="BA201" s="846"/>
      <c r="BC201" s="846"/>
      <c r="BE201" s="846"/>
      <c r="BG201" s="855">
        <f t="shared" si="22"/>
        <v>0</v>
      </c>
      <c r="BI201" s="846"/>
      <c r="BJ201" s="846"/>
      <c r="BL201" s="855">
        <f t="shared" si="23"/>
        <v>0</v>
      </c>
      <c r="BM201" s="851"/>
    </row>
    <row r="202" spans="1:65" s="847" customFormat="1" ht="20.100000000000001" customHeight="1" x14ac:dyDescent="0.4">
      <c r="A202" s="798"/>
      <c r="B202" s="839" t="str">
        <f t="shared" si="17"/>
        <v>0</v>
      </c>
      <c r="C202" s="840">
        <f t="shared" si="18"/>
        <v>0</v>
      </c>
      <c r="D202" s="841"/>
      <c r="E202" s="840">
        <f t="shared" si="19"/>
        <v>0</v>
      </c>
      <c r="F202" s="842"/>
      <c r="G202" s="843"/>
      <c r="H202" s="843"/>
      <c r="I202" s="843"/>
      <c r="J202" s="844"/>
      <c r="K202" s="845"/>
      <c r="L202" s="846"/>
      <c r="M202" s="845"/>
      <c r="O202" s="846"/>
      <c r="Q202" s="846"/>
      <c r="S202" s="846"/>
      <c r="U202" s="846"/>
      <c r="V202" s="848"/>
      <c r="W202" s="849">
        <f t="shared" si="20"/>
        <v>0</v>
      </c>
      <c r="Y202" s="846"/>
      <c r="Z202" s="846"/>
      <c r="AA202" s="848"/>
      <c r="AB202" s="850">
        <f t="shared" si="21"/>
        <v>0</v>
      </c>
      <c r="AC202" s="851"/>
      <c r="AD202" s="845"/>
      <c r="AE202" s="846"/>
      <c r="AF202" s="845"/>
      <c r="AH202" s="846"/>
      <c r="AJ202" s="846"/>
      <c r="AL202" s="846"/>
      <c r="AN202" s="846"/>
      <c r="AO202" s="852"/>
      <c r="AQ202" s="846"/>
      <c r="AR202" s="846"/>
      <c r="AS202" s="852"/>
      <c r="AT202" s="853"/>
      <c r="AU202" s="856"/>
      <c r="AV202" s="846"/>
      <c r="AW202" s="845"/>
      <c r="AY202" s="846"/>
      <c r="BA202" s="846"/>
      <c r="BC202" s="846"/>
      <c r="BE202" s="846"/>
      <c r="BG202" s="855">
        <f t="shared" si="22"/>
        <v>0</v>
      </c>
      <c r="BI202" s="846"/>
      <c r="BJ202" s="846"/>
      <c r="BL202" s="855">
        <f t="shared" si="23"/>
        <v>0</v>
      </c>
      <c r="BM202" s="851"/>
    </row>
    <row r="203" spans="1:65" s="847" customFormat="1" ht="20.100000000000001" customHeight="1" x14ac:dyDescent="0.4">
      <c r="A203" s="798"/>
      <c r="B203" s="839" t="str">
        <f t="shared" si="17"/>
        <v>0</v>
      </c>
      <c r="C203" s="840">
        <f t="shared" si="18"/>
        <v>0</v>
      </c>
      <c r="D203" s="841"/>
      <c r="E203" s="840">
        <f t="shared" si="19"/>
        <v>0</v>
      </c>
      <c r="F203" s="842"/>
      <c r="G203" s="843"/>
      <c r="H203" s="843"/>
      <c r="I203" s="843"/>
      <c r="J203" s="844"/>
      <c r="K203" s="845"/>
      <c r="L203" s="846"/>
      <c r="M203" s="845"/>
      <c r="O203" s="846"/>
      <c r="Q203" s="846"/>
      <c r="S203" s="846"/>
      <c r="U203" s="846"/>
      <c r="V203" s="848"/>
      <c r="W203" s="849">
        <f t="shared" si="20"/>
        <v>0</v>
      </c>
      <c r="Y203" s="846"/>
      <c r="Z203" s="846"/>
      <c r="AA203" s="848"/>
      <c r="AB203" s="850">
        <f t="shared" si="21"/>
        <v>0</v>
      </c>
      <c r="AC203" s="851"/>
      <c r="AD203" s="845"/>
      <c r="AE203" s="846"/>
      <c r="AF203" s="845"/>
      <c r="AH203" s="846"/>
      <c r="AJ203" s="846"/>
      <c r="AL203" s="846"/>
      <c r="AN203" s="846"/>
      <c r="AO203" s="852"/>
      <c r="AQ203" s="846"/>
      <c r="AR203" s="846"/>
      <c r="AS203" s="852"/>
      <c r="AT203" s="853"/>
      <c r="AU203" s="856"/>
      <c r="AV203" s="846"/>
      <c r="AW203" s="845"/>
      <c r="AY203" s="846"/>
      <c r="BA203" s="846"/>
      <c r="BC203" s="846"/>
      <c r="BE203" s="846"/>
      <c r="BG203" s="855">
        <f t="shared" si="22"/>
        <v>0</v>
      </c>
      <c r="BI203" s="846"/>
      <c r="BJ203" s="846"/>
      <c r="BL203" s="855">
        <f t="shared" si="23"/>
        <v>0</v>
      </c>
      <c r="BM203" s="851"/>
    </row>
    <row r="204" spans="1:65" s="847" customFormat="1" ht="20.100000000000001" customHeight="1" x14ac:dyDescent="0.4">
      <c r="A204" s="798"/>
      <c r="B204" s="839" t="str">
        <f t="shared" si="17"/>
        <v>0</v>
      </c>
      <c r="C204" s="840">
        <f t="shared" si="18"/>
        <v>0</v>
      </c>
      <c r="D204" s="841"/>
      <c r="E204" s="840">
        <f t="shared" si="19"/>
        <v>0</v>
      </c>
      <c r="F204" s="842"/>
      <c r="G204" s="843"/>
      <c r="H204" s="843"/>
      <c r="I204" s="843"/>
      <c r="J204" s="844"/>
      <c r="K204" s="845"/>
      <c r="L204" s="846"/>
      <c r="M204" s="845"/>
      <c r="O204" s="846"/>
      <c r="Q204" s="846"/>
      <c r="S204" s="846"/>
      <c r="U204" s="846"/>
      <c r="V204" s="848"/>
      <c r="W204" s="849">
        <f t="shared" si="20"/>
        <v>0</v>
      </c>
      <c r="Y204" s="846"/>
      <c r="Z204" s="846"/>
      <c r="AA204" s="848"/>
      <c r="AB204" s="850">
        <f t="shared" si="21"/>
        <v>0</v>
      </c>
      <c r="AC204" s="851"/>
      <c r="AD204" s="845"/>
      <c r="AE204" s="846"/>
      <c r="AF204" s="845"/>
      <c r="AH204" s="846"/>
      <c r="AJ204" s="846"/>
      <c r="AL204" s="846"/>
      <c r="AN204" s="846"/>
      <c r="AO204" s="852"/>
      <c r="AQ204" s="846"/>
      <c r="AR204" s="846"/>
      <c r="AS204" s="852"/>
      <c r="AT204" s="853"/>
      <c r="AU204" s="856"/>
      <c r="AV204" s="846"/>
      <c r="AW204" s="845"/>
      <c r="AY204" s="846"/>
      <c r="BA204" s="846"/>
      <c r="BC204" s="846"/>
      <c r="BE204" s="846"/>
      <c r="BG204" s="855">
        <f t="shared" si="22"/>
        <v>0</v>
      </c>
      <c r="BI204" s="846"/>
      <c r="BJ204" s="846"/>
      <c r="BL204" s="855">
        <f t="shared" si="23"/>
        <v>0</v>
      </c>
      <c r="BM204" s="851"/>
    </row>
    <row r="205" spans="1:65" s="847" customFormat="1" ht="20.100000000000001" customHeight="1" x14ac:dyDescent="0.4">
      <c r="A205" s="798"/>
      <c r="B205" s="839" t="str">
        <f t="shared" si="17"/>
        <v>0</v>
      </c>
      <c r="C205" s="840">
        <f t="shared" si="18"/>
        <v>0</v>
      </c>
      <c r="D205" s="841"/>
      <c r="E205" s="840">
        <f t="shared" si="19"/>
        <v>0</v>
      </c>
      <c r="F205" s="842"/>
      <c r="G205" s="843"/>
      <c r="H205" s="843"/>
      <c r="I205" s="843"/>
      <c r="J205" s="844"/>
      <c r="K205" s="845"/>
      <c r="L205" s="846"/>
      <c r="M205" s="845"/>
      <c r="O205" s="846"/>
      <c r="Q205" s="846"/>
      <c r="S205" s="846"/>
      <c r="U205" s="846"/>
      <c r="V205" s="848"/>
      <c r="W205" s="849">
        <f t="shared" si="20"/>
        <v>0</v>
      </c>
      <c r="Y205" s="846"/>
      <c r="Z205" s="846"/>
      <c r="AA205" s="848"/>
      <c r="AB205" s="850">
        <f t="shared" si="21"/>
        <v>0</v>
      </c>
      <c r="AC205" s="851"/>
      <c r="AD205" s="845"/>
      <c r="AE205" s="846"/>
      <c r="AF205" s="845"/>
      <c r="AH205" s="846"/>
      <c r="AJ205" s="846"/>
      <c r="AL205" s="846"/>
      <c r="AN205" s="846"/>
      <c r="AO205" s="852"/>
      <c r="AQ205" s="846"/>
      <c r="AR205" s="846"/>
      <c r="AS205" s="852"/>
      <c r="AT205" s="853"/>
      <c r="AU205" s="856"/>
      <c r="AV205" s="846"/>
      <c r="AW205" s="845"/>
      <c r="AY205" s="846"/>
      <c r="BA205" s="846"/>
      <c r="BC205" s="846"/>
      <c r="BE205" s="846"/>
      <c r="BG205" s="855">
        <f t="shared" si="22"/>
        <v>0</v>
      </c>
      <c r="BI205" s="846"/>
      <c r="BJ205" s="846"/>
      <c r="BL205" s="855">
        <f t="shared" si="23"/>
        <v>0</v>
      </c>
      <c r="BM205" s="851"/>
    </row>
    <row r="206" spans="1:65" s="847" customFormat="1" ht="20.100000000000001" customHeight="1" x14ac:dyDescent="0.4">
      <c r="A206" s="798"/>
      <c r="B206" s="839" t="str">
        <f t="shared" si="17"/>
        <v>0</v>
      </c>
      <c r="C206" s="840">
        <f t="shared" si="18"/>
        <v>0</v>
      </c>
      <c r="D206" s="841"/>
      <c r="E206" s="840">
        <f t="shared" si="19"/>
        <v>0</v>
      </c>
      <c r="F206" s="842"/>
      <c r="G206" s="843"/>
      <c r="H206" s="843"/>
      <c r="I206" s="843"/>
      <c r="J206" s="844"/>
      <c r="K206" s="845"/>
      <c r="L206" s="846"/>
      <c r="M206" s="845"/>
      <c r="O206" s="846"/>
      <c r="Q206" s="846"/>
      <c r="S206" s="846"/>
      <c r="U206" s="846"/>
      <c r="V206" s="848"/>
      <c r="W206" s="849">
        <f t="shared" si="20"/>
        <v>0</v>
      </c>
      <c r="Y206" s="846"/>
      <c r="Z206" s="846"/>
      <c r="AA206" s="848"/>
      <c r="AB206" s="850">
        <f t="shared" si="21"/>
        <v>0</v>
      </c>
      <c r="AC206" s="851"/>
      <c r="AD206" s="845"/>
      <c r="AE206" s="846"/>
      <c r="AF206" s="845"/>
      <c r="AH206" s="846"/>
      <c r="AJ206" s="846"/>
      <c r="AL206" s="846"/>
      <c r="AN206" s="846"/>
      <c r="AO206" s="852"/>
      <c r="AQ206" s="846"/>
      <c r="AR206" s="846"/>
      <c r="AS206" s="852"/>
      <c r="AT206" s="853"/>
      <c r="AU206" s="856"/>
      <c r="AV206" s="846"/>
      <c r="AW206" s="845"/>
      <c r="AY206" s="846"/>
      <c r="BA206" s="846"/>
      <c r="BC206" s="846"/>
      <c r="BE206" s="846"/>
      <c r="BG206" s="855">
        <f t="shared" si="22"/>
        <v>0</v>
      </c>
      <c r="BI206" s="846"/>
      <c r="BJ206" s="846"/>
      <c r="BL206" s="855">
        <f t="shared" si="23"/>
        <v>0</v>
      </c>
      <c r="BM206" s="851"/>
    </row>
    <row r="207" spans="1:65" s="847" customFormat="1" ht="20.100000000000001" customHeight="1" x14ac:dyDescent="0.4">
      <c r="A207" s="798"/>
      <c r="B207" s="839" t="str">
        <f t="shared" ref="B207:B208" si="24">F207&amp;C207</f>
        <v>0</v>
      </c>
      <c r="C207" s="840">
        <f t="shared" ref="C207:C208" si="25">D207</f>
        <v>0</v>
      </c>
      <c r="D207" s="841"/>
      <c r="E207" s="840">
        <f t="shared" ref="E207:E208" si="26">D207</f>
        <v>0</v>
      </c>
      <c r="F207" s="842"/>
      <c r="G207" s="843"/>
      <c r="H207" s="843"/>
      <c r="I207" s="843"/>
      <c r="J207" s="844"/>
      <c r="K207" s="845"/>
      <c r="L207" s="846"/>
      <c r="M207" s="845"/>
      <c r="O207" s="846"/>
      <c r="Q207" s="846"/>
      <c r="S207" s="846"/>
      <c r="U207" s="846"/>
      <c r="V207" s="848"/>
      <c r="W207" s="849">
        <f t="shared" ref="W207:W208" si="27">SUM(K207:V207)</f>
        <v>0</v>
      </c>
      <c r="Y207" s="846"/>
      <c r="Z207" s="846"/>
      <c r="AA207" s="848"/>
      <c r="AB207" s="850">
        <f t="shared" ref="AB207:AB208" si="28">SUM(X207:AA207)</f>
        <v>0</v>
      </c>
      <c r="AC207" s="851"/>
      <c r="AD207" s="845"/>
      <c r="AE207" s="846"/>
      <c r="AF207" s="845"/>
      <c r="AH207" s="846"/>
      <c r="AJ207" s="846"/>
      <c r="AL207" s="846"/>
      <c r="AN207" s="846"/>
      <c r="AO207" s="852"/>
      <c r="AQ207" s="846"/>
      <c r="AR207" s="846"/>
      <c r="AS207" s="852"/>
      <c r="AT207" s="853"/>
      <c r="AU207" s="856"/>
      <c r="AV207" s="846"/>
      <c r="AW207" s="845"/>
      <c r="AY207" s="846"/>
      <c r="BA207" s="846"/>
      <c r="BC207" s="846"/>
      <c r="BE207" s="846"/>
      <c r="BG207" s="855">
        <f t="shared" ref="BG207:BG208" si="29">SUM(AU207:BF207)</f>
        <v>0</v>
      </c>
      <c r="BI207" s="846"/>
      <c r="BJ207" s="846"/>
      <c r="BL207" s="855">
        <f t="shared" ref="BL207:BL208" si="30">SUM(BH207:BK207)</f>
        <v>0</v>
      </c>
      <c r="BM207" s="851"/>
    </row>
    <row r="208" spans="1:65" s="847" customFormat="1" ht="20.100000000000001" customHeight="1" x14ac:dyDescent="0.4">
      <c r="A208" s="798"/>
      <c r="B208" s="857" t="str">
        <f t="shared" si="24"/>
        <v>0</v>
      </c>
      <c r="C208" s="858">
        <f t="shared" si="25"/>
        <v>0</v>
      </c>
      <c r="D208" s="859"/>
      <c r="E208" s="858">
        <f t="shared" si="26"/>
        <v>0</v>
      </c>
      <c r="F208" s="860"/>
      <c r="G208" s="843"/>
      <c r="H208" s="843"/>
      <c r="I208" s="843"/>
      <c r="J208" s="844"/>
      <c r="K208" s="861"/>
      <c r="L208" s="862"/>
      <c r="M208" s="861"/>
      <c r="N208" s="863"/>
      <c r="O208" s="862"/>
      <c r="P208" s="863"/>
      <c r="Q208" s="862"/>
      <c r="R208" s="863"/>
      <c r="S208" s="862"/>
      <c r="T208" s="863"/>
      <c r="U208" s="862"/>
      <c r="V208" s="864"/>
      <c r="W208" s="865">
        <f t="shared" si="27"/>
        <v>0</v>
      </c>
      <c r="X208" s="863"/>
      <c r="Y208" s="862"/>
      <c r="Z208" s="862"/>
      <c r="AA208" s="864"/>
      <c r="AB208" s="866">
        <f t="shared" si="28"/>
        <v>0</v>
      </c>
      <c r="AC208" s="867"/>
      <c r="AD208" s="861"/>
      <c r="AE208" s="862"/>
      <c r="AF208" s="861"/>
      <c r="AG208" s="863"/>
      <c r="AH208" s="862"/>
      <c r="AI208" s="863"/>
      <c r="AJ208" s="862"/>
      <c r="AK208" s="863"/>
      <c r="AL208" s="862"/>
      <c r="AM208" s="863"/>
      <c r="AN208" s="862"/>
      <c r="AO208" s="868"/>
      <c r="AP208" s="863"/>
      <c r="AQ208" s="862"/>
      <c r="AR208" s="862"/>
      <c r="AS208" s="868"/>
      <c r="AT208" s="869"/>
      <c r="AU208" s="870"/>
      <c r="AV208" s="862"/>
      <c r="AW208" s="861"/>
      <c r="AX208" s="863"/>
      <c r="AY208" s="862"/>
      <c r="AZ208" s="863"/>
      <c r="BA208" s="862"/>
      <c r="BB208" s="863"/>
      <c r="BC208" s="862"/>
      <c r="BD208" s="863"/>
      <c r="BE208" s="862"/>
      <c r="BF208" s="863"/>
      <c r="BG208" s="871">
        <f t="shared" si="29"/>
        <v>0</v>
      </c>
      <c r="BH208" s="863"/>
      <c r="BI208" s="862"/>
      <c r="BJ208" s="862"/>
      <c r="BK208" s="863"/>
      <c r="BL208" s="871">
        <f t="shared" si="30"/>
        <v>0</v>
      </c>
      <c r="BM208" s="867"/>
    </row>
    <row r="209" ht="20.100000000000001" customHeight="1" x14ac:dyDescent="0.4"/>
    <row r="210" ht="20.100000000000001" customHeight="1" x14ac:dyDescent="0.4"/>
  </sheetData>
  <autoFilter ref="B6:BM208" xr:uid="{7A23ECDB-5F15-418F-8CA9-E2B84C161F32}"/>
  <phoneticPr fontId="4"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C3E0-C43C-4FB5-BB3A-F198D18AA5A2}">
  <dimension ref="B2:F1852"/>
  <sheetViews>
    <sheetView showGridLines="0" zoomScale="70" zoomScaleNormal="70" workbookViewId="0">
      <pane ySplit="2" topLeftCell="A1277" activePane="bottomLeft" state="frozen"/>
      <selection pane="bottomLeft" activeCell="E1287" sqref="E1287"/>
    </sheetView>
  </sheetViews>
  <sheetFormatPr defaultColWidth="9" defaultRowHeight="17.399999999999999" x14ac:dyDescent="0.4"/>
  <cols>
    <col min="1" max="1" width="3.59765625" style="798" customWidth="1"/>
    <col min="2" max="2" width="18.69921875" style="1014" bestFit="1" customWidth="1"/>
    <col min="3" max="4" width="15.59765625" style="1014" customWidth="1"/>
    <col min="5" max="5" width="71.09765625" style="1014" customWidth="1"/>
    <col min="6" max="6" width="26.8984375" style="1014" customWidth="1"/>
    <col min="7" max="16384" width="9" style="798"/>
  </cols>
  <sheetData>
    <row r="2" spans="2:6" ht="21.9" customHeight="1" x14ac:dyDescent="0.4">
      <c r="B2" s="1009" t="s">
        <v>693</v>
      </c>
      <c r="C2" s="1010" t="s">
        <v>694</v>
      </c>
      <c r="D2" s="1009" t="s">
        <v>695</v>
      </c>
      <c r="E2" s="1010" t="s">
        <v>150</v>
      </c>
      <c r="F2" s="1011" t="s">
        <v>696</v>
      </c>
    </row>
    <row r="3" spans="2:6" ht="20.100000000000001" customHeight="1" x14ac:dyDescent="0.4">
      <c r="B3" s="1012" t="str">
        <f>C3&amp;D3</f>
        <v>케미컬1100100</v>
      </c>
      <c r="C3" s="1013" t="s">
        <v>674</v>
      </c>
      <c r="D3" s="1014">
        <v>1100100</v>
      </c>
      <c r="E3" s="1015" t="s">
        <v>697</v>
      </c>
      <c r="F3" s="1016" t="s">
        <v>698</v>
      </c>
    </row>
    <row r="4" spans="2:6" ht="20.100000000000001" customHeight="1" x14ac:dyDescent="0.4">
      <c r="B4" s="1012" t="str">
        <f t="shared" ref="B4:B67" si="0">C4&amp;D4</f>
        <v>케미컬1100300</v>
      </c>
      <c r="C4" s="1017" t="s">
        <v>674</v>
      </c>
      <c r="D4" s="1014">
        <v>1100300</v>
      </c>
      <c r="E4" s="1018" t="s">
        <v>699</v>
      </c>
      <c r="F4" s="1016" t="s">
        <v>700</v>
      </c>
    </row>
    <row r="5" spans="2:6" ht="20.100000000000001" customHeight="1" x14ac:dyDescent="0.4">
      <c r="B5" s="1012" t="str">
        <f t="shared" si="0"/>
        <v>케미컬1100301</v>
      </c>
      <c r="C5" s="1017" t="s">
        <v>674</v>
      </c>
      <c r="D5" s="1014">
        <v>1100301</v>
      </c>
      <c r="E5" s="1018" t="s">
        <v>701</v>
      </c>
      <c r="F5" s="1016" t="s">
        <v>700</v>
      </c>
    </row>
    <row r="6" spans="2:6" ht="20.100000000000001" customHeight="1" x14ac:dyDescent="0.4">
      <c r="B6" s="1012" t="str">
        <f t="shared" si="0"/>
        <v>케미컬1102101</v>
      </c>
      <c r="C6" s="1017" t="s">
        <v>674</v>
      </c>
      <c r="D6" s="1014">
        <v>1102101</v>
      </c>
      <c r="E6" s="1018" t="s">
        <v>702</v>
      </c>
      <c r="F6" s="1016" t="s">
        <v>703</v>
      </c>
    </row>
    <row r="7" spans="2:6" ht="20.100000000000001" customHeight="1" x14ac:dyDescent="0.4">
      <c r="B7" s="1012" t="str">
        <f t="shared" si="0"/>
        <v>케미컬1102500</v>
      </c>
      <c r="C7" s="1017" t="s">
        <v>674</v>
      </c>
      <c r="D7" s="1014">
        <v>1102500</v>
      </c>
      <c r="E7" s="1018" t="s">
        <v>704</v>
      </c>
      <c r="F7" s="1016" t="s">
        <v>700</v>
      </c>
    </row>
    <row r="8" spans="2:6" ht="20.100000000000001" customHeight="1" x14ac:dyDescent="0.4">
      <c r="B8" s="1012" t="str">
        <f t="shared" si="0"/>
        <v>케미컬1102501</v>
      </c>
      <c r="C8" s="1017" t="s">
        <v>674</v>
      </c>
      <c r="D8" s="1014">
        <v>1102501</v>
      </c>
      <c r="E8" s="1018" t="s">
        <v>705</v>
      </c>
      <c r="F8" s="1016" t="s">
        <v>700</v>
      </c>
    </row>
    <row r="9" spans="2:6" ht="20.100000000000001" customHeight="1" x14ac:dyDescent="0.4">
      <c r="B9" s="1012" t="str">
        <f t="shared" si="0"/>
        <v>케미컬1102601</v>
      </c>
      <c r="C9" s="1017" t="s">
        <v>674</v>
      </c>
      <c r="D9" s="1014">
        <v>1102601</v>
      </c>
      <c r="E9" s="1018" t="s">
        <v>706</v>
      </c>
      <c r="F9" s="1016" t="s">
        <v>698</v>
      </c>
    </row>
    <row r="10" spans="2:6" ht="20.100000000000001" customHeight="1" x14ac:dyDescent="0.4">
      <c r="B10" s="1012" t="str">
        <f t="shared" si="0"/>
        <v>케미컬1102700</v>
      </c>
      <c r="C10" s="1017" t="s">
        <v>674</v>
      </c>
      <c r="D10" s="1014">
        <v>1102700</v>
      </c>
      <c r="E10" s="1018" t="s">
        <v>707</v>
      </c>
      <c r="F10" s="1016" t="s">
        <v>708</v>
      </c>
    </row>
    <row r="11" spans="2:6" ht="20.100000000000001" customHeight="1" x14ac:dyDescent="0.4">
      <c r="B11" s="1012" t="str">
        <f t="shared" si="0"/>
        <v>케미컬1102702</v>
      </c>
      <c r="C11" s="1017" t="s">
        <v>674</v>
      </c>
      <c r="D11" s="1014">
        <v>1102702</v>
      </c>
      <c r="E11" s="1018" t="s">
        <v>709</v>
      </c>
      <c r="F11" s="1016" t="s">
        <v>708</v>
      </c>
    </row>
    <row r="12" spans="2:6" ht="20.100000000000001" customHeight="1" x14ac:dyDescent="0.4">
      <c r="B12" s="1012" t="str">
        <f t="shared" si="0"/>
        <v>케미컬1102800</v>
      </c>
      <c r="C12" s="1017" t="s">
        <v>674</v>
      </c>
      <c r="D12" s="1014">
        <v>1102800</v>
      </c>
      <c r="E12" s="1018" t="s">
        <v>710</v>
      </c>
      <c r="F12" s="1016" t="s">
        <v>703</v>
      </c>
    </row>
    <row r="13" spans="2:6" ht="20.100000000000001" customHeight="1" x14ac:dyDescent="0.4">
      <c r="B13" s="1012" t="str">
        <f t="shared" si="0"/>
        <v>케미컬1102801</v>
      </c>
      <c r="C13" s="1017" t="s">
        <v>674</v>
      </c>
      <c r="D13" s="1014">
        <v>1102801</v>
      </c>
      <c r="E13" s="1018" t="s">
        <v>711</v>
      </c>
      <c r="F13" s="1016" t="s">
        <v>703</v>
      </c>
    </row>
    <row r="14" spans="2:6" ht="20.100000000000001" customHeight="1" x14ac:dyDescent="0.4">
      <c r="B14" s="1012" t="str">
        <f t="shared" si="0"/>
        <v>케미컬1200200</v>
      </c>
      <c r="C14" s="1017" t="s">
        <v>674</v>
      </c>
      <c r="D14" s="1014">
        <v>1200200</v>
      </c>
      <c r="E14" s="1018" t="s">
        <v>712</v>
      </c>
      <c r="F14" s="1016" t="s">
        <v>713</v>
      </c>
    </row>
    <row r="15" spans="2:6" ht="20.100000000000001" customHeight="1" x14ac:dyDescent="0.4">
      <c r="B15" s="1012" t="str">
        <f t="shared" si="0"/>
        <v>케미컬1200201</v>
      </c>
      <c r="C15" s="1017" t="s">
        <v>674</v>
      </c>
      <c r="D15" s="1014">
        <v>1200201</v>
      </c>
      <c r="E15" s="1018" t="s">
        <v>714</v>
      </c>
      <c r="F15" s="1016" t="s">
        <v>713</v>
      </c>
    </row>
    <row r="16" spans="2:6" ht="20.100000000000001" customHeight="1" x14ac:dyDescent="0.4">
      <c r="B16" s="1012" t="str">
        <f t="shared" si="0"/>
        <v>케미컬1201000</v>
      </c>
      <c r="C16" s="1017" t="s">
        <v>674</v>
      </c>
      <c r="D16" s="1014">
        <v>1201000</v>
      </c>
      <c r="E16" s="1018" t="s">
        <v>715</v>
      </c>
      <c r="F16" s="1016" t="s">
        <v>713</v>
      </c>
    </row>
    <row r="17" spans="2:6" ht="20.100000000000001" customHeight="1" x14ac:dyDescent="0.4">
      <c r="B17" s="1012" t="str">
        <f t="shared" si="0"/>
        <v>케미컬1201001</v>
      </c>
      <c r="C17" s="1017" t="s">
        <v>674</v>
      </c>
      <c r="D17" s="1014">
        <v>1201001</v>
      </c>
      <c r="E17" s="1018" t="s">
        <v>716</v>
      </c>
      <c r="F17" s="1016" t="s">
        <v>713</v>
      </c>
    </row>
    <row r="18" spans="2:6" ht="20.100000000000001" customHeight="1" x14ac:dyDescent="0.4">
      <c r="B18" s="1012" t="str">
        <f t="shared" si="0"/>
        <v>케미컬1201300</v>
      </c>
      <c r="C18" s="1017" t="s">
        <v>674</v>
      </c>
      <c r="D18" s="1014">
        <v>1201300</v>
      </c>
      <c r="E18" s="1018" t="s">
        <v>717</v>
      </c>
      <c r="F18" s="1016" t="s">
        <v>713</v>
      </c>
    </row>
    <row r="19" spans="2:6" ht="20.100000000000001" customHeight="1" x14ac:dyDescent="0.4">
      <c r="B19" s="1012" t="str">
        <f t="shared" si="0"/>
        <v>케미컬1201301</v>
      </c>
      <c r="C19" s="1017" t="s">
        <v>674</v>
      </c>
      <c r="D19" s="1014">
        <v>1201301</v>
      </c>
      <c r="E19" s="1018" t="s">
        <v>718</v>
      </c>
      <c r="F19" s="1016" t="s">
        <v>713</v>
      </c>
    </row>
    <row r="20" spans="2:6" ht="20.100000000000001" customHeight="1" x14ac:dyDescent="0.4">
      <c r="B20" s="1012" t="str">
        <f t="shared" si="0"/>
        <v>케미컬1300400</v>
      </c>
      <c r="C20" s="1017" t="s">
        <v>674</v>
      </c>
      <c r="D20" s="1014">
        <v>1300400</v>
      </c>
      <c r="E20" s="1018" t="s">
        <v>719</v>
      </c>
      <c r="F20" s="1016" t="s">
        <v>720</v>
      </c>
    </row>
    <row r="21" spans="2:6" ht="20.100000000000001" customHeight="1" x14ac:dyDescent="0.4">
      <c r="B21" s="1012" t="str">
        <f t="shared" si="0"/>
        <v>케미컬1300401</v>
      </c>
      <c r="C21" s="1017" t="s">
        <v>674</v>
      </c>
      <c r="D21" s="1014">
        <v>1300401</v>
      </c>
      <c r="E21" s="1018" t="s">
        <v>721</v>
      </c>
      <c r="F21" s="1016" t="s">
        <v>720</v>
      </c>
    </row>
    <row r="22" spans="2:6" ht="20.100000000000001" customHeight="1" x14ac:dyDescent="0.4">
      <c r="B22" s="1012" t="str">
        <f t="shared" si="0"/>
        <v>케미컬1300500</v>
      </c>
      <c r="C22" s="1017" t="s">
        <v>674</v>
      </c>
      <c r="D22" s="1014">
        <v>1300500</v>
      </c>
      <c r="E22" s="1018" t="s">
        <v>722</v>
      </c>
      <c r="F22" s="1016" t="s">
        <v>720</v>
      </c>
    </row>
    <row r="23" spans="2:6" ht="20.100000000000001" customHeight="1" x14ac:dyDescent="0.4">
      <c r="B23" s="1012" t="str">
        <f t="shared" si="0"/>
        <v>케미컬1300501</v>
      </c>
      <c r="C23" s="1017" t="s">
        <v>674</v>
      </c>
      <c r="D23" s="1014">
        <v>1300501</v>
      </c>
      <c r="E23" s="1018" t="s">
        <v>723</v>
      </c>
      <c r="F23" s="1016" t="s">
        <v>720</v>
      </c>
    </row>
    <row r="24" spans="2:6" ht="20.100000000000001" customHeight="1" x14ac:dyDescent="0.4">
      <c r="B24" s="1012" t="str">
        <f t="shared" si="0"/>
        <v>케미컬1300800</v>
      </c>
      <c r="C24" s="1017" t="s">
        <v>674</v>
      </c>
      <c r="D24" s="1014">
        <v>1300800</v>
      </c>
      <c r="E24" s="1018" t="s">
        <v>724</v>
      </c>
      <c r="F24" s="1016" t="s">
        <v>720</v>
      </c>
    </row>
    <row r="25" spans="2:6" ht="20.100000000000001" customHeight="1" x14ac:dyDescent="0.4">
      <c r="B25" s="1012" t="str">
        <f t="shared" si="0"/>
        <v>케미컬1300801</v>
      </c>
      <c r="C25" s="1017" t="s">
        <v>674</v>
      </c>
      <c r="D25" s="1014">
        <v>1300801</v>
      </c>
      <c r="E25" s="1018" t="s">
        <v>725</v>
      </c>
      <c r="F25" s="1016" t="s">
        <v>720</v>
      </c>
    </row>
    <row r="26" spans="2:6" ht="20.100000000000001" customHeight="1" x14ac:dyDescent="0.4">
      <c r="B26" s="1012" t="str">
        <f t="shared" si="0"/>
        <v>케미컬2100201</v>
      </c>
      <c r="C26" s="1017" t="s">
        <v>674</v>
      </c>
      <c r="D26" s="1014">
        <v>2100201</v>
      </c>
      <c r="E26" s="1018" t="s">
        <v>726</v>
      </c>
      <c r="F26" s="1016" t="s">
        <v>727</v>
      </c>
    </row>
    <row r="27" spans="2:6" ht="20.100000000000001" customHeight="1" x14ac:dyDescent="0.4">
      <c r="B27" s="1012" t="str">
        <f t="shared" si="0"/>
        <v>CSO2100300</v>
      </c>
      <c r="C27" s="1017" t="s">
        <v>728</v>
      </c>
      <c r="D27" s="1014">
        <v>2100300</v>
      </c>
      <c r="E27" s="1018" t="s">
        <v>729</v>
      </c>
      <c r="F27" s="1016" t="s">
        <v>730</v>
      </c>
    </row>
    <row r="28" spans="2:6" ht="20.100000000000001" customHeight="1" x14ac:dyDescent="0.4">
      <c r="B28" s="1012" t="str">
        <f t="shared" si="0"/>
        <v>CSO2100301</v>
      </c>
      <c r="C28" s="1017" t="s">
        <v>728</v>
      </c>
      <c r="D28" s="1014">
        <v>2100301</v>
      </c>
      <c r="E28" s="1018" t="s">
        <v>731</v>
      </c>
      <c r="F28" s="1016" t="s">
        <v>730</v>
      </c>
    </row>
    <row r="29" spans="2:6" ht="20.100000000000001" customHeight="1" x14ac:dyDescent="0.4">
      <c r="B29" s="1012" t="str">
        <f t="shared" si="0"/>
        <v>CSO2100302</v>
      </c>
      <c r="C29" s="1017" t="s">
        <v>728</v>
      </c>
      <c r="D29" s="1014">
        <v>2100302</v>
      </c>
      <c r="E29" s="1018" t="s">
        <v>732</v>
      </c>
      <c r="F29" s="1016" t="s">
        <v>730</v>
      </c>
    </row>
    <row r="30" spans="2:6" ht="20.100000000000001" customHeight="1" x14ac:dyDescent="0.4">
      <c r="B30" s="1012" t="str">
        <f t="shared" si="0"/>
        <v>케미컬2100304</v>
      </c>
      <c r="C30" s="1017" t="s">
        <v>674</v>
      </c>
      <c r="D30" s="1014">
        <v>2100304</v>
      </c>
      <c r="E30" s="1018" t="s">
        <v>733</v>
      </c>
      <c r="F30" s="1016" t="s">
        <v>730</v>
      </c>
    </row>
    <row r="31" spans="2:6" ht="20.100000000000001" customHeight="1" x14ac:dyDescent="0.4">
      <c r="B31" s="1012" t="str">
        <f t="shared" si="0"/>
        <v>CSO2100305</v>
      </c>
      <c r="C31" s="1017" t="s">
        <v>728</v>
      </c>
      <c r="D31" s="1014">
        <v>2100305</v>
      </c>
      <c r="E31" s="1018" t="s">
        <v>734</v>
      </c>
      <c r="F31" s="1016" t="s">
        <v>730</v>
      </c>
    </row>
    <row r="32" spans="2:6" ht="20.100000000000001" customHeight="1" x14ac:dyDescent="0.4">
      <c r="B32" s="1012" t="str">
        <f t="shared" si="0"/>
        <v>CSO2100400</v>
      </c>
      <c r="C32" s="1017" t="s">
        <v>728</v>
      </c>
      <c r="D32" s="1014">
        <v>2100400</v>
      </c>
      <c r="E32" s="1018" t="s">
        <v>735</v>
      </c>
      <c r="F32" s="1016" t="s">
        <v>736</v>
      </c>
    </row>
    <row r="33" spans="2:6" ht="20.100000000000001" customHeight="1" x14ac:dyDescent="0.4">
      <c r="B33" s="1012" t="str">
        <f t="shared" si="0"/>
        <v>케미컬2100402</v>
      </c>
      <c r="C33" s="1017" t="s">
        <v>674</v>
      </c>
      <c r="D33" s="1014">
        <v>2100402</v>
      </c>
      <c r="E33" s="1018" t="s">
        <v>737</v>
      </c>
      <c r="F33" s="1016" t="s">
        <v>736</v>
      </c>
    </row>
    <row r="34" spans="2:6" ht="20.100000000000001" customHeight="1" x14ac:dyDescent="0.4">
      <c r="B34" s="1012" t="str">
        <f t="shared" si="0"/>
        <v>케미컬2100403</v>
      </c>
      <c r="C34" s="1017" t="s">
        <v>674</v>
      </c>
      <c r="D34" s="1014">
        <v>2100403</v>
      </c>
      <c r="E34" s="1018" t="s">
        <v>738</v>
      </c>
      <c r="F34" s="1016" t="s">
        <v>736</v>
      </c>
    </row>
    <row r="35" spans="2:6" ht="20.100000000000001" customHeight="1" x14ac:dyDescent="0.4">
      <c r="B35" s="1012" t="str">
        <f t="shared" si="0"/>
        <v>CSO2100404</v>
      </c>
      <c r="C35" s="1017" t="s">
        <v>728</v>
      </c>
      <c r="D35" s="1014">
        <v>2100404</v>
      </c>
      <c r="E35" s="1018" t="s">
        <v>739</v>
      </c>
      <c r="F35" s="1016" t="s">
        <v>736</v>
      </c>
    </row>
    <row r="36" spans="2:6" ht="20.100000000000001" customHeight="1" x14ac:dyDescent="0.4">
      <c r="B36" s="1012" t="str">
        <f t="shared" si="0"/>
        <v>CSO2100408</v>
      </c>
      <c r="C36" s="1017" t="s">
        <v>728</v>
      </c>
      <c r="D36" s="1014">
        <v>2100408</v>
      </c>
      <c r="E36" s="1018" t="s">
        <v>740</v>
      </c>
      <c r="F36" s="1016" t="s">
        <v>736</v>
      </c>
    </row>
    <row r="37" spans="2:6" ht="20.100000000000001" customHeight="1" x14ac:dyDescent="0.4">
      <c r="B37" s="1012" t="str">
        <f t="shared" si="0"/>
        <v>케미컬2100500</v>
      </c>
      <c r="C37" s="1017" t="s">
        <v>674</v>
      </c>
      <c r="D37" s="1014">
        <v>2100500</v>
      </c>
      <c r="E37" s="1018" t="s">
        <v>741</v>
      </c>
      <c r="F37" s="1016" t="s">
        <v>742</v>
      </c>
    </row>
    <row r="38" spans="2:6" ht="20.100000000000001" customHeight="1" x14ac:dyDescent="0.4">
      <c r="B38" s="1012" t="str">
        <f t="shared" si="0"/>
        <v>케미컬2100501</v>
      </c>
      <c r="C38" s="1017" t="s">
        <v>674</v>
      </c>
      <c r="D38" s="1014">
        <v>2100501</v>
      </c>
      <c r="E38" s="1018" t="s">
        <v>743</v>
      </c>
      <c r="F38" s="1016" t="s">
        <v>742</v>
      </c>
    </row>
    <row r="39" spans="2:6" ht="20.100000000000001" customHeight="1" x14ac:dyDescent="0.4">
      <c r="B39" s="1012" t="str">
        <f t="shared" si="0"/>
        <v>케미컬2100502</v>
      </c>
      <c r="C39" s="1017" t="s">
        <v>674</v>
      </c>
      <c r="D39" s="1014">
        <v>2100502</v>
      </c>
      <c r="E39" s="1018" t="s">
        <v>744</v>
      </c>
      <c r="F39" s="1016" t="s">
        <v>742</v>
      </c>
    </row>
    <row r="40" spans="2:6" ht="20.100000000000001" customHeight="1" x14ac:dyDescent="0.4">
      <c r="B40" s="1012" t="str">
        <f t="shared" si="0"/>
        <v>케미컬2100503</v>
      </c>
      <c r="C40" s="1017" t="s">
        <v>674</v>
      </c>
      <c r="D40" s="1014">
        <v>2100503</v>
      </c>
      <c r="E40" s="1018" t="s">
        <v>745</v>
      </c>
      <c r="F40" s="1016" t="s">
        <v>742</v>
      </c>
    </row>
    <row r="41" spans="2:6" ht="20.100000000000001" customHeight="1" x14ac:dyDescent="0.4">
      <c r="B41" s="1012" t="str">
        <f t="shared" si="0"/>
        <v>CSO2100600</v>
      </c>
      <c r="C41" s="1017" t="s">
        <v>728</v>
      </c>
      <c r="D41" s="1014">
        <v>2100600</v>
      </c>
      <c r="E41" s="1018" t="s">
        <v>746</v>
      </c>
      <c r="F41" s="1016" t="s">
        <v>747</v>
      </c>
    </row>
    <row r="42" spans="2:6" ht="20.100000000000001" customHeight="1" x14ac:dyDescent="0.4">
      <c r="B42" s="1012" t="str">
        <f t="shared" si="0"/>
        <v>CSO2100603</v>
      </c>
      <c r="C42" s="1017" t="s">
        <v>728</v>
      </c>
      <c r="D42" s="1014">
        <v>2100603</v>
      </c>
      <c r="E42" s="1018" t="s">
        <v>748</v>
      </c>
      <c r="F42" s="1016" t="s">
        <v>747</v>
      </c>
    </row>
    <row r="43" spans="2:6" ht="20.100000000000001" customHeight="1" x14ac:dyDescent="0.4">
      <c r="B43" s="1012" t="str">
        <f t="shared" si="0"/>
        <v>CSO2100604</v>
      </c>
      <c r="C43" s="1017" t="s">
        <v>728</v>
      </c>
      <c r="D43" s="1014">
        <v>2100604</v>
      </c>
      <c r="E43" s="1018" t="s">
        <v>749</v>
      </c>
      <c r="F43" s="1016" t="s">
        <v>747</v>
      </c>
    </row>
    <row r="44" spans="2:6" ht="20.100000000000001" customHeight="1" x14ac:dyDescent="0.4">
      <c r="B44" s="1012" t="str">
        <f t="shared" si="0"/>
        <v>CSO2100605</v>
      </c>
      <c r="C44" s="1017" t="s">
        <v>728</v>
      </c>
      <c r="D44" s="1014">
        <v>2100605</v>
      </c>
      <c r="E44" s="1018" t="s">
        <v>750</v>
      </c>
      <c r="F44" s="1016" t="s">
        <v>747</v>
      </c>
    </row>
    <row r="45" spans="2:6" ht="20.100000000000001" customHeight="1" x14ac:dyDescent="0.4">
      <c r="B45" s="1012" t="str">
        <f t="shared" si="0"/>
        <v>CSO2100606</v>
      </c>
      <c r="C45" s="1017" t="s">
        <v>728</v>
      </c>
      <c r="D45" s="1014">
        <v>2100606</v>
      </c>
      <c r="E45" s="1018" t="s">
        <v>751</v>
      </c>
      <c r="F45" s="1016" t="s">
        <v>747</v>
      </c>
    </row>
    <row r="46" spans="2:6" ht="20.100000000000001" customHeight="1" x14ac:dyDescent="0.4">
      <c r="B46" s="1012" t="str">
        <f t="shared" si="0"/>
        <v>케미컬2100901</v>
      </c>
      <c r="C46" s="1017" t="s">
        <v>674</v>
      </c>
      <c r="D46" s="1014">
        <v>2100901</v>
      </c>
      <c r="E46" s="1018" t="s">
        <v>752</v>
      </c>
      <c r="F46" s="1016" t="s">
        <v>753</v>
      </c>
    </row>
    <row r="47" spans="2:6" ht="20.100000000000001" customHeight="1" x14ac:dyDescent="0.4">
      <c r="B47" s="1012" t="str">
        <f t="shared" si="0"/>
        <v>케미컬2100902</v>
      </c>
      <c r="C47" s="1017" t="s">
        <v>674</v>
      </c>
      <c r="D47" s="1014">
        <v>2100902</v>
      </c>
      <c r="E47" s="1018" t="s">
        <v>754</v>
      </c>
      <c r="F47" s="1016" t="s">
        <v>753</v>
      </c>
    </row>
    <row r="48" spans="2:6" ht="20.100000000000001" customHeight="1" x14ac:dyDescent="0.4">
      <c r="B48" s="1012" t="str">
        <f t="shared" si="0"/>
        <v>케미컬2101000</v>
      </c>
      <c r="C48" s="1017" t="s">
        <v>674</v>
      </c>
      <c r="D48" s="1014">
        <v>2101000</v>
      </c>
      <c r="E48" s="1018" t="s">
        <v>755</v>
      </c>
      <c r="F48" s="1016" t="s">
        <v>753</v>
      </c>
    </row>
    <row r="49" spans="2:6" ht="20.100000000000001" customHeight="1" x14ac:dyDescent="0.4">
      <c r="B49" s="1012" t="str">
        <f t="shared" si="0"/>
        <v>케미컬2101202</v>
      </c>
      <c r="C49" s="1017" t="s">
        <v>674</v>
      </c>
      <c r="D49" s="1014">
        <v>2101202</v>
      </c>
      <c r="E49" s="1018" t="s">
        <v>756</v>
      </c>
      <c r="F49" s="1016" t="s">
        <v>757</v>
      </c>
    </row>
    <row r="50" spans="2:6" ht="20.100000000000001" customHeight="1" x14ac:dyDescent="0.4">
      <c r="B50" s="1012" t="str">
        <f t="shared" si="0"/>
        <v>케미컬2101300</v>
      </c>
      <c r="C50" s="1017" t="s">
        <v>674</v>
      </c>
      <c r="D50" s="1014">
        <v>2101300</v>
      </c>
      <c r="E50" s="1018" t="s">
        <v>758</v>
      </c>
      <c r="F50" s="1016" t="s">
        <v>759</v>
      </c>
    </row>
    <row r="51" spans="2:6" ht="20.100000000000001" customHeight="1" x14ac:dyDescent="0.4">
      <c r="B51" s="1012" t="str">
        <f t="shared" si="0"/>
        <v>CSO2101500</v>
      </c>
      <c r="C51" s="1017" t="s">
        <v>728</v>
      </c>
      <c r="D51" s="1014">
        <v>2101500</v>
      </c>
      <c r="E51" s="1018" t="s">
        <v>760</v>
      </c>
      <c r="F51" s="1016" t="s">
        <v>761</v>
      </c>
    </row>
    <row r="52" spans="2:6" ht="20.100000000000001" customHeight="1" x14ac:dyDescent="0.4">
      <c r="B52" s="1012" t="str">
        <f t="shared" si="0"/>
        <v>CSO2101503</v>
      </c>
      <c r="C52" s="1017" t="s">
        <v>728</v>
      </c>
      <c r="D52" s="1014">
        <v>2101503</v>
      </c>
      <c r="E52" s="1018" t="s">
        <v>762</v>
      </c>
      <c r="F52" s="1016" t="s">
        <v>761</v>
      </c>
    </row>
    <row r="53" spans="2:6" ht="20.100000000000001" customHeight="1" x14ac:dyDescent="0.4">
      <c r="B53" s="1012" t="str">
        <f t="shared" si="0"/>
        <v>CSO2101504</v>
      </c>
      <c r="C53" s="1017" t="s">
        <v>728</v>
      </c>
      <c r="D53" s="1014">
        <v>2101504</v>
      </c>
      <c r="E53" s="1018" t="s">
        <v>763</v>
      </c>
      <c r="F53" s="1016" t="s">
        <v>761</v>
      </c>
    </row>
    <row r="54" spans="2:6" ht="20.100000000000001" customHeight="1" x14ac:dyDescent="0.4">
      <c r="B54" s="1012" t="str">
        <f t="shared" si="0"/>
        <v>CSO2101505</v>
      </c>
      <c r="C54" s="1017" t="s">
        <v>728</v>
      </c>
      <c r="D54" s="1014">
        <v>2101505</v>
      </c>
      <c r="E54" s="1018" t="s">
        <v>764</v>
      </c>
      <c r="F54" s="1016" t="s">
        <v>761</v>
      </c>
    </row>
    <row r="55" spans="2:6" ht="20.100000000000001" customHeight="1" x14ac:dyDescent="0.4">
      <c r="B55" s="1012" t="str">
        <f t="shared" si="0"/>
        <v>케미컬2102000</v>
      </c>
      <c r="C55" s="1017" t="s">
        <v>674</v>
      </c>
      <c r="D55" s="1014">
        <v>2102000</v>
      </c>
      <c r="E55" s="1018" t="s">
        <v>765</v>
      </c>
      <c r="F55" s="1016" t="s">
        <v>766</v>
      </c>
    </row>
    <row r="56" spans="2:6" ht="20.100000000000001" customHeight="1" x14ac:dyDescent="0.4">
      <c r="B56" s="1012" t="str">
        <f t="shared" si="0"/>
        <v>케미컬2102001</v>
      </c>
      <c r="C56" s="1017" t="s">
        <v>674</v>
      </c>
      <c r="D56" s="1014">
        <v>2102001</v>
      </c>
      <c r="E56" s="1018" t="s">
        <v>767</v>
      </c>
      <c r="F56" s="1016" t="s">
        <v>766</v>
      </c>
    </row>
    <row r="57" spans="2:6" ht="20.100000000000001" customHeight="1" x14ac:dyDescent="0.4">
      <c r="B57" s="1012" t="str">
        <f t="shared" si="0"/>
        <v>케미컬2102002</v>
      </c>
      <c r="C57" s="1017" t="s">
        <v>674</v>
      </c>
      <c r="D57" s="1014">
        <v>2102002</v>
      </c>
      <c r="E57" s="1018" t="s">
        <v>768</v>
      </c>
      <c r="F57" s="1016" t="s">
        <v>766</v>
      </c>
    </row>
    <row r="58" spans="2:6" ht="20.100000000000001" customHeight="1" x14ac:dyDescent="0.4">
      <c r="B58" s="1012" t="str">
        <f t="shared" si="0"/>
        <v>케미컬2102005</v>
      </c>
      <c r="C58" s="1017" t="s">
        <v>674</v>
      </c>
      <c r="D58" s="1014">
        <v>2102005</v>
      </c>
      <c r="E58" s="1018" t="s">
        <v>769</v>
      </c>
      <c r="F58" s="1016" t="s">
        <v>766</v>
      </c>
    </row>
    <row r="59" spans="2:6" ht="20.100000000000001" customHeight="1" x14ac:dyDescent="0.4">
      <c r="B59" s="1012" t="str">
        <f t="shared" si="0"/>
        <v>케미컬2102700</v>
      </c>
      <c r="C59" s="1017" t="s">
        <v>674</v>
      </c>
      <c r="D59" s="1014">
        <v>2102700</v>
      </c>
      <c r="E59" s="1018" t="s">
        <v>770</v>
      </c>
      <c r="F59" s="1016" t="s">
        <v>771</v>
      </c>
    </row>
    <row r="60" spans="2:6" ht="20.100000000000001" customHeight="1" x14ac:dyDescent="0.4">
      <c r="B60" s="1012" t="str">
        <f t="shared" si="0"/>
        <v>케미컬2102703</v>
      </c>
      <c r="C60" s="1017" t="s">
        <v>674</v>
      </c>
      <c r="D60" s="1014">
        <v>2102703</v>
      </c>
      <c r="E60" s="1018" t="s">
        <v>772</v>
      </c>
      <c r="F60" s="1016" t="s">
        <v>771</v>
      </c>
    </row>
    <row r="61" spans="2:6" ht="20.100000000000001" customHeight="1" x14ac:dyDescent="0.4">
      <c r="B61" s="1012" t="str">
        <f t="shared" si="0"/>
        <v>케미컬2102705</v>
      </c>
      <c r="C61" s="1017" t="s">
        <v>674</v>
      </c>
      <c r="D61" s="1014">
        <v>2102705</v>
      </c>
      <c r="E61" s="1018" t="s">
        <v>773</v>
      </c>
      <c r="F61" s="1016" t="s">
        <v>771</v>
      </c>
    </row>
    <row r="62" spans="2:6" ht="20.100000000000001" customHeight="1" x14ac:dyDescent="0.4">
      <c r="B62" s="1012" t="str">
        <f t="shared" si="0"/>
        <v>케미컬2103400</v>
      </c>
      <c r="C62" s="1017" t="s">
        <v>674</v>
      </c>
      <c r="D62" s="1014">
        <v>2103400</v>
      </c>
      <c r="E62" s="1018" t="s">
        <v>774</v>
      </c>
      <c r="F62" s="1016" t="s">
        <v>775</v>
      </c>
    </row>
    <row r="63" spans="2:6" ht="20.100000000000001" customHeight="1" x14ac:dyDescent="0.4">
      <c r="B63" s="1012" t="str">
        <f t="shared" si="0"/>
        <v>케미컬2103403</v>
      </c>
      <c r="C63" s="1017" t="s">
        <v>674</v>
      </c>
      <c r="D63" s="1014">
        <v>2103403</v>
      </c>
      <c r="E63" s="1018" t="s">
        <v>776</v>
      </c>
      <c r="F63" s="1016" t="s">
        <v>775</v>
      </c>
    </row>
    <row r="64" spans="2:6" ht="20.100000000000001" customHeight="1" x14ac:dyDescent="0.4">
      <c r="B64" s="1012" t="str">
        <f t="shared" si="0"/>
        <v>케미컬2103500</v>
      </c>
      <c r="C64" s="1017" t="s">
        <v>674</v>
      </c>
      <c r="D64" s="1014">
        <v>2103500</v>
      </c>
      <c r="E64" s="1018" t="s">
        <v>777</v>
      </c>
      <c r="F64" s="1016" t="s">
        <v>775</v>
      </c>
    </row>
    <row r="65" spans="2:6" ht="20.100000000000001" customHeight="1" x14ac:dyDescent="0.4">
      <c r="B65" s="1012" t="str">
        <f t="shared" si="0"/>
        <v>케미컬2103501</v>
      </c>
      <c r="C65" s="1017" t="s">
        <v>674</v>
      </c>
      <c r="D65" s="1014">
        <v>2103501</v>
      </c>
      <c r="E65" s="1018" t="s">
        <v>778</v>
      </c>
      <c r="F65" s="1016" t="s">
        <v>775</v>
      </c>
    </row>
    <row r="66" spans="2:6" ht="20.100000000000001" customHeight="1" x14ac:dyDescent="0.4">
      <c r="B66" s="1012" t="str">
        <f t="shared" si="0"/>
        <v>케미컬2103506</v>
      </c>
      <c r="C66" s="1017" t="s">
        <v>674</v>
      </c>
      <c r="D66" s="1014">
        <v>2103506</v>
      </c>
      <c r="E66" s="1018" t="s">
        <v>779</v>
      </c>
      <c r="F66" s="1016" t="s">
        <v>775</v>
      </c>
    </row>
    <row r="67" spans="2:6" ht="20.100000000000001" customHeight="1" x14ac:dyDescent="0.4">
      <c r="B67" s="1012" t="str">
        <f t="shared" si="0"/>
        <v>케미컬2103700</v>
      </c>
      <c r="C67" s="1017" t="s">
        <v>674</v>
      </c>
      <c r="D67" s="1014">
        <v>2103700</v>
      </c>
      <c r="E67" s="1018" t="s">
        <v>780</v>
      </c>
      <c r="F67" s="1016" t="s">
        <v>781</v>
      </c>
    </row>
    <row r="68" spans="2:6" ht="20.100000000000001" customHeight="1" x14ac:dyDescent="0.4">
      <c r="B68" s="1012" t="str">
        <f t="shared" ref="B68:B131" si="1">C68&amp;D68</f>
        <v>케미컬2104000</v>
      </c>
      <c r="C68" s="1017" t="s">
        <v>674</v>
      </c>
      <c r="D68" s="1014">
        <v>2104000</v>
      </c>
      <c r="E68" s="1018" t="s">
        <v>782</v>
      </c>
      <c r="F68" s="1016" t="s">
        <v>783</v>
      </c>
    </row>
    <row r="69" spans="2:6" ht="20.100000000000001" customHeight="1" x14ac:dyDescent="0.4">
      <c r="B69" s="1012" t="str">
        <f t="shared" si="1"/>
        <v>케미컬2104004</v>
      </c>
      <c r="C69" s="1017" t="s">
        <v>674</v>
      </c>
      <c r="D69" s="1014">
        <v>2104004</v>
      </c>
      <c r="E69" s="1018" t="s">
        <v>784</v>
      </c>
      <c r="F69" s="1016" t="s">
        <v>783</v>
      </c>
    </row>
    <row r="70" spans="2:6" ht="20.100000000000001" customHeight="1" x14ac:dyDescent="0.4">
      <c r="B70" s="1012" t="str">
        <f t="shared" si="1"/>
        <v>케미컬2104300</v>
      </c>
      <c r="C70" s="1017" t="s">
        <v>674</v>
      </c>
      <c r="D70" s="1014">
        <v>2104300</v>
      </c>
      <c r="E70" s="1018" t="s">
        <v>785</v>
      </c>
      <c r="F70" s="1016" t="s">
        <v>786</v>
      </c>
    </row>
    <row r="71" spans="2:6" ht="20.100000000000001" customHeight="1" x14ac:dyDescent="0.4">
      <c r="B71" s="1012" t="str">
        <f t="shared" si="1"/>
        <v>케미컬2104301</v>
      </c>
      <c r="C71" s="1017" t="s">
        <v>674</v>
      </c>
      <c r="D71" s="1014">
        <v>2104301</v>
      </c>
      <c r="E71" s="1018" t="s">
        <v>787</v>
      </c>
      <c r="F71" s="1016" t="s">
        <v>786</v>
      </c>
    </row>
    <row r="72" spans="2:6" ht="20.100000000000001" customHeight="1" x14ac:dyDescent="0.4">
      <c r="B72" s="1012" t="str">
        <f t="shared" si="1"/>
        <v>케미컬2104303</v>
      </c>
      <c r="C72" s="1017" t="s">
        <v>674</v>
      </c>
      <c r="D72" s="1014">
        <v>2104303</v>
      </c>
      <c r="E72" s="1018" t="s">
        <v>788</v>
      </c>
      <c r="F72" s="1016" t="s">
        <v>786</v>
      </c>
    </row>
    <row r="73" spans="2:6" ht="20.100000000000001" customHeight="1" x14ac:dyDescent="0.4">
      <c r="B73" s="1012" t="str">
        <f t="shared" si="1"/>
        <v>케미컬2104304</v>
      </c>
      <c r="C73" s="1017" t="s">
        <v>674</v>
      </c>
      <c r="D73" s="1014">
        <v>2104304</v>
      </c>
      <c r="E73" s="1018" t="s">
        <v>789</v>
      </c>
      <c r="F73" s="1016" t="s">
        <v>786</v>
      </c>
    </row>
    <row r="74" spans="2:6" ht="20.100000000000001" customHeight="1" x14ac:dyDescent="0.4">
      <c r="B74" s="1012" t="str">
        <f t="shared" si="1"/>
        <v>케미컬2104400</v>
      </c>
      <c r="C74" s="1017" t="s">
        <v>674</v>
      </c>
      <c r="D74" s="1014">
        <v>2104400</v>
      </c>
      <c r="E74" s="1018" t="s">
        <v>790</v>
      </c>
      <c r="F74" s="1016" t="s">
        <v>791</v>
      </c>
    </row>
    <row r="75" spans="2:6" ht="20.100000000000001" customHeight="1" x14ac:dyDescent="0.4">
      <c r="B75" s="1012" t="str">
        <f t="shared" si="1"/>
        <v>케미컬2104401</v>
      </c>
      <c r="C75" s="1017" t="s">
        <v>674</v>
      </c>
      <c r="D75" s="1014">
        <v>2104401</v>
      </c>
      <c r="E75" s="1018" t="s">
        <v>792</v>
      </c>
      <c r="F75" s="1016" t="s">
        <v>791</v>
      </c>
    </row>
    <row r="76" spans="2:6" ht="20.100000000000001" customHeight="1" x14ac:dyDescent="0.4">
      <c r="B76" s="1012" t="str">
        <f t="shared" si="1"/>
        <v>케미컬2104402</v>
      </c>
      <c r="C76" s="1017" t="s">
        <v>674</v>
      </c>
      <c r="D76" s="1014">
        <v>2104402</v>
      </c>
      <c r="E76" s="1018" t="s">
        <v>793</v>
      </c>
      <c r="F76" s="1016" t="s">
        <v>791</v>
      </c>
    </row>
    <row r="77" spans="2:6" ht="20.100000000000001" customHeight="1" x14ac:dyDescent="0.4">
      <c r="B77" s="1012" t="str">
        <f t="shared" si="1"/>
        <v>케미컬2104404</v>
      </c>
      <c r="C77" s="1017" t="s">
        <v>674</v>
      </c>
      <c r="D77" s="1014">
        <v>2104404</v>
      </c>
      <c r="E77" s="1018" t="s">
        <v>794</v>
      </c>
      <c r="F77" s="1016" t="s">
        <v>791</v>
      </c>
    </row>
    <row r="78" spans="2:6" ht="20.100000000000001" customHeight="1" x14ac:dyDescent="0.4">
      <c r="B78" s="1012" t="str">
        <f t="shared" si="1"/>
        <v>해외사업팀2104405</v>
      </c>
      <c r="C78" s="1017" t="s">
        <v>795</v>
      </c>
      <c r="D78" s="1014">
        <v>2104405</v>
      </c>
      <c r="E78" s="1018" t="s">
        <v>796</v>
      </c>
      <c r="F78" s="1016" t="s">
        <v>791</v>
      </c>
    </row>
    <row r="79" spans="2:6" ht="20.100000000000001" customHeight="1" x14ac:dyDescent="0.4">
      <c r="B79" s="1012" t="str">
        <f t="shared" si="1"/>
        <v>케미컬2104406</v>
      </c>
      <c r="C79" s="1017" t="s">
        <v>674</v>
      </c>
      <c r="D79" s="1014">
        <v>2104406</v>
      </c>
      <c r="E79" s="1018" t="s">
        <v>797</v>
      </c>
      <c r="F79" s="1016" t="s">
        <v>791</v>
      </c>
    </row>
    <row r="80" spans="2:6" ht="20.100000000000001" customHeight="1" x14ac:dyDescent="0.4">
      <c r="B80" s="1012" t="str">
        <f t="shared" si="1"/>
        <v>해외사업팀2104407</v>
      </c>
      <c r="C80" s="1017" t="s">
        <v>795</v>
      </c>
      <c r="D80" s="1014">
        <v>2104407</v>
      </c>
      <c r="E80" s="1018" t="s">
        <v>798</v>
      </c>
      <c r="F80" s="1016" t="s">
        <v>791</v>
      </c>
    </row>
    <row r="81" spans="2:6" ht="20.100000000000001" customHeight="1" x14ac:dyDescent="0.4">
      <c r="B81" s="1012" t="str">
        <f t="shared" si="1"/>
        <v>케미컬2104900</v>
      </c>
      <c r="C81" s="1017" t="s">
        <v>674</v>
      </c>
      <c r="D81" s="1014">
        <v>2104900</v>
      </c>
      <c r="E81" s="1018" t="s">
        <v>799</v>
      </c>
      <c r="F81" s="1016" t="s">
        <v>800</v>
      </c>
    </row>
    <row r="82" spans="2:6" ht="20.100000000000001" customHeight="1" x14ac:dyDescent="0.4">
      <c r="B82" s="1012" t="str">
        <f t="shared" si="1"/>
        <v>케미컬2104901</v>
      </c>
      <c r="C82" s="1017" t="s">
        <v>674</v>
      </c>
      <c r="D82" s="1014">
        <v>2104901</v>
      </c>
      <c r="E82" s="1018" t="s">
        <v>801</v>
      </c>
      <c r="F82" s="1016" t="s">
        <v>800</v>
      </c>
    </row>
    <row r="83" spans="2:6" ht="20.100000000000001" customHeight="1" x14ac:dyDescent="0.4">
      <c r="B83" s="1012" t="str">
        <f t="shared" si="1"/>
        <v>케미컬2104902</v>
      </c>
      <c r="C83" s="1017" t="s">
        <v>674</v>
      </c>
      <c r="D83" s="1014">
        <v>2104902</v>
      </c>
      <c r="E83" s="1018" t="s">
        <v>802</v>
      </c>
      <c r="F83" s="1016" t="s">
        <v>800</v>
      </c>
    </row>
    <row r="84" spans="2:6" ht="20.100000000000001" customHeight="1" x14ac:dyDescent="0.4">
      <c r="B84" s="1012" t="str">
        <f t="shared" si="1"/>
        <v>CSO2105400</v>
      </c>
      <c r="C84" s="1017" t="s">
        <v>728</v>
      </c>
      <c r="D84" s="1014">
        <v>2105400</v>
      </c>
      <c r="E84" s="1018" t="s">
        <v>803</v>
      </c>
      <c r="F84" s="1016" t="s">
        <v>804</v>
      </c>
    </row>
    <row r="85" spans="2:6" ht="20.100000000000001" customHeight="1" x14ac:dyDescent="0.4">
      <c r="B85" s="1012" t="str">
        <f t="shared" si="1"/>
        <v>케미컬2105401</v>
      </c>
      <c r="C85" s="1017" t="s">
        <v>674</v>
      </c>
      <c r="D85" s="1014">
        <v>2105401</v>
      </c>
      <c r="E85" s="1018" t="s">
        <v>805</v>
      </c>
      <c r="F85" s="1016" t="s">
        <v>804</v>
      </c>
    </row>
    <row r="86" spans="2:6" ht="20.100000000000001" customHeight="1" x14ac:dyDescent="0.4">
      <c r="B86" s="1012" t="str">
        <f t="shared" si="1"/>
        <v>CSO2105405</v>
      </c>
      <c r="C86" s="1017" t="s">
        <v>728</v>
      </c>
      <c r="D86" s="1014">
        <v>2105405</v>
      </c>
      <c r="E86" s="1018" t="s">
        <v>806</v>
      </c>
      <c r="F86" s="1016" t="s">
        <v>804</v>
      </c>
    </row>
    <row r="87" spans="2:6" ht="20.100000000000001" customHeight="1" x14ac:dyDescent="0.4">
      <c r="B87" s="1012" t="str">
        <f t="shared" si="1"/>
        <v>CSO2105406</v>
      </c>
      <c r="C87" s="1017" t="s">
        <v>728</v>
      </c>
      <c r="D87" s="1014">
        <v>2105406</v>
      </c>
      <c r="E87" s="1018" t="s">
        <v>807</v>
      </c>
      <c r="F87" s="1016" t="s">
        <v>804</v>
      </c>
    </row>
    <row r="88" spans="2:6" ht="20.100000000000001" customHeight="1" x14ac:dyDescent="0.4">
      <c r="B88" s="1012" t="str">
        <f t="shared" si="1"/>
        <v>케미컬2105700</v>
      </c>
      <c r="C88" s="1017" t="s">
        <v>674</v>
      </c>
      <c r="D88" s="1014">
        <v>2105700</v>
      </c>
      <c r="E88" s="1018" t="s">
        <v>808</v>
      </c>
      <c r="F88" s="1016" t="s">
        <v>809</v>
      </c>
    </row>
    <row r="89" spans="2:6" ht="20.100000000000001" customHeight="1" x14ac:dyDescent="0.4">
      <c r="B89" s="1012" t="str">
        <f t="shared" si="1"/>
        <v>케미컬2105703</v>
      </c>
      <c r="C89" s="1017" t="s">
        <v>674</v>
      </c>
      <c r="D89" s="1014">
        <v>2105703</v>
      </c>
      <c r="E89" s="1018" t="s">
        <v>810</v>
      </c>
      <c r="F89" s="1016" t="s">
        <v>809</v>
      </c>
    </row>
    <row r="90" spans="2:6" ht="20.100000000000001" customHeight="1" x14ac:dyDescent="0.4">
      <c r="B90" s="1012" t="str">
        <f t="shared" si="1"/>
        <v>케미컬2105800</v>
      </c>
      <c r="C90" s="1017" t="s">
        <v>674</v>
      </c>
      <c r="D90" s="1014">
        <v>2105800</v>
      </c>
      <c r="E90" s="1018" t="s">
        <v>811</v>
      </c>
      <c r="F90" s="1016" t="s">
        <v>730</v>
      </c>
    </row>
    <row r="91" spans="2:6" ht="20.100000000000001" customHeight="1" x14ac:dyDescent="0.4">
      <c r="B91" s="1012" t="str">
        <f t="shared" si="1"/>
        <v>케미컬2106200</v>
      </c>
      <c r="C91" s="1017" t="s">
        <v>674</v>
      </c>
      <c r="D91" s="1014">
        <v>2106200</v>
      </c>
      <c r="E91" s="1018" t="s">
        <v>812</v>
      </c>
      <c r="F91" s="1016" t="s">
        <v>813</v>
      </c>
    </row>
    <row r="92" spans="2:6" ht="20.100000000000001" customHeight="1" x14ac:dyDescent="0.4">
      <c r="B92" s="1012" t="str">
        <f t="shared" si="1"/>
        <v>케미컬2106300</v>
      </c>
      <c r="C92" s="1017" t="s">
        <v>674</v>
      </c>
      <c r="D92" s="1014">
        <v>2106300</v>
      </c>
      <c r="E92" s="1018" t="s">
        <v>814</v>
      </c>
      <c r="F92" s="1016" t="s">
        <v>815</v>
      </c>
    </row>
    <row r="93" spans="2:6" ht="20.100000000000001" customHeight="1" x14ac:dyDescent="0.4">
      <c r="B93" s="1012" t="str">
        <f t="shared" si="1"/>
        <v>케미컬2106303</v>
      </c>
      <c r="C93" s="1017" t="s">
        <v>674</v>
      </c>
      <c r="D93" s="1014">
        <v>2106303</v>
      </c>
      <c r="E93" s="1018" t="s">
        <v>816</v>
      </c>
      <c r="F93" s="1016" t="s">
        <v>815</v>
      </c>
    </row>
    <row r="94" spans="2:6" ht="20.100000000000001" customHeight="1" x14ac:dyDescent="0.4">
      <c r="B94" s="1012" t="str">
        <f t="shared" si="1"/>
        <v>케미컬2107000</v>
      </c>
      <c r="C94" s="1017" t="s">
        <v>674</v>
      </c>
      <c r="D94" s="1014">
        <v>2107000</v>
      </c>
      <c r="E94" s="1018" t="s">
        <v>817</v>
      </c>
      <c r="F94" s="1016" t="s">
        <v>818</v>
      </c>
    </row>
    <row r="95" spans="2:6" ht="20.100000000000001" customHeight="1" x14ac:dyDescent="0.4">
      <c r="B95" s="1012" t="str">
        <f t="shared" si="1"/>
        <v>케미컬2107400</v>
      </c>
      <c r="C95" s="1017" t="s">
        <v>674</v>
      </c>
      <c r="D95" s="1014">
        <v>2107400</v>
      </c>
      <c r="E95" s="1018" t="s">
        <v>819</v>
      </c>
      <c r="F95" s="1016" t="s">
        <v>820</v>
      </c>
    </row>
    <row r="96" spans="2:6" ht="20.100000000000001" customHeight="1" x14ac:dyDescent="0.4">
      <c r="B96" s="1012" t="str">
        <f t="shared" si="1"/>
        <v>케미컬2107402</v>
      </c>
      <c r="C96" s="1017" t="s">
        <v>674</v>
      </c>
      <c r="D96" s="1014">
        <v>2107402</v>
      </c>
      <c r="E96" s="1018" t="s">
        <v>821</v>
      </c>
      <c r="F96" s="1016" t="s">
        <v>820</v>
      </c>
    </row>
    <row r="97" spans="2:6" ht="20.100000000000001" customHeight="1" x14ac:dyDescent="0.4">
      <c r="B97" s="1012" t="str">
        <f t="shared" si="1"/>
        <v>케미컬2107404</v>
      </c>
      <c r="C97" s="1017" t="s">
        <v>674</v>
      </c>
      <c r="D97" s="1014">
        <v>2107404</v>
      </c>
      <c r="E97" s="1018" t="s">
        <v>822</v>
      </c>
      <c r="F97" s="1016" t="s">
        <v>820</v>
      </c>
    </row>
    <row r="98" spans="2:6" ht="20.100000000000001" customHeight="1" x14ac:dyDescent="0.4">
      <c r="B98" s="1012" t="str">
        <f t="shared" si="1"/>
        <v>케미컬2107800</v>
      </c>
      <c r="C98" s="1017" t="s">
        <v>674</v>
      </c>
      <c r="D98" s="1014">
        <v>2107800</v>
      </c>
      <c r="E98" s="1018" t="s">
        <v>823</v>
      </c>
      <c r="F98" s="1016" t="s">
        <v>824</v>
      </c>
    </row>
    <row r="99" spans="2:6" ht="20.100000000000001" customHeight="1" x14ac:dyDescent="0.4">
      <c r="B99" s="1012" t="str">
        <f t="shared" si="1"/>
        <v>케미컬2107801</v>
      </c>
      <c r="C99" s="1017" t="s">
        <v>674</v>
      </c>
      <c r="D99" s="1014">
        <v>2107801</v>
      </c>
      <c r="E99" s="1018" t="s">
        <v>825</v>
      </c>
      <c r="F99" s="1016" t="s">
        <v>824</v>
      </c>
    </row>
    <row r="100" spans="2:6" ht="20.100000000000001" customHeight="1" x14ac:dyDescent="0.4">
      <c r="B100" s="1012" t="str">
        <f t="shared" si="1"/>
        <v>케미컬2107802</v>
      </c>
      <c r="C100" s="1017" t="s">
        <v>674</v>
      </c>
      <c r="D100" s="1014">
        <v>2107802</v>
      </c>
      <c r="E100" s="1018" t="s">
        <v>826</v>
      </c>
      <c r="F100" s="1016" t="s">
        <v>824</v>
      </c>
    </row>
    <row r="101" spans="2:6" ht="20.100000000000001" customHeight="1" x14ac:dyDescent="0.4">
      <c r="B101" s="1012" t="str">
        <f t="shared" si="1"/>
        <v>케미컬2107805</v>
      </c>
      <c r="C101" s="1017" t="s">
        <v>674</v>
      </c>
      <c r="D101" s="1014">
        <v>2107805</v>
      </c>
      <c r="E101" s="1018" t="s">
        <v>827</v>
      </c>
      <c r="F101" s="1016" t="s">
        <v>824</v>
      </c>
    </row>
    <row r="102" spans="2:6" ht="20.100000000000001" customHeight="1" x14ac:dyDescent="0.4">
      <c r="B102" s="1012" t="str">
        <f t="shared" si="1"/>
        <v>케미컬2108900</v>
      </c>
      <c r="C102" s="1017" t="s">
        <v>674</v>
      </c>
      <c r="D102" s="1014">
        <v>2108900</v>
      </c>
      <c r="E102" s="1018" t="s">
        <v>828</v>
      </c>
      <c r="F102" s="1016" t="s">
        <v>829</v>
      </c>
    </row>
    <row r="103" spans="2:6" ht="20.100000000000001" customHeight="1" x14ac:dyDescent="0.4">
      <c r="B103" s="1012" t="str">
        <f t="shared" si="1"/>
        <v>케미컬2108901</v>
      </c>
      <c r="C103" s="1017" t="s">
        <v>674</v>
      </c>
      <c r="D103" s="1014">
        <v>2108901</v>
      </c>
      <c r="E103" s="1018" t="s">
        <v>830</v>
      </c>
      <c r="F103" s="1016" t="s">
        <v>829</v>
      </c>
    </row>
    <row r="104" spans="2:6" ht="20.100000000000001" customHeight="1" x14ac:dyDescent="0.4">
      <c r="B104" s="1012" t="str">
        <f t="shared" si="1"/>
        <v>케미컬2108902</v>
      </c>
      <c r="C104" s="1017" t="s">
        <v>674</v>
      </c>
      <c r="D104" s="1014">
        <v>2108902</v>
      </c>
      <c r="E104" s="1018" t="s">
        <v>831</v>
      </c>
      <c r="F104" s="1016" t="s">
        <v>829</v>
      </c>
    </row>
    <row r="105" spans="2:6" ht="20.100000000000001" customHeight="1" x14ac:dyDescent="0.4">
      <c r="B105" s="1012" t="str">
        <f t="shared" si="1"/>
        <v>케미컬2108906</v>
      </c>
      <c r="C105" s="1017" t="s">
        <v>674</v>
      </c>
      <c r="D105" s="1014">
        <v>2108906</v>
      </c>
      <c r="E105" s="1018" t="s">
        <v>832</v>
      </c>
      <c r="F105" s="1016" t="s">
        <v>829</v>
      </c>
    </row>
    <row r="106" spans="2:6" ht="20.100000000000001" customHeight="1" x14ac:dyDescent="0.4">
      <c r="B106" s="1012" t="str">
        <f t="shared" si="1"/>
        <v>케미컬2109800</v>
      </c>
      <c r="C106" s="1017" t="s">
        <v>674</v>
      </c>
      <c r="D106" s="1014">
        <v>2109800</v>
      </c>
      <c r="E106" s="1018" t="s">
        <v>833</v>
      </c>
      <c r="F106" s="1016" t="s">
        <v>834</v>
      </c>
    </row>
    <row r="107" spans="2:6" ht="20.100000000000001" customHeight="1" x14ac:dyDescent="0.4">
      <c r="B107" s="1012" t="str">
        <f t="shared" si="1"/>
        <v>케미컬2109801</v>
      </c>
      <c r="C107" s="1017" t="s">
        <v>674</v>
      </c>
      <c r="D107" s="1014">
        <v>2109801</v>
      </c>
      <c r="E107" s="1018" t="s">
        <v>835</v>
      </c>
      <c r="F107" s="1016" t="s">
        <v>834</v>
      </c>
    </row>
    <row r="108" spans="2:6" ht="20.100000000000001" customHeight="1" x14ac:dyDescent="0.4">
      <c r="B108" s="1012" t="str">
        <f t="shared" si="1"/>
        <v>케미컬2109803</v>
      </c>
      <c r="C108" s="1017" t="s">
        <v>674</v>
      </c>
      <c r="D108" s="1014">
        <v>2109803</v>
      </c>
      <c r="E108" s="1018" t="s">
        <v>836</v>
      </c>
      <c r="F108" s="1016" t="s">
        <v>834</v>
      </c>
    </row>
    <row r="109" spans="2:6" ht="20.100000000000001" customHeight="1" x14ac:dyDescent="0.4">
      <c r="B109" s="1012" t="str">
        <f t="shared" si="1"/>
        <v>케미컬2109805</v>
      </c>
      <c r="C109" s="1017" t="s">
        <v>674</v>
      </c>
      <c r="D109" s="1014">
        <v>2109805</v>
      </c>
      <c r="E109" s="1018" t="s">
        <v>837</v>
      </c>
      <c r="F109" s="1016" t="s">
        <v>834</v>
      </c>
    </row>
    <row r="110" spans="2:6" ht="20.100000000000001" customHeight="1" x14ac:dyDescent="0.4">
      <c r="B110" s="1012" t="str">
        <f t="shared" si="1"/>
        <v>CSO2111600</v>
      </c>
      <c r="C110" s="1017" t="s">
        <v>728</v>
      </c>
      <c r="D110" s="1014">
        <v>2111600</v>
      </c>
      <c r="E110" s="1018" t="s">
        <v>838</v>
      </c>
      <c r="F110" s="1016" t="s">
        <v>839</v>
      </c>
    </row>
    <row r="111" spans="2:6" ht="20.100000000000001" customHeight="1" x14ac:dyDescent="0.4">
      <c r="B111" s="1012" t="str">
        <f t="shared" si="1"/>
        <v>케미컬2111602</v>
      </c>
      <c r="C111" s="1017" t="s">
        <v>674</v>
      </c>
      <c r="D111" s="1014">
        <v>2111602</v>
      </c>
      <c r="E111" s="1018" t="s">
        <v>840</v>
      </c>
      <c r="F111" s="1016" t="s">
        <v>839</v>
      </c>
    </row>
    <row r="112" spans="2:6" ht="20.100000000000001" customHeight="1" x14ac:dyDescent="0.4">
      <c r="B112" s="1012" t="str">
        <f t="shared" si="1"/>
        <v>CSO2111605</v>
      </c>
      <c r="C112" s="1017" t="s">
        <v>728</v>
      </c>
      <c r="D112" s="1014">
        <v>2111605</v>
      </c>
      <c r="E112" s="1018" t="s">
        <v>841</v>
      </c>
      <c r="F112" s="1016" t="s">
        <v>839</v>
      </c>
    </row>
    <row r="113" spans="2:6" ht="20.100000000000001" customHeight="1" x14ac:dyDescent="0.4">
      <c r="B113" s="1012" t="str">
        <f t="shared" si="1"/>
        <v>CSO2111606</v>
      </c>
      <c r="C113" s="1017" t="s">
        <v>728</v>
      </c>
      <c r="D113" s="1014">
        <v>2111606</v>
      </c>
      <c r="E113" s="1018" t="s">
        <v>842</v>
      </c>
      <c r="F113" s="1016" t="s">
        <v>839</v>
      </c>
    </row>
    <row r="114" spans="2:6" ht="20.100000000000001" customHeight="1" x14ac:dyDescent="0.4">
      <c r="B114" s="1012" t="str">
        <f t="shared" si="1"/>
        <v>CSO2111700</v>
      </c>
      <c r="C114" s="1017" t="s">
        <v>728</v>
      </c>
      <c r="D114" s="1014">
        <v>2111700</v>
      </c>
      <c r="E114" s="1018" t="s">
        <v>843</v>
      </c>
      <c r="F114" s="1016" t="s">
        <v>736</v>
      </c>
    </row>
    <row r="115" spans="2:6" ht="20.100000000000001" customHeight="1" x14ac:dyDescent="0.4">
      <c r="B115" s="1012" t="str">
        <f t="shared" si="1"/>
        <v>CSO2111702</v>
      </c>
      <c r="C115" s="1017" t="s">
        <v>728</v>
      </c>
      <c r="D115" s="1014">
        <v>2111702</v>
      </c>
      <c r="E115" s="1018" t="s">
        <v>844</v>
      </c>
      <c r="F115" s="1016" t="s">
        <v>736</v>
      </c>
    </row>
    <row r="116" spans="2:6" ht="20.100000000000001" customHeight="1" x14ac:dyDescent="0.4">
      <c r="B116" s="1012" t="str">
        <f t="shared" si="1"/>
        <v>CSO2111704</v>
      </c>
      <c r="C116" s="1017" t="s">
        <v>728</v>
      </c>
      <c r="D116" s="1014">
        <v>2111704</v>
      </c>
      <c r="E116" s="1018" t="s">
        <v>845</v>
      </c>
      <c r="F116" s="1016" t="s">
        <v>736</v>
      </c>
    </row>
    <row r="117" spans="2:6" ht="20.100000000000001" customHeight="1" x14ac:dyDescent="0.4">
      <c r="B117" s="1012" t="str">
        <f t="shared" si="1"/>
        <v>CSO2111707</v>
      </c>
      <c r="C117" s="1017" t="s">
        <v>728</v>
      </c>
      <c r="D117" s="1014">
        <v>2111707</v>
      </c>
      <c r="E117" s="1018" t="s">
        <v>846</v>
      </c>
      <c r="F117" s="1016" t="s">
        <v>736</v>
      </c>
    </row>
    <row r="118" spans="2:6" ht="20.100000000000001" customHeight="1" x14ac:dyDescent="0.4">
      <c r="B118" s="1012" t="str">
        <f t="shared" si="1"/>
        <v>CSO2112300</v>
      </c>
      <c r="C118" s="1017" t="s">
        <v>728</v>
      </c>
      <c r="D118" s="1014">
        <v>2112300</v>
      </c>
      <c r="E118" s="1018" t="s">
        <v>847</v>
      </c>
      <c r="F118" s="1016" t="s">
        <v>848</v>
      </c>
    </row>
    <row r="119" spans="2:6" ht="20.100000000000001" customHeight="1" x14ac:dyDescent="0.4">
      <c r="B119" s="1012" t="str">
        <f t="shared" si="1"/>
        <v>CSO2112500</v>
      </c>
      <c r="C119" s="1017" t="s">
        <v>728</v>
      </c>
      <c r="D119" s="1014">
        <v>2112500</v>
      </c>
      <c r="E119" s="1018" t="s">
        <v>849</v>
      </c>
      <c r="F119" s="1016" t="s">
        <v>850</v>
      </c>
    </row>
    <row r="120" spans="2:6" ht="20.100000000000001" customHeight="1" x14ac:dyDescent="0.4">
      <c r="B120" s="1012" t="str">
        <f t="shared" si="1"/>
        <v>CSO2112502</v>
      </c>
      <c r="C120" s="1017" t="s">
        <v>728</v>
      </c>
      <c r="D120" s="1014">
        <v>2112502</v>
      </c>
      <c r="E120" s="1018" t="s">
        <v>851</v>
      </c>
      <c r="F120" s="1016" t="s">
        <v>850</v>
      </c>
    </row>
    <row r="121" spans="2:6" ht="20.100000000000001" customHeight="1" x14ac:dyDescent="0.4">
      <c r="B121" s="1012" t="str">
        <f t="shared" si="1"/>
        <v>CSO2112503</v>
      </c>
      <c r="C121" s="1017" t="s">
        <v>728</v>
      </c>
      <c r="D121" s="1014">
        <v>2112503</v>
      </c>
      <c r="E121" s="1018" t="s">
        <v>852</v>
      </c>
      <c r="F121" s="1016" t="s">
        <v>850</v>
      </c>
    </row>
    <row r="122" spans="2:6" ht="20.100000000000001" customHeight="1" x14ac:dyDescent="0.4">
      <c r="B122" s="1012" t="str">
        <f t="shared" si="1"/>
        <v>케미컬2112600</v>
      </c>
      <c r="C122" s="1017" t="s">
        <v>674</v>
      </c>
      <c r="D122" s="1014">
        <v>2112600</v>
      </c>
      <c r="E122" s="1018" t="s">
        <v>853</v>
      </c>
      <c r="F122" s="1016" t="s">
        <v>854</v>
      </c>
    </row>
    <row r="123" spans="2:6" ht="20.100000000000001" customHeight="1" x14ac:dyDescent="0.4">
      <c r="B123" s="1012" t="str">
        <f t="shared" si="1"/>
        <v>케미컬2112601</v>
      </c>
      <c r="C123" s="1017" t="s">
        <v>674</v>
      </c>
      <c r="D123" s="1014">
        <v>2112601</v>
      </c>
      <c r="E123" s="1018" t="s">
        <v>855</v>
      </c>
      <c r="F123" s="1016" t="s">
        <v>854</v>
      </c>
    </row>
    <row r="124" spans="2:6" ht="20.100000000000001" customHeight="1" x14ac:dyDescent="0.4">
      <c r="B124" s="1012" t="str">
        <f t="shared" si="1"/>
        <v>CSO2112700</v>
      </c>
      <c r="C124" s="1017" t="s">
        <v>728</v>
      </c>
      <c r="D124" s="1014">
        <v>2112700</v>
      </c>
      <c r="E124" s="1018" t="s">
        <v>856</v>
      </c>
      <c r="F124" s="1016" t="s">
        <v>857</v>
      </c>
    </row>
    <row r="125" spans="2:6" ht="20.100000000000001" customHeight="1" x14ac:dyDescent="0.4">
      <c r="B125" s="1012" t="str">
        <f t="shared" si="1"/>
        <v>CSO2112701</v>
      </c>
      <c r="C125" s="1017" t="s">
        <v>728</v>
      </c>
      <c r="D125" s="1014">
        <v>2112701</v>
      </c>
      <c r="E125" s="1018" t="s">
        <v>858</v>
      </c>
      <c r="F125" s="1016" t="s">
        <v>857</v>
      </c>
    </row>
    <row r="126" spans="2:6" ht="20.100000000000001" customHeight="1" x14ac:dyDescent="0.4">
      <c r="B126" s="1012" t="str">
        <f t="shared" si="1"/>
        <v>CSO2112702</v>
      </c>
      <c r="C126" s="1017" t="s">
        <v>728</v>
      </c>
      <c r="D126" s="1014">
        <v>2112702</v>
      </c>
      <c r="E126" s="1018" t="s">
        <v>859</v>
      </c>
      <c r="F126" s="1016" t="s">
        <v>857</v>
      </c>
    </row>
    <row r="127" spans="2:6" ht="20.100000000000001" customHeight="1" x14ac:dyDescent="0.4">
      <c r="B127" s="1012" t="str">
        <f t="shared" si="1"/>
        <v>케미컬2113000</v>
      </c>
      <c r="C127" s="1017" t="s">
        <v>674</v>
      </c>
      <c r="D127" s="1014">
        <v>2113000</v>
      </c>
      <c r="E127" s="1018" t="s">
        <v>777</v>
      </c>
      <c r="F127" s="1016" t="s">
        <v>775</v>
      </c>
    </row>
    <row r="128" spans="2:6" ht="20.100000000000001" customHeight="1" x14ac:dyDescent="0.4">
      <c r="B128" s="1012" t="str">
        <f t="shared" si="1"/>
        <v>케미컬2113002</v>
      </c>
      <c r="C128" s="1017" t="s">
        <v>674</v>
      </c>
      <c r="D128" s="1014">
        <v>2113002</v>
      </c>
      <c r="E128" s="1018" t="s">
        <v>860</v>
      </c>
      <c r="F128" s="1016" t="s">
        <v>775</v>
      </c>
    </row>
    <row r="129" spans="2:6" ht="20.100000000000001" customHeight="1" x14ac:dyDescent="0.4">
      <c r="B129" s="1012" t="str">
        <f t="shared" si="1"/>
        <v>케미컬2113003</v>
      </c>
      <c r="C129" s="1017" t="s">
        <v>674</v>
      </c>
      <c r="D129" s="1014">
        <v>2113003</v>
      </c>
      <c r="E129" s="1018" t="s">
        <v>778</v>
      </c>
      <c r="F129" s="1016" t="s">
        <v>775</v>
      </c>
    </row>
    <row r="130" spans="2:6" ht="20.100000000000001" customHeight="1" x14ac:dyDescent="0.4">
      <c r="B130" s="1012" t="str">
        <f t="shared" si="1"/>
        <v>케미컬2113004</v>
      </c>
      <c r="C130" s="1017" t="s">
        <v>674</v>
      </c>
      <c r="D130" s="1014">
        <v>2113004</v>
      </c>
      <c r="E130" s="1018" t="s">
        <v>779</v>
      </c>
      <c r="F130" s="1016" t="s">
        <v>775</v>
      </c>
    </row>
    <row r="131" spans="2:6" ht="20.100000000000001" customHeight="1" x14ac:dyDescent="0.4">
      <c r="B131" s="1012" t="str">
        <f t="shared" si="1"/>
        <v>케미컬2113006</v>
      </c>
      <c r="C131" s="1017" t="s">
        <v>674</v>
      </c>
      <c r="D131" s="1014">
        <v>2113006</v>
      </c>
      <c r="E131" s="1018" t="s">
        <v>861</v>
      </c>
      <c r="F131" s="1016" t="s">
        <v>775</v>
      </c>
    </row>
    <row r="132" spans="2:6" ht="20.100000000000001" customHeight="1" x14ac:dyDescent="0.4">
      <c r="B132" s="1012" t="str">
        <f t="shared" ref="B132:B195" si="2">C132&amp;D132</f>
        <v>케미컬2113300</v>
      </c>
      <c r="C132" s="1017" t="s">
        <v>674</v>
      </c>
      <c r="D132" s="1014">
        <v>2113300</v>
      </c>
      <c r="E132" s="1018" t="s">
        <v>862</v>
      </c>
      <c r="F132" s="1016" t="s">
        <v>863</v>
      </c>
    </row>
    <row r="133" spans="2:6" ht="20.100000000000001" customHeight="1" x14ac:dyDescent="0.4">
      <c r="B133" s="1012" t="str">
        <f t="shared" si="2"/>
        <v>케미컬2113301</v>
      </c>
      <c r="C133" s="1017" t="s">
        <v>674</v>
      </c>
      <c r="D133" s="1014">
        <v>2113301</v>
      </c>
      <c r="E133" s="1018" t="s">
        <v>864</v>
      </c>
      <c r="F133" s="1016" t="s">
        <v>863</v>
      </c>
    </row>
    <row r="134" spans="2:6" ht="20.100000000000001" customHeight="1" x14ac:dyDescent="0.4">
      <c r="B134" s="1012" t="str">
        <f t="shared" si="2"/>
        <v>케미컬2113302</v>
      </c>
      <c r="C134" s="1017" t="s">
        <v>674</v>
      </c>
      <c r="D134" s="1014">
        <v>2113302</v>
      </c>
      <c r="E134" s="1018" t="s">
        <v>865</v>
      </c>
      <c r="F134" s="1016" t="s">
        <v>863</v>
      </c>
    </row>
    <row r="135" spans="2:6" ht="20.100000000000001" customHeight="1" x14ac:dyDescent="0.4">
      <c r="B135" s="1012" t="str">
        <f t="shared" si="2"/>
        <v>케미컬2113400</v>
      </c>
      <c r="C135" s="1017" t="s">
        <v>674</v>
      </c>
      <c r="D135" s="1014">
        <v>2113400</v>
      </c>
      <c r="E135" s="1018" t="s">
        <v>866</v>
      </c>
      <c r="F135" s="1016" t="s">
        <v>863</v>
      </c>
    </row>
    <row r="136" spans="2:6" ht="20.100000000000001" customHeight="1" x14ac:dyDescent="0.4">
      <c r="B136" s="1012" t="str">
        <f t="shared" si="2"/>
        <v>케미컬2113401</v>
      </c>
      <c r="C136" s="1017" t="s">
        <v>674</v>
      </c>
      <c r="D136" s="1014">
        <v>2113401</v>
      </c>
      <c r="E136" s="1018" t="s">
        <v>867</v>
      </c>
      <c r="F136" s="1016" t="s">
        <v>863</v>
      </c>
    </row>
    <row r="137" spans="2:6" ht="20.100000000000001" customHeight="1" x14ac:dyDescent="0.4">
      <c r="B137" s="1012" t="str">
        <f t="shared" si="2"/>
        <v>케미컬2113402</v>
      </c>
      <c r="C137" s="1017" t="s">
        <v>674</v>
      </c>
      <c r="D137" s="1014">
        <v>2113402</v>
      </c>
      <c r="E137" s="1018" t="s">
        <v>868</v>
      </c>
      <c r="F137" s="1016" t="s">
        <v>863</v>
      </c>
    </row>
    <row r="138" spans="2:6" ht="20.100000000000001" customHeight="1" x14ac:dyDescent="0.4">
      <c r="B138" s="1012" t="str">
        <f t="shared" si="2"/>
        <v>CSO2113700</v>
      </c>
      <c r="C138" s="1017" t="s">
        <v>728</v>
      </c>
      <c r="D138" s="1014">
        <v>2113700</v>
      </c>
      <c r="E138" s="1018" t="s">
        <v>869</v>
      </c>
      <c r="F138" s="1016" t="s">
        <v>870</v>
      </c>
    </row>
    <row r="139" spans="2:6" ht="20.100000000000001" customHeight="1" x14ac:dyDescent="0.4">
      <c r="B139" s="1012" t="str">
        <f t="shared" si="2"/>
        <v>CSO2113701</v>
      </c>
      <c r="C139" s="1017" t="s">
        <v>728</v>
      </c>
      <c r="D139" s="1014">
        <v>2113701</v>
      </c>
      <c r="E139" s="1018" t="s">
        <v>871</v>
      </c>
      <c r="F139" s="1016" t="s">
        <v>870</v>
      </c>
    </row>
    <row r="140" spans="2:6" ht="20.100000000000001" customHeight="1" x14ac:dyDescent="0.4">
      <c r="B140" s="1012" t="str">
        <f t="shared" si="2"/>
        <v>케미컬2113901</v>
      </c>
      <c r="C140" s="1017" t="s">
        <v>674</v>
      </c>
      <c r="D140" s="1014">
        <v>2113901</v>
      </c>
      <c r="E140" s="1018" t="s">
        <v>872</v>
      </c>
      <c r="F140" s="1016" t="s">
        <v>873</v>
      </c>
    </row>
    <row r="141" spans="2:6" ht="20.100000000000001" customHeight="1" x14ac:dyDescent="0.4">
      <c r="B141" s="1012" t="str">
        <f t="shared" si="2"/>
        <v>CSO2114000</v>
      </c>
      <c r="C141" s="1017" t="s">
        <v>728</v>
      </c>
      <c r="D141" s="1014">
        <v>2114000</v>
      </c>
      <c r="E141" s="1018" t="s">
        <v>874</v>
      </c>
      <c r="F141" s="1016" t="s">
        <v>875</v>
      </c>
    </row>
    <row r="142" spans="2:6" ht="20.100000000000001" customHeight="1" x14ac:dyDescent="0.4">
      <c r="B142" s="1012" t="str">
        <f t="shared" si="2"/>
        <v>CSO2114001</v>
      </c>
      <c r="C142" s="1017" t="s">
        <v>728</v>
      </c>
      <c r="D142" s="1014">
        <v>2114001</v>
      </c>
      <c r="E142" s="1018" t="s">
        <v>876</v>
      </c>
      <c r="F142" s="1016" t="s">
        <v>875</v>
      </c>
    </row>
    <row r="143" spans="2:6" ht="20.100000000000001" customHeight="1" x14ac:dyDescent="0.4">
      <c r="B143" s="1012" t="str">
        <f t="shared" si="2"/>
        <v>CSO2114002</v>
      </c>
      <c r="C143" s="1017" t="s">
        <v>728</v>
      </c>
      <c r="D143" s="1014">
        <v>2114002</v>
      </c>
      <c r="E143" s="1018" t="s">
        <v>877</v>
      </c>
      <c r="F143" s="1016" t="s">
        <v>875</v>
      </c>
    </row>
    <row r="144" spans="2:6" ht="20.100000000000001" customHeight="1" x14ac:dyDescent="0.4">
      <c r="B144" s="1012" t="str">
        <f t="shared" si="2"/>
        <v>CSO2114100</v>
      </c>
      <c r="C144" s="1017" t="s">
        <v>728</v>
      </c>
      <c r="D144" s="1014">
        <v>2114100</v>
      </c>
      <c r="E144" s="1018" t="s">
        <v>878</v>
      </c>
      <c r="F144" s="1016" t="s">
        <v>879</v>
      </c>
    </row>
    <row r="145" spans="2:6" ht="20.100000000000001" customHeight="1" x14ac:dyDescent="0.4">
      <c r="B145" s="1012" t="str">
        <f t="shared" si="2"/>
        <v>CSO2114101</v>
      </c>
      <c r="C145" s="1017" t="s">
        <v>728</v>
      </c>
      <c r="D145" s="1014">
        <v>2114101</v>
      </c>
      <c r="E145" s="1018" t="s">
        <v>880</v>
      </c>
      <c r="F145" s="1016" t="s">
        <v>879</v>
      </c>
    </row>
    <row r="146" spans="2:6" ht="20.100000000000001" customHeight="1" x14ac:dyDescent="0.4">
      <c r="B146" s="1012" t="str">
        <f t="shared" si="2"/>
        <v>CSO2114200</v>
      </c>
      <c r="C146" s="1017" t="s">
        <v>728</v>
      </c>
      <c r="D146" s="1014">
        <v>2114200</v>
      </c>
      <c r="E146" s="1018" t="s">
        <v>881</v>
      </c>
      <c r="F146" s="1016" t="s">
        <v>879</v>
      </c>
    </row>
    <row r="147" spans="2:6" ht="20.100000000000001" customHeight="1" x14ac:dyDescent="0.4">
      <c r="B147" s="1012" t="str">
        <f t="shared" si="2"/>
        <v>CSO2114201</v>
      </c>
      <c r="C147" s="1017" t="s">
        <v>728</v>
      </c>
      <c r="D147" s="1014">
        <v>2114201</v>
      </c>
      <c r="E147" s="1018" t="s">
        <v>882</v>
      </c>
      <c r="F147" s="1016" t="s">
        <v>879</v>
      </c>
    </row>
    <row r="148" spans="2:6" ht="20.100000000000001" customHeight="1" x14ac:dyDescent="0.4">
      <c r="B148" s="1012" t="str">
        <f t="shared" si="2"/>
        <v>CSO2114500</v>
      </c>
      <c r="C148" s="1017" t="s">
        <v>728</v>
      </c>
      <c r="D148" s="1014">
        <v>2114500</v>
      </c>
      <c r="E148" s="1018" t="s">
        <v>883</v>
      </c>
      <c r="F148" s="1016" t="s">
        <v>848</v>
      </c>
    </row>
    <row r="149" spans="2:6" ht="20.100000000000001" customHeight="1" x14ac:dyDescent="0.4">
      <c r="B149" s="1012" t="str">
        <f t="shared" si="2"/>
        <v>CSO2114501</v>
      </c>
      <c r="C149" s="1017" t="s">
        <v>728</v>
      </c>
      <c r="D149" s="1014">
        <v>2114501</v>
      </c>
      <c r="E149" s="1018" t="s">
        <v>884</v>
      </c>
      <c r="F149" s="1016" t="s">
        <v>848</v>
      </c>
    </row>
    <row r="150" spans="2:6" ht="20.100000000000001" customHeight="1" x14ac:dyDescent="0.4">
      <c r="B150" s="1012" t="str">
        <f t="shared" si="2"/>
        <v>CSO2114502</v>
      </c>
      <c r="C150" s="1017" t="s">
        <v>728</v>
      </c>
      <c r="D150" s="1014">
        <v>2114502</v>
      </c>
      <c r="E150" s="1018" t="s">
        <v>885</v>
      </c>
      <c r="F150" s="1016" t="s">
        <v>848</v>
      </c>
    </row>
    <row r="151" spans="2:6" ht="20.100000000000001" customHeight="1" x14ac:dyDescent="0.4">
      <c r="B151" s="1012" t="str">
        <f t="shared" si="2"/>
        <v>CSO2114800</v>
      </c>
      <c r="C151" s="1017" t="s">
        <v>728</v>
      </c>
      <c r="D151" s="1014">
        <v>2114800</v>
      </c>
      <c r="E151" s="1018" t="s">
        <v>886</v>
      </c>
      <c r="F151" s="1016" t="s">
        <v>857</v>
      </c>
    </row>
    <row r="152" spans="2:6" ht="20.100000000000001" customHeight="1" x14ac:dyDescent="0.4">
      <c r="B152" s="1012" t="str">
        <f t="shared" si="2"/>
        <v>CSO2114801</v>
      </c>
      <c r="C152" s="1017" t="s">
        <v>728</v>
      </c>
      <c r="D152" s="1014">
        <v>2114801</v>
      </c>
      <c r="E152" s="1018" t="s">
        <v>887</v>
      </c>
      <c r="F152" s="1016" t="s">
        <v>857</v>
      </c>
    </row>
    <row r="153" spans="2:6" ht="20.100000000000001" customHeight="1" x14ac:dyDescent="0.4">
      <c r="B153" s="1012" t="str">
        <f t="shared" si="2"/>
        <v>CSO2114802</v>
      </c>
      <c r="C153" s="1017" t="s">
        <v>728</v>
      </c>
      <c r="D153" s="1014">
        <v>2114802</v>
      </c>
      <c r="E153" s="1018" t="s">
        <v>888</v>
      </c>
      <c r="F153" s="1016" t="s">
        <v>857</v>
      </c>
    </row>
    <row r="154" spans="2:6" ht="20.100000000000001" customHeight="1" x14ac:dyDescent="0.4">
      <c r="B154" s="1012" t="str">
        <f t="shared" si="2"/>
        <v>케미컬2114900</v>
      </c>
      <c r="C154" s="1017" t="s">
        <v>674</v>
      </c>
      <c r="D154" s="1014">
        <v>2114900</v>
      </c>
      <c r="E154" s="1018" t="s">
        <v>889</v>
      </c>
      <c r="F154" s="1016" t="s">
        <v>834</v>
      </c>
    </row>
    <row r="155" spans="2:6" ht="20.100000000000001" customHeight="1" x14ac:dyDescent="0.4">
      <c r="B155" s="1012" t="str">
        <f t="shared" si="2"/>
        <v>케미컬2114901</v>
      </c>
      <c r="C155" s="1017" t="s">
        <v>674</v>
      </c>
      <c r="D155" s="1014">
        <v>2114901</v>
      </c>
      <c r="E155" s="1018" t="s">
        <v>890</v>
      </c>
      <c r="F155" s="1016" t="s">
        <v>834</v>
      </c>
    </row>
    <row r="156" spans="2:6" ht="20.100000000000001" customHeight="1" x14ac:dyDescent="0.4">
      <c r="B156" s="1012" t="str">
        <f t="shared" si="2"/>
        <v>케미컬2114902</v>
      </c>
      <c r="C156" s="1017" t="s">
        <v>674</v>
      </c>
      <c r="D156" s="1014">
        <v>2114902</v>
      </c>
      <c r="E156" s="1018" t="s">
        <v>891</v>
      </c>
      <c r="F156" s="1016" t="s">
        <v>834</v>
      </c>
    </row>
    <row r="157" spans="2:6" ht="20.100000000000001" customHeight="1" x14ac:dyDescent="0.4">
      <c r="B157" s="1012" t="str">
        <f t="shared" si="2"/>
        <v>CSO2115000</v>
      </c>
      <c r="C157" s="1017" t="s">
        <v>728</v>
      </c>
      <c r="D157" s="1014">
        <v>2115000</v>
      </c>
      <c r="E157" s="1018" t="s">
        <v>892</v>
      </c>
      <c r="F157" s="1016" t="s">
        <v>893</v>
      </c>
    </row>
    <row r="158" spans="2:6" ht="20.100000000000001" customHeight="1" x14ac:dyDescent="0.4">
      <c r="B158" s="1012" t="str">
        <f t="shared" si="2"/>
        <v>CSO2115001</v>
      </c>
      <c r="C158" s="1017" t="s">
        <v>728</v>
      </c>
      <c r="D158" s="1014">
        <v>2115001</v>
      </c>
      <c r="E158" s="1018" t="s">
        <v>894</v>
      </c>
      <c r="F158" s="1016" t="s">
        <v>893</v>
      </c>
    </row>
    <row r="159" spans="2:6" ht="20.100000000000001" customHeight="1" x14ac:dyDescent="0.4">
      <c r="B159" s="1012" t="str">
        <f t="shared" si="2"/>
        <v>CSO2115100</v>
      </c>
      <c r="C159" s="1017" t="s">
        <v>728</v>
      </c>
      <c r="D159" s="1014">
        <v>2115100</v>
      </c>
      <c r="E159" s="1018" t="s">
        <v>895</v>
      </c>
      <c r="F159" s="1016" t="s">
        <v>893</v>
      </c>
    </row>
    <row r="160" spans="2:6" ht="20.100000000000001" customHeight="1" x14ac:dyDescent="0.4">
      <c r="B160" s="1012" t="str">
        <f t="shared" si="2"/>
        <v>CSO2115101</v>
      </c>
      <c r="C160" s="1017" t="s">
        <v>728</v>
      </c>
      <c r="D160" s="1014">
        <v>2115101</v>
      </c>
      <c r="E160" s="1018" t="s">
        <v>896</v>
      </c>
      <c r="F160" s="1016" t="s">
        <v>893</v>
      </c>
    </row>
    <row r="161" spans="2:6" ht="20.100000000000001" customHeight="1" x14ac:dyDescent="0.4">
      <c r="B161" s="1012" t="str">
        <f t="shared" si="2"/>
        <v>케미컬2115200</v>
      </c>
      <c r="C161" s="1017" t="s">
        <v>674</v>
      </c>
      <c r="D161" s="1014">
        <v>2115200</v>
      </c>
      <c r="E161" s="1018" t="s">
        <v>897</v>
      </c>
      <c r="F161" s="1016" t="s">
        <v>809</v>
      </c>
    </row>
    <row r="162" spans="2:6" ht="20.100000000000001" customHeight="1" x14ac:dyDescent="0.4">
      <c r="B162" s="1012" t="str">
        <f t="shared" si="2"/>
        <v>케미컬2115201</v>
      </c>
      <c r="C162" s="1017" t="s">
        <v>674</v>
      </c>
      <c r="D162" s="1014">
        <v>2115201</v>
      </c>
      <c r="E162" s="1018" t="s">
        <v>898</v>
      </c>
      <c r="F162" s="1016" t="s">
        <v>809</v>
      </c>
    </row>
    <row r="163" spans="2:6" ht="20.100000000000001" customHeight="1" x14ac:dyDescent="0.4">
      <c r="B163" s="1012" t="str">
        <f t="shared" si="2"/>
        <v>케미컬2115202</v>
      </c>
      <c r="C163" s="1017" t="s">
        <v>674</v>
      </c>
      <c r="D163" s="1014">
        <v>2115202</v>
      </c>
      <c r="E163" s="1018" t="s">
        <v>899</v>
      </c>
      <c r="F163" s="1016" t="s">
        <v>809</v>
      </c>
    </row>
    <row r="164" spans="2:6" ht="20.100000000000001" customHeight="1" x14ac:dyDescent="0.4">
      <c r="B164" s="1012" t="str">
        <f t="shared" si="2"/>
        <v>해외사업팀2115203</v>
      </c>
      <c r="C164" s="1017" t="s">
        <v>795</v>
      </c>
      <c r="D164" s="1014">
        <v>2115203</v>
      </c>
      <c r="E164" s="1018" t="s">
        <v>900</v>
      </c>
      <c r="F164" s="1016" t="s">
        <v>809</v>
      </c>
    </row>
    <row r="165" spans="2:6" ht="20.100000000000001" customHeight="1" x14ac:dyDescent="0.4">
      <c r="B165" s="1012" t="str">
        <f t="shared" si="2"/>
        <v>CSO2115300</v>
      </c>
      <c r="C165" s="1017" t="s">
        <v>728</v>
      </c>
      <c r="D165" s="1014">
        <v>2115300</v>
      </c>
      <c r="E165" s="1018" t="s">
        <v>901</v>
      </c>
      <c r="F165" s="1016" t="s">
        <v>902</v>
      </c>
    </row>
    <row r="166" spans="2:6" ht="20.100000000000001" customHeight="1" x14ac:dyDescent="0.4">
      <c r="B166" s="1012" t="str">
        <f t="shared" si="2"/>
        <v>CSO2115301</v>
      </c>
      <c r="C166" s="1017" t="s">
        <v>728</v>
      </c>
      <c r="D166" s="1014">
        <v>2115301</v>
      </c>
      <c r="E166" s="1018" t="s">
        <v>903</v>
      </c>
      <c r="F166" s="1016" t="s">
        <v>902</v>
      </c>
    </row>
    <row r="167" spans="2:6" ht="20.100000000000001" customHeight="1" x14ac:dyDescent="0.4">
      <c r="B167" s="1012" t="str">
        <f t="shared" si="2"/>
        <v>CSO2115400</v>
      </c>
      <c r="C167" s="1017" t="s">
        <v>728</v>
      </c>
      <c r="D167" s="1014">
        <v>2115400</v>
      </c>
      <c r="E167" s="1018" t="s">
        <v>904</v>
      </c>
      <c r="F167" s="1016" t="s">
        <v>786</v>
      </c>
    </row>
    <row r="168" spans="2:6" ht="20.100000000000001" customHeight="1" x14ac:dyDescent="0.4">
      <c r="B168" s="1012" t="str">
        <f t="shared" si="2"/>
        <v>CSO2115401</v>
      </c>
      <c r="C168" s="1017" t="s">
        <v>728</v>
      </c>
      <c r="D168" s="1014">
        <v>2115401</v>
      </c>
      <c r="E168" s="1018" t="s">
        <v>905</v>
      </c>
      <c r="F168" s="1016" t="s">
        <v>786</v>
      </c>
    </row>
    <row r="169" spans="2:6" ht="20.100000000000001" customHeight="1" x14ac:dyDescent="0.4">
      <c r="B169" s="1012" t="str">
        <f t="shared" si="2"/>
        <v>CSO2115402</v>
      </c>
      <c r="C169" s="1017" t="s">
        <v>728</v>
      </c>
      <c r="D169" s="1014">
        <v>2115402</v>
      </c>
      <c r="E169" s="1018" t="s">
        <v>906</v>
      </c>
      <c r="F169" s="1016" t="s">
        <v>786</v>
      </c>
    </row>
    <row r="170" spans="2:6" ht="20.100000000000001" customHeight="1" x14ac:dyDescent="0.4">
      <c r="B170" s="1012" t="str">
        <f t="shared" si="2"/>
        <v>OTC2115601</v>
      </c>
      <c r="C170" s="1017" t="s">
        <v>907</v>
      </c>
      <c r="D170" s="1014">
        <v>2115601</v>
      </c>
      <c r="E170" s="1018" t="s">
        <v>908</v>
      </c>
      <c r="F170" s="1016" t="s">
        <v>909</v>
      </c>
    </row>
    <row r="171" spans="2:6" ht="20.100000000000001" customHeight="1" x14ac:dyDescent="0.4">
      <c r="B171" s="1012" t="str">
        <f t="shared" si="2"/>
        <v>OTC2115604</v>
      </c>
      <c r="C171" s="1017" t="s">
        <v>907</v>
      </c>
      <c r="D171" s="1014">
        <v>2115604</v>
      </c>
      <c r="E171" s="1018" t="s">
        <v>910</v>
      </c>
      <c r="F171" s="1016" t="s">
        <v>909</v>
      </c>
    </row>
    <row r="172" spans="2:6" ht="20.100000000000001" customHeight="1" x14ac:dyDescent="0.4">
      <c r="B172" s="1012" t="str">
        <f t="shared" si="2"/>
        <v>OTC2115605</v>
      </c>
      <c r="C172" s="1017" t="s">
        <v>907</v>
      </c>
      <c r="D172" s="1014">
        <v>2115605</v>
      </c>
      <c r="E172" s="1018" t="s">
        <v>911</v>
      </c>
      <c r="F172" s="1016" t="s">
        <v>909</v>
      </c>
    </row>
    <row r="173" spans="2:6" ht="20.100000000000001" customHeight="1" x14ac:dyDescent="0.4">
      <c r="B173" s="1012" t="str">
        <f t="shared" si="2"/>
        <v>케미컬2115700</v>
      </c>
      <c r="C173" s="1017" t="s">
        <v>674</v>
      </c>
      <c r="D173" s="1014">
        <v>2115700</v>
      </c>
      <c r="E173" s="1018" t="s">
        <v>912</v>
      </c>
      <c r="F173" s="1016" t="s">
        <v>913</v>
      </c>
    </row>
    <row r="174" spans="2:6" ht="20.100000000000001" customHeight="1" x14ac:dyDescent="0.4">
      <c r="B174" s="1012" t="str">
        <f t="shared" si="2"/>
        <v>케미컬2115701</v>
      </c>
      <c r="C174" s="1017" t="s">
        <v>674</v>
      </c>
      <c r="D174" s="1014">
        <v>2115701</v>
      </c>
      <c r="E174" s="1018" t="s">
        <v>914</v>
      </c>
      <c r="F174" s="1016" t="s">
        <v>913</v>
      </c>
    </row>
    <row r="175" spans="2:6" ht="20.100000000000001" customHeight="1" x14ac:dyDescent="0.4">
      <c r="B175" s="1012" t="str">
        <f t="shared" si="2"/>
        <v>CSO2115702</v>
      </c>
      <c r="C175" s="1017" t="s">
        <v>728</v>
      </c>
      <c r="D175" s="1014">
        <v>2115702</v>
      </c>
      <c r="E175" s="1018" t="s">
        <v>915</v>
      </c>
      <c r="F175" s="1016" t="s">
        <v>913</v>
      </c>
    </row>
    <row r="176" spans="2:6" ht="20.100000000000001" customHeight="1" x14ac:dyDescent="0.4">
      <c r="B176" s="1012" t="str">
        <f t="shared" si="2"/>
        <v>CSO2115900</v>
      </c>
      <c r="C176" s="1017" t="s">
        <v>728</v>
      </c>
      <c r="D176" s="1014">
        <v>2115900</v>
      </c>
      <c r="E176" s="1018" t="s">
        <v>916</v>
      </c>
      <c r="F176" s="1016" t="s">
        <v>873</v>
      </c>
    </row>
    <row r="177" spans="2:6" ht="20.100000000000001" customHeight="1" x14ac:dyDescent="0.4">
      <c r="B177" s="1012" t="str">
        <f t="shared" si="2"/>
        <v>CSO2115901</v>
      </c>
      <c r="C177" s="1017" t="s">
        <v>728</v>
      </c>
      <c r="D177" s="1014">
        <v>2115901</v>
      </c>
      <c r="E177" s="1018" t="s">
        <v>917</v>
      </c>
      <c r="F177" s="1016" t="s">
        <v>873</v>
      </c>
    </row>
    <row r="178" spans="2:6" ht="20.100000000000001" customHeight="1" x14ac:dyDescent="0.4">
      <c r="B178" s="1012" t="str">
        <f t="shared" si="2"/>
        <v>CSO2116000</v>
      </c>
      <c r="C178" s="1017" t="s">
        <v>728</v>
      </c>
      <c r="D178" s="1014">
        <v>2116000</v>
      </c>
      <c r="E178" s="1018" t="s">
        <v>918</v>
      </c>
      <c r="F178" s="1016" t="s">
        <v>757</v>
      </c>
    </row>
    <row r="179" spans="2:6" ht="20.100000000000001" customHeight="1" x14ac:dyDescent="0.4">
      <c r="B179" s="1012" t="str">
        <f t="shared" si="2"/>
        <v>CSO2116001</v>
      </c>
      <c r="C179" s="1017" t="s">
        <v>728</v>
      </c>
      <c r="D179" s="1014">
        <v>2116001</v>
      </c>
      <c r="E179" s="1018" t="s">
        <v>919</v>
      </c>
      <c r="F179" s="1016" t="s">
        <v>757</v>
      </c>
    </row>
    <row r="180" spans="2:6" ht="20.100000000000001" customHeight="1" x14ac:dyDescent="0.4">
      <c r="B180" s="1012" t="str">
        <f t="shared" si="2"/>
        <v>CSO2116002</v>
      </c>
      <c r="C180" s="1017" t="s">
        <v>728</v>
      </c>
      <c r="D180" s="1014">
        <v>2116002</v>
      </c>
      <c r="E180" s="1018" t="s">
        <v>920</v>
      </c>
      <c r="F180" s="1016" t="s">
        <v>757</v>
      </c>
    </row>
    <row r="181" spans="2:6" ht="20.100000000000001" customHeight="1" x14ac:dyDescent="0.4">
      <c r="B181" s="1012" t="str">
        <f t="shared" si="2"/>
        <v>CSO2116200</v>
      </c>
      <c r="C181" s="1017" t="s">
        <v>728</v>
      </c>
      <c r="D181" s="1014">
        <v>2116200</v>
      </c>
      <c r="E181" s="1018" t="s">
        <v>921</v>
      </c>
      <c r="F181" s="1016" t="s">
        <v>922</v>
      </c>
    </row>
    <row r="182" spans="2:6" ht="20.100000000000001" customHeight="1" x14ac:dyDescent="0.4">
      <c r="B182" s="1012" t="str">
        <f t="shared" si="2"/>
        <v>CSO2116201</v>
      </c>
      <c r="C182" s="1017" t="s">
        <v>728</v>
      </c>
      <c r="D182" s="1014">
        <v>2116201</v>
      </c>
      <c r="E182" s="1018" t="s">
        <v>923</v>
      </c>
      <c r="F182" s="1016" t="s">
        <v>922</v>
      </c>
    </row>
    <row r="183" spans="2:6" ht="20.100000000000001" customHeight="1" x14ac:dyDescent="0.4">
      <c r="B183" s="1012" t="str">
        <f t="shared" si="2"/>
        <v>CSO2116300</v>
      </c>
      <c r="C183" s="1017" t="s">
        <v>728</v>
      </c>
      <c r="D183" s="1014">
        <v>2116300</v>
      </c>
      <c r="E183" s="1018" t="s">
        <v>924</v>
      </c>
      <c r="F183" s="1016" t="s">
        <v>922</v>
      </c>
    </row>
    <row r="184" spans="2:6" ht="20.100000000000001" customHeight="1" x14ac:dyDescent="0.4">
      <c r="B184" s="1012" t="str">
        <f t="shared" si="2"/>
        <v>CSO2116301</v>
      </c>
      <c r="C184" s="1017" t="s">
        <v>728</v>
      </c>
      <c r="D184" s="1014">
        <v>2116301</v>
      </c>
      <c r="E184" s="1018" t="s">
        <v>925</v>
      </c>
      <c r="F184" s="1016" t="s">
        <v>922</v>
      </c>
    </row>
    <row r="185" spans="2:6" ht="20.100000000000001" customHeight="1" x14ac:dyDescent="0.4">
      <c r="B185" s="1012" t="str">
        <f t="shared" si="2"/>
        <v>CSO2116401</v>
      </c>
      <c r="C185" s="1017" t="s">
        <v>728</v>
      </c>
      <c r="D185" s="1014">
        <v>2116401</v>
      </c>
      <c r="E185" s="1018" t="s">
        <v>926</v>
      </c>
      <c r="F185" s="1016" t="s">
        <v>927</v>
      </c>
    </row>
    <row r="186" spans="2:6" ht="20.100000000000001" customHeight="1" x14ac:dyDescent="0.4">
      <c r="B186" s="1012" t="str">
        <f t="shared" si="2"/>
        <v>CSO2116402</v>
      </c>
      <c r="C186" s="1017" t="s">
        <v>728</v>
      </c>
      <c r="D186" s="1014">
        <v>2116402</v>
      </c>
      <c r="E186" s="1018" t="s">
        <v>928</v>
      </c>
      <c r="F186" s="1016" t="s">
        <v>927</v>
      </c>
    </row>
    <row r="187" spans="2:6" ht="20.100000000000001" customHeight="1" x14ac:dyDescent="0.4">
      <c r="B187" s="1012" t="str">
        <f t="shared" si="2"/>
        <v>OTC2117004</v>
      </c>
      <c r="C187" s="1017" t="s">
        <v>907</v>
      </c>
      <c r="D187" s="1014">
        <v>2117004</v>
      </c>
      <c r="E187" s="1018" t="s">
        <v>929</v>
      </c>
      <c r="F187" s="1016" t="s">
        <v>930</v>
      </c>
    </row>
    <row r="188" spans="2:6" ht="20.100000000000001" customHeight="1" x14ac:dyDescent="0.4">
      <c r="B188" s="1012" t="str">
        <f t="shared" si="2"/>
        <v>CSO2117100</v>
      </c>
      <c r="C188" s="1017" t="s">
        <v>728</v>
      </c>
      <c r="D188" s="1014">
        <v>2117100</v>
      </c>
      <c r="E188" s="1018" t="s">
        <v>931</v>
      </c>
      <c r="F188" s="1016" t="s">
        <v>870</v>
      </c>
    </row>
    <row r="189" spans="2:6" ht="20.100000000000001" customHeight="1" x14ac:dyDescent="0.4">
      <c r="B189" s="1012" t="str">
        <f t="shared" si="2"/>
        <v>CSO2117101</v>
      </c>
      <c r="C189" s="1017" t="s">
        <v>728</v>
      </c>
      <c r="D189" s="1014">
        <v>2117101</v>
      </c>
      <c r="E189" s="1018" t="s">
        <v>932</v>
      </c>
      <c r="F189" s="1016" t="s">
        <v>870</v>
      </c>
    </row>
    <row r="190" spans="2:6" ht="20.100000000000001" customHeight="1" x14ac:dyDescent="0.4">
      <c r="B190" s="1012" t="str">
        <f t="shared" si="2"/>
        <v>CSO2117200</v>
      </c>
      <c r="C190" s="1017" t="s">
        <v>728</v>
      </c>
      <c r="D190" s="1014">
        <v>2117200</v>
      </c>
      <c r="E190" s="1018" t="s">
        <v>933</v>
      </c>
      <c r="F190" s="1016" t="s">
        <v>934</v>
      </c>
    </row>
    <row r="191" spans="2:6" ht="20.100000000000001" customHeight="1" x14ac:dyDescent="0.4">
      <c r="B191" s="1012" t="str">
        <f t="shared" si="2"/>
        <v>CSO2117203</v>
      </c>
      <c r="C191" s="1017" t="s">
        <v>728</v>
      </c>
      <c r="D191" s="1014">
        <v>2117203</v>
      </c>
      <c r="E191" s="1018" t="s">
        <v>935</v>
      </c>
      <c r="F191" s="1016" t="s">
        <v>934</v>
      </c>
    </row>
    <row r="192" spans="2:6" ht="20.100000000000001" customHeight="1" x14ac:dyDescent="0.4">
      <c r="B192" s="1012" t="str">
        <f t="shared" si="2"/>
        <v>CSO2117204</v>
      </c>
      <c r="C192" s="1017" t="s">
        <v>728</v>
      </c>
      <c r="D192" s="1014">
        <v>2117204</v>
      </c>
      <c r="E192" s="1018" t="s">
        <v>936</v>
      </c>
      <c r="F192" s="1016" t="s">
        <v>934</v>
      </c>
    </row>
    <row r="193" spans="2:6" ht="20.100000000000001" customHeight="1" x14ac:dyDescent="0.4">
      <c r="B193" s="1012" t="str">
        <f t="shared" si="2"/>
        <v>CSO2117300</v>
      </c>
      <c r="C193" s="1017" t="s">
        <v>728</v>
      </c>
      <c r="D193" s="1014">
        <v>2117300</v>
      </c>
      <c r="E193" s="1018" t="s">
        <v>937</v>
      </c>
      <c r="F193" s="1016" t="s">
        <v>800</v>
      </c>
    </row>
    <row r="194" spans="2:6" ht="20.100000000000001" customHeight="1" x14ac:dyDescent="0.4">
      <c r="B194" s="1012" t="str">
        <f t="shared" si="2"/>
        <v>CSO2117400</v>
      </c>
      <c r="C194" s="1017" t="s">
        <v>728</v>
      </c>
      <c r="D194" s="1014">
        <v>2117400</v>
      </c>
      <c r="E194" s="1018" t="s">
        <v>938</v>
      </c>
      <c r="F194" s="1016" t="s">
        <v>939</v>
      </c>
    </row>
    <row r="195" spans="2:6" ht="20.100000000000001" customHeight="1" x14ac:dyDescent="0.4">
      <c r="B195" s="1012" t="str">
        <f t="shared" si="2"/>
        <v>CSO2117401</v>
      </c>
      <c r="C195" s="1017" t="s">
        <v>728</v>
      </c>
      <c r="D195" s="1014">
        <v>2117401</v>
      </c>
      <c r="E195" s="1018" t="s">
        <v>940</v>
      </c>
      <c r="F195" s="1016" t="s">
        <v>939</v>
      </c>
    </row>
    <row r="196" spans="2:6" ht="20.100000000000001" customHeight="1" x14ac:dyDescent="0.4">
      <c r="B196" s="1012" t="str">
        <f t="shared" ref="B196:B259" si="3">C196&amp;D196</f>
        <v>CSO2117402</v>
      </c>
      <c r="C196" s="1017" t="s">
        <v>728</v>
      </c>
      <c r="D196" s="1014">
        <v>2117402</v>
      </c>
      <c r="E196" s="1018" t="s">
        <v>941</v>
      </c>
      <c r="F196" s="1016" t="s">
        <v>939</v>
      </c>
    </row>
    <row r="197" spans="2:6" ht="20.100000000000001" customHeight="1" x14ac:dyDescent="0.4">
      <c r="B197" s="1012" t="str">
        <f t="shared" si="3"/>
        <v>케미컬2117500</v>
      </c>
      <c r="C197" s="1017" t="s">
        <v>674</v>
      </c>
      <c r="D197" s="1014">
        <v>2117500</v>
      </c>
      <c r="E197" s="1018" t="s">
        <v>942</v>
      </c>
      <c r="F197" s="1016" t="s">
        <v>766</v>
      </c>
    </row>
    <row r="198" spans="2:6" ht="20.100000000000001" customHeight="1" x14ac:dyDescent="0.4">
      <c r="B198" s="1012" t="str">
        <f t="shared" si="3"/>
        <v>CSO2117501</v>
      </c>
      <c r="C198" s="1017" t="s">
        <v>728</v>
      </c>
      <c r="D198" s="1014">
        <v>2117501</v>
      </c>
      <c r="E198" s="1018" t="s">
        <v>943</v>
      </c>
      <c r="F198" s="1016" t="s">
        <v>766</v>
      </c>
    </row>
    <row r="199" spans="2:6" ht="20.100000000000001" customHeight="1" x14ac:dyDescent="0.4">
      <c r="B199" s="1012" t="str">
        <f t="shared" si="3"/>
        <v>CSO2117600</v>
      </c>
      <c r="C199" s="1017" t="s">
        <v>728</v>
      </c>
      <c r="D199" s="1014">
        <v>2117600</v>
      </c>
      <c r="E199" s="1018" t="s">
        <v>944</v>
      </c>
      <c r="F199" s="1016" t="s">
        <v>820</v>
      </c>
    </row>
    <row r="200" spans="2:6" ht="20.100000000000001" customHeight="1" x14ac:dyDescent="0.4">
      <c r="B200" s="1012" t="str">
        <f t="shared" si="3"/>
        <v>케미컬2117601</v>
      </c>
      <c r="C200" s="1017" t="s">
        <v>674</v>
      </c>
      <c r="D200" s="1014">
        <v>2117601</v>
      </c>
      <c r="E200" s="1018" t="s">
        <v>945</v>
      </c>
      <c r="F200" s="1016" t="s">
        <v>820</v>
      </c>
    </row>
    <row r="201" spans="2:6" ht="20.100000000000001" customHeight="1" x14ac:dyDescent="0.4">
      <c r="B201" s="1012" t="str">
        <f t="shared" si="3"/>
        <v>케미컬2117602</v>
      </c>
      <c r="C201" s="1017" t="s">
        <v>674</v>
      </c>
      <c r="D201" s="1014">
        <v>2117602</v>
      </c>
      <c r="E201" s="1018" t="s">
        <v>946</v>
      </c>
      <c r="F201" s="1016" t="s">
        <v>820</v>
      </c>
    </row>
    <row r="202" spans="2:6" ht="20.100000000000001" customHeight="1" x14ac:dyDescent="0.4">
      <c r="B202" s="1012" t="str">
        <f t="shared" si="3"/>
        <v>케미컬2117700</v>
      </c>
      <c r="C202" s="1017" t="s">
        <v>674</v>
      </c>
      <c r="D202" s="1014">
        <v>2117700</v>
      </c>
      <c r="E202" s="1018" t="s">
        <v>947</v>
      </c>
      <c r="F202" s="1016" t="s">
        <v>742</v>
      </c>
    </row>
    <row r="203" spans="2:6" ht="20.100000000000001" customHeight="1" x14ac:dyDescent="0.4">
      <c r="B203" s="1012" t="str">
        <f t="shared" si="3"/>
        <v>케미컬2117701</v>
      </c>
      <c r="C203" s="1017" t="s">
        <v>674</v>
      </c>
      <c r="D203" s="1014">
        <v>2117701</v>
      </c>
      <c r="E203" s="1018" t="s">
        <v>948</v>
      </c>
      <c r="F203" s="1016" t="s">
        <v>742</v>
      </c>
    </row>
    <row r="204" spans="2:6" ht="20.100000000000001" customHeight="1" x14ac:dyDescent="0.4">
      <c r="B204" s="1012" t="str">
        <f t="shared" si="3"/>
        <v>케미컬2117702</v>
      </c>
      <c r="C204" s="1017" t="s">
        <v>674</v>
      </c>
      <c r="D204" s="1014">
        <v>2117702</v>
      </c>
      <c r="E204" s="1018" t="s">
        <v>949</v>
      </c>
      <c r="F204" s="1016" t="s">
        <v>742</v>
      </c>
    </row>
    <row r="205" spans="2:6" ht="20.100000000000001" customHeight="1" x14ac:dyDescent="0.4">
      <c r="B205" s="1012" t="str">
        <f t="shared" si="3"/>
        <v>CSO2117800</v>
      </c>
      <c r="C205" s="1017" t="s">
        <v>728</v>
      </c>
      <c r="D205" s="1014">
        <v>2117800</v>
      </c>
      <c r="E205" s="1018" t="s">
        <v>950</v>
      </c>
      <c r="F205" s="1016" t="s">
        <v>815</v>
      </c>
    </row>
    <row r="206" spans="2:6" ht="20.100000000000001" customHeight="1" x14ac:dyDescent="0.4">
      <c r="B206" s="1012" t="str">
        <f t="shared" si="3"/>
        <v>CSO2117801</v>
      </c>
      <c r="C206" s="1017" t="s">
        <v>728</v>
      </c>
      <c r="D206" s="1014">
        <v>2117801</v>
      </c>
      <c r="E206" s="1018" t="s">
        <v>951</v>
      </c>
      <c r="F206" s="1016" t="s">
        <v>815</v>
      </c>
    </row>
    <row r="207" spans="2:6" ht="20.100000000000001" customHeight="1" x14ac:dyDescent="0.4">
      <c r="B207" s="1012" t="str">
        <f t="shared" si="3"/>
        <v>CSO2117802</v>
      </c>
      <c r="C207" s="1017" t="s">
        <v>728</v>
      </c>
      <c r="D207" s="1014">
        <v>2117802</v>
      </c>
      <c r="E207" s="1018" t="s">
        <v>952</v>
      </c>
      <c r="F207" s="1016" t="s">
        <v>815</v>
      </c>
    </row>
    <row r="208" spans="2:6" ht="20.100000000000001" customHeight="1" x14ac:dyDescent="0.4">
      <c r="B208" s="1012" t="str">
        <f t="shared" si="3"/>
        <v>CSO2117803</v>
      </c>
      <c r="C208" s="1017" t="s">
        <v>728</v>
      </c>
      <c r="D208" s="1014">
        <v>2117803</v>
      </c>
      <c r="E208" s="1018" t="s">
        <v>953</v>
      </c>
      <c r="F208" s="1016" t="s">
        <v>815</v>
      </c>
    </row>
    <row r="209" spans="2:6" ht="20.100000000000001" customHeight="1" x14ac:dyDescent="0.4">
      <c r="B209" s="1012" t="str">
        <f t="shared" si="3"/>
        <v>CSO2118200</v>
      </c>
      <c r="C209" s="1017" t="s">
        <v>728</v>
      </c>
      <c r="D209" s="1014">
        <v>2118200</v>
      </c>
      <c r="E209" s="1018" t="s">
        <v>954</v>
      </c>
      <c r="F209" s="1016" t="s">
        <v>955</v>
      </c>
    </row>
    <row r="210" spans="2:6" ht="20.100000000000001" customHeight="1" x14ac:dyDescent="0.4">
      <c r="B210" s="1012" t="str">
        <f t="shared" si="3"/>
        <v>CSO2118201</v>
      </c>
      <c r="C210" s="1017" t="s">
        <v>728</v>
      </c>
      <c r="D210" s="1014">
        <v>2118201</v>
      </c>
      <c r="E210" s="1018" t="s">
        <v>956</v>
      </c>
      <c r="F210" s="1016" t="s">
        <v>955</v>
      </c>
    </row>
    <row r="211" spans="2:6" ht="20.100000000000001" customHeight="1" x14ac:dyDescent="0.4">
      <c r="B211" s="1012" t="str">
        <f t="shared" si="3"/>
        <v>케미컬2118300</v>
      </c>
      <c r="C211" s="1017" t="s">
        <v>674</v>
      </c>
      <c r="D211" s="1014">
        <v>2118300</v>
      </c>
      <c r="E211" s="1018" t="s">
        <v>957</v>
      </c>
      <c r="F211" s="1016" t="s">
        <v>955</v>
      </c>
    </row>
    <row r="212" spans="2:6" ht="20.100000000000001" customHeight="1" x14ac:dyDescent="0.4">
      <c r="B212" s="1012" t="str">
        <f t="shared" si="3"/>
        <v>CSO2118301</v>
      </c>
      <c r="C212" s="1017" t="s">
        <v>728</v>
      </c>
      <c r="D212" s="1014">
        <v>2118301</v>
      </c>
      <c r="E212" s="1018" t="s">
        <v>958</v>
      </c>
      <c r="F212" s="1016" t="s">
        <v>955</v>
      </c>
    </row>
    <row r="213" spans="2:6" ht="20.100000000000001" customHeight="1" x14ac:dyDescent="0.4">
      <c r="B213" s="1012" t="str">
        <f t="shared" si="3"/>
        <v>CSO2118400</v>
      </c>
      <c r="C213" s="1017" t="s">
        <v>728</v>
      </c>
      <c r="D213" s="1014">
        <v>2118400</v>
      </c>
      <c r="E213" s="1018" t="s">
        <v>959</v>
      </c>
      <c r="F213" s="1016" t="s">
        <v>934</v>
      </c>
    </row>
    <row r="214" spans="2:6" ht="20.100000000000001" customHeight="1" x14ac:dyDescent="0.4">
      <c r="B214" s="1012" t="str">
        <f t="shared" si="3"/>
        <v>CSO2118402</v>
      </c>
      <c r="C214" s="1017" t="s">
        <v>728</v>
      </c>
      <c r="D214" s="1014">
        <v>2118402</v>
      </c>
      <c r="E214" s="1018" t="s">
        <v>960</v>
      </c>
      <c r="F214" s="1016" t="s">
        <v>934</v>
      </c>
    </row>
    <row r="215" spans="2:6" ht="20.100000000000001" customHeight="1" x14ac:dyDescent="0.4">
      <c r="B215" s="1012" t="str">
        <f t="shared" si="3"/>
        <v>CSO2118403</v>
      </c>
      <c r="C215" s="1017" t="s">
        <v>728</v>
      </c>
      <c r="D215" s="1014">
        <v>2118403</v>
      </c>
      <c r="E215" s="1018" t="s">
        <v>961</v>
      </c>
      <c r="F215" s="1016" t="s">
        <v>934</v>
      </c>
    </row>
    <row r="216" spans="2:6" ht="20.100000000000001" customHeight="1" x14ac:dyDescent="0.4">
      <c r="B216" s="1012" t="str">
        <f t="shared" si="3"/>
        <v>CSO2118601</v>
      </c>
      <c r="C216" s="1017" t="s">
        <v>728</v>
      </c>
      <c r="D216" s="1014">
        <v>2118601</v>
      </c>
      <c r="E216" s="1018" t="s">
        <v>962</v>
      </c>
      <c r="F216" s="1016" t="s">
        <v>963</v>
      </c>
    </row>
    <row r="217" spans="2:6" ht="20.100000000000001" customHeight="1" x14ac:dyDescent="0.4">
      <c r="B217" s="1012" t="str">
        <f t="shared" si="3"/>
        <v>CSO2118602</v>
      </c>
      <c r="C217" s="1017" t="s">
        <v>728</v>
      </c>
      <c r="D217" s="1014">
        <v>2118602</v>
      </c>
      <c r="E217" s="1018" t="s">
        <v>964</v>
      </c>
      <c r="F217" s="1016" t="s">
        <v>963</v>
      </c>
    </row>
    <row r="218" spans="2:6" ht="20.100000000000001" customHeight="1" x14ac:dyDescent="0.4">
      <c r="B218" s="1012" t="str">
        <f t="shared" si="3"/>
        <v>CSO2118700</v>
      </c>
      <c r="C218" s="1017" t="s">
        <v>728</v>
      </c>
      <c r="D218" s="1014">
        <v>2118700</v>
      </c>
      <c r="E218" s="1018" t="s">
        <v>965</v>
      </c>
      <c r="F218" s="1016" t="s">
        <v>966</v>
      </c>
    </row>
    <row r="219" spans="2:6" ht="20.100000000000001" customHeight="1" x14ac:dyDescent="0.4">
      <c r="B219" s="1012" t="str">
        <f t="shared" si="3"/>
        <v>CSO2118701</v>
      </c>
      <c r="C219" s="1017" t="s">
        <v>728</v>
      </c>
      <c r="D219" s="1014">
        <v>2118701</v>
      </c>
      <c r="E219" s="1018" t="s">
        <v>967</v>
      </c>
      <c r="F219" s="1016" t="s">
        <v>966</v>
      </c>
    </row>
    <row r="220" spans="2:6" ht="20.100000000000001" customHeight="1" x14ac:dyDescent="0.4">
      <c r="B220" s="1012" t="str">
        <f t="shared" si="3"/>
        <v>CSO2118702</v>
      </c>
      <c r="C220" s="1017" t="s">
        <v>728</v>
      </c>
      <c r="D220" s="1014">
        <v>2118702</v>
      </c>
      <c r="E220" s="1018" t="s">
        <v>968</v>
      </c>
      <c r="F220" s="1016" t="s">
        <v>966</v>
      </c>
    </row>
    <row r="221" spans="2:6" ht="20.100000000000001" customHeight="1" x14ac:dyDescent="0.4">
      <c r="B221" s="1012" t="str">
        <f t="shared" si="3"/>
        <v>CSO2118800</v>
      </c>
      <c r="C221" s="1017" t="s">
        <v>728</v>
      </c>
      <c r="D221" s="1014">
        <v>2118800</v>
      </c>
      <c r="E221" s="1018" t="s">
        <v>969</v>
      </c>
      <c r="F221" s="1016" t="s">
        <v>966</v>
      </c>
    </row>
    <row r="222" spans="2:6" ht="20.100000000000001" customHeight="1" x14ac:dyDescent="0.4">
      <c r="B222" s="1012" t="str">
        <f t="shared" si="3"/>
        <v>CSO2118801</v>
      </c>
      <c r="C222" s="1017" t="s">
        <v>728</v>
      </c>
      <c r="D222" s="1014">
        <v>2118801</v>
      </c>
      <c r="E222" s="1018" t="s">
        <v>970</v>
      </c>
      <c r="F222" s="1016" t="s">
        <v>966</v>
      </c>
    </row>
    <row r="223" spans="2:6" ht="20.100000000000001" customHeight="1" x14ac:dyDescent="0.4">
      <c r="B223" s="1012" t="str">
        <f t="shared" si="3"/>
        <v>CSO2118900</v>
      </c>
      <c r="C223" s="1017" t="s">
        <v>728</v>
      </c>
      <c r="D223" s="1014">
        <v>2118900</v>
      </c>
      <c r="E223" s="1018" t="s">
        <v>971</v>
      </c>
      <c r="F223" s="1016" t="s">
        <v>972</v>
      </c>
    </row>
    <row r="224" spans="2:6" ht="20.100000000000001" customHeight="1" x14ac:dyDescent="0.4">
      <c r="B224" s="1012" t="str">
        <f t="shared" si="3"/>
        <v>CSO2118901</v>
      </c>
      <c r="C224" s="1017" t="s">
        <v>728</v>
      </c>
      <c r="D224" s="1014">
        <v>2118901</v>
      </c>
      <c r="E224" s="1018" t="s">
        <v>973</v>
      </c>
      <c r="F224" s="1016" t="s">
        <v>972</v>
      </c>
    </row>
    <row r="225" spans="2:6" ht="20.100000000000001" customHeight="1" x14ac:dyDescent="0.4">
      <c r="B225" s="1012" t="str">
        <f t="shared" si="3"/>
        <v>CSO2118902</v>
      </c>
      <c r="C225" s="1017" t="s">
        <v>728</v>
      </c>
      <c r="D225" s="1014">
        <v>2118902</v>
      </c>
      <c r="E225" s="1018" t="s">
        <v>974</v>
      </c>
      <c r="F225" s="1016" t="s">
        <v>972</v>
      </c>
    </row>
    <row r="226" spans="2:6" ht="20.100000000000001" customHeight="1" x14ac:dyDescent="0.4">
      <c r="B226" s="1012" t="str">
        <f t="shared" si="3"/>
        <v>CSO2119000</v>
      </c>
      <c r="C226" s="1017" t="s">
        <v>728</v>
      </c>
      <c r="D226" s="1014">
        <v>2119000</v>
      </c>
      <c r="E226" s="1018" t="s">
        <v>975</v>
      </c>
      <c r="F226" s="1016" t="s">
        <v>976</v>
      </c>
    </row>
    <row r="227" spans="2:6" ht="20.100000000000001" customHeight="1" x14ac:dyDescent="0.4">
      <c r="B227" s="1012" t="str">
        <f t="shared" si="3"/>
        <v>CSO2119001</v>
      </c>
      <c r="C227" s="1017" t="s">
        <v>728</v>
      </c>
      <c r="D227" s="1014">
        <v>2119001</v>
      </c>
      <c r="E227" s="1018" t="s">
        <v>977</v>
      </c>
      <c r="F227" s="1016" t="s">
        <v>976</v>
      </c>
    </row>
    <row r="228" spans="2:6" ht="20.100000000000001" customHeight="1" x14ac:dyDescent="0.4">
      <c r="B228" s="1012" t="str">
        <f t="shared" si="3"/>
        <v>CSO2119100</v>
      </c>
      <c r="C228" s="1017" t="s">
        <v>728</v>
      </c>
      <c r="D228" s="1014">
        <v>2119100</v>
      </c>
      <c r="E228" s="1018" t="s">
        <v>978</v>
      </c>
      <c r="F228" s="1016" t="s">
        <v>979</v>
      </c>
    </row>
    <row r="229" spans="2:6" ht="20.100000000000001" customHeight="1" x14ac:dyDescent="0.4">
      <c r="B229" s="1012" t="str">
        <f t="shared" si="3"/>
        <v>CSO2119101</v>
      </c>
      <c r="C229" s="1017" t="s">
        <v>728</v>
      </c>
      <c r="D229" s="1014">
        <v>2119101</v>
      </c>
      <c r="E229" s="1018" t="s">
        <v>980</v>
      </c>
      <c r="F229" s="1016" t="s">
        <v>979</v>
      </c>
    </row>
    <row r="230" spans="2:6" ht="20.100000000000001" customHeight="1" x14ac:dyDescent="0.4">
      <c r="B230" s="1012" t="str">
        <f t="shared" si="3"/>
        <v>CSO2119102</v>
      </c>
      <c r="C230" s="1017" t="s">
        <v>728</v>
      </c>
      <c r="D230" s="1014">
        <v>2119102</v>
      </c>
      <c r="E230" s="1018" t="s">
        <v>981</v>
      </c>
      <c r="F230" s="1016" t="s">
        <v>979</v>
      </c>
    </row>
    <row r="231" spans="2:6" ht="20.100000000000001" customHeight="1" x14ac:dyDescent="0.4">
      <c r="B231" s="1012" t="str">
        <f t="shared" si="3"/>
        <v>CSO2119202</v>
      </c>
      <c r="C231" s="1017" t="s">
        <v>728</v>
      </c>
      <c r="D231" s="1014">
        <v>2119202</v>
      </c>
      <c r="E231" s="1018" t="s">
        <v>982</v>
      </c>
      <c r="F231" s="1016" t="s">
        <v>983</v>
      </c>
    </row>
    <row r="232" spans="2:6" ht="20.100000000000001" customHeight="1" x14ac:dyDescent="0.4">
      <c r="B232" s="1012" t="str">
        <f t="shared" si="3"/>
        <v>CSO2119302</v>
      </c>
      <c r="C232" s="1017" t="s">
        <v>728</v>
      </c>
      <c r="D232" s="1014">
        <v>2119302</v>
      </c>
      <c r="E232" s="1018" t="s">
        <v>984</v>
      </c>
      <c r="F232" s="1016" t="s">
        <v>983</v>
      </c>
    </row>
    <row r="233" spans="2:6" ht="20.100000000000001" customHeight="1" x14ac:dyDescent="0.4">
      <c r="B233" s="1012" t="str">
        <f t="shared" si="3"/>
        <v>CSO2119400</v>
      </c>
      <c r="C233" s="1017" t="s">
        <v>728</v>
      </c>
      <c r="D233" s="1014">
        <v>2119400</v>
      </c>
      <c r="E233" s="1018" t="s">
        <v>985</v>
      </c>
      <c r="F233" s="1016" t="s">
        <v>986</v>
      </c>
    </row>
    <row r="234" spans="2:6" ht="20.100000000000001" customHeight="1" x14ac:dyDescent="0.4">
      <c r="B234" s="1012" t="str">
        <f t="shared" si="3"/>
        <v>CSO2119401</v>
      </c>
      <c r="C234" s="1017" t="s">
        <v>728</v>
      </c>
      <c r="D234" s="1014">
        <v>2119401</v>
      </c>
      <c r="E234" s="1018" t="s">
        <v>987</v>
      </c>
      <c r="F234" s="1016" t="s">
        <v>986</v>
      </c>
    </row>
    <row r="235" spans="2:6" ht="20.100000000000001" customHeight="1" x14ac:dyDescent="0.4">
      <c r="B235" s="1012" t="str">
        <f t="shared" si="3"/>
        <v>CSO2119402</v>
      </c>
      <c r="C235" s="1017" t="s">
        <v>728</v>
      </c>
      <c r="D235" s="1014">
        <v>2119402</v>
      </c>
      <c r="E235" s="1018" t="s">
        <v>988</v>
      </c>
      <c r="F235" s="1016" t="s">
        <v>986</v>
      </c>
    </row>
    <row r="236" spans="2:6" ht="20.100000000000001" customHeight="1" x14ac:dyDescent="0.4">
      <c r="B236" s="1012" t="str">
        <f t="shared" si="3"/>
        <v>CSO2119500</v>
      </c>
      <c r="C236" s="1017" t="s">
        <v>728</v>
      </c>
      <c r="D236" s="1014">
        <v>2119500</v>
      </c>
      <c r="E236" s="1018" t="s">
        <v>989</v>
      </c>
      <c r="F236" s="1016" t="s">
        <v>986</v>
      </c>
    </row>
    <row r="237" spans="2:6" ht="20.100000000000001" customHeight="1" x14ac:dyDescent="0.4">
      <c r="B237" s="1012" t="str">
        <f t="shared" si="3"/>
        <v>CSO2119600</v>
      </c>
      <c r="C237" s="1017" t="s">
        <v>728</v>
      </c>
      <c r="D237" s="1014">
        <v>2119600</v>
      </c>
      <c r="E237" s="1018" t="s">
        <v>990</v>
      </c>
      <c r="F237" s="1016" t="s">
        <v>986</v>
      </c>
    </row>
    <row r="238" spans="2:6" ht="20.100000000000001" customHeight="1" x14ac:dyDescent="0.4">
      <c r="B238" s="1012" t="str">
        <f t="shared" si="3"/>
        <v>CSO2119601</v>
      </c>
      <c r="C238" s="1017" t="s">
        <v>728</v>
      </c>
      <c r="D238" s="1014">
        <v>2119601</v>
      </c>
      <c r="E238" s="1018" t="s">
        <v>991</v>
      </c>
      <c r="F238" s="1016" t="s">
        <v>986</v>
      </c>
    </row>
    <row r="239" spans="2:6" ht="20.100000000000001" customHeight="1" x14ac:dyDescent="0.4">
      <c r="B239" s="1012" t="str">
        <f t="shared" si="3"/>
        <v>CSO2119602</v>
      </c>
      <c r="C239" s="1017" t="s">
        <v>728</v>
      </c>
      <c r="D239" s="1014">
        <v>2119602</v>
      </c>
      <c r="E239" s="1018" t="s">
        <v>992</v>
      </c>
      <c r="F239" s="1016" t="s">
        <v>986</v>
      </c>
    </row>
    <row r="240" spans="2:6" ht="20.100000000000001" customHeight="1" x14ac:dyDescent="0.4">
      <c r="B240" s="1012" t="str">
        <f t="shared" si="3"/>
        <v>CSO2119700</v>
      </c>
      <c r="C240" s="1017" t="s">
        <v>728</v>
      </c>
      <c r="D240" s="1014">
        <v>2119700</v>
      </c>
      <c r="E240" s="1018" t="s">
        <v>993</v>
      </c>
      <c r="F240" s="1016" t="s">
        <v>994</v>
      </c>
    </row>
    <row r="241" spans="2:6" ht="20.100000000000001" customHeight="1" x14ac:dyDescent="0.4">
      <c r="B241" s="1012" t="str">
        <f t="shared" si="3"/>
        <v>CSO2119701</v>
      </c>
      <c r="C241" s="1017" t="s">
        <v>728</v>
      </c>
      <c r="D241" s="1014">
        <v>2119701</v>
      </c>
      <c r="E241" s="1018" t="s">
        <v>995</v>
      </c>
      <c r="F241" s="1016" t="s">
        <v>994</v>
      </c>
    </row>
    <row r="242" spans="2:6" ht="20.100000000000001" customHeight="1" x14ac:dyDescent="0.4">
      <c r="B242" s="1012" t="str">
        <f t="shared" si="3"/>
        <v>CSO2119702</v>
      </c>
      <c r="C242" s="1017" t="s">
        <v>728</v>
      </c>
      <c r="D242" s="1014">
        <v>2119702</v>
      </c>
      <c r="E242" s="1018" t="s">
        <v>996</v>
      </c>
      <c r="F242" s="1016" t="s">
        <v>994</v>
      </c>
    </row>
    <row r="243" spans="2:6" ht="20.100000000000001" customHeight="1" x14ac:dyDescent="0.4">
      <c r="B243" s="1012" t="str">
        <f t="shared" si="3"/>
        <v>CSO2119800</v>
      </c>
      <c r="C243" s="1017" t="s">
        <v>728</v>
      </c>
      <c r="D243" s="1014">
        <v>2119800</v>
      </c>
      <c r="E243" s="1018" t="s">
        <v>997</v>
      </c>
      <c r="F243" s="1016" t="s">
        <v>994</v>
      </c>
    </row>
    <row r="244" spans="2:6" ht="20.100000000000001" customHeight="1" x14ac:dyDescent="0.4">
      <c r="B244" s="1012" t="str">
        <f t="shared" si="3"/>
        <v>CSO2119801</v>
      </c>
      <c r="C244" s="1017" t="s">
        <v>728</v>
      </c>
      <c r="D244" s="1014">
        <v>2119801</v>
      </c>
      <c r="E244" s="1018" t="s">
        <v>998</v>
      </c>
      <c r="F244" s="1016" t="s">
        <v>994</v>
      </c>
    </row>
    <row r="245" spans="2:6" ht="20.100000000000001" customHeight="1" x14ac:dyDescent="0.4">
      <c r="B245" s="1012" t="str">
        <f t="shared" si="3"/>
        <v>CSO2119802</v>
      </c>
      <c r="C245" s="1017" t="s">
        <v>728</v>
      </c>
      <c r="D245" s="1014">
        <v>2119802</v>
      </c>
      <c r="E245" s="1018" t="s">
        <v>999</v>
      </c>
      <c r="F245" s="1016" t="s">
        <v>994</v>
      </c>
    </row>
    <row r="246" spans="2:6" ht="20.100000000000001" customHeight="1" x14ac:dyDescent="0.4">
      <c r="B246" s="1012" t="str">
        <f t="shared" si="3"/>
        <v>CSO2120200</v>
      </c>
      <c r="C246" s="1017" t="s">
        <v>728</v>
      </c>
      <c r="D246" s="1014">
        <v>2120200</v>
      </c>
      <c r="E246" s="1018" t="s">
        <v>1000</v>
      </c>
      <c r="F246" s="1016" t="s">
        <v>1001</v>
      </c>
    </row>
    <row r="247" spans="2:6" ht="20.100000000000001" customHeight="1" x14ac:dyDescent="0.4">
      <c r="B247" s="1012" t="str">
        <f t="shared" si="3"/>
        <v>CSO2120201</v>
      </c>
      <c r="C247" s="1017" t="s">
        <v>728</v>
      </c>
      <c r="D247" s="1014">
        <v>2120201</v>
      </c>
      <c r="E247" s="1018" t="s">
        <v>1002</v>
      </c>
      <c r="F247" s="1016" t="s">
        <v>1001</v>
      </c>
    </row>
    <row r="248" spans="2:6" ht="20.100000000000001" customHeight="1" x14ac:dyDescent="0.4">
      <c r="B248" s="1012" t="str">
        <f t="shared" si="3"/>
        <v>CSO2120202</v>
      </c>
      <c r="C248" s="1017" t="s">
        <v>728</v>
      </c>
      <c r="D248" s="1014">
        <v>2120202</v>
      </c>
      <c r="E248" s="1018" t="s">
        <v>1003</v>
      </c>
      <c r="F248" s="1016" t="s">
        <v>1001</v>
      </c>
    </row>
    <row r="249" spans="2:6" ht="20.100000000000001" customHeight="1" x14ac:dyDescent="0.4">
      <c r="B249" s="1012" t="str">
        <f t="shared" si="3"/>
        <v>CSO2120300</v>
      </c>
      <c r="C249" s="1017" t="s">
        <v>728</v>
      </c>
      <c r="D249" s="1014">
        <v>2120300</v>
      </c>
      <c r="E249" s="1018" t="s">
        <v>1004</v>
      </c>
      <c r="F249" s="1016" t="s">
        <v>1001</v>
      </c>
    </row>
    <row r="250" spans="2:6" ht="20.100000000000001" customHeight="1" x14ac:dyDescent="0.4">
      <c r="B250" s="1012" t="str">
        <f t="shared" si="3"/>
        <v>CSO2120301</v>
      </c>
      <c r="C250" s="1017" t="s">
        <v>728</v>
      </c>
      <c r="D250" s="1014">
        <v>2120301</v>
      </c>
      <c r="E250" s="1018" t="s">
        <v>1005</v>
      </c>
      <c r="F250" s="1016" t="s">
        <v>1001</v>
      </c>
    </row>
    <row r="251" spans="2:6" ht="20.100000000000001" customHeight="1" x14ac:dyDescent="0.4">
      <c r="B251" s="1012" t="str">
        <f t="shared" si="3"/>
        <v>CSO2120302</v>
      </c>
      <c r="C251" s="1017" t="s">
        <v>728</v>
      </c>
      <c r="D251" s="1014">
        <v>2120302</v>
      </c>
      <c r="E251" s="1018" t="s">
        <v>1006</v>
      </c>
      <c r="F251" s="1016" t="s">
        <v>1001</v>
      </c>
    </row>
    <row r="252" spans="2:6" ht="20.100000000000001" customHeight="1" x14ac:dyDescent="0.4">
      <c r="B252" s="1012" t="str">
        <f t="shared" si="3"/>
        <v>케미컬2120401</v>
      </c>
      <c r="C252" s="1017" t="s">
        <v>674</v>
      </c>
      <c r="D252" s="1014">
        <v>2120401</v>
      </c>
      <c r="E252" s="1018" t="s">
        <v>1007</v>
      </c>
      <c r="F252" s="1016" t="s">
        <v>1001</v>
      </c>
    </row>
    <row r="253" spans="2:6" ht="20.100000000000001" customHeight="1" x14ac:dyDescent="0.4">
      <c r="B253" s="1012" t="str">
        <f t="shared" si="3"/>
        <v>CSO2120500</v>
      </c>
      <c r="C253" s="1017" t="s">
        <v>728</v>
      </c>
      <c r="D253" s="1014">
        <v>2120500</v>
      </c>
      <c r="E253" s="1018" t="s">
        <v>1008</v>
      </c>
      <c r="F253" s="1016" t="s">
        <v>1009</v>
      </c>
    </row>
    <row r="254" spans="2:6" ht="20.100000000000001" customHeight="1" x14ac:dyDescent="0.4">
      <c r="B254" s="1012" t="str">
        <f t="shared" si="3"/>
        <v>CSO2120501</v>
      </c>
      <c r="C254" s="1017" t="s">
        <v>728</v>
      </c>
      <c r="D254" s="1014">
        <v>2120501</v>
      </c>
      <c r="E254" s="1018" t="s">
        <v>1010</v>
      </c>
      <c r="F254" s="1016" t="s">
        <v>1009</v>
      </c>
    </row>
    <row r="255" spans="2:6" ht="20.100000000000001" customHeight="1" x14ac:dyDescent="0.4">
      <c r="B255" s="1012" t="str">
        <f t="shared" si="3"/>
        <v>CSO2120600</v>
      </c>
      <c r="C255" s="1017" t="s">
        <v>728</v>
      </c>
      <c r="D255" s="1014">
        <v>2120600</v>
      </c>
      <c r="E255" s="1018" t="s">
        <v>1011</v>
      </c>
      <c r="F255" s="1016" t="s">
        <v>1012</v>
      </c>
    </row>
    <row r="256" spans="2:6" ht="20.100000000000001" customHeight="1" x14ac:dyDescent="0.4">
      <c r="B256" s="1012" t="str">
        <f t="shared" si="3"/>
        <v>CSO2120601</v>
      </c>
      <c r="C256" s="1017" t="s">
        <v>728</v>
      </c>
      <c r="D256" s="1014">
        <v>2120601</v>
      </c>
      <c r="E256" s="1018" t="s">
        <v>1013</v>
      </c>
      <c r="F256" s="1016" t="s">
        <v>1012</v>
      </c>
    </row>
    <row r="257" spans="2:6" ht="20.100000000000001" customHeight="1" x14ac:dyDescent="0.4">
      <c r="B257" s="1012" t="str">
        <f t="shared" si="3"/>
        <v>CSO2120602</v>
      </c>
      <c r="C257" s="1017" t="s">
        <v>728</v>
      </c>
      <c r="D257" s="1014">
        <v>2120602</v>
      </c>
      <c r="E257" s="1018" t="s">
        <v>1014</v>
      </c>
      <c r="F257" s="1016" t="s">
        <v>1012</v>
      </c>
    </row>
    <row r="258" spans="2:6" ht="20.100000000000001" customHeight="1" x14ac:dyDescent="0.4">
      <c r="B258" s="1012" t="str">
        <f t="shared" si="3"/>
        <v>CSO2120700</v>
      </c>
      <c r="C258" s="1017" t="s">
        <v>728</v>
      </c>
      <c r="D258" s="1014">
        <v>2120700</v>
      </c>
      <c r="E258" s="1018" t="s">
        <v>1015</v>
      </c>
      <c r="F258" s="1016" t="s">
        <v>1012</v>
      </c>
    </row>
    <row r="259" spans="2:6" ht="20.100000000000001" customHeight="1" x14ac:dyDescent="0.4">
      <c r="B259" s="1012" t="str">
        <f t="shared" si="3"/>
        <v>CSO2120701</v>
      </c>
      <c r="C259" s="1017" t="s">
        <v>728</v>
      </c>
      <c r="D259" s="1014">
        <v>2120701</v>
      </c>
      <c r="E259" s="1018" t="s">
        <v>1016</v>
      </c>
      <c r="F259" s="1016" t="s">
        <v>1012</v>
      </c>
    </row>
    <row r="260" spans="2:6" ht="20.100000000000001" customHeight="1" x14ac:dyDescent="0.4">
      <c r="B260" s="1012" t="str">
        <f t="shared" ref="B260:B323" si="4">C260&amp;D260</f>
        <v>CSO2120702</v>
      </c>
      <c r="C260" s="1017" t="s">
        <v>728</v>
      </c>
      <c r="D260" s="1014">
        <v>2120702</v>
      </c>
      <c r="E260" s="1018" t="s">
        <v>1017</v>
      </c>
      <c r="F260" s="1016" t="s">
        <v>1012</v>
      </c>
    </row>
    <row r="261" spans="2:6" ht="20.100000000000001" customHeight="1" x14ac:dyDescent="0.4">
      <c r="B261" s="1012" t="str">
        <f t="shared" si="4"/>
        <v>CSO2121000</v>
      </c>
      <c r="C261" s="1017" t="s">
        <v>728</v>
      </c>
      <c r="D261" s="1014">
        <v>2121000</v>
      </c>
      <c r="E261" s="1018" t="s">
        <v>1018</v>
      </c>
      <c r="F261" s="1016" t="s">
        <v>1019</v>
      </c>
    </row>
    <row r="262" spans="2:6" ht="20.100000000000001" customHeight="1" x14ac:dyDescent="0.4">
      <c r="B262" s="1012" t="str">
        <f t="shared" si="4"/>
        <v>CSO2121001</v>
      </c>
      <c r="C262" s="1017" t="s">
        <v>728</v>
      </c>
      <c r="D262" s="1014">
        <v>2121001</v>
      </c>
      <c r="E262" s="1018" t="s">
        <v>1020</v>
      </c>
      <c r="F262" s="1016" t="s">
        <v>1019</v>
      </c>
    </row>
    <row r="263" spans="2:6" ht="20.100000000000001" customHeight="1" x14ac:dyDescent="0.4">
      <c r="B263" s="1012" t="str">
        <f t="shared" si="4"/>
        <v>CSO2121002</v>
      </c>
      <c r="C263" s="1017" t="s">
        <v>728</v>
      </c>
      <c r="D263" s="1014">
        <v>2121002</v>
      </c>
      <c r="E263" s="1018" t="s">
        <v>1021</v>
      </c>
      <c r="F263" s="1016" t="s">
        <v>1019</v>
      </c>
    </row>
    <row r="264" spans="2:6" ht="20.100000000000001" customHeight="1" x14ac:dyDescent="0.4">
      <c r="B264" s="1012" t="str">
        <f t="shared" si="4"/>
        <v>CSO2121100</v>
      </c>
      <c r="C264" s="1017" t="s">
        <v>728</v>
      </c>
      <c r="D264" s="1014">
        <v>2121100</v>
      </c>
      <c r="E264" s="1018" t="s">
        <v>1022</v>
      </c>
      <c r="F264" s="1016" t="s">
        <v>1023</v>
      </c>
    </row>
    <row r="265" spans="2:6" ht="20.100000000000001" customHeight="1" x14ac:dyDescent="0.4">
      <c r="B265" s="1012" t="str">
        <f t="shared" si="4"/>
        <v>CSO2121101</v>
      </c>
      <c r="C265" s="1017" t="s">
        <v>728</v>
      </c>
      <c r="D265" s="1014">
        <v>2121101</v>
      </c>
      <c r="E265" s="1018" t="s">
        <v>1024</v>
      </c>
      <c r="F265" s="1016" t="s">
        <v>1023</v>
      </c>
    </row>
    <row r="266" spans="2:6" ht="20.100000000000001" customHeight="1" x14ac:dyDescent="0.4">
      <c r="B266" s="1012" t="str">
        <f t="shared" si="4"/>
        <v>CSO2121200</v>
      </c>
      <c r="C266" s="1017" t="s">
        <v>728</v>
      </c>
      <c r="D266" s="1014">
        <v>2121200</v>
      </c>
      <c r="E266" s="1018" t="s">
        <v>1025</v>
      </c>
      <c r="F266" s="1016" t="s">
        <v>1023</v>
      </c>
    </row>
    <row r="267" spans="2:6" ht="20.100000000000001" customHeight="1" x14ac:dyDescent="0.4">
      <c r="B267" s="1012" t="str">
        <f t="shared" si="4"/>
        <v>CSO2121201</v>
      </c>
      <c r="C267" s="1017" t="s">
        <v>728</v>
      </c>
      <c r="D267" s="1014">
        <v>2121201</v>
      </c>
      <c r="E267" s="1018" t="s">
        <v>1026</v>
      </c>
      <c r="F267" s="1016" t="s">
        <v>1023</v>
      </c>
    </row>
    <row r="268" spans="2:6" ht="20.100000000000001" customHeight="1" x14ac:dyDescent="0.4">
      <c r="B268" s="1012" t="str">
        <f t="shared" si="4"/>
        <v>CSO2121300</v>
      </c>
      <c r="C268" s="1017" t="s">
        <v>728</v>
      </c>
      <c r="D268" s="1014">
        <v>2121300</v>
      </c>
      <c r="E268" s="1018" t="s">
        <v>1027</v>
      </c>
      <c r="F268" s="1016" t="s">
        <v>1023</v>
      </c>
    </row>
    <row r="269" spans="2:6" ht="20.100000000000001" customHeight="1" x14ac:dyDescent="0.4">
      <c r="B269" s="1012" t="str">
        <f t="shared" si="4"/>
        <v>CSO2121301</v>
      </c>
      <c r="C269" s="1017" t="s">
        <v>728</v>
      </c>
      <c r="D269" s="1014">
        <v>2121301</v>
      </c>
      <c r="E269" s="1018" t="s">
        <v>1028</v>
      </c>
      <c r="F269" s="1016" t="s">
        <v>1023</v>
      </c>
    </row>
    <row r="270" spans="2:6" ht="20.100000000000001" customHeight="1" x14ac:dyDescent="0.4">
      <c r="B270" s="1012" t="str">
        <f t="shared" si="4"/>
        <v>CSO2121400</v>
      </c>
      <c r="C270" s="1017" t="s">
        <v>728</v>
      </c>
      <c r="D270" s="1014">
        <v>2121400</v>
      </c>
      <c r="E270" s="1018" t="s">
        <v>1029</v>
      </c>
      <c r="F270" s="1016" t="s">
        <v>1030</v>
      </c>
    </row>
    <row r="271" spans="2:6" ht="20.100000000000001" customHeight="1" x14ac:dyDescent="0.4">
      <c r="B271" s="1012" t="str">
        <f t="shared" si="4"/>
        <v>CSO2121401</v>
      </c>
      <c r="C271" s="1017" t="s">
        <v>728</v>
      </c>
      <c r="D271" s="1014">
        <v>2121401</v>
      </c>
      <c r="E271" s="1018" t="s">
        <v>1031</v>
      </c>
      <c r="F271" s="1016" t="s">
        <v>1030</v>
      </c>
    </row>
    <row r="272" spans="2:6" ht="20.100000000000001" customHeight="1" x14ac:dyDescent="0.4">
      <c r="B272" s="1012" t="str">
        <f t="shared" si="4"/>
        <v>CSO2121402</v>
      </c>
      <c r="C272" s="1017" t="s">
        <v>728</v>
      </c>
      <c r="D272" s="1014">
        <v>2121402</v>
      </c>
      <c r="E272" s="1018" t="s">
        <v>1032</v>
      </c>
      <c r="F272" s="1016" t="s">
        <v>1030</v>
      </c>
    </row>
    <row r="273" spans="2:6" ht="20.100000000000001" customHeight="1" x14ac:dyDescent="0.4">
      <c r="B273" s="1012" t="str">
        <f t="shared" si="4"/>
        <v>CSO2121500</v>
      </c>
      <c r="C273" s="1017" t="s">
        <v>728</v>
      </c>
      <c r="D273" s="1014">
        <v>2121500</v>
      </c>
      <c r="E273" s="1018" t="s">
        <v>1033</v>
      </c>
      <c r="F273" s="1016" t="s">
        <v>1034</v>
      </c>
    </row>
    <row r="274" spans="2:6" ht="20.100000000000001" customHeight="1" x14ac:dyDescent="0.4">
      <c r="B274" s="1012" t="str">
        <f t="shared" si="4"/>
        <v>CSO2121501</v>
      </c>
      <c r="C274" s="1017" t="s">
        <v>728</v>
      </c>
      <c r="D274" s="1014">
        <v>2121501</v>
      </c>
      <c r="E274" s="1018" t="s">
        <v>1035</v>
      </c>
      <c r="F274" s="1016" t="s">
        <v>1034</v>
      </c>
    </row>
    <row r="275" spans="2:6" ht="20.100000000000001" customHeight="1" x14ac:dyDescent="0.4">
      <c r="B275" s="1012" t="str">
        <f t="shared" si="4"/>
        <v>CSO2121600</v>
      </c>
      <c r="C275" s="1017" t="s">
        <v>728</v>
      </c>
      <c r="D275" s="1014">
        <v>2121600</v>
      </c>
      <c r="E275" s="1018" t="s">
        <v>1036</v>
      </c>
      <c r="F275" s="1016" t="s">
        <v>1034</v>
      </c>
    </row>
    <row r="276" spans="2:6" ht="20.100000000000001" customHeight="1" x14ac:dyDescent="0.4">
      <c r="B276" s="1012" t="str">
        <f t="shared" si="4"/>
        <v>CSO2121601</v>
      </c>
      <c r="C276" s="1017" t="s">
        <v>728</v>
      </c>
      <c r="D276" s="1014">
        <v>2121601</v>
      </c>
      <c r="E276" s="1018" t="s">
        <v>1037</v>
      </c>
      <c r="F276" s="1016" t="s">
        <v>1034</v>
      </c>
    </row>
    <row r="277" spans="2:6" ht="20.100000000000001" customHeight="1" x14ac:dyDescent="0.4">
      <c r="B277" s="1012" t="str">
        <f t="shared" si="4"/>
        <v>CSO2121602</v>
      </c>
      <c r="C277" s="1017" t="s">
        <v>728</v>
      </c>
      <c r="D277" s="1014">
        <v>2121602</v>
      </c>
      <c r="E277" s="1018" t="s">
        <v>1038</v>
      </c>
      <c r="F277" s="1016" t="s">
        <v>1034</v>
      </c>
    </row>
    <row r="278" spans="2:6" ht="20.100000000000001" customHeight="1" x14ac:dyDescent="0.4">
      <c r="B278" s="1012" t="str">
        <f t="shared" si="4"/>
        <v>케미컬2122001</v>
      </c>
      <c r="C278" s="1017" t="s">
        <v>674</v>
      </c>
      <c r="D278" s="1014">
        <v>2122001</v>
      </c>
      <c r="E278" s="1018" t="s">
        <v>1039</v>
      </c>
      <c r="F278" s="1016" t="s">
        <v>1040</v>
      </c>
    </row>
    <row r="279" spans="2:6" ht="20.100000000000001" customHeight="1" x14ac:dyDescent="0.4">
      <c r="B279" s="1012" t="str">
        <f t="shared" si="4"/>
        <v>케미컬2122002</v>
      </c>
      <c r="C279" s="1017" t="s">
        <v>674</v>
      </c>
      <c r="D279" s="1014">
        <v>2122002</v>
      </c>
      <c r="E279" s="1018" t="s">
        <v>1041</v>
      </c>
      <c r="F279" s="1016" t="s">
        <v>1040</v>
      </c>
    </row>
    <row r="280" spans="2:6" ht="20.100000000000001" customHeight="1" x14ac:dyDescent="0.4">
      <c r="B280" s="1012" t="str">
        <f t="shared" si="4"/>
        <v>케미컬2122100</v>
      </c>
      <c r="C280" s="1017" t="s">
        <v>674</v>
      </c>
      <c r="D280" s="1014">
        <v>2122100</v>
      </c>
      <c r="E280" s="1018" t="s">
        <v>1042</v>
      </c>
      <c r="F280" s="1016" t="s">
        <v>1043</v>
      </c>
    </row>
    <row r="281" spans="2:6" ht="20.100000000000001" customHeight="1" x14ac:dyDescent="0.4">
      <c r="B281" s="1012" t="str">
        <f t="shared" si="4"/>
        <v>케미컬2122101</v>
      </c>
      <c r="C281" s="1017" t="s">
        <v>674</v>
      </c>
      <c r="D281" s="1014">
        <v>2122101</v>
      </c>
      <c r="E281" s="1018" t="s">
        <v>1044</v>
      </c>
      <c r="F281" s="1016" t="s">
        <v>1043</v>
      </c>
    </row>
    <row r="282" spans="2:6" ht="20.100000000000001" customHeight="1" x14ac:dyDescent="0.4">
      <c r="B282" s="1012" t="str">
        <f t="shared" si="4"/>
        <v>케미컬2122200</v>
      </c>
      <c r="C282" s="1017" t="s">
        <v>674</v>
      </c>
      <c r="D282" s="1014">
        <v>2122200</v>
      </c>
      <c r="E282" s="1018" t="s">
        <v>1045</v>
      </c>
      <c r="F282" s="1016" t="s">
        <v>1046</v>
      </c>
    </row>
    <row r="283" spans="2:6" ht="20.100000000000001" customHeight="1" x14ac:dyDescent="0.4">
      <c r="B283" s="1012" t="str">
        <f t="shared" si="4"/>
        <v>케미컬2122201</v>
      </c>
      <c r="C283" s="1017" t="s">
        <v>674</v>
      </c>
      <c r="D283" s="1014">
        <v>2122201</v>
      </c>
      <c r="E283" s="1018" t="s">
        <v>1047</v>
      </c>
      <c r="F283" s="1016" t="s">
        <v>1046</v>
      </c>
    </row>
    <row r="284" spans="2:6" ht="20.100000000000001" customHeight="1" x14ac:dyDescent="0.4">
      <c r="B284" s="1012" t="str">
        <f t="shared" si="4"/>
        <v>케미컬2122202</v>
      </c>
      <c r="C284" s="1017" t="s">
        <v>674</v>
      </c>
      <c r="D284" s="1014">
        <v>2122202</v>
      </c>
      <c r="E284" s="1018" t="s">
        <v>1048</v>
      </c>
      <c r="F284" s="1016" t="s">
        <v>1046</v>
      </c>
    </row>
    <row r="285" spans="2:6" ht="20.100000000000001" customHeight="1" x14ac:dyDescent="0.4">
      <c r="B285" s="1012" t="str">
        <f t="shared" si="4"/>
        <v>CSO2122300</v>
      </c>
      <c r="C285" s="1017" t="s">
        <v>728</v>
      </c>
      <c r="D285" s="1014">
        <v>2122300</v>
      </c>
      <c r="E285" s="1018" t="s">
        <v>1049</v>
      </c>
      <c r="F285" s="1016" t="s">
        <v>1050</v>
      </c>
    </row>
    <row r="286" spans="2:6" ht="20.100000000000001" customHeight="1" x14ac:dyDescent="0.4">
      <c r="B286" s="1012" t="str">
        <f t="shared" si="4"/>
        <v>CSO2122301</v>
      </c>
      <c r="C286" s="1017" t="s">
        <v>728</v>
      </c>
      <c r="D286" s="1014">
        <v>2122301</v>
      </c>
      <c r="E286" s="1018" t="s">
        <v>1051</v>
      </c>
      <c r="F286" s="1016" t="s">
        <v>1050</v>
      </c>
    </row>
    <row r="287" spans="2:6" ht="20.100000000000001" customHeight="1" x14ac:dyDescent="0.4">
      <c r="B287" s="1012" t="str">
        <f t="shared" si="4"/>
        <v>CSO2122302</v>
      </c>
      <c r="C287" s="1017" t="s">
        <v>728</v>
      </c>
      <c r="D287" s="1014">
        <v>2122302</v>
      </c>
      <c r="E287" s="1018" t="s">
        <v>1052</v>
      </c>
      <c r="F287" s="1016" t="s">
        <v>1050</v>
      </c>
    </row>
    <row r="288" spans="2:6" ht="20.100000000000001" customHeight="1" x14ac:dyDescent="0.4">
      <c r="B288" s="1012" t="str">
        <f t="shared" si="4"/>
        <v>CSO2122500</v>
      </c>
      <c r="C288" s="1017" t="s">
        <v>728</v>
      </c>
      <c r="D288" s="1014">
        <v>2122500</v>
      </c>
      <c r="E288" s="1018" t="s">
        <v>1053</v>
      </c>
      <c r="F288" s="1016" t="s">
        <v>913</v>
      </c>
    </row>
    <row r="289" spans="2:6" ht="20.100000000000001" customHeight="1" x14ac:dyDescent="0.4">
      <c r="B289" s="1012" t="str">
        <f t="shared" si="4"/>
        <v>CSO2122501</v>
      </c>
      <c r="C289" s="1017" t="s">
        <v>728</v>
      </c>
      <c r="D289" s="1014">
        <v>2122501</v>
      </c>
      <c r="E289" s="1018" t="s">
        <v>1054</v>
      </c>
      <c r="F289" s="1016" t="s">
        <v>913</v>
      </c>
    </row>
    <row r="290" spans="2:6" ht="20.100000000000001" customHeight="1" x14ac:dyDescent="0.4">
      <c r="B290" s="1012" t="str">
        <f t="shared" si="4"/>
        <v>CSO2122502</v>
      </c>
      <c r="C290" s="1017" t="s">
        <v>728</v>
      </c>
      <c r="D290" s="1014">
        <v>2122502</v>
      </c>
      <c r="E290" s="1018" t="s">
        <v>1055</v>
      </c>
      <c r="F290" s="1016" t="s">
        <v>913</v>
      </c>
    </row>
    <row r="291" spans="2:6" ht="20.100000000000001" customHeight="1" x14ac:dyDescent="0.4">
      <c r="B291" s="1012" t="str">
        <f t="shared" si="4"/>
        <v>CSO2122600</v>
      </c>
      <c r="C291" s="1017" t="s">
        <v>728</v>
      </c>
      <c r="D291" s="1014">
        <v>2122600</v>
      </c>
      <c r="E291" s="1018" t="s">
        <v>1056</v>
      </c>
      <c r="F291" s="1016" t="s">
        <v>873</v>
      </c>
    </row>
    <row r="292" spans="2:6" ht="20.100000000000001" customHeight="1" x14ac:dyDescent="0.4">
      <c r="B292" s="1012" t="str">
        <f t="shared" si="4"/>
        <v>CSO2122601</v>
      </c>
      <c r="C292" s="1017" t="s">
        <v>728</v>
      </c>
      <c r="D292" s="1014">
        <v>2122601</v>
      </c>
      <c r="E292" s="1018" t="s">
        <v>1057</v>
      </c>
      <c r="F292" s="1016" t="s">
        <v>873</v>
      </c>
    </row>
    <row r="293" spans="2:6" ht="20.100000000000001" customHeight="1" x14ac:dyDescent="0.4">
      <c r="B293" s="1012" t="str">
        <f t="shared" si="4"/>
        <v>CSO2122700</v>
      </c>
      <c r="C293" s="1017" t="s">
        <v>728</v>
      </c>
      <c r="D293" s="1014">
        <v>2122700</v>
      </c>
      <c r="E293" s="1018" t="s">
        <v>1058</v>
      </c>
      <c r="F293" s="1016" t="s">
        <v>1059</v>
      </c>
    </row>
    <row r="294" spans="2:6" ht="20.100000000000001" customHeight="1" x14ac:dyDescent="0.4">
      <c r="B294" s="1012" t="str">
        <f t="shared" si="4"/>
        <v>CSO2122701</v>
      </c>
      <c r="C294" s="1017" t="s">
        <v>728</v>
      </c>
      <c r="D294" s="1014">
        <v>2122701</v>
      </c>
      <c r="E294" s="1018" t="s">
        <v>1060</v>
      </c>
      <c r="F294" s="1016" t="s">
        <v>1059</v>
      </c>
    </row>
    <row r="295" spans="2:6" ht="20.100000000000001" customHeight="1" x14ac:dyDescent="0.4">
      <c r="B295" s="1012" t="str">
        <f t="shared" si="4"/>
        <v>CSO2122800</v>
      </c>
      <c r="C295" s="1017" t="s">
        <v>728</v>
      </c>
      <c r="D295" s="1014">
        <v>2122800</v>
      </c>
      <c r="E295" s="1018" t="s">
        <v>1061</v>
      </c>
      <c r="F295" s="1016" t="s">
        <v>1059</v>
      </c>
    </row>
    <row r="296" spans="2:6" ht="20.100000000000001" customHeight="1" x14ac:dyDescent="0.4">
      <c r="B296" s="1012" t="str">
        <f t="shared" si="4"/>
        <v>CSO2122801</v>
      </c>
      <c r="C296" s="1017" t="s">
        <v>728</v>
      </c>
      <c r="D296" s="1014">
        <v>2122801</v>
      </c>
      <c r="E296" s="1018" t="s">
        <v>1062</v>
      </c>
      <c r="F296" s="1016" t="s">
        <v>1059</v>
      </c>
    </row>
    <row r="297" spans="2:6" ht="20.100000000000001" customHeight="1" x14ac:dyDescent="0.4">
      <c r="B297" s="1012" t="str">
        <f t="shared" si="4"/>
        <v>CSO2122900</v>
      </c>
      <c r="C297" s="1017" t="s">
        <v>728</v>
      </c>
      <c r="D297" s="1014">
        <v>2122900</v>
      </c>
      <c r="E297" s="1018" t="s">
        <v>1063</v>
      </c>
      <c r="F297" s="1016" t="s">
        <v>1059</v>
      </c>
    </row>
    <row r="298" spans="2:6" ht="20.100000000000001" customHeight="1" x14ac:dyDescent="0.4">
      <c r="B298" s="1012" t="str">
        <f t="shared" si="4"/>
        <v>CSO2122901</v>
      </c>
      <c r="C298" s="1017" t="s">
        <v>728</v>
      </c>
      <c r="D298" s="1014">
        <v>2122901</v>
      </c>
      <c r="E298" s="1018" t="s">
        <v>1064</v>
      </c>
      <c r="F298" s="1016" t="s">
        <v>1059</v>
      </c>
    </row>
    <row r="299" spans="2:6" ht="20.100000000000001" customHeight="1" x14ac:dyDescent="0.4">
      <c r="B299" s="1012" t="str">
        <f t="shared" si="4"/>
        <v>CSO2123000</v>
      </c>
      <c r="C299" s="1017" t="s">
        <v>728</v>
      </c>
      <c r="D299" s="1014">
        <v>2123000</v>
      </c>
      <c r="E299" s="1018" t="s">
        <v>1065</v>
      </c>
      <c r="F299" s="1016" t="s">
        <v>1059</v>
      </c>
    </row>
    <row r="300" spans="2:6" ht="20.100000000000001" customHeight="1" x14ac:dyDescent="0.4">
      <c r="B300" s="1012" t="str">
        <f t="shared" si="4"/>
        <v>CSO2123001</v>
      </c>
      <c r="C300" s="1017" t="s">
        <v>728</v>
      </c>
      <c r="D300" s="1014">
        <v>2123001</v>
      </c>
      <c r="E300" s="1018" t="s">
        <v>1066</v>
      </c>
      <c r="F300" s="1016" t="s">
        <v>1059</v>
      </c>
    </row>
    <row r="301" spans="2:6" ht="20.100000000000001" customHeight="1" x14ac:dyDescent="0.4">
      <c r="B301" s="1012" t="str">
        <f t="shared" si="4"/>
        <v>CSO2123100</v>
      </c>
      <c r="C301" s="1017" t="s">
        <v>728</v>
      </c>
      <c r="D301" s="1014">
        <v>2123100</v>
      </c>
      <c r="E301" s="1018" t="s">
        <v>1067</v>
      </c>
      <c r="F301" s="1016" t="s">
        <v>927</v>
      </c>
    </row>
    <row r="302" spans="2:6" ht="20.100000000000001" customHeight="1" x14ac:dyDescent="0.4">
      <c r="B302" s="1012" t="str">
        <f t="shared" si="4"/>
        <v>CSO2123101</v>
      </c>
      <c r="C302" s="1017" t="s">
        <v>728</v>
      </c>
      <c r="D302" s="1014">
        <v>2123101</v>
      </c>
      <c r="E302" s="1018" t="s">
        <v>1068</v>
      </c>
      <c r="F302" s="1016" t="s">
        <v>927</v>
      </c>
    </row>
    <row r="303" spans="2:6" ht="20.100000000000001" customHeight="1" x14ac:dyDescent="0.4">
      <c r="B303" s="1012" t="str">
        <f t="shared" si="4"/>
        <v>CSO2123102</v>
      </c>
      <c r="C303" s="1017" t="s">
        <v>728</v>
      </c>
      <c r="D303" s="1014">
        <v>2123102</v>
      </c>
      <c r="E303" s="1018" t="s">
        <v>1069</v>
      </c>
      <c r="F303" s="1016" t="s">
        <v>927</v>
      </c>
    </row>
    <row r="304" spans="2:6" ht="20.100000000000001" customHeight="1" x14ac:dyDescent="0.4">
      <c r="B304" s="1012" t="str">
        <f t="shared" si="4"/>
        <v>CSO2123200</v>
      </c>
      <c r="C304" s="1017" t="s">
        <v>728</v>
      </c>
      <c r="D304" s="1014">
        <v>2123200</v>
      </c>
      <c r="E304" s="1018" t="s">
        <v>1070</v>
      </c>
      <c r="F304" s="1016" t="s">
        <v>1009</v>
      </c>
    </row>
    <row r="305" spans="2:6" ht="20.100000000000001" customHeight="1" x14ac:dyDescent="0.4">
      <c r="B305" s="1012" t="str">
        <f t="shared" si="4"/>
        <v>CSO2123201</v>
      </c>
      <c r="C305" s="1017" t="s">
        <v>728</v>
      </c>
      <c r="D305" s="1014">
        <v>2123201</v>
      </c>
      <c r="E305" s="1018" t="s">
        <v>1071</v>
      </c>
      <c r="F305" s="1016" t="s">
        <v>1009</v>
      </c>
    </row>
    <row r="306" spans="2:6" ht="20.100000000000001" customHeight="1" x14ac:dyDescent="0.4">
      <c r="B306" s="1012" t="str">
        <f t="shared" si="4"/>
        <v>CSO2123202</v>
      </c>
      <c r="C306" s="1017" t="s">
        <v>728</v>
      </c>
      <c r="D306" s="1014">
        <v>2123202</v>
      </c>
      <c r="E306" s="1018" t="s">
        <v>1072</v>
      </c>
      <c r="F306" s="1016" t="s">
        <v>1009</v>
      </c>
    </row>
    <row r="307" spans="2:6" ht="20.100000000000001" customHeight="1" x14ac:dyDescent="0.4">
      <c r="B307" s="1012" t="str">
        <f t="shared" si="4"/>
        <v>OTC2123301</v>
      </c>
      <c r="C307" s="1017" t="s">
        <v>907</v>
      </c>
      <c r="D307" s="1014">
        <v>2123301</v>
      </c>
      <c r="E307" s="1018" t="s">
        <v>1073</v>
      </c>
      <c r="F307" s="1016" t="s">
        <v>909</v>
      </c>
    </row>
    <row r="308" spans="2:6" ht="20.100000000000001" customHeight="1" x14ac:dyDescent="0.4">
      <c r="B308" s="1012" t="str">
        <f t="shared" si="4"/>
        <v>OTC2123302</v>
      </c>
      <c r="C308" s="1017" t="s">
        <v>907</v>
      </c>
      <c r="D308" s="1014">
        <v>2123302</v>
      </c>
      <c r="E308" s="1018" t="s">
        <v>1074</v>
      </c>
      <c r="F308" s="1016" t="s">
        <v>909</v>
      </c>
    </row>
    <row r="309" spans="2:6" ht="20.100000000000001" customHeight="1" x14ac:dyDescent="0.4">
      <c r="B309" s="1012" t="str">
        <f t="shared" si="4"/>
        <v>CSO2123400</v>
      </c>
      <c r="C309" s="1017" t="s">
        <v>728</v>
      </c>
      <c r="D309" s="1014">
        <v>2123400</v>
      </c>
      <c r="E309" s="1018" t="s">
        <v>1075</v>
      </c>
      <c r="F309" s="1016" t="s">
        <v>1030</v>
      </c>
    </row>
    <row r="310" spans="2:6" ht="20.100000000000001" customHeight="1" x14ac:dyDescent="0.4">
      <c r="B310" s="1012" t="str">
        <f t="shared" si="4"/>
        <v>CSO2123401</v>
      </c>
      <c r="C310" s="1017" t="s">
        <v>728</v>
      </c>
      <c r="D310" s="1014">
        <v>2123401</v>
      </c>
      <c r="E310" s="1018" t="s">
        <v>1076</v>
      </c>
      <c r="F310" s="1016" t="s">
        <v>1030</v>
      </c>
    </row>
    <row r="311" spans="2:6" ht="20.100000000000001" customHeight="1" x14ac:dyDescent="0.4">
      <c r="B311" s="1012" t="str">
        <f t="shared" si="4"/>
        <v>CSO2123402</v>
      </c>
      <c r="C311" s="1017" t="s">
        <v>728</v>
      </c>
      <c r="D311" s="1014">
        <v>2123402</v>
      </c>
      <c r="E311" s="1018" t="s">
        <v>1077</v>
      </c>
      <c r="F311" s="1016" t="s">
        <v>1030</v>
      </c>
    </row>
    <row r="312" spans="2:6" ht="20.100000000000001" customHeight="1" x14ac:dyDescent="0.4">
      <c r="B312" s="1012" t="str">
        <f t="shared" si="4"/>
        <v>케미컬2123501</v>
      </c>
      <c r="C312" s="1017" t="s">
        <v>674</v>
      </c>
      <c r="D312" s="1014">
        <v>2123501</v>
      </c>
      <c r="E312" s="1018" t="s">
        <v>1078</v>
      </c>
      <c r="F312" s="1016" t="s">
        <v>1079</v>
      </c>
    </row>
    <row r="313" spans="2:6" ht="20.100000000000001" customHeight="1" x14ac:dyDescent="0.4">
      <c r="B313" s="1012" t="str">
        <f t="shared" si="4"/>
        <v>케미컬2123601</v>
      </c>
      <c r="C313" s="1017" t="s">
        <v>674</v>
      </c>
      <c r="D313" s="1014">
        <v>2123601</v>
      </c>
      <c r="E313" s="1018" t="s">
        <v>1080</v>
      </c>
      <c r="F313" s="1016" t="s">
        <v>1079</v>
      </c>
    </row>
    <row r="314" spans="2:6" ht="20.100000000000001" customHeight="1" x14ac:dyDescent="0.4">
      <c r="B314" s="1012" t="str">
        <f t="shared" si="4"/>
        <v>CSO2123700</v>
      </c>
      <c r="C314" s="1017" t="s">
        <v>728</v>
      </c>
      <c r="D314" s="1014">
        <v>2123700</v>
      </c>
      <c r="E314" s="1018" t="s">
        <v>1081</v>
      </c>
      <c r="F314" s="1016" t="s">
        <v>766</v>
      </c>
    </row>
    <row r="315" spans="2:6" ht="20.100000000000001" customHeight="1" x14ac:dyDescent="0.4">
      <c r="B315" s="1012" t="str">
        <f t="shared" si="4"/>
        <v>CSO2123701</v>
      </c>
      <c r="C315" s="1017" t="s">
        <v>728</v>
      </c>
      <c r="D315" s="1014">
        <v>2123701</v>
      </c>
      <c r="E315" s="1018" t="s">
        <v>1082</v>
      </c>
      <c r="F315" s="1016" t="s">
        <v>766</v>
      </c>
    </row>
    <row r="316" spans="2:6" ht="20.100000000000001" customHeight="1" x14ac:dyDescent="0.4">
      <c r="B316" s="1012" t="str">
        <f t="shared" si="4"/>
        <v>CSO2123702</v>
      </c>
      <c r="C316" s="1017" t="s">
        <v>728</v>
      </c>
      <c r="D316" s="1014">
        <v>2123702</v>
      </c>
      <c r="E316" s="1018" t="s">
        <v>1083</v>
      </c>
      <c r="F316" s="1016" t="s">
        <v>766</v>
      </c>
    </row>
    <row r="317" spans="2:6" ht="20.100000000000001" customHeight="1" x14ac:dyDescent="0.4">
      <c r="B317" s="1012" t="str">
        <f t="shared" si="4"/>
        <v>CSO2123800</v>
      </c>
      <c r="C317" s="1017" t="s">
        <v>728</v>
      </c>
      <c r="D317" s="1014">
        <v>2123800</v>
      </c>
      <c r="E317" s="1018" t="s">
        <v>1084</v>
      </c>
      <c r="F317" s="1016" t="s">
        <v>955</v>
      </c>
    </row>
    <row r="318" spans="2:6" ht="20.100000000000001" customHeight="1" x14ac:dyDescent="0.4">
      <c r="B318" s="1012" t="str">
        <f t="shared" si="4"/>
        <v>CSO2123801</v>
      </c>
      <c r="C318" s="1017" t="s">
        <v>728</v>
      </c>
      <c r="D318" s="1014">
        <v>2123801</v>
      </c>
      <c r="E318" s="1018" t="s">
        <v>1085</v>
      </c>
      <c r="F318" s="1016" t="s">
        <v>955</v>
      </c>
    </row>
    <row r="319" spans="2:6" ht="20.100000000000001" customHeight="1" x14ac:dyDescent="0.4">
      <c r="B319" s="1012" t="str">
        <f t="shared" si="4"/>
        <v>CSO2123900</v>
      </c>
      <c r="C319" s="1017" t="s">
        <v>728</v>
      </c>
      <c r="D319" s="1014">
        <v>2123900</v>
      </c>
      <c r="E319" s="1018" t="s">
        <v>1086</v>
      </c>
      <c r="F319" s="1016" t="s">
        <v>955</v>
      </c>
    </row>
    <row r="320" spans="2:6" ht="20.100000000000001" customHeight="1" x14ac:dyDescent="0.4">
      <c r="B320" s="1012" t="str">
        <f t="shared" si="4"/>
        <v>CSO2123901</v>
      </c>
      <c r="C320" s="1017" t="s">
        <v>728</v>
      </c>
      <c r="D320" s="1014">
        <v>2123901</v>
      </c>
      <c r="E320" s="1018" t="s">
        <v>1087</v>
      </c>
      <c r="F320" s="1016" t="s">
        <v>955</v>
      </c>
    </row>
    <row r="321" spans="2:6" ht="20.100000000000001" customHeight="1" x14ac:dyDescent="0.4">
      <c r="B321" s="1012" t="str">
        <f t="shared" si="4"/>
        <v>CSO2124000</v>
      </c>
      <c r="C321" s="1017" t="s">
        <v>728</v>
      </c>
      <c r="D321" s="1014">
        <v>2124000</v>
      </c>
      <c r="E321" s="1018" t="s">
        <v>1088</v>
      </c>
      <c r="F321" s="1016" t="s">
        <v>1089</v>
      </c>
    </row>
    <row r="322" spans="2:6" ht="20.100000000000001" customHeight="1" x14ac:dyDescent="0.4">
      <c r="B322" s="1012" t="str">
        <f t="shared" si="4"/>
        <v>CSO2124001</v>
      </c>
      <c r="C322" s="1017" t="s">
        <v>728</v>
      </c>
      <c r="D322" s="1014">
        <v>2124001</v>
      </c>
      <c r="E322" s="1018" t="s">
        <v>1090</v>
      </c>
      <c r="F322" s="1016" t="s">
        <v>1089</v>
      </c>
    </row>
    <row r="323" spans="2:6" ht="20.100000000000001" customHeight="1" x14ac:dyDescent="0.4">
      <c r="B323" s="1012" t="str">
        <f t="shared" si="4"/>
        <v>CSO2124100</v>
      </c>
      <c r="C323" s="1017" t="s">
        <v>728</v>
      </c>
      <c r="D323" s="1014">
        <v>2124100</v>
      </c>
      <c r="E323" s="1018" t="s">
        <v>1091</v>
      </c>
      <c r="F323" s="1016" t="s">
        <v>1092</v>
      </c>
    </row>
    <row r="324" spans="2:6" ht="20.100000000000001" customHeight="1" x14ac:dyDescent="0.4">
      <c r="B324" s="1012" t="str">
        <f t="shared" ref="B324:B387" si="5">C324&amp;D324</f>
        <v>CSO2124101</v>
      </c>
      <c r="C324" s="1017" t="s">
        <v>728</v>
      </c>
      <c r="D324" s="1014">
        <v>2124101</v>
      </c>
      <c r="E324" s="1018" t="s">
        <v>1093</v>
      </c>
      <c r="F324" s="1016" t="s">
        <v>1092</v>
      </c>
    </row>
    <row r="325" spans="2:6" ht="20.100000000000001" customHeight="1" x14ac:dyDescent="0.4">
      <c r="B325" s="1012" t="str">
        <f t="shared" si="5"/>
        <v>CSO2124102</v>
      </c>
      <c r="C325" s="1017" t="s">
        <v>728</v>
      </c>
      <c r="D325" s="1014">
        <v>2124102</v>
      </c>
      <c r="E325" s="1018" t="s">
        <v>1094</v>
      </c>
      <c r="F325" s="1016" t="s">
        <v>1092</v>
      </c>
    </row>
    <row r="326" spans="2:6" ht="20.100000000000001" customHeight="1" x14ac:dyDescent="0.4">
      <c r="B326" s="1012" t="str">
        <f t="shared" si="5"/>
        <v>CSO2124200</v>
      </c>
      <c r="C326" s="1017" t="s">
        <v>728</v>
      </c>
      <c r="D326" s="1014">
        <v>2124200</v>
      </c>
      <c r="E326" s="1018" t="s">
        <v>1095</v>
      </c>
      <c r="F326" s="1016" t="s">
        <v>1096</v>
      </c>
    </row>
    <row r="327" spans="2:6" ht="20.100000000000001" customHeight="1" x14ac:dyDescent="0.4">
      <c r="B327" s="1012" t="str">
        <f t="shared" si="5"/>
        <v>CSO2124201</v>
      </c>
      <c r="C327" s="1017" t="s">
        <v>728</v>
      </c>
      <c r="D327" s="1014">
        <v>2124201</v>
      </c>
      <c r="E327" s="1018" t="s">
        <v>1097</v>
      </c>
      <c r="F327" s="1016" t="s">
        <v>1096</v>
      </c>
    </row>
    <row r="328" spans="2:6" ht="20.100000000000001" customHeight="1" x14ac:dyDescent="0.4">
      <c r="B328" s="1012" t="str">
        <f t="shared" si="5"/>
        <v>CSO2124202</v>
      </c>
      <c r="C328" s="1017" t="s">
        <v>728</v>
      </c>
      <c r="D328" s="1014">
        <v>2124202</v>
      </c>
      <c r="E328" s="1018" t="s">
        <v>1098</v>
      </c>
      <c r="F328" s="1016" t="s">
        <v>1096</v>
      </c>
    </row>
    <row r="329" spans="2:6" ht="20.100000000000001" customHeight="1" x14ac:dyDescent="0.4">
      <c r="B329" s="1012" t="str">
        <f t="shared" si="5"/>
        <v>CSO2124300</v>
      </c>
      <c r="C329" s="1017" t="s">
        <v>728</v>
      </c>
      <c r="D329" s="1014">
        <v>2124300</v>
      </c>
      <c r="E329" s="1018" t="s">
        <v>1099</v>
      </c>
      <c r="F329" s="1016" t="s">
        <v>786</v>
      </c>
    </row>
    <row r="330" spans="2:6" ht="20.100000000000001" customHeight="1" x14ac:dyDescent="0.4">
      <c r="B330" s="1012" t="str">
        <f t="shared" si="5"/>
        <v>CSO2124301</v>
      </c>
      <c r="C330" s="1017" t="s">
        <v>728</v>
      </c>
      <c r="D330" s="1014">
        <v>2124301</v>
      </c>
      <c r="E330" s="1018" t="s">
        <v>1100</v>
      </c>
      <c r="F330" s="1016" t="s">
        <v>786</v>
      </c>
    </row>
    <row r="331" spans="2:6" ht="20.100000000000001" customHeight="1" x14ac:dyDescent="0.4">
      <c r="B331" s="1012" t="str">
        <f t="shared" si="5"/>
        <v>CSO2124302</v>
      </c>
      <c r="C331" s="1017" t="s">
        <v>728</v>
      </c>
      <c r="D331" s="1014">
        <v>2124302</v>
      </c>
      <c r="E331" s="1018" t="s">
        <v>1101</v>
      </c>
      <c r="F331" s="1016" t="s">
        <v>786</v>
      </c>
    </row>
    <row r="332" spans="2:6" ht="20.100000000000001" customHeight="1" x14ac:dyDescent="0.4">
      <c r="B332" s="1012" t="str">
        <f t="shared" si="5"/>
        <v>CSO2124400</v>
      </c>
      <c r="C332" s="1017" t="s">
        <v>728</v>
      </c>
      <c r="D332" s="1014">
        <v>2124400</v>
      </c>
      <c r="E332" s="1018" t="s">
        <v>1102</v>
      </c>
      <c r="F332" s="1016" t="s">
        <v>854</v>
      </c>
    </row>
    <row r="333" spans="2:6" ht="20.100000000000001" customHeight="1" x14ac:dyDescent="0.4">
      <c r="B333" s="1012" t="str">
        <f t="shared" si="5"/>
        <v>CSO2124401</v>
      </c>
      <c r="C333" s="1017" t="s">
        <v>728</v>
      </c>
      <c r="D333" s="1014">
        <v>2124401</v>
      </c>
      <c r="E333" s="1018" t="s">
        <v>1103</v>
      </c>
      <c r="F333" s="1016" t="s">
        <v>854</v>
      </c>
    </row>
    <row r="334" spans="2:6" ht="20.100000000000001" customHeight="1" x14ac:dyDescent="0.4">
      <c r="B334" s="1012" t="str">
        <f t="shared" si="5"/>
        <v>CSO2124402</v>
      </c>
      <c r="C334" s="1017" t="s">
        <v>728</v>
      </c>
      <c r="D334" s="1014">
        <v>2124402</v>
      </c>
      <c r="E334" s="1018" t="s">
        <v>1104</v>
      </c>
      <c r="F334" s="1016" t="s">
        <v>854</v>
      </c>
    </row>
    <row r="335" spans="2:6" ht="20.100000000000001" customHeight="1" x14ac:dyDescent="0.4">
      <c r="B335" s="1012" t="str">
        <f t="shared" si="5"/>
        <v>CSO2124500</v>
      </c>
      <c r="C335" s="1017" t="s">
        <v>728</v>
      </c>
      <c r="D335" s="1014">
        <v>2124500</v>
      </c>
      <c r="E335" s="1018" t="s">
        <v>1105</v>
      </c>
      <c r="F335" s="1016" t="s">
        <v>1106</v>
      </c>
    </row>
    <row r="336" spans="2:6" ht="20.100000000000001" customHeight="1" x14ac:dyDescent="0.4">
      <c r="B336" s="1012" t="str">
        <f t="shared" si="5"/>
        <v>CSO2124501</v>
      </c>
      <c r="C336" s="1017" t="s">
        <v>728</v>
      </c>
      <c r="D336" s="1014">
        <v>2124501</v>
      </c>
      <c r="E336" s="1018" t="s">
        <v>1107</v>
      </c>
      <c r="F336" s="1016" t="s">
        <v>1106</v>
      </c>
    </row>
    <row r="337" spans="2:6" ht="20.100000000000001" customHeight="1" x14ac:dyDescent="0.4">
      <c r="B337" s="1012" t="str">
        <f t="shared" si="5"/>
        <v>CSO2124502</v>
      </c>
      <c r="C337" s="1017" t="s">
        <v>728</v>
      </c>
      <c r="D337" s="1014">
        <v>2124502</v>
      </c>
      <c r="E337" s="1018" t="s">
        <v>1108</v>
      </c>
      <c r="F337" s="1016" t="s">
        <v>1106</v>
      </c>
    </row>
    <row r="338" spans="2:6" ht="20.100000000000001" customHeight="1" x14ac:dyDescent="0.4">
      <c r="B338" s="1012" t="str">
        <f t="shared" si="5"/>
        <v>CSO2124600</v>
      </c>
      <c r="C338" s="1017" t="s">
        <v>728</v>
      </c>
      <c r="D338" s="1014">
        <v>2124600</v>
      </c>
      <c r="E338" s="1018" t="s">
        <v>1109</v>
      </c>
      <c r="F338" s="1016" t="s">
        <v>986</v>
      </c>
    </row>
    <row r="339" spans="2:6" ht="20.100000000000001" customHeight="1" x14ac:dyDescent="0.4">
      <c r="B339" s="1012" t="str">
        <f t="shared" si="5"/>
        <v>CSO2124601</v>
      </c>
      <c r="C339" s="1017" t="s">
        <v>728</v>
      </c>
      <c r="D339" s="1014">
        <v>2124601</v>
      </c>
      <c r="E339" s="1018" t="s">
        <v>1110</v>
      </c>
      <c r="F339" s="1016" t="s">
        <v>986</v>
      </c>
    </row>
    <row r="340" spans="2:6" ht="20.100000000000001" customHeight="1" x14ac:dyDescent="0.4">
      <c r="B340" s="1012" t="str">
        <f t="shared" si="5"/>
        <v>CSO2124602</v>
      </c>
      <c r="C340" s="1017" t="s">
        <v>728</v>
      </c>
      <c r="D340" s="1014">
        <v>2124602</v>
      </c>
      <c r="E340" s="1018" t="s">
        <v>1111</v>
      </c>
      <c r="F340" s="1016" t="s">
        <v>986</v>
      </c>
    </row>
    <row r="341" spans="2:6" ht="20.100000000000001" customHeight="1" x14ac:dyDescent="0.4">
      <c r="B341" s="1012" t="str">
        <f t="shared" si="5"/>
        <v>CSO2124700</v>
      </c>
      <c r="C341" s="1017" t="s">
        <v>728</v>
      </c>
      <c r="D341" s="1014">
        <v>2124700</v>
      </c>
      <c r="E341" s="1018" t="s">
        <v>1112</v>
      </c>
      <c r="F341" s="1016" t="s">
        <v>1001</v>
      </c>
    </row>
    <row r="342" spans="2:6" ht="20.100000000000001" customHeight="1" x14ac:dyDescent="0.4">
      <c r="B342" s="1012" t="str">
        <f t="shared" si="5"/>
        <v>CSO2124800</v>
      </c>
      <c r="C342" s="1017" t="s">
        <v>728</v>
      </c>
      <c r="D342" s="1014">
        <v>2124800</v>
      </c>
      <c r="E342" s="1018" t="s">
        <v>1113</v>
      </c>
      <c r="F342" s="1016" t="s">
        <v>1114</v>
      </c>
    </row>
    <row r="343" spans="2:6" ht="20.100000000000001" customHeight="1" x14ac:dyDescent="0.4">
      <c r="B343" s="1012" t="str">
        <f t="shared" si="5"/>
        <v>CSO2124900</v>
      </c>
      <c r="C343" s="1017" t="s">
        <v>728</v>
      </c>
      <c r="D343" s="1014">
        <v>2124900</v>
      </c>
      <c r="E343" s="1018" t="s">
        <v>1115</v>
      </c>
      <c r="F343" s="1016" t="s">
        <v>1116</v>
      </c>
    </row>
    <row r="344" spans="2:6" ht="20.100000000000001" customHeight="1" x14ac:dyDescent="0.4">
      <c r="B344" s="1012" t="str">
        <f t="shared" si="5"/>
        <v>CSO2124901</v>
      </c>
      <c r="C344" s="1017" t="s">
        <v>728</v>
      </c>
      <c r="D344" s="1014">
        <v>2124901</v>
      </c>
      <c r="E344" s="1018" t="s">
        <v>1117</v>
      </c>
      <c r="F344" s="1016" t="s">
        <v>1116</v>
      </c>
    </row>
    <row r="345" spans="2:6" ht="20.100000000000001" customHeight="1" x14ac:dyDescent="0.4">
      <c r="B345" s="1012" t="str">
        <f t="shared" si="5"/>
        <v>CSO2124902</v>
      </c>
      <c r="C345" s="1017" t="s">
        <v>728</v>
      </c>
      <c r="D345" s="1014">
        <v>2124902</v>
      </c>
      <c r="E345" s="1018" t="s">
        <v>1118</v>
      </c>
      <c r="F345" s="1016" t="s">
        <v>1116</v>
      </c>
    </row>
    <row r="346" spans="2:6" ht="20.100000000000001" customHeight="1" x14ac:dyDescent="0.4">
      <c r="B346" s="1012" t="str">
        <f t="shared" si="5"/>
        <v>CSO2125000</v>
      </c>
      <c r="C346" s="1017" t="s">
        <v>728</v>
      </c>
      <c r="D346" s="1014">
        <v>2125000</v>
      </c>
      <c r="E346" s="1018" t="s">
        <v>1119</v>
      </c>
      <c r="F346" s="1016" t="s">
        <v>1120</v>
      </c>
    </row>
    <row r="347" spans="2:6" ht="20.100000000000001" customHeight="1" x14ac:dyDescent="0.4">
      <c r="B347" s="1012" t="str">
        <f t="shared" si="5"/>
        <v>CSO2125001</v>
      </c>
      <c r="C347" s="1017" t="s">
        <v>728</v>
      </c>
      <c r="D347" s="1014">
        <v>2125001</v>
      </c>
      <c r="E347" s="1018" t="s">
        <v>1121</v>
      </c>
      <c r="F347" s="1016" t="s">
        <v>1120</v>
      </c>
    </row>
    <row r="348" spans="2:6" ht="20.100000000000001" customHeight="1" x14ac:dyDescent="0.4">
      <c r="B348" s="1012" t="str">
        <f t="shared" si="5"/>
        <v>CSO2125002</v>
      </c>
      <c r="C348" s="1017" t="s">
        <v>728</v>
      </c>
      <c r="D348" s="1014">
        <v>2125002</v>
      </c>
      <c r="E348" s="1018" t="s">
        <v>1122</v>
      </c>
      <c r="F348" s="1016" t="s">
        <v>1120</v>
      </c>
    </row>
    <row r="349" spans="2:6" ht="20.100000000000001" customHeight="1" x14ac:dyDescent="0.4">
      <c r="B349" s="1012" t="str">
        <f t="shared" si="5"/>
        <v>CSO2125100</v>
      </c>
      <c r="C349" s="1017" t="s">
        <v>728</v>
      </c>
      <c r="D349" s="1014">
        <v>2125100</v>
      </c>
      <c r="E349" s="1018" t="s">
        <v>1123</v>
      </c>
      <c r="F349" s="1016" t="s">
        <v>1124</v>
      </c>
    </row>
    <row r="350" spans="2:6" ht="20.100000000000001" customHeight="1" x14ac:dyDescent="0.4">
      <c r="B350" s="1012" t="str">
        <f t="shared" si="5"/>
        <v>CSO2125101</v>
      </c>
      <c r="C350" s="1017" t="s">
        <v>728</v>
      </c>
      <c r="D350" s="1014">
        <v>2125101</v>
      </c>
      <c r="E350" s="1018" t="s">
        <v>1125</v>
      </c>
      <c r="F350" s="1016" t="s">
        <v>1124</v>
      </c>
    </row>
    <row r="351" spans="2:6" ht="20.100000000000001" customHeight="1" x14ac:dyDescent="0.4">
      <c r="B351" s="1012" t="str">
        <f t="shared" si="5"/>
        <v>CSO2125200</v>
      </c>
      <c r="C351" s="1017" t="s">
        <v>728</v>
      </c>
      <c r="D351" s="1014">
        <v>2125200</v>
      </c>
      <c r="E351" s="1018" t="s">
        <v>1126</v>
      </c>
      <c r="F351" s="1016" t="s">
        <v>1124</v>
      </c>
    </row>
    <row r="352" spans="2:6" ht="20.100000000000001" customHeight="1" x14ac:dyDescent="0.4">
      <c r="B352" s="1012" t="str">
        <f t="shared" si="5"/>
        <v>CSO2125201</v>
      </c>
      <c r="C352" s="1017" t="s">
        <v>728</v>
      </c>
      <c r="D352" s="1014">
        <v>2125201</v>
      </c>
      <c r="E352" s="1018" t="s">
        <v>1127</v>
      </c>
      <c r="F352" s="1016" t="s">
        <v>1124</v>
      </c>
    </row>
    <row r="353" spans="2:6" ht="20.100000000000001" customHeight="1" x14ac:dyDescent="0.4">
      <c r="B353" s="1012" t="str">
        <f t="shared" si="5"/>
        <v>CSO2125300</v>
      </c>
      <c r="C353" s="1017" t="s">
        <v>728</v>
      </c>
      <c r="D353" s="1014">
        <v>2125300</v>
      </c>
      <c r="E353" s="1018" t="s">
        <v>1128</v>
      </c>
      <c r="F353" s="1016" t="s">
        <v>893</v>
      </c>
    </row>
    <row r="354" spans="2:6" ht="20.100000000000001" customHeight="1" x14ac:dyDescent="0.4">
      <c r="B354" s="1012" t="str">
        <f t="shared" si="5"/>
        <v>CSO2125301</v>
      </c>
      <c r="C354" s="1017" t="s">
        <v>728</v>
      </c>
      <c r="D354" s="1014">
        <v>2125301</v>
      </c>
      <c r="E354" s="1018" t="s">
        <v>1129</v>
      </c>
      <c r="F354" s="1016" t="s">
        <v>893</v>
      </c>
    </row>
    <row r="355" spans="2:6" ht="20.100000000000001" customHeight="1" x14ac:dyDescent="0.4">
      <c r="B355" s="1012" t="str">
        <f t="shared" si="5"/>
        <v>CSO2125401</v>
      </c>
      <c r="C355" s="1017" t="s">
        <v>728</v>
      </c>
      <c r="D355" s="1014">
        <v>2125401</v>
      </c>
      <c r="E355" s="1018" t="s">
        <v>1130</v>
      </c>
      <c r="F355" s="1016" t="s">
        <v>1131</v>
      </c>
    </row>
    <row r="356" spans="2:6" ht="20.100000000000001" customHeight="1" x14ac:dyDescent="0.4">
      <c r="B356" s="1012" t="str">
        <f t="shared" si="5"/>
        <v>CSO2125501</v>
      </c>
      <c r="C356" s="1017" t="s">
        <v>728</v>
      </c>
      <c r="D356" s="1014">
        <v>2125501</v>
      </c>
      <c r="E356" s="1018" t="s">
        <v>1132</v>
      </c>
      <c r="F356" s="1016" t="s">
        <v>1131</v>
      </c>
    </row>
    <row r="357" spans="2:6" ht="20.100000000000001" customHeight="1" x14ac:dyDescent="0.4">
      <c r="B357" s="1012" t="str">
        <f t="shared" si="5"/>
        <v>CSO2125601</v>
      </c>
      <c r="C357" s="1017" t="s">
        <v>728</v>
      </c>
      <c r="D357" s="1014">
        <v>2125601</v>
      </c>
      <c r="E357" s="1018" t="s">
        <v>1133</v>
      </c>
      <c r="F357" s="1016" t="s">
        <v>1131</v>
      </c>
    </row>
    <row r="358" spans="2:6" ht="20.100000000000001" customHeight="1" x14ac:dyDescent="0.4">
      <c r="B358" s="1012" t="str">
        <f t="shared" si="5"/>
        <v>CSO2125700</v>
      </c>
      <c r="C358" s="1017" t="s">
        <v>728</v>
      </c>
      <c r="D358" s="1014">
        <v>2125700</v>
      </c>
      <c r="E358" s="1018" t="s">
        <v>1134</v>
      </c>
      <c r="F358" s="1016" t="s">
        <v>1135</v>
      </c>
    </row>
    <row r="359" spans="2:6" ht="20.100000000000001" customHeight="1" x14ac:dyDescent="0.4">
      <c r="B359" s="1012" t="str">
        <f t="shared" si="5"/>
        <v>CSO2125701</v>
      </c>
      <c r="C359" s="1017" t="s">
        <v>728</v>
      </c>
      <c r="D359" s="1014">
        <v>2125701</v>
      </c>
      <c r="E359" s="1018" t="s">
        <v>1136</v>
      </c>
      <c r="F359" s="1016" t="s">
        <v>1135</v>
      </c>
    </row>
    <row r="360" spans="2:6" ht="20.100000000000001" customHeight="1" x14ac:dyDescent="0.4">
      <c r="B360" s="1012" t="str">
        <f t="shared" si="5"/>
        <v>CSO2125702</v>
      </c>
      <c r="C360" s="1017" t="s">
        <v>728</v>
      </c>
      <c r="D360" s="1014">
        <v>2125702</v>
      </c>
      <c r="E360" s="1018" t="s">
        <v>1137</v>
      </c>
      <c r="F360" s="1016" t="s">
        <v>1135</v>
      </c>
    </row>
    <row r="361" spans="2:6" ht="20.100000000000001" customHeight="1" x14ac:dyDescent="0.4">
      <c r="B361" s="1012" t="str">
        <f t="shared" si="5"/>
        <v>케미컬2125801</v>
      </c>
      <c r="C361" s="1017" t="s">
        <v>674</v>
      </c>
      <c r="D361" s="1014">
        <v>2125801</v>
      </c>
      <c r="E361" s="1018" t="s">
        <v>1138</v>
      </c>
      <c r="F361" s="1016" t="s">
        <v>791</v>
      </c>
    </row>
    <row r="362" spans="2:6" ht="20.100000000000001" customHeight="1" x14ac:dyDescent="0.4">
      <c r="B362" s="1012" t="str">
        <f t="shared" si="5"/>
        <v>케미컬2125802</v>
      </c>
      <c r="C362" s="1017" t="s">
        <v>674</v>
      </c>
      <c r="D362" s="1014">
        <v>2125802</v>
      </c>
      <c r="E362" s="1018" t="s">
        <v>1139</v>
      </c>
      <c r="F362" s="1016" t="s">
        <v>791</v>
      </c>
    </row>
    <row r="363" spans="2:6" ht="20.100000000000001" customHeight="1" x14ac:dyDescent="0.4">
      <c r="B363" s="1012" t="str">
        <f t="shared" si="5"/>
        <v>케미컬2125900</v>
      </c>
      <c r="C363" s="1017" t="s">
        <v>674</v>
      </c>
      <c r="D363" s="1014">
        <v>2125900</v>
      </c>
      <c r="E363" s="1018" t="s">
        <v>1140</v>
      </c>
      <c r="F363" s="1016" t="s">
        <v>730</v>
      </c>
    </row>
    <row r="364" spans="2:6" ht="20.100000000000001" customHeight="1" x14ac:dyDescent="0.4">
      <c r="B364" s="1012" t="str">
        <f t="shared" si="5"/>
        <v>CSO2125901</v>
      </c>
      <c r="C364" s="1017" t="s">
        <v>728</v>
      </c>
      <c r="D364" s="1014">
        <v>2125901</v>
      </c>
      <c r="E364" s="1018" t="s">
        <v>1141</v>
      </c>
      <c r="F364" s="1016" t="s">
        <v>730</v>
      </c>
    </row>
    <row r="365" spans="2:6" ht="20.100000000000001" customHeight="1" x14ac:dyDescent="0.4">
      <c r="B365" s="1012" t="str">
        <f t="shared" si="5"/>
        <v>CSO2126000</v>
      </c>
      <c r="C365" s="1017" t="s">
        <v>728</v>
      </c>
      <c r="D365" s="1014">
        <v>2126000</v>
      </c>
      <c r="E365" s="1018" t="s">
        <v>1142</v>
      </c>
      <c r="F365" s="1016" t="s">
        <v>1143</v>
      </c>
    </row>
    <row r="366" spans="2:6" ht="20.100000000000001" customHeight="1" x14ac:dyDescent="0.4">
      <c r="B366" s="1012" t="str">
        <f t="shared" si="5"/>
        <v>CSO2126001</v>
      </c>
      <c r="C366" s="1017" t="s">
        <v>728</v>
      </c>
      <c r="D366" s="1014">
        <v>2126001</v>
      </c>
      <c r="E366" s="1018" t="s">
        <v>1144</v>
      </c>
      <c r="F366" s="1016" t="s">
        <v>1143</v>
      </c>
    </row>
    <row r="367" spans="2:6" ht="20.100000000000001" customHeight="1" x14ac:dyDescent="0.4">
      <c r="B367" s="1012" t="str">
        <f t="shared" si="5"/>
        <v>CSO2126002</v>
      </c>
      <c r="C367" s="1017" t="s">
        <v>728</v>
      </c>
      <c r="D367" s="1014">
        <v>2126002</v>
      </c>
      <c r="E367" s="1018" t="s">
        <v>1145</v>
      </c>
      <c r="F367" s="1016" t="s">
        <v>1143</v>
      </c>
    </row>
    <row r="368" spans="2:6" ht="20.100000000000001" customHeight="1" x14ac:dyDescent="0.4">
      <c r="B368" s="1012" t="str">
        <f t="shared" si="5"/>
        <v>CSO2126101</v>
      </c>
      <c r="C368" s="1017" t="s">
        <v>728</v>
      </c>
      <c r="D368" s="1014">
        <v>2126101</v>
      </c>
      <c r="E368" s="1018" t="s">
        <v>1146</v>
      </c>
      <c r="F368" s="1016" t="s">
        <v>1147</v>
      </c>
    </row>
    <row r="369" spans="2:6" ht="20.100000000000001" customHeight="1" x14ac:dyDescent="0.4">
      <c r="B369" s="1012" t="str">
        <f t="shared" si="5"/>
        <v>CSO2126201</v>
      </c>
      <c r="C369" s="1017" t="s">
        <v>728</v>
      </c>
      <c r="D369" s="1014">
        <v>2126201</v>
      </c>
      <c r="E369" s="1018" t="s">
        <v>1148</v>
      </c>
      <c r="F369" s="1016" t="s">
        <v>1149</v>
      </c>
    </row>
    <row r="370" spans="2:6" ht="20.100000000000001" customHeight="1" x14ac:dyDescent="0.4">
      <c r="B370" s="1012" t="str">
        <f t="shared" si="5"/>
        <v>CSO2126301</v>
      </c>
      <c r="C370" s="1017" t="s">
        <v>728</v>
      </c>
      <c r="D370" s="1014">
        <v>2126301</v>
      </c>
      <c r="E370" s="1018" t="s">
        <v>1150</v>
      </c>
      <c r="F370" s="1016" t="s">
        <v>1151</v>
      </c>
    </row>
    <row r="371" spans="2:6" ht="20.100000000000001" customHeight="1" x14ac:dyDescent="0.4">
      <c r="B371" s="1012" t="str">
        <f t="shared" si="5"/>
        <v>CSO2126302</v>
      </c>
      <c r="C371" s="1017" t="s">
        <v>728</v>
      </c>
      <c r="D371" s="1014">
        <v>2126302</v>
      </c>
      <c r="E371" s="1018" t="s">
        <v>1152</v>
      </c>
      <c r="F371" s="1016" t="s">
        <v>1151</v>
      </c>
    </row>
    <row r="372" spans="2:6" ht="20.100000000000001" customHeight="1" x14ac:dyDescent="0.4">
      <c r="B372" s="1012" t="str">
        <f t="shared" si="5"/>
        <v>CSO2126401</v>
      </c>
      <c r="C372" s="1017" t="s">
        <v>728</v>
      </c>
      <c r="D372" s="1014">
        <v>2126401</v>
      </c>
      <c r="E372" s="1018" t="s">
        <v>1153</v>
      </c>
      <c r="F372" s="1016" t="s">
        <v>1151</v>
      </c>
    </row>
    <row r="373" spans="2:6" ht="20.100000000000001" customHeight="1" x14ac:dyDescent="0.4">
      <c r="B373" s="1012" t="str">
        <f t="shared" si="5"/>
        <v>CSO2126402</v>
      </c>
      <c r="C373" s="1017" t="s">
        <v>728</v>
      </c>
      <c r="D373" s="1014">
        <v>2126402</v>
      </c>
      <c r="E373" s="1018" t="s">
        <v>1154</v>
      </c>
      <c r="F373" s="1016" t="s">
        <v>1151</v>
      </c>
    </row>
    <row r="374" spans="2:6" ht="20.100000000000001" customHeight="1" x14ac:dyDescent="0.4">
      <c r="B374" s="1012" t="str">
        <f t="shared" si="5"/>
        <v>CSO2126501</v>
      </c>
      <c r="C374" s="1017" t="s">
        <v>728</v>
      </c>
      <c r="D374" s="1014">
        <v>2126501</v>
      </c>
      <c r="E374" s="1018" t="s">
        <v>1155</v>
      </c>
      <c r="F374" s="1016" t="s">
        <v>1151</v>
      </c>
    </row>
    <row r="375" spans="2:6" ht="20.100000000000001" customHeight="1" x14ac:dyDescent="0.4">
      <c r="B375" s="1012" t="str">
        <f t="shared" si="5"/>
        <v>CSO2126502</v>
      </c>
      <c r="C375" s="1017" t="s">
        <v>728</v>
      </c>
      <c r="D375" s="1014">
        <v>2126502</v>
      </c>
      <c r="E375" s="1018" t="s">
        <v>1156</v>
      </c>
      <c r="F375" s="1016" t="s">
        <v>1151</v>
      </c>
    </row>
    <row r="376" spans="2:6" ht="20.100000000000001" customHeight="1" x14ac:dyDescent="0.4">
      <c r="B376" s="1012" t="str">
        <f t="shared" si="5"/>
        <v>CSO2126601</v>
      </c>
      <c r="C376" s="1017" t="s">
        <v>728</v>
      </c>
      <c r="D376" s="1014">
        <v>2126601</v>
      </c>
      <c r="E376" s="1018" t="s">
        <v>1157</v>
      </c>
      <c r="F376" s="1016" t="s">
        <v>1158</v>
      </c>
    </row>
    <row r="377" spans="2:6" ht="20.100000000000001" customHeight="1" x14ac:dyDescent="0.4">
      <c r="B377" s="1012" t="str">
        <f t="shared" si="5"/>
        <v>CSO2126700</v>
      </c>
      <c r="C377" s="1017" t="s">
        <v>728</v>
      </c>
      <c r="D377" s="1014">
        <v>2126700</v>
      </c>
      <c r="E377" s="1018" t="s">
        <v>1159</v>
      </c>
      <c r="F377" s="1016" t="s">
        <v>1158</v>
      </c>
    </row>
    <row r="378" spans="2:6" ht="20.100000000000001" customHeight="1" x14ac:dyDescent="0.4">
      <c r="B378" s="1012" t="str">
        <f t="shared" si="5"/>
        <v>CSO2126701</v>
      </c>
      <c r="C378" s="1017" t="s">
        <v>728</v>
      </c>
      <c r="D378" s="1014">
        <v>2126701</v>
      </c>
      <c r="E378" s="1018" t="s">
        <v>1160</v>
      </c>
      <c r="F378" s="1016" t="s">
        <v>1158</v>
      </c>
    </row>
    <row r="379" spans="2:6" ht="20.100000000000001" customHeight="1" x14ac:dyDescent="0.4">
      <c r="B379" s="1012" t="str">
        <f t="shared" si="5"/>
        <v>CSO2126800</v>
      </c>
      <c r="C379" s="1017" t="s">
        <v>728</v>
      </c>
      <c r="D379" s="1014">
        <v>2126800</v>
      </c>
      <c r="E379" s="1018" t="s">
        <v>1161</v>
      </c>
      <c r="F379" s="1016" t="s">
        <v>1158</v>
      </c>
    </row>
    <row r="380" spans="2:6" ht="20.100000000000001" customHeight="1" x14ac:dyDescent="0.4">
      <c r="B380" s="1012" t="str">
        <f t="shared" si="5"/>
        <v>CSO2126801</v>
      </c>
      <c r="C380" s="1017" t="s">
        <v>728</v>
      </c>
      <c r="D380" s="1014">
        <v>2126801</v>
      </c>
      <c r="E380" s="1018" t="s">
        <v>1162</v>
      </c>
      <c r="F380" s="1016" t="s">
        <v>1158</v>
      </c>
    </row>
    <row r="381" spans="2:6" ht="20.100000000000001" customHeight="1" x14ac:dyDescent="0.4">
      <c r="B381" s="1012" t="str">
        <f t="shared" si="5"/>
        <v>CSO2126901</v>
      </c>
      <c r="C381" s="1017" t="s">
        <v>728</v>
      </c>
      <c r="D381" s="1014">
        <v>2126901</v>
      </c>
      <c r="E381" s="1018" t="s">
        <v>1163</v>
      </c>
      <c r="F381" s="1016" t="s">
        <v>1164</v>
      </c>
    </row>
    <row r="382" spans="2:6" ht="20.100000000000001" customHeight="1" x14ac:dyDescent="0.4">
      <c r="B382" s="1012" t="str">
        <f t="shared" si="5"/>
        <v>CSO2127001</v>
      </c>
      <c r="C382" s="1017" t="s">
        <v>728</v>
      </c>
      <c r="D382" s="1014">
        <v>2127001</v>
      </c>
      <c r="E382" s="1018" t="s">
        <v>1165</v>
      </c>
      <c r="F382" s="1016" t="s">
        <v>1164</v>
      </c>
    </row>
    <row r="383" spans="2:6" ht="20.100000000000001" customHeight="1" x14ac:dyDescent="0.4">
      <c r="B383" s="1012" t="str">
        <f t="shared" si="5"/>
        <v>CSO2127100</v>
      </c>
      <c r="C383" s="1017" t="s">
        <v>728</v>
      </c>
      <c r="D383" s="1014">
        <v>2127100</v>
      </c>
      <c r="E383" s="1018" t="s">
        <v>1166</v>
      </c>
      <c r="F383" s="1016" t="s">
        <v>1167</v>
      </c>
    </row>
    <row r="384" spans="2:6" ht="20.100000000000001" customHeight="1" x14ac:dyDescent="0.4">
      <c r="B384" s="1012" t="str">
        <f t="shared" si="5"/>
        <v>CSO2127101</v>
      </c>
      <c r="C384" s="1017" t="s">
        <v>728</v>
      </c>
      <c r="D384" s="1014">
        <v>2127101</v>
      </c>
      <c r="E384" s="1018" t="s">
        <v>1168</v>
      </c>
      <c r="F384" s="1016" t="s">
        <v>1167</v>
      </c>
    </row>
    <row r="385" spans="2:6" ht="20.100000000000001" customHeight="1" x14ac:dyDescent="0.4">
      <c r="B385" s="1012" t="str">
        <f t="shared" si="5"/>
        <v>CSO2127102</v>
      </c>
      <c r="C385" s="1017" t="s">
        <v>728</v>
      </c>
      <c r="D385" s="1014">
        <v>2127102</v>
      </c>
      <c r="E385" s="1018" t="s">
        <v>1169</v>
      </c>
      <c r="F385" s="1016" t="s">
        <v>1167</v>
      </c>
    </row>
    <row r="386" spans="2:6" ht="20.100000000000001" customHeight="1" x14ac:dyDescent="0.4">
      <c r="B386" s="1012" t="str">
        <f t="shared" si="5"/>
        <v>CSO2127200</v>
      </c>
      <c r="C386" s="1017" t="s">
        <v>728</v>
      </c>
      <c r="D386" s="1014">
        <v>2127200</v>
      </c>
      <c r="E386" s="1018" t="s">
        <v>1170</v>
      </c>
      <c r="F386" s="1016" t="s">
        <v>1167</v>
      </c>
    </row>
    <row r="387" spans="2:6" ht="20.100000000000001" customHeight="1" x14ac:dyDescent="0.4">
      <c r="B387" s="1012" t="str">
        <f t="shared" si="5"/>
        <v>CSO2127201</v>
      </c>
      <c r="C387" s="1017" t="s">
        <v>728</v>
      </c>
      <c r="D387" s="1014">
        <v>2127201</v>
      </c>
      <c r="E387" s="1018" t="s">
        <v>1171</v>
      </c>
      <c r="F387" s="1016" t="s">
        <v>1167</v>
      </c>
    </row>
    <row r="388" spans="2:6" ht="20.100000000000001" customHeight="1" x14ac:dyDescent="0.4">
      <c r="B388" s="1012" t="str">
        <f t="shared" ref="B388:B451" si="6">C388&amp;D388</f>
        <v>CSO2127202</v>
      </c>
      <c r="C388" s="1017" t="s">
        <v>728</v>
      </c>
      <c r="D388" s="1014">
        <v>2127202</v>
      </c>
      <c r="E388" s="1018" t="s">
        <v>1172</v>
      </c>
      <c r="F388" s="1016" t="s">
        <v>1167</v>
      </c>
    </row>
    <row r="389" spans="2:6" ht="20.100000000000001" customHeight="1" x14ac:dyDescent="0.4">
      <c r="B389" s="1012" t="str">
        <f t="shared" si="6"/>
        <v>CSO2127300</v>
      </c>
      <c r="C389" s="1017" t="s">
        <v>728</v>
      </c>
      <c r="D389" s="1014">
        <v>2127300</v>
      </c>
      <c r="E389" s="1018" t="s">
        <v>1173</v>
      </c>
      <c r="F389" s="1016" t="s">
        <v>1174</v>
      </c>
    </row>
    <row r="390" spans="2:6" ht="20.100000000000001" customHeight="1" x14ac:dyDescent="0.4">
      <c r="B390" s="1012" t="str">
        <f t="shared" si="6"/>
        <v>CSO2127301</v>
      </c>
      <c r="C390" s="1017" t="s">
        <v>728</v>
      </c>
      <c r="D390" s="1014">
        <v>2127301</v>
      </c>
      <c r="E390" s="1018" t="s">
        <v>1175</v>
      </c>
      <c r="F390" s="1016" t="s">
        <v>1174</v>
      </c>
    </row>
    <row r="391" spans="2:6" ht="20.100000000000001" customHeight="1" x14ac:dyDescent="0.4">
      <c r="B391" s="1012" t="str">
        <f t="shared" si="6"/>
        <v>CSO2127302</v>
      </c>
      <c r="C391" s="1017" t="s">
        <v>728</v>
      </c>
      <c r="D391" s="1014">
        <v>2127302</v>
      </c>
      <c r="E391" s="1018" t="s">
        <v>1176</v>
      </c>
      <c r="F391" s="1016" t="s">
        <v>1174</v>
      </c>
    </row>
    <row r="392" spans="2:6" ht="20.100000000000001" customHeight="1" x14ac:dyDescent="0.4">
      <c r="B392" s="1012" t="str">
        <f t="shared" si="6"/>
        <v>케미컬2127401</v>
      </c>
      <c r="C392" s="1017" t="s">
        <v>674</v>
      </c>
      <c r="D392" s="1014">
        <v>2127401</v>
      </c>
      <c r="E392" s="1018" t="s">
        <v>1177</v>
      </c>
      <c r="F392" s="1016" t="s">
        <v>1178</v>
      </c>
    </row>
    <row r="393" spans="2:6" ht="20.100000000000001" customHeight="1" x14ac:dyDescent="0.4">
      <c r="B393" s="1012" t="str">
        <f t="shared" si="6"/>
        <v>케미컬2127402</v>
      </c>
      <c r="C393" s="1017" t="s">
        <v>674</v>
      </c>
      <c r="D393" s="1014">
        <v>2127402</v>
      </c>
      <c r="E393" s="1018" t="s">
        <v>1179</v>
      </c>
      <c r="F393" s="1016" t="s">
        <v>1178</v>
      </c>
    </row>
    <row r="394" spans="2:6" ht="20.100000000000001" customHeight="1" x14ac:dyDescent="0.4">
      <c r="B394" s="1012" t="str">
        <f t="shared" si="6"/>
        <v>CSO2127501</v>
      </c>
      <c r="C394" s="1017" t="s">
        <v>728</v>
      </c>
      <c r="D394" s="1014">
        <v>2127501</v>
      </c>
      <c r="E394" s="1018" t="s">
        <v>1180</v>
      </c>
      <c r="F394" s="1016" t="s">
        <v>1181</v>
      </c>
    </row>
    <row r="395" spans="2:6" ht="20.100000000000001" customHeight="1" x14ac:dyDescent="0.4">
      <c r="B395" s="1012" t="str">
        <f t="shared" si="6"/>
        <v>CSO2127502</v>
      </c>
      <c r="C395" s="1017" t="s">
        <v>728</v>
      </c>
      <c r="D395" s="1014">
        <v>2127502</v>
      </c>
      <c r="E395" s="1018" t="s">
        <v>1182</v>
      </c>
      <c r="F395" s="1016" t="s">
        <v>1181</v>
      </c>
    </row>
    <row r="396" spans="2:6" ht="20.100000000000001" customHeight="1" x14ac:dyDescent="0.4">
      <c r="B396" s="1012" t="str">
        <f t="shared" si="6"/>
        <v>CSO2127600</v>
      </c>
      <c r="C396" s="1017" t="s">
        <v>728</v>
      </c>
      <c r="D396" s="1014">
        <v>2127600</v>
      </c>
      <c r="E396" s="1018" t="s">
        <v>1183</v>
      </c>
      <c r="F396" s="1016" t="s">
        <v>1184</v>
      </c>
    </row>
    <row r="397" spans="2:6" ht="20.100000000000001" customHeight="1" x14ac:dyDescent="0.4">
      <c r="B397" s="1012" t="str">
        <f t="shared" si="6"/>
        <v>CSO2127601</v>
      </c>
      <c r="C397" s="1017" t="s">
        <v>728</v>
      </c>
      <c r="D397" s="1014">
        <v>2127601</v>
      </c>
      <c r="E397" s="1018" t="s">
        <v>1185</v>
      </c>
      <c r="F397" s="1016" t="s">
        <v>1184</v>
      </c>
    </row>
    <row r="398" spans="2:6" ht="20.100000000000001" customHeight="1" x14ac:dyDescent="0.4">
      <c r="B398" s="1012" t="str">
        <f t="shared" si="6"/>
        <v>CSO2127602</v>
      </c>
      <c r="C398" s="1017" t="s">
        <v>728</v>
      </c>
      <c r="D398" s="1014">
        <v>2127602</v>
      </c>
      <c r="E398" s="1018" t="s">
        <v>1186</v>
      </c>
      <c r="F398" s="1016" t="s">
        <v>1184</v>
      </c>
    </row>
    <row r="399" spans="2:6" ht="20.100000000000001" customHeight="1" x14ac:dyDescent="0.4">
      <c r="B399" s="1012" t="str">
        <f t="shared" si="6"/>
        <v>CSO2127700</v>
      </c>
      <c r="C399" s="1017" t="s">
        <v>728</v>
      </c>
      <c r="D399" s="1014">
        <v>2127700</v>
      </c>
      <c r="E399" s="1018" t="s">
        <v>1187</v>
      </c>
      <c r="F399" s="1016" t="s">
        <v>1188</v>
      </c>
    </row>
    <row r="400" spans="2:6" ht="20.100000000000001" customHeight="1" x14ac:dyDescent="0.4">
      <c r="B400" s="1012" t="str">
        <f t="shared" si="6"/>
        <v>CSO2127701</v>
      </c>
      <c r="C400" s="1017" t="s">
        <v>728</v>
      </c>
      <c r="D400" s="1014">
        <v>2127701</v>
      </c>
      <c r="E400" s="1018" t="s">
        <v>1189</v>
      </c>
      <c r="F400" s="1016" t="s">
        <v>1188</v>
      </c>
    </row>
    <row r="401" spans="2:6" ht="20.100000000000001" customHeight="1" x14ac:dyDescent="0.4">
      <c r="B401" s="1012" t="str">
        <f t="shared" si="6"/>
        <v>CSO2127800</v>
      </c>
      <c r="C401" s="1017" t="s">
        <v>728</v>
      </c>
      <c r="D401" s="1014">
        <v>2127800</v>
      </c>
      <c r="E401" s="1018" t="s">
        <v>1190</v>
      </c>
      <c r="F401" s="1016" t="s">
        <v>1188</v>
      </c>
    </row>
    <row r="402" spans="2:6" ht="20.100000000000001" customHeight="1" x14ac:dyDescent="0.4">
      <c r="B402" s="1012" t="str">
        <f t="shared" si="6"/>
        <v>CSO2127801</v>
      </c>
      <c r="C402" s="1017" t="s">
        <v>728</v>
      </c>
      <c r="D402" s="1014">
        <v>2127801</v>
      </c>
      <c r="E402" s="1018" t="s">
        <v>1191</v>
      </c>
      <c r="F402" s="1016" t="s">
        <v>1188</v>
      </c>
    </row>
    <row r="403" spans="2:6" ht="20.100000000000001" customHeight="1" x14ac:dyDescent="0.4">
      <c r="B403" s="1012" t="str">
        <f t="shared" si="6"/>
        <v>CSO2127901</v>
      </c>
      <c r="C403" s="1017" t="s">
        <v>728</v>
      </c>
      <c r="D403" s="1014">
        <v>2127901</v>
      </c>
      <c r="E403" s="1018" t="s">
        <v>1192</v>
      </c>
      <c r="F403" s="1016" t="s">
        <v>1193</v>
      </c>
    </row>
    <row r="404" spans="2:6" ht="20.100000000000001" customHeight="1" x14ac:dyDescent="0.4">
      <c r="B404" s="1012" t="str">
        <f t="shared" si="6"/>
        <v>CSO2127902</v>
      </c>
      <c r="C404" s="1017" t="s">
        <v>728</v>
      </c>
      <c r="D404" s="1014">
        <v>2127902</v>
      </c>
      <c r="E404" s="1018" t="s">
        <v>1194</v>
      </c>
      <c r="F404" s="1016" t="s">
        <v>1193</v>
      </c>
    </row>
    <row r="405" spans="2:6" ht="20.100000000000001" customHeight="1" x14ac:dyDescent="0.4">
      <c r="B405" s="1012" t="str">
        <f t="shared" si="6"/>
        <v>CSO2128001</v>
      </c>
      <c r="C405" s="1017" t="s">
        <v>728</v>
      </c>
      <c r="D405" s="1014">
        <v>2128001</v>
      </c>
      <c r="E405" s="1018" t="s">
        <v>1195</v>
      </c>
      <c r="F405" s="1016" t="s">
        <v>1196</v>
      </c>
    </row>
    <row r="406" spans="2:6" ht="20.100000000000001" customHeight="1" x14ac:dyDescent="0.4">
      <c r="B406" s="1012" t="str">
        <f t="shared" si="6"/>
        <v>CSO2128002</v>
      </c>
      <c r="C406" s="1017" t="s">
        <v>728</v>
      </c>
      <c r="D406" s="1014">
        <v>2128002</v>
      </c>
      <c r="E406" s="1018" t="s">
        <v>1197</v>
      </c>
      <c r="F406" s="1016" t="s">
        <v>1196</v>
      </c>
    </row>
    <row r="407" spans="2:6" ht="20.100000000000001" customHeight="1" x14ac:dyDescent="0.4">
      <c r="B407" s="1012" t="str">
        <f t="shared" si="6"/>
        <v>케미컬2128302</v>
      </c>
      <c r="C407" s="1017" t="s">
        <v>674</v>
      </c>
      <c r="D407" s="1014">
        <v>2128302</v>
      </c>
      <c r="E407" s="1018" t="s">
        <v>1198</v>
      </c>
      <c r="F407" s="1016" t="s">
        <v>791</v>
      </c>
    </row>
    <row r="408" spans="2:6" ht="20.100000000000001" customHeight="1" x14ac:dyDescent="0.4">
      <c r="B408" s="1012" t="str">
        <f t="shared" si="6"/>
        <v>케미컬2128303</v>
      </c>
      <c r="C408" s="1017" t="s">
        <v>674</v>
      </c>
      <c r="D408" s="1014">
        <v>2128303</v>
      </c>
      <c r="E408" s="1018" t="s">
        <v>1199</v>
      </c>
      <c r="F408" s="1016" t="s">
        <v>791</v>
      </c>
    </row>
    <row r="409" spans="2:6" ht="20.100000000000001" customHeight="1" x14ac:dyDescent="0.4">
      <c r="B409" s="1012" t="str">
        <f t="shared" si="6"/>
        <v>해외사업팀2128304</v>
      </c>
      <c r="C409" s="1017" t="s">
        <v>795</v>
      </c>
      <c r="D409" s="1014">
        <v>2128304</v>
      </c>
      <c r="E409" s="1018" t="s">
        <v>1200</v>
      </c>
      <c r="F409" s="1016" t="s">
        <v>791</v>
      </c>
    </row>
    <row r="410" spans="2:6" ht="20.100000000000001" customHeight="1" x14ac:dyDescent="0.4">
      <c r="B410" s="1012" t="str">
        <f t="shared" si="6"/>
        <v>CSO2128500</v>
      </c>
      <c r="C410" s="1017" t="s">
        <v>728</v>
      </c>
      <c r="D410" s="1014">
        <v>2128500</v>
      </c>
      <c r="E410" s="1018" t="s">
        <v>1201</v>
      </c>
      <c r="F410" s="1016" t="s">
        <v>1202</v>
      </c>
    </row>
    <row r="411" spans="2:6" ht="20.100000000000001" customHeight="1" x14ac:dyDescent="0.4">
      <c r="B411" s="1012" t="str">
        <f t="shared" si="6"/>
        <v>CSO2128501</v>
      </c>
      <c r="C411" s="1017" t="s">
        <v>728</v>
      </c>
      <c r="D411" s="1014">
        <v>2128501</v>
      </c>
      <c r="E411" s="1018" t="s">
        <v>1203</v>
      </c>
      <c r="F411" s="1016" t="s">
        <v>1202</v>
      </c>
    </row>
    <row r="412" spans="2:6" ht="20.100000000000001" customHeight="1" x14ac:dyDescent="0.4">
      <c r="B412" s="1012" t="str">
        <f t="shared" si="6"/>
        <v>CSO2128502</v>
      </c>
      <c r="C412" s="1017" t="s">
        <v>728</v>
      </c>
      <c r="D412" s="1014">
        <v>2128502</v>
      </c>
      <c r="E412" s="1018" t="s">
        <v>1204</v>
      </c>
      <c r="F412" s="1016" t="s">
        <v>1202</v>
      </c>
    </row>
    <row r="413" spans="2:6" ht="20.100000000000001" customHeight="1" x14ac:dyDescent="0.4">
      <c r="B413" s="1012" t="str">
        <f t="shared" si="6"/>
        <v>CSO2128601</v>
      </c>
      <c r="C413" s="1017" t="s">
        <v>728</v>
      </c>
      <c r="D413" s="1014">
        <v>2128601</v>
      </c>
      <c r="E413" s="1018" t="s">
        <v>1205</v>
      </c>
      <c r="F413" s="1016" t="s">
        <v>1206</v>
      </c>
    </row>
    <row r="414" spans="2:6" ht="20.100000000000001" customHeight="1" x14ac:dyDescent="0.4">
      <c r="B414" s="1012" t="str">
        <f t="shared" si="6"/>
        <v>CSO2128602</v>
      </c>
      <c r="C414" s="1017" t="s">
        <v>728</v>
      </c>
      <c r="D414" s="1014">
        <v>2128602</v>
      </c>
      <c r="E414" s="1018" t="s">
        <v>1207</v>
      </c>
      <c r="F414" s="1016" t="s">
        <v>1206</v>
      </c>
    </row>
    <row r="415" spans="2:6" ht="20.100000000000001" customHeight="1" x14ac:dyDescent="0.4">
      <c r="B415" s="1012" t="str">
        <f t="shared" si="6"/>
        <v>CSO2128701</v>
      </c>
      <c r="C415" s="1017" t="s">
        <v>728</v>
      </c>
      <c r="D415" s="1014">
        <v>2128701</v>
      </c>
      <c r="E415" s="1018" t="s">
        <v>1208</v>
      </c>
      <c r="F415" s="1016" t="s">
        <v>1206</v>
      </c>
    </row>
    <row r="416" spans="2:6" ht="20.100000000000001" customHeight="1" x14ac:dyDescent="0.4">
      <c r="B416" s="1012" t="str">
        <f t="shared" si="6"/>
        <v>CSO2128901</v>
      </c>
      <c r="C416" s="1017" t="s">
        <v>728</v>
      </c>
      <c r="D416" s="1014">
        <v>2128901</v>
      </c>
      <c r="E416" s="1018" t="s">
        <v>1209</v>
      </c>
      <c r="F416" s="1016" t="s">
        <v>1034</v>
      </c>
    </row>
    <row r="417" spans="2:6" ht="20.100000000000001" customHeight="1" x14ac:dyDescent="0.4">
      <c r="B417" s="1012" t="str">
        <f t="shared" si="6"/>
        <v>CSO2129000</v>
      </c>
      <c r="C417" s="1017" t="s">
        <v>728</v>
      </c>
      <c r="D417" s="1014">
        <v>2129000</v>
      </c>
      <c r="E417" s="1018" t="s">
        <v>1210</v>
      </c>
      <c r="F417" s="1016" t="s">
        <v>1034</v>
      </c>
    </row>
    <row r="418" spans="2:6" ht="20.100000000000001" customHeight="1" x14ac:dyDescent="0.4">
      <c r="B418" s="1012" t="str">
        <f t="shared" si="6"/>
        <v>CSO2129001</v>
      </c>
      <c r="C418" s="1017" t="s">
        <v>728</v>
      </c>
      <c r="D418" s="1014">
        <v>2129001</v>
      </c>
      <c r="E418" s="1018" t="s">
        <v>1211</v>
      </c>
      <c r="F418" s="1016" t="s">
        <v>1034</v>
      </c>
    </row>
    <row r="419" spans="2:6" ht="20.100000000000001" customHeight="1" x14ac:dyDescent="0.4">
      <c r="B419" s="1012" t="str">
        <f t="shared" si="6"/>
        <v>CSO2129101</v>
      </c>
      <c r="C419" s="1017" t="s">
        <v>728</v>
      </c>
      <c r="D419" s="1014">
        <v>2129101</v>
      </c>
      <c r="E419" s="1018" t="s">
        <v>1212</v>
      </c>
      <c r="F419" s="1016" t="s">
        <v>1213</v>
      </c>
    </row>
    <row r="420" spans="2:6" ht="20.100000000000001" customHeight="1" x14ac:dyDescent="0.4">
      <c r="B420" s="1012" t="str">
        <f t="shared" si="6"/>
        <v>CSO2129301</v>
      </c>
      <c r="C420" s="1017" t="s">
        <v>728</v>
      </c>
      <c r="D420" s="1014">
        <v>2129301</v>
      </c>
      <c r="E420" s="1018" t="s">
        <v>1214</v>
      </c>
      <c r="F420" s="1016" t="s">
        <v>1213</v>
      </c>
    </row>
    <row r="421" spans="2:6" ht="20.100000000000001" customHeight="1" x14ac:dyDescent="0.4">
      <c r="B421" s="1012" t="str">
        <f t="shared" si="6"/>
        <v>CSO2129401</v>
      </c>
      <c r="C421" s="1017" t="s">
        <v>728</v>
      </c>
      <c r="D421" s="1014">
        <v>2129401</v>
      </c>
      <c r="E421" s="1018" t="s">
        <v>1215</v>
      </c>
      <c r="F421" s="1016" t="s">
        <v>1213</v>
      </c>
    </row>
    <row r="422" spans="2:6" ht="20.100000000000001" customHeight="1" x14ac:dyDescent="0.4">
      <c r="B422" s="1012" t="str">
        <f t="shared" si="6"/>
        <v>케미컬2129600</v>
      </c>
      <c r="C422" s="1017" t="s">
        <v>674</v>
      </c>
      <c r="D422" s="1014">
        <v>2129600</v>
      </c>
      <c r="E422" s="1018" t="s">
        <v>1216</v>
      </c>
      <c r="F422" s="1016" t="s">
        <v>863</v>
      </c>
    </row>
    <row r="423" spans="2:6" ht="20.100000000000001" customHeight="1" x14ac:dyDescent="0.4">
      <c r="B423" s="1012" t="str">
        <f t="shared" si="6"/>
        <v>CSO2129601</v>
      </c>
      <c r="C423" s="1017" t="s">
        <v>728</v>
      </c>
      <c r="D423" s="1014">
        <v>2129601</v>
      </c>
      <c r="E423" s="1018" t="s">
        <v>1217</v>
      </c>
      <c r="F423" s="1016" t="s">
        <v>863</v>
      </c>
    </row>
    <row r="424" spans="2:6" ht="20.100000000000001" customHeight="1" x14ac:dyDescent="0.4">
      <c r="B424" s="1012" t="str">
        <f t="shared" si="6"/>
        <v>CSO2129602</v>
      </c>
      <c r="C424" s="1017" t="s">
        <v>728</v>
      </c>
      <c r="D424" s="1014">
        <v>2129602</v>
      </c>
      <c r="E424" s="1018" t="s">
        <v>1218</v>
      </c>
      <c r="F424" s="1016" t="s">
        <v>863</v>
      </c>
    </row>
    <row r="425" spans="2:6" ht="20.100000000000001" customHeight="1" x14ac:dyDescent="0.4">
      <c r="B425" s="1012" t="str">
        <f t="shared" si="6"/>
        <v>CSO2129701</v>
      </c>
      <c r="C425" s="1017" t="s">
        <v>728</v>
      </c>
      <c r="D425" s="1014">
        <v>2129701</v>
      </c>
      <c r="E425" s="1018" t="s">
        <v>1219</v>
      </c>
      <c r="F425" s="1016" t="s">
        <v>1220</v>
      </c>
    </row>
    <row r="426" spans="2:6" ht="20.100000000000001" customHeight="1" x14ac:dyDescent="0.4">
      <c r="B426" s="1012" t="str">
        <f t="shared" si="6"/>
        <v>CSO2130001</v>
      </c>
      <c r="C426" s="1017" t="s">
        <v>728</v>
      </c>
      <c r="D426" s="1014">
        <v>2130001</v>
      </c>
      <c r="E426" s="1018" t="s">
        <v>1221</v>
      </c>
      <c r="F426" s="1016" t="s">
        <v>1222</v>
      </c>
    </row>
    <row r="427" spans="2:6" ht="20.100000000000001" customHeight="1" x14ac:dyDescent="0.4">
      <c r="B427" s="1012" t="str">
        <f t="shared" si="6"/>
        <v>CSO2130101</v>
      </c>
      <c r="C427" s="1017" t="s">
        <v>728</v>
      </c>
      <c r="D427" s="1014">
        <v>2130101</v>
      </c>
      <c r="E427" s="1018" t="s">
        <v>1223</v>
      </c>
      <c r="F427" s="1016" t="s">
        <v>1222</v>
      </c>
    </row>
    <row r="428" spans="2:6" ht="20.100000000000001" customHeight="1" x14ac:dyDescent="0.4">
      <c r="B428" s="1012" t="str">
        <f t="shared" si="6"/>
        <v>CSO2130201</v>
      </c>
      <c r="C428" s="1017" t="s">
        <v>728</v>
      </c>
      <c r="D428" s="1014">
        <v>2130201</v>
      </c>
      <c r="E428" s="1018" t="s">
        <v>1224</v>
      </c>
      <c r="F428" s="1016" t="s">
        <v>1222</v>
      </c>
    </row>
    <row r="429" spans="2:6" ht="20.100000000000001" customHeight="1" x14ac:dyDescent="0.4">
      <c r="B429" s="1012" t="str">
        <f t="shared" si="6"/>
        <v>케미컬2200200</v>
      </c>
      <c r="C429" s="1017" t="s">
        <v>674</v>
      </c>
      <c r="D429" s="1014">
        <v>2200200</v>
      </c>
      <c r="E429" s="1018" t="s">
        <v>1225</v>
      </c>
      <c r="F429" s="1016" t="s">
        <v>1226</v>
      </c>
    </row>
    <row r="430" spans="2:6" ht="20.100000000000001" customHeight="1" x14ac:dyDescent="0.4">
      <c r="B430" s="1012" t="str">
        <f t="shared" si="6"/>
        <v>케미컬2200202</v>
      </c>
      <c r="C430" s="1017" t="s">
        <v>674</v>
      </c>
      <c r="D430" s="1014">
        <v>2200202</v>
      </c>
      <c r="E430" s="1018" t="s">
        <v>1227</v>
      </c>
      <c r="F430" s="1016" t="s">
        <v>1226</v>
      </c>
    </row>
    <row r="431" spans="2:6" ht="20.100000000000001" customHeight="1" x14ac:dyDescent="0.4">
      <c r="B431" s="1012" t="str">
        <f t="shared" si="6"/>
        <v>케미컬2200204</v>
      </c>
      <c r="C431" s="1017" t="s">
        <v>674</v>
      </c>
      <c r="D431" s="1014">
        <v>2200204</v>
      </c>
      <c r="E431" s="1018" t="s">
        <v>1228</v>
      </c>
      <c r="F431" s="1016" t="s">
        <v>1226</v>
      </c>
    </row>
    <row r="432" spans="2:6" ht="20.100000000000001" customHeight="1" x14ac:dyDescent="0.4">
      <c r="B432" s="1012" t="str">
        <f t="shared" si="6"/>
        <v>케미컬2200205</v>
      </c>
      <c r="C432" s="1017" t="s">
        <v>674</v>
      </c>
      <c r="D432" s="1014">
        <v>2200205</v>
      </c>
      <c r="E432" s="1018" t="s">
        <v>1229</v>
      </c>
      <c r="F432" s="1016" t="s">
        <v>1226</v>
      </c>
    </row>
    <row r="433" spans="2:6" ht="20.100000000000001" customHeight="1" x14ac:dyDescent="0.4">
      <c r="B433" s="1012" t="str">
        <f t="shared" si="6"/>
        <v>해외사업팀2200209</v>
      </c>
      <c r="C433" s="1017" t="s">
        <v>795</v>
      </c>
      <c r="D433" s="1014">
        <v>2200209</v>
      </c>
      <c r="E433" s="1018" t="s">
        <v>1230</v>
      </c>
      <c r="F433" s="1016" t="s">
        <v>1226</v>
      </c>
    </row>
    <row r="434" spans="2:6" ht="20.100000000000001" customHeight="1" x14ac:dyDescent="0.4">
      <c r="B434" s="1012" t="str">
        <f t="shared" si="6"/>
        <v>해외사업팀2200217</v>
      </c>
      <c r="C434" s="1017" t="s">
        <v>795</v>
      </c>
      <c r="D434" s="1014">
        <v>2200217</v>
      </c>
      <c r="E434" s="1018" t="s">
        <v>1231</v>
      </c>
      <c r="F434" s="1016" t="s">
        <v>1226</v>
      </c>
    </row>
    <row r="435" spans="2:6" ht="20.100000000000001" customHeight="1" x14ac:dyDescent="0.4">
      <c r="B435" s="1012" t="str">
        <f t="shared" si="6"/>
        <v>케미컬2200218</v>
      </c>
      <c r="C435" s="1017" t="s">
        <v>674</v>
      </c>
      <c r="D435" s="1014">
        <v>2200218</v>
      </c>
      <c r="E435" s="1018" t="s">
        <v>1232</v>
      </c>
      <c r="F435" s="1016" t="s">
        <v>1226</v>
      </c>
    </row>
    <row r="436" spans="2:6" ht="20.100000000000001" customHeight="1" x14ac:dyDescent="0.4">
      <c r="B436" s="1012" t="str">
        <f t="shared" si="6"/>
        <v>케미컬2200219</v>
      </c>
      <c r="C436" s="1017" t="s">
        <v>674</v>
      </c>
      <c r="D436" s="1014">
        <v>2200219</v>
      </c>
      <c r="E436" s="1018" t="s">
        <v>1233</v>
      </c>
      <c r="F436" s="1016" t="s">
        <v>1226</v>
      </c>
    </row>
    <row r="437" spans="2:6" ht="20.100000000000001" customHeight="1" x14ac:dyDescent="0.4">
      <c r="B437" s="1012" t="str">
        <f t="shared" si="6"/>
        <v>해외사업팀2200220</v>
      </c>
      <c r="C437" s="1017" t="s">
        <v>795</v>
      </c>
      <c r="D437" s="1014">
        <v>2200220</v>
      </c>
      <c r="E437" s="1018" t="s">
        <v>1234</v>
      </c>
      <c r="F437" s="1016" t="s">
        <v>1226</v>
      </c>
    </row>
    <row r="438" spans="2:6" ht="20.100000000000001" customHeight="1" x14ac:dyDescent="0.4">
      <c r="B438" s="1012" t="str">
        <f t="shared" si="6"/>
        <v>해외사업팀2200221</v>
      </c>
      <c r="C438" s="1017" t="s">
        <v>795</v>
      </c>
      <c r="D438" s="1014">
        <v>2200221</v>
      </c>
      <c r="E438" s="1018" t="s">
        <v>1235</v>
      </c>
      <c r="F438" s="1016" t="s">
        <v>1226</v>
      </c>
    </row>
    <row r="439" spans="2:6" ht="20.100000000000001" customHeight="1" x14ac:dyDescent="0.4">
      <c r="B439" s="1012" t="str">
        <f t="shared" si="6"/>
        <v>케미컬2200222</v>
      </c>
      <c r="C439" s="1017" t="s">
        <v>674</v>
      </c>
      <c r="D439" s="1014">
        <v>2200222</v>
      </c>
      <c r="E439" s="1018" t="s">
        <v>1236</v>
      </c>
      <c r="F439" s="1016" t="s">
        <v>1226</v>
      </c>
    </row>
    <row r="440" spans="2:6" ht="20.100000000000001" customHeight="1" x14ac:dyDescent="0.4">
      <c r="B440" s="1012" t="str">
        <f t="shared" si="6"/>
        <v>케미컬2200223</v>
      </c>
      <c r="C440" s="1017" t="s">
        <v>674</v>
      </c>
      <c r="D440" s="1014">
        <v>2200223</v>
      </c>
      <c r="E440" s="1018" t="s">
        <v>1237</v>
      </c>
      <c r="F440" s="1016" t="s">
        <v>1226</v>
      </c>
    </row>
    <row r="441" spans="2:6" ht="20.100000000000001" customHeight="1" x14ac:dyDescent="0.4">
      <c r="B441" s="1012" t="str">
        <f t="shared" si="6"/>
        <v>케미컬2200400</v>
      </c>
      <c r="C441" s="1017" t="s">
        <v>674</v>
      </c>
      <c r="D441" s="1014">
        <v>2200400</v>
      </c>
      <c r="E441" s="1018" t="s">
        <v>1238</v>
      </c>
      <c r="F441" s="1016" t="s">
        <v>1239</v>
      </c>
    </row>
    <row r="442" spans="2:6" ht="20.100000000000001" customHeight="1" x14ac:dyDescent="0.4">
      <c r="B442" s="1012" t="str">
        <f t="shared" si="6"/>
        <v>케미컬2200402</v>
      </c>
      <c r="C442" s="1017" t="s">
        <v>674</v>
      </c>
      <c r="D442" s="1014">
        <v>2200402</v>
      </c>
      <c r="E442" s="1018" t="s">
        <v>1240</v>
      </c>
      <c r="F442" s="1016" t="s">
        <v>1239</v>
      </c>
    </row>
    <row r="443" spans="2:6" ht="20.100000000000001" customHeight="1" x14ac:dyDescent="0.4">
      <c r="B443" s="1012" t="str">
        <f t="shared" si="6"/>
        <v>케미컬2200407</v>
      </c>
      <c r="C443" s="1017" t="s">
        <v>674</v>
      </c>
      <c r="D443" s="1014">
        <v>2200407</v>
      </c>
      <c r="E443" s="1018" t="s">
        <v>1241</v>
      </c>
      <c r="F443" s="1016" t="s">
        <v>1239</v>
      </c>
    </row>
    <row r="444" spans="2:6" ht="20.100000000000001" customHeight="1" x14ac:dyDescent="0.4">
      <c r="B444" s="1012" t="str">
        <f t="shared" si="6"/>
        <v>케미컬2200409</v>
      </c>
      <c r="C444" s="1017" t="s">
        <v>674</v>
      </c>
      <c r="D444" s="1014">
        <v>2200409</v>
      </c>
      <c r="E444" s="1018" t="s">
        <v>1242</v>
      </c>
      <c r="F444" s="1016" t="s">
        <v>1239</v>
      </c>
    </row>
    <row r="445" spans="2:6" ht="20.100000000000001" customHeight="1" x14ac:dyDescent="0.4">
      <c r="B445" s="1012" t="str">
        <f t="shared" si="6"/>
        <v>CSO2200410</v>
      </c>
      <c r="C445" s="1017" t="s">
        <v>728</v>
      </c>
      <c r="D445" s="1014">
        <v>2200410</v>
      </c>
      <c r="E445" s="1018" t="s">
        <v>1243</v>
      </c>
      <c r="F445" s="1016" t="s">
        <v>1239</v>
      </c>
    </row>
    <row r="446" spans="2:6" ht="20.100000000000001" customHeight="1" x14ac:dyDescent="0.4">
      <c r="B446" s="1012" t="str">
        <f t="shared" si="6"/>
        <v>케미컬2200602</v>
      </c>
      <c r="C446" s="1017" t="s">
        <v>674</v>
      </c>
      <c r="D446" s="1014">
        <v>2200602</v>
      </c>
      <c r="E446" s="1018" t="s">
        <v>1244</v>
      </c>
      <c r="F446" s="1016" t="s">
        <v>1245</v>
      </c>
    </row>
    <row r="447" spans="2:6" ht="20.100000000000001" customHeight="1" x14ac:dyDescent="0.4">
      <c r="B447" s="1012" t="str">
        <f t="shared" si="6"/>
        <v>케미컬2200604</v>
      </c>
      <c r="C447" s="1017" t="s">
        <v>674</v>
      </c>
      <c r="D447" s="1014">
        <v>2200604</v>
      </c>
      <c r="E447" s="1018" t="s">
        <v>1246</v>
      </c>
      <c r="F447" s="1016" t="s">
        <v>1245</v>
      </c>
    </row>
    <row r="448" spans="2:6" ht="20.100000000000001" customHeight="1" x14ac:dyDescent="0.4">
      <c r="B448" s="1012" t="str">
        <f t="shared" si="6"/>
        <v>CSO2201100</v>
      </c>
      <c r="C448" s="1017" t="s">
        <v>728</v>
      </c>
      <c r="D448" s="1014">
        <v>2201100</v>
      </c>
      <c r="E448" s="1018" t="s">
        <v>1247</v>
      </c>
      <c r="F448" s="1016" t="s">
        <v>1248</v>
      </c>
    </row>
    <row r="449" spans="2:6" ht="20.100000000000001" customHeight="1" x14ac:dyDescent="0.4">
      <c r="B449" s="1012" t="str">
        <f t="shared" si="6"/>
        <v>케미컬2201102</v>
      </c>
      <c r="C449" s="1017" t="s">
        <v>674</v>
      </c>
      <c r="D449" s="1014">
        <v>2201102</v>
      </c>
      <c r="E449" s="1018" t="s">
        <v>1249</v>
      </c>
      <c r="F449" s="1016" t="s">
        <v>1248</v>
      </c>
    </row>
    <row r="450" spans="2:6" ht="20.100000000000001" customHeight="1" x14ac:dyDescent="0.4">
      <c r="B450" s="1012" t="str">
        <f t="shared" si="6"/>
        <v>케미컬2202800</v>
      </c>
      <c r="C450" s="1017" t="s">
        <v>674</v>
      </c>
      <c r="D450" s="1014">
        <v>2202800</v>
      </c>
      <c r="E450" s="1018" t="s">
        <v>1250</v>
      </c>
      <c r="F450" s="1016" t="s">
        <v>1251</v>
      </c>
    </row>
    <row r="451" spans="2:6" ht="20.100000000000001" customHeight="1" x14ac:dyDescent="0.4">
      <c r="B451" s="1012" t="str">
        <f t="shared" si="6"/>
        <v>케미컬2202900</v>
      </c>
      <c r="C451" s="1017" t="s">
        <v>674</v>
      </c>
      <c r="D451" s="1014">
        <v>2202900</v>
      </c>
      <c r="E451" s="1018" t="s">
        <v>1252</v>
      </c>
      <c r="F451" s="1016" t="s">
        <v>1253</v>
      </c>
    </row>
    <row r="452" spans="2:6" ht="20.100000000000001" customHeight="1" x14ac:dyDescent="0.4">
      <c r="B452" s="1012" t="str">
        <f t="shared" ref="B452:B515" si="7">C452&amp;D452</f>
        <v>해외사업팀2203508</v>
      </c>
      <c r="C452" s="1017" t="s">
        <v>795</v>
      </c>
      <c r="D452" s="1014">
        <v>2203508</v>
      </c>
      <c r="E452" s="1018" t="s">
        <v>1254</v>
      </c>
      <c r="F452" s="1016" t="s">
        <v>1255</v>
      </c>
    </row>
    <row r="453" spans="2:6" ht="20.100000000000001" customHeight="1" x14ac:dyDescent="0.4">
      <c r="B453" s="1012" t="str">
        <f t="shared" si="7"/>
        <v>해외사업팀2203517</v>
      </c>
      <c r="C453" s="1017" t="s">
        <v>795</v>
      </c>
      <c r="D453" s="1014">
        <v>2203517</v>
      </c>
      <c r="E453" s="1018" t="s">
        <v>1256</v>
      </c>
      <c r="F453" s="1016" t="s">
        <v>1255</v>
      </c>
    </row>
    <row r="454" spans="2:6" ht="20.100000000000001" customHeight="1" x14ac:dyDescent="0.4">
      <c r="B454" s="1012" t="str">
        <f t="shared" si="7"/>
        <v>해외사업팀2203518</v>
      </c>
      <c r="C454" s="1017" t="s">
        <v>795</v>
      </c>
      <c r="D454" s="1014">
        <v>2203518</v>
      </c>
      <c r="E454" s="1018" t="s">
        <v>1257</v>
      </c>
      <c r="F454" s="1016" t="s">
        <v>1255</v>
      </c>
    </row>
    <row r="455" spans="2:6" ht="20.100000000000001" customHeight="1" x14ac:dyDescent="0.4">
      <c r="B455" s="1012" t="str">
        <f t="shared" si="7"/>
        <v>해외사업팀2203606</v>
      </c>
      <c r="C455" s="1017" t="s">
        <v>795</v>
      </c>
      <c r="D455" s="1014">
        <v>2203606</v>
      </c>
      <c r="E455" s="1018" t="s">
        <v>1258</v>
      </c>
      <c r="F455" s="1016" t="s">
        <v>1255</v>
      </c>
    </row>
    <row r="456" spans="2:6" ht="20.100000000000001" customHeight="1" x14ac:dyDescent="0.4">
      <c r="B456" s="1012" t="str">
        <f t="shared" si="7"/>
        <v>해외사업팀2203607</v>
      </c>
      <c r="C456" s="1017" t="s">
        <v>795</v>
      </c>
      <c r="D456" s="1014">
        <v>2203607</v>
      </c>
      <c r="E456" s="1018" t="s">
        <v>1259</v>
      </c>
      <c r="F456" s="1016" t="s">
        <v>1255</v>
      </c>
    </row>
    <row r="457" spans="2:6" ht="20.100000000000001" customHeight="1" x14ac:dyDescent="0.4">
      <c r="B457" s="1012" t="str">
        <f t="shared" si="7"/>
        <v>해외사업팀2203611</v>
      </c>
      <c r="C457" s="1017" t="s">
        <v>795</v>
      </c>
      <c r="D457" s="1014">
        <v>2203611</v>
      </c>
      <c r="E457" s="1018" t="s">
        <v>1260</v>
      </c>
      <c r="F457" s="1016" t="s">
        <v>1255</v>
      </c>
    </row>
    <row r="458" spans="2:6" ht="20.100000000000001" customHeight="1" x14ac:dyDescent="0.4">
      <c r="B458" s="1012" t="str">
        <f t="shared" si="7"/>
        <v>해외사업팀2203613</v>
      </c>
      <c r="C458" s="1017" t="s">
        <v>795</v>
      </c>
      <c r="D458" s="1014">
        <v>2203613</v>
      </c>
      <c r="E458" s="1018" t="s">
        <v>1261</v>
      </c>
      <c r="F458" s="1016" t="s">
        <v>1255</v>
      </c>
    </row>
    <row r="459" spans="2:6" ht="20.100000000000001" customHeight="1" x14ac:dyDescent="0.4">
      <c r="B459" s="1012" t="str">
        <f t="shared" si="7"/>
        <v>CSO2205200</v>
      </c>
      <c r="C459" s="1017" t="s">
        <v>728</v>
      </c>
      <c r="D459" s="1014">
        <v>2205200</v>
      </c>
      <c r="E459" s="1018" t="s">
        <v>1262</v>
      </c>
      <c r="F459" s="1016" t="s">
        <v>1248</v>
      </c>
    </row>
    <row r="460" spans="2:6" ht="20.100000000000001" customHeight="1" x14ac:dyDescent="0.4">
      <c r="B460" s="1012" t="str">
        <f t="shared" si="7"/>
        <v>CSO2205201</v>
      </c>
      <c r="C460" s="1017" t="s">
        <v>728</v>
      </c>
      <c r="D460" s="1014">
        <v>2205201</v>
      </c>
      <c r="E460" s="1018" t="s">
        <v>1263</v>
      </c>
      <c r="F460" s="1016" t="s">
        <v>1248</v>
      </c>
    </row>
    <row r="461" spans="2:6" ht="20.100000000000001" customHeight="1" x14ac:dyDescent="0.4">
      <c r="B461" s="1012" t="str">
        <f t="shared" si="7"/>
        <v>CSO2205202</v>
      </c>
      <c r="C461" s="1017" t="s">
        <v>728</v>
      </c>
      <c r="D461" s="1014">
        <v>2205202</v>
      </c>
      <c r="E461" s="1018" t="s">
        <v>1264</v>
      </c>
      <c r="F461" s="1016" t="s">
        <v>1248</v>
      </c>
    </row>
    <row r="462" spans="2:6" ht="20.100000000000001" customHeight="1" x14ac:dyDescent="0.4">
      <c r="B462" s="1012" t="str">
        <f t="shared" si="7"/>
        <v>케미컬2205804</v>
      </c>
      <c r="C462" s="1017" t="s">
        <v>674</v>
      </c>
      <c r="D462" s="1014">
        <v>2205804</v>
      </c>
      <c r="E462" s="1018" t="s">
        <v>1265</v>
      </c>
      <c r="F462" s="1016" t="s">
        <v>1226</v>
      </c>
    </row>
    <row r="463" spans="2:6" ht="20.100000000000001" customHeight="1" x14ac:dyDescent="0.4">
      <c r="B463" s="1012" t="str">
        <f t="shared" si="7"/>
        <v>케미컬2205900</v>
      </c>
      <c r="C463" s="1017" t="s">
        <v>674</v>
      </c>
      <c r="D463" s="1014">
        <v>2205900</v>
      </c>
      <c r="E463" s="1018" t="s">
        <v>1266</v>
      </c>
      <c r="F463" s="1016" t="s">
        <v>1239</v>
      </c>
    </row>
    <row r="464" spans="2:6" ht="20.100000000000001" customHeight="1" x14ac:dyDescent="0.4">
      <c r="B464" s="1012" t="str">
        <f t="shared" si="7"/>
        <v>케미컬2206000</v>
      </c>
      <c r="C464" s="1017" t="s">
        <v>674</v>
      </c>
      <c r="D464" s="1014">
        <v>2206000</v>
      </c>
      <c r="E464" s="1018" t="s">
        <v>1267</v>
      </c>
      <c r="F464" s="1016" t="s">
        <v>1239</v>
      </c>
    </row>
    <row r="465" spans="2:6" ht="20.100000000000001" customHeight="1" x14ac:dyDescent="0.4">
      <c r="B465" s="1012" t="str">
        <f t="shared" si="7"/>
        <v>케미컬2206001</v>
      </c>
      <c r="C465" s="1017" t="s">
        <v>674</v>
      </c>
      <c r="D465" s="1014">
        <v>2206001</v>
      </c>
      <c r="E465" s="1018" t="s">
        <v>1268</v>
      </c>
      <c r="F465" s="1016" t="s">
        <v>1239</v>
      </c>
    </row>
    <row r="466" spans="2:6" ht="20.100000000000001" customHeight="1" x14ac:dyDescent="0.4">
      <c r="B466" s="1012" t="str">
        <f t="shared" si="7"/>
        <v>케미컬2206002</v>
      </c>
      <c r="C466" s="1017" t="s">
        <v>674</v>
      </c>
      <c r="D466" s="1014">
        <v>2206002</v>
      </c>
      <c r="E466" s="1018" t="s">
        <v>1269</v>
      </c>
      <c r="F466" s="1016" t="s">
        <v>1239</v>
      </c>
    </row>
    <row r="467" spans="2:6" ht="20.100000000000001" customHeight="1" x14ac:dyDescent="0.4">
      <c r="B467" s="1012" t="str">
        <f t="shared" si="7"/>
        <v>OTC2206102</v>
      </c>
      <c r="C467" s="1017" t="s">
        <v>907</v>
      </c>
      <c r="D467" s="1014">
        <v>2206102</v>
      </c>
      <c r="E467" s="1018" t="s">
        <v>1270</v>
      </c>
      <c r="F467" s="1016" t="s">
        <v>1271</v>
      </c>
    </row>
    <row r="468" spans="2:6" ht="20.100000000000001" customHeight="1" x14ac:dyDescent="0.4">
      <c r="B468" s="1012" t="str">
        <f t="shared" si="7"/>
        <v>CSO2206200</v>
      </c>
      <c r="C468" s="1017" t="s">
        <v>728</v>
      </c>
      <c r="D468" s="1014">
        <v>2206200</v>
      </c>
      <c r="E468" s="1018" t="s">
        <v>1272</v>
      </c>
      <c r="F468" s="1016" t="s">
        <v>1273</v>
      </c>
    </row>
    <row r="469" spans="2:6" ht="20.100000000000001" customHeight="1" x14ac:dyDescent="0.4">
      <c r="B469" s="1012" t="str">
        <f t="shared" si="7"/>
        <v>CSO2206201</v>
      </c>
      <c r="C469" s="1017" t="s">
        <v>728</v>
      </c>
      <c r="D469" s="1014">
        <v>2206201</v>
      </c>
      <c r="E469" s="1018" t="s">
        <v>1274</v>
      </c>
      <c r="F469" s="1016" t="s">
        <v>1273</v>
      </c>
    </row>
    <row r="470" spans="2:6" ht="20.100000000000001" customHeight="1" x14ac:dyDescent="0.4">
      <c r="B470" s="1012" t="str">
        <f t="shared" si="7"/>
        <v>CSO2206202</v>
      </c>
      <c r="C470" s="1017" t="s">
        <v>728</v>
      </c>
      <c r="D470" s="1014">
        <v>2206202</v>
      </c>
      <c r="E470" s="1018" t="s">
        <v>1275</v>
      </c>
      <c r="F470" s="1016" t="s">
        <v>1273</v>
      </c>
    </row>
    <row r="471" spans="2:6" ht="20.100000000000001" customHeight="1" x14ac:dyDescent="0.4">
      <c r="B471" s="1012" t="str">
        <f t="shared" si="7"/>
        <v>CSO2206600</v>
      </c>
      <c r="C471" s="1017" t="s">
        <v>728</v>
      </c>
      <c r="D471" s="1014">
        <v>2206600</v>
      </c>
      <c r="E471" s="1018" t="s">
        <v>1276</v>
      </c>
      <c r="F471" s="1016" t="s">
        <v>1245</v>
      </c>
    </row>
    <row r="472" spans="2:6" ht="20.100000000000001" customHeight="1" x14ac:dyDescent="0.4">
      <c r="B472" s="1012" t="str">
        <f t="shared" si="7"/>
        <v>CSO2206601</v>
      </c>
      <c r="C472" s="1017" t="s">
        <v>728</v>
      </c>
      <c r="D472" s="1014">
        <v>2206601</v>
      </c>
      <c r="E472" s="1018" t="s">
        <v>1277</v>
      </c>
      <c r="F472" s="1016" t="s">
        <v>1245</v>
      </c>
    </row>
    <row r="473" spans="2:6" ht="20.100000000000001" customHeight="1" x14ac:dyDescent="0.4">
      <c r="B473" s="1012" t="str">
        <f t="shared" si="7"/>
        <v>CSO2206602</v>
      </c>
      <c r="C473" s="1017" t="s">
        <v>728</v>
      </c>
      <c r="D473" s="1014">
        <v>2206602</v>
      </c>
      <c r="E473" s="1018" t="s">
        <v>1278</v>
      </c>
      <c r="F473" s="1016" t="s">
        <v>1245</v>
      </c>
    </row>
    <row r="474" spans="2:6" ht="20.100000000000001" customHeight="1" x14ac:dyDescent="0.4">
      <c r="B474" s="1012" t="str">
        <f t="shared" si="7"/>
        <v>CSO2207100</v>
      </c>
      <c r="C474" s="1017" t="s">
        <v>728</v>
      </c>
      <c r="D474" s="1014">
        <v>2207100</v>
      </c>
      <c r="E474" s="1018" t="s">
        <v>1279</v>
      </c>
      <c r="F474" s="1016" t="s">
        <v>1280</v>
      </c>
    </row>
    <row r="475" spans="2:6" ht="20.100000000000001" customHeight="1" x14ac:dyDescent="0.4">
      <c r="B475" s="1012" t="str">
        <f t="shared" si="7"/>
        <v>CSO2207101</v>
      </c>
      <c r="C475" s="1017" t="s">
        <v>728</v>
      </c>
      <c r="D475" s="1014">
        <v>2207101</v>
      </c>
      <c r="E475" s="1018" t="s">
        <v>1281</v>
      </c>
      <c r="F475" s="1016" t="s">
        <v>1280</v>
      </c>
    </row>
    <row r="476" spans="2:6" ht="20.100000000000001" customHeight="1" x14ac:dyDescent="0.4">
      <c r="B476" s="1012" t="str">
        <f t="shared" si="7"/>
        <v>CSO2207102</v>
      </c>
      <c r="C476" s="1017" t="s">
        <v>728</v>
      </c>
      <c r="D476" s="1014">
        <v>2207102</v>
      </c>
      <c r="E476" s="1018" t="s">
        <v>1282</v>
      </c>
      <c r="F476" s="1016" t="s">
        <v>1280</v>
      </c>
    </row>
    <row r="477" spans="2:6" ht="20.100000000000001" customHeight="1" x14ac:dyDescent="0.4">
      <c r="B477" s="1012" t="str">
        <f t="shared" si="7"/>
        <v>CSO2207201</v>
      </c>
      <c r="C477" s="1017" t="s">
        <v>728</v>
      </c>
      <c r="D477" s="1014">
        <v>2207201</v>
      </c>
      <c r="E477" s="1018" t="s">
        <v>1283</v>
      </c>
      <c r="F477" s="1016" t="s">
        <v>1284</v>
      </c>
    </row>
    <row r="478" spans="2:6" ht="20.100000000000001" customHeight="1" x14ac:dyDescent="0.4">
      <c r="B478" s="1012" t="str">
        <f t="shared" si="7"/>
        <v>CSO2207300</v>
      </c>
      <c r="C478" s="1017" t="s">
        <v>728</v>
      </c>
      <c r="D478" s="1014">
        <v>2207300</v>
      </c>
      <c r="E478" s="1018" t="s">
        <v>1285</v>
      </c>
      <c r="F478" s="1016" t="s">
        <v>1286</v>
      </c>
    </row>
    <row r="479" spans="2:6" ht="20.100000000000001" customHeight="1" x14ac:dyDescent="0.4">
      <c r="B479" s="1012" t="str">
        <f t="shared" si="7"/>
        <v>CSO2207301</v>
      </c>
      <c r="C479" s="1017" t="s">
        <v>728</v>
      </c>
      <c r="D479" s="1014">
        <v>2207301</v>
      </c>
      <c r="E479" s="1018" t="s">
        <v>1287</v>
      </c>
      <c r="F479" s="1016" t="s">
        <v>1286</v>
      </c>
    </row>
    <row r="480" spans="2:6" ht="20.100000000000001" customHeight="1" x14ac:dyDescent="0.4">
      <c r="B480" s="1012" t="str">
        <f t="shared" si="7"/>
        <v>CSO2207302</v>
      </c>
      <c r="C480" s="1017" t="s">
        <v>728</v>
      </c>
      <c r="D480" s="1014">
        <v>2207302</v>
      </c>
      <c r="E480" s="1018" t="s">
        <v>1288</v>
      </c>
      <c r="F480" s="1016" t="s">
        <v>1286</v>
      </c>
    </row>
    <row r="481" spans="2:6" ht="20.100000000000001" customHeight="1" x14ac:dyDescent="0.4">
      <c r="B481" s="1012" t="str">
        <f t="shared" si="7"/>
        <v>CSO2207400</v>
      </c>
      <c r="C481" s="1017" t="s">
        <v>728</v>
      </c>
      <c r="D481" s="1014">
        <v>2207400</v>
      </c>
      <c r="E481" s="1018" t="s">
        <v>1289</v>
      </c>
      <c r="F481" s="1016" t="s">
        <v>1290</v>
      </c>
    </row>
    <row r="482" spans="2:6" ht="20.100000000000001" customHeight="1" x14ac:dyDescent="0.4">
      <c r="B482" s="1012" t="str">
        <f t="shared" si="7"/>
        <v>CSO2207401</v>
      </c>
      <c r="C482" s="1017" t="s">
        <v>728</v>
      </c>
      <c r="D482" s="1014">
        <v>2207401</v>
      </c>
      <c r="E482" s="1018" t="s">
        <v>1291</v>
      </c>
      <c r="F482" s="1016" t="s">
        <v>1290</v>
      </c>
    </row>
    <row r="483" spans="2:6" ht="20.100000000000001" customHeight="1" x14ac:dyDescent="0.4">
      <c r="B483" s="1012" t="str">
        <f t="shared" si="7"/>
        <v>CSO2207402</v>
      </c>
      <c r="C483" s="1017" t="s">
        <v>728</v>
      </c>
      <c r="D483" s="1014">
        <v>2207402</v>
      </c>
      <c r="E483" s="1018" t="s">
        <v>1292</v>
      </c>
      <c r="F483" s="1016" t="s">
        <v>1290</v>
      </c>
    </row>
    <row r="484" spans="2:6" ht="20.100000000000001" customHeight="1" x14ac:dyDescent="0.4">
      <c r="B484" s="1012" t="str">
        <f t="shared" si="7"/>
        <v>CSO2207500</v>
      </c>
      <c r="C484" s="1017" t="s">
        <v>728</v>
      </c>
      <c r="D484" s="1014">
        <v>2207500</v>
      </c>
      <c r="E484" s="1018" t="s">
        <v>1293</v>
      </c>
      <c r="F484" s="1016" t="s">
        <v>1290</v>
      </c>
    </row>
    <row r="485" spans="2:6" ht="20.100000000000001" customHeight="1" x14ac:dyDescent="0.4">
      <c r="B485" s="1012" t="str">
        <f t="shared" si="7"/>
        <v>CSO2207501</v>
      </c>
      <c r="C485" s="1017" t="s">
        <v>728</v>
      </c>
      <c r="D485" s="1014">
        <v>2207501</v>
      </c>
      <c r="E485" s="1018" t="s">
        <v>1294</v>
      </c>
      <c r="F485" s="1016" t="s">
        <v>1290</v>
      </c>
    </row>
    <row r="486" spans="2:6" ht="20.100000000000001" customHeight="1" x14ac:dyDescent="0.4">
      <c r="B486" s="1012" t="str">
        <f t="shared" si="7"/>
        <v>CSO2207502</v>
      </c>
      <c r="C486" s="1017" t="s">
        <v>728</v>
      </c>
      <c r="D486" s="1014">
        <v>2207502</v>
      </c>
      <c r="E486" s="1018" t="s">
        <v>1295</v>
      </c>
      <c r="F486" s="1016" t="s">
        <v>1290</v>
      </c>
    </row>
    <row r="487" spans="2:6" ht="20.100000000000001" customHeight="1" x14ac:dyDescent="0.4">
      <c r="B487" s="1012" t="str">
        <f t="shared" si="7"/>
        <v>CSO2207600</v>
      </c>
      <c r="C487" s="1017" t="s">
        <v>728</v>
      </c>
      <c r="D487" s="1014">
        <v>2207600</v>
      </c>
      <c r="E487" s="1018" t="s">
        <v>1296</v>
      </c>
      <c r="F487" s="1016" t="s">
        <v>1297</v>
      </c>
    </row>
    <row r="488" spans="2:6" ht="20.100000000000001" customHeight="1" x14ac:dyDescent="0.4">
      <c r="B488" s="1012" t="str">
        <f t="shared" si="7"/>
        <v>CSO2207601</v>
      </c>
      <c r="C488" s="1017" t="s">
        <v>728</v>
      </c>
      <c r="D488" s="1014">
        <v>2207601</v>
      </c>
      <c r="E488" s="1018" t="s">
        <v>1298</v>
      </c>
      <c r="F488" s="1016" t="s">
        <v>1297</v>
      </c>
    </row>
    <row r="489" spans="2:6" ht="20.100000000000001" customHeight="1" x14ac:dyDescent="0.4">
      <c r="B489" s="1012" t="str">
        <f t="shared" si="7"/>
        <v>CSO2207700</v>
      </c>
      <c r="C489" s="1017" t="s">
        <v>728</v>
      </c>
      <c r="D489" s="1014">
        <v>2207700</v>
      </c>
      <c r="E489" s="1018" t="s">
        <v>1299</v>
      </c>
      <c r="F489" s="1016" t="s">
        <v>1300</v>
      </c>
    </row>
    <row r="490" spans="2:6" ht="20.100000000000001" customHeight="1" x14ac:dyDescent="0.4">
      <c r="B490" s="1012" t="str">
        <f t="shared" si="7"/>
        <v>CSO2207701</v>
      </c>
      <c r="C490" s="1017" t="s">
        <v>728</v>
      </c>
      <c r="D490" s="1014">
        <v>2207701</v>
      </c>
      <c r="E490" s="1018" t="s">
        <v>1301</v>
      </c>
      <c r="F490" s="1016" t="s">
        <v>1300</v>
      </c>
    </row>
    <row r="491" spans="2:6" ht="20.100000000000001" customHeight="1" x14ac:dyDescent="0.4">
      <c r="B491" s="1012" t="str">
        <f t="shared" si="7"/>
        <v>CSO2207702</v>
      </c>
      <c r="C491" s="1017" t="s">
        <v>728</v>
      </c>
      <c r="D491" s="1014">
        <v>2207702</v>
      </c>
      <c r="E491" s="1018" t="s">
        <v>1302</v>
      </c>
      <c r="F491" s="1016" t="s">
        <v>1300</v>
      </c>
    </row>
    <row r="492" spans="2:6" ht="20.100000000000001" customHeight="1" x14ac:dyDescent="0.4">
      <c r="B492" s="1012" t="str">
        <f t="shared" si="7"/>
        <v>CSO2207800</v>
      </c>
      <c r="C492" s="1017" t="s">
        <v>728</v>
      </c>
      <c r="D492" s="1014">
        <v>2207800</v>
      </c>
      <c r="E492" s="1018" t="s">
        <v>1303</v>
      </c>
      <c r="F492" s="1016" t="s">
        <v>1304</v>
      </c>
    </row>
    <row r="493" spans="2:6" ht="20.100000000000001" customHeight="1" x14ac:dyDescent="0.4">
      <c r="B493" s="1012" t="str">
        <f t="shared" si="7"/>
        <v>CSO2207801</v>
      </c>
      <c r="C493" s="1017" t="s">
        <v>728</v>
      </c>
      <c r="D493" s="1014">
        <v>2207801</v>
      </c>
      <c r="E493" s="1018" t="s">
        <v>1305</v>
      </c>
      <c r="F493" s="1016" t="s">
        <v>1304</v>
      </c>
    </row>
    <row r="494" spans="2:6" ht="20.100000000000001" customHeight="1" x14ac:dyDescent="0.4">
      <c r="B494" s="1012" t="str">
        <f t="shared" si="7"/>
        <v>CSO2207802</v>
      </c>
      <c r="C494" s="1017" t="s">
        <v>728</v>
      </c>
      <c r="D494" s="1014">
        <v>2207802</v>
      </c>
      <c r="E494" s="1018" t="s">
        <v>1306</v>
      </c>
      <c r="F494" s="1016" t="s">
        <v>1304</v>
      </c>
    </row>
    <row r="495" spans="2:6" ht="20.100000000000001" customHeight="1" x14ac:dyDescent="0.4">
      <c r="B495" s="1012" t="str">
        <f t="shared" si="7"/>
        <v>CSO2207901</v>
      </c>
      <c r="C495" s="1017" t="s">
        <v>728</v>
      </c>
      <c r="D495" s="1014">
        <v>2207901</v>
      </c>
      <c r="E495" s="1018" t="s">
        <v>1307</v>
      </c>
      <c r="F495" s="1016" t="s">
        <v>1308</v>
      </c>
    </row>
    <row r="496" spans="2:6" ht="20.100000000000001" customHeight="1" x14ac:dyDescent="0.4">
      <c r="B496" s="1012" t="str">
        <f t="shared" si="7"/>
        <v>CSO2207902</v>
      </c>
      <c r="C496" s="1017" t="s">
        <v>728</v>
      </c>
      <c r="D496" s="1014">
        <v>2207902</v>
      </c>
      <c r="E496" s="1018" t="s">
        <v>1309</v>
      </c>
      <c r="F496" s="1016" t="s">
        <v>1308</v>
      </c>
    </row>
    <row r="497" spans="2:6" ht="20.100000000000001" customHeight="1" x14ac:dyDescent="0.4">
      <c r="B497" s="1012" t="str">
        <f t="shared" si="7"/>
        <v>CSO2208001</v>
      </c>
      <c r="C497" s="1017" t="s">
        <v>728</v>
      </c>
      <c r="D497" s="1014">
        <v>2208001</v>
      </c>
      <c r="E497" s="1018" t="s">
        <v>1310</v>
      </c>
      <c r="F497" s="1016" t="s">
        <v>1308</v>
      </c>
    </row>
    <row r="498" spans="2:6" ht="20.100000000000001" customHeight="1" x14ac:dyDescent="0.4">
      <c r="B498" s="1012" t="str">
        <f t="shared" si="7"/>
        <v>CSO2208002</v>
      </c>
      <c r="C498" s="1017" t="s">
        <v>728</v>
      </c>
      <c r="D498" s="1014">
        <v>2208002</v>
      </c>
      <c r="E498" s="1018" t="s">
        <v>1311</v>
      </c>
      <c r="F498" s="1016" t="s">
        <v>1308</v>
      </c>
    </row>
    <row r="499" spans="2:6" ht="20.100000000000001" customHeight="1" x14ac:dyDescent="0.4">
      <c r="B499" s="1012" t="str">
        <f t="shared" si="7"/>
        <v>CSO2208100</v>
      </c>
      <c r="C499" s="1017" t="s">
        <v>728</v>
      </c>
      <c r="D499" s="1014">
        <v>2208100</v>
      </c>
      <c r="E499" s="1018" t="s">
        <v>1312</v>
      </c>
      <c r="F499" s="1016" t="s">
        <v>1245</v>
      </c>
    </row>
    <row r="500" spans="2:6" ht="20.100000000000001" customHeight="1" x14ac:dyDescent="0.4">
      <c r="B500" s="1012" t="str">
        <f t="shared" si="7"/>
        <v>CSO2208101</v>
      </c>
      <c r="C500" s="1017" t="s">
        <v>728</v>
      </c>
      <c r="D500" s="1014">
        <v>2208101</v>
      </c>
      <c r="E500" s="1018" t="s">
        <v>1313</v>
      </c>
      <c r="F500" s="1016" t="s">
        <v>1245</v>
      </c>
    </row>
    <row r="501" spans="2:6" ht="20.100000000000001" customHeight="1" x14ac:dyDescent="0.4">
      <c r="B501" s="1012" t="str">
        <f t="shared" si="7"/>
        <v>CSO2208102</v>
      </c>
      <c r="C501" s="1017" t="s">
        <v>728</v>
      </c>
      <c r="D501" s="1014">
        <v>2208102</v>
      </c>
      <c r="E501" s="1018" t="s">
        <v>1314</v>
      </c>
      <c r="F501" s="1016" t="s">
        <v>1245</v>
      </c>
    </row>
    <row r="502" spans="2:6" ht="20.100000000000001" customHeight="1" x14ac:dyDescent="0.4">
      <c r="B502" s="1012" t="str">
        <f t="shared" si="7"/>
        <v>CSO2208201</v>
      </c>
      <c r="C502" s="1017" t="s">
        <v>728</v>
      </c>
      <c r="D502" s="1014">
        <v>2208201</v>
      </c>
      <c r="E502" s="1018" t="s">
        <v>1315</v>
      </c>
      <c r="F502" s="1016" t="s">
        <v>1300</v>
      </c>
    </row>
    <row r="503" spans="2:6" ht="20.100000000000001" customHeight="1" x14ac:dyDescent="0.4">
      <c r="B503" s="1012" t="str">
        <f t="shared" si="7"/>
        <v>CSO2208202</v>
      </c>
      <c r="C503" s="1017" t="s">
        <v>728</v>
      </c>
      <c r="D503" s="1014">
        <v>2208202</v>
      </c>
      <c r="E503" s="1018" t="s">
        <v>1316</v>
      </c>
      <c r="F503" s="1016" t="s">
        <v>1300</v>
      </c>
    </row>
    <row r="504" spans="2:6" ht="20.100000000000001" customHeight="1" x14ac:dyDescent="0.4">
      <c r="B504" s="1012" t="str">
        <f t="shared" si="7"/>
        <v>케미컬2400101</v>
      </c>
      <c r="C504" s="1017" t="s">
        <v>674</v>
      </c>
      <c r="D504" s="1014">
        <v>2400101</v>
      </c>
      <c r="E504" s="1018" t="s">
        <v>1317</v>
      </c>
      <c r="F504" s="1016" t="s">
        <v>1318</v>
      </c>
    </row>
    <row r="505" spans="2:6" ht="20.100000000000001" customHeight="1" x14ac:dyDescent="0.4">
      <c r="B505" s="1012" t="str">
        <f t="shared" si="7"/>
        <v>케미컬2400200</v>
      </c>
      <c r="C505" s="1017" t="s">
        <v>674</v>
      </c>
      <c r="D505" s="1014">
        <v>2400200</v>
      </c>
      <c r="E505" s="1018" t="s">
        <v>1319</v>
      </c>
      <c r="F505" s="1016" t="s">
        <v>1318</v>
      </c>
    </row>
    <row r="506" spans="2:6" ht="20.100000000000001" customHeight="1" x14ac:dyDescent="0.4">
      <c r="B506" s="1012" t="str">
        <f t="shared" si="7"/>
        <v>케미컬2400201</v>
      </c>
      <c r="C506" s="1017" t="s">
        <v>674</v>
      </c>
      <c r="D506" s="1014">
        <v>2400201</v>
      </c>
      <c r="E506" s="1018" t="s">
        <v>1320</v>
      </c>
      <c r="F506" s="1016" t="s">
        <v>1318</v>
      </c>
    </row>
    <row r="507" spans="2:6" ht="20.100000000000001" customHeight="1" x14ac:dyDescent="0.4">
      <c r="B507" s="1012" t="str">
        <f t="shared" si="7"/>
        <v>CSO3000800</v>
      </c>
      <c r="C507" s="1017" t="s">
        <v>728</v>
      </c>
      <c r="D507" s="1014">
        <v>3000800</v>
      </c>
      <c r="E507" s="1018" t="s">
        <v>959</v>
      </c>
      <c r="F507" s="1016" t="s">
        <v>934</v>
      </c>
    </row>
    <row r="508" spans="2:6" ht="20.100000000000001" customHeight="1" x14ac:dyDescent="0.4">
      <c r="B508" s="1012" t="str">
        <f t="shared" si="7"/>
        <v>CSO3000806</v>
      </c>
      <c r="C508" s="1017" t="s">
        <v>728</v>
      </c>
      <c r="D508" s="1014">
        <v>3000806</v>
      </c>
      <c r="E508" s="1018" t="s">
        <v>960</v>
      </c>
      <c r="F508" s="1016" t="s">
        <v>934</v>
      </c>
    </row>
    <row r="509" spans="2:6" ht="20.100000000000001" customHeight="1" x14ac:dyDescent="0.4">
      <c r="B509" s="1012" t="str">
        <f t="shared" si="7"/>
        <v>CSO3000807</v>
      </c>
      <c r="C509" s="1017" t="s">
        <v>728</v>
      </c>
      <c r="D509" s="1014">
        <v>3000807</v>
      </c>
      <c r="E509" s="1018" t="s">
        <v>961</v>
      </c>
      <c r="F509" s="1016" t="s">
        <v>934</v>
      </c>
    </row>
    <row r="510" spans="2:6" ht="20.100000000000001" customHeight="1" x14ac:dyDescent="0.4">
      <c r="B510" s="1012" t="str">
        <f t="shared" si="7"/>
        <v>CSO3000900</v>
      </c>
      <c r="C510" s="1017" t="s">
        <v>728</v>
      </c>
      <c r="D510" s="1014">
        <v>3000900</v>
      </c>
      <c r="E510" s="1018" t="s">
        <v>1321</v>
      </c>
      <c r="F510" s="1016" t="s">
        <v>934</v>
      </c>
    </row>
    <row r="511" spans="2:6" ht="20.100000000000001" customHeight="1" x14ac:dyDescent="0.4">
      <c r="B511" s="1012" t="str">
        <f t="shared" si="7"/>
        <v>CSO3000906</v>
      </c>
      <c r="C511" s="1017" t="s">
        <v>728</v>
      </c>
      <c r="D511" s="1014">
        <v>3000906</v>
      </c>
      <c r="E511" s="1018" t="s">
        <v>935</v>
      </c>
      <c r="F511" s="1016" t="s">
        <v>934</v>
      </c>
    </row>
    <row r="512" spans="2:6" ht="20.100000000000001" customHeight="1" x14ac:dyDescent="0.4">
      <c r="B512" s="1012" t="str">
        <f t="shared" si="7"/>
        <v>CSO3000907</v>
      </c>
      <c r="C512" s="1017" t="s">
        <v>728</v>
      </c>
      <c r="D512" s="1014">
        <v>3000907</v>
      </c>
      <c r="E512" s="1018" t="s">
        <v>936</v>
      </c>
      <c r="F512" s="1016" t="s">
        <v>934</v>
      </c>
    </row>
    <row r="513" spans="2:6" ht="20.100000000000001" customHeight="1" x14ac:dyDescent="0.4">
      <c r="B513" s="1012" t="str">
        <f t="shared" si="7"/>
        <v>CSO3001900</v>
      </c>
      <c r="C513" s="1017" t="s">
        <v>728</v>
      </c>
      <c r="D513" s="1014">
        <v>3001900</v>
      </c>
      <c r="E513" s="1018" t="s">
        <v>1322</v>
      </c>
      <c r="F513" s="1016" t="s">
        <v>736</v>
      </c>
    </row>
    <row r="514" spans="2:6" ht="20.100000000000001" customHeight="1" x14ac:dyDescent="0.4">
      <c r="B514" s="1012" t="str">
        <f t="shared" si="7"/>
        <v>CSO3001901</v>
      </c>
      <c r="C514" s="1017" t="s">
        <v>728</v>
      </c>
      <c r="D514" s="1014">
        <v>3001901</v>
      </c>
      <c r="E514" s="1018" t="s">
        <v>1323</v>
      </c>
      <c r="F514" s="1016" t="s">
        <v>736</v>
      </c>
    </row>
    <row r="515" spans="2:6" ht="20.100000000000001" customHeight="1" x14ac:dyDescent="0.4">
      <c r="B515" s="1012" t="str">
        <f t="shared" si="7"/>
        <v>CSO3001903</v>
      </c>
      <c r="C515" s="1017" t="s">
        <v>728</v>
      </c>
      <c r="D515" s="1014">
        <v>3001903</v>
      </c>
      <c r="E515" s="1018" t="s">
        <v>1324</v>
      </c>
      <c r="F515" s="1016" t="s">
        <v>736</v>
      </c>
    </row>
    <row r="516" spans="2:6" ht="20.100000000000001" customHeight="1" x14ac:dyDescent="0.4">
      <c r="B516" s="1012" t="str">
        <f t="shared" ref="B516:B579" si="8">C516&amp;D516</f>
        <v>CSO3003601</v>
      </c>
      <c r="C516" s="1017" t="s">
        <v>728</v>
      </c>
      <c r="D516" s="1014">
        <v>3003601</v>
      </c>
      <c r="E516" s="1018" t="s">
        <v>1325</v>
      </c>
      <c r="F516" s="1016" t="s">
        <v>857</v>
      </c>
    </row>
    <row r="517" spans="2:6" ht="20.100000000000001" customHeight="1" x14ac:dyDescent="0.4">
      <c r="B517" s="1012" t="str">
        <f t="shared" si="8"/>
        <v>CSO3003602</v>
      </c>
      <c r="C517" s="1017" t="s">
        <v>728</v>
      </c>
      <c r="D517" s="1014">
        <v>3003602</v>
      </c>
      <c r="E517" s="1018" t="s">
        <v>1326</v>
      </c>
      <c r="F517" s="1016" t="s">
        <v>857</v>
      </c>
    </row>
    <row r="518" spans="2:6" ht="20.100000000000001" customHeight="1" x14ac:dyDescent="0.4">
      <c r="B518" s="1012" t="str">
        <f t="shared" si="8"/>
        <v>CSO3005200</v>
      </c>
      <c r="C518" s="1017" t="s">
        <v>728</v>
      </c>
      <c r="D518" s="1014">
        <v>3005200</v>
      </c>
      <c r="E518" s="1018" t="s">
        <v>1327</v>
      </c>
      <c r="F518" s="1016" t="s">
        <v>983</v>
      </c>
    </row>
    <row r="519" spans="2:6" ht="20.100000000000001" customHeight="1" x14ac:dyDescent="0.4">
      <c r="B519" s="1012" t="str">
        <f t="shared" si="8"/>
        <v>CSO3005203</v>
      </c>
      <c r="C519" s="1017" t="s">
        <v>728</v>
      </c>
      <c r="D519" s="1014">
        <v>3005203</v>
      </c>
      <c r="E519" s="1018" t="s">
        <v>1328</v>
      </c>
      <c r="F519" s="1016" t="s">
        <v>983</v>
      </c>
    </row>
    <row r="520" spans="2:6" ht="20.100000000000001" customHeight="1" x14ac:dyDescent="0.4">
      <c r="B520" s="1012" t="str">
        <f t="shared" si="8"/>
        <v>CSO3005300</v>
      </c>
      <c r="C520" s="1017" t="s">
        <v>728</v>
      </c>
      <c r="D520" s="1014">
        <v>3005300</v>
      </c>
      <c r="E520" s="1018" t="s">
        <v>1329</v>
      </c>
      <c r="F520" s="1016" t="s">
        <v>983</v>
      </c>
    </row>
    <row r="521" spans="2:6" ht="20.100000000000001" customHeight="1" x14ac:dyDescent="0.4">
      <c r="B521" s="1012" t="str">
        <f t="shared" si="8"/>
        <v>CSO3005303</v>
      </c>
      <c r="C521" s="1017" t="s">
        <v>728</v>
      </c>
      <c r="D521" s="1014">
        <v>3005303</v>
      </c>
      <c r="E521" s="1018" t="s">
        <v>1330</v>
      </c>
      <c r="F521" s="1016" t="s">
        <v>983</v>
      </c>
    </row>
    <row r="522" spans="2:6" ht="20.100000000000001" customHeight="1" x14ac:dyDescent="0.4">
      <c r="B522" s="1012" t="str">
        <f t="shared" si="8"/>
        <v>CSO3005800</v>
      </c>
      <c r="C522" s="1017" t="s">
        <v>728</v>
      </c>
      <c r="D522" s="1014">
        <v>3005800</v>
      </c>
      <c r="E522" s="1018" t="s">
        <v>1331</v>
      </c>
      <c r="F522" s="1016" t="s">
        <v>1332</v>
      </c>
    </row>
    <row r="523" spans="2:6" ht="20.100000000000001" customHeight="1" x14ac:dyDescent="0.4">
      <c r="B523" s="1012" t="str">
        <f t="shared" si="8"/>
        <v>CSO3005805</v>
      </c>
      <c r="C523" s="1017" t="s">
        <v>728</v>
      </c>
      <c r="D523" s="1014">
        <v>3005805</v>
      </c>
      <c r="E523" s="1018" t="s">
        <v>1333</v>
      </c>
      <c r="F523" s="1016" t="s">
        <v>1332</v>
      </c>
    </row>
    <row r="524" spans="2:6" ht="20.100000000000001" customHeight="1" x14ac:dyDescent="0.4">
      <c r="B524" s="1012" t="str">
        <f t="shared" si="8"/>
        <v>CSO3005806</v>
      </c>
      <c r="C524" s="1017" t="s">
        <v>728</v>
      </c>
      <c r="D524" s="1014">
        <v>3005806</v>
      </c>
      <c r="E524" s="1018" t="s">
        <v>1334</v>
      </c>
      <c r="F524" s="1016" t="s">
        <v>1332</v>
      </c>
    </row>
    <row r="525" spans="2:6" ht="20.100000000000001" customHeight="1" x14ac:dyDescent="0.4">
      <c r="B525" s="1012" t="str">
        <f t="shared" si="8"/>
        <v>CSO3007600</v>
      </c>
      <c r="C525" s="1017" t="s">
        <v>728</v>
      </c>
      <c r="D525" s="1014">
        <v>3007600</v>
      </c>
      <c r="E525" s="1018" t="s">
        <v>1109</v>
      </c>
      <c r="F525" s="1016" t="s">
        <v>986</v>
      </c>
    </row>
    <row r="526" spans="2:6" ht="20.100000000000001" customHeight="1" x14ac:dyDescent="0.4">
      <c r="B526" s="1012" t="str">
        <f t="shared" si="8"/>
        <v>CSO3007606</v>
      </c>
      <c r="C526" s="1017" t="s">
        <v>728</v>
      </c>
      <c r="D526" s="1014">
        <v>3007606</v>
      </c>
      <c r="E526" s="1018" t="s">
        <v>1110</v>
      </c>
      <c r="F526" s="1016" t="s">
        <v>986</v>
      </c>
    </row>
    <row r="527" spans="2:6" ht="20.100000000000001" customHeight="1" x14ac:dyDescent="0.4">
      <c r="B527" s="1012" t="str">
        <f t="shared" si="8"/>
        <v>CSO3007607</v>
      </c>
      <c r="C527" s="1017" t="s">
        <v>728</v>
      </c>
      <c r="D527" s="1014">
        <v>3007607</v>
      </c>
      <c r="E527" s="1018" t="s">
        <v>1111</v>
      </c>
      <c r="F527" s="1016" t="s">
        <v>986</v>
      </c>
    </row>
    <row r="528" spans="2:6" ht="20.100000000000001" customHeight="1" x14ac:dyDescent="0.4">
      <c r="B528" s="1012" t="str">
        <f t="shared" si="8"/>
        <v>CSO3008900</v>
      </c>
      <c r="C528" s="1017" t="s">
        <v>728</v>
      </c>
      <c r="D528" s="1014">
        <v>3008900</v>
      </c>
      <c r="E528" s="1018" t="s">
        <v>1335</v>
      </c>
      <c r="F528" s="1016" t="s">
        <v>1336</v>
      </c>
    </row>
    <row r="529" spans="2:6" ht="20.100000000000001" customHeight="1" x14ac:dyDescent="0.4">
      <c r="B529" s="1012" t="str">
        <f t="shared" si="8"/>
        <v>CSO3008901</v>
      </c>
      <c r="C529" s="1017" t="s">
        <v>728</v>
      </c>
      <c r="D529" s="1014">
        <v>3008901</v>
      </c>
      <c r="E529" s="1018" t="s">
        <v>1337</v>
      </c>
      <c r="F529" s="1016" t="s">
        <v>1336</v>
      </c>
    </row>
    <row r="530" spans="2:6" ht="20.100000000000001" customHeight="1" x14ac:dyDescent="0.4">
      <c r="B530" s="1012" t="str">
        <f t="shared" si="8"/>
        <v>CSO3008902</v>
      </c>
      <c r="C530" s="1017" t="s">
        <v>728</v>
      </c>
      <c r="D530" s="1014">
        <v>3008902</v>
      </c>
      <c r="E530" s="1018" t="s">
        <v>1338</v>
      </c>
      <c r="F530" s="1016" t="s">
        <v>1336</v>
      </c>
    </row>
    <row r="531" spans="2:6" ht="20.100000000000001" customHeight="1" x14ac:dyDescent="0.4">
      <c r="B531" s="1012" t="str">
        <f t="shared" si="8"/>
        <v>CSO3009000</v>
      </c>
      <c r="C531" s="1017" t="s">
        <v>728</v>
      </c>
      <c r="D531" s="1014">
        <v>3009000</v>
      </c>
      <c r="E531" s="1018" t="s">
        <v>1339</v>
      </c>
      <c r="F531" s="1016" t="s">
        <v>1340</v>
      </c>
    </row>
    <row r="532" spans="2:6" ht="20.100000000000001" customHeight="1" x14ac:dyDescent="0.4">
      <c r="B532" s="1012" t="str">
        <f t="shared" si="8"/>
        <v>CSO3009001</v>
      </c>
      <c r="C532" s="1017" t="s">
        <v>728</v>
      </c>
      <c r="D532" s="1014">
        <v>3009001</v>
      </c>
      <c r="E532" s="1018" t="s">
        <v>1341</v>
      </c>
      <c r="F532" s="1016" t="s">
        <v>1340</v>
      </c>
    </row>
    <row r="533" spans="2:6" ht="20.100000000000001" customHeight="1" x14ac:dyDescent="0.4">
      <c r="B533" s="1012" t="str">
        <f t="shared" si="8"/>
        <v>CSO3009002</v>
      </c>
      <c r="C533" s="1017" t="s">
        <v>728</v>
      </c>
      <c r="D533" s="1014">
        <v>3009002</v>
      </c>
      <c r="E533" s="1018" t="s">
        <v>1342</v>
      </c>
      <c r="F533" s="1016" t="s">
        <v>1340</v>
      </c>
    </row>
    <row r="534" spans="2:6" ht="20.100000000000001" customHeight="1" x14ac:dyDescent="0.4">
      <c r="B534" s="1012" t="str">
        <f t="shared" si="8"/>
        <v>CMO상업3009302</v>
      </c>
      <c r="C534" s="1017" t="s">
        <v>1343</v>
      </c>
      <c r="D534" s="1014">
        <v>3009302</v>
      </c>
      <c r="E534" s="1018" t="s">
        <v>1344</v>
      </c>
      <c r="F534" s="1016" t="s">
        <v>1345</v>
      </c>
    </row>
    <row r="535" spans="2:6" ht="20.100000000000001" customHeight="1" x14ac:dyDescent="0.4">
      <c r="B535" s="1012" t="str">
        <f t="shared" si="8"/>
        <v>CMO상업3009303</v>
      </c>
      <c r="C535" s="1017" t="s">
        <v>1343</v>
      </c>
      <c r="D535" s="1014">
        <v>3009303</v>
      </c>
      <c r="E535" s="1018" t="s">
        <v>1346</v>
      </c>
      <c r="F535" s="1016" t="s">
        <v>1345</v>
      </c>
    </row>
    <row r="536" spans="2:6" ht="20.100000000000001" customHeight="1" x14ac:dyDescent="0.4">
      <c r="B536" s="1012" t="str">
        <f t="shared" si="8"/>
        <v>CMO상업3009308</v>
      </c>
      <c r="C536" s="1017" t="s">
        <v>1343</v>
      </c>
      <c r="D536" s="1014">
        <v>3009308</v>
      </c>
      <c r="E536" s="1018" t="s">
        <v>1347</v>
      </c>
      <c r="F536" s="1016" t="s">
        <v>1345</v>
      </c>
    </row>
    <row r="537" spans="2:6" ht="20.100000000000001" customHeight="1" x14ac:dyDescent="0.4">
      <c r="B537" s="1012" t="str">
        <f t="shared" si="8"/>
        <v>CMO상업3009401</v>
      </c>
      <c r="C537" s="1017" t="s">
        <v>1343</v>
      </c>
      <c r="D537" s="1014">
        <v>3009401</v>
      </c>
      <c r="E537" s="1018" t="s">
        <v>1348</v>
      </c>
      <c r="F537" s="1016" t="s">
        <v>1349</v>
      </c>
    </row>
    <row r="538" spans="2:6" ht="20.100000000000001" customHeight="1" x14ac:dyDescent="0.4">
      <c r="B538" s="1012" t="str">
        <f t="shared" si="8"/>
        <v>CMO상업3009408</v>
      </c>
      <c r="C538" s="1017" t="s">
        <v>1343</v>
      </c>
      <c r="D538" s="1014">
        <v>3009408</v>
      </c>
      <c r="E538" s="1018" t="s">
        <v>1350</v>
      </c>
      <c r="F538" s="1016" t="s">
        <v>1349</v>
      </c>
    </row>
    <row r="539" spans="2:6" ht="20.100000000000001" customHeight="1" x14ac:dyDescent="0.4">
      <c r="B539" s="1012" t="str">
        <f t="shared" si="8"/>
        <v>CMO상업3009409</v>
      </c>
      <c r="C539" s="1017" t="s">
        <v>1343</v>
      </c>
      <c r="D539" s="1014">
        <v>3009409</v>
      </c>
      <c r="E539" s="1018" t="s">
        <v>1351</v>
      </c>
      <c r="F539" s="1016" t="s">
        <v>1349</v>
      </c>
    </row>
    <row r="540" spans="2:6" ht="20.100000000000001" customHeight="1" x14ac:dyDescent="0.4">
      <c r="B540" s="1012" t="str">
        <f t="shared" si="8"/>
        <v>CMO상업3009410</v>
      </c>
      <c r="C540" s="1017" t="s">
        <v>1343</v>
      </c>
      <c r="D540" s="1014">
        <v>3009410</v>
      </c>
      <c r="E540" s="1018" t="s">
        <v>1352</v>
      </c>
      <c r="F540" s="1016" t="s">
        <v>1349</v>
      </c>
    </row>
    <row r="541" spans="2:6" ht="20.100000000000001" customHeight="1" x14ac:dyDescent="0.4">
      <c r="B541" s="1012" t="str">
        <f t="shared" si="8"/>
        <v>CMO상업3009411</v>
      </c>
      <c r="C541" s="1017" t="s">
        <v>1343</v>
      </c>
      <c r="D541" s="1014">
        <v>3009411</v>
      </c>
      <c r="E541" s="1018" t="s">
        <v>1353</v>
      </c>
      <c r="F541" s="1016" t="s">
        <v>1349</v>
      </c>
    </row>
    <row r="542" spans="2:6" ht="20.100000000000001" customHeight="1" x14ac:dyDescent="0.4">
      <c r="B542" s="1012" t="str">
        <f t="shared" si="8"/>
        <v>CMO상업3009412</v>
      </c>
      <c r="C542" s="1017" t="s">
        <v>1343</v>
      </c>
      <c r="D542" s="1014">
        <v>3009412</v>
      </c>
      <c r="E542" s="1018" t="s">
        <v>1354</v>
      </c>
      <c r="F542" s="1016" t="s">
        <v>1349</v>
      </c>
    </row>
    <row r="543" spans="2:6" ht="20.100000000000001" customHeight="1" x14ac:dyDescent="0.4">
      <c r="B543" s="1012" t="str">
        <f t="shared" si="8"/>
        <v>CMO상업3009413</v>
      </c>
      <c r="C543" s="1017" t="s">
        <v>1343</v>
      </c>
      <c r="D543" s="1014">
        <v>3009413</v>
      </c>
      <c r="E543" s="1018" t="s">
        <v>1355</v>
      </c>
      <c r="F543" s="1016" t="s">
        <v>1349</v>
      </c>
    </row>
    <row r="544" spans="2:6" ht="20.100000000000001" customHeight="1" x14ac:dyDescent="0.4">
      <c r="B544" s="1012" t="str">
        <f t="shared" si="8"/>
        <v>CMO상업3009414</v>
      </c>
      <c r="C544" s="1017" t="s">
        <v>1343</v>
      </c>
      <c r="D544" s="1014">
        <v>3009414</v>
      </c>
      <c r="E544" s="1018" t="s">
        <v>1356</v>
      </c>
      <c r="F544" s="1016" t="s">
        <v>1349</v>
      </c>
    </row>
    <row r="545" spans="2:6" ht="20.100000000000001" customHeight="1" x14ac:dyDescent="0.4">
      <c r="B545" s="1012" t="str">
        <f t="shared" si="8"/>
        <v>CMO상업3009415</v>
      </c>
      <c r="C545" s="1017" t="s">
        <v>1343</v>
      </c>
      <c r="D545" s="1014">
        <v>3009415</v>
      </c>
      <c r="E545" s="1018" t="s">
        <v>1357</v>
      </c>
      <c r="F545" s="1016" t="s">
        <v>1349</v>
      </c>
    </row>
    <row r="546" spans="2:6" ht="20.100000000000001" customHeight="1" x14ac:dyDescent="0.4">
      <c r="B546" s="1012" t="str">
        <f t="shared" si="8"/>
        <v>CMO상업3009416</v>
      </c>
      <c r="C546" s="1017" t="s">
        <v>1343</v>
      </c>
      <c r="D546" s="1014">
        <v>3009416</v>
      </c>
      <c r="E546" s="1018" t="s">
        <v>1358</v>
      </c>
      <c r="F546" s="1016" t="s">
        <v>1349</v>
      </c>
    </row>
    <row r="547" spans="2:6" ht="20.100000000000001" customHeight="1" x14ac:dyDescent="0.4">
      <c r="B547" s="1012" t="str">
        <f t="shared" si="8"/>
        <v>CMO상업3009417</v>
      </c>
      <c r="C547" s="1017" t="s">
        <v>1343</v>
      </c>
      <c r="D547" s="1014">
        <v>3009417</v>
      </c>
      <c r="E547" s="1018" t="s">
        <v>1359</v>
      </c>
      <c r="F547" s="1016" t="s">
        <v>1349</v>
      </c>
    </row>
    <row r="548" spans="2:6" ht="20.100000000000001" customHeight="1" x14ac:dyDescent="0.4">
      <c r="B548" s="1012" t="str">
        <f t="shared" si="8"/>
        <v>CMO상업3009418</v>
      </c>
      <c r="C548" s="1017" t="s">
        <v>1343</v>
      </c>
      <c r="D548" s="1014">
        <v>3009418</v>
      </c>
      <c r="E548" s="1018" t="s">
        <v>1360</v>
      </c>
      <c r="F548" s="1016" t="s">
        <v>1349</v>
      </c>
    </row>
    <row r="549" spans="2:6" ht="20.100000000000001" customHeight="1" x14ac:dyDescent="0.4">
      <c r="B549" s="1012" t="str">
        <f t="shared" si="8"/>
        <v>CMO상업3009419</v>
      </c>
      <c r="C549" s="1017" t="s">
        <v>1343</v>
      </c>
      <c r="D549" s="1014">
        <v>3009419</v>
      </c>
      <c r="E549" s="1018" t="s">
        <v>1361</v>
      </c>
      <c r="F549" s="1016" t="s">
        <v>1349</v>
      </c>
    </row>
    <row r="550" spans="2:6" ht="20.100000000000001" customHeight="1" x14ac:dyDescent="0.4">
      <c r="B550" s="1012" t="str">
        <f t="shared" si="8"/>
        <v>CMO상업3009420</v>
      </c>
      <c r="C550" s="1017" t="s">
        <v>1343</v>
      </c>
      <c r="D550" s="1014">
        <v>3009420</v>
      </c>
      <c r="E550" s="1018" t="s">
        <v>1362</v>
      </c>
      <c r="F550" s="1016" t="s">
        <v>1349</v>
      </c>
    </row>
    <row r="551" spans="2:6" ht="20.100000000000001" customHeight="1" x14ac:dyDescent="0.4">
      <c r="B551" s="1012" t="str">
        <f t="shared" si="8"/>
        <v>CMO상업3009421</v>
      </c>
      <c r="C551" s="1017" t="s">
        <v>1343</v>
      </c>
      <c r="D551" s="1014">
        <v>3009421</v>
      </c>
      <c r="E551" s="1018" t="s">
        <v>1363</v>
      </c>
      <c r="F551" s="1016" t="s">
        <v>1349</v>
      </c>
    </row>
    <row r="552" spans="2:6" ht="20.100000000000001" customHeight="1" x14ac:dyDescent="0.4">
      <c r="B552" s="1012" t="str">
        <f t="shared" si="8"/>
        <v>CMO상업3009422</v>
      </c>
      <c r="C552" s="1017" t="s">
        <v>1343</v>
      </c>
      <c r="D552" s="1014">
        <v>3009422</v>
      </c>
      <c r="E552" s="1018" t="s">
        <v>1364</v>
      </c>
      <c r="F552" s="1016" t="s">
        <v>1349</v>
      </c>
    </row>
    <row r="553" spans="2:6" ht="20.100000000000001" customHeight="1" x14ac:dyDescent="0.4">
      <c r="B553" s="1012" t="str">
        <f t="shared" si="8"/>
        <v>CMO상업3009423</v>
      </c>
      <c r="C553" s="1017" t="s">
        <v>1343</v>
      </c>
      <c r="D553" s="1014">
        <v>3009423</v>
      </c>
      <c r="E553" s="1018" t="s">
        <v>1365</v>
      </c>
      <c r="F553" s="1016" t="s">
        <v>1349</v>
      </c>
    </row>
    <row r="554" spans="2:6" ht="20.100000000000001" customHeight="1" x14ac:dyDescent="0.4">
      <c r="B554" s="1012" t="str">
        <f t="shared" si="8"/>
        <v>CMO상업3009426</v>
      </c>
      <c r="C554" s="1017" t="s">
        <v>1343</v>
      </c>
      <c r="D554" s="1014">
        <v>3009426</v>
      </c>
      <c r="E554" s="1018" t="s">
        <v>1351</v>
      </c>
      <c r="F554" s="1016" t="s">
        <v>1349</v>
      </c>
    </row>
    <row r="555" spans="2:6" ht="20.100000000000001" customHeight="1" x14ac:dyDescent="0.4">
      <c r="B555" s="1012" t="str">
        <f t="shared" si="8"/>
        <v>CSO3009600</v>
      </c>
      <c r="C555" s="1017" t="s">
        <v>728</v>
      </c>
      <c r="D555" s="1014">
        <v>3009600</v>
      </c>
      <c r="E555" s="1018" t="s">
        <v>1366</v>
      </c>
      <c r="F555" s="1016" t="s">
        <v>1367</v>
      </c>
    </row>
    <row r="556" spans="2:6" ht="20.100000000000001" customHeight="1" x14ac:dyDescent="0.4">
      <c r="B556" s="1012" t="str">
        <f t="shared" si="8"/>
        <v>CSO3009601</v>
      </c>
      <c r="C556" s="1017" t="s">
        <v>728</v>
      </c>
      <c r="D556" s="1014">
        <v>3009601</v>
      </c>
      <c r="E556" s="1018" t="s">
        <v>1368</v>
      </c>
      <c r="F556" s="1016" t="s">
        <v>1367</v>
      </c>
    </row>
    <row r="557" spans="2:6" ht="20.100000000000001" customHeight="1" x14ac:dyDescent="0.4">
      <c r="B557" s="1012" t="str">
        <f t="shared" si="8"/>
        <v>CSO3009602</v>
      </c>
      <c r="C557" s="1017" t="s">
        <v>728</v>
      </c>
      <c r="D557" s="1014">
        <v>3009602</v>
      </c>
      <c r="E557" s="1018" t="s">
        <v>1369</v>
      </c>
      <c r="F557" s="1016" t="s">
        <v>1367</v>
      </c>
    </row>
    <row r="558" spans="2:6" ht="20.100000000000001" customHeight="1" x14ac:dyDescent="0.4">
      <c r="B558" s="1012" t="str">
        <f t="shared" si="8"/>
        <v>CSO3009700</v>
      </c>
      <c r="C558" s="1017" t="s">
        <v>728</v>
      </c>
      <c r="D558" s="1014">
        <v>3009700</v>
      </c>
      <c r="E558" s="1018" t="s">
        <v>1370</v>
      </c>
      <c r="F558" s="1016" t="s">
        <v>1371</v>
      </c>
    </row>
    <row r="559" spans="2:6" ht="20.100000000000001" customHeight="1" x14ac:dyDescent="0.4">
      <c r="B559" s="1012" t="str">
        <f t="shared" si="8"/>
        <v>CSO3009701</v>
      </c>
      <c r="C559" s="1017" t="s">
        <v>728</v>
      </c>
      <c r="D559" s="1014">
        <v>3009701</v>
      </c>
      <c r="E559" s="1018" t="s">
        <v>1372</v>
      </c>
      <c r="F559" s="1016" t="s">
        <v>1371</v>
      </c>
    </row>
    <row r="560" spans="2:6" ht="20.100000000000001" customHeight="1" x14ac:dyDescent="0.4">
      <c r="B560" s="1012" t="str">
        <f t="shared" si="8"/>
        <v>CSO3009800</v>
      </c>
      <c r="C560" s="1017" t="s">
        <v>728</v>
      </c>
      <c r="D560" s="1014">
        <v>3009800</v>
      </c>
      <c r="E560" s="1018" t="s">
        <v>1373</v>
      </c>
      <c r="F560" s="1016" t="s">
        <v>1374</v>
      </c>
    </row>
    <row r="561" spans="2:6" ht="20.100000000000001" customHeight="1" x14ac:dyDescent="0.4">
      <c r="B561" s="1012" t="str">
        <f t="shared" si="8"/>
        <v>CSO3009801</v>
      </c>
      <c r="C561" s="1017" t="s">
        <v>728</v>
      </c>
      <c r="D561" s="1014">
        <v>3009801</v>
      </c>
      <c r="E561" s="1018" t="s">
        <v>1375</v>
      </c>
      <c r="F561" s="1016" t="s">
        <v>1374</v>
      </c>
    </row>
    <row r="562" spans="2:6" ht="20.100000000000001" customHeight="1" x14ac:dyDescent="0.4">
      <c r="B562" s="1012" t="str">
        <f t="shared" si="8"/>
        <v>CSO3009802</v>
      </c>
      <c r="C562" s="1017" t="s">
        <v>728</v>
      </c>
      <c r="D562" s="1014">
        <v>3009802</v>
      </c>
      <c r="E562" s="1018" t="s">
        <v>1376</v>
      </c>
      <c r="F562" s="1016" t="s">
        <v>1374</v>
      </c>
    </row>
    <row r="563" spans="2:6" ht="20.100000000000001" customHeight="1" x14ac:dyDescent="0.4">
      <c r="B563" s="1012" t="str">
        <f t="shared" si="8"/>
        <v>CSO3009900</v>
      </c>
      <c r="C563" s="1017" t="s">
        <v>728</v>
      </c>
      <c r="D563" s="1014">
        <v>3009900</v>
      </c>
      <c r="E563" s="1018" t="s">
        <v>1377</v>
      </c>
      <c r="F563" s="1016" t="s">
        <v>1378</v>
      </c>
    </row>
    <row r="564" spans="2:6" ht="20.100000000000001" customHeight="1" x14ac:dyDescent="0.4">
      <c r="B564" s="1012" t="str">
        <f t="shared" si="8"/>
        <v>CSO3009901</v>
      </c>
      <c r="C564" s="1017" t="s">
        <v>728</v>
      </c>
      <c r="D564" s="1014">
        <v>3009901</v>
      </c>
      <c r="E564" s="1018" t="s">
        <v>1379</v>
      </c>
      <c r="F564" s="1016" t="s">
        <v>1378</v>
      </c>
    </row>
    <row r="565" spans="2:6" ht="20.100000000000001" customHeight="1" x14ac:dyDescent="0.4">
      <c r="B565" s="1012" t="str">
        <f t="shared" si="8"/>
        <v>CSO3009902</v>
      </c>
      <c r="C565" s="1017" t="s">
        <v>728</v>
      </c>
      <c r="D565" s="1014">
        <v>3009902</v>
      </c>
      <c r="E565" s="1018" t="s">
        <v>1380</v>
      </c>
      <c r="F565" s="1016" t="s">
        <v>1378</v>
      </c>
    </row>
    <row r="566" spans="2:6" ht="20.100000000000001" customHeight="1" x14ac:dyDescent="0.4">
      <c r="B566" s="1012" t="str">
        <f t="shared" si="8"/>
        <v>CSO3010000</v>
      </c>
      <c r="C566" s="1017" t="s">
        <v>728</v>
      </c>
      <c r="D566" s="1014">
        <v>3010000</v>
      </c>
      <c r="E566" s="1018" t="s">
        <v>1381</v>
      </c>
      <c r="F566" s="1016" t="s">
        <v>1378</v>
      </c>
    </row>
    <row r="567" spans="2:6" ht="20.100000000000001" customHeight="1" x14ac:dyDescent="0.4">
      <c r="B567" s="1012" t="str">
        <f t="shared" si="8"/>
        <v>CSO3010001</v>
      </c>
      <c r="C567" s="1017" t="s">
        <v>728</v>
      </c>
      <c r="D567" s="1014">
        <v>3010001</v>
      </c>
      <c r="E567" s="1018" t="s">
        <v>1382</v>
      </c>
      <c r="F567" s="1016" t="s">
        <v>1378</v>
      </c>
    </row>
    <row r="568" spans="2:6" ht="20.100000000000001" customHeight="1" x14ac:dyDescent="0.4">
      <c r="B568" s="1012" t="str">
        <f t="shared" si="8"/>
        <v>CSO3010002</v>
      </c>
      <c r="C568" s="1017" t="s">
        <v>728</v>
      </c>
      <c r="D568" s="1014">
        <v>3010002</v>
      </c>
      <c r="E568" s="1018" t="s">
        <v>1383</v>
      </c>
      <c r="F568" s="1016" t="s">
        <v>1378</v>
      </c>
    </row>
    <row r="569" spans="2:6" ht="20.100000000000001" customHeight="1" x14ac:dyDescent="0.4">
      <c r="B569" s="1012" t="str">
        <f t="shared" si="8"/>
        <v>CSO3010100</v>
      </c>
      <c r="C569" s="1017" t="s">
        <v>728</v>
      </c>
      <c r="D569" s="1014">
        <v>3010100</v>
      </c>
      <c r="E569" s="1018" t="s">
        <v>1384</v>
      </c>
      <c r="F569" s="1016" t="s">
        <v>1385</v>
      </c>
    </row>
    <row r="570" spans="2:6" ht="20.100000000000001" customHeight="1" x14ac:dyDescent="0.4">
      <c r="B570" s="1012" t="str">
        <f t="shared" si="8"/>
        <v>CSO3010101</v>
      </c>
      <c r="C570" s="1017" t="s">
        <v>728</v>
      </c>
      <c r="D570" s="1014">
        <v>3010101</v>
      </c>
      <c r="E570" s="1018" t="s">
        <v>1386</v>
      </c>
      <c r="F570" s="1016" t="s">
        <v>1385</v>
      </c>
    </row>
    <row r="571" spans="2:6" ht="20.100000000000001" customHeight="1" x14ac:dyDescent="0.4">
      <c r="B571" s="1012" t="str">
        <f t="shared" si="8"/>
        <v>CSO3010103</v>
      </c>
      <c r="C571" s="1017" t="s">
        <v>728</v>
      </c>
      <c r="D571" s="1014">
        <v>3010103</v>
      </c>
      <c r="E571" s="1018" t="s">
        <v>1387</v>
      </c>
      <c r="F571" s="1016" t="s">
        <v>1385</v>
      </c>
    </row>
    <row r="572" spans="2:6" ht="20.100000000000001" customHeight="1" x14ac:dyDescent="0.4">
      <c r="B572" s="1012" t="str">
        <f t="shared" si="8"/>
        <v>CSO3010201</v>
      </c>
      <c r="C572" s="1017" t="s">
        <v>728</v>
      </c>
      <c r="D572" s="1014">
        <v>3010201</v>
      </c>
      <c r="E572" s="1018" t="s">
        <v>1388</v>
      </c>
      <c r="F572" s="1016" t="s">
        <v>1389</v>
      </c>
    </row>
    <row r="573" spans="2:6" ht="20.100000000000001" customHeight="1" x14ac:dyDescent="0.4">
      <c r="B573" s="1012" t="str">
        <f t="shared" si="8"/>
        <v>CSO3010300</v>
      </c>
      <c r="C573" s="1017" t="s">
        <v>728</v>
      </c>
      <c r="D573" s="1014">
        <v>3010300</v>
      </c>
      <c r="E573" s="1018" t="s">
        <v>1390</v>
      </c>
      <c r="F573" s="1016" t="s">
        <v>1391</v>
      </c>
    </row>
    <row r="574" spans="2:6" ht="20.100000000000001" customHeight="1" x14ac:dyDescent="0.4">
      <c r="B574" s="1012" t="str">
        <f t="shared" si="8"/>
        <v>CSO3010301</v>
      </c>
      <c r="C574" s="1017" t="s">
        <v>728</v>
      </c>
      <c r="D574" s="1014">
        <v>3010301</v>
      </c>
      <c r="E574" s="1018" t="s">
        <v>1392</v>
      </c>
      <c r="F574" s="1016" t="s">
        <v>1391</v>
      </c>
    </row>
    <row r="575" spans="2:6" ht="20.100000000000001" customHeight="1" x14ac:dyDescent="0.4">
      <c r="B575" s="1012" t="str">
        <f t="shared" si="8"/>
        <v>CSO3010302</v>
      </c>
      <c r="C575" s="1017" t="s">
        <v>728</v>
      </c>
      <c r="D575" s="1014">
        <v>3010302</v>
      </c>
      <c r="E575" s="1018" t="s">
        <v>1393</v>
      </c>
      <c r="F575" s="1016" t="s">
        <v>1391</v>
      </c>
    </row>
    <row r="576" spans="2:6" ht="20.100000000000001" customHeight="1" x14ac:dyDescent="0.4">
      <c r="B576" s="1012" t="str">
        <f t="shared" si="8"/>
        <v>CSO3010400</v>
      </c>
      <c r="C576" s="1017" t="s">
        <v>728</v>
      </c>
      <c r="D576" s="1014">
        <v>3010400</v>
      </c>
      <c r="E576" s="1018" t="s">
        <v>1394</v>
      </c>
      <c r="F576" s="1016" t="s">
        <v>1395</v>
      </c>
    </row>
    <row r="577" spans="2:6" ht="20.100000000000001" customHeight="1" x14ac:dyDescent="0.4">
      <c r="B577" s="1012" t="str">
        <f t="shared" si="8"/>
        <v>CSO3010401</v>
      </c>
      <c r="C577" s="1017" t="s">
        <v>728</v>
      </c>
      <c r="D577" s="1014">
        <v>3010401</v>
      </c>
      <c r="E577" s="1018" t="s">
        <v>1396</v>
      </c>
      <c r="F577" s="1016" t="s">
        <v>1395</v>
      </c>
    </row>
    <row r="578" spans="2:6" ht="20.100000000000001" customHeight="1" x14ac:dyDescent="0.4">
      <c r="B578" s="1012" t="str">
        <f t="shared" si="8"/>
        <v>CSO3010402</v>
      </c>
      <c r="C578" s="1017" t="s">
        <v>728</v>
      </c>
      <c r="D578" s="1014">
        <v>3010402</v>
      </c>
      <c r="E578" s="1018" t="s">
        <v>1397</v>
      </c>
      <c r="F578" s="1016" t="s">
        <v>1395</v>
      </c>
    </row>
    <row r="579" spans="2:6" ht="20.100000000000001" customHeight="1" x14ac:dyDescent="0.4">
      <c r="B579" s="1012" t="str">
        <f t="shared" si="8"/>
        <v>CSO3010500</v>
      </c>
      <c r="C579" s="1017" t="s">
        <v>728</v>
      </c>
      <c r="D579" s="1014">
        <v>3010500</v>
      </c>
      <c r="E579" s="1018" t="s">
        <v>1398</v>
      </c>
      <c r="F579" s="1016" t="s">
        <v>1399</v>
      </c>
    </row>
    <row r="580" spans="2:6" ht="20.100000000000001" customHeight="1" x14ac:dyDescent="0.4">
      <c r="B580" s="1012" t="str">
        <f t="shared" ref="B580:B643" si="9">C580&amp;D580</f>
        <v>CSO3010501</v>
      </c>
      <c r="C580" s="1017" t="s">
        <v>728</v>
      </c>
      <c r="D580" s="1014">
        <v>3010501</v>
      </c>
      <c r="E580" s="1018" t="s">
        <v>1400</v>
      </c>
      <c r="F580" s="1016" t="s">
        <v>1399</v>
      </c>
    </row>
    <row r="581" spans="2:6" ht="20.100000000000001" customHeight="1" x14ac:dyDescent="0.4">
      <c r="B581" s="1012" t="str">
        <f t="shared" si="9"/>
        <v>CSO3010502</v>
      </c>
      <c r="C581" s="1017" t="s">
        <v>728</v>
      </c>
      <c r="D581" s="1014">
        <v>3010502</v>
      </c>
      <c r="E581" s="1018" t="s">
        <v>1401</v>
      </c>
      <c r="F581" s="1016" t="s">
        <v>1399</v>
      </c>
    </row>
    <row r="582" spans="2:6" ht="20.100000000000001" customHeight="1" x14ac:dyDescent="0.4">
      <c r="B582" s="1012" t="str">
        <f t="shared" si="9"/>
        <v>CSO3010700</v>
      </c>
      <c r="C582" s="1017" t="s">
        <v>728</v>
      </c>
      <c r="D582" s="1014">
        <v>3010700</v>
      </c>
      <c r="E582" s="1018" t="s">
        <v>1402</v>
      </c>
      <c r="F582" s="1016" t="s">
        <v>1403</v>
      </c>
    </row>
    <row r="583" spans="2:6" ht="20.100000000000001" customHeight="1" x14ac:dyDescent="0.4">
      <c r="B583" s="1012" t="str">
        <f t="shared" si="9"/>
        <v>CSO3010701</v>
      </c>
      <c r="C583" s="1017" t="s">
        <v>728</v>
      </c>
      <c r="D583" s="1014">
        <v>3010701</v>
      </c>
      <c r="E583" s="1018" t="s">
        <v>1404</v>
      </c>
      <c r="F583" s="1016" t="s">
        <v>1403</v>
      </c>
    </row>
    <row r="584" spans="2:6" ht="20.100000000000001" customHeight="1" x14ac:dyDescent="0.4">
      <c r="B584" s="1012" t="str">
        <f t="shared" si="9"/>
        <v>CSO3010702</v>
      </c>
      <c r="C584" s="1017" t="s">
        <v>728</v>
      </c>
      <c r="D584" s="1014">
        <v>3010702</v>
      </c>
      <c r="E584" s="1018" t="s">
        <v>1405</v>
      </c>
      <c r="F584" s="1016" t="s">
        <v>1403</v>
      </c>
    </row>
    <row r="585" spans="2:6" ht="20.100000000000001" customHeight="1" x14ac:dyDescent="0.4">
      <c r="B585" s="1012" t="str">
        <f t="shared" si="9"/>
        <v>CSO3010703</v>
      </c>
      <c r="C585" s="1017" t="s">
        <v>728</v>
      </c>
      <c r="D585" s="1014">
        <v>3010703</v>
      </c>
      <c r="E585" s="1018" t="s">
        <v>1406</v>
      </c>
      <c r="F585" s="1016" t="s">
        <v>1403</v>
      </c>
    </row>
    <row r="586" spans="2:6" ht="20.100000000000001" customHeight="1" x14ac:dyDescent="0.4">
      <c r="B586" s="1012" t="str">
        <f t="shared" si="9"/>
        <v>CSO3010800</v>
      </c>
      <c r="C586" s="1017" t="s">
        <v>728</v>
      </c>
      <c r="D586" s="1014">
        <v>3010800</v>
      </c>
      <c r="E586" s="1018" t="s">
        <v>1407</v>
      </c>
      <c r="F586" s="1016" t="s">
        <v>1408</v>
      </c>
    </row>
    <row r="587" spans="2:6" ht="20.100000000000001" customHeight="1" x14ac:dyDescent="0.4">
      <c r="B587" s="1012" t="str">
        <f t="shared" si="9"/>
        <v>CSO3010801</v>
      </c>
      <c r="C587" s="1017" t="s">
        <v>728</v>
      </c>
      <c r="D587" s="1014">
        <v>3010801</v>
      </c>
      <c r="E587" s="1018" t="s">
        <v>1409</v>
      </c>
      <c r="F587" s="1016" t="s">
        <v>1408</v>
      </c>
    </row>
    <row r="588" spans="2:6" ht="20.100000000000001" customHeight="1" x14ac:dyDescent="0.4">
      <c r="B588" s="1012" t="str">
        <f t="shared" si="9"/>
        <v>CSO3010802</v>
      </c>
      <c r="C588" s="1017" t="s">
        <v>728</v>
      </c>
      <c r="D588" s="1014">
        <v>3010802</v>
      </c>
      <c r="E588" s="1018" t="s">
        <v>1410</v>
      </c>
      <c r="F588" s="1016" t="s">
        <v>1408</v>
      </c>
    </row>
    <row r="589" spans="2:6" ht="20.100000000000001" customHeight="1" x14ac:dyDescent="0.4">
      <c r="B589" s="1012" t="str">
        <f t="shared" si="9"/>
        <v>CSO3010900</v>
      </c>
      <c r="C589" s="1017" t="s">
        <v>728</v>
      </c>
      <c r="D589" s="1014">
        <v>3010900</v>
      </c>
      <c r="E589" s="1018" t="s">
        <v>1411</v>
      </c>
      <c r="F589" s="1016" t="s">
        <v>1412</v>
      </c>
    </row>
    <row r="590" spans="2:6" ht="20.100000000000001" customHeight="1" x14ac:dyDescent="0.4">
      <c r="B590" s="1012" t="str">
        <f t="shared" si="9"/>
        <v>CSO3010901</v>
      </c>
      <c r="C590" s="1017" t="s">
        <v>728</v>
      </c>
      <c r="D590" s="1014">
        <v>3010901</v>
      </c>
      <c r="E590" s="1018" t="s">
        <v>1413</v>
      </c>
      <c r="F590" s="1016" t="s">
        <v>1412</v>
      </c>
    </row>
    <row r="591" spans="2:6" ht="20.100000000000001" customHeight="1" x14ac:dyDescent="0.4">
      <c r="B591" s="1012" t="str">
        <f t="shared" si="9"/>
        <v>CSO3011000</v>
      </c>
      <c r="C591" s="1017" t="s">
        <v>728</v>
      </c>
      <c r="D591" s="1014">
        <v>3011000</v>
      </c>
      <c r="E591" s="1018" t="s">
        <v>1414</v>
      </c>
      <c r="F591" s="1016" t="s">
        <v>1415</v>
      </c>
    </row>
    <row r="592" spans="2:6" ht="20.100000000000001" customHeight="1" x14ac:dyDescent="0.4">
      <c r="B592" s="1012" t="str">
        <f t="shared" si="9"/>
        <v>CSO3011001</v>
      </c>
      <c r="C592" s="1017" t="s">
        <v>728</v>
      </c>
      <c r="D592" s="1014">
        <v>3011001</v>
      </c>
      <c r="E592" s="1018" t="s">
        <v>1416</v>
      </c>
      <c r="F592" s="1016" t="s">
        <v>1415</v>
      </c>
    </row>
    <row r="593" spans="2:6" ht="20.100000000000001" customHeight="1" x14ac:dyDescent="0.4">
      <c r="B593" s="1012" t="str">
        <f t="shared" si="9"/>
        <v>CSO3011100</v>
      </c>
      <c r="C593" s="1017" t="s">
        <v>728</v>
      </c>
      <c r="D593" s="1014">
        <v>3011100</v>
      </c>
      <c r="E593" s="1018" t="s">
        <v>1417</v>
      </c>
      <c r="F593" s="1016" t="s">
        <v>1418</v>
      </c>
    </row>
    <row r="594" spans="2:6" ht="20.100000000000001" customHeight="1" x14ac:dyDescent="0.4">
      <c r="B594" s="1012" t="str">
        <f t="shared" si="9"/>
        <v>CSO3011101</v>
      </c>
      <c r="C594" s="1017" t="s">
        <v>728</v>
      </c>
      <c r="D594" s="1014">
        <v>3011101</v>
      </c>
      <c r="E594" s="1018" t="s">
        <v>1419</v>
      </c>
      <c r="F594" s="1016" t="s">
        <v>1418</v>
      </c>
    </row>
    <row r="595" spans="2:6" ht="20.100000000000001" customHeight="1" x14ac:dyDescent="0.4">
      <c r="B595" s="1012" t="str">
        <f t="shared" si="9"/>
        <v>CSO3011102</v>
      </c>
      <c r="C595" s="1017" t="s">
        <v>728</v>
      </c>
      <c r="D595" s="1014">
        <v>3011102</v>
      </c>
      <c r="E595" s="1018" t="s">
        <v>1420</v>
      </c>
      <c r="F595" s="1016" t="s">
        <v>1418</v>
      </c>
    </row>
    <row r="596" spans="2:6" ht="20.100000000000001" customHeight="1" x14ac:dyDescent="0.4">
      <c r="B596" s="1012" t="str">
        <f t="shared" si="9"/>
        <v>CSO3011200</v>
      </c>
      <c r="C596" s="1017" t="s">
        <v>728</v>
      </c>
      <c r="D596" s="1014">
        <v>3011200</v>
      </c>
      <c r="E596" s="1018" t="s">
        <v>1421</v>
      </c>
      <c r="F596" s="1016" t="s">
        <v>1124</v>
      </c>
    </row>
    <row r="597" spans="2:6" ht="20.100000000000001" customHeight="1" x14ac:dyDescent="0.4">
      <c r="B597" s="1012" t="str">
        <f t="shared" si="9"/>
        <v>CSO3011201</v>
      </c>
      <c r="C597" s="1017" t="s">
        <v>728</v>
      </c>
      <c r="D597" s="1014">
        <v>3011201</v>
      </c>
      <c r="E597" s="1018" t="s">
        <v>1422</v>
      </c>
      <c r="F597" s="1016" t="s">
        <v>1124</v>
      </c>
    </row>
    <row r="598" spans="2:6" ht="20.100000000000001" customHeight="1" x14ac:dyDescent="0.4">
      <c r="B598" s="1012" t="str">
        <f t="shared" si="9"/>
        <v>CSO3011300</v>
      </c>
      <c r="C598" s="1017" t="s">
        <v>728</v>
      </c>
      <c r="D598" s="1014">
        <v>3011300</v>
      </c>
      <c r="E598" s="1018" t="s">
        <v>1423</v>
      </c>
      <c r="F598" s="1016" t="s">
        <v>1124</v>
      </c>
    </row>
    <row r="599" spans="2:6" ht="20.100000000000001" customHeight="1" x14ac:dyDescent="0.4">
      <c r="B599" s="1012" t="str">
        <f t="shared" si="9"/>
        <v>CSO3011301</v>
      </c>
      <c r="C599" s="1017" t="s">
        <v>728</v>
      </c>
      <c r="D599" s="1014">
        <v>3011301</v>
      </c>
      <c r="E599" s="1018" t="s">
        <v>1424</v>
      </c>
      <c r="F599" s="1016" t="s">
        <v>1124</v>
      </c>
    </row>
    <row r="600" spans="2:6" ht="20.100000000000001" customHeight="1" x14ac:dyDescent="0.4">
      <c r="B600" s="1012" t="str">
        <f t="shared" si="9"/>
        <v>CSO3011400</v>
      </c>
      <c r="C600" s="1017" t="s">
        <v>728</v>
      </c>
      <c r="D600" s="1014">
        <v>3011400</v>
      </c>
      <c r="E600" s="1018" t="s">
        <v>1425</v>
      </c>
      <c r="F600" s="1016" t="s">
        <v>1426</v>
      </c>
    </row>
    <row r="601" spans="2:6" ht="20.100000000000001" customHeight="1" x14ac:dyDescent="0.4">
      <c r="B601" s="1012" t="str">
        <f t="shared" si="9"/>
        <v>CSO3011401</v>
      </c>
      <c r="C601" s="1017" t="s">
        <v>728</v>
      </c>
      <c r="D601" s="1014">
        <v>3011401</v>
      </c>
      <c r="E601" s="1018" t="s">
        <v>1427</v>
      </c>
      <c r="F601" s="1016" t="s">
        <v>1426</v>
      </c>
    </row>
    <row r="602" spans="2:6" ht="20.100000000000001" customHeight="1" x14ac:dyDescent="0.4">
      <c r="B602" s="1012" t="str">
        <f t="shared" si="9"/>
        <v>CSO3011402</v>
      </c>
      <c r="C602" s="1017" t="s">
        <v>728</v>
      </c>
      <c r="D602" s="1014">
        <v>3011402</v>
      </c>
      <c r="E602" s="1018" t="s">
        <v>1428</v>
      </c>
      <c r="F602" s="1016" t="s">
        <v>1426</v>
      </c>
    </row>
    <row r="603" spans="2:6" ht="20.100000000000001" customHeight="1" x14ac:dyDescent="0.4">
      <c r="B603" s="1012" t="str">
        <f t="shared" si="9"/>
        <v>CSO3011500</v>
      </c>
      <c r="C603" s="1017" t="s">
        <v>728</v>
      </c>
      <c r="D603" s="1014">
        <v>3011500</v>
      </c>
      <c r="E603" s="1018" t="s">
        <v>1429</v>
      </c>
      <c r="F603" s="1016" t="s">
        <v>1430</v>
      </c>
    </row>
    <row r="604" spans="2:6" ht="20.100000000000001" customHeight="1" x14ac:dyDescent="0.4">
      <c r="B604" s="1012" t="str">
        <f t="shared" si="9"/>
        <v>CSO3011501</v>
      </c>
      <c r="C604" s="1017" t="s">
        <v>728</v>
      </c>
      <c r="D604" s="1014">
        <v>3011501</v>
      </c>
      <c r="E604" s="1018" t="s">
        <v>1431</v>
      </c>
      <c r="F604" s="1016" t="s">
        <v>1430</v>
      </c>
    </row>
    <row r="605" spans="2:6" ht="20.100000000000001" customHeight="1" x14ac:dyDescent="0.4">
      <c r="B605" s="1012" t="str">
        <f t="shared" si="9"/>
        <v>CSO3011502</v>
      </c>
      <c r="C605" s="1017" t="s">
        <v>728</v>
      </c>
      <c r="D605" s="1014">
        <v>3011502</v>
      </c>
      <c r="E605" s="1018" t="s">
        <v>1432</v>
      </c>
      <c r="F605" s="1016" t="s">
        <v>1430</v>
      </c>
    </row>
    <row r="606" spans="2:6" ht="20.100000000000001" customHeight="1" x14ac:dyDescent="0.4">
      <c r="B606" s="1012" t="str">
        <f t="shared" si="9"/>
        <v>CSO3011600</v>
      </c>
      <c r="C606" s="1017" t="s">
        <v>728</v>
      </c>
      <c r="D606" s="1014">
        <v>3011600</v>
      </c>
      <c r="E606" s="1018" t="s">
        <v>1433</v>
      </c>
      <c r="F606" s="1016" t="s">
        <v>1415</v>
      </c>
    </row>
    <row r="607" spans="2:6" ht="20.100000000000001" customHeight="1" x14ac:dyDescent="0.4">
      <c r="B607" s="1012" t="str">
        <f t="shared" si="9"/>
        <v>CSO3011601</v>
      </c>
      <c r="C607" s="1017" t="s">
        <v>728</v>
      </c>
      <c r="D607" s="1014">
        <v>3011601</v>
      </c>
      <c r="E607" s="1018" t="s">
        <v>1434</v>
      </c>
      <c r="F607" s="1016" t="s">
        <v>1415</v>
      </c>
    </row>
    <row r="608" spans="2:6" ht="20.100000000000001" customHeight="1" x14ac:dyDescent="0.4">
      <c r="B608" s="1012" t="str">
        <f t="shared" si="9"/>
        <v>CSO3011700</v>
      </c>
      <c r="C608" s="1017" t="s">
        <v>728</v>
      </c>
      <c r="D608" s="1014">
        <v>3011700</v>
      </c>
      <c r="E608" s="1018" t="s">
        <v>1435</v>
      </c>
      <c r="F608" s="1016" t="s">
        <v>1436</v>
      </c>
    </row>
    <row r="609" spans="2:6" ht="20.100000000000001" customHeight="1" x14ac:dyDescent="0.4">
      <c r="B609" s="1012" t="str">
        <f t="shared" si="9"/>
        <v>CSO3011701</v>
      </c>
      <c r="C609" s="1017" t="s">
        <v>728</v>
      </c>
      <c r="D609" s="1014">
        <v>3011701</v>
      </c>
      <c r="E609" s="1018" t="s">
        <v>1437</v>
      </c>
      <c r="F609" s="1016" t="s">
        <v>1436</v>
      </c>
    </row>
    <row r="610" spans="2:6" ht="20.100000000000001" customHeight="1" x14ac:dyDescent="0.4">
      <c r="B610" s="1012" t="str">
        <f t="shared" si="9"/>
        <v>CSO3011702</v>
      </c>
      <c r="C610" s="1017" t="s">
        <v>728</v>
      </c>
      <c r="D610" s="1014">
        <v>3011702</v>
      </c>
      <c r="E610" s="1018" t="s">
        <v>1438</v>
      </c>
      <c r="F610" s="1016" t="s">
        <v>1436</v>
      </c>
    </row>
    <row r="611" spans="2:6" ht="20.100000000000001" customHeight="1" x14ac:dyDescent="0.4">
      <c r="B611" s="1012" t="str">
        <f t="shared" si="9"/>
        <v>CSO3011800</v>
      </c>
      <c r="C611" s="1017" t="s">
        <v>728</v>
      </c>
      <c r="D611" s="1014">
        <v>3011800</v>
      </c>
      <c r="E611" s="1018" t="s">
        <v>1439</v>
      </c>
      <c r="F611" s="1016" t="s">
        <v>1440</v>
      </c>
    </row>
    <row r="612" spans="2:6" ht="20.100000000000001" customHeight="1" x14ac:dyDescent="0.4">
      <c r="B612" s="1012" t="str">
        <f t="shared" si="9"/>
        <v>CSO3011801</v>
      </c>
      <c r="C612" s="1017" t="s">
        <v>728</v>
      </c>
      <c r="D612" s="1014">
        <v>3011801</v>
      </c>
      <c r="E612" s="1018" t="s">
        <v>1441</v>
      </c>
      <c r="F612" s="1016" t="s">
        <v>1440</v>
      </c>
    </row>
    <row r="613" spans="2:6" ht="20.100000000000001" customHeight="1" x14ac:dyDescent="0.4">
      <c r="B613" s="1012" t="str">
        <f t="shared" si="9"/>
        <v>CSO3011802</v>
      </c>
      <c r="C613" s="1017" t="s">
        <v>728</v>
      </c>
      <c r="D613" s="1014">
        <v>3011802</v>
      </c>
      <c r="E613" s="1018" t="s">
        <v>1442</v>
      </c>
      <c r="F613" s="1016" t="s">
        <v>1440</v>
      </c>
    </row>
    <row r="614" spans="2:6" ht="20.100000000000001" customHeight="1" x14ac:dyDescent="0.4">
      <c r="B614" s="1012" t="str">
        <f t="shared" si="9"/>
        <v>CSO3011900</v>
      </c>
      <c r="C614" s="1017" t="s">
        <v>728</v>
      </c>
      <c r="D614" s="1014">
        <v>3011900</v>
      </c>
      <c r="E614" s="1018" t="s">
        <v>1443</v>
      </c>
      <c r="F614" s="1016" t="s">
        <v>1444</v>
      </c>
    </row>
    <row r="615" spans="2:6" ht="20.100000000000001" customHeight="1" x14ac:dyDescent="0.4">
      <c r="B615" s="1012" t="str">
        <f t="shared" si="9"/>
        <v>CSO3011901</v>
      </c>
      <c r="C615" s="1017" t="s">
        <v>728</v>
      </c>
      <c r="D615" s="1014">
        <v>3011901</v>
      </c>
      <c r="E615" s="1018" t="s">
        <v>1445</v>
      </c>
      <c r="F615" s="1016" t="s">
        <v>1444</v>
      </c>
    </row>
    <row r="616" spans="2:6" ht="20.100000000000001" customHeight="1" x14ac:dyDescent="0.4">
      <c r="B616" s="1012" t="str">
        <f t="shared" si="9"/>
        <v>CSO3012000</v>
      </c>
      <c r="C616" s="1017" t="s">
        <v>728</v>
      </c>
      <c r="D616" s="1014">
        <v>3012000</v>
      </c>
      <c r="E616" s="1018" t="s">
        <v>1446</v>
      </c>
      <c r="F616" s="1016" t="s">
        <v>1447</v>
      </c>
    </row>
    <row r="617" spans="2:6" ht="20.100000000000001" customHeight="1" x14ac:dyDescent="0.4">
      <c r="B617" s="1012" t="str">
        <f t="shared" si="9"/>
        <v>CSO3012001</v>
      </c>
      <c r="C617" s="1017" t="s">
        <v>728</v>
      </c>
      <c r="D617" s="1014">
        <v>3012001</v>
      </c>
      <c r="E617" s="1018" t="s">
        <v>1448</v>
      </c>
      <c r="F617" s="1016" t="s">
        <v>1447</v>
      </c>
    </row>
    <row r="618" spans="2:6" ht="20.100000000000001" customHeight="1" x14ac:dyDescent="0.4">
      <c r="B618" s="1012" t="str">
        <f t="shared" si="9"/>
        <v>CSO3012002</v>
      </c>
      <c r="C618" s="1017" t="s">
        <v>728</v>
      </c>
      <c r="D618" s="1014">
        <v>3012002</v>
      </c>
      <c r="E618" s="1018" t="s">
        <v>1449</v>
      </c>
      <c r="F618" s="1016" t="s">
        <v>1447</v>
      </c>
    </row>
    <row r="619" spans="2:6" ht="20.100000000000001" customHeight="1" x14ac:dyDescent="0.4">
      <c r="B619" s="1012" t="str">
        <f t="shared" si="9"/>
        <v>CSO3012100</v>
      </c>
      <c r="C619" s="1017" t="s">
        <v>728</v>
      </c>
      <c r="D619" s="1014">
        <v>3012100</v>
      </c>
      <c r="E619" s="1018" t="s">
        <v>1450</v>
      </c>
      <c r="F619" s="1016" t="s">
        <v>1447</v>
      </c>
    </row>
    <row r="620" spans="2:6" ht="20.100000000000001" customHeight="1" x14ac:dyDescent="0.4">
      <c r="B620" s="1012" t="str">
        <f t="shared" si="9"/>
        <v>CSO3012101</v>
      </c>
      <c r="C620" s="1017" t="s">
        <v>728</v>
      </c>
      <c r="D620" s="1014">
        <v>3012101</v>
      </c>
      <c r="E620" s="1018" t="s">
        <v>1451</v>
      </c>
      <c r="F620" s="1016" t="s">
        <v>1447</v>
      </c>
    </row>
    <row r="621" spans="2:6" ht="20.100000000000001" customHeight="1" x14ac:dyDescent="0.4">
      <c r="B621" s="1012" t="str">
        <f t="shared" si="9"/>
        <v>CSO3012102</v>
      </c>
      <c r="C621" s="1017" t="s">
        <v>728</v>
      </c>
      <c r="D621" s="1014">
        <v>3012102</v>
      </c>
      <c r="E621" s="1018" t="s">
        <v>1452</v>
      </c>
      <c r="F621" s="1016" t="s">
        <v>1447</v>
      </c>
    </row>
    <row r="622" spans="2:6" ht="20.100000000000001" customHeight="1" x14ac:dyDescent="0.4">
      <c r="B622" s="1012" t="str">
        <f t="shared" si="9"/>
        <v>CSO3012200</v>
      </c>
      <c r="C622" s="1017" t="s">
        <v>728</v>
      </c>
      <c r="D622" s="1014">
        <v>3012200</v>
      </c>
      <c r="E622" s="1018" t="s">
        <v>1453</v>
      </c>
      <c r="F622" s="1016" t="s">
        <v>1454</v>
      </c>
    </row>
    <row r="623" spans="2:6" ht="20.100000000000001" customHeight="1" x14ac:dyDescent="0.4">
      <c r="B623" s="1012" t="str">
        <f t="shared" si="9"/>
        <v>CSO3012201</v>
      </c>
      <c r="C623" s="1017" t="s">
        <v>728</v>
      </c>
      <c r="D623" s="1014">
        <v>3012201</v>
      </c>
      <c r="E623" s="1018" t="s">
        <v>1455</v>
      </c>
      <c r="F623" s="1016" t="s">
        <v>1454</v>
      </c>
    </row>
    <row r="624" spans="2:6" ht="20.100000000000001" customHeight="1" x14ac:dyDescent="0.4">
      <c r="B624" s="1012" t="str">
        <f t="shared" si="9"/>
        <v>CSO3012202</v>
      </c>
      <c r="C624" s="1017" t="s">
        <v>728</v>
      </c>
      <c r="D624" s="1014">
        <v>3012202</v>
      </c>
      <c r="E624" s="1018" t="s">
        <v>1456</v>
      </c>
      <c r="F624" s="1016" t="s">
        <v>1454</v>
      </c>
    </row>
    <row r="625" spans="2:6" ht="20.100000000000001" customHeight="1" x14ac:dyDescent="0.4">
      <c r="B625" s="1012" t="str">
        <f t="shared" si="9"/>
        <v>CSO3012300</v>
      </c>
      <c r="C625" s="1017" t="s">
        <v>728</v>
      </c>
      <c r="D625" s="1014">
        <v>3012300</v>
      </c>
      <c r="E625" s="1018" t="s">
        <v>1457</v>
      </c>
      <c r="F625" s="1016" t="s">
        <v>1458</v>
      </c>
    </row>
    <row r="626" spans="2:6" ht="20.100000000000001" customHeight="1" x14ac:dyDescent="0.4">
      <c r="B626" s="1012" t="str">
        <f t="shared" si="9"/>
        <v>CSO3012301</v>
      </c>
      <c r="C626" s="1017" t="s">
        <v>728</v>
      </c>
      <c r="D626" s="1014">
        <v>3012301</v>
      </c>
      <c r="E626" s="1018" t="s">
        <v>1459</v>
      </c>
      <c r="F626" s="1016" t="s">
        <v>1458</v>
      </c>
    </row>
    <row r="627" spans="2:6" ht="20.100000000000001" customHeight="1" x14ac:dyDescent="0.4">
      <c r="B627" s="1012" t="str">
        <f t="shared" si="9"/>
        <v>CSO3012302</v>
      </c>
      <c r="C627" s="1017" t="s">
        <v>728</v>
      </c>
      <c r="D627" s="1014">
        <v>3012302</v>
      </c>
      <c r="E627" s="1018" t="s">
        <v>1460</v>
      </c>
      <c r="F627" s="1016" t="s">
        <v>1458</v>
      </c>
    </row>
    <row r="628" spans="2:6" ht="20.100000000000001" customHeight="1" x14ac:dyDescent="0.4">
      <c r="B628" s="1012" t="str">
        <f t="shared" si="9"/>
        <v>CMO상업3012401</v>
      </c>
      <c r="C628" s="1017" t="s">
        <v>1343</v>
      </c>
      <c r="D628" s="1014">
        <v>3012401</v>
      </c>
      <c r="E628" s="1018" t="s">
        <v>1461</v>
      </c>
      <c r="F628" s="1016" t="s">
        <v>1462</v>
      </c>
    </row>
    <row r="629" spans="2:6" ht="20.100000000000001" customHeight="1" x14ac:dyDescent="0.4">
      <c r="B629" s="1012" t="str">
        <f t="shared" si="9"/>
        <v>CMO상업3012501</v>
      </c>
      <c r="C629" s="1017" t="s">
        <v>1343</v>
      </c>
      <c r="D629" s="1014">
        <v>3012501</v>
      </c>
      <c r="E629" s="1018" t="s">
        <v>1463</v>
      </c>
      <c r="F629" s="1016" t="s">
        <v>1462</v>
      </c>
    </row>
    <row r="630" spans="2:6" ht="20.100000000000001" customHeight="1" x14ac:dyDescent="0.4">
      <c r="B630" s="1012" t="str">
        <f t="shared" si="9"/>
        <v>CMO상업3012601</v>
      </c>
      <c r="C630" s="1017" t="s">
        <v>1343</v>
      </c>
      <c r="D630" s="1014">
        <v>3012601</v>
      </c>
      <c r="E630" s="1018" t="s">
        <v>1464</v>
      </c>
      <c r="F630" s="1016" t="s">
        <v>1462</v>
      </c>
    </row>
    <row r="631" spans="2:6" ht="20.100000000000001" customHeight="1" x14ac:dyDescent="0.4">
      <c r="B631" s="1012" t="str">
        <f t="shared" si="9"/>
        <v>CMO상업3012701</v>
      </c>
      <c r="C631" s="1017" t="s">
        <v>1343</v>
      </c>
      <c r="D631" s="1014">
        <v>3012701</v>
      </c>
      <c r="E631" s="1018" t="s">
        <v>1465</v>
      </c>
      <c r="F631" s="1016" t="s">
        <v>1462</v>
      </c>
    </row>
    <row r="632" spans="2:6" ht="20.100000000000001" customHeight="1" x14ac:dyDescent="0.4">
      <c r="B632" s="1012" t="str">
        <f t="shared" si="9"/>
        <v>CSO3012800</v>
      </c>
      <c r="C632" s="1017" t="s">
        <v>728</v>
      </c>
      <c r="D632" s="1014">
        <v>3012800</v>
      </c>
      <c r="E632" s="1018" t="s">
        <v>1466</v>
      </c>
      <c r="F632" s="1016" t="s">
        <v>1467</v>
      </c>
    </row>
    <row r="633" spans="2:6" ht="20.100000000000001" customHeight="1" x14ac:dyDescent="0.4">
      <c r="B633" s="1012" t="str">
        <f t="shared" si="9"/>
        <v>CSO3012801</v>
      </c>
      <c r="C633" s="1017" t="s">
        <v>728</v>
      </c>
      <c r="D633" s="1014">
        <v>3012801</v>
      </c>
      <c r="E633" s="1018" t="s">
        <v>1468</v>
      </c>
      <c r="F633" s="1016" t="s">
        <v>1467</v>
      </c>
    </row>
    <row r="634" spans="2:6" ht="20.100000000000001" customHeight="1" x14ac:dyDescent="0.4">
      <c r="B634" s="1012" t="str">
        <f t="shared" si="9"/>
        <v>CSO3012802</v>
      </c>
      <c r="C634" s="1017" t="s">
        <v>728</v>
      </c>
      <c r="D634" s="1014">
        <v>3012802</v>
      </c>
      <c r="E634" s="1018" t="s">
        <v>1469</v>
      </c>
      <c r="F634" s="1016" t="s">
        <v>1467</v>
      </c>
    </row>
    <row r="635" spans="2:6" ht="20.100000000000001" customHeight="1" x14ac:dyDescent="0.4">
      <c r="B635" s="1012" t="str">
        <f t="shared" si="9"/>
        <v>CSO3013201</v>
      </c>
      <c r="C635" s="1017" t="s">
        <v>728</v>
      </c>
      <c r="D635" s="1014">
        <v>3013201</v>
      </c>
      <c r="E635" s="1018" t="s">
        <v>1470</v>
      </c>
      <c r="F635" s="1016" t="s">
        <v>1471</v>
      </c>
    </row>
    <row r="636" spans="2:6" ht="20.100000000000001" customHeight="1" x14ac:dyDescent="0.4">
      <c r="B636" s="1012" t="str">
        <f t="shared" si="9"/>
        <v>CMO상업3013602</v>
      </c>
      <c r="C636" s="1017" t="s">
        <v>1343</v>
      </c>
      <c r="D636" s="1014">
        <v>3013602</v>
      </c>
      <c r="E636" s="1018" t="s">
        <v>1472</v>
      </c>
      <c r="F636" s="1016" t="s">
        <v>1345</v>
      </c>
    </row>
    <row r="637" spans="2:6" ht="20.100000000000001" customHeight="1" x14ac:dyDescent="0.4">
      <c r="B637" s="1012" t="str">
        <f t="shared" si="9"/>
        <v>CSO3014001</v>
      </c>
      <c r="C637" s="1017" t="s">
        <v>728</v>
      </c>
      <c r="D637" s="1014">
        <v>3014001</v>
      </c>
      <c r="E637" s="1018" t="s">
        <v>1473</v>
      </c>
      <c r="F637" s="1016" t="s">
        <v>820</v>
      </c>
    </row>
    <row r="638" spans="2:6" ht="20.100000000000001" customHeight="1" x14ac:dyDescent="0.4">
      <c r="B638" s="1012" t="str">
        <f t="shared" si="9"/>
        <v>CSO3014002</v>
      </c>
      <c r="C638" s="1017" t="s">
        <v>728</v>
      </c>
      <c r="D638" s="1014">
        <v>3014002</v>
      </c>
      <c r="E638" s="1018" t="s">
        <v>1474</v>
      </c>
      <c r="F638" s="1016" t="s">
        <v>820</v>
      </c>
    </row>
    <row r="639" spans="2:6" ht="20.100000000000001" customHeight="1" x14ac:dyDescent="0.4">
      <c r="B639" s="1012" t="str">
        <f t="shared" si="9"/>
        <v>CMO상업3014301</v>
      </c>
      <c r="C639" s="1017" t="s">
        <v>1343</v>
      </c>
      <c r="D639" s="1014">
        <v>3014301</v>
      </c>
      <c r="E639" s="1018" t="s">
        <v>1475</v>
      </c>
      <c r="F639" s="1016" t="s">
        <v>1476</v>
      </c>
    </row>
    <row r="640" spans="2:6" ht="20.100000000000001" customHeight="1" x14ac:dyDescent="0.4">
      <c r="B640" s="1012" t="str">
        <f t="shared" si="9"/>
        <v>CMO상업3014302</v>
      </c>
      <c r="C640" s="1017" t="s">
        <v>1343</v>
      </c>
      <c r="D640" s="1014">
        <v>3014302</v>
      </c>
      <c r="E640" s="1018" t="s">
        <v>1477</v>
      </c>
      <c r="F640" s="1016" t="s">
        <v>1476</v>
      </c>
    </row>
    <row r="641" spans="2:6" ht="20.100000000000001" customHeight="1" x14ac:dyDescent="0.4">
      <c r="B641" s="1012" t="str">
        <f t="shared" si="9"/>
        <v>CMO상업3014303</v>
      </c>
      <c r="C641" s="1017" t="s">
        <v>1343</v>
      </c>
      <c r="D641" s="1014">
        <v>3014303</v>
      </c>
      <c r="E641" s="1018" t="s">
        <v>1478</v>
      </c>
      <c r="F641" s="1016" t="s">
        <v>1476</v>
      </c>
    </row>
    <row r="642" spans="2:6" ht="20.100000000000001" customHeight="1" x14ac:dyDescent="0.4">
      <c r="B642" s="1012" t="str">
        <f t="shared" si="9"/>
        <v>CMO상업3014401</v>
      </c>
      <c r="C642" s="1017" t="s">
        <v>1343</v>
      </c>
      <c r="D642" s="1014">
        <v>3014401</v>
      </c>
      <c r="E642" s="1018" t="s">
        <v>1479</v>
      </c>
      <c r="F642" s="1016" t="s">
        <v>1476</v>
      </c>
    </row>
    <row r="643" spans="2:6" ht="20.100000000000001" customHeight="1" x14ac:dyDescent="0.4">
      <c r="B643" s="1012" t="str">
        <f t="shared" si="9"/>
        <v>CMO상업3014402</v>
      </c>
      <c r="C643" s="1017" t="s">
        <v>1343</v>
      </c>
      <c r="D643" s="1014">
        <v>3014402</v>
      </c>
      <c r="E643" s="1018" t="s">
        <v>1480</v>
      </c>
      <c r="F643" s="1016" t="s">
        <v>1476</v>
      </c>
    </row>
    <row r="644" spans="2:6" ht="20.100000000000001" customHeight="1" x14ac:dyDescent="0.4">
      <c r="B644" s="1012" t="str">
        <f t="shared" ref="B644:B707" si="10">C644&amp;D644</f>
        <v>CMO상업3014403</v>
      </c>
      <c r="C644" s="1017" t="s">
        <v>1343</v>
      </c>
      <c r="D644" s="1014">
        <v>3014403</v>
      </c>
      <c r="E644" s="1018" t="s">
        <v>1481</v>
      </c>
      <c r="F644" s="1016" t="s">
        <v>1476</v>
      </c>
    </row>
    <row r="645" spans="2:6" ht="20.100000000000001" customHeight="1" x14ac:dyDescent="0.4">
      <c r="B645" s="1012" t="str">
        <f t="shared" si="10"/>
        <v>CMO상업3014501</v>
      </c>
      <c r="C645" s="1017" t="s">
        <v>1343</v>
      </c>
      <c r="D645" s="1014">
        <v>3014501</v>
      </c>
      <c r="E645" s="1018" t="s">
        <v>1482</v>
      </c>
      <c r="F645" s="1016" t="s">
        <v>1476</v>
      </c>
    </row>
    <row r="646" spans="2:6" ht="20.100000000000001" customHeight="1" x14ac:dyDescent="0.4">
      <c r="B646" s="1012" t="str">
        <f t="shared" si="10"/>
        <v>CMO상업3014502</v>
      </c>
      <c r="C646" s="1017" t="s">
        <v>1343</v>
      </c>
      <c r="D646" s="1014">
        <v>3014502</v>
      </c>
      <c r="E646" s="1018" t="s">
        <v>1483</v>
      </c>
      <c r="F646" s="1016" t="s">
        <v>1476</v>
      </c>
    </row>
    <row r="647" spans="2:6" ht="20.100000000000001" customHeight="1" x14ac:dyDescent="0.4">
      <c r="B647" s="1012" t="str">
        <f t="shared" si="10"/>
        <v>CMO상업3014503</v>
      </c>
      <c r="C647" s="1017" t="s">
        <v>1343</v>
      </c>
      <c r="D647" s="1014">
        <v>3014503</v>
      </c>
      <c r="E647" s="1018" t="s">
        <v>1484</v>
      </c>
      <c r="F647" s="1016" t="s">
        <v>1476</v>
      </c>
    </row>
    <row r="648" spans="2:6" ht="20.100000000000001" customHeight="1" x14ac:dyDescent="0.4">
      <c r="B648" s="1012" t="str">
        <f t="shared" si="10"/>
        <v>L&amp;P상업3014603</v>
      </c>
      <c r="C648" s="1017" t="s">
        <v>50</v>
      </c>
      <c r="D648" s="1014">
        <v>3014603</v>
      </c>
      <c r="E648" s="1018" t="s">
        <v>1485</v>
      </c>
      <c r="F648" s="1016" t="s">
        <v>46</v>
      </c>
    </row>
    <row r="649" spans="2:6" ht="20.100000000000001" customHeight="1" x14ac:dyDescent="0.4">
      <c r="B649" s="1012" t="str">
        <f t="shared" si="10"/>
        <v>L&amp;P상업3014605</v>
      </c>
      <c r="C649" s="1017" t="s">
        <v>50</v>
      </c>
      <c r="D649" s="1014">
        <v>3014605</v>
      </c>
      <c r="E649" s="1018" t="s">
        <v>1486</v>
      </c>
      <c r="F649" s="1016" t="s">
        <v>46</v>
      </c>
    </row>
    <row r="650" spans="2:6" ht="20.100000000000001" customHeight="1" x14ac:dyDescent="0.4">
      <c r="B650" s="1012" t="str">
        <f t="shared" si="10"/>
        <v>L&amp;P상업3014606</v>
      </c>
      <c r="C650" s="1017" t="s">
        <v>50</v>
      </c>
      <c r="D650" s="1014">
        <v>3014606</v>
      </c>
      <c r="E650" s="1018" t="s">
        <v>1487</v>
      </c>
      <c r="F650" s="1016" t="s">
        <v>46</v>
      </c>
    </row>
    <row r="651" spans="2:6" ht="20.100000000000001" customHeight="1" x14ac:dyDescent="0.4">
      <c r="B651" s="1012" t="str">
        <f t="shared" si="10"/>
        <v>L&amp;P상업3014607</v>
      </c>
      <c r="C651" s="1017" t="s">
        <v>50</v>
      </c>
      <c r="D651" s="1014">
        <v>3014607</v>
      </c>
      <c r="E651" s="1018" t="s">
        <v>1488</v>
      </c>
      <c r="F651" s="1016" t="s">
        <v>46</v>
      </c>
    </row>
    <row r="652" spans="2:6" ht="20.100000000000001" customHeight="1" x14ac:dyDescent="0.4">
      <c r="B652" s="1012" t="str">
        <f t="shared" si="10"/>
        <v>L&amp;P상업3014608</v>
      </c>
      <c r="C652" s="1017" t="s">
        <v>50</v>
      </c>
      <c r="D652" s="1014">
        <v>3014608</v>
      </c>
      <c r="E652" s="1018" t="s">
        <v>1489</v>
      </c>
      <c r="F652" s="1016" t="s">
        <v>46</v>
      </c>
    </row>
    <row r="653" spans="2:6" ht="20.100000000000001" customHeight="1" x14ac:dyDescent="0.4">
      <c r="B653" s="1012" t="str">
        <f t="shared" si="10"/>
        <v>L&amp;P상업3014609</v>
      </c>
      <c r="C653" s="1017" t="s">
        <v>50</v>
      </c>
      <c r="D653" s="1014">
        <v>3014609</v>
      </c>
      <c r="E653" s="1018" t="s">
        <v>1490</v>
      </c>
      <c r="F653" s="1016" t="s">
        <v>46</v>
      </c>
    </row>
    <row r="654" spans="2:6" ht="20.100000000000001" customHeight="1" x14ac:dyDescent="0.4">
      <c r="B654" s="1012" t="str">
        <f t="shared" si="10"/>
        <v>L&amp;P상업3014610</v>
      </c>
      <c r="C654" s="1017" t="s">
        <v>50</v>
      </c>
      <c r="D654" s="1014">
        <v>3014610</v>
      </c>
      <c r="E654" s="1018" t="s">
        <v>36</v>
      </c>
      <c r="F654" s="1016" t="s">
        <v>46</v>
      </c>
    </row>
    <row r="655" spans="2:6" ht="20.100000000000001" customHeight="1" x14ac:dyDescent="0.4">
      <c r="B655" s="1012" t="str">
        <f t="shared" si="10"/>
        <v>L&amp;P상업3014611</v>
      </c>
      <c r="C655" s="1017" t="s">
        <v>50</v>
      </c>
      <c r="D655" s="1014">
        <v>3014611</v>
      </c>
      <c r="E655" s="1018" t="s">
        <v>1491</v>
      </c>
      <c r="F655" s="1016" t="s">
        <v>46</v>
      </c>
    </row>
    <row r="656" spans="2:6" ht="20.100000000000001" customHeight="1" x14ac:dyDescent="0.4">
      <c r="B656" s="1012" t="str">
        <f t="shared" si="10"/>
        <v>L&amp;P상업3014613</v>
      </c>
      <c r="C656" s="1017" t="s">
        <v>50</v>
      </c>
      <c r="D656" s="1014">
        <v>3014613</v>
      </c>
      <c r="E656" s="1018" t="s">
        <v>1492</v>
      </c>
      <c r="F656" s="1016" t="s">
        <v>46</v>
      </c>
    </row>
    <row r="657" spans="2:6" ht="20.100000000000001" customHeight="1" x14ac:dyDescent="0.4">
      <c r="B657" s="1012" t="str">
        <f t="shared" si="10"/>
        <v>CMO상업3014901</v>
      </c>
      <c r="C657" s="1017" t="s">
        <v>1343</v>
      </c>
      <c r="D657" s="1014">
        <v>3014901</v>
      </c>
      <c r="E657" s="1018" t="s">
        <v>1493</v>
      </c>
      <c r="F657" s="1016" t="s">
        <v>1494</v>
      </c>
    </row>
    <row r="658" spans="2:6" ht="20.100000000000001" customHeight="1" x14ac:dyDescent="0.4">
      <c r="B658" s="1012" t="str">
        <f t="shared" si="10"/>
        <v>CMO상업3014902</v>
      </c>
      <c r="C658" s="1017" t="s">
        <v>1343</v>
      </c>
      <c r="D658" s="1014">
        <v>3014902</v>
      </c>
      <c r="E658" s="1018" t="s">
        <v>1495</v>
      </c>
      <c r="F658" s="1016" t="s">
        <v>1494</v>
      </c>
    </row>
    <row r="659" spans="2:6" ht="20.100000000000001" customHeight="1" x14ac:dyDescent="0.4">
      <c r="B659" s="1012" t="str">
        <f t="shared" si="10"/>
        <v>CMO상업3014904</v>
      </c>
      <c r="C659" s="1017" t="s">
        <v>1343</v>
      </c>
      <c r="D659" s="1014">
        <v>3014904</v>
      </c>
      <c r="E659" s="1018" t="s">
        <v>1496</v>
      </c>
      <c r="F659" s="1016" t="s">
        <v>1494</v>
      </c>
    </row>
    <row r="660" spans="2:6" ht="20.100000000000001" customHeight="1" x14ac:dyDescent="0.4">
      <c r="B660" s="1012" t="str">
        <f t="shared" si="10"/>
        <v>CMO상업3014906</v>
      </c>
      <c r="C660" s="1017" t="s">
        <v>1343</v>
      </c>
      <c r="D660" s="1014">
        <v>3014906</v>
      </c>
      <c r="E660" s="1018" t="s">
        <v>1497</v>
      </c>
      <c r="F660" s="1016" t="s">
        <v>1494</v>
      </c>
    </row>
    <row r="661" spans="2:6" ht="20.100000000000001" customHeight="1" x14ac:dyDescent="0.4">
      <c r="B661" s="1012" t="str">
        <f t="shared" si="10"/>
        <v>CMO상업3014907</v>
      </c>
      <c r="C661" s="1017" t="s">
        <v>1343</v>
      </c>
      <c r="D661" s="1014">
        <v>3014907</v>
      </c>
      <c r="E661" s="1018" t="s">
        <v>1498</v>
      </c>
      <c r="F661" s="1016" t="s">
        <v>1494</v>
      </c>
    </row>
    <row r="662" spans="2:6" ht="20.100000000000001" customHeight="1" x14ac:dyDescent="0.4">
      <c r="B662" s="1012" t="str">
        <f t="shared" si="10"/>
        <v>CMO상업3014908</v>
      </c>
      <c r="C662" s="1017" t="s">
        <v>1343</v>
      </c>
      <c r="D662" s="1014">
        <v>3014908</v>
      </c>
      <c r="E662" s="1018" t="s">
        <v>1499</v>
      </c>
      <c r="F662" s="1016" t="s">
        <v>1494</v>
      </c>
    </row>
    <row r="663" spans="2:6" ht="20.100000000000001" customHeight="1" x14ac:dyDescent="0.4">
      <c r="B663" s="1012" t="str">
        <f t="shared" si="10"/>
        <v>CMO상업3014910</v>
      </c>
      <c r="C663" s="1017" t="s">
        <v>1343</v>
      </c>
      <c r="D663" s="1014">
        <v>3014910</v>
      </c>
      <c r="E663" s="1018" t="s">
        <v>1500</v>
      </c>
      <c r="F663" s="1016" t="s">
        <v>1494</v>
      </c>
    </row>
    <row r="664" spans="2:6" ht="20.100000000000001" customHeight="1" x14ac:dyDescent="0.4">
      <c r="B664" s="1012" t="str">
        <f t="shared" si="10"/>
        <v>CMO상업3014911</v>
      </c>
      <c r="C664" s="1017" t="s">
        <v>1343</v>
      </c>
      <c r="D664" s="1014">
        <v>3014911</v>
      </c>
      <c r="E664" s="1018" t="s">
        <v>1501</v>
      </c>
      <c r="F664" s="1016" t="s">
        <v>1494</v>
      </c>
    </row>
    <row r="665" spans="2:6" ht="20.100000000000001" customHeight="1" x14ac:dyDescent="0.4">
      <c r="B665" s="1012" t="str">
        <f t="shared" si="10"/>
        <v>CMO상업3015201</v>
      </c>
      <c r="C665" s="1017" t="s">
        <v>1343</v>
      </c>
      <c r="D665" s="1014">
        <v>3015201</v>
      </c>
      <c r="E665" s="1018" t="s">
        <v>1502</v>
      </c>
      <c r="F665" s="1016" t="s">
        <v>1476</v>
      </c>
    </row>
    <row r="666" spans="2:6" ht="20.100000000000001" customHeight="1" x14ac:dyDescent="0.4">
      <c r="B666" s="1012" t="str">
        <f t="shared" si="10"/>
        <v>CMO상업3015202</v>
      </c>
      <c r="C666" s="1017" t="s">
        <v>1343</v>
      </c>
      <c r="D666" s="1014">
        <v>3015202</v>
      </c>
      <c r="E666" s="1018" t="s">
        <v>1503</v>
      </c>
      <c r="F666" s="1016" t="s">
        <v>1476</v>
      </c>
    </row>
    <row r="667" spans="2:6" ht="20.100000000000001" customHeight="1" x14ac:dyDescent="0.4">
      <c r="B667" s="1012" t="str">
        <f t="shared" si="10"/>
        <v>CMO상업3015203</v>
      </c>
      <c r="C667" s="1017" t="s">
        <v>1343</v>
      </c>
      <c r="D667" s="1014">
        <v>3015203</v>
      </c>
      <c r="E667" s="1018" t="s">
        <v>1504</v>
      </c>
      <c r="F667" s="1016" t="s">
        <v>1476</v>
      </c>
    </row>
    <row r="668" spans="2:6" ht="20.100000000000001" customHeight="1" x14ac:dyDescent="0.4">
      <c r="B668" s="1012" t="str">
        <f t="shared" si="10"/>
        <v>CMO상업3015301</v>
      </c>
      <c r="C668" s="1017" t="s">
        <v>1343</v>
      </c>
      <c r="D668" s="1014">
        <v>3015301</v>
      </c>
      <c r="E668" s="1018" t="s">
        <v>1505</v>
      </c>
      <c r="F668" s="1016" t="s">
        <v>1476</v>
      </c>
    </row>
    <row r="669" spans="2:6" ht="20.100000000000001" customHeight="1" x14ac:dyDescent="0.4">
      <c r="B669" s="1012" t="str">
        <f t="shared" si="10"/>
        <v>CMO상업3015302</v>
      </c>
      <c r="C669" s="1017" t="s">
        <v>1343</v>
      </c>
      <c r="D669" s="1014">
        <v>3015302</v>
      </c>
      <c r="E669" s="1018" t="s">
        <v>1506</v>
      </c>
      <c r="F669" s="1016" t="s">
        <v>1476</v>
      </c>
    </row>
    <row r="670" spans="2:6" ht="20.100000000000001" customHeight="1" x14ac:dyDescent="0.4">
      <c r="B670" s="1012" t="str">
        <f t="shared" si="10"/>
        <v>CMO상업3015303</v>
      </c>
      <c r="C670" s="1017" t="s">
        <v>1343</v>
      </c>
      <c r="D670" s="1014">
        <v>3015303</v>
      </c>
      <c r="E670" s="1018" t="s">
        <v>1507</v>
      </c>
      <c r="F670" s="1016" t="s">
        <v>1476</v>
      </c>
    </row>
    <row r="671" spans="2:6" ht="20.100000000000001" customHeight="1" x14ac:dyDescent="0.4">
      <c r="B671" s="1012" t="str">
        <f t="shared" si="10"/>
        <v>CMO상업3015401</v>
      </c>
      <c r="C671" s="1017" t="s">
        <v>1343</v>
      </c>
      <c r="D671" s="1014">
        <v>3015401</v>
      </c>
      <c r="E671" s="1018" t="s">
        <v>1508</v>
      </c>
      <c r="F671" s="1016" t="s">
        <v>1476</v>
      </c>
    </row>
    <row r="672" spans="2:6" ht="20.100000000000001" customHeight="1" x14ac:dyDescent="0.4">
      <c r="B672" s="1012" t="str">
        <f t="shared" si="10"/>
        <v>CMO상업3015402</v>
      </c>
      <c r="C672" s="1017" t="s">
        <v>1343</v>
      </c>
      <c r="D672" s="1014">
        <v>3015402</v>
      </c>
      <c r="E672" s="1018" t="s">
        <v>1509</v>
      </c>
      <c r="F672" s="1016" t="s">
        <v>1476</v>
      </c>
    </row>
    <row r="673" spans="2:6" ht="20.100000000000001" customHeight="1" x14ac:dyDescent="0.4">
      <c r="B673" s="1012" t="str">
        <f t="shared" si="10"/>
        <v>CMO상업3015403</v>
      </c>
      <c r="C673" s="1017" t="s">
        <v>1343</v>
      </c>
      <c r="D673" s="1014">
        <v>3015403</v>
      </c>
      <c r="E673" s="1018" t="s">
        <v>1510</v>
      </c>
      <c r="F673" s="1016" t="s">
        <v>1476</v>
      </c>
    </row>
    <row r="674" spans="2:6" ht="20.100000000000001" customHeight="1" x14ac:dyDescent="0.4">
      <c r="B674" s="1012" t="str">
        <f t="shared" si="10"/>
        <v>L&amp;P상업3015501</v>
      </c>
      <c r="C674" s="1017" t="s">
        <v>50</v>
      </c>
      <c r="D674" s="1014">
        <v>3015501</v>
      </c>
      <c r="E674" s="1018" t="s">
        <v>1511</v>
      </c>
      <c r="F674" s="1016" t="s">
        <v>45</v>
      </c>
    </row>
    <row r="675" spans="2:6" ht="20.100000000000001" customHeight="1" x14ac:dyDescent="0.4">
      <c r="B675" s="1012" t="str">
        <f t="shared" si="10"/>
        <v>L&amp;P상업3015502</v>
      </c>
      <c r="C675" s="1017" t="s">
        <v>50</v>
      </c>
      <c r="D675" s="1014">
        <v>3015502</v>
      </c>
      <c r="E675" s="1018" t="s">
        <v>1512</v>
      </c>
      <c r="F675" s="1016" t="s">
        <v>45</v>
      </c>
    </row>
    <row r="676" spans="2:6" ht="20.100000000000001" customHeight="1" x14ac:dyDescent="0.4">
      <c r="B676" s="1012" t="str">
        <f t="shared" si="10"/>
        <v>L&amp;P상업3015505</v>
      </c>
      <c r="C676" s="1017" t="s">
        <v>50</v>
      </c>
      <c r="D676" s="1014">
        <v>3015505</v>
      </c>
      <c r="E676" s="1018" t="s">
        <v>1513</v>
      </c>
      <c r="F676" s="1016" t="s">
        <v>45</v>
      </c>
    </row>
    <row r="677" spans="2:6" ht="20.100000000000001" customHeight="1" x14ac:dyDescent="0.4">
      <c r="B677" s="1012" t="str">
        <f t="shared" si="10"/>
        <v>L&amp;P상업3015507</v>
      </c>
      <c r="C677" s="1017" t="s">
        <v>50</v>
      </c>
      <c r="D677" s="1014">
        <v>3015507</v>
      </c>
      <c r="E677" s="1018" t="s">
        <v>1514</v>
      </c>
      <c r="F677" s="1016" t="s">
        <v>45</v>
      </c>
    </row>
    <row r="678" spans="2:6" ht="20.100000000000001" customHeight="1" x14ac:dyDescent="0.4">
      <c r="B678" s="1012" t="str">
        <f t="shared" si="10"/>
        <v>L&amp;P상업3015508</v>
      </c>
      <c r="C678" s="1017" t="s">
        <v>50</v>
      </c>
      <c r="D678" s="1014">
        <v>3015508</v>
      </c>
      <c r="E678" s="1018" t="s">
        <v>1515</v>
      </c>
      <c r="F678" s="1016" t="s">
        <v>45</v>
      </c>
    </row>
    <row r="679" spans="2:6" ht="20.100000000000001" customHeight="1" x14ac:dyDescent="0.4">
      <c r="B679" s="1012" t="str">
        <f t="shared" si="10"/>
        <v>L&amp;P상업3015509</v>
      </c>
      <c r="C679" s="1017" t="s">
        <v>50</v>
      </c>
      <c r="D679" s="1014">
        <v>3015509</v>
      </c>
      <c r="E679" s="1018" t="s">
        <v>1516</v>
      </c>
      <c r="F679" s="1016" t="s">
        <v>45</v>
      </c>
    </row>
    <row r="680" spans="2:6" ht="20.100000000000001" customHeight="1" x14ac:dyDescent="0.4">
      <c r="B680" s="1012" t="str">
        <f t="shared" si="10"/>
        <v>L&amp;P상업3015510</v>
      </c>
      <c r="C680" s="1017" t="s">
        <v>50</v>
      </c>
      <c r="D680" s="1014">
        <v>3015510</v>
      </c>
      <c r="E680" s="1018" t="s">
        <v>1517</v>
      </c>
      <c r="F680" s="1016" t="s">
        <v>45</v>
      </c>
    </row>
    <row r="681" spans="2:6" ht="20.100000000000001" customHeight="1" x14ac:dyDescent="0.4">
      <c r="B681" s="1012" t="str">
        <f t="shared" si="10"/>
        <v>L&amp;P상업3015511</v>
      </c>
      <c r="C681" s="1017" t="s">
        <v>50</v>
      </c>
      <c r="D681" s="1014">
        <v>3015511</v>
      </c>
      <c r="E681" s="1018" t="s">
        <v>1518</v>
      </c>
      <c r="F681" s="1016" t="s">
        <v>45</v>
      </c>
    </row>
    <row r="682" spans="2:6" ht="20.100000000000001" customHeight="1" x14ac:dyDescent="0.4">
      <c r="B682" s="1012" t="str">
        <f t="shared" si="10"/>
        <v>L&amp;P상업3015512</v>
      </c>
      <c r="C682" s="1017" t="s">
        <v>50</v>
      </c>
      <c r="D682" s="1014">
        <v>3015512</v>
      </c>
      <c r="E682" s="1018" t="s">
        <v>1519</v>
      </c>
      <c r="F682" s="1016" t="s">
        <v>45</v>
      </c>
    </row>
    <row r="683" spans="2:6" ht="20.100000000000001" customHeight="1" x14ac:dyDescent="0.4">
      <c r="B683" s="1012" t="str">
        <f t="shared" si="10"/>
        <v>L&amp;P상업3015513</v>
      </c>
      <c r="C683" s="1017" t="s">
        <v>50</v>
      </c>
      <c r="D683" s="1014">
        <v>3015513</v>
      </c>
      <c r="E683" s="1018" t="s">
        <v>1520</v>
      </c>
      <c r="F683" s="1016" t="s">
        <v>45</v>
      </c>
    </row>
    <row r="684" spans="2:6" ht="20.100000000000001" customHeight="1" x14ac:dyDescent="0.4">
      <c r="B684" s="1012" t="str">
        <f t="shared" si="10"/>
        <v>L&amp;P상업3015515</v>
      </c>
      <c r="C684" s="1017" t="s">
        <v>50</v>
      </c>
      <c r="D684" s="1014">
        <v>3015515</v>
      </c>
      <c r="E684" s="1018" t="s">
        <v>1521</v>
      </c>
      <c r="F684" s="1016" t="s">
        <v>45</v>
      </c>
    </row>
    <row r="685" spans="2:6" ht="20.100000000000001" customHeight="1" x14ac:dyDescent="0.4">
      <c r="B685" s="1012" t="str">
        <f t="shared" si="10"/>
        <v>L&amp;P상업3015517</v>
      </c>
      <c r="C685" s="1017" t="s">
        <v>50</v>
      </c>
      <c r="D685" s="1014">
        <v>3015517</v>
      </c>
      <c r="E685" s="1018" t="s">
        <v>1522</v>
      </c>
      <c r="F685" s="1016" t="s">
        <v>45</v>
      </c>
    </row>
    <row r="686" spans="2:6" ht="20.100000000000001" customHeight="1" x14ac:dyDescent="0.4">
      <c r="B686" s="1012" t="str">
        <f t="shared" si="10"/>
        <v>CMO상업3016003</v>
      </c>
      <c r="C686" s="1017" t="s">
        <v>1343</v>
      </c>
      <c r="D686" s="1014">
        <v>3016003</v>
      </c>
      <c r="E686" s="1018" t="s">
        <v>1523</v>
      </c>
      <c r="F686" s="1016" t="s">
        <v>1476</v>
      </c>
    </row>
    <row r="687" spans="2:6" ht="20.100000000000001" customHeight="1" x14ac:dyDescent="0.4">
      <c r="B687" s="1012" t="str">
        <f t="shared" si="10"/>
        <v>CMO상업3016101</v>
      </c>
      <c r="C687" s="1017" t="s">
        <v>1343</v>
      </c>
      <c r="D687" s="1014">
        <v>3016101</v>
      </c>
      <c r="E687" s="1018" t="s">
        <v>1524</v>
      </c>
      <c r="F687" s="1016" t="s">
        <v>1476</v>
      </c>
    </row>
    <row r="688" spans="2:6" ht="20.100000000000001" customHeight="1" x14ac:dyDescent="0.4">
      <c r="B688" s="1012" t="str">
        <f t="shared" si="10"/>
        <v>CMO상업3016201</v>
      </c>
      <c r="C688" s="1017" t="s">
        <v>1343</v>
      </c>
      <c r="D688" s="1014">
        <v>3016201</v>
      </c>
      <c r="E688" s="1018" t="s">
        <v>1525</v>
      </c>
      <c r="F688" s="1016" t="s">
        <v>1476</v>
      </c>
    </row>
    <row r="689" spans="2:6" ht="20.100000000000001" customHeight="1" x14ac:dyDescent="0.4">
      <c r="B689" s="1012" t="str">
        <f t="shared" si="10"/>
        <v>CMO상업3016202</v>
      </c>
      <c r="C689" s="1017" t="s">
        <v>1343</v>
      </c>
      <c r="D689" s="1014">
        <v>3016202</v>
      </c>
      <c r="E689" s="1018" t="s">
        <v>1526</v>
      </c>
      <c r="F689" s="1016" t="s">
        <v>1476</v>
      </c>
    </row>
    <row r="690" spans="2:6" ht="20.100000000000001" customHeight="1" x14ac:dyDescent="0.4">
      <c r="B690" s="1012" t="str">
        <f t="shared" si="10"/>
        <v>L&amp;P상업3016301</v>
      </c>
      <c r="C690" s="1017" t="s">
        <v>50</v>
      </c>
      <c r="D690" s="1014">
        <v>3016301</v>
      </c>
      <c r="E690" s="1018" t="s">
        <v>1527</v>
      </c>
      <c r="F690" s="1016" t="s">
        <v>47</v>
      </c>
    </row>
    <row r="691" spans="2:6" ht="20.100000000000001" customHeight="1" x14ac:dyDescent="0.4">
      <c r="B691" s="1012" t="str">
        <f t="shared" si="10"/>
        <v>L&amp;P상업3016303</v>
      </c>
      <c r="C691" s="1017" t="s">
        <v>50</v>
      </c>
      <c r="D691" s="1014">
        <v>3016303</v>
      </c>
      <c r="E691" s="1018" t="s">
        <v>1528</v>
      </c>
      <c r="F691" s="1016" t="s">
        <v>47</v>
      </c>
    </row>
    <row r="692" spans="2:6" ht="20.100000000000001" customHeight="1" x14ac:dyDescent="0.4">
      <c r="B692" s="1012" t="str">
        <f t="shared" si="10"/>
        <v>L&amp;P상업3016304</v>
      </c>
      <c r="C692" s="1017" t="s">
        <v>50</v>
      </c>
      <c r="D692" s="1014">
        <v>3016304</v>
      </c>
      <c r="E692" s="1018" t="s">
        <v>1529</v>
      </c>
      <c r="F692" s="1016" t="s">
        <v>47</v>
      </c>
    </row>
    <row r="693" spans="2:6" ht="20.100000000000001" customHeight="1" x14ac:dyDescent="0.4">
      <c r="B693" s="1012" t="str">
        <f t="shared" si="10"/>
        <v>L&amp;P상업3016401</v>
      </c>
      <c r="C693" s="1017" t="s">
        <v>50</v>
      </c>
      <c r="D693" s="1014">
        <v>3016401</v>
      </c>
      <c r="E693" s="1018" t="s">
        <v>1530</v>
      </c>
      <c r="F693" s="1016" t="s">
        <v>47</v>
      </c>
    </row>
    <row r="694" spans="2:6" ht="20.100000000000001" customHeight="1" x14ac:dyDescent="0.4">
      <c r="B694" s="1012" t="str">
        <f t="shared" si="10"/>
        <v>L&amp;P상업3016403</v>
      </c>
      <c r="C694" s="1017" t="s">
        <v>50</v>
      </c>
      <c r="D694" s="1014">
        <v>3016403</v>
      </c>
      <c r="E694" s="1018" t="s">
        <v>1531</v>
      </c>
      <c r="F694" s="1016" t="s">
        <v>47</v>
      </c>
    </row>
    <row r="695" spans="2:6" ht="20.100000000000001" customHeight="1" x14ac:dyDescent="0.4">
      <c r="B695" s="1012" t="str">
        <f t="shared" si="10"/>
        <v>L&amp;P상업3016404</v>
      </c>
      <c r="C695" s="1017" t="s">
        <v>50</v>
      </c>
      <c r="D695" s="1014">
        <v>3016404</v>
      </c>
      <c r="E695" s="1018" t="s">
        <v>37</v>
      </c>
      <c r="F695" s="1016" t="s">
        <v>47</v>
      </c>
    </row>
    <row r="696" spans="2:6" ht="20.100000000000001" customHeight="1" x14ac:dyDescent="0.4">
      <c r="B696" s="1012" t="str">
        <f t="shared" si="10"/>
        <v>L&amp;P상업3016406</v>
      </c>
      <c r="C696" s="1017" t="s">
        <v>50</v>
      </c>
      <c r="D696" s="1014">
        <v>3016406</v>
      </c>
      <c r="E696" s="1018" t="s">
        <v>1532</v>
      </c>
      <c r="F696" s="1016" t="s">
        <v>47</v>
      </c>
    </row>
    <row r="697" spans="2:6" ht="20.100000000000001" customHeight="1" x14ac:dyDescent="0.4">
      <c r="B697" s="1012" t="str">
        <f t="shared" si="10"/>
        <v>CMO상업3016801</v>
      </c>
      <c r="C697" s="1017" t="s">
        <v>1343</v>
      </c>
      <c r="D697" s="1014">
        <v>3016801</v>
      </c>
      <c r="E697" s="1018" t="s">
        <v>1533</v>
      </c>
      <c r="F697" s="1016" t="s">
        <v>1534</v>
      </c>
    </row>
    <row r="698" spans="2:6" ht="20.100000000000001" customHeight="1" x14ac:dyDescent="0.4">
      <c r="B698" s="1012" t="str">
        <f t="shared" si="10"/>
        <v>CMO상업3016802</v>
      </c>
      <c r="C698" s="1017" t="s">
        <v>1343</v>
      </c>
      <c r="D698" s="1014">
        <v>3016802</v>
      </c>
      <c r="E698" s="1018" t="s">
        <v>1535</v>
      </c>
      <c r="F698" s="1016" t="s">
        <v>1534</v>
      </c>
    </row>
    <row r="699" spans="2:6" ht="20.100000000000001" customHeight="1" x14ac:dyDescent="0.4">
      <c r="B699" s="1012" t="str">
        <f t="shared" si="10"/>
        <v>CMO상업3016901</v>
      </c>
      <c r="C699" s="1017" t="s">
        <v>1343</v>
      </c>
      <c r="D699" s="1014">
        <v>3016901</v>
      </c>
      <c r="E699" s="1018" t="s">
        <v>1536</v>
      </c>
      <c r="F699" s="1016" t="s">
        <v>1534</v>
      </c>
    </row>
    <row r="700" spans="2:6" ht="20.100000000000001" customHeight="1" x14ac:dyDescent="0.4">
      <c r="B700" s="1012" t="str">
        <f t="shared" si="10"/>
        <v>CMO상업3016902</v>
      </c>
      <c r="C700" s="1017" t="s">
        <v>1343</v>
      </c>
      <c r="D700" s="1014">
        <v>3016902</v>
      </c>
      <c r="E700" s="1018" t="s">
        <v>1537</v>
      </c>
      <c r="F700" s="1016" t="s">
        <v>1534</v>
      </c>
    </row>
    <row r="701" spans="2:6" ht="20.100000000000001" customHeight="1" x14ac:dyDescent="0.4">
      <c r="B701" s="1012" t="str">
        <f t="shared" si="10"/>
        <v>L&amp;P상업3017702</v>
      </c>
      <c r="C701" s="1017" t="s">
        <v>50</v>
      </c>
      <c r="D701" s="1014">
        <v>3017702</v>
      </c>
      <c r="E701" s="1018" t="s">
        <v>1538</v>
      </c>
      <c r="F701" s="1016" t="s">
        <v>46</v>
      </c>
    </row>
    <row r="702" spans="2:6" ht="20.100000000000001" customHeight="1" x14ac:dyDescent="0.4">
      <c r="B702" s="1012" t="str">
        <f t="shared" si="10"/>
        <v>L&amp;P상업3017705</v>
      </c>
      <c r="C702" s="1017" t="s">
        <v>50</v>
      </c>
      <c r="D702" s="1014">
        <v>3017705</v>
      </c>
      <c r="E702" s="1018" t="s">
        <v>1539</v>
      </c>
      <c r="F702" s="1016" t="s">
        <v>46</v>
      </c>
    </row>
    <row r="703" spans="2:6" ht="20.100000000000001" customHeight="1" x14ac:dyDescent="0.4">
      <c r="B703" s="1012" t="str">
        <f t="shared" si="10"/>
        <v>L&amp;P상업3017706</v>
      </c>
      <c r="C703" s="1017" t="s">
        <v>50</v>
      </c>
      <c r="D703" s="1014">
        <v>3017706</v>
      </c>
      <c r="E703" s="1018" t="s">
        <v>1540</v>
      </c>
      <c r="F703" s="1016" t="s">
        <v>46</v>
      </c>
    </row>
    <row r="704" spans="2:6" ht="20.100000000000001" customHeight="1" x14ac:dyDescent="0.4">
      <c r="B704" s="1012" t="str">
        <f t="shared" si="10"/>
        <v>L&amp;P상업3017707</v>
      </c>
      <c r="C704" s="1017" t="s">
        <v>50</v>
      </c>
      <c r="D704" s="1014">
        <v>3017707</v>
      </c>
      <c r="E704" s="1018" t="s">
        <v>1541</v>
      </c>
      <c r="F704" s="1016" t="s">
        <v>46</v>
      </c>
    </row>
    <row r="705" spans="2:6" ht="20.100000000000001" customHeight="1" x14ac:dyDescent="0.4">
      <c r="B705" s="1012" t="str">
        <f t="shared" si="10"/>
        <v>L&amp;P상업3017708</v>
      </c>
      <c r="C705" s="1017" t="s">
        <v>50</v>
      </c>
      <c r="D705" s="1014">
        <v>3017708</v>
      </c>
      <c r="E705" s="1018" t="s">
        <v>1542</v>
      </c>
      <c r="F705" s="1016" t="s">
        <v>46</v>
      </c>
    </row>
    <row r="706" spans="2:6" ht="20.100000000000001" customHeight="1" x14ac:dyDescent="0.4">
      <c r="B706" s="1012" t="str">
        <f t="shared" si="10"/>
        <v>CMO상업3018503</v>
      </c>
      <c r="C706" s="1017" t="s">
        <v>1343</v>
      </c>
      <c r="D706" s="1014">
        <v>3018503</v>
      </c>
      <c r="E706" s="1018" t="s">
        <v>1535</v>
      </c>
      <c r="F706" s="1016" t="s">
        <v>1534</v>
      </c>
    </row>
    <row r="707" spans="2:6" ht="20.100000000000001" customHeight="1" x14ac:dyDescent="0.4">
      <c r="B707" s="1012" t="str">
        <f t="shared" si="10"/>
        <v>L&amp;P상업3020201</v>
      </c>
      <c r="C707" s="1017" t="s">
        <v>50</v>
      </c>
      <c r="D707" s="1014">
        <v>3020201</v>
      </c>
      <c r="E707" s="1018" t="s">
        <v>1543</v>
      </c>
      <c r="F707" s="1016" t="s">
        <v>1544</v>
      </c>
    </row>
    <row r="708" spans="2:6" ht="20.100000000000001" customHeight="1" x14ac:dyDescent="0.4">
      <c r="B708" s="1012" t="str">
        <f t="shared" ref="B708:B771" si="11">C708&amp;D708</f>
        <v>L&amp;P상업3020203</v>
      </c>
      <c r="C708" s="1017" t="s">
        <v>50</v>
      </c>
      <c r="D708" s="1014">
        <v>3020203</v>
      </c>
      <c r="E708" s="1018" t="s">
        <v>1545</v>
      </c>
      <c r="F708" s="1016" t="s">
        <v>1544</v>
      </c>
    </row>
    <row r="709" spans="2:6" ht="20.100000000000001" customHeight="1" x14ac:dyDescent="0.4">
      <c r="B709" s="1012" t="str">
        <f t="shared" si="11"/>
        <v>L&amp;P상업3020204</v>
      </c>
      <c r="C709" s="1017" t="s">
        <v>50</v>
      </c>
      <c r="D709" s="1014">
        <v>3020204</v>
      </c>
      <c r="E709" s="1018" t="s">
        <v>1546</v>
      </c>
      <c r="F709" s="1016" t="s">
        <v>1544</v>
      </c>
    </row>
    <row r="710" spans="2:6" ht="20.100000000000001" customHeight="1" x14ac:dyDescent="0.4">
      <c r="B710" s="1012" t="str">
        <f t="shared" si="11"/>
        <v>L&amp;P상업3020207</v>
      </c>
      <c r="C710" s="1017" t="s">
        <v>50</v>
      </c>
      <c r="D710" s="1014">
        <v>3020207</v>
      </c>
      <c r="E710" s="1018" t="s">
        <v>1547</v>
      </c>
      <c r="F710" s="1016" t="s">
        <v>1544</v>
      </c>
    </row>
    <row r="711" spans="2:6" ht="20.100000000000001" customHeight="1" x14ac:dyDescent="0.4">
      <c r="B711" s="1012" t="str">
        <f t="shared" si="11"/>
        <v>마리나3020601</v>
      </c>
      <c r="C711" s="1017" t="s">
        <v>1548</v>
      </c>
      <c r="D711" s="1014">
        <v>3020601</v>
      </c>
      <c r="E711" s="1018" t="s">
        <v>1549</v>
      </c>
      <c r="F711" s="1016" t="s">
        <v>1550</v>
      </c>
    </row>
    <row r="712" spans="2:6" ht="20.100000000000001" customHeight="1" x14ac:dyDescent="0.4">
      <c r="B712" s="1012" t="str">
        <f t="shared" si="11"/>
        <v>마리나3020701</v>
      </c>
      <c r="C712" s="1017" t="s">
        <v>1548</v>
      </c>
      <c r="D712" s="1014">
        <v>3020701</v>
      </c>
      <c r="E712" s="1018" t="s">
        <v>1551</v>
      </c>
      <c r="F712" s="1016" t="s">
        <v>1550</v>
      </c>
    </row>
    <row r="713" spans="2:6" ht="20.100000000000001" customHeight="1" x14ac:dyDescent="0.4">
      <c r="B713" s="1012" t="str">
        <f t="shared" si="11"/>
        <v>마리나3020801</v>
      </c>
      <c r="C713" s="1017" t="s">
        <v>1548</v>
      </c>
      <c r="D713" s="1014">
        <v>3020801</v>
      </c>
      <c r="E713" s="1018" t="s">
        <v>1552</v>
      </c>
      <c r="F713" s="1016" t="s">
        <v>1553</v>
      </c>
    </row>
    <row r="714" spans="2:6" ht="20.100000000000001" customHeight="1" x14ac:dyDescent="0.4">
      <c r="B714" s="1012" t="str">
        <f t="shared" si="11"/>
        <v>마리나3020901</v>
      </c>
      <c r="C714" s="1017" t="s">
        <v>1548</v>
      </c>
      <c r="D714" s="1014">
        <v>3020901</v>
      </c>
      <c r="E714" s="1018" t="s">
        <v>1554</v>
      </c>
      <c r="F714" s="1016" t="s">
        <v>1553</v>
      </c>
    </row>
    <row r="715" spans="2:6" ht="20.100000000000001" customHeight="1" x14ac:dyDescent="0.4">
      <c r="B715" s="1012" t="str">
        <f t="shared" si="11"/>
        <v>마리나3021001</v>
      </c>
      <c r="C715" s="1017" t="s">
        <v>1548</v>
      </c>
      <c r="D715" s="1014">
        <v>3021001</v>
      </c>
      <c r="E715" s="1018" t="s">
        <v>1555</v>
      </c>
      <c r="F715" s="1016" t="s">
        <v>1556</v>
      </c>
    </row>
    <row r="716" spans="2:6" ht="20.100000000000001" customHeight="1" x14ac:dyDescent="0.4">
      <c r="B716" s="1012" t="str">
        <f t="shared" si="11"/>
        <v>마리나3021101</v>
      </c>
      <c r="C716" s="1017" t="s">
        <v>1548</v>
      </c>
      <c r="D716" s="1014">
        <v>3021101</v>
      </c>
      <c r="E716" s="1018" t="s">
        <v>1557</v>
      </c>
      <c r="F716" s="1016" t="s">
        <v>1558</v>
      </c>
    </row>
    <row r="717" spans="2:6" ht="20.100000000000001" customHeight="1" x14ac:dyDescent="0.4">
      <c r="B717" s="1012" t="str">
        <f t="shared" si="11"/>
        <v>마리나3021201</v>
      </c>
      <c r="C717" s="1017" t="s">
        <v>1548</v>
      </c>
      <c r="D717" s="1014">
        <v>3021201</v>
      </c>
      <c r="E717" s="1018" t="s">
        <v>1559</v>
      </c>
      <c r="F717" s="1016" t="s">
        <v>1558</v>
      </c>
    </row>
    <row r="718" spans="2:6" ht="20.100000000000001" customHeight="1" x14ac:dyDescent="0.4">
      <c r="B718" s="1012" t="str">
        <f t="shared" si="11"/>
        <v>마리나3021301</v>
      </c>
      <c r="C718" s="1017" t="s">
        <v>1548</v>
      </c>
      <c r="D718" s="1014">
        <v>3021301</v>
      </c>
      <c r="E718" s="1018" t="s">
        <v>1560</v>
      </c>
      <c r="F718" s="1016" t="s">
        <v>1561</v>
      </c>
    </row>
    <row r="719" spans="2:6" ht="20.100000000000001" customHeight="1" x14ac:dyDescent="0.4">
      <c r="B719" s="1012" t="str">
        <f t="shared" si="11"/>
        <v>마리나3021302</v>
      </c>
      <c r="C719" s="1017" t="s">
        <v>1548</v>
      </c>
      <c r="D719" s="1014">
        <v>3021302</v>
      </c>
      <c r="E719" s="1018" t="s">
        <v>1562</v>
      </c>
      <c r="F719" s="1016" t="s">
        <v>1561</v>
      </c>
    </row>
    <row r="720" spans="2:6" ht="20.100000000000001" customHeight="1" x14ac:dyDescent="0.4">
      <c r="B720" s="1012" t="str">
        <f t="shared" si="11"/>
        <v>마리나3021401</v>
      </c>
      <c r="C720" s="1017" t="s">
        <v>1548</v>
      </c>
      <c r="D720" s="1014">
        <v>3021401</v>
      </c>
      <c r="E720" s="1018" t="s">
        <v>1563</v>
      </c>
      <c r="F720" s="1016" t="s">
        <v>554</v>
      </c>
    </row>
    <row r="721" spans="2:6" ht="20.100000000000001" customHeight="1" x14ac:dyDescent="0.4">
      <c r="B721" s="1012" t="str">
        <f t="shared" si="11"/>
        <v>마리나3021501</v>
      </c>
      <c r="C721" s="1017" t="s">
        <v>1548</v>
      </c>
      <c r="D721" s="1014">
        <v>3021501</v>
      </c>
      <c r="E721" s="1018" t="s">
        <v>1564</v>
      </c>
      <c r="F721" s="1016" t="s">
        <v>554</v>
      </c>
    </row>
    <row r="722" spans="2:6" ht="20.100000000000001" customHeight="1" x14ac:dyDescent="0.4">
      <c r="B722" s="1012" t="str">
        <f t="shared" si="11"/>
        <v>마리나3021601</v>
      </c>
      <c r="C722" s="1017" t="s">
        <v>1548</v>
      </c>
      <c r="D722" s="1014">
        <v>3021601</v>
      </c>
      <c r="E722" s="1018" t="s">
        <v>1565</v>
      </c>
      <c r="F722" s="1016" t="s">
        <v>555</v>
      </c>
    </row>
    <row r="723" spans="2:6" ht="20.100000000000001" customHeight="1" x14ac:dyDescent="0.4">
      <c r="B723" s="1012" t="str">
        <f t="shared" si="11"/>
        <v>마리나3021701</v>
      </c>
      <c r="C723" s="1017" t="s">
        <v>1548</v>
      </c>
      <c r="D723" s="1014">
        <v>3021701</v>
      </c>
      <c r="E723" s="1018" t="s">
        <v>1566</v>
      </c>
      <c r="F723" s="1016" t="s">
        <v>555</v>
      </c>
    </row>
    <row r="724" spans="2:6" ht="20.100000000000001" customHeight="1" x14ac:dyDescent="0.4">
      <c r="B724" s="1012" t="str">
        <f t="shared" si="11"/>
        <v>마리나3022001</v>
      </c>
      <c r="C724" s="1017" t="s">
        <v>1548</v>
      </c>
      <c r="D724" s="1014">
        <v>3022001</v>
      </c>
      <c r="E724" s="1018" t="s">
        <v>1567</v>
      </c>
      <c r="F724" s="1016" t="s">
        <v>1568</v>
      </c>
    </row>
    <row r="725" spans="2:6" ht="20.100000000000001" customHeight="1" x14ac:dyDescent="0.4">
      <c r="B725" s="1012" t="str">
        <f t="shared" si="11"/>
        <v>마리나3026101</v>
      </c>
      <c r="C725" s="1017" t="s">
        <v>1548</v>
      </c>
      <c r="D725" s="1014">
        <v>3026101</v>
      </c>
      <c r="E725" s="1018" t="s">
        <v>1569</v>
      </c>
      <c r="F725" s="1016" t="s">
        <v>1570</v>
      </c>
    </row>
    <row r="726" spans="2:6" ht="20.100000000000001" customHeight="1" x14ac:dyDescent="0.4">
      <c r="B726" s="1012" t="str">
        <f t="shared" si="11"/>
        <v>마리나3026301</v>
      </c>
      <c r="C726" s="1017" t="s">
        <v>1548</v>
      </c>
      <c r="D726" s="1014">
        <v>3026301</v>
      </c>
      <c r="E726" s="1018" t="s">
        <v>1571</v>
      </c>
      <c r="F726" s="1016" t="s">
        <v>550</v>
      </c>
    </row>
    <row r="727" spans="2:6" ht="20.100000000000001" customHeight="1" x14ac:dyDescent="0.4">
      <c r="B727" s="1012" t="str">
        <f t="shared" si="11"/>
        <v>마리나3026401</v>
      </c>
      <c r="C727" s="1017" t="s">
        <v>1548</v>
      </c>
      <c r="D727" s="1014">
        <v>3026401</v>
      </c>
      <c r="E727" s="1018" t="s">
        <v>1572</v>
      </c>
      <c r="F727" s="1016" t="s">
        <v>550</v>
      </c>
    </row>
    <row r="728" spans="2:6" ht="20.100000000000001" customHeight="1" x14ac:dyDescent="0.4">
      <c r="B728" s="1012" t="str">
        <f t="shared" si="11"/>
        <v>CSO3900400</v>
      </c>
      <c r="C728" s="1017" t="s">
        <v>728</v>
      </c>
      <c r="D728" s="1014">
        <v>3900400</v>
      </c>
      <c r="E728" s="1018" t="s">
        <v>1112</v>
      </c>
      <c r="F728" s="1016" t="s">
        <v>1001</v>
      </c>
    </row>
    <row r="729" spans="2:6" ht="20.100000000000001" customHeight="1" x14ac:dyDescent="0.4">
      <c r="B729" s="1012" t="str">
        <f t="shared" si="11"/>
        <v>CSO3900401</v>
      </c>
      <c r="C729" s="1017" t="s">
        <v>728</v>
      </c>
      <c r="D729" s="1014">
        <v>3900401</v>
      </c>
      <c r="E729" s="1018" t="s">
        <v>1573</v>
      </c>
      <c r="F729" s="1016" t="s">
        <v>1001</v>
      </c>
    </row>
    <row r="730" spans="2:6" ht="20.100000000000001" customHeight="1" x14ac:dyDescent="0.4">
      <c r="B730" s="1012" t="str">
        <f t="shared" si="11"/>
        <v>CSO3900402</v>
      </c>
      <c r="C730" s="1017" t="s">
        <v>728</v>
      </c>
      <c r="D730" s="1014">
        <v>3900402</v>
      </c>
      <c r="E730" s="1018" t="s">
        <v>1574</v>
      </c>
      <c r="F730" s="1016" t="s">
        <v>1001</v>
      </c>
    </row>
    <row r="731" spans="2:6" ht="20.100000000000001" customHeight="1" x14ac:dyDescent="0.4">
      <c r="B731" s="1012" t="str">
        <f t="shared" si="11"/>
        <v>CSO3900500</v>
      </c>
      <c r="C731" s="1017" t="s">
        <v>728</v>
      </c>
      <c r="D731" s="1014">
        <v>3900500</v>
      </c>
      <c r="E731" s="1018" t="s">
        <v>1575</v>
      </c>
      <c r="F731" s="1016" t="s">
        <v>1034</v>
      </c>
    </row>
    <row r="732" spans="2:6" ht="20.100000000000001" customHeight="1" x14ac:dyDescent="0.4">
      <c r="B732" s="1012" t="str">
        <f t="shared" si="11"/>
        <v>CSO3900600</v>
      </c>
      <c r="C732" s="1017" t="s">
        <v>728</v>
      </c>
      <c r="D732" s="1014">
        <v>3900600</v>
      </c>
      <c r="E732" s="1018" t="s">
        <v>1576</v>
      </c>
      <c r="F732" s="1016" t="s">
        <v>761</v>
      </c>
    </row>
    <row r="733" spans="2:6" ht="20.100000000000001" customHeight="1" x14ac:dyDescent="0.4">
      <c r="B733" s="1012" t="str">
        <f t="shared" si="11"/>
        <v>CSO3900601</v>
      </c>
      <c r="C733" s="1017" t="s">
        <v>728</v>
      </c>
      <c r="D733" s="1014">
        <v>3900601</v>
      </c>
      <c r="E733" s="1018" t="s">
        <v>1577</v>
      </c>
      <c r="F733" s="1016" t="s">
        <v>761</v>
      </c>
    </row>
    <row r="734" spans="2:6" ht="20.100000000000001" customHeight="1" x14ac:dyDescent="0.4">
      <c r="B734" s="1012" t="str">
        <f t="shared" si="11"/>
        <v>CSO3900603</v>
      </c>
      <c r="C734" s="1017" t="s">
        <v>728</v>
      </c>
      <c r="D734" s="1014">
        <v>3900603</v>
      </c>
      <c r="E734" s="1018" t="s">
        <v>1578</v>
      </c>
      <c r="F734" s="1016" t="s">
        <v>761</v>
      </c>
    </row>
    <row r="735" spans="2:6" ht="20.100000000000001" customHeight="1" x14ac:dyDescent="0.4">
      <c r="B735" s="1012" t="str">
        <f t="shared" si="11"/>
        <v>CSO3900700</v>
      </c>
      <c r="C735" s="1017" t="s">
        <v>728</v>
      </c>
      <c r="D735" s="1014">
        <v>3900700</v>
      </c>
      <c r="E735" s="1018" t="s">
        <v>1579</v>
      </c>
      <c r="F735" s="1016" t="s">
        <v>1245</v>
      </c>
    </row>
    <row r="736" spans="2:6" ht="20.100000000000001" customHeight="1" x14ac:dyDescent="0.4">
      <c r="B736" s="1012" t="str">
        <f t="shared" si="11"/>
        <v>CSO3900702</v>
      </c>
      <c r="C736" s="1017" t="s">
        <v>728</v>
      </c>
      <c r="D736" s="1014">
        <v>3900702</v>
      </c>
      <c r="E736" s="1018" t="s">
        <v>1580</v>
      </c>
      <c r="F736" s="1016" t="s">
        <v>1245</v>
      </c>
    </row>
    <row r="737" spans="2:6" ht="20.100000000000001" customHeight="1" x14ac:dyDescent="0.4">
      <c r="B737" s="1012" t="str">
        <f t="shared" si="11"/>
        <v>CSO3900900</v>
      </c>
      <c r="C737" s="1017" t="s">
        <v>728</v>
      </c>
      <c r="D737" s="1014">
        <v>3900900</v>
      </c>
      <c r="E737" s="1018" t="s">
        <v>1581</v>
      </c>
      <c r="F737" s="1016" t="s">
        <v>747</v>
      </c>
    </row>
    <row r="738" spans="2:6" ht="20.100000000000001" customHeight="1" x14ac:dyDescent="0.4">
      <c r="B738" s="1012" t="str">
        <f t="shared" si="11"/>
        <v>CSO3900901</v>
      </c>
      <c r="C738" s="1017" t="s">
        <v>728</v>
      </c>
      <c r="D738" s="1014">
        <v>3900901</v>
      </c>
      <c r="E738" s="1018" t="s">
        <v>1582</v>
      </c>
      <c r="F738" s="1016" t="s">
        <v>747</v>
      </c>
    </row>
    <row r="739" spans="2:6" ht="20.100000000000001" customHeight="1" x14ac:dyDescent="0.4">
      <c r="B739" s="1012" t="str">
        <f t="shared" si="11"/>
        <v>CSO3900903</v>
      </c>
      <c r="C739" s="1017" t="s">
        <v>728</v>
      </c>
      <c r="D739" s="1014">
        <v>3900903</v>
      </c>
      <c r="E739" s="1018" t="s">
        <v>1583</v>
      </c>
      <c r="F739" s="1016" t="s">
        <v>747</v>
      </c>
    </row>
    <row r="740" spans="2:6" ht="20.100000000000001" customHeight="1" x14ac:dyDescent="0.4">
      <c r="B740" s="1012" t="str">
        <f t="shared" si="11"/>
        <v>CSO3901000</v>
      </c>
      <c r="C740" s="1017" t="s">
        <v>728</v>
      </c>
      <c r="D740" s="1014">
        <v>3901000</v>
      </c>
      <c r="E740" s="1018" t="s">
        <v>1584</v>
      </c>
      <c r="F740" s="1016" t="s">
        <v>976</v>
      </c>
    </row>
    <row r="741" spans="2:6" ht="20.100000000000001" customHeight="1" x14ac:dyDescent="0.4">
      <c r="B741" s="1012" t="str">
        <f t="shared" si="11"/>
        <v>CSO3901001</v>
      </c>
      <c r="C741" s="1017" t="s">
        <v>728</v>
      </c>
      <c r="D741" s="1014">
        <v>3901001</v>
      </c>
      <c r="E741" s="1018" t="s">
        <v>1585</v>
      </c>
      <c r="F741" s="1016" t="s">
        <v>976</v>
      </c>
    </row>
    <row r="742" spans="2:6" ht="20.100000000000001" customHeight="1" x14ac:dyDescent="0.4">
      <c r="B742" s="1012" t="str">
        <f t="shared" si="11"/>
        <v>CSO3901100</v>
      </c>
      <c r="C742" s="1017" t="s">
        <v>728</v>
      </c>
      <c r="D742" s="1014">
        <v>3901100</v>
      </c>
      <c r="E742" s="1018" t="s">
        <v>1586</v>
      </c>
      <c r="F742" s="1016" t="s">
        <v>766</v>
      </c>
    </row>
    <row r="743" spans="2:6" ht="20.100000000000001" customHeight="1" x14ac:dyDescent="0.4">
      <c r="B743" s="1012" t="str">
        <f t="shared" si="11"/>
        <v>CSO3901103</v>
      </c>
      <c r="C743" s="1017" t="s">
        <v>728</v>
      </c>
      <c r="D743" s="1014">
        <v>3901103</v>
      </c>
      <c r="E743" s="1018" t="s">
        <v>1587</v>
      </c>
      <c r="F743" s="1016" t="s">
        <v>766</v>
      </c>
    </row>
    <row r="744" spans="2:6" ht="20.100000000000001" customHeight="1" x14ac:dyDescent="0.4">
      <c r="B744" s="1012" t="str">
        <f t="shared" si="11"/>
        <v>CSO3901105</v>
      </c>
      <c r="C744" s="1017" t="s">
        <v>728</v>
      </c>
      <c r="D744" s="1014">
        <v>3901105</v>
      </c>
      <c r="E744" s="1018" t="s">
        <v>1588</v>
      </c>
      <c r="F744" s="1016" t="s">
        <v>766</v>
      </c>
    </row>
    <row r="745" spans="2:6" ht="20.100000000000001" customHeight="1" x14ac:dyDescent="0.4">
      <c r="B745" s="1012" t="str">
        <f t="shared" si="11"/>
        <v>CSO3901400</v>
      </c>
      <c r="C745" s="1017" t="s">
        <v>728</v>
      </c>
      <c r="D745" s="1014">
        <v>3901400</v>
      </c>
      <c r="E745" s="1018" t="s">
        <v>814</v>
      </c>
      <c r="F745" s="1016" t="s">
        <v>815</v>
      </c>
    </row>
    <row r="746" spans="2:6" ht="20.100000000000001" customHeight="1" x14ac:dyDescent="0.4">
      <c r="B746" s="1012" t="str">
        <f t="shared" si="11"/>
        <v>CSO3901401</v>
      </c>
      <c r="C746" s="1017" t="s">
        <v>728</v>
      </c>
      <c r="D746" s="1014">
        <v>3901401</v>
      </c>
      <c r="E746" s="1018" t="s">
        <v>816</v>
      </c>
      <c r="F746" s="1016" t="s">
        <v>815</v>
      </c>
    </row>
    <row r="747" spans="2:6" ht="20.100000000000001" customHeight="1" x14ac:dyDescent="0.4">
      <c r="B747" s="1012" t="str">
        <f t="shared" si="11"/>
        <v>CSO3901402</v>
      </c>
      <c r="C747" s="1017" t="s">
        <v>728</v>
      </c>
      <c r="D747" s="1014">
        <v>3901402</v>
      </c>
      <c r="E747" s="1018" t="s">
        <v>1589</v>
      </c>
      <c r="F747" s="1016" t="s">
        <v>815</v>
      </c>
    </row>
    <row r="748" spans="2:6" ht="20.100000000000001" customHeight="1" x14ac:dyDescent="0.4">
      <c r="B748" s="1012" t="str">
        <f t="shared" si="11"/>
        <v>CSO3901500</v>
      </c>
      <c r="C748" s="1017" t="s">
        <v>728</v>
      </c>
      <c r="D748" s="1014">
        <v>3901500</v>
      </c>
      <c r="E748" s="1018" t="s">
        <v>1590</v>
      </c>
      <c r="F748" s="1016" t="s">
        <v>1280</v>
      </c>
    </row>
    <row r="749" spans="2:6" ht="20.100000000000001" customHeight="1" x14ac:dyDescent="0.4">
      <c r="B749" s="1012" t="str">
        <f t="shared" si="11"/>
        <v>CSO3901501</v>
      </c>
      <c r="C749" s="1017" t="s">
        <v>728</v>
      </c>
      <c r="D749" s="1014">
        <v>3901501</v>
      </c>
      <c r="E749" s="1018" t="s">
        <v>1591</v>
      </c>
      <c r="F749" s="1016" t="s">
        <v>1280</v>
      </c>
    </row>
    <row r="750" spans="2:6" ht="20.100000000000001" customHeight="1" x14ac:dyDescent="0.4">
      <c r="B750" s="1012" t="str">
        <f t="shared" si="11"/>
        <v>CSO3901600</v>
      </c>
      <c r="C750" s="1017" t="s">
        <v>728</v>
      </c>
      <c r="D750" s="1014">
        <v>3901600</v>
      </c>
      <c r="E750" s="1018" t="s">
        <v>1592</v>
      </c>
      <c r="F750" s="1016" t="s">
        <v>1239</v>
      </c>
    </row>
    <row r="751" spans="2:6" ht="20.100000000000001" customHeight="1" x14ac:dyDescent="0.4">
      <c r="B751" s="1012" t="str">
        <f t="shared" si="11"/>
        <v>CSO3901601</v>
      </c>
      <c r="C751" s="1017" t="s">
        <v>728</v>
      </c>
      <c r="D751" s="1014">
        <v>3901601</v>
      </c>
      <c r="E751" s="1018" t="s">
        <v>1593</v>
      </c>
      <c r="F751" s="1016" t="s">
        <v>1239</v>
      </c>
    </row>
    <row r="752" spans="2:6" ht="20.100000000000001" customHeight="1" x14ac:dyDescent="0.4">
      <c r="B752" s="1012" t="str">
        <f t="shared" si="11"/>
        <v>CSO3901602</v>
      </c>
      <c r="C752" s="1017" t="s">
        <v>728</v>
      </c>
      <c r="D752" s="1014">
        <v>3901602</v>
      </c>
      <c r="E752" s="1018" t="s">
        <v>1594</v>
      </c>
      <c r="F752" s="1016" t="s">
        <v>1239</v>
      </c>
    </row>
    <row r="753" spans="2:6" ht="20.100000000000001" customHeight="1" x14ac:dyDescent="0.4">
      <c r="B753" s="1012" t="str">
        <f t="shared" si="11"/>
        <v>CSO3901700</v>
      </c>
      <c r="C753" s="1017" t="s">
        <v>728</v>
      </c>
      <c r="D753" s="1014">
        <v>3901700</v>
      </c>
      <c r="E753" s="1018" t="s">
        <v>1595</v>
      </c>
      <c r="F753" s="1016" t="s">
        <v>955</v>
      </c>
    </row>
    <row r="754" spans="2:6" ht="20.100000000000001" customHeight="1" x14ac:dyDescent="0.4">
      <c r="B754" s="1012" t="str">
        <f t="shared" si="11"/>
        <v>CSO3901705</v>
      </c>
      <c r="C754" s="1017" t="s">
        <v>728</v>
      </c>
      <c r="D754" s="1014">
        <v>3901705</v>
      </c>
      <c r="E754" s="1018" t="s">
        <v>1596</v>
      </c>
      <c r="F754" s="1016" t="s">
        <v>955</v>
      </c>
    </row>
    <row r="755" spans="2:6" ht="20.100000000000001" customHeight="1" x14ac:dyDescent="0.4">
      <c r="B755" s="1012" t="str">
        <f t="shared" si="11"/>
        <v>CSO3901800</v>
      </c>
      <c r="C755" s="1017" t="s">
        <v>728</v>
      </c>
      <c r="D755" s="1014">
        <v>3901800</v>
      </c>
      <c r="E755" s="1018" t="s">
        <v>1597</v>
      </c>
      <c r="F755" s="1016" t="s">
        <v>955</v>
      </c>
    </row>
    <row r="756" spans="2:6" ht="20.100000000000001" customHeight="1" x14ac:dyDescent="0.4">
      <c r="B756" s="1012" t="str">
        <f t="shared" si="11"/>
        <v>CSO3901801</v>
      </c>
      <c r="C756" s="1017" t="s">
        <v>728</v>
      </c>
      <c r="D756" s="1014">
        <v>3901801</v>
      </c>
      <c r="E756" s="1018" t="s">
        <v>1598</v>
      </c>
      <c r="F756" s="1016" t="s">
        <v>955</v>
      </c>
    </row>
    <row r="757" spans="2:6" ht="20.100000000000001" customHeight="1" x14ac:dyDescent="0.4">
      <c r="B757" s="1012" t="str">
        <f t="shared" si="11"/>
        <v>CSO3901900</v>
      </c>
      <c r="C757" s="1017" t="s">
        <v>728</v>
      </c>
      <c r="D757" s="1014">
        <v>3901900</v>
      </c>
      <c r="E757" s="1018" t="s">
        <v>1599</v>
      </c>
      <c r="F757" s="1016" t="s">
        <v>820</v>
      </c>
    </row>
    <row r="758" spans="2:6" ht="20.100000000000001" customHeight="1" x14ac:dyDescent="0.4">
      <c r="B758" s="1012" t="str">
        <f t="shared" si="11"/>
        <v>CSO3901901</v>
      </c>
      <c r="C758" s="1017" t="s">
        <v>728</v>
      </c>
      <c r="D758" s="1014">
        <v>3901901</v>
      </c>
      <c r="E758" s="1018" t="s">
        <v>1600</v>
      </c>
      <c r="F758" s="1016" t="s">
        <v>820</v>
      </c>
    </row>
    <row r="759" spans="2:6" ht="20.100000000000001" customHeight="1" x14ac:dyDescent="0.4">
      <c r="B759" s="1012" t="str">
        <f t="shared" si="11"/>
        <v>CSO3901902</v>
      </c>
      <c r="C759" s="1017" t="s">
        <v>728</v>
      </c>
      <c r="D759" s="1014">
        <v>3901902</v>
      </c>
      <c r="E759" s="1018" t="s">
        <v>1601</v>
      </c>
      <c r="F759" s="1016" t="s">
        <v>820</v>
      </c>
    </row>
    <row r="760" spans="2:6" ht="20.100000000000001" customHeight="1" x14ac:dyDescent="0.4">
      <c r="B760" s="1012" t="str">
        <f t="shared" si="11"/>
        <v>CSO3901904</v>
      </c>
      <c r="C760" s="1017" t="s">
        <v>728</v>
      </c>
      <c r="D760" s="1014">
        <v>3901904</v>
      </c>
      <c r="E760" s="1018" t="s">
        <v>1602</v>
      </c>
      <c r="F760" s="1016" t="s">
        <v>820</v>
      </c>
    </row>
    <row r="761" spans="2:6" ht="20.100000000000001" customHeight="1" x14ac:dyDescent="0.4">
      <c r="B761" s="1012" t="str">
        <f t="shared" si="11"/>
        <v>CSO3902001</v>
      </c>
      <c r="C761" s="1017" t="s">
        <v>728</v>
      </c>
      <c r="D761" s="1014">
        <v>3902001</v>
      </c>
      <c r="E761" s="1018" t="s">
        <v>1603</v>
      </c>
      <c r="F761" s="1016" t="s">
        <v>1089</v>
      </c>
    </row>
    <row r="762" spans="2:6" ht="20.100000000000001" customHeight="1" x14ac:dyDescent="0.4">
      <c r="B762" s="1012" t="str">
        <f t="shared" si="11"/>
        <v>CSO3902300</v>
      </c>
      <c r="C762" s="1017" t="s">
        <v>728</v>
      </c>
      <c r="D762" s="1014">
        <v>3902300</v>
      </c>
      <c r="E762" s="1018" t="s">
        <v>1604</v>
      </c>
      <c r="F762" s="1016" t="s">
        <v>766</v>
      </c>
    </row>
    <row r="763" spans="2:6" ht="20.100000000000001" customHeight="1" x14ac:dyDescent="0.4">
      <c r="B763" s="1012" t="str">
        <f t="shared" si="11"/>
        <v>CSO3902305</v>
      </c>
      <c r="C763" s="1017" t="s">
        <v>728</v>
      </c>
      <c r="D763" s="1014">
        <v>3902305</v>
      </c>
      <c r="E763" s="1018" t="s">
        <v>1605</v>
      </c>
      <c r="F763" s="1016" t="s">
        <v>766</v>
      </c>
    </row>
    <row r="764" spans="2:6" ht="20.100000000000001" customHeight="1" x14ac:dyDescent="0.4">
      <c r="B764" s="1012" t="str">
        <f t="shared" si="11"/>
        <v>CSO3902400</v>
      </c>
      <c r="C764" s="1017" t="s">
        <v>728</v>
      </c>
      <c r="D764" s="1014">
        <v>3902400</v>
      </c>
      <c r="E764" s="1018" t="s">
        <v>1296</v>
      </c>
      <c r="F764" s="1016" t="s">
        <v>1297</v>
      </c>
    </row>
    <row r="765" spans="2:6" ht="20.100000000000001" customHeight="1" x14ac:dyDescent="0.4">
      <c r="B765" s="1012" t="str">
        <f t="shared" si="11"/>
        <v>CSO3902401</v>
      </c>
      <c r="C765" s="1017" t="s">
        <v>728</v>
      </c>
      <c r="D765" s="1014">
        <v>3902401</v>
      </c>
      <c r="E765" s="1018" t="s">
        <v>1298</v>
      </c>
      <c r="F765" s="1016" t="s">
        <v>1297</v>
      </c>
    </row>
    <row r="766" spans="2:6" ht="20.100000000000001" customHeight="1" x14ac:dyDescent="0.4">
      <c r="B766" s="1012" t="str">
        <f t="shared" si="11"/>
        <v>CSO3902402</v>
      </c>
      <c r="C766" s="1017" t="s">
        <v>728</v>
      </c>
      <c r="D766" s="1014">
        <v>3902402</v>
      </c>
      <c r="E766" s="1018" t="s">
        <v>1606</v>
      </c>
      <c r="F766" s="1016" t="s">
        <v>1297</v>
      </c>
    </row>
    <row r="767" spans="2:6" ht="20.100000000000001" customHeight="1" x14ac:dyDescent="0.4">
      <c r="B767" s="1012" t="str">
        <f t="shared" si="11"/>
        <v>케미컬3902501</v>
      </c>
      <c r="C767" s="1017" t="s">
        <v>674</v>
      </c>
      <c r="D767" s="1014">
        <v>3902501</v>
      </c>
      <c r="E767" s="1018" t="s">
        <v>1607</v>
      </c>
      <c r="F767" s="1016" t="s">
        <v>742</v>
      </c>
    </row>
    <row r="768" spans="2:6" ht="20.100000000000001" customHeight="1" x14ac:dyDescent="0.4">
      <c r="B768" s="1012" t="str">
        <f t="shared" si="11"/>
        <v>케미컬3902502</v>
      </c>
      <c r="C768" s="1017" t="s">
        <v>674</v>
      </c>
      <c r="D768" s="1014">
        <v>3902502</v>
      </c>
      <c r="E768" s="1018" t="s">
        <v>1608</v>
      </c>
      <c r="F768" s="1016" t="s">
        <v>742</v>
      </c>
    </row>
    <row r="769" spans="2:6" ht="20.100000000000001" customHeight="1" x14ac:dyDescent="0.4">
      <c r="B769" s="1012" t="str">
        <f t="shared" si="11"/>
        <v>케미컬3902503</v>
      </c>
      <c r="C769" s="1017" t="s">
        <v>674</v>
      </c>
      <c r="D769" s="1014">
        <v>3902503</v>
      </c>
      <c r="E769" s="1018" t="s">
        <v>1609</v>
      </c>
      <c r="F769" s="1016" t="s">
        <v>742</v>
      </c>
    </row>
    <row r="770" spans="2:6" ht="20.100000000000001" customHeight="1" x14ac:dyDescent="0.4">
      <c r="B770" s="1012" t="str">
        <f t="shared" si="11"/>
        <v>CSO3902800</v>
      </c>
      <c r="C770" s="1017" t="s">
        <v>728</v>
      </c>
      <c r="D770" s="1014">
        <v>3902800</v>
      </c>
      <c r="E770" s="1018" t="s">
        <v>1610</v>
      </c>
      <c r="F770" s="1016" t="s">
        <v>1135</v>
      </c>
    </row>
    <row r="771" spans="2:6" ht="20.100000000000001" customHeight="1" x14ac:dyDescent="0.4">
      <c r="B771" s="1012" t="str">
        <f t="shared" si="11"/>
        <v>CSO3902801</v>
      </c>
      <c r="C771" s="1017" t="s">
        <v>728</v>
      </c>
      <c r="D771" s="1014">
        <v>3902801</v>
      </c>
      <c r="E771" s="1018" t="s">
        <v>1611</v>
      </c>
      <c r="F771" s="1016" t="s">
        <v>1135</v>
      </c>
    </row>
    <row r="772" spans="2:6" ht="20.100000000000001" customHeight="1" x14ac:dyDescent="0.4">
      <c r="B772" s="1012" t="str">
        <f t="shared" ref="B772:B835" si="12">C772&amp;D772</f>
        <v>CSO3902802</v>
      </c>
      <c r="C772" s="1017" t="s">
        <v>728</v>
      </c>
      <c r="D772" s="1014">
        <v>3902802</v>
      </c>
      <c r="E772" s="1018" t="s">
        <v>1612</v>
      </c>
      <c r="F772" s="1016" t="s">
        <v>1135</v>
      </c>
    </row>
    <row r="773" spans="2:6" ht="20.100000000000001" customHeight="1" x14ac:dyDescent="0.4">
      <c r="B773" s="1012" t="str">
        <f t="shared" si="12"/>
        <v>CSO3902900</v>
      </c>
      <c r="C773" s="1017" t="s">
        <v>728</v>
      </c>
      <c r="D773" s="1014">
        <v>3902900</v>
      </c>
      <c r="E773" s="1018" t="s">
        <v>1113</v>
      </c>
      <c r="F773" s="1016" t="s">
        <v>1114</v>
      </c>
    </row>
    <row r="774" spans="2:6" ht="20.100000000000001" customHeight="1" x14ac:dyDescent="0.4">
      <c r="B774" s="1012" t="str">
        <f t="shared" si="12"/>
        <v>CSO3902901</v>
      </c>
      <c r="C774" s="1017" t="s">
        <v>728</v>
      </c>
      <c r="D774" s="1014">
        <v>3902901</v>
      </c>
      <c r="E774" s="1018" t="s">
        <v>1613</v>
      </c>
      <c r="F774" s="1016" t="s">
        <v>1114</v>
      </c>
    </row>
    <row r="775" spans="2:6" ht="20.100000000000001" customHeight="1" x14ac:dyDescent="0.4">
      <c r="B775" s="1012" t="str">
        <f t="shared" si="12"/>
        <v>CSO3902903</v>
      </c>
      <c r="C775" s="1017" t="s">
        <v>728</v>
      </c>
      <c r="D775" s="1014">
        <v>3902903</v>
      </c>
      <c r="E775" s="1018" t="s">
        <v>1614</v>
      </c>
      <c r="F775" s="1016" t="s">
        <v>1114</v>
      </c>
    </row>
    <row r="776" spans="2:6" ht="20.100000000000001" customHeight="1" x14ac:dyDescent="0.4">
      <c r="B776" s="1012" t="str">
        <f t="shared" si="12"/>
        <v>CSO3903001</v>
      </c>
      <c r="C776" s="1017" t="s">
        <v>728</v>
      </c>
      <c r="D776" s="1014">
        <v>3903001</v>
      </c>
      <c r="E776" s="1018" t="s">
        <v>1615</v>
      </c>
      <c r="F776" s="1016" t="s">
        <v>1616</v>
      </c>
    </row>
    <row r="777" spans="2:6" ht="20.100000000000001" customHeight="1" x14ac:dyDescent="0.4">
      <c r="B777" s="1012" t="str">
        <f t="shared" si="12"/>
        <v>CSO3903002</v>
      </c>
      <c r="C777" s="1017" t="s">
        <v>728</v>
      </c>
      <c r="D777" s="1014">
        <v>3903002</v>
      </c>
      <c r="E777" s="1018" t="s">
        <v>1617</v>
      </c>
      <c r="F777" s="1016" t="s">
        <v>1616</v>
      </c>
    </row>
    <row r="778" spans="2:6" ht="20.100000000000001" customHeight="1" x14ac:dyDescent="0.4">
      <c r="B778" s="1012" t="str">
        <f t="shared" si="12"/>
        <v>CSO3903101</v>
      </c>
      <c r="C778" s="1017" t="s">
        <v>728</v>
      </c>
      <c r="D778" s="1014">
        <v>3903101</v>
      </c>
      <c r="E778" s="1018" t="s">
        <v>1618</v>
      </c>
      <c r="F778" s="1016" t="s">
        <v>1616</v>
      </c>
    </row>
    <row r="779" spans="2:6" ht="20.100000000000001" customHeight="1" x14ac:dyDescent="0.4">
      <c r="B779" s="1012" t="str">
        <f t="shared" si="12"/>
        <v>CSO3903102</v>
      </c>
      <c r="C779" s="1017" t="s">
        <v>728</v>
      </c>
      <c r="D779" s="1014">
        <v>3903102</v>
      </c>
      <c r="E779" s="1018" t="s">
        <v>1619</v>
      </c>
      <c r="F779" s="1016" t="s">
        <v>1616</v>
      </c>
    </row>
    <row r="780" spans="2:6" ht="20.100000000000001" customHeight="1" x14ac:dyDescent="0.4">
      <c r="B780" s="1012" t="str">
        <f t="shared" si="12"/>
        <v>CSO3903200</v>
      </c>
      <c r="C780" s="1017" t="s">
        <v>728</v>
      </c>
      <c r="D780" s="1014">
        <v>3903200</v>
      </c>
      <c r="E780" s="1018" t="s">
        <v>1620</v>
      </c>
      <c r="F780" s="1016" t="s">
        <v>1621</v>
      </c>
    </row>
    <row r="781" spans="2:6" ht="20.100000000000001" customHeight="1" x14ac:dyDescent="0.4">
      <c r="B781" s="1012" t="str">
        <f t="shared" si="12"/>
        <v>CSO3903202</v>
      </c>
      <c r="C781" s="1017" t="s">
        <v>728</v>
      </c>
      <c r="D781" s="1014">
        <v>3903202</v>
      </c>
      <c r="E781" s="1018" t="s">
        <v>1622</v>
      </c>
      <c r="F781" s="1016" t="s">
        <v>1621</v>
      </c>
    </row>
    <row r="782" spans="2:6" ht="20.100000000000001" customHeight="1" x14ac:dyDescent="0.4">
      <c r="B782" s="1012" t="str">
        <f t="shared" si="12"/>
        <v>CSO3903203</v>
      </c>
      <c r="C782" s="1017" t="s">
        <v>728</v>
      </c>
      <c r="D782" s="1014">
        <v>3903203</v>
      </c>
      <c r="E782" s="1018" t="s">
        <v>1623</v>
      </c>
      <c r="F782" s="1016" t="s">
        <v>1621</v>
      </c>
    </row>
    <row r="783" spans="2:6" ht="20.100000000000001" customHeight="1" x14ac:dyDescent="0.4">
      <c r="B783" s="1012" t="str">
        <f t="shared" si="12"/>
        <v>CSO3903300</v>
      </c>
      <c r="C783" s="1017" t="s">
        <v>728</v>
      </c>
      <c r="D783" s="1014">
        <v>3903300</v>
      </c>
      <c r="E783" s="1018" t="s">
        <v>1624</v>
      </c>
      <c r="F783" s="1016" t="s">
        <v>1621</v>
      </c>
    </row>
    <row r="784" spans="2:6" ht="20.100000000000001" customHeight="1" x14ac:dyDescent="0.4">
      <c r="B784" s="1012" t="str">
        <f t="shared" si="12"/>
        <v>CSO3903302</v>
      </c>
      <c r="C784" s="1017" t="s">
        <v>728</v>
      </c>
      <c r="D784" s="1014">
        <v>3903302</v>
      </c>
      <c r="E784" s="1018" t="s">
        <v>1625</v>
      </c>
      <c r="F784" s="1016" t="s">
        <v>1621</v>
      </c>
    </row>
    <row r="785" spans="2:6" ht="20.100000000000001" customHeight="1" x14ac:dyDescent="0.4">
      <c r="B785" s="1012" t="str">
        <f t="shared" si="12"/>
        <v>CSO3903303</v>
      </c>
      <c r="C785" s="1017" t="s">
        <v>728</v>
      </c>
      <c r="D785" s="1014">
        <v>3903303</v>
      </c>
      <c r="E785" s="1018" t="s">
        <v>1626</v>
      </c>
      <c r="F785" s="1016" t="s">
        <v>1621</v>
      </c>
    </row>
    <row r="786" spans="2:6" ht="20.100000000000001" customHeight="1" x14ac:dyDescent="0.4">
      <c r="B786" s="1012" t="str">
        <f t="shared" si="12"/>
        <v>CSO3903404</v>
      </c>
      <c r="C786" s="1017" t="s">
        <v>728</v>
      </c>
      <c r="D786" s="1014">
        <v>3903404</v>
      </c>
      <c r="E786" s="1018" t="s">
        <v>1627</v>
      </c>
      <c r="F786" s="1016" t="s">
        <v>804</v>
      </c>
    </row>
    <row r="787" spans="2:6" ht="20.100000000000001" customHeight="1" x14ac:dyDescent="0.4">
      <c r="B787" s="1012" t="str">
        <f t="shared" si="12"/>
        <v>CSO3904300</v>
      </c>
      <c r="C787" s="1017" t="s">
        <v>728</v>
      </c>
      <c r="D787" s="1014">
        <v>3904300</v>
      </c>
      <c r="E787" s="1018" t="s">
        <v>1289</v>
      </c>
      <c r="F787" s="1016" t="s">
        <v>1290</v>
      </c>
    </row>
    <row r="788" spans="2:6" ht="20.100000000000001" customHeight="1" x14ac:dyDescent="0.4">
      <c r="B788" s="1012" t="str">
        <f t="shared" si="12"/>
        <v>CSO3904301</v>
      </c>
      <c r="C788" s="1017" t="s">
        <v>728</v>
      </c>
      <c r="D788" s="1014">
        <v>3904301</v>
      </c>
      <c r="E788" s="1018" t="s">
        <v>1291</v>
      </c>
      <c r="F788" s="1016" t="s">
        <v>1290</v>
      </c>
    </row>
    <row r="789" spans="2:6" ht="20.100000000000001" customHeight="1" x14ac:dyDescent="0.4">
      <c r="B789" s="1012" t="str">
        <f t="shared" si="12"/>
        <v>CSO3904302</v>
      </c>
      <c r="C789" s="1017" t="s">
        <v>728</v>
      </c>
      <c r="D789" s="1014">
        <v>3904302</v>
      </c>
      <c r="E789" s="1018" t="s">
        <v>1292</v>
      </c>
      <c r="F789" s="1016" t="s">
        <v>1290</v>
      </c>
    </row>
    <row r="790" spans="2:6" ht="20.100000000000001" customHeight="1" x14ac:dyDescent="0.4">
      <c r="B790" s="1012" t="str">
        <f t="shared" si="12"/>
        <v>CSO3904400</v>
      </c>
      <c r="C790" s="1017" t="s">
        <v>728</v>
      </c>
      <c r="D790" s="1014">
        <v>3904400</v>
      </c>
      <c r="E790" s="1018" t="s">
        <v>1293</v>
      </c>
      <c r="F790" s="1016" t="s">
        <v>1290</v>
      </c>
    </row>
    <row r="791" spans="2:6" ht="20.100000000000001" customHeight="1" x14ac:dyDescent="0.4">
      <c r="B791" s="1012" t="str">
        <f t="shared" si="12"/>
        <v>CSO3904401</v>
      </c>
      <c r="C791" s="1017" t="s">
        <v>728</v>
      </c>
      <c r="D791" s="1014">
        <v>3904401</v>
      </c>
      <c r="E791" s="1018" t="s">
        <v>1294</v>
      </c>
      <c r="F791" s="1016" t="s">
        <v>1290</v>
      </c>
    </row>
    <row r="792" spans="2:6" ht="20.100000000000001" customHeight="1" x14ac:dyDescent="0.4">
      <c r="B792" s="1012" t="str">
        <f t="shared" si="12"/>
        <v>CSO3904402</v>
      </c>
      <c r="C792" s="1017" t="s">
        <v>728</v>
      </c>
      <c r="D792" s="1014">
        <v>3904402</v>
      </c>
      <c r="E792" s="1018" t="s">
        <v>1295</v>
      </c>
      <c r="F792" s="1016" t="s">
        <v>1290</v>
      </c>
    </row>
    <row r="793" spans="2:6" ht="20.100000000000001" customHeight="1" x14ac:dyDescent="0.4">
      <c r="B793" s="1012" t="str">
        <f t="shared" si="12"/>
        <v>CSO3904900</v>
      </c>
      <c r="C793" s="1017" t="s">
        <v>728</v>
      </c>
      <c r="D793" s="1014">
        <v>3904900</v>
      </c>
      <c r="E793" s="1018" t="s">
        <v>1628</v>
      </c>
      <c r="F793" s="1016" t="s">
        <v>902</v>
      </c>
    </row>
    <row r="794" spans="2:6" ht="20.100000000000001" customHeight="1" x14ac:dyDescent="0.4">
      <c r="B794" s="1012" t="str">
        <f t="shared" si="12"/>
        <v>CSO3904901</v>
      </c>
      <c r="C794" s="1017" t="s">
        <v>728</v>
      </c>
      <c r="D794" s="1014">
        <v>3904901</v>
      </c>
      <c r="E794" s="1018" t="s">
        <v>1629</v>
      </c>
      <c r="F794" s="1016" t="s">
        <v>902</v>
      </c>
    </row>
    <row r="795" spans="2:6" ht="20.100000000000001" customHeight="1" x14ac:dyDescent="0.4">
      <c r="B795" s="1012" t="str">
        <f t="shared" si="12"/>
        <v>CSO3905200</v>
      </c>
      <c r="C795" s="1017" t="s">
        <v>728</v>
      </c>
      <c r="D795" s="1014">
        <v>3905200</v>
      </c>
      <c r="E795" s="1018" t="s">
        <v>1115</v>
      </c>
      <c r="F795" s="1016" t="s">
        <v>1116</v>
      </c>
    </row>
    <row r="796" spans="2:6" ht="20.100000000000001" customHeight="1" x14ac:dyDescent="0.4">
      <c r="B796" s="1012" t="str">
        <f t="shared" si="12"/>
        <v>CSO3905201</v>
      </c>
      <c r="C796" s="1017" t="s">
        <v>728</v>
      </c>
      <c r="D796" s="1014">
        <v>3905201</v>
      </c>
      <c r="E796" s="1018" t="s">
        <v>1117</v>
      </c>
      <c r="F796" s="1016" t="s">
        <v>1116</v>
      </c>
    </row>
    <row r="797" spans="2:6" ht="20.100000000000001" customHeight="1" x14ac:dyDescent="0.4">
      <c r="B797" s="1012" t="str">
        <f t="shared" si="12"/>
        <v>CSO3905202</v>
      </c>
      <c r="C797" s="1017" t="s">
        <v>728</v>
      </c>
      <c r="D797" s="1014">
        <v>3905202</v>
      </c>
      <c r="E797" s="1018" t="s">
        <v>1118</v>
      </c>
      <c r="F797" s="1016" t="s">
        <v>1116</v>
      </c>
    </row>
    <row r="798" spans="2:6" ht="20.100000000000001" customHeight="1" x14ac:dyDescent="0.4">
      <c r="B798" s="1012" t="str">
        <f t="shared" si="12"/>
        <v>CSO3905300</v>
      </c>
      <c r="C798" s="1017" t="s">
        <v>728</v>
      </c>
      <c r="D798" s="1014">
        <v>3905300</v>
      </c>
      <c r="E798" s="1018" t="s">
        <v>1630</v>
      </c>
      <c r="F798" s="1016" t="s">
        <v>1631</v>
      </c>
    </row>
    <row r="799" spans="2:6" ht="20.100000000000001" customHeight="1" x14ac:dyDescent="0.4">
      <c r="B799" s="1012" t="str">
        <f t="shared" si="12"/>
        <v>CSO3905302</v>
      </c>
      <c r="C799" s="1017" t="s">
        <v>728</v>
      </c>
      <c r="D799" s="1014">
        <v>3905302</v>
      </c>
      <c r="E799" s="1018" t="s">
        <v>1632</v>
      </c>
      <c r="F799" s="1016" t="s">
        <v>1631</v>
      </c>
    </row>
    <row r="800" spans="2:6" ht="20.100000000000001" customHeight="1" x14ac:dyDescent="0.4">
      <c r="B800" s="1012" t="str">
        <f t="shared" si="12"/>
        <v>CSO3905400</v>
      </c>
      <c r="C800" s="1017" t="s">
        <v>728</v>
      </c>
      <c r="D800" s="1014">
        <v>3905400</v>
      </c>
      <c r="E800" s="1018" t="s">
        <v>1633</v>
      </c>
      <c r="F800" s="1016" t="s">
        <v>1634</v>
      </c>
    </row>
    <row r="801" spans="2:6" ht="20.100000000000001" customHeight="1" x14ac:dyDescent="0.4">
      <c r="B801" s="1012" t="str">
        <f t="shared" si="12"/>
        <v>CSO3905402</v>
      </c>
      <c r="C801" s="1017" t="s">
        <v>728</v>
      </c>
      <c r="D801" s="1014">
        <v>3905402</v>
      </c>
      <c r="E801" s="1018" t="s">
        <v>1635</v>
      </c>
      <c r="F801" s="1016" t="s">
        <v>1634</v>
      </c>
    </row>
    <row r="802" spans="2:6" ht="20.100000000000001" customHeight="1" x14ac:dyDescent="0.4">
      <c r="B802" s="1012" t="str">
        <f t="shared" si="12"/>
        <v>CSO3905403</v>
      </c>
      <c r="C802" s="1017" t="s">
        <v>728</v>
      </c>
      <c r="D802" s="1014">
        <v>3905403</v>
      </c>
      <c r="E802" s="1018" t="s">
        <v>1636</v>
      </c>
      <c r="F802" s="1016" t="s">
        <v>1634</v>
      </c>
    </row>
    <row r="803" spans="2:6" ht="20.100000000000001" customHeight="1" x14ac:dyDescent="0.4">
      <c r="B803" s="1012" t="str">
        <f t="shared" si="12"/>
        <v>CSO3905500</v>
      </c>
      <c r="C803" s="1017" t="s">
        <v>728</v>
      </c>
      <c r="D803" s="1014">
        <v>3905500</v>
      </c>
      <c r="E803" s="1018" t="s">
        <v>1637</v>
      </c>
      <c r="F803" s="1016" t="s">
        <v>1638</v>
      </c>
    </row>
    <row r="804" spans="2:6" ht="20.100000000000001" customHeight="1" x14ac:dyDescent="0.4">
      <c r="B804" s="1012" t="str">
        <f t="shared" si="12"/>
        <v>CSO3905501</v>
      </c>
      <c r="C804" s="1017" t="s">
        <v>728</v>
      </c>
      <c r="D804" s="1014">
        <v>3905501</v>
      </c>
      <c r="E804" s="1018" t="s">
        <v>1639</v>
      </c>
      <c r="F804" s="1016" t="s">
        <v>1638</v>
      </c>
    </row>
    <row r="805" spans="2:6" ht="20.100000000000001" customHeight="1" x14ac:dyDescent="0.4">
      <c r="B805" s="1012" t="str">
        <f t="shared" si="12"/>
        <v>CSO3905502</v>
      </c>
      <c r="C805" s="1017" t="s">
        <v>728</v>
      </c>
      <c r="D805" s="1014">
        <v>3905502</v>
      </c>
      <c r="E805" s="1018" t="s">
        <v>1640</v>
      </c>
      <c r="F805" s="1016" t="s">
        <v>1638</v>
      </c>
    </row>
    <row r="806" spans="2:6" ht="20.100000000000001" customHeight="1" x14ac:dyDescent="0.4">
      <c r="B806" s="1012" t="str">
        <f t="shared" si="12"/>
        <v>해외사업팀3905505</v>
      </c>
      <c r="C806" s="1017" t="s">
        <v>795</v>
      </c>
      <c r="D806" s="1014">
        <v>3905505</v>
      </c>
      <c r="E806" s="1018" t="s">
        <v>1641</v>
      </c>
      <c r="F806" s="1016" t="s">
        <v>1638</v>
      </c>
    </row>
    <row r="807" spans="2:6" ht="20.100000000000001" customHeight="1" x14ac:dyDescent="0.4">
      <c r="B807" s="1012" t="str">
        <f t="shared" si="12"/>
        <v>CSO3905800</v>
      </c>
      <c r="C807" s="1017" t="s">
        <v>728</v>
      </c>
      <c r="D807" s="1014">
        <v>3905800</v>
      </c>
      <c r="E807" s="1018" t="s">
        <v>1642</v>
      </c>
      <c r="F807" s="1016" t="s">
        <v>1106</v>
      </c>
    </row>
    <row r="808" spans="2:6" ht="20.100000000000001" customHeight="1" x14ac:dyDescent="0.4">
      <c r="B808" s="1012" t="str">
        <f t="shared" si="12"/>
        <v>CSO3905801</v>
      </c>
      <c r="C808" s="1017" t="s">
        <v>728</v>
      </c>
      <c r="D808" s="1014">
        <v>3905801</v>
      </c>
      <c r="E808" s="1018" t="s">
        <v>1107</v>
      </c>
      <c r="F808" s="1016" t="s">
        <v>1106</v>
      </c>
    </row>
    <row r="809" spans="2:6" ht="20.100000000000001" customHeight="1" x14ac:dyDescent="0.4">
      <c r="B809" s="1012" t="str">
        <f t="shared" si="12"/>
        <v>CSO3905802</v>
      </c>
      <c r="C809" s="1017" t="s">
        <v>728</v>
      </c>
      <c r="D809" s="1014">
        <v>3905802</v>
      </c>
      <c r="E809" s="1018" t="s">
        <v>1108</v>
      </c>
      <c r="F809" s="1016" t="s">
        <v>1106</v>
      </c>
    </row>
    <row r="810" spans="2:6" ht="20.100000000000001" customHeight="1" x14ac:dyDescent="0.4">
      <c r="B810" s="1012" t="str">
        <f t="shared" si="12"/>
        <v>CSO3906000</v>
      </c>
      <c r="C810" s="1017" t="s">
        <v>728</v>
      </c>
      <c r="D810" s="1014">
        <v>3906000</v>
      </c>
      <c r="E810" s="1018" t="s">
        <v>1643</v>
      </c>
      <c r="F810" s="1016" t="s">
        <v>1120</v>
      </c>
    </row>
    <row r="811" spans="2:6" ht="20.100000000000001" customHeight="1" x14ac:dyDescent="0.4">
      <c r="B811" s="1012" t="str">
        <f t="shared" si="12"/>
        <v>CSO3906001</v>
      </c>
      <c r="C811" s="1017" t="s">
        <v>728</v>
      </c>
      <c r="D811" s="1014">
        <v>3906001</v>
      </c>
      <c r="E811" s="1018" t="s">
        <v>1644</v>
      </c>
      <c r="F811" s="1016" t="s">
        <v>1120</v>
      </c>
    </row>
    <row r="812" spans="2:6" ht="20.100000000000001" customHeight="1" x14ac:dyDescent="0.4">
      <c r="B812" s="1012" t="str">
        <f t="shared" si="12"/>
        <v>CSO3906100</v>
      </c>
      <c r="C812" s="1017" t="s">
        <v>728</v>
      </c>
      <c r="D812" s="1014">
        <v>3906100</v>
      </c>
      <c r="E812" s="1018" t="s">
        <v>1645</v>
      </c>
      <c r="F812" s="1016" t="s">
        <v>1646</v>
      </c>
    </row>
    <row r="813" spans="2:6" ht="20.100000000000001" customHeight="1" x14ac:dyDescent="0.4">
      <c r="B813" s="1012" t="str">
        <f t="shared" si="12"/>
        <v>CSO3906101</v>
      </c>
      <c r="C813" s="1017" t="s">
        <v>728</v>
      </c>
      <c r="D813" s="1014">
        <v>3906101</v>
      </c>
      <c r="E813" s="1018" t="s">
        <v>1647</v>
      </c>
      <c r="F813" s="1016" t="s">
        <v>1646</v>
      </c>
    </row>
    <row r="814" spans="2:6" ht="20.100000000000001" customHeight="1" x14ac:dyDescent="0.4">
      <c r="B814" s="1012" t="str">
        <f t="shared" si="12"/>
        <v>CSO3906102</v>
      </c>
      <c r="C814" s="1017" t="s">
        <v>728</v>
      </c>
      <c r="D814" s="1014">
        <v>3906102</v>
      </c>
      <c r="E814" s="1018" t="s">
        <v>1648</v>
      </c>
      <c r="F814" s="1016" t="s">
        <v>1646</v>
      </c>
    </row>
    <row r="815" spans="2:6" ht="20.100000000000001" customHeight="1" x14ac:dyDescent="0.4">
      <c r="B815" s="1012" t="str">
        <f t="shared" si="12"/>
        <v>CSO3906300</v>
      </c>
      <c r="C815" s="1017" t="s">
        <v>728</v>
      </c>
      <c r="D815" s="1014">
        <v>3906300</v>
      </c>
      <c r="E815" s="1018" t="s">
        <v>1649</v>
      </c>
      <c r="F815" s="1016" t="s">
        <v>854</v>
      </c>
    </row>
    <row r="816" spans="2:6" ht="20.100000000000001" customHeight="1" x14ac:dyDescent="0.4">
      <c r="B816" s="1012" t="str">
        <f t="shared" si="12"/>
        <v>CSO3906301</v>
      </c>
      <c r="C816" s="1017" t="s">
        <v>728</v>
      </c>
      <c r="D816" s="1014">
        <v>3906301</v>
      </c>
      <c r="E816" s="1018" t="s">
        <v>1650</v>
      </c>
      <c r="F816" s="1016" t="s">
        <v>854</v>
      </c>
    </row>
    <row r="817" spans="2:6" ht="20.100000000000001" customHeight="1" x14ac:dyDescent="0.4">
      <c r="B817" s="1012" t="str">
        <f t="shared" si="12"/>
        <v>CSO3906302</v>
      </c>
      <c r="C817" s="1017" t="s">
        <v>728</v>
      </c>
      <c r="D817" s="1014">
        <v>3906302</v>
      </c>
      <c r="E817" s="1018" t="s">
        <v>1651</v>
      </c>
      <c r="F817" s="1016" t="s">
        <v>854</v>
      </c>
    </row>
    <row r="818" spans="2:6" ht="20.100000000000001" customHeight="1" x14ac:dyDescent="0.4">
      <c r="B818" s="1012" t="str">
        <f t="shared" si="12"/>
        <v>CSO3906404</v>
      </c>
      <c r="C818" s="1017" t="s">
        <v>728</v>
      </c>
      <c r="D818" s="1014">
        <v>3906404</v>
      </c>
      <c r="E818" s="1018" t="s">
        <v>1652</v>
      </c>
      <c r="F818" s="1016" t="s">
        <v>850</v>
      </c>
    </row>
    <row r="819" spans="2:6" ht="20.100000000000001" customHeight="1" x14ac:dyDescent="0.4">
      <c r="B819" s="1012" t="str">
        <f t="shared" si="12"/>
        <v>CSO3906700</v>
      </c>
      <c r="C819" s="1017" t="s">
        <v>728</v>
      </c>
      <c r="D819" s="1014">
        <v>3906700</v>
      </c>
      <c r="E819" s="1018" t="s">
        <v>1653</v>
      </c>
      <c r="F819" s="1016" t="s">
        <v>1654</v>
      </c>
    </row>
    <row r="820" spans="2:6" ht="20.100000000000001" customHeight="1" x14ac:dyDescent="0.4">
      <c r="B820" s="1012" t="str">
        <f t="shared" si="12"/>
        <v>CSO3906702</v>
      </c>
      <c r="C820" s="1017" t="s">
        <v>728</v>
      </c>
      <c r="D820" s="1014">
        <v>3906702</v>
      </c>
      <c r="E820" s="1018" t="s">
        <v>1655</v>
      </c>
      <c r="F820" s="1016" t="s">
        <v>1654</v>
      </c>
    </row>
    <row r="821" spans="2:6" ht="20.100000000000001" customHeight="1" x14ac:dyDescent="0.4">
      <c r="B821" s="1012" t="str">
        <f t="shared" si="12"/>
        <v>CSO3906800</v>
      </c>
      <c r="C821" s="1017" t="s">
        <v>728</v>
      </c>
      <c r="D821" s="1014">
        <v>3906800</v>
      </c>
      <c r="E821" s="1018" t="s">
        <v>1656</v>
      </c>
      <c r="F821" s="1016" t="s">
        <v>736</v>
      </c>
    </row>
    <row r="822" spans="2:6" ht="20.100000000000001" customHeight="1" x14ac:dyDescent="0.4">
      <c r="B822" s="1012" t="str">
        <f t="shared" si="12"/>
        <v>CSO3906900</v>
      </c>
      <c r="C822" s="1017" t="s">
        <v>728</v>
      </c>
      <c r="D822" s="1014">
        <v>3906900</v>
      </c>
      <c r="E822" s="1018" t="s">
        <v>1657</v>
      </c>
      <c r="F822" s="1016" t="s">
        <v>1471</v>
      </c>
    </row>
    <row r="823" spans="2:6" ht="20.100000000000001" customHeight="1" x14ac:dyDescent="0.4">
      <c r="B823" s="1012" t="str">
        <f t="shared" si="12"/>
        <v>CSO3906902</v>
      </c>
      <c r="C823" s="1017" t="s">
        <v>728</v>
      </c>
      <c r="D823" s="1014">
        <v>3906902</v>
      </c>
      <c r="E823" s="1018" t="s">
        <v>1658</v>
      </c>
      <c r="F823" s="1016" t="s">
        <v>1471</v>
      </c>
    </row>
    <row r="824" spans="2:6" ht="20.100000000000001" customHeight="1" x14ac:dyDescent="0.4">
      <c r="B824" s="1012" t="str">
        <f t="shared" si="12"/>
        <v>CSO3907001</v>
      </c>
      <c r="C824" s="1017" t="s">
        <v>728</v>
      </c>
      <c r="D824" s="1014">
        <v>3907001</v>
      </c>
      <c r="E824" s="1018" t="s">
        <v>1659</v>
      </c>
      <c r="F824" s="1016" t="s">
        <v>857</v>
      </c>
    </row>
    <row r="825" spans="2:6" ht="20.100000000000001" customHeight="1" x14ac:dyDescent="0.4">
      <c r="B825" s="1012" t="str">
        <f t="shared" si="12"/>
        <v>CSO3907006</v>
      </c>
      <c r="C825" s="1017" t="s">
        <v>728</v>
      </c>
      <c r="D825" s="1014">
        <v>3907006</v>
      </c>
      <c r="E825" s="1018" t="s">
        <v>1660</v>
      </c>
      <c r="F825" s="1016" t="s">
        <v>857</v>
      </c>
    </row>
    <row r="826" spans="2:6" ht="20.100000000000001" customHeight="1" x14ac:dyDescent="0.4">
      <c r="B826" s="1012" t="str">
        <f t="shared" si="12"/>
        <v>CSO3907300</v>
      </c>
      <c r="C826" s="1017" t="s">
        <v>728</v>
      </c>
      <c r="D826" s="1014">
        <v>3907300</v>
      </c>
      <c r="E826" s="1018" t="s">
        <v>1661</v>
      </c>
      <c r="F826" s="1016" t="s">
        <v>1662</v>
      </c>
    </row>
    <row r="827" spans="2:6" ht="20.100000000000001" customHeight="1" x14ac:dyDescent="0.4">
      <c r="B827" s="1012" t="str">
        <f t="shared" si="12"/>
        <v>CSO3907302</v>
      </c>
      <c r="C827" s="1017" t="s">
        <v>728</v>
      </c>
      <c r="D827" s="1014">
        <v>3907302</v>
      </c>
      <c r="E827" s="1018" t="s">
        <v>1663</v>
      </c>
      <c r="F827" s="1016" t="s">
        <v>1662</v>
      </c>
    </row>
    <row r="828" spans="2:6" ht="20.100000000000001" customHeight="1" x14ac:dyDescent="0.4">
      <c r="B828" s="1012" t="str">
        <f t="shared" si="12"/>
        <v>CSO3907303</v>
      </c>
      <c r="C828" s="1017" t="s">
        <v>728</v>
      </c>
      <c r="D828" s="1014">
        <v>3907303</v>
      </c>
      <c r="E828" s="1018" t="s">
        <v>1664</v>
      </c>
      <c r="F828" s="1016" t="s">
        <v>1662</v>
      </c>
    </row>
    <row r="829" spans="2:6" ht="20.100000000000001" customHeight="1" x14ac:dyDescent="0.4">
      <c r="B829" s="1012" t="str">
        <f t="shared" si="12"/>
        <v>CSO3907602</v>
      </c>
      <c r="C829" s="1017" t="s">
        <v>728</v>
      </c>
      <c r="D829" s="1014">
        <v>3907602</v>
      </c>
      <c r="E829" s="1018" t="s">
        <v>1665</v>
      </c>
      <c r="F829" s="1016" t="s">
        <v>1030</v>
      </c>
    </row>
    <row r="830" spans="2:6" ht="20.100000000000001" customHeight="1" x14ac:dyDescent="0.4">
      <c r="B830" s="1012" t="str">
        <f t="shared" si="12"/>
        <v>CSO3907603</v>
      </c>
      <c r="C830" s="1017" t="s">
        <v>728</v>
      </c>
      <c r="D830" s="1014">
        <v>3907603</v>
      </c>
      <c r="E830" s="1018" t="s">
        <v>1666</v>
      </c>
      <c r="F830" s="1016" t="s">
        <v>1030</v>
      </c>
    </row>
    <row r="831" spans="2:6" ht="20.100000000000001" customHeight="1" x14ac:dyDescent="0.4">
      <c r="B831" s="1012" t="str">
        <f t="shared" si="12"/>
        <v>CSO3908000</v>
      </c>
      <c r="C831" s="1017" t="s">
        <v>728</v>
      </c>
      <c r="D831" s="1014">
        <v>3908000</v>
      </c>
      <c r="E831" s="1018" t="s">
        <v>1667</v>
      </c>
      <c r="F831" s="1016" t="s">
        <v>1378</v>
      </c>
    </row>
    <row r="832" spans="2:6" ht="20.100000000000001" customHeight="1" x14ac:dyDescent="0.4">
      <c r="B832" s="1012" t="str">
        <f t="shared" si="12"/>
        <v>CSO3908300</v>
      </c>
      <c r="C832" s="1017" t="s">
        <v>728</v>
      </c>
      <c r="D832" s="1014">
        <v>3908300</v>
      </c>
      <c r="E832" s="1018" t="s">
        <v>937</v>
      </c>
      <c r="F832" s="1016" t="s">
        <v>800</v>
      </c>
    </row>
    <row r="833" spans="2:6" ht="20.100000000000001" customHeight="1" x14ac:dyDescent="0.4">
      <c r="B833" s="1012" t="str">
        <f t="shared" si="12"/>
        <v>CSO3908302</v>
      </c>
      <c r="C833" s="1017" t="s">
        <v>728</v>
      </c>
      <c r="D833" s="1014">
        <v>3908302</v>
      </c>
      <c r="E833" s="1018" t="s">
        <v>1668</v>
      </c>
      <c r="F833" s="1016" t="s">
        <v>800</v>
      </c>
    </row>
    <row r="834" spans="2:6" ht="20.100000000000001" customHeight="1" x14ac:dyDescent="0.4">
      <c r="B834" s="1012" t="str">
        <f t="shared" si="12"/>
        <v>CSO3908303</v>
      </c>
      <c r="C834" s="1017" t="s">
        <v>728</v>
      </c>
      <c r="D834" s="1014">
        <v>3908303</v>
      </c>
      <c r="E834" s="1018" t="s">
        <v>1669</v>
      </c>
      <c r="F834" s="1016" t="s">
        <v>800</v>
      </c>
    </row>
    <row r="835" spans="2:6" ht="20.100000000000001" customHeight="1" x14ac:dyDescent="0.4">
      <c r="B835" s="1012" t="str">
        <f t="shared" si="12"/>
        <v>CSO3908400</v>
      </c>
      <c r="C835" s="1017" t="s">
        <v>728</v>
      </c>
      <c r="D835" s="1014">
        <v>3908400</v>
      </c>
      <c r="E835" s="1018" t="s">
        <v>1670</v>
      </c>
      <c r="F835" s="1016" t="s">
        <v>800</v>
      </c>
    </row>
    <row r="836" spans="2:6" ht="20.100000000000001" customHeight="1" x14ac:dyDescent="0.4">
      <c r="B836" s="1012" t="str">
        <f t="shared" ref="B836:B899" si="13">C836&amp;D836</f>
        <v>CSO3908402</v>
      </c>
      <c r="C836" s="1017" t="s">
        <v>728</v>
      </c>
      <c r="D836" s="1014">
        <v>3908402</v>
      </c>
      <c r="E836" s="1018" t="s">
        <v>1671</v>
      </c>
      <c r="F836" s="1016" t="s">
        <v>800</v>
      </c>
    </row>
    <row r="837" spans="2:6" ht="20.100000000000001" customHeight="1" x14ac:dyDescent="0.4">
      <c r="B837" s="1012" t="str">
        <f t="shared" si="13"/>
        <v>CSO3908403</v>
      </c>
      <c r="C837" s="1017" t="s">
        <v>728</v>
      </c>
      <c r="D837" s="1014">
        <v>3908403</v>
      </c>
      <c r="E837" s="1018" t="s">
        <v>1672</v>
      </c>
      <c r="F837" s="1016" t="s">
        <v>800</v>
      </c>
    </row>
    <row r="838" spans="2:6" ht="20.100000000000001" customHeight="1" x14ac:dyDescent="0.4">
      <c r="B838" s="1012" t="str">
        <f t="shared" si="13"/>
        <v>CSO3908900</v>
      </c>
      <c r="C838" s="1017" t="s">
        <v>728</v>
      </c>
      <c r="D838" s="1014">
        <v>3908900</v>
      </c>
      <c r="E838" s="1018" t="s">
        <v>1673</v>
      </c>
      <c r="F838" s="1016" t="s">
        <v>1674</v>
      </c>
    </row>
    <row r="839" spans="2:6" ht="20.100000000000001" customHeight="1" x14ac:dyDescent="0.4">
      <c r="B839" s="1012" t="str">
        <f t="shared" si="13"/>
        <v>CSO3908902</v>
      </c>
      <c r="C839" s="1017" t="s">
        <v>728</v>
      </c>
      <c r="D839" s="1014">
        <v>3908902</v>
      </c>
      <c r="E839" s="1018" t="s">
        <v>1675</v>
      </c>
      <c r="F839" s="1016" t="s">
        <v>1674</v>
      </c>
    </row>
    <row r="840" spans="2:6" ht="20.100000000000001" customHeight="1" x14ac:dyDescent="0.4">
      <c r="B840" s="1012" t="str">
        <f t="shared" si="13"/>
        <v>CSO3909000</v>
      </c>
      <c r="C840" s="1017" t="s">
        <v>728</v>
      </c>
      <c r="D840" s="1014">
        <v>3909000</v>
      </c>
      <c r="E840" s="1018" t="s">
        <v>1676</v>
      </c>
      <c r="F840" s="1016" t="s">
        <v>1674</v>
      </c>
    </row>
    <row r="841" spans="2:6" ht="20.100000000000001" customHeight="1" x14ac:dyDescent="0.4">
      <c r="B841" s="1012" t="str">
        <f t="shared" si="13"/>
        <v>CSO3909002</v>
      </c>
      <c r="C841" s="1017" t="s">
        <v>728</v>
      </c>
      <c r="D841" s="1014">
        <v>3909002</v>
      </c>
      <c r="E841" s="1018" t="s">
        <v>1677</v>
      </c>
      <c r="F841" s="1016" t="s">
        <v>1674</v>
      </c>
    </row>
    <row r="842" spans="2:6" ht="20.100000000000001" customHeight="1" x14ac:dyDescent="0.4">
      <c r="B842" s="1012" t="str">
        <f t="shared" si="13"/>
        <v>CSO3909100</v>
      </c>
      <c r="C842" s="1017" t="s">
        <v>728</v>
      </c>
      <c r="D842" s="1014">
        <v>3909100</v>
      </c>
      <c r="E842" s="1018" t="s">
        <v>1678</v>
      </c>
      <c r="F842" s="1016" t="s">
        <v>1679</v>
      </c>
    </row>
    <row r="843" spans="2:6" ht="20.100000000000001" customHeight="1" x14ac:dyDescent="0.4">
      <c r="B843" s="1012" t="str">
        <f t="shared" si="13"/>
        <v>CSO3909102</v>
      </c>
      <c r="C843" s="1017" t="s">
        <v>728</v>
      </c>
      <c r="D843" s="1014">
        <v>3909102</v>
      </c>
      <c r="E843" s="1018" t="s">
        <v>1680</v>
      </c>
      <c r="F843" s="1016" t="s">
        <v>1679</v>
      </c>
    </row>
    <row r="844" spans="2:6" ht="20.100000000000001" customHeight="1" x14ac:dyDescent="0.4">
      <c r="B844" s="1012" t="str">
        <f t="shared" si="13"/>
        <v>CSO3909103</v>
      </c>
      <c r="C844" s="1017" t="s">
        <v>728</v>
      </c>
      <c r="D844" s="1014">
        <v>3909103</v>
      </c>
      <c r="E844" s="1018" t="s">
        <v>1681</v>
      </c>
      <c r="F844" s="1016" t="s">
        <v>1679</v>
      </c>
    </row>
    <row r="845" spans="2:6" ht="20.100000000000001" customHeight="1" x14ac:dyDescent="0.4">
      <c r="B845" s="1012" t="str">
        <f t="shared" si="13"/>
        <v>CSO3909200</v>
      </c>
      <c r="C845" s="1017" t="s">
        <v>728</v>
      </c>
      <c r="D845" s="1014">
        <v>3909200</v>
      </c>
      <c r="E845" s="1018" t="s">
        <v>1682</v>
      </c>
      <c r="F845" s="1016" t="s">
        <v>1683</v>
      </c>
    </row>
    <row r="846" spans="2:6" ht="20.100000000000001" customHeight="1" x14ac:dyDescent="0.4">
      <c r="B846" s="1012" t="str">
        <f t="shared" si="13"/>
        <v>CSO3909202</v>
      </c>
      <c r="C846" s="1017" t="s">
        <v>728</v>
      </c>
      <c r="D846" s="1014">
        <v>3909202</v>
      </c>
      <c r="E846" s="1018" t="s">
        <v>1684</v>
      </c>
      <c r="F846" s="1016" t="s">
        <v>1683</v>
      </c>
    </row>
    <row r="847" spans="2:6" ht="20.100000000000001" customHeight="1" x14ac:dyDescent="0.4">
      <c r="B847" s="1012" t="str">
        <f t="shared" si="13"/>
        <v>케미컬3909401</v>
      </c>
      <c r="C847" s="1017" t="s">
        <v>674</v>
      </c>
      <c r="D847" s="1014">
        <v>3909401</v>
      </c>
      <c r="E847" s="1018" t="s">
        <v>1685</v>
      </c>
      <c r="F847" s="1016" t="s">
        <v>1686</v>
      </c>
    </row>
    <row r="848" spans="2:6" ht="20.100000000000001" customHeight="1" x14ac:dyDescent="0.4">
      <c r="B848" s="1012" t="str">
        <f t="shared" si="13"/>
        <v>케미컬3909402</v>
      </c>
      <c r="C848" s="1017" t="s">
        <v>674</v>
      </c>
      <c r="D848" s="1014">
        <v>3909402</v>
      </c>
      <c r="E848" s="1018" t="s">
        <v>1687</v>
      </c>
      <c r="F848" s="1016" t="s">
        <v>1686</v>
      </c>
    </row>
    <row r="849" spans="2:6" ht="20.100000000000001" customHeight="1" x14ac:dyDescent="0.4">
      <c r="B849" s="1012" t="str">
        <f t="shared" si="13"/>
        <v>CSO3909600</v>
      </c>
      <c r="C849" s="1017" t="s">
        <v>728</v>
      </c>
      <c r="D849" s="1014">
        <v>3909600</v>
      </c>
      <c r="E849" s="1018" t="s">
        <v>1688</v>
      </c>
      <c r="F849" s="1016" t="s">
        <v>1683</v>
      </c>
    </row>
    <row r="850" spans="2:6" ht="20.100000000000001" customHeight="1" x14ac:dyDescent="0.4">
      <c r="B850" s="1012" t="str">
        <f t="shared" si="13"/>
        <v>CSO3909601</v>
      </c>
      <c r="C850" s="1017" t="s">
        <v>728</v>
      </c>
      <c r="D850" s="1014">
        <v>3909601</v>
      </c>
      <c r="E850" s="1018" t="s">
        <v>1689</v>
      </c>
      <c r="F850" s="1016" t="s">
        <v>1683</v>
      </c>
    </row>
    <row r="851" spans="2:6" ht="20.100000000000001" customHeight="1" x14ac:dyDescent="0.4">
      <c r="B851" s="1012" t="str">
        <f t="shared" si="13"/>
        <v>CSO3909900</v>
      </c>
      <c r="C851" s="1017" t="s">
        <v>728</v>
      </c>
      <c r="D851" s="1014">
        <v>3909900</v>
      </c>
      <c r="E851" s="1018" t="s">
        <v>1690</v>
      </c>
      <c r="F851" s="1016" t="s">
        <v>1654</v>
      </c>
    </row>
    <row r="852" spans="2:6" ht="20.100000000000001" customHeight="1" x14ac:dyDescent="0.4">
      <c r="B852" s="1012" t="str">
        <f t="shared" si="13"/>
        <v>CSO3909901</v>
      </c>
      <c r="C852" s="1017" t="s">
        <v>728</v>
      </c>
      <c r="D852" s="1014">
        <v>3909901</v>
      </c>
      <c r="E852" s="1018" t="s">
        <v>1691</v>
      </c>
      <c r="F852" s="1016" t="s">
        <v>1654</v>
      </c>
    </row>
    <row r="853" spans="2:6" ht="20.100000000000001" customHeight="1" x14ac:dyDescent="0.4">
      <c r="B853" s="1012" t="str">
        <f t="shared" si="13"/>
        <v>CSO3910000</v>
      </c>
      <c r="C853" s="1017" t="s">
        <v>728</v>
      </c>
      <c r="D853" s="1014">
        <v>3910000</v>
      </c>
      <c r="E853" s="1018" t="s">
        <v>1692</v>
      </c>
      <c r="F853" s="1016" t="s">
        <v>1693</v>
      </c>
    </row>
    <row r="854" spans="2:6" ht="20.100000000000001" customHeight="1" x14ac:dyDescent="0.4">
      <c r="B854" s="1012" t="str">
        <f t="shared" si="13"/>
        <v>CSO3910001</v>
      </c>
      <c r="C854" s="1017" t="s">
        <v>728</v>
      </c>
      <c r="D854" s="1014">
        <v>3910001</v>
      </c>
      <c r="E854" s="1018" t="s">
        <v>1694</v>
      </c>
      <c r="F854" s="1016" t="s">
        <v>1693</v>
      </c>
    </row>
    <row r="855" spans="2:6" ht="20.100000000000001" customHeight="1" x14ac:dyDescent="0.4">
      <c r="B855" s="1012" t="str">
        <f t="shared" si="13"/>
        <v>CSO3910002</v>
      </c>
      <c r="C855" s="1017" t="s">
        <v>728</v>
      </c>
      <c r="D855" s="1014">
        <v>3910002</v>
      </c>
      <c r="E855" s="1018" t="s">
        <v>1695</v>
      </c>
      <c r="F855" s="1016" t="s">
        <v>1693</v>
      </c>
    </row>
    <row r="856" spans="2:6" ht="20.100000000000001" customHeight="1" x14ac:dyDescent="0.4">
      <c r="B856" s="1012" t="str">
        <f t="shared" si="13"/>
        <v>CSO3910300</v>
      </c>
      <c r="C856" s="1017" t="s">
        <v>728</v>
      </c>
      <c r="D856" s="1014">
        <v>3910300</v>
      </c>
      <c r="E856" s="1018" t="s">
        <v>1696</v>
      </c>
      <c r="F856" s="1016" t="s">
        <v>1697</v>
      </c>
    </row>
    <row r="857" spans="2:6" ht="20.100000000000001" customHeight="1" x14ac:dyDescent="0.4">
      <c r="B857" s="1012" t="str">
        <f t="shared" si="13"/>
        <v>CSO3910301</v>
      </c>
      <c r="C857" s="1017" t="s">
        <v>728</v>
      </c>
      <c r="D857" s="1014">
        <v>3910301</v>
      </c>
      <c r="E857" s="1018" t="s">
        <v>1698</v>
      </c>
      <c r="F857" s="1016" t="s">
        <v>1697</v>
      </c>
    </row>
    <row r="858" spans="2:6" ht="20.100000000000001" customHeight="1" x14ac:dyDescent="0.4">
      <c r="B858" s="1012" t="str">
        <f t="shared" si="13"/>
        <v>CSO3910302</v>
      </c>
      <c r="C858" s="1017" t="s">
        <v>728</v>
      </c>
      <c r="D858" s="1014">
        <v>3910302</v>
      </c>
      <c r="E858" s="1018" t="s">
        <v>1699</v>
      </c>
      <c r="F858" s="1016" t="s">
        <v>1697</v>
      </c>
    </row>
    <row r="859" spans="2:6" ht="20.100000000000001" customHeight="1" x14ac:dyDescent="0.4">
      <c r="B859" s="1012" t="str">
        <f t="shared" si="13"/>
        <v>CSO3910500</v>
      </c>
      <c r="C859" s="1017" t="s">
        <v>728</v>
      </c>
      <c r="D859" s="1014">
        <v>3910500</v>
      </c>
      <c r="E859" s="1018" t="s">
        <v>1700</v>
      </c>
      <c r="F859" s="1016" t="s">
        <v>902</v>
      </c>
    </row>
    <row r="860" spans="2:6" ht="20.100000000000001" customHeight="1" x14ac:dyDescent="0.4">
      <c r="B860" s="1012" t="str">
        <f t="shared" si="13"/>
        <v>CSO3910501</v>
      </c>
      <c r="C860" s="1017" t="s">
        <v>728</v>
      </c>
      <c r="D860" s="1014">
        <v>3910501</v>
      </c>
      <c r="E860" s="1018" t="s">
        <v>1701</v>
      </c>
      <c r="F860" s="1016" t="s">
        <v>902</v>
      </c>
    </row>
    <row r="861" spans="2:6" ht="20.100000000000001" customHeight="1" x14ac:dyDescent="0.4">
      <c r="B861" s="1012" t="str">
        <f t="shared" si="13"/>
        <v>CSO3910600</v>
      </c>
      <c r="C861" s="1017" t="s">
        <v>728</v>
      </c>
      <c r="D861" s="1014">
        <v>3910600</v>
      </c>
      <c r="E861" s="1018" t="s">
        <v>1702</v>
      </c>
      <c r="F861" s="1016" t="s">
        <v>902</v>
      </c>
    </row>
    <row r="862" spans="2:6" ht="20.100000000000001" customHeight="1" x14ac:dyDescent="0.4">
      <c r="B862" s="1012" t="str">
        <f t="shared" si="13"/>
        <v>CSO3910601</v>
      </c>
      <c r="C862" s="1017" t="s">
        <v>728</v>
      </c>
      <c r="D862" s="1014">
        <v>3910601</v>
      </c>
      <c r="E862" s="1018" t="s">
        <v>1703</v>
      </c>
      <c r="F862" s="1016" t="s">
        <v>902</v>
      </c>
    </row>
    <row r="863" spans="2:6" ht="20.100000000000001" customHeight="1" x14ac:dyDescent="0.4">
      <c r="B863" s="1012" t="str">
        <f t="shared" si="13"/>
        <v>CSO3910900</v>
      </c>
      <c r="C863" s="1017" t="s">
        <v>728</v>
      </c>
      <c r="D863" s="1014">
        <v>3910900</v>
      </c>
      <c r="E863" s="1018" t="s">
        <v>1704</v>
      </c>
      <c r="F863" s="1016" t="s">
        <v>1705</v>
      </c>
    </row>
    <row r="864" spans="2:6" ht="20.100000000000001" customHeight="1" x14ac:dyDescent="0.4">
      <c r="B864" s="1012" t="str">
        <f t="shared" si="13"/>
        <v>CSO3910901</v>
      </c>
      <c r="C864" s="1017" t="s">
        <v>728</v>
      </c>
      <c r="D864" s="1014">
        <v>3910901</v>
      </c>
      <c r="E864" s="1018" t="s">
        <v>1706</v>
      </c>
      <c r="F864" s="1016" t="s">
        <v>1705</v>
      </c>
    </row>
    <row r="865" spans="2:6" ht="20.100000000000001" customHeight="1" x14ac:dyDescent="0.4">
      <c r="B865" s="1012" t="str">
        <f t="shared" si="13"/>
        <v>CSO3911000</v>
      </c>
      <c r="C865" s="1017" t="s">
        <v>728</v>
      </c>
      <c r="D865" s="1014">
        <v>3911000</v>
      </c>
      <c r="E865" s="1018" t="s">
        <v>1707</v>
      </c>
      <c r="F865" s="1016" t="s">
        <v>1705</v>
      </c>
    </row>
    <row r="866" spans="2:6" ht="20.100000000000001" customHeight="1" x14ac:dyDescent="0.4">
      <c r="B866" s="1012" t="str">
        <f t="shared" si="13"/>
        <v>CSO3911001</v>
      </c>
      <c r="C866" s="1017" t="s">
        <v>728</v>
      </c>
      <c r="D866" s="1014">
        <v>3911001</v>
      </c>
      <c r="E866" s="1018" t="s">
        <v>1708</v>
      </c>
      <c r="F866" s="1016" t="s">
        <v>1705</v>
      </c>
    </row>
    <row r="867" spans="2:6" ht="20.100000000000001" customHeight="1" x14ac:dyDescent="0.4">
      <c r="B867" s="1012" t="str">
        <f t="shared" si="13"/>
        <v>CSO3911100</v>
      </c>
      <c r="C867" s="1017" t="s">
        <v>728</v>
      </c>
      <c r="D867" s="1014">
        <v>3911100</v>
      </c>
      <c r="E867" s="1018" t="s">
        <v>1709</v>
      </c>
      <c r="F867" s="1016" t="s">
        <v>1705</v>
      </c>
    </row>
    <row r="868" spans="2:6" ht="20.100000000000001" customHeight="1" x14ac:dyDescent="0.4">
      <c r="B868" s="1012" t="str">
        <f t="shared" si="13"/>
        <v>CSO3911101</v>
      </c>
      <c r="C868" s="1017" t="s">
        <v>728</v>
      </c>
      <c r="D868" s="1014">
        <v>3911101</v>
      </c>
      <c r="E868" s="1018" t="s">
        <v>1710</v>
      </c>
      <c r="F868" s="1016" t="s">
        <v>1705</v>
      </c>
    </row>
    <row r="869" spans="2:6" ht="20.100000000000001" customHeight="1" x14ac:dyDescent="0.4">
      <c r="B869" s="1012" t="str">
        <f t="shared" si="13"/>
        <v>마리나3911301</v>
      </c>
      <c r="C869" s="1017" t="s">
        <v>1548</v>
      </c>
      <c r="D869" s="1014">
        <v>3911301</v>
      </c>
      <c r="E869" s="1018" t="s">
        <v>1571</v>
      </c>
      <c r="F869" s="1016" t="s">
        <v>550</v>
      </c>
    </row>
    <row r="870" spans="2:6" ht="20.100000000000001" customHeight="1" x14ac:dyDescent="0.4">
      <c r="B870" s="1012" t="str">
        <f t="shared" si="13"/>
        <v>마리나3911401</v>
      </c>
      <c r="C870" s="1017" t="s">
        <v>1548</v>
      </c>
      <c r="D870" s="1014">
        <v>3911401</v>
      </c>
      <c r="E870" s="1018" t="s">
        <v>1572</v>
      </c>
      <c r="F870" s="1016" t="s">
        <v>550</v>
      </c>
    </row>
    <row r="871" spans="2:6" ht="20.100000000000001" customHeight="1" x14ac:dyDescent="0.4">
      <c r="B871" s="1012" t="str">
        <f t="shared" si="13"/>
        <v>마리나3911501</v>
      </c>
      <c r="C871" s="1017" t="s">
        <v>1548</v>
      </c>
      <c r="D871" s="1014">
        <v>3911501</v>
      </c>
      <c r="E871" s="1018" t="s">
        <v>1711</v>
      </c>
      <c r="F871" s="1016" t="s">
        <v>552</v>
      </c>
    </row>
    <row r="872" spans="2:6" ht="20.100000000000001" customHeight="1" x14ac:dyDescent="0.4">
      <c r="B872" s="1012" t="str">
        <f t="shared" si="13"/>
        <v>마리나3911601</v>
      </c>
      <c r="C872" s="1017" t="s">
        <v>1548</v>
      </c>
      <c r="D872" s="1014">
        <v>3911601</v>
      </c>
      <c r="E872" s="1018" t="s">
        <v>1712</v>
      </c>
      <c r="F872" s="1016" t="s">
        <v>552</v>
      </c>
    </row>
    <row r="873" spans="2:6" ht="20.100000000000001" customHeight="1" x14ac:dyDescent="0.4">
      <c r="B873" s="1012" t="str">
        <f t="shared" si="13"/>
        <v>마리나3026701</v>
      </c>
      <c r="C873" s="1017" t="s">
        <v>1548</v>
      </c>
      <c r="D873" s="1014">
        <v>3026701</v>
      </c>
      <c r="E873" s="1018" t="s">
        <v>1713</v>
      </c>
      <c r="F873" s="1016" t="s">
        <v>552</v>
      </c>
    </row>
    <row r="874" spans="2:6" ht="20.100000000000001" customHeight="1" x14ac:dyDescent="0.4">
      <c r="B874" s="1012" t="str">
        <f t="shared" si="13"/>
        <v>마리나3911801</v>
      </c>
      <c r="C874" s="1017" t="s">
        <v>1548</v>
      </c>
      <c r="D874" s="1014">
        <v>3911801</v>
      </c>
      <c r="E874" s="1018" t="s">
        <v>1714</v>
      </c>
      <c r="F874" s="1016" t="s">
        <v>553</v>
      </c>
    </row>
    <row r="875" spans="2:6" ht="20.100000000000001" customHeight="1" x14ac:dyDescent="0.4">
      <c r="B875" s="1012" t="str">
        <f t="shared" si="13"/>
        <v>마리나3911901</v>
      </c>
      <c r="C875" s="1017" t="s">
        <v>1548</v>
      </c>
      <c r="D875" s="1014">
        <v>3911901</v>
      </c>
      <c r="E875" s="1018" t="s">
        <v>1715</v>
      </c>
      <c r="F875" s="1016" t="s">
        <v>553</v>
      </c>
    </row>
    <row r="876" spans="2:6" ht="20.100000000000001" customHeight="1" x14ac:dyDescent="0.4">
      <c r="B876" s="1012" t="str">
        <f t="shared" si="13"/>
        <v>바이오7100101</v>
      </c>
      <c r="C876" s="1017" t="s">
        <v>678</v>
      </c>
      <c r="D876" s="1014">
        <v>7100101</v>
      </c>
      <c r="E876" s="1018" t="s">
        <v>1716</v>
      </c>
      <c r="F876" s="1016" t="s">
        <v>45</v>
      </c>
    </row>
    <row r="877" spans="2:6" ht="20.100000000000001" customHeight="1" x14ac:dyDescent="0.4">
      <c r="B877" s="1012" t="str">
        <f t="shared" si="13"/>
        <v>바이오7100301</v>
      </c>
      <c r="C877" s="1017" t="s">
        <v>678</v>
      </c>
      <c r="D877" s="1014">
        <v>7100301</v>
      </c>
      <c r="E877" s="1018" t="s">
        <v>1717</v>
      </c>
      <c r="F877" s="1016" t="s">
        <v>1718</v>
      </c>
    </row>
    <row r="878" spans="2:6" ht="20.100000000000001" customHeight="1" x14ac:dyDescent="0.4">
      <c r="B878" s="1012" t="str">
        <f t="shared" si="13"/>
        <v>바이오7100401</v>
      </c>
      <c r="C878" s="1017" t="s">
        <v>678</v>
      </c>
      <c r="D878" s="1014">
        <v>7100401</v>
      </c>
      <c r="E878" s="1018" t="s">
        <v>1719</v>
      </c>
      <c r="F878" s="1016" t="s">
        <v>1718</v>
      </c>
    </row>
    <row r="879" spans="2:6" ht="20.100000000000001" customHeight="1" x14ac:dyDescent="0.4">
      <c r="B879" s="1012" t="str">
        <f t="shared" si="13"/>
        <v>바이오7100501</v>
      </c>
      <c r="C879" s="1017" t="s">
        <v>678</v>
      </c>
      <c r="D879" s="1014">
        <v>7100501</v>
      </c>
      <c r="E879" s="1018" t="s">
        <v>1720</v>
      </c>
      <c r="F879" s="1016" t="s">
        <v>1721</v>
      </c>
    </row>
    <row r="880" spans="2:6" ht="20.100000000000001" customHeight="1" x14ac:dyDescent="0.4">
      <c r="B880" s="1012" t="str">
        <f t="shared" si="13"/>
        <v>바이오7100600</v>
      </c>
      <c r="C880" s="1017" t="s">
        <v>678</v>
      </c>
      <c r="D880" s="1014">
        <v>7100600</v>
      </c>
      <c r="E880" s="1018" t="s">
        <v>1722</v>
      </c>
      <c r="F880" s="1016" t="s">
        <v>1721</v>
      </c>
    </row>
    <row r="881" spans="2:6" ht="20.100000000000001" customHeight="1" x14ac:dyDescent="0.4">
      <c r="B881" s="1012" t="str">
        <f t="shared" si="13"/>
        <v>바이오7100601</v>
      </c>
      <c r="C881" s="1017" t="s">
        <v>678</v>
      </c>
      <c r="D881" s="1014">
        <v>7100601</v>
      </c>
      <c r="E881" s="1018" t="s">
        <v>1723</v>
      </c>
      <c r="F881" s="1016" t="s">
        <v>1721</v>
      </c>
    </row>
    <row r="882" spans="2:6" ht="20.100000000000001" customHeight="1" x14ac:dyDescent="0.4">
      <c r="B882" s="1012" t="str">
        <f t="shared" si="13"/>
        <v>바이오7100701</v>
      </c>
      <c r="C882" s="1017" t="s">
        <v>678</v>
      </c>
      <c r="D882" s="1014">
        <v>7100701</v>
      </c>
      <c r="E882" s="1018" t="s">
        <v>1724</v>
      </c>
      <c r="F882" s="1016" t="s">
        <v>39</v>
      </c>
    </row>
    <row r="883" spans="2:6" ht="20.100000000000001" customHeight="1" x14ac:dyDescent="0.4">
      <c r="B883" s="1012" t="str">
        <f t="shared" si="13"/>
        <v>바이오7100801</v>
      </c>
      <c r="C883" s="1017" t="s">
        <v>678</v>
      </c>
      <c r="D883" s="1014">
        <v>7100801</v>
      </c>
      <c r="E883" s="1018" t="s">
        <v>1725</v>
      </c>
      <c r="F883" s="1016" t="s">
        <v>39</v>
      </c>
    </row>
    <row r="884" spans="2:6" ht="20.100000000000001" customHeight="1" x14ac:dyDescent="0.4">
      <c r="B884" s="1012" t="str">
        <f t="shared" si="13"/>
        <v>바이오7100901</v>
      </c>
      <c r="C884" s="1017" t="s">
        <v>678</v>
      </c>
      <c r="D884" s="1014">
        <v>7100901</v>
      </c>
      <c r="E884" s="1018" t="s">
        <v>1543</v>
      </c>
      <c r="F884" s="1016" t="s">
        <v>1544</v>
      </c>
    </row>
    <row r="885" spans="2:6" ht="20.100000000000001" customHeight="1" x14ac:dyDescent="0.4">
      <c r="B885" s="1012" t="str">
        <f t="shared" si="13"/>
        <v>바이오7101001</v>
      </c>
      <c r="C885" s="1017" t="s">
        <v>678</v>
      </c>
      <c r="D885" s="1014">
        <v>7101001</v>
      </c>
      <c r="E885" s="1018" t="s">
        <v>1726</v>
      </c>
      <c r="F885" s="1016" t="s">
        <v>40</v>
      </c>
    </row>
    <row r="886" spans="2:6" ht="20.100000000000001" customHeight="1" x14ac:dyDescent="0.4">
      <c r="B886" s="1012" t="str">
        <f t="shared" si="13"/>
        <v>케미컬7200400</v>
      </c>
      <c r="C886" s="1017" t="s">
        <v>674</v>
      </c>
      <c r="D886" s="1014">
        <v>7200400</v>
      </c>
      <c r="E886" s="1018" t="s">
        <v>1727</v>
      </c>
      <c r="F886" s="1016" t="s">
        <v>1043</v>
      </c>
    </row>
    <row r="887" spans="2:6" ht="20.100000000000001" customHeight="1" x14ac:dyDescent="0.4">
      <c r="B887" s="1012" t="str">
        <f t="shared" si="13"/>
        <v>케미컬7200401</v>
      </c>
      <c r="C887" s="1017" t="s">
        <v>674</v>
      </c>
      <c r="D887" s="1014">
        <v>7200401</v>
      </c>
      <c r="E887" s="1018" t="s">
        <v>1728</v>
      </c>
      <c r="F887" s="1016" t="s">
        <v>1043</v>
      </c>
    </row>
    <row r="888" spans="2:6" ht="20.100000000000001" customHeight="1" x14ac:dyDescent="0.4">
      <c r="B888" s="1012" t="str">
        <f t="shared" si="13"/>
        <v>케미컬7200402</v>
      </c>
      <c r="C888" s="1017" t="s">
        <v>674</v>
      </c>
      <c r="D888" s="1014">
        <v>7200402</v>
      </c>
      <c r="E888" s="1018" t="s">
        <v>1729</v>
      </c>
      <c r="F888" s="1016" t="s">
        <v>1043</v>
      </c>
    </row>
    <row r="889" spans="2:6" ht="20.100000000000001" customHeight="1" x14ac:dyDescent="0.4">
      <c r="B889" s="1012" t="str">
        <f t="shared" si="13"/>
        <v>케미컬7200403</v>
      </c>
      <c r="C889" s="1017" t="s">
        <v>674</v>
      </c>
      <c r="D889" s="1014">
        <v>7200403</v>
      </c>
      <c r="E889" s="1018" t="s">
        <v>1730</v>
      </c>
      <c r="F889" s="1016" t="s">
        <v>1043</v>
      </c>
    </row>
    <row r="890" spans="2:6" ht="20.100000000000001" customHeight="1" x14ac:dyDescent="0.4">
      <c r="B890" s="1012" t="str">
        <f t="shared" si="13"/>
        <v>케미컬7200500</v>
      </c>
      <c r="C890" s="1017" t="s">
        <v>674</v>
      </c>
      <c r="D890" s="1014">
        <v>7200500</v>
      </c>
      <c r="E890" s="1018" t="s">
        <v>1731</v>
      </c>
      <c r="F890" s="1016" t="s">
        <v>1043</v>
      </c>
    </row>
    <row r="891" spans="2:6" ht="20.100000000000001" customHeight="1" x14ac:dyDescent="0.4">
      <c r="B891" s="1012" t="str">
        <f t="shared" si="13"/>
        <v>케미컬7200501</v>
      </c>
      <c r="C891" s="1017" t="s">
        <v>674</v>
      </c>
      <c r="D891" s="1014">
        <v>7200501</v>
      </c>
      <c r="E891" s="1018" t="s">
        <v>1732</v>
      </c>
      <c r="F891" s="1016" t="s">
        <v>1043</v>
      </c>
    </row>
    <row r="892" spans="2:6" ht="20.100000000000001" customHeight="1" x14ac:dyDescent="0.4">
      <c r="B892" s="1012" t="str">
        <f t="shared" si="13"/>
        <v>케미컬7200502</v>
      </c>
      <c r="C892" s="1017" t="s">
        <v>674</v>
      </c>
      <c r="D892" s="1014">
        <v>7200502</v>
      </c>
      <c r="E892" s="1018" t="s">
        <v>1733</v>
      </c>
      <c r="F892" s="1016" t="s">
        <v>1043</v>
      </c>
    </row>
    <row r="893" spans="2:6" ht="20.100000000000001" customHeight="1" x14ac:dyDescent="0.4">
      <c r="B893" s="1012" t="str">
        <f t="shared" si="13"/>
        <v>케미컬7200600</v>
      </c>
      <c r="C893" s="1017" t="s">
        <v>674</v>
      </c>
      <c r="D893" s="1014">
        <v>7200600</v>
      </c>
      <c r="E893" s="1018" t="s">
        <v>1734</v>
      </c>
      <c r="F893" s="1016" t="s">
        <v>1686</v>
      </c>
    </row>
    <row r="894" spans="2:6" ht="20.100000000000001" customHeight="1" x14ac:dyDescent="0.4">
      <c r="B894" s="1012" t="str">
        <f t="shared" si="13"/>
        <v>케미컬7200601</v>
      </c>
      <c r="C894" s="1017" t="s">
        <v>674</v>
      </c>
      <c r="D894" s="1014">
        <v>7200601</v>
      </c>
      <c r="E894" s="1018" t="s">
        <v>1735</v>
      </c>
      <c r="F894" s="1016" t="s">
        <v>1686</v>
      </c>
    </row>
    <row r="895" spans="2:6" ht="20.100000000000001" customHeight="1" x14ac:dyDescent="0.4">
      <c r="B895" s="1012" t="str">
        <f t="shared" si="13"/>
        <v>케미컬7200602</v>
      </c>
      <c r="C895" s="1017" t="s">
        <v>674</v>
      </c>
      <c r="D895" s="1014">
        <v>7200602</v>
      </c>
      <c r="E895" s="1018" t="s">
        <v>1736</v>
      </c>
      <c r="F895" s="1016" t="s">
        <v>1686</v>
      </c>
    </row>
    <row r="896" spans="2:6" ht="20.100000000000001" customHeight="1" x14ac:dyDescent="0.4">
      <c r="B896" s="1012" t="str">
        <f t="shared" si="13"/>
        <v>케미컬7200700</v>
      </c>
      <c r="C896" s="1017" t="s">
        <v>674</v>
      </c>
      <c r="D896" s="1014">
        <v>7200700</v>
      </c>
      <c r="E896" s="1018" t="s">
        <v>1737</v>
      </c>
      <c r="F896" s="1016" t="s">
        <v>1046</v>
      </c>
    </row>
    <row r="897" spans="2:6" ht="20.100000000000001" customHeight="1" x14ac:dyDescent="0.4">
      <c r="B897" s="1012" t="str">
        <f t="shared" si="13"/>
        <v>케미컬7200701</v>
      </c>
      <c r="C897" s="1017" t="s">
        <v>674</v>
      </c>
      <c r="D897" s="1014">
        <v>7200701</v>
      </c>
      <c r="E897" s="1018" t="s">
        <v>1738</v>
      </c>
      <c r="F897" s="1016" t="s">
        <v>1046</v>
      </c>
    </row>
    <row r="898" spans="2:6" ht="20.100000000000001" customHeight="1" x14ac:dyDescent="0.4">
      <c r="B898" s="1012" t="str">
        <f t="shared" si="13"/>
        <v>케미컬7200702</v>
      </c>
      <c r="C898" s="1017" t="s">
        <v>674</v>
      </c>
      <c r="D898" s="1014">
        <v>7200702</v>
      </c>
      <c r="E898" s="1018" t="s">
        <v>1739</v>
      </c>
      <c r="F898" s="1016" t="s">
        <v>1046</v>
      </c>
    </row>
    <row r="899" spans="2:6" ht="20.100000000000001" customHeight="1" x14ac:dyDescent="0.4">
      <c r="B899" s="1012" t="str">
        <f t="shared" si="13"/>
        <v>OTC7200801</v>
      </c>
      <c r="C899" s="1017" t="s">
        <v>907</v>
      </c>
      <c r="D899" s="1014">
        <v>7200801</v>
      </c>
      <c r="E899" s="1018" t="s">
        <v>1740</v>
      </c>
      <c r="F899" s="1016" t="s">
        <v>1741</v>
      </c>
    </row>
    <row r="900" spans="2:6" ht="20.100000000000001" customHeight="1" x14ac:dyDescent="0.4">
      <c r="B900" s="1012" t="str">
        <f t="shared" ref="B900:B963" si="14">C900&amp;D900</f>
        <v>케미컬7201100</v>
      </c>
      <c r="C900" s="1017" t="s">
        <v>674</v>
      </c>
      <c r="D900" s="1014">
        <v>7201100</v>
      </c>
      <c r="E900" s="1018" t="s">
        <v>1742</v>
      </c>
      <c r="F900" s="1016" t="s">
        <v>1743</v>
      </c>
    </row>
    <row r="901" spans="2:6" ht="20.100000000000001" customHeight="1" x14ac:dyDescent="0.4">
      <c r="B901" s="1012" t="str">
        <f t="shared" si="14"/>
        <v>케미컬7201101</v>
      </c>
      <c r="C901" s="1017" t="s">
        <v>674</v>
      </c>
      <c r="D901" s="1014">
        <v>7201101</v>
      </c>
      <c r="E901" s="1018" t="s">
        <v>1744</v>
      </c>
      <c r="F901" s="1016" t="s">
        <v>1743</v>
      </c>
    </row>
    <row r="902" spans="2:6" ht="20.100000000000001" customHeight="1" x14ac:dyDescent="0.4">
      <c r="B902" s="1012" t="str">
        <f t="shared" si="14"/>
        <v>케미컬7201200</v>
      </c>
      <c r="C902" s="1017" t="s">
        <v>674</v>
      </c>
      <c r="D902" s="1014">
        <v>7201200</v>
      </c>
      <c r="E902" s="1018" t="s">
        <v>1745</v>
      </c>
      <c r="F902" s="1016" t="s">
        <v>1743</v>
      </c>
    </row>
    <row r="903" spans="2:6" ht="20.100000000000001" customHeight="1" x14ac:dyDescent="0.4">
      <c r="B903" s="1012" t="str">
        <f t="shared" si="14"/>
        <v>케미컬7201201</v>
      </c>
      <c r="C903" s="1017" t="s">
        <v>674</v>
      </c>
      <c r="D903" s="1014">
        <v>7201201</v>
      </c>
      <c r="E903" s="1018" t="s">
        <v>1746</v>
      </c>
      <c r="F903" s="1016" t="s">
        <v>1743</v>
      </c>
    </row>
    <row r="904" spans="2:6" ht="20.100000000000001" customHeight="1" x14ac:dyDescent="0.4">
      <c r="B904" s="1012" t="str">
        <f t="shared" si="14"/>
        <v>케미컬7201300</v>
      </c>
      <c r="C904" s="1017" t="s">
        <v>674</v>
      </c>
      <c r="D904" s="1014">
        <v>7201300</v>
      </c>
      <c r="E904" s="1018" t="s">
        <v>1747</v>
      </c>
      <c r="F904" s="1016" t="s">
        <v>1743</v>
      </c>
    </row>
    <row r="905" spans="2:6" ht="20.100000000000001" customHeight="1" x14ac:dyDescent="0.4">
      <c r="B905" s="1012" t="str">
        <f t="shared" si="14"/>
        <v>케미컬7201301</v>
      </c>
      <c r="C905" s="1017" t="s">
        <v>674</v>
      </c>
      <c r="D905" s="1014">
        <v>7201301</v>
      </c>
      <c r="E905" s="1018" t="s">
        <v>1748</v>
      </c>
      <c r="F905" s="1016" t="s">
        <v>1743</v>
      </c>
    </row>
    <row r="906" spans="2:6" ht="20.100000000000001" customHeight="1" x14ac:dyDescent="0.4">
      <c r="B906" s="1012" t="str">
        <f t="shared" si="14"/>
        <v>마리나7300101</v>
      </c>
      <c r="C906" s="1017" t="s">
        <v>1548</v>
      </c>
      <c r="D906" s="1014">
        <v>7300101</v>
      </c>
      <c r="E906" s="1018" t="s">
        <v>1749</v>
      </c>
      <c r="F906" s="1016" t="s">
        <v>1750</v>
      </c>
    </row>
    <row r="907" spans="2:6" ht="20.100000000000001" customHeight="1" x14ac:dyDescent="0.4">
      <c r="B907" s="1012" t="str">
        <f t="shared" si="14"/>
        <v>마리나7300102</v>
      </c>
      <c r="C907" s="1017" t="s">
        <v>1548</v>
      </c>
      <c r="D907" s="1014">
        <v>7300102</v>
      </c>
      <c r="E907" s="1018" t="s">
        <v>1751</v>
      </c>
      <c r="F907" s="1016" t="s">
        <v>1750</v>
      </c>
    </row>
    <row r="908" spans="2:6" ht="20.100000000000001" customHeight="1" x14ac:dyDescent="0.4">
      <c r="B908" s="1012" t="str">
        <f t="shared" si="14"/>
        <v>마리나7300201</v>
      </c>
      <c r="C908" s="1017" t="s">
        <v>1548</v>
      </c>
      <c r="D908" s="1014">
        <v>7300201</v>
      </c>
      <c r="E908" s="1018" t="s">
        <v>1752</v>
      </c>
      <c r="F908" s="1016" t="s">
        <v>1750</v>
      </c>
    </row>
    <row r="909" spans="2:6" ht="20.100000000000001" customHeight="1" x14ac:dyDescent="0.4">
      <c r="B909" s="1012" t="str">
        <f t="shared" si="14"/>
        <v>마리나7300202</v>
      </c>
      <c r="C909" s="1017" t="s">
        <v>1548</v>
      </c>
      <c r="D909" s="1014">
        <v>7300202</v>
      </c>
      <c r="E909" s="1018" t="s">
        <v>1753</v>
      </c>
      <c r="F909" s="1016" t="s">
        <v>1750</v>
      </c>
    </row>
    <row r="910" spans="2:6" ht="20.100000000000001" customHeight="1" x14ac:dyDescent="0.4">
      <c r="B910" s="1012" t="str">
        <f t="shared" si="14"/>
        <v>마리나7300301</v>
      </c>
      <c r="C910" s="1017" t="s">
        <v>1548</v>
      </c>
      <c r="D910" s="1014">
        <v>7300301</v>
      </c>
      <c r="E910" s="1018" t="s">
        <v>1754</v>
      </c>
      <c r="F910" s="1016" t="s">
        <v>1755</v>
      </c>
    </row>
    <row r="911" spans="2:6" ht="20.100000000000001" customHeight="1" x14ac:dyDescent="0.4">
      <c r="B911" s="1012" t="str">
        <f t="shared" si="14"/>
        <v>마리나7300302</v>
      </c>
      <c r="C911" s="1017" t="s">
        <v>1548</v>
      </c>
      <c r="D911" s="1014">
        <v>7300302</v>
      </c>
      <c r="E911" s="1018" t="s">
        <v>1756</v>
      </c>
      <c r="F911" s="1016" t="s">
        <v>1755</v>
      </c>
    </row>
    <row r="912" spans="2:6" ht="20.100000000000001" customHeight="1" x14ac:dyDescent="0.4">
      <c r="B912" s="1012" t="str">
        <f t="shared" si="14"/>
        <v>마리나7300401</v>
      </c>
      <c r="C912" s="1017" t="s">
        <v>1548</v>
      </c>
      <c r="D912" s="1014">
        <v>7300401</v>
      </c>
      <c r="E912" s="1018" t="s">
        <v>1757</v>
      </c>
      <c r="F912" s="1016" t="s">
        <v>1755</v>
      </c>
    </row>
    <row r="913" spans="2:6" ht="20.100000000000001" customHeight="1" x14ac:dyDescent="0.4">
      <c r="B913" s="1012" t="str">
        <f t="shared" si="14"/>
        <v>마리나7300402</v>
      </c>
      <c r="C913" s="1017" t="s">
        <v>1548</v>
      </c>
      <c r="D913" s="1014">
        <v>7300402</v>
      </c>
      <c r="E913" s="1018" t="s">
        <v>1758</v>
      </c>
      <c r="F913" s="1016" t="s">
        <v>1755</v>
      </c>
    </row>
    <row r="914" spans="2:6" ht="20.100000000000001" customHeight="1" x14ac:dyDescent="0.4">
      <c r="B914" s="1012" t="str">
        <f t="shared" si="14"/>
        <v>마리나7300501</v>
      </c>
      <c r="C914" s="1017" t="s">
        <v>1548</v>
      </c>
      <c r="D914" s="1014">
        <v>7300501</v>
      </c>
      <c r="E914" s="1018" t="s">
        <v>1759</v>
      </c>
      <c r="F914" s="1016" t="s">
        <v>1550</v>
      </c>
    </row>
    <row r="915" spans="2:6" ht="20.100000000000001" customHeight="1" x14ac:dyDescent="0.4">
      <c r="B915" s="1012" t="str">
        <f t="shared" si="14"/>
        <v>마리나7300601</v>
      </c>
      <c r="C915" s="1017" t="s">
        <v>1548</v>
      </c>
      <c r="D915" s="1014">
        <v>7300601</v>
      </c>
      <c r="E915" s="1018" t="s">
        <v>1760</v>
      </c>
      <c r="F915" s="1016" t="s">
        <v>1550</v>
      </c>
    </row>
    <row r="916" spans="2:6" ht="20.100000000000001" customHeight="1" x14ac:dyDescent="0.4">
      <c r="B916" s="1012" t="str">
        <f t="shared" si="14"/>
        <v>마리나7300701</v>
      </c>
      <c r="C916" s="1017" t="s">
        <v>1548</v>
      </c>
      <c r="D916" s="1014">
        <v>7300701</v>
      </c>
      <c r="E916" s="1018" t="s">
        <v>1761</v>
      </c>
      <c r="F916" s="1016" t="s">
        <v>1570</v>
      </c>
    </row>
    <row r="917" spans="2:6" ht="20.100000000000001" customHeight="1" x14ac:dyDescent="0.4">
      <c r="B917" s="1012" t="str">
        <f t="shared" si="14"/>
        <v>마리나7300801</v>
      </c>
      <c r="C917" s="1017" t="s">
        <v>1548</v>
      </c>
      <c r="D917" s="1014">
        <v>7300801</v>
      </c>
      <c r="E917" s="1018" t="s">
        <v>1762</v>
      </c>
      <c r="F917" s="1016" t="s">
        <v>1763</v>
      </c>
    </row>
    <row r="918" spans="2:6" ht="20.100000000000001" customHeight="1" x14ac:dyDescent="0.4">
      <c r="B918" s="1012" t="str">
        <f t="shared" si="14"/>
        <v>마리나7300901</v>
      </c>
      <c r="C918" s="1017" t="s">
        <v>1548</v>
      </c>
      <c r="D918" s="1014">
        <v>7300901</v>
      </c>
      <c r="E918" s="1018" t="s">
        <v>1764</v>
      </c>
      <c r="F918" s="1016" t="s">
        <v>1765</v>
      </c>
    </row>
    <row r="919" spans="2:6" ht="20.100000000000001" customHeight="1" x14ac:dyDescent="0.4">
      <c r="B919" s="1012" t="str">
        <f t="shared" si="14"/>
        <v>마리나7301001</v>
      </c>
      <c r="C919" s="1017" t="s">
        <v>1548</v>
      </c>
      <c r="D919" s="1014">
        <v>7301001</v>
      </c>
      <c r="E919" s="1018" t="s">
        <v>1766</v>
      </c>
      <c r="F919" s="1016" t="s">
        <v>1767</v>
      </c>
    </row>
    <row r="920" spans="2:6" ht="20.100000000000001" customHeight="1" x14ac:dyDescent="0.4">
      <c r="B920" s="1012" t="str">
        <f t="shared" si="14"/>
        <v>마리나7301101</v>
      </c>
      <c r="C920" s="1017" t="s">
        <v>1548</v>
      </c>
      <c r="D920" s="1014">
        <v>7301101</v>
      </c>
      <c r="E920" s="1018" t="s">
        <v>1768</v>
      </c>
      <c r="F920" s="1016" t="s">
        <v>1568</v>
      </c>
    </row>
    <row r="921" spans="2:6" ht="20.100000000000001" customHeight="1" x14ac:dyDescent="0.4">
      <c r="B921" s="1012" t="str">
        <f t="shared" si="14"/>
        <v>마리나7301201</v>
      </c>
      <c r="C921" s="1017" t="s">
        <v>1548</v>
      </c>
      <c r="D921" s="1014">
        <v>7301201</v>
      </c>
      <c r="E921" s="1018" t="s">
        <v>1769</v>
      </c>
      <c r="F921" s="1016" t="s">
        <v>1553</v>
      </c>
    </row>
    <row r="922" spans="2:6" ht="20.100000000000001" customHeight="1" x14ac:dyDescent="0.4">
      <c r="B922" s="1012" t="str">
        <f t="shared" si="14"/>
        <v>마리나7301301</v>
      </c>
      <c r="C922" s="1017" t="s">
        <v>1548</v>
      </c>
      <c r="D922" s="1014">
        <v>7301301</v>
      </c>
      <c r="E922" s="1018" t="s">
        <v>1770</v>
      </c>
      <c r="F922" s="1016" t="s">
        <v>1553</v>
      </c>
    </row>
    <row r="923" spans="2:6" ht="20.100000000000001" customHeight="1" x14ac:dyDescent="0.4">
      <c r="B923" s="1012" t="str">
        <f t="shared" si="14"/>
        <v>마리나7301401</v>
      </c>
      <c r="C923" s="1017" t="s">
        <v>1548</v>
      </c>
      <c r="D923" s="1014">
        <v>7301401</v>
      </c>
      <c r="E923" s="1018" t="s">
        <v>1771</v>
      </c>
      <c r="F923" s="1016" t="s">
        <v>1556</v>
      </c>
    </row>
    <row r="924" spans="2:6" ht="20.100000000000001" customHeight="1" x14ac:dyDescent="0.4">
      <c r="B924" s="1012" t="str">
        <f t="shared" si="14"/>
        <v>마리나7301501</v>
      </c>
      <c r="C924" s="1017" t="s">
        <v>1548</v>
      </c>
      <c r="D924" s="1014">
        <v>7301501</v>
      </c>
      <c r="E924" s="1018" t="s">
        <v>1772</v>
      </c>
      <c r="F924" s="1016" t="s">
        <v>1558</v>
      </c>
    </row>
    <row r="925" spans="2:6" ht="20.100000000000001" customHeight="1" x14ac:dyDescent="0.4">
      <c r="B925" s="1012" t="str">
        <f t="shared" si="14"/>
        <v>마리나7301601</v>
      </c>
      <c r="C925" s="1017" t="s">
        <v>1548</v>
      </c>
      <c r="D925" s="1014">
        <v>7301601</v>
      </c>
      <c r="E925" s="1018" t="s">
        <v>1773</v>
      </c>
      <c r="F925" s="1016" t="s">
        <v>1558</v>
      </c>
    </row>
    <row r="926" spans="2:6" ht="20.100000000000001" customHeight="1" x14ac:dyDescent="0.4">
      <c r="B926" s="1012" t="str">
        <f t="shared" si="14"/>
        <v>마리나7301701</v>
      </c>
      <c r="C926" s="1017" t="s">
        <v>1548</v>
      </c>
      <c r="D926" s="1014">
        <v>7301701</v>
      </c>
      <c r="E926" s="1018" t="s">
        <v>1774</v>
      </c>
      <c r="F926" s="1016" t="s">
        <v>1775</v>
      </c>
    </row>
    <row r="927" spans="2:6" ht="20.100000000000001" customHeight="1" x14ac:dyDescent="0.4">
      <c r="B927" s="1012" t="str">
        <f t="shared" si="14"/>
        <v>마리나7301702</v>
      </c>
      <c r="C927" s="1017" t="s">
        <v>1548</v>
      </c>
      <c r="D927" s="1014">
        <v>7301702</v>
      </c>
      <c r="E927" s="1018" t="s">
        <v>1776</v>
      </c>
      <c r="F927" s="1016" t="s">
        <v>1775</v>
      </c>
    </row>
    <row r="928" spans="2:6" ht="20.100000000000001" customHeight="1" x14ac:dyDescent="0.4">
      <c r="B928" s="1012" t="str">
        <f t="shared" si="14"/>
        <v>마리나7301801</v>
      </c>
      <c r="C928" s="1017" t="s">
        <v>1548</v>
      </c>
      <c r="D928" s="1014">
        <v>7301801</v>
      </c>
      <c r="E928" s="1018" t="s">
        <v>1777</v>
      </c>
      <c r="F928" s="1016" t="s">
        <v>550</v>
      </c>
    </row>
    <row r="929" spans="2:6" ht="20.100000000000001" customHeight="1" x14ac:dyDescent="0.4">
      <c r="B929" s="1012" t="str">
        <f t="shared" si="14"/>
        <v>마리나7301901</v>
      </c>
      <c r="C929" s="1017" t="s">
        <v>1548</v>
      </c>
      <c r="D929" s="1014">
        <v>7301901</v>
      </c>
      <c r="E929" s="1018" t="s">
        <v>1778</v>
      </c>
      <c r="F929" s="1016" t="s">
        <v>550</v>
      </c>
    </row>
    <row r="930" spans="2:6" ht="20.100000000000001" customHeight="1" x14ac:dyDescent="0.4">
      <c r="B930" s="1012" t="str">
        <f t="shared" si="14"/>
        <v>마리나7302001</v>
      </c>
      <c r="C930" s="1017" t="s">
        <v>1548</v>
      </c>
      <c r="D930" s="1014">
        <v>7302001</v>
      </c>
      <c r="E930" s="1018" t="s">
        <v>1779</v>
      </c>
      <c r="F930" s="1016" t="s">
        <v>553</v>
      </c>
    </row>
    <row r="931" spans="2:6" ht="20.100000000000001" customHeight="1" x14ac:dyDescent="0.4">
      <c r="B931" s="1012" t="str">
        <f t="shared" si="14"/>
        <v>마리나7302101</v>
      </c>
      <c r="C931" s="1017" t="s">
        <v>1548</v>
      </c>
      <c r="D931" s="1014">
        <v>7302101</v>
      </c>
      <c r="E931" s="1018" t="s">
        <v>1780</v>
      </c>
      <c r="F931" s="1016" t="s">
        <v>553</v>
      </c>
    </row>
    <row r="932" spans="2:6" ht="20.100000000000001" customHeight="1" x14ac:dyDescent="0.4">
      <c r="B932" s="1012" t="str">
        <f t="shared" si="14"/>
        <v>마리나7302201</v>
      </c>
      <c r="C932" s="1017" t="s">
        <v>1548</v>
      </c>
      <c r="D932" s="1014">
        <v>7302201</v>
      </c>
      <c r="E932" s="1018" t="s">
        <v>1781</v>
      </c>
      <c r="F932" s="1016" t="s">
        <v>552</v>
      </c>
    </row>
    <row r="933" spans="2:6" ht="20.100000000000001" customHeight="1" x14ac:dyDescent="0.4">
      <c r="B933" s="1012" t="str">
        <f t="shared" si="14"/>
        <v>마리나7302301</v>
      </c>
      <c r="C933" s="1017" t="s">
        <v>1548</v>
      </c>
      <c r="D933" s="1014">
        <v>7302301</v>
      </c>
      <c r="E933" s="1018" t="s">
        <v>1782</v>
      </c>
      <c r="F933" s="1016" t="s">
        <v>552</v>
      </c>
    </row>
    <row r="934" spans="2:6" ht="20.100000000000001" customHeight="1" x14ac:dyDescent="0.4">
      <c r="B934" s="1012" t="str">
        <f t="shared" si="14"/>
        <v>마리나7302401</v>
      </c>
      <c r="C934" s="1017" t="s">
        <v>1548</v>
      </c>
      <c r="D934" s="1014">
        <v>7302401</v>
      </c>
      <c r="E934" s="1018" t="s">
        <v>1783</v>
      </c>
      <c r="F934" s="1016" t="s">
        <v>1561</v>
      </c>
    </row>
    <row r="935" spans="2:6" ht="20.100000000000001" customHeight="1" x14ac:dyDescent="0.4">
      <c r="B935" s="1012" t="str">
        <f t="shared" si="14"/>
        <v>마리나7302402</v>
      </c>
      <c r="C935" s="1017" t="s">
        <v>1548</v>
      </c>
      <c r="D935" s="1014">
        <v>7302402</v>
      </c>
      <c r="E935" s="1018" t="s">
        <v>1784</v>
      </c>
      <c r="F935" s="1016" t="s">
        <v>1561</v>
      </c>
    </row>
    <row r="936" spans="2:6" ht="20.100000000000001" customHeight="1" x14ac:dyDescent="0.4">
      <c r="B936" s="1012" t="str">
        <f t="shared" si="14"/>
        <v>마리나7302501</v>
      </c>
      <c r="C936" s="1017" t="s">
        <v>1548</v>
      </c>
      <c r="D936" s="1014">
        <v>7302501</v>
      </c>
      <c r="E936" s="1018" t="s">
        <v>1785</v>
      </c>
      <c r="F936" s="1016" t="s">
        <v>554</v>
      </c>
    </row>
    <row r="937" spans="2:6" ht="20.100000000000001" customHeight="1" x14ac:dyDescent="0.4">
      <c r="B937" s="1012" t="str">
        <f t="shared" si="14"/>
        <v>마리나7302600</v>
      </c>
      <c r="C937" s="1017" t="s">
        <v>1548</v>
      </c>
      <c r="D937" s="1014">
        <v>7302600</v>
      </c>
      <c r="E937" s="1018" t="s">
        <v>1786</v>
      </c>
      <c r="F937" s="1016" t="s">
        <v>554</v>
      </c>
    </row>
    <row r="938" spans="2:6" ht="20.100000000000001" customHeight="1" x14ac:dyDescent="0.4">
      <c r="B938" s="1012" t="str">
        <f t="shared" si="14"/>
        <v>마리나7302601</v>
      </c>
      <c r="C938" s="1017" t="s">
        <v>1548</v>
      </c>
      <c r="D938" s="1014">
        <v>7302601</v>
      </c>
      <c r="E938" s="1018" t="s">
        <v>1787</v>
      </c>
      <c r="F938" s="1016" t="s">
        <v>554</v>
      </c>
    </row>
    <row r="939" spans="2:6" ht="20.100000000000001" customHeight="1" x14ac:dyDescent="0.4">
      <c r="B939" s="1012" t="str">
        <f t="shared" si="14"/>
        <v>마리나7302701</v>
      </c>
      <c r="C939" s="1017" t="s">
        <v>1548</v>
      </c>
      <c r="D939" s="1014">
        <v>7302701</v>
      </c>
      <c r="E939" s="1018" t="s">
        <v>1788</v>
      </c>
      <c r="F939" s="1016" t="s">
        <v>552</v>
      </c>
    </row>
    <row r="940" spans="2:6" ht="20.100000000000001" customHeight="1" x14ac:dyDescent="0.4">
      <c r="B940" s="1012" t="str">
        <f t="shared" si="14"/>
        <v>마리나7302801</v>
      </c>
      <c r="C940" s="1017" t="s">
        <v>1548</v>
      </c>
      <c r="D940" s="1014">
        <v>7302801</v>
      </c>
      <c r="E940" s="1018" t="s">
        <v>1789</v>
      </c>
      <c r="F940" s="1016" t="s">
        <v>555</v>
      </c>
    </row>
    <row r="941" spans="2:6" ht="20.100000000000001" customHeight="1" x14ac:dyDescent="0.4">
      <c r="B941" s="1012" t="str">
        <f t="shared" si="14"/>
        <v>마리나7302901</v>
      </c>
      <c r="C941" s="1017" t="s">
        <v>1548</v>
      </c>
      <c r="D941" s="1014">
        <v>7302901</v>
      </c>
      <c r="E941" s="1018" t="s">
        <v>1790</v>
      </c>
      <c r="F941" s="1016" t="s">
        <v>555</v>
      </c>
    </row>
    <row r="942" spans="2:6" ht="20.100000000000001" customHeight="1" x14ac:dyDescent="0.4">
      <c r="B942" s="1012" t="str">
        <f t="shared" si="14"/>
        <v>진단키트7500101</v>
      </c>
      <c r="C942" s="1017" t="s">
        <v>1791</v>
      </c>
      <c r="D942" s="1014">
        <v>7500101</v>
      </c>
      <c r="E942" s="1018" t="s">
        <v>1792</v>
      </c>
      <c r="F942" s="1016" t="s">
        <v>1793</v>
      </c>
    </row>
    <row r="943" spans="2:6" ht="20.100000000000001" customHeight="1" x14ac:dyDescent="0.4">
      <c r="B943" s="1012" t="str">
        <f t="shared" si="14"/>
        <v>진단키트7500201</v>
      </c>
      <c r="C943" s="1017" t="s">
        <v>1791</v>
      </c>
      <c r="D943" s="1014">
        <v>7500201</v>
      </c>
      <c r="E943" s="1018" t="s">
        <v>1794</v>
      </c>
      <c r="F943" s="1016" t="s">
        <v>1793</v>
      </c>
    </row>
    <row r="944" spans="2:6" ht="20.100000000000001" customHeight="1" x14ac:dyDescent="0.4">
      <c r="B944" s="1012" t="str">
        <f t="shared" si="14"/>
        <v>케미컬7900200</v>
      </c>
      <c r="C944" s="1017" t="s">
        <v>674</v>
      </c>
      <c r="D944" s="1014">
        <v>7900200</v>
      </c>
      <c r="E944" s="1018" t="s">
        <v>1795</v>
      </c>
      <c r="F944" s="1016" t="s">
        <v>1796</v>
      </c>
    </row>
    <row r="945" spans="2:6" ht="20.100000000000001" customHeight="1" x14ac:dyDescent="0.4">
      <c r="B945" s="1012" t="str">
        <f t="shared" si="14"/>
        <v>케미컬7900201</v>
      </c>
      <c r="C945" s="1017" t="s">
        <v>674</v>
      </c>
      <c r="D945" s="1014">
        <v>7900201</v>
      </c>
      <c r="E945" s="1018" t="s">
        <v>1797</v>
      </c>
      <c r="F945" s="1016" t="s">
        <v>1796</v>
      </c>
    </row>
    <row r="946" spans="2:6" ht="20.100000000000001" customHeight="1" x14ac:dyDescent="0.4">
      <c r="B946" s="1012" t="str">
        <f t="shared" si="14"/>
        <v>마리나3026001</v>
      </c>
      <c r="C946" s="1017" t="s">
        <v>1548</v>
      </c>
      <c r="D946" s="1014">
        <v>3026001</v>
      </c>
      <c r="E946" s="1018" t="s">
        <v>1798</v>
      </c>
      <c r="F946" s="1016" t="s">
        <v>1775</v>
      </c>
    </row>
    <row r="947" spans="2:6" ht="20.100000000000001" customHeight="1" x14ac:dyDescent="0.4">
      <c r="B947" s="1012" t="str">
        <f t="shared" si="14"/>
        <v>마리나3026002</v>
      </c>
      <c r="C947" s="1017" t="s">
        <v>1548</v>
      </c>
      <c r="D947" s="1014">
        <v>3026002</v>
      </c>
      <c r="E947" s="1018" t="s">
        <v>1799</v>
      </c>
      <c r="F947" s="1016" t="s">
        <v>1775</v>
      </c>
    </row>
    <row r="948" spans="2:6" ht="20.100000000000001" customHeight="1" x14ac:dyDescent="0.4">
      <c r="B948" s="1012" t="str">
        <f t="shared" si="14"/>
        <v>CSO2126600</v>
      </c>
      <c r="C948" s="1017" t="s">
        <v>728</v>
      </c>
      <c r="D948" s="1014">
        <v>2126600</v>
      </c>
      <c r="E948" s="1018" t="s">
        <v>1800</v>
      </c>
      <c r="F948" s="1016" t="s">
        <v>1158</v>
      </c>
    </row>
    <row r="949" spans="2:6" ht="20.100000000000001" customHeight="1" x14ac:dyDescent="0.4">
      <c r="B949" s="1012" t="str">
        <f t="shared" si="14"/>
        <v>CSO2126500</v>
      </c>
      <c r="C949" s="1017" t="s">
        <v>728</v>
      </c>
      <c r="D949" s="1014">
        <v>2126500</v>
      </c>
      <c r="E949" s="1018" t="s">
        <v>1801</v>
      </c>
      <c r="F949" s="1016" t="s">
        <v>1151</v>
      </c>
    </row>
    <row r="950" spans="2:6" ht="20.100000000000001" customHeight="1" x14ac:dyDescent="0.4">
      <c r="B950" s="1012" t="str">
        <f t="shared" si="14"/>
        <v>CSO2126300</v>
      </c>
      <c r="C950" s="1017" t="s">
        <v>728</v>
      </c>
      <c r="D950" s="1014">
        <v>2126300</v>
      </c>
      <c r="E950" s="1018" t="s">
        <v>1802</v>
      </c>
      <c r="F950" s="1016" t="s">
        <v>1151</v>
      </c>
    </row>
    <row r="951" spans="2:6" ht="20.100000000000001" customHeight="1" x14ac:dyDescent="0.4">
      <c r="B951" s="1012" t="str">
        <f t="shared" si="14"/>
        <v>CSO2208301</v>
      </c>
      <c r="C951" s="1017" t="s">
        <v>728</v>
      </c>
      <c r="D951" s="1014">
        <v>2208301</v>
      </c>
      <c r="E951" s="1018" t="s">
        <v>1803</v>
      </c>
      <c r="F951" s="1016" t="s">
        <v>1245</v>
      </c>
    </row>
    <row r="952" spans="2:6" ht="20.100000000000001" customHeight="1" x14ac:dyDescent="0.4">
      <c r="B952" s="1012" t="str">
        <f t="shared" si="14"/>
        <v>CSO2208302</v>
      </c>
      <c r="C952" s="1017" t="s">
        <v>728</v>
      </c>
      <c r="D952" s="1014">
        <v>2208302</v>
      </c>
      <c r="E952" s="1018" t="s">
        <v>1804</v>
      </c>
      <c r="F952" s="1016" t="s">
        <v>1245</v>
      </c>
    </row>
    <row r="953" spans="2:6" ht="20.100000000000001" customHeight="1" x14ac:dyDescent="0.4">
      <c r="B953" s="1012" t="str">
        <f t="shared" si="14"/>
        <v>CSO2125400</v>
      </c>
      <c r="C953" s="1017" t="s">
        <v>728</v>
      </c>
      <c r="D953" s="1014">
        <v>2125400</v>
      </c>
      <c r="E953" s="1018" t="s">
        <v>1805</v>
      </c>
      <c r="F953" s="1016" t="s">
        <v>1131</v>
      </c>
    </row>
    <row r="954" spans="2:6" ht="20.100000000000001" customHeight="1" x14ac:dyDescent="0.4">
      <c r="B954" s="1012" t="str">
        <f t="shared" si="14"/>
        <v>CSO2126900</v>
      </c>
      <c r="C954" s="1017" t="s">
        <v>728</v>
      </c>
      <c r="D954" s="1014">
        <v>2126900</v>
      </c>
      <c r="E954" s="1018" t="s">
        <v>1806</v>
      </c>
      <c r="F954" s="1016" t="s">
        <v>1164</v>
      </c>
    </row>
    <row r="955" spans="2:6" ht="20.100000000000001" customHeight="1" x14ac:dyDescent="0.4">
      <c r="B955" s="1012" t="str">
        <f t="shared" si="14"/>
        <v>CSO2127000</v>
      </c>
      <c r="C955" s="1017" t="s">
        <v>728</v>
      </c>
      <c r="D955" s="1014">
        <v>2127000</v>
      </c>
      <c r="E955" s="1018" t="s">
        <v>1807</v>
      </c>
      <c r="F955" s="1016" t="s">
        <v>1164</v>
      </c>
    </row>
    <row r="956" spans="2:6" ht="20.100000000000001" customHeight="1" x14ac:dyDescent="0.4">
      <c r="B956" s="1012" t="str">
        <f t="shared" si="14"/>
        <v>CSO2128702</v>
      </c>
      <c r="C956" s="1017" t="s">
        <v>728</v>
      </c>
      <c r="D956" s="1014">
        <v>2128702</v>
      </c>
      <c r="E956" s="1018" t="s">
        <v>1808</v>
      </c>
      <c r="F956" s="1016" t="s">
        <v>1206</v>
      </c>
    </row>
    <row r="957" spans="2:6" ht="20.100000000000001" customHeight="1" x14ac:dyDescent="0.4">
      <c r="B957" s="1012" t="str">
        <f t="shared" si="14"/>
        <v>CSO2128902</v>
      </c>
      <c r="C957" s="1017" t="s">
        <v>728</v>
      </c>
      <c r="D957" s="1014">
        <v>2128902</v>
      </c>
      <c r="E957" s="1018" t="s">
        <v>1809</v>
      </c>
      <c r="F957" s="1016" t="s">
        <v>1034</v>
      </c>
    </row>
    <row r="958" spans="2:6" ht="20.100000000000001" customHeight="1" x14ac:dyDescent="0.4">
      <c r="B958" s="1012" t="str">
        <f t="shared" si="14"/>
        <v>CSO2129002</v>
      </c>
      <c r="C958" s="1017" t="s">
        <v>728</v>
      </c>
      <c r="D958" s="1014">
        <v>2129002</v>
      </c>
      <c r="E958" s="1018" t="s">
        <v>1810</v>
      </c>
      <c r="F958" s="1016" t="s">
        <v>1034</v>
      </c>
    </row>
    <row r="959" spans="2:6" ht="20.100000000000001" customHeight="1" x14ac:dyDescent="0.4">
      <c r="B959" s="1012" t="str">
        <f t="shared" si="14"/>
        <v>CSO2207900</v>
      </c>
      <c r="C959" s="1017" t="s">
        <v>728</v>
      </c>
      <c r="D959" s="1014">
        <v>2207900</v>
      </c>
      <c r="E959" s="1018" t="s">
        <v>1811</v>
      </c>
      <c r="F959" s="1016" t="s">
        <v>1308</v>
      </c>
    </row>
    <row r="960" spans="2:6" ht="20.100000000000001" customHeight="1" x14ac:dyDescent="0.4">
      <c r="B960" s="1012" t="str">
        <f t="shared" si="14"/>
        <v>CSO2208000</v>
      </c>
      <c r="C960" s="1017" t="s">
        <v>728</v>
      </c>
      <c r="D960" s="1014">
        <v>2208000</v>
      </c>
      <c r="E960" s="1018" t="s">
        <v>1812</v>
      </c>
      <c r="F960" s="1016" t="s">
        <v>1308</v>
      </c>
    </row>
    <row r="961" spans="2:6" ht="20.100000000000001" customHeight="1" x14ac:dyDescent="0.4">
      <c r="B961" s="1012" t="str">
        <f t="shared" si="14"/>
        <v>CSO3900701</v>
      </c>
      <c r="C961" s="1017" t="s">
        <v>728</v>
      </c>
      <c r="D961" s="1014">
        <v>3900701</v>
      </c>
      <c r="E961" s="1018" t="s">
        <v>1813</v>
      </c>
      <c r="F961" s="1016" t="s">
        <v>1245</v>
      </c>
    </row>
    <row r="962" spans="2:6" ht="20.100000000000001" customHeight="1" x14ac:dyDescent="0.4">
      <c r="B962" s="1012" t="str">
        <f t="shared" si="14"/>
        <v>CSO3903100</v>
      </c>
      <c r="C962" s="1017" t="s">
        <v>728</v>
      </c>
      <c r="D962" s="1014">
        <v>3903100</v>
      </c>
      <c r="E962" s="1018" t="s">
        <v>1814</v>
      </c>
      <c r="F962" s="1016" t="s">
        <v>1616</v>
      </c>
    </row>
    <row r="963" spans="2:6" ht="20.100000000000001" customHeight="1" x14ac:dyDescent="0.4">
      <c r="B963" s="1012" t="str">
        <f t="shared" si="14"/>
        <v>L&amp;P상업3014614</v>
      </c>
      <c r="C963" s="1017" t="s">
        <v>50</v>
      </c>
      <c r="D963" s="1014">
        <v>3014614</v>
      </c>
      <c r="E963" s="1018" t="s">
        <v>1815</v>
      </c>
      <c r="F963" s="1016" t="s">
        <v>46</v>
      </c>
    </row>
    <row r="964" spans="2:6" ht="20.100000000000001" customHeight="1" x14ac:dyDescent="0.4">
      <c r="B964" s="1012" t="str">
        <f t="shared" ref="B964:B1027" si="15">C964&amp;D964</f>
        <v>L&amp;P상업3016306</v>
      </c>
      <c r="C964" s="1017" t="s">
        <v>50</v>
      </c>
      <c r="D964" s="1014">
        <v>3016306</v>
      </c>
      <c r="E964" s="1018" t="s">
        <v>1816</v>
      </c>
      <c r="F964" s="1016" t="s">
        <v>47</v>
      </c>
    </row>
    <row r="965" spans="2:6" ht="20.100000000000001" customHeight="1" x14ac:dyDescent="0.4">
      <c r="B965" s="1012" t="str">
        <f t="shared" si="15"/>
        <v>L&amp;P상업3017711</v>
      </c>
      <c r="C965" s="1017" t="s">
        <v>50</v>
      </c>
      <c r="D965" s="1014">
        <v>3017711</v>
      </c>
      <c r="E965" s="1018" t="s">
        <v>1817</v>
      </c>
      <c r="F965" s="1016" t="s">
        <v>46</v>
      </c>
    </row>
    <row r="966" spans="2:6" ht="20.100000000000001" customHeight="1" x14ac:dyDescent="0.4">
      <c r="B966" s="1012" t="str">
        <f t="shared" si="15"/>
        <v>L&amp;P상업3017712</v>
      </c>
      <c r="C966" s="1017" t="s">
        <v>50</v>
      </c>
      <c r="D966" s="1014">
        <v>3017712</v>
      </c>
      <c r="E966" s="1018" t="s">
        <v>1818</v>
      </c>
      <c r="F966" s="1016" t="s">
        <v>46</v>
      </c>
    </row>
    <row r="967" spans="2:6" ht="20.100000000000001" customHeight="1" x14ac:dyDescent="0.4">
      <c r="B967" s="1012" t="str">
        <f t="shared" si="15"/>
        <v>PFS상업3019401</v>
      </c>
      <c r="C967" s="1017" t="s">
        <v>49</v>
      </c>
      <c r="D967" s="1014">
        <v>3019401</v>
      </c>
      <c r="E967" s="1018" t="s">
        <v>19</v>
      </c>
      <c r="F967" s="1016" t="s">
        <v>40</v>
      </c>
    </row>
    <row r="968" spans="2:6" ht="20.100000000000001" customHeight="1" x14ac:dyDescent="0.4">
      <c r="B968" s="1012" t="str">
        <f t="shared" si="15"/>
        <v>PFS상업3019509</v>
      </c>
      <c r="C968" s="1017" t="s">
        <v>49</v>
      </c>
      <c r="D968" s="1014">
        <v>3019509</v>
      </c>
      <c r="E968" s="1018" t="s">
        <v>1819</v>
      </c>
      <c r="F968" s="1016" t="s">
        <v>40</v>
      </c>
    </row>
    <row r="969" spans="2:6" ht="20.100000000000001" customHeight="1" x14ac:dyDescent="0.4">
      <c r="B969" s="1012" t="str">
        <f t="shared" si="15"/>
        <v>PFS상업3019510</v>
      </c>
      <c r="C969" s="1017" t="s">
        <v>49</v>
      </c>
      <c r="D969" s="1014">
        <v>3019510</v>
      </c>
      <c r="E969" s="1018" t="s">
        <v>1820</v>
      </c>
      <c r="F969" s="1016" t="s">
        <v>40</v>
      </c>
    </row>
    <row r="970" spans="2:6" ht="20.100000000000001" customHeight="1" x14ac:dyDescent="0.4">
      <c r="B970" s="1012" t="str">
        <f t="shared" si="15"/>
        <v>PFS상업3019511</v>
      </c>
      <c r="C970" s="1017" t="s">
        <v>49</v>
      </c>
      <c r="D970" s="1014">
        <v>3019511</v>
      </c>
      <c r="E970" s="1018" t="s">
        <v>1821</v>
      </c>
      <c r="F970" s="1016" t="s">
        <v>40</v>
      </c>
    </row>
    <row r="971" spans="2:6" ht="20.100000000000001" customHeight="1" x14ac:dyDescent="0.4">
      <c r="B971" s="1012" t="str">
        <f t="shared" si="15"/>
        <v>PFS상업3019512</v>
      </c>
      <c r="C971" s="1017" t="s">
        <v>49</v>
      </c>
      <c r="D971" s="1014">
        <v>3019512</v>
      </c>
      <c r="E971" s="1018" t="s">
        <v>1822</v>
      </c>
      <c r="F971" s="1016" t="s">
        <v>40</v>
      </c>
    </row>
    <row r="972" spans="2:6" ht="20.100000000000001" customHeight="1" x14ac:dyDescent="0.4">
      <c r="B972" s="1012" t="str">
        <f t="shared" si="15"/>
        <v>PFS상업3019514</v>
      </c>
      <c r="C972" s="1017" t="s">
        <v>49</v>
      </c>
      <c r="D972" s="1014">
        <v>3019514</v>
      </c>
      <c r="E972" s="1018" t="s">
        <v>1823</v>
      </c>
      <c r="F972" s="1016" t="s">
        <v>40</v>
      </c>
    </row>
    <row r="973" spans="2:6" ht="20.100000000000001" customHeight="1" x14ac:dyDescent="0.4">
      <c r="B973" s="1012" t="str">
        <f t="shared" si="15"/>
        <v>PFS상업3019706</v>
      </c>
      <c r="C973" s="1017" t="s">
        <v>49</v>
      </c>
      <c r="D973" s="1014">
        <v>3019706</v>
      </c>
      <c r="E973" s="1018" t="s">
        <v>1824</v>
      </c>
      <c r="F973" s="1016" t="s">
        <v>40</v>
      </c>
    </row>
    <row r="974" spans="2:6" ht="20.100000000000001" customHeight="1" x14ac:dyDescent="0.4">
      <c r="B974" s="1012" t="str">
        <f t="shared" si="15"/>
        <v>PFS상업3019906</v>
      </c>
      <c r="C974" s="1017" t="s">
        <v>49</v>
      </c>
      <c r="D974" s="1014">
        <v>3019906</v>
      </c>
      <c r="E974" s="1018" t="s">
        <v>1825</v>
      </c>
      <c r="F974" s="1016" t="s">
        <v>40</v>
      </c>
    </row>
    <row r="975" spans="2:6" ht="20.100000000000001" customHeight="1" x14ac:dyDescent="0.4">
      <c r="B975" s="1012" t="str">
        <f t="shared" si="15"/>
        <v>PFS상업3019907</v>
      </c>
      <c r="C975" s="1017" t="s">
        <v>49</v>
      </c>
      <c r="D975" s="1014">
        <v>3019907</v>
      </c>
      <c r="E975" s="1018" t="s">
        <v>1826</v>
      </c>
      <c r="F975" s="1016" t="s">
        <v>40</v>
      </c>
    </row>
    <row r="976" spans="2:6" ht="20.100000000000001" customHeight="1" x14ac:dyDescent="0.4">
      <c r="B976" s="1012" t="str">
        <f t="shared" si="15"/>
        <v>마리나3026501</v>
      </c>
      <c r="C976" s="1017" t="s">
        <v>1548</v>
      </c>
      <c r="D976" s="1014">
        <v>3026501</v>
      </c>
      <c r="E976" s="1018" t="s">
        <v>1711</v>
      </c>
      <c r="F976" s="1016" t="s">
        <v>552</v>
      </c>
    </row>
    <row r="977" spans="2:6" ht="20.100000000000001" customHeight="1" x14ac:dyDescent="0.4">
      <c r="B977" s="1012" t="str">
        <f t="shared" si="15"/>
        <v>마리나3026801</v>
      </c>
      <c r="C977" s="1017" t="s">
        <v>1548</v>
      </c>
      <c r="D977" s="1014">
        <v>3026801</v>
      </c>
      <c r="E977" s="1018" t="s">
        <v>1714</v>
      </c>
      <c r="F977" s="1016" t="s">
        <v>553</v>
      </c>
    </row>
    <row r="978" spans="2:6" ht="20.100000000000001" customHeight="1" x14ac:dyDescent="0.4">
      <c r="B978" s="1012" t="str">
        <f t="shared" si="15"/>
        <v>마리나3020700</v>
      </c>
      <c r="C978" s="1017" t="s">
        <v>1548</v>
      </c>
      <c r="D978" s="1014">
        <v>3020700</v>
      </c>
      <c r="E978" s="1018" t="s">
        <v>1827</v>
      </c>
      <c r="F978" s="1016" t="s">
        <v>1550</v>
      </c>
    </row>
    <row r="979" spans="2:6" ht="20.100000000000001" customHeight="1" x14ac:dyDescent="0.4">
      <c r="B979" s="1012" t="str">
        <f t="shared" si="15"/>
        <v>마리나3026601</v>
      </c>
      <c r="C979" s="1017" t="s">
        <v>1548</v>
      </c>
      <c r="D979" s="1014">
        <v>3026601</v>
      </c>
      <c r="E979" s="1018" t="s">
        <v>1712</v>
      </c>
      <c r="F979" s="1016" t="s">
        <v>552</v>
      </c>
    </row>
    <row r="980" spans="2:6" ht="20.100000000000001" customHeight="1" x14ac:dyDescent="0.4">
      <c r="B980" s="1012" t="str">
        <f t="shared" si="15"/>
        <v>마리나3026901</v>
      </c>
      <c r="C980" s="1017" t="s">
        <v>1548</v>
      </c>
      <c r="D980" s="1014">
        <v>3026901</v>
      </c>
      <c r="E980" s="1018" t="s">
        <v>1715</v>
      </c>
      <c r="F980" s="1016" t="s">
        <v>553</v>
      </c>
    </row>
    <row r="981" spans="2:6" ht="20.100000000000001" customHeight="1" x14ac:dyDescent="0.4">
      <c r="B981" s="1012" t="str">
        <f t="shared" si="15"/>
        <v>마리나7300300</v>
      </c>
      <c r="C981" s="1017" t="s">
        <v>1548</v>
      </c>
      <c r="D981" s="1014">
        <v>7300300</v>
      </c>
      <c r="E981" s="1018" t="s">
        <v>1828</v>
      </c>
      <c r="F981" s="1016" t="s">
        <v>1755</v>
      </c>
    </row>
    <row r="982" spans="2:6" ht="20.100000000000001" customHeight="1" x14ac:dyDescent="0.4">
      <c r="B982" s="1012" t="str">
        <f t="shared" si="15"/>
        <v>마리나7300500</v>
      </c>
      <c r="C982" s="1017" t="s">
        <v>1548</v>
      </c>
      <c r="D982" s="1014">
        <v>7300500</v>
      </c>
      <c r="E982" s="1018" t="s">
        <v>1829</v>
      </c>
      <c r="F982" s="1016" t="s">
        <v>1550</v>
      </c>
    </row>
    <row r="983" spans="2:6" ht="20.100000000000001" customHeight="1" x14ac:dyDescent="0.4">
      <c r="B983" s="1012" t="str">
        <f t="shared" si="15"/>
        <v>PFS상업3019506</v>
      </c>
      <c r="C983" s="1017" t="s">
        <v>49</v>
      </c>
      <c r="D983" s="1014">
        <v>3019506</v>
      </c>
      <c r="E983" s="1018" t="s">
        <v>29</v>
      </c>
      <c r="F983" s="1016" t="s">
        <v>40</v>
      </c>
    </row>
    <row r="984" spans="2:6" ht="20.100000000000001" customHeight="1" x14ac:dyDescent="0.4">
      <c r="B984" s="1012" t="str">
        <f t="shared" si="15"/>
        <v>마리나3021300</v>
      </c>
      <c r="C984" s="1017" t="s">
        <v>1548</v>
      </c>
      <c r="D984" s="1014">
        <v>3021300</v>
      </c>
      <c r="E984" s="1018" t="s">
        <v>1830</v>
      </c>
      <c r="F984" s="1016" t="s">
        <v>1561</v>
      </c>
    </row>
    <row r="985" spans="2:6" ht="20.100000000000001" customHeight="1" x14ac:dyDescent="0.4">
      <c r="B985" s="1012" t="str">
        <f t="shared" si="15"/>
        <v>CSO2126400</v>
      </c>
      <c r="C985" s="1017" t="s">
        <v>728</v>
      </c>
      <c r="D985" s="1014">
        <v>2126400</v>
      </c>
      <c r="E985" s="1018" t="s">
        <v>1831</v>
      </c>
      <c r="F985" s="1016" t="s">
        <v>1151</v>
      </c>
    </row>
    <row r="986" spans="2:6" ht="20.100000000000001" customHeight="1" x14ac:dyDescent="0.4">
      <c r="B986" s="1012" t="str">
        <f t="shared" si="15"/>
        <v>케미컬7400102</v>
      </c>
      <c r="C986" s="1017" t="s">
        <v>674</v>
      </c>
      <c r="D986" s="1014">
        <v>7400102</v>
      </c>
      <c r="E986" s="1018" t="s">
        <v>1832</v>
      </c>
      <c r="F986" s="1016" t="s">
        <v>1833</v>
      </c>
    </row>
    <row r="987" spans="2:6" ht="20.100000000000001" customHeight="1" x14ac:dyDescent="0.4">
      <c r="B987" s="1012" t="str">
        <f t="shared" si="15"/>
        <v>케미컬7400202</v>
      </c>
      <c r="C987" s="1017" t="s">
        <v>674</v>
      </c>
      <c r="D987" s="1014">
        <v>7400202</v>
      </c>
      <c r="E987" s="1018" t="s">
        <v>1834</v>
      </c>
      <c r="F987" s="1016" t="s">
        <v>1833</v>
      </c>
    </row>
    <row r="988" spans="2:6" ht="20.100000000000001" customHeight="1" x14ac:dyDescent="0.4">
      <c r="B988" s="1012" t="str">
        <f t="shared" si="15"/>
        <v>CSO2129902</v>
      </c>
      <c r="C988" s="1017" t="s">
        <v>728</v>
      </c>
      <c r="D988" s="1014">
        <v>2129902</v>
      </c>
      <c r="E988" s="1018" t="s">
        <v>1835</v>
      </c>
      <c r="F988" s="1016" t="s">
        <v>1202</v>
      </c>
    </row>
    <row r="989" spans="2:6" ht="20.100000000000001" customHeight="1" x14ac:dyDescent="0.4">
      <c r="B989" s="1012" t="str">
        <f t="shared" si="15"/>
        <v>CSO2128700</v>
      </c>
      <c r="C989" s="1017" t="s">
        <v>728</v>
      </c>
      <c r="D989" s="1014">
        <v>2128700</v>
      </c>
      <c r="E989" s="1018" t="s">
        <v>1836</v>
      </c>
      <c r="F989" s="1016" t="s">
        <v>1206</v>
      </c>
    </row>
    <row r="990" spans="2:6" ht="20.100000000000001" customHeight="1" x14ac:dyDescent="0.4">
      <c r="B990" s="1012" t="str">
        <f t="shared" si="15"/>
        <v>CSO2208401</v>
      </c>
      <c r="C990" s="1017" t="s">
        <v>728</v>
      </c>
      <c r="D990" s="1014">
        <v>2208401</v>
      </c>
      <c r="E990" s="1018" t="s">
        <v>1837</v>
      </c>
      <c r="F990" s="1016" t="s">
        <v>1385</v>
      </c>
    </row>
    <row r="991" spans="2:6" ht="20.100000000000001" customHeight="1" x14ac:dyDescent="0.4">
      <c r="B991" s="1012" t="str">
        <f t="shared" si="15"/>
        <v>L&amp;P상업3017713</v>
      </c>
      <c r="C991" s="1017" t="s">
        <v>50</v>
      </c>
      <c r="D991" s="1014">
        <v>3017713</v>
      </c>
      <c r="E991" s="1018" t="s">
        <v>1838</v>
      </c>
      <c r="F991" s="1016" t="s">
        <v>46</v>
      </c>
    </row>
    <row r="992" spans="2:6" ht="20.100000000000001" customHeight="1" x14ac:dyDescent="0.4">
      <c r="B992" s="1012" t="str">
        <f t="shared" si="15"/>
        <v>L&amp;P상업3014601</v>
      </c>
      <c r="C992" s="1017" t="s">
        <v>50</v>
      </c>
      <c r="D992" s="1014">
        <v>3014601</v>
      </c>
      <c r="E992" s="1018" t="s">
        <v>1839</v>
      </c>
      <c r="F992" s="1016" t="s">
        <v>46</v>
      </c>
    </row>
    <row r="993" spans="2:6" ht="20.100000000000001" customHeight="1" x14ac:dyDescent="0.4">
      <c r="B993" s="1012" t="str">
        <f t="shared" si="15"/>
        <v>CSO2129901</v>
      </c>
      <c r="C993" s="1017" t="s">
        <v>728</v>
      </c>
      <c r="D993" s="1014">
        <v>2129901</v>
      </c>
      <c r="E993" s="1018" t="s">
        <v>1840</v>
      </c>
      <c r="F993" s="1016" t="s">
        <v>1202</v>
      </c>
    </row>
    <row r="994" spans="2:6" ht="20.100000000000001" customHeight="1" x14ac:dyDescent="0.4">
      <c r="B994" s="1012" t="str">
        <f t="shared" si="15"/>
        <v>CSO2130301</v>
      </c>
      <c r="C994" s="1017" t="s">
        <v>728</v>
      </c>
      <c r="D994" s="1014">
        <v>2130301</v>
      </c>
      <c r="E994" s="1018" t="s">
        <v>1841</v>
      </c>
      <c r="F994" s="1016" t="s">
        <v>1426</v>
      </c>
    </row>
    <row r="995" spans="2:6" ht="20.100000000000001" customHeight="1" x14ac:dyDescent="0.4">
      <c r="B995" s="1012" t="str">
        <f t="shared" si="15"/>
        <v>CSO2130302</v>
      </c>
      <c r="C995" s="1017" t="s">
        <v>728</v>
      </c>
      <c r="D995" s="1014">
        <v>2130302</v>
      </c>
      <c r="E995" s="1018" t="s">
        <v>1842</v>
      </c>
      <c r="F995" s="1016" t="s">
        <v>1426</v>
      </c>
    </row>
    <row r="996" spans="2:6" ht="20.100000000000001" customHeight="1" x14ac:dyDescent="0.4">
      <c r="B996" s="1012" t="str">
        <f t="shared" si="15"/>
        <v>해외사업팀2128305</v>
      </c>
      <c r="C996" s="1017" t="s">
        <v>795</v>
      </c>
      <c r="D996" s="1014">
        <v>2128305</v>
      </c>
      <c r="E996" s="1018" t="s">
        <v>1843</v>
      </c>
      <c r="F996" s="1016" t="s">
        <v>791</v>
      </c>
    </row>
    <row r="997" spans="2:6" ht="20.100000000000001" customHeight="1" x14ac:dyDescent="0.4">
      <c r="B997" s="1012" t="str">
        <f t="shared" si="15"/>
        <v>CSO3029001</v>
      </c>
      <c r="C997" s="1017" t="s">
        <v>728</v>
      </c>
      <c r="D997" s="1014">
        <v>3029001</v>
      </c>
      <c r="E997" s="1018" t="s">
        <v>1844</v>
      </c>
      <c r="F997" s="1016" t="s">
        <v>1458</v>
      </c>
    </row>
    <row r="998" spans="2:6" ht="20.100000000000001" customHeight="1" x14ac:dyDescent="0.4">
      <c r="B998" s="1012" t="str">
        <f t="shared" si="15"/>
        <v>CSO3029002</v>
      </c>
      <c r="C998" s="1017" t="s">
        <v>728</v>
      </c>
      <c r="D998" s="1014">
        <v>3029002</v>
      </c>
      <c r="E998" s="1018" t="s">
        <v>1845</v>
      </c>
      <c r="F998" s="1016" t="s">
        <v>1458</v>
      </c>
    </row>
    <row r="999" spans="2:6" ht="20.100000000000001" customHeight="1" x14ac:dyDescent="0.4">
      <c r="B999" s="1012" t="str">
        <f t="shared" si="15"/>
        <v>CSO3028002</v>
      </c>
      <c r="C999" s="1017" t="s">
        <v>728</v>
      </c>
      <c r="D999" s="1014">
        <v>3028002</v>
      </c>
      <c r="E999" s="1018" t="s">
        <v>1846</v>
      </c>
      <c r="F999" s="1016" t="s">
        <v>994</v>
      </c>
    </row>
    <row r="1000" spans="2:6" ht="20.100000000000001" customHeight="1" x14ac:dyDescent="0.4">
      <c r="B1000" s="1012" t="str">
        <f t="shared" si="15"/>
        <v>CSO3028001</v>
      </c>
      <c r="C1000" s="1017" t="s">
        <v>728</v>
      </c>
      <c r="D1000" s="1014">
        <v>3028001</v>
      </c>
      <c r="E1000" s="1018" t="s">
        <v>1847</v>
      </c>
      <c r="F1000" s="1016" t="s">
        <v>994</v>
      </c>
    </row>
    <row r="1001" spans="2:6" ht="20.100000000000001" customHeight="1" x14ac:dyDescent="0.4">
      <c r="B1001" s="1012" t="str">
        <f t="shared" si="15"/>
        <v>CSO2130401</v>
      </c>
      <c r="C1001" s="1017" t="s">
        <v>728</v>
      </c>
      <c r="D1001" s="1014">
        <v>2130401</v>
      </c>
      <c r="E1001" s="1018" t="s">
        <v>1848</v>
      </c>
      <c r="F1001" s="1016" t="s">
        <v>1135</v>
      </c>
    </row>
    <row r="1002" spans="2:6" ht="20.100000000000001" customHeight="1" x14ac:dyDescent="0.4">
      <c r="B1002" s="1012" t="str">
        <f t="shared" si="15"/>
        <v>CSO2130402</v>
      </c>
      <c r="C1002" s="1017" t="s">
        <v>728</v>
      </c>
      <c r="D1002" s="1014">
        <v>2130402</v>
      </c>
      <c r="E1002" s="1018" t="s">
        <v>1849</v>
      </c>
      <c r="F1002" s="1016" t="s">
        <v>1135</v>
      </c>
    </row>
    <row r="1003" spans="2:6" ht="20.100000000000001" customHeight="1" x14ac:dyDescent="0.4">
      <c r="B1003" s="1012" t="str">
        <f t="shared" si="15"/>
        <v>L&amp;P상업3015518</v>
      </c>
      <c r="C1003" s="1017" t="s">
        <v>50</v>
      </c>
      <c r="D1003" s="1014">
        <v>3015518</v>
      </c>
      <c r="E1003" s="1018" t="s">
        <v>1850</v>
      </c>
      <c r="F1003" s="1016" t="s">
        <v>45</v>
      </c>
    </row>
    <row r="1004" spans="2:6" ht="20.100000000000001" customHeight="1" x14ac:dyDescent="0.4">
      <c r="B1004" s="1012" t="str">
        <f t="shared" si="15"/>
        <v>L&amp;P상업3016408</v>
      </c>
      <c r="C1004" s="1017" t="s">
        <v>50</v>
      </c>
      <c r="D1004" s="1014">
        <v>3016408</v>
      </c>
      <c r="E1004" s="1018" t="s">
        <v>1851</v>
      </c>
      <c r="F1004" s="1016" t="s">
        <v>47</v>
      </c>
    </row>
    <row r="1005" spans="2:6" ht="20.100000000000001" customHeight="1" x14ac:dyDescent="0.4">
      <c r="B1005" s="1012" t="str">
        <f t="shared" si="15"/>
        <v>L&amp;P상업3016409</v>
      </c>
      <c r="C1005" s="1017" t="s">
        <v>50</v>
      </c>
      <c r="D1005" s="1014">
        <v>3016409</v>
      </c>
      <c r="E1005" s="1018" t="s">
        <v>1852</v>
      </c>
      <c r="F1005" s="1016" t="s">
        <v>47</v>
      </c>
    </row>
    <row r="1006" spans="2:6" ht="20.100000000000001" customHeight="1" x14ac:dyDescent="0.4">
      <c r="B1006" s="1012" t="str">
        <f t="shared" si="15"/>
        <v>PFS상업3019905</v>
      </c>
      <c r="C1006" s="1017" t="s">
        <v>49</v>
      </c>
      <c r="D1006" s="1014">
        <v>3019905</v>
      </c>
      <c r="E1006" s="1018" t="s">
        <v>28</v>
      </c>
      <c r="F1006" s="1016" t="s">
        <v>40</v>
      </c>
    </row>
    <row r="1007" spans="2:6" ht="20.100000000000001" customHeight="1" x14ac:dyDescent="0.4">
      <c r="B1007" s="1012" t="str">
        <f t="shared" si="15"/>
        <v>케미컬2128300</v>
      </c>
      <c r="C1007" s="1017" t="s">
        <v>674</v>
      </c>
      <c r="D1007" s="1014">
        <v>2128300</v>
      </c>
      <c r="E1007" s="1018" t="s">
        <v>1853</v>
      </c>
      <c r="F1007" s="1016" t="s">
        <v>791</v>
      </c>
    </row>
    <row r="1008" spans="2:6" ht="20.100000000000001" customHeight="1" x14ac:dyDescent="0.4">
      <c r="B1008" s="1012" t="str">
        <f t="shared" si="15"/>
        <v>CSO2128600</v>
      </c>
      <c r="C1008" s="1017" t="s">
        <v>728</v>
      </c>
      <c r="D1008" s="1014">
        <v>2128600</v>
      </c>
      <c r="E1008" s="1018" t="s">
        <v>1854</v>
      </c>
      <c r="F1008" s="1016" t="s">
        <v>1206</v>
      </c>
    </row>
    <row r="1009" spans="2:6" ht="20.100000000000001" customHeight="1" x14ac:dyDescent="0.4">
      <c r="B1009" s="1012" t="str">
        <f t="shared" si="15"/>
        <v>CSO2126200</v>
      </c>
      <c r="C1009" s="1017" t="s">
        <v>728</v>
      </c>
      <c r="D1009" s="1014">
        <v>2126200</v>
      </c>
      <c r="E1009" s="1018" t="s">
        <v>1855</v>
      </c>
      <c r="F1009" s="1016" t="s">
        <v>1149</v>
      </c>
    </row>
    <row r="1010" spans="2:6" ht="20.100000000000001" customHeight="1" x14ac:dyDescent="0.4">
      <c r="B1010" s="1012" t="str">
        <f t="shared" si="15"/>
        <v>CSO2128000</v>
      </c>
      <c r="C1010" s="1017" t="s">
        <v>728</v>
      </c>
      <c r="D1010" s="1014">
        <v>2128000</v>
      </c>
      <c r="E1010" s="1018" t="s">
        <v>1856</v>
      </c>
      <c r="F1010" s="1016" t="s">
        <v>1196</v>
      </c>
    </row>
    <row r="1011" spans="2:6" ht="20.100000000000001" customHeight="1" x14ac:dyDescent="0.4">
      <c r="B1011" s="1012" t="str">
        <f t="shared" si="15"/>
        <v>CSO2119501</v>
      </c>
      <c r="C1011" s="1017" t="s">
        <v>728</v>
      </c>
      <c r="D1011" s="1014">
        <v>2119501</v>
      </c>
      <c r="E1011" s="1018" t="s">
        <v>1857</v>
      </c>
      <c r="F1011" s="1016" t="s">
        <v>986</v>
      </c>
    </row>
    <row r="1012" spans="2:6" ht="20.100000000000001" customHeight="1" x14ac:dyDescent="0.4">
      <c r="B1012" s="1012" t="str">
        <f t="shared" si="15"/>
        <v>CSO3029401</v>
      </c>
      <c r="C1012" s="1017" t="s">
        <v>728</v>
      </c>
      <c r="D1012" s="1014">
        <v>3029401</v>
      </c>
      <c r="E1012" s="1018" t="s">
        <v>1858</v>
      </c>
      <c r="F1012" s="1016" t="s">
        <v>1340</v>
      </c>
    </row>
    <row r="1013" spans="2:6" ht="20.100000000000001" customHeight="1" x14ac:dyDescent="0.4">
      <c r="B1013" s="1012" t="str">
        <f t="shared" si="15"/>
        <v>CSO3029402</v>
      </c>
      <c r="C1013" s="1017" t="s">
        <v>728</v>
      </c>
      <c r="D1013" s="1014">
        <v>3029402</v>
      </c>
      <c r="E1013" s="1018" t="s">
        <v>1859</v>
      </c>
      <c r="F1013" s="1016" t="s">
        <v>1340</v>
      </c>
    </row>
    <row r="1014" spans="2:6" ht="20.100000000000001" customHeight="1" x14ac:dyDescent="0.4">
      <c r="B1014" s="1012" t="str">
        <f t="shared" si="15"/>
        <v>CMO상업3016001</v>
      </c>
      <c r="C1014" s="1017" t="s">
        <v>1343</v>
      </c>
      <c r="D1014" s="1014">
        <v>3016001</v>
      </c>
      <c r="E1014" s="1018" t="s">
        <v>1860</v>
      </c>
      <c r="F1014" s="1016" t="s">
        <v>1476</v>
      </c>
    </row>
    <row r="1015" spans="2:6" ht="20.100000000000001" customHeight="1" x14ac:dyDescent="0.4">
      <c r="B1015" s="1012" t="str">
        <f t="shared" si="15"/>
        <v>CMO상업3018601</v>
      </c>
      <c r="C1015" s="1017" t="s">
        <v>1343</v>
      </c>
      <c r="D1015" s="1014">
        <v>3018601</v>
      </c>
      <c r="E1015" s="1018" t="s">
        <v>1536</v>
      </c>
      <c r="F1015" s="1016" t="s">
        <v>1534</v>
      </c>
    </row>
    <row r="1016" spans="2:6" ht="20.100000000000001" customHeight="1" x14ac:dyDescent="0.4">
      <c r="B1016" s="1012" t="str">
        <f t="shared" si="15"/>
        <v>CMO상업3018603</v>
      </c>
      <c r="C1016" s="1017" t="s">
        <v>1343</v>
      </c>
      <c r="D1016" s="1014">
        <v>3018603</v>
      </c>
      <c r="E1016" s="1018" t="s">
        <v>1537</v>
      </c>
      <c r="F1016" s="1016" t="s">
        <v>1534</v>
      </c>
    </row>
    <row r="1017" spans="2:6" ht="20.100000000000001" customHeight="1" x14ac:dyDescent="0.4">
      <c r="B1017" s="1012" t="str">
        <f t="shared" si="15"/>
        <v>CMO상업3016203</v>
      </c>
      <c r="C1017" s="1017" t="s">
        <v>1343</v>
      </c>
      <c r="D1017" s="1014">
        <v>3016203</v>
      </c>
      <c r="E1017" s="1018" t="s">
        <v>1861</v>
      </c>
      <c r="F1017" s="1016" t="s">
        <v>1476</v>
      </c>
    </row>
    <row r="1018" spans="2:6" ht="20.100000000000001" customHeight="1" x14ac:dyDescent="0.4">
      <c r="B1018" s="1012" t="str">
        <f t="shared" si="15"/>
        <v>CMO상업3018501</v>
      </c>
      <c r="C1018" s="1017" t="s">
        <v>1343</v>
      </c>
      <c r="D1018" s="1014">
        <v>3018501</v>
      </c>
      <c r="E1018" s="1018" t="s">
        <v>1533</v>
      </c>
      <c r="F1018" s="1016" t="s">
        <v>1534</v>
      </c>
    </row>
    <row r="1019" spans="2:6" ht="20.100000000000001" customHeight="1" x14ac:dyDescent="0.4">
      <c r="B1019" s="1012" t="str">
        <f t="shared" si="15"/>
        <v>CMO상업3016002</v>
      </c>
      <c r="C1019" s="1017" t="s">
        <v>1343</v>
      </c>
      <c r="D1019" s="1014">
        <v>3016002</v>
      </c>
      <c r="E1019" s="1018" t="s">
        <v>1862</v>
      </c>
      <c r="F1019" s="1016" t="s">
        <v>1476</v>
      </c>
    </row>
    <row r="1020" spans="2:6" ht="20.100000000000001" customHeight="1" x14ac:dyDescent="0.4">
      <c r="B1020" s="1012" t="str">
        <f t="shared" si="15"/>
        <v>CMO상업3016102</v>
      </c>
      <c r="C1020" s="1017" t="s">
        <v>1343</v>
      </c>
      <c r="D1020" s="1014">
        <v>3016102</v>
      </c>
      <c r="E1020" s="1018" t="s">
        <v>1863</v>
      </c>
      <c r="F1020" s="1016" t="s">
        <v>1476</v>
      </c>
    </row>
    <row r="1021" spans="2:6" ht="20.100000000000001" customHeight="1" x14ac:dyDescent="0.4">
      <c r="B1021" s="1012" t="str">
        <f t="shared" si="15"/>
        <v>CMO상업3016103</v>
      </c>
      <c r="C1021" s="1017" t="s">
        <v>1343</v>
      </c>
      <c r="D1021" s="1014">
        <v>3016103</v>
      </c>
      <c r="E1021" s="1018" t="s">
        <v>1864</v>
      </c>
      <c r="F1021" s="1016" t="s">
        <v>1476</v>
      </c>
    </row>
    <row r="1022" spans="2:6" ht="20.100000000000001" customHeight="1" x14ac:dyDescent="0.4">
      <c r="B1022" s="1012" t="str">
        <f t="shared" si="15"/>
        <v>L&amp;P상업3015503</v>
      </c>
      <c r="C1022" s="1017" t="s">
        <v>50</v>
      </c>
      <c r="D1022" s="1014">
        <v>3015503</v>
      </c>
      <c r="E1022" s="1018" t="s">
        <v>35</v>
      </c>
      <c r="F1022" s="1016" t="s">
        <v>45</v>
      </c>
    </row>
    <row r="1023" spans="2:6" ht="20.100000000000001" customHeight="1" x14ac:dyDescent="0.4">
      <c r="B1023" s="1012" t="str">
        <f t="shared" si="15"/>
        <v>L&amp;P상업3016305</v>
      </c>
      <c r="C1023" s="1017" t="s">
        <v>50</v>
      </c>
      <c r="D1023" s="1014">
        <v>3016305</v>
      </c>
      <c r="E1023" s="1018" t="s">
        <v>1865</v>
      </c>
      <c r="F1023" s="1016" t="s">
        <v>47</v>
      </c>
    </row>
    <row r="1024" spans="2:6" ht="20.100000000000001" customHeight="1" x14ac:dyDescent="0.4">
      <c r="B1024" s="1012" t="str">
        <f t="shared" si="15"/>
        <v>L&amp;P상업3017703</v>
      </c>
      <c r="C1024" s="1017" t="s">
        <v>50</v>
      </c>
      <c r="D1024" s="1014">
        <v>3017703</v>
      </c>
      <c r="E1024" s="1018" t="s">
        <v>1866</v>
      </c>
      <c r="F1024" s="1016" t="s">
        <v>46</v>
      </c>
    </row>
    <row r="1025" spans="2:6" ht="20.100000000000001" customHeight="1" x14ac:dyDescent="0.4">
      <c r="B1025" s="1012" t="str">
        <f t="shared" si="15"/>
        <v>L&amp;P상업3031001</v>
      </c>
      <c r="C1025" s="1017" t="s">
        <v>50</v>
      </c>
      <c r="D1025" s="1014">
        <v>3031001</v>
      </c>
      <c r="E1025" s="1018" t="s">
        <v>1867</v>
      </c>
      <c r="F1025" s="1016" t="s">
        <v>48</v>
      </c>
    </row>
    <row r="1026" spans="2:6" ht="20.100000000000001" customHeight="1" x14ac:dyDescent="0.4">
      <c r="B1026" s="1012" t="str">
        <f t="shared" si="15"/>
        <v>L&amp;P상업3031101</v>
      </c>
      <c r="C1026" s="1017" t="s">
        <v>50</v>
      </c>
      <c r="D1026" s="1014">
        <v>3031101</v>
      </c>
      <c r="E1026" s="1018" t="s">
        <v>38</v>
      </c>
      <c r="F1026" s="1016" t="s">
        <v>48</v>
      </c>
    </row>
    <row r="1027" spans="2:6" ht="20.100000000000001" customHeight="1" x14ac:dyDescent="0.4">
      <c r="B1027" s="1012" t="str">
        <f t="shared" si="15"/>
        <v>PFS상업3019001</v>
      </c>
      <c r="C1027" s="1017" t="s">
        <v>49</v>
      </c>
      <c r="D1027" s="1014">
        <v>3019001</v>
      </c>
      <c r="E1027" s="1018" t="s">
        <v>17</v>
      </c>
      <c r="F1027" s="1016" t="s">
        <v>39</v>
      </c>
    </row>
    <row r="1028" spans="2:6" ht="20.100000000000001" customHeight="1" x14ac:dyDescent="0.4">
      <c r="B1028" s="1012" t="str">
        <f t="shared" ref="B1028:B1091" si="16">C1028&amp;D1028</f>
        <v>PFS상업3028801</v>
      </c>
      <c r="C1028" s="1017" t="s">
        <v>49</v>
      </c>
      <c r="D1028" s="1014">
        <v>3028801</v>
      </c>
      <c r="E1028" s="1018" t="s">
        <v>16</v>
      </c>
      <c r="F1028" s="1016" t="s">
        <v>39</v>
      </c>
    </row>
    <row r="1029" spans="2:6" ht="20.100000000000001" customHeight="1" x14ac:dyDescent="0.4">
      <c r="B1029" s="1012" t="str">
        <f t="shared" si="16"/>
        <v>PFS상업3022102</v>
      </c>
      <c r="C1029" s="1017" t="s">
        <v>49</v>
      </c>
      <c r="D1029" s="1014">
        <v>3022102</v>
      </c>
      <c r="E1029" s="1018" t="s">
        <v>431</v>
      </c>
      <c r="F1029" s="1016" t="s">
        <v>40</v>
      </c>
    </row>
    <row r="1030" spans="2:6" ht="20.100000000000001" customHeight="1" x14ac:dyDescent="0.4">
      <c r="B1030" s="1012" t="str">
        <f t="shared" si="16"/>
        <v>PFS상업3019801</v>
      </c>
      <c r="C1030" s="1017" t="s">
        <v>49</v>
      </c>
      <c r="D1030" s="1014">
        <v>3019801</v>
      </c>
      <c r="E1030" s="1018" t="s">
        <v>18</v>
      </c>
      <c r="F1030" s="1016" t="s">
        <v>40</v>
      </c>
    </row>
    <row r="1031" spans="2:6" ht="20.100000000000001" customHeight="1" x14ac:dyDescent="0.4">
      <c r="B1031" s="1012" t="str">
        <f t="shared" si="16"/>
        <v>PFS상업3027601</v>
      </c>
      <c r="C1031" s="1017" t="s">
        <v>49</v>
      </c>
      <c r="D1031" s="1014">
        <v>3027601</v>
      </c>
      <c r="E1031" s="1018" t="s">
        <v>21</v>
      </c>
      <c r="F1031" s="1016" t="s">
        <v>41</v>
      </c>
    </row>
    <row r="1032" spans="2:6" ht="20.100000000000001" customHeight="1" x14ac:dyDescent="0.4">
      <c r="B1032" s="1012" t="str">
        <f t="shared" si="16"/>
        <v>PFS상업3027501</v>
      </c>
      <c r="C1032" s="1017" t="s">
        <v>49</v>
      </c>
      <c r="D1032" s="1014">
        <v>3027501</v>
      </c>
      <c r="E1032" s="1018" t="s">
        <v>20</v>
      </c>
      <c r="F1032" s="1016" t="s">
        <v>41</v>
      </c>
    </row>
    <row r="1033" spans="2:6" ht="20.100000000000001" customHeight="1" x14ac:dyDescent="0.4">
      <c r="B1033" s="1012" t="str">
        <f t="shared" si="16"/>
        <v>PFS상업3027301</v>
      </c>
      <c r="C1033" s="1017" t="s">
        <v>49</v>
      </c>
      <c r="D1033" s="1014">
        <v>3027301</v>
      </c>
      <c r="E1033" s="1018" t="s">
        <v>22</v>
      </c>
      <c r="F1033" s="1016" t="s">
        <v>42</v>
      </c>
    </row>
    <row r="1034" spans="2:6" ht="20.100000000000001" customHeight="1" x14ac:dyDescent="0.4">
      <c r="B1034" s="1012" t="str">
        <f t="shared" si="16"/>
        <v>PFS상업3027401</v>
      </c>
      <c r="C1034" s="1017" t="s">
        <v>49</v>
      </c>
      <c r="D1034" s="1014">
        <v>3027401</v>
      </c>
      <c r="E1034" s="1018" t="s">
        <v>23</v>
      </c>
      <c r="F1034" s="1016" t="s">
        <v>42</v>
      </c>
    </row>
    <row r="1035" spans="2:6" ht="20.100000000000001" customHeight="1" x14ac:dyDescent="0.4">
      <c r="B1035" s="1012" t="str">
        <f t="shared" si="16"/>
        <v>PFS상업3018708</v>
      </c>
      <c r="C1035" s="1017" t="s">
        <v>49</v>
      </c>
      <c r="D1035" s="1014">
        <v>3018708</v>
      </c>
      <c r="E1035" s="1018" t="s">
        <v>26</v>
      </c>
      <c r="F1035" s="1016" t="s">
        <v>39</v>
      </c>
    </row>
    <row r="1036" spans="2:6" ht="20.100000000000001" customHeight="1" x14ac:dyDescent="0.4">
      <c r="B1036" s="1012" t="str">
        <f t="shared" si="16"/>
        <v>PFS상업3018704</v>
      </c>
      <c r="C1036" s="1017" t="s">
        <v>49</v>
      </c>
      <c r="D1036" s="1014">
        <v>3018704</v>
      </c>
      <c r="E1036" s="1018" t="s">
        <v>30</v>
      </c>
      <c r="F1036" s="1016" t="s">
        <v>39</v>
      </c>
    </row>
    <row r="1037" spans="2:6" ht="20.100000000000001" customHeight="1" x14ac:dyDescent="0.4">
      <c r="B1037" s="1012" t="str">
        <f t="shared" si="16"/>
        <v>PFS상업3019904</v>
      </c>
      <c r="C1037" s="1017" t="s">
        <v>49</v>
      </c>
      <c r="D1037" s="1014">
        <v>3019904</v>
      </c>
      <c r="E1037" s="1018" t="s">
        <v>31</v>
      </c>
      <c r="F1037" s="1016" t="s">
        <v>40</v>
      </c>
    </row>
    <row r="1038" spans="2:6" ht="20.100000000000001" customHeight="1" x14ac:dyDescent="0.4">
      <c r="B1038" s="1012" t="str">
        <f t="shared" si="16"/>
        <v>PFS상업3020103</v>
      </c>
      <c r="C1038" s="1017" t="s">
        <v>49</v>
      </c>
      <c r="D1038" s="1014">
        <v>3020103</v>
      </c>
      <c r="E1038" s="1018" t="s">
        <v>32</v>
      </c>
      <c r="F1038" s="1016" t="s">
        <v>40</v>
      </c>
    </row>
    <row r="1039" spans="2:6" ht="20.100000000000001" customHeight="1" x14ac:dyDescent="0.4">
      <c r="B1039" s="1012" t="str">
        <f t="shared" si="16"/>
        <v>PFS상업3022101</v>
      </c>
      <c r="C1039" s="1017" t="s">
        <v>49</v>
      </c>
      <c r="D1039" s="1014">
        <v>3022101</v>
      </c>
      <c r="E1039" s="1018" t="s">
        <v>204</v>
      </c>
      <c r="F1039" s="1016" t="s">
        <v>40</v>
      </c>
    </row>
    <row r="1040" spans="2:6" ht="20.100000000000001" customHeight="1" x14ac:dyDescent="0.4">
      <c r="B1040" s="1012" t="str">
        <f t="shared" si="16"/>
        <v>PFS상업3019504</v>
      </c>
      <c r="C1040" s="1017" t="s">
        <v>49</v>
      </c>
      <c r="D1040" s="1014">
        <v>3019504</v>
      </c>
      <c r="E1040" s="1018" t="s">
        <v>33</v>
      </c>
      <c r="F1040" s="1016" t="s">
        <v>40</v>
      </c>
    </row>
    <row r="1041" spans="2:6" ht="20.100000000000001" customHeight="1" x14ac:dyDescent="0.4">
      <c r="B1041" s="1012" t="str">
        <f t="shared" si="16"/>
        <v>PFS상업3019603</v>
      </c>
      <c r="C1041" s="1017" t="s">
        <v>49</v>
      </c>
      <c r="D1041" s="1014">
        <v>3019603</v>
      </c>
      <c r="E1041" s="1018" t="s">
        <v>34</v>
      </c>
      <c r="F1041" s="1016" t="s">
        <v>40</v>
      </c>
    </row>
    <row r="1042" spans="2:6" ht="20.100000000000001" customHeight="1" x14ac:dyDescent="0.4">
      <c r="B1042" s="1012" t="str">
        <f t="shared" si="16"/>
        <v>L&amp;P상업3016309</v>
      </c>
      <c r="C1042" s="1017" t="s">
        <v>50</v>
      </c>
      <c r="D1042" s="1014">
        <v>3016309</v>
      </c>
      <c r="E1042" s="1018" t="s">
        <v>1868</v>
      </c>
      <c r="F1042" s="1016" t="s">
        <v>47</v>
      </c>
    </row>
    <row r="1043" spans="2:6" ht="20.100000000000001" customHeight="1" x14ac:dyDescent="0.4">
      <c r="B1043" s="1012" t="str">
        <f t="shared" si="16"/>
        <v>L&amp;P상업3016307</v>
      </c>
      <c r="C1043" s="1017" t="s">
        <v>50</v>
      </c>
      <c r="D1043" s="1014">
        <v>3016307</v>
      </c>
      <c r="E1043" s="1018" t="s">
        <v>1869</v>
      </c>
      <c r="F1043" s="1016" t="s">
        <v>47</v>
      </c>
    </row>
    <row r="1044" spans="2:6" ht="20.100000000000001" customHeight="1" x14ac:dyDescent="0.4">
      <c r="B1044" s="1012" t="str">
        <f t="shared" si="16"/>
        <v>L&amp;P상업3016308</v>
      </c>
      <c r="C1044" s="1017" t="s">
        <v>50</v>
      </c>
      <c r="D1044" s="1014">
        <v>3016308</v>
      </c>
      <c r="E1044" s="1018" t="s">
        <v>1870</v>
      </c>
      <c r="F1044" s="1016" t="s">
        <v>47</v>
      </c>
    </row>
    <row r="1045" spans="2:6" ht="20.100000000000001" customHeight="1" x14ac:dyDescent="0.4">
      <c r="B1045" s="1012" t="str">
        <f t="shared" si="16"/>
        <v>L&amp;P상업3016310</v>
      </c>
      <c r="C1045" s="1017" t="s">
        <v>50</v>
      </c>
      <c r="D1045" s="1014">
        <v>3016310</v>
      </c>
      <c r="E1045" s="1018" t="s">
        <v>1871</v>
      </c>
      <c r="F1045" s="1016" t="s">
        <v>47</v>
      </c>
    </row>
    <row r="1046" spans="2:6" ht="20.100000000000001" customHeight="1" x14ac:dyDescent="0.4">
      <c r="B1046" s="1012" t="str">
        <f t="shared" si="16"/>
        <v>L&amp;P상업3016411</v>
      </c>
      <c r="C1046" s="1017" t="s">
        <v>50</v>
      </c>
      <c r="D1046" s="1014">
        <v>3016411</v>
      </c>
      <c r="E1046" s="1018" t="s">
        <v>1872</v>
      </c>
      <c r="F1046" s="1016" t="s">
        <v>47</v>
      </c>
    </row>
    <row r="1047" spans="2:6" ht="20.100000000000001" customHeight="1" x14ac:dyDescent="0.4">
      <c r="B1047" s="1012" t="str">
        <f t="shared" si="16"/>
        <v>L&amp;P상업3014615</v>
      </c>
      <c r="C1047" s="1017" t="s">
        <v>50</v>
      </c>
      <c r="D1047" s="1014">
        <v>3014615</v>
      </c>
      <c r="E1047" s="1018" t="s">
        <v>1873</v>
      </c>
      <c r="F1047" s="1016" t="s">
        <v>46</v>
      </c>
    </row>
    <row r="1048" spans="2:6" ht="20.100000000000001" customHeight="1" x14ac:dyDescent="0.4">
      <c r="B1048" s="1012" t="str">
        <f t="shared" si="16"/>
        <v>L&amp;P상업3016407</v>
      </c>
      <c r="C1048" s="1017" t="s">
        <v>50</v>
      </c>
      <c r="D1048" s="1014">
        <v>3016407</v>
      </c>
      <c r="E1048" s="1018" t="s">
        <v>1874</v>
      </c>
      <c r="F1048" s="1016" t="s">
        <v>47</v>
      </c>
    </row>
    <row r="1049" spans="2:6" ht="20.100000000000001" customHeight="1" x14ac:dyDescent="0.4">
      <c r="B1049" s="1012" t="str">
        <f t="shared" si="16"/>
        <v>L&amp;P상업3016410</v>
      </c>
      <c r="C1049" s="1017" t="s">
        <v>50</v>
      </c>
      <c r="D1049" s="1014">
        <v>3016410</v>
      </c>
      <c r="E1049" s="1018" t="s">
        <v>1875</v>
      </c>
      <c r="F1049" s="1016" t="s">
        <v>47</v>
      </c>
    </row>
    <row r="1050" spans="2:6" ht="20.100000000000001" customHeight="1" x14ac:dyDescent="0.4">
      <c r="B1050" s="1012" t="str">
        <f t="shared" si="16"/>
        <v>PFS상업3019513</v>
      </c>
      <c r="C1050" s="1017" t="s">
        <v>49</v>
      </c>
      <c r="D1050" s="1014">
        <v>3019513</v>
      </c>
      <c r="E1050" s="1018" t="s">
        <v>1876</v>
      </c>
      <c r="F1050" s="1016" t="s">
        <v>40</v>
      </c>
    </row>
    <row r="1051" spans="2:6" ht="20.100000000000001" customHeight="1" x14ac:dyDescent="0.4">
      <c r="B1051" s="1012" t="str">
        <f t="shared" si="16"/>
        <v>PFS상업3019707</v>
      </c>
      <c r="C1051" s="1017" t="s">
        <v>49</v>
      </c>
      <c r="D1051" s="1014">
        <v>3019707</v>
      </c>
      <c r="E1051" s="1018" t="s">
        <v>1877</v>
      </c>
      <c r="F1051" s="1016" t="s">
        <v>40</v>
      </c>
    </row>
    <row r="1052" spans="2:6" ht="20.100000000000001" customHeight="1" x14ac:dyDescent="0.4">
      <c r="B1052" s="1012" t="str">
        <f t="shared" si="16"/>
        <v>PFS상업3019519</v>
      </c>
      <c r="C1052" s="1017" t="s">
        <v>49</v>
      </c>
      <c r="D1052" s="1014">
        <v>3019519</v>
      </c>
      <c r="E1052" s="1018" t="s">
        <v>1878</v>
      </c>
      <c r="F1052" s="1016" t="s">
        <v>40</v>
      </c>
    </row>
    <row r="1053" spans="2:6" ht="20.100000000000001" customHeight="1" x14ac:dyDescent="0.4">
      <c r="B1053" s="1012" t="str">
        <f t="shared" si="16"/>
        <v>PFS상업3019521</v>
      </c>
      <c r="C1053" s="1017" t="s">
        <v>49</v>
      </c>
      <c r="D1053" s="1014">
        <v>3019521</v>
      </c>
      <c r="E1053" s="1018" t="s">
        <v>1879</v>
      </c>
      <c r="F1053" s="1016" t="s">
        <v>40</v>
      </c>
    </row>
    <row r="1054" spans="2:6" ht="20.100000000000001" customHeight="1" x14ac:dyDescent="0.4">
      <c r="B1054" s="1012" t="str">
        <f t="shared" si="16"/>
        <v>PFS상업3019518</v>
      </c>
      <c r="C1054" s="1017" t="s">
        <v>49</v>
      </c>
      <c r="D1054" s="1014">
        <v>3019518</v>
      </c>
      <c r="E1054" s="1018" t="s">
        <v>1880</v>
      </c>
      <c r="F1054" s="1016" t="s">
        <v>40</v>
      </c>
    </row>
    <row r="1055" spans="2:6" ht="20.100000000000001" customHeight="1" x14ac:dyDescent="0.4">
      <c r="B1055" s="1012" t="str">
        <f t="shared" si="16"/>
        <v>PFS상업3019520</v>
      </c>
      <c r="C1055" s="1017" t="s">
        <v>49</v>
      </c>
      <c r="D1055" s="1014">
        <v>3019520</v>
      </c>
      <c r="E1055" s="1018" t="s">
        <v>1881</v>
      </c>
      <c r="F1055" s="1016" t="s">
        <v>40</v>
      </c>
    </row>
    <row r="1056" spans="2:6" ht="20.100000000000001" customHeight="1" x14ac:dyDescent="0.4">
      <c r="B1056" s="1012" t="str">
        <f t="shared" si="16"/>
        <v>PFS상업3019516</v>
      </c>
      <c r="C1056" s="1017" t="s">
        <v>49</v>
      </c>
      <c r="D1056" s="1014">
        <v>3019516</v>
      </c>
      <c r="E1056" s="1018" t="s">
        <v>1882</v>
      </c>
      <c r="F1056" s="1016" t="s">
        <v>40</v>
      </c>
    </row>
    <row r="1057" spans="2:6" ht="20.100000000000001" customHeight="1" x14ac:dyDescent="0.4">
      <c r="B1057" s="1012" t="str">
        <f t="shared" si="16"/>
        <v>PFS상업3019515</v>
      </c>
      <c r="C1057" s="1017" t="s">
        <v>49</v>
      </c>
      <c r="D1057" s="1014">
        <v>3019515</v>
      </c>
      <c r="E1057" s="1018" t="s">
        <v>1883</v>
      </c>
      <c r="F1057" s="1016" t="s">
        <v>40</v>
      </c>
    </row>
    <row r="1058" spans="2:6" ht="20.100000000000001" customHeight="1" x14ac:dyDescent="0.4">
      <c r="B1058" s="1012" t="str">
        <f t="shared" si="16"/>
        <v>마리나7300400</v>
      </c>
      <c r="C1058" s="1017" t="s">
        <v>1548</v>
      </c>
      <c r="D1058" s="1014">
        <v>7300400</v>
      </c>
      <c r="E1058" s="1018" t="s">
        <v>1884</v>
      </c>
      <c r="F1058" s="1016" t="s">
        <v>1755</v>
      </c>
    </row>
    <row r="1059" spans="2:6" ht="20.100000000000001" customHeight="1" x14ac:dyDescent="0.4">
      <c r="B1059" s="1012" t="str">
        <f t="shared" si="16"/>
        <v>마리나3020600</v>
      </c>
      <c r="C1059" s="1017" t="s">
        <v>1548</v>
      </c>
      <c r="D1059" s="1014">
        <v>3020600</v>
      </c>
      <c r="E1059" s="1018" t="s">
        <v>1885</v>
      </c>
      <c r="F1059" s="1016" t="s">
        <v>1550</v>
      </c>
    </row>
    <row r="1060" spans="2:6" ht="20.100000000000001" customHeight="1" x14ac:dyDescent="0.4">
      <c r="B1060" s="1012" t="str">
        <f t="shared" si="16"/>
        <v>마리나7300200</v>
      </c>
      <c r="C1060" s="1017" t="s">
        <v>1548</v>
      </c>
      <c r="D1060" s="1014">
        <v>7300200</v>
      </c>
      <c r="E1060" s="1018" t="s">
        <v>1886</v>
      </c>
      <c r="F1060" s="1016" t="s">
        <v>1750</v>
      </c>
    </row>
    <row r="1061" spans="2:6" ht="20.100000000000001" customHeight="1" x14ac:dyDescent="0.4">
      <c r="B1061" s="1012" t="str">
        <f t="shared" si="16"/>
        <v>마리나7302400</v>
      </c>
      <c r="C1061" s="1017" t="s">
        <v>1548</v>
      </c>
      <c r="D1061" s="1014">
        <v>7302400</v>
      </c>
      <c r="E1061" s="1018" t="s">
        <v>1887</v>
      </c>
      <c r="F1061" s="1016" t="s">
        <v>1561</v>
      </c>
    </row>
    <row r="1062" spans="2:6" ht="20.100000000000001" customHeight="1" x14ac:dyDescent="0.4">
      <c r="B1062" s="1012" t="str">
        <f t="shared" si="16"/>
        <v>CSO2208200</v>
      </c>
      <c r="C1062" s="1017" t="s">
        <v>728</v>
      </c>
      <c r="D1062" s="1014">
        <v>2208200</v>
      </c>
      <c r="E1062" s="1018" t="s">
        <v>1888</v>
      </c>
      <c r="F1062" s="1016" t="s">
        <v>1300</v>
      </c>
    </row>
    <row r="1063" spans="2:6" ht="20.100000000000001" customHeight="1" x14ac:dyDescent="0.4">
      <c r="B1063" s="1012" t="str">
        <f t="shared" si="16"/>
        <v>CSO3029101</v>
      </c>
      <c r="C1063" s="1017" t="s">
        <v>728</v>
      </c>
      <c r="D1063" s="1014">
        <v>3029101</v>
      </c>
      <c r="E1063" s="1018" t="s">
        <v>1889</v>
      </c>
      <c r="F1063" s="1016" t="s">
        <v>1174</v>
      </c>
    </row>
    <row r="1064" spans="2:6" ht="20.100000000000001" customHeight="1" x14ac:dyDescent="0.4">
      <c r="B1064" s="1012" t="str">
        <f t="shared" si="16"/>
        <v>CSO3029102</v>
      </c>
      <c r="C1064" s="1017" t="s">
        <v>728</v>
      </c>
      <c r="D1064" s="1014">
        <v>3029102</v>
      </c>
      <c r="E1064" s="1018" t="s">
        <v>1890</v>
      </c>
      <c r="F1064" s="1016" t="s">
        <v>1174</v>
      </c>
    </row>
    <row r="1065" spans="2:6" ht="20.100000000000001" customHeight="1" x14ac:dyDescent="0.4">
      <c r="B1065" s="1012" t="str">
        <f t="shared" si="16"/>
        <v>CSO3027901</v>
      </c>
      <c r="C1065" s="1017" t="s">
        <v>728</v>
      </c>
      <c r="D1065" s="1014">
        <v>3027901</v>
      </c>
      <c r="E1065" s="1018" t="s">
        <v>1891</v>
      </c>
      <c r="F1065" s="1016" t="s">
        <v>1096</v>
      </c>
    </row>
    <row r="1066" spans="2:6" ht="20.100000000000001" customHeight="1" x14ac:dyDescent="0.4">
      <c r="B1066" s="1012" t="str">
        <f t="shared" si="16"/>
        <v>CSO3027902</v>
      </c>
      <c r="C1066" s="1017" t="s">
        <v>728</v>
      </c>
      <c r="D1066" s="1014">
        <v>3027902</v>
      </c>
      <c r="E1066" s="1018" t="s">
        <v>1892</v>
      </c>
      <c r="F1066" s="1016" t="s">
        <v>1096</v>
      </c>
    </row>
    <row r="1067" spans="2:6" ht="20.100000000000001" customHeight="1" x14ac:dyDescent="0.4">
      <c r="B1067" s="1012" t="str">
        <f t="shared" si="16"/>
        <v>CSO2125500</v>
      </c>
      <c r="C1067" s="1017" t="s">
        <v>728</v>
      </c>
      <c r="D1067" s="1014">
        <v>2125500</v>
      </c>
      <c r="E1067" s="1018" t="s">
        <v>1893</v>
      </c>
      <c r="F1067" s="1016" t="s">
        <v>1131</v>
      </c>
    </row>
    <row r="1068" spans="2:6" ht="20.100000000000001" customHeight="1" x14ac:dyDescent="0.4">
      <c r="B1068" s="1012" t="str">
        <f t="shared" si="16"/>
        <v>CSO2125600</v>
      </c>
      <c r="C1068" s="1017" t="s">
        <v>728</v>
      </c>
      <c r="D1068" s="1014">
        <v>2125600</v>
      </c>
      <c r="E1068" s="1018" t="s">
        <v>1894</v>
      </c>
      <c r="F1068" s="1016" t="s">
        <v>1131</v>
      </c>
    </row>
    <row r="1069" spans="2:6" ht="20.100000000000001" customHeight="1" x14ac:dyDescent="0.4">
      <c r="B1069" s="1012" t="str">
        <f t="shared" si="16"/>
        <v>CSO2126100</v>
      </c>
      <c r="C1069" s="1017" t="s">
        <v>728</v>
      </c>
      <c r="D1069" s="1014">
        <v>2126100</v>
      </c>
      <c r="E1069" s="1018" t="s">
        <v>1895</v>
      </c>
      <c r="F1069" s="1016" t="s">
        <v>1147</v>
      </c>
    </row>
    <row r="1070" spans="2:6" ht="20.100000000000001" customHeight="1" x14ac:dyDescent="0.4">
      <c r="B1070" s="1012" t="str">
        <f t="shared" si="16"/>
        <v>CSO3003701</v>
      </c>
      <c r="C1070" s="1017" t="s">
        <v>728</v>
      </c>
      <c r="D1070" s="1014">
        <v>3003701</v>
      </c>
      <c r="E1070" s="1018" t="s">
        <v>1896</v>
      </c>
      <c r="F1070" s="1016" t="s">
        <v>857</v>
      </c>
    </row>
    <row r="1071" spans="2:6" ht="20.100000000000001" customHeight="1" x14ac:dyDescent="0.4">
      <c r="B1071" s="1012" t="str">
        <f t="shared" si="16"/>
        <v>CSO3003702</v>
      </c>
      <c r="C1071" s="1017" t="s">
        <v>728</v>
      </c>
      <c r="D1071" s="1014">
        <v>3003702</v>
      </c>
      <c r="E1071" s="1018" t="s">
        <v>1897</v>
      </c>
      <c r="F1071" s="1016" t="s">
        <v>857</v>
      </c>
    </row>
    <row r="1072" spans="2:6" ht="20.100000000000001" customHeight="1" x14ac:dyDescent="0.4">
      <c r="B1072" s="1012" t="str">
        <f t="shared" si="16"/>
        <v>L&amp;P상업3017714</v>
      </c>
      <c r="C1072" s="1017" t="s">
        <v>50</v>
      </c>
      <c r="D1072" s="1014">
        <v>3017714</v>
      </c>
      <c r="E1072" s="1018" t="s">
        <v>1898</v>
      </c>
      <c r="F1072" s="1016" t="s">
        <v>46</v>
      </c>
    </row>
    <row r="1073" spans="2:6" ht="20.100000000000001" customHeight="1" x14ac:dyDescent="0.4">
      <c r="B1073" s="1012" t="str">
        <f t="shared" si="16"/>
        <v>PFS상업3019526</v>
      </c>
      <c r="C1073" s="1017" t="s">
        <v>49</v>
      </c>
      <c r="D1073" s="1014">
        <v>3019526</v>
      </c>
      <c r="E1073" s="1018" t="s">
        <v>1823</v>
      </c>
      <c r="F1073" s="1016" t="s">
        <v>40</v>
      </c>
    </row>
    <row r="1074" spans="2:6" ht="20.100000000000001" customHeight="1" x14ac:dyDescent="0.4">
      <c r="B1074" s="1012" t="str">
        <f t="shared" si="16"/>
        <v>PFS상업3019525</v>
      </c>
      <c r="C1074" s="1017" t="s">
        <v>49</v>
      </c>
      <c r="D1074" s="1014">
        <v>3019525</v>
      </c>
      <c r="E1074" s="1018" t="s">
        <v>1821</v>
      </c>
      <c r="F1074" s="1016" t="s">
        <v>40</v>
      </c>
    </row>
    <row r="1075" spans="2:6" ht="20.100000000000001" customHeight="1" x14ac:dyDescent="0.4">
      <c r="B1075" s="1012" t="str">
        <f t="shared" si="16"/>
        <v>PFS상업3020106</v>
      </c>
      <c r="C1075" s="1017" t="s">
        <v>49</v>
      </c>
      <c r="D1075" s="1014">
        <v>3020106</v>
      </c>
      <c r="E1075" s="1018" t="s">
        <v>1899</v>
      </c>
      <c r="F1075" s="1016" t="s">
        <v>40</v>
      </c>
    </row>
    <row r="1076" spans="2:6" ht="20.100000000000001" customHeight="1" x14ac:dyDescent="0.4">
      <c r="B1076" s="1012" t="str">
        <f t="shared" si="16"/>
        <v>PFS상업3020107</v>
      </c>
      <c r="C1076" s="1017" t="s">
        <v>49</v>
      </c>
      <c r="D1076" s="1014">
        <v>3020107</v>
      </c>
      <c r="E1076" s="1018" t="s">
        <v>1900</v>
      </c>
      <c r="F1076" s="1016" t="s">
        <v>40</v>
      </c>
    </row>
    <row r="1077" spans="2:6" ht="20.100000000000001" customHeight="1" x14ac:dyDescent="0.4">
      <c r="B1077" s="1012" t="str">
        <f t="shared" si="16"/>
        <v>PFS상업3020111</v>
      </c>
      <c r="C1077" s="1017" t="s">
        <v>49</v>
      </c>
      <c r="D1077" s="1014">
        <v>3020111</v>
      </c>
      <c r="E1077" s="1018" t="s">
        <v>1901</v>
      </c>
      <c r="F1077" s="1016" t="s">
        <v>40</v>
      </c>
    </row>
    <row r="1078" spans="2:6" ht="20.100000000000001" customHeight="1" x14ac:dyDescent="0.4">
      <c r="B1078" s="1012" t="str">
        <f t="shared" si="16"/>
        <v>PFS상업3020108</v>
      </c>
      <c r="C1078" s="1017" t="s">
        <v>49</v>
      </c>
      <c r="D1078" s="1014">
        <v>3020108</v>
      </c>
      <c r="E1078" s="1018" t="s">
        <v>1902</v>
      </c>
      <c r="F1078" s="1016" t="s">
        <v>40</v>
      </c>
    </row>
    <row r="1079" spans="2:6" ht="20.100000000000001" customHeight="1" x14ac:dyDescent="0.4">
      <c r="B1079" s="1012" t="str">
        <f t="shared" si="16"/>
        <v>PFS상업3020112</v>
      </c>
      <c r="C1079" s="1017" t="s">
        <v>49</v>
      </c>
      <c r="D1079" s="1014">
        <v>3020112</v>
      </c>
      <c r="E1079" s="1018" t="s">
        <v>1903</v>
      </c>
      <c r="F1079" s="1016" t="s">
        <v>40</v>
      </c>
    </row>
    <row r="1080" spans="2:6" ht="20.100000000000001" customHeight="1" x14ac:dyDescent="0.4">
      <c r="B1080" s="1012" t="str">
        <f t="shared" si="16"/>
        <v>PFS상업3020110</v>
      </c>
      <c r="C1080" s="1017" t="s">
        <v>49</v>
      </c>
      <c r="D1080" s="1014">
        <v>3020110</v>
      </c>
      <c r="E1080" s="1018" t="s">
        <v>1904</v>
      </c>
      <c r="F1080" s="1016" t="s">
        <v>40</v>
      </c>
    </row>
    <row r="1081" spans="2:6" ht="20.100000000000001" customHeight="1" x14ac:dyDescent="0.4">
      <c r="B1081" s="1012" t="str">
        <f t="shared" si="16"/>
        <v>PFS상업3020109</v>
      </c>
      <c r="C1081" s="1017" t="s">
        <v>49</v>
      </c>
      <c r="D1081" s="1014">
        <v>3020109</v>
      </c>
      <c r="E1081" s="1018" t="s">
        <v>1905</v>
      </c>
      <c r="F1081" s="1016" t="s">
        <v>40</v>
      </c>
    </row>
    <row r="1082" spans="2:6" ht="20.100000000000001" customHeight="1" x14ac:dyDescent="0.4">
      <c r="B1082" s="1012" t="str">
        <f t="shared" si="16"/>
        <v>PFS상업3020118</v>
      </c>
      <c r="C1082" s="1017" t="s">
        <v>49</v>
      </c>
      <c r="D1082" s="1014">
        <v>3020118</v>
      </c>
      <c r="E1082" s="1018" t="s">
        <v>1906</v>
      </c>
      <c r="F1082" s="1016" t="s">
        <v>40</v>
      </c>
    </row>
    <row r="1083" spans="2:6" ht="20.100000000000001" customHeight="1" x14ac:dyDescent="0.4">
      <c r="B1083" s="1012" t="str">
        <f t="shared" si="16"/>
        <v>PFS상업3019916</v>
      </c>
      <c r="C1083" s="1017" t="s">
        <v>49</v>
      </c>
      <c r="D1083" s="1014">
        <v>3019916</v>
      </c>
      <c r="E1083" s="1018" t="s">
        <v>1907</v>
      </c>
      <c r="F1083" s="1016" t="s">
        <v>40</v>
      </c>
    </row>
    <row r="1084" spans="2:6" ht="20.100000000000001" customHeight="1" x14ac:dyDescent="0.4">
      <c r="B1084" s="1012" t="str">
        <f t="shared" si="16"/>
        <v>CSO2128201</v>
      </c>
      <c r="C1084" s="1017" t="s">
        <v>728</v>
      </c>
      <c r="D1084" s="1014">
        <v>2128201</v>
      </c>
      <c r="E1084" s="1018" t="s">
        <v>1908</v>
      </c>
      <c r="F1084" s="1016" t="s">
        <v>1621</v>
      </c>
    </row>
    <row r="1085" spans="2:6" ht="20.100000000000001" customHeight="1" x14ac:dyDescent="0.4">
      <c r="B1085" s="1012" t="str">
        <f t="shared" si="16"/>
        <v>CSO2128202</v>
      </c>
      <c r="C1085" s="1017" t="s">
        <v>728</v>
      </c>
      <c r="D1085" s="1014">
        <v>2128202</v>
      </c>
      <c r="E1085" s="1018" t="s">
        <v>1909</v>
      </c>
      <c r="F1085" s="1016" t="s">
        <v>1621</v>
      </c>
    </row>
    <row r="1086" spans="2:6" ht="20.100000000000001" customHeight="1" x14ac:dyDescent="0.4">
      <c r="B1086" s="1012" t="str">
        <f t="shared" si="16"/>
        <v>바이오7101201</v>
      </c>
      <c r="C1086" s="1017" t="s">
        <v>678</v>
      </c>
      <c r="D1086" s="1014">
        <v>7101201</v>
      </c>
      <c r="E1086" s="1018" t="s">
        <v>1910</v>
      </c>
      <c r="F1086" s="1016" t="s">
        <v>1911</v>
      </c>
    </row>
    <row r="1087" spans="2:6" ht="20.100000000000001" customHeight="1" x14ac:dyDescent="0.4">
      <c r="B1087" s="1012" t="str">
        <f t="shared" si="16"/>
        <v>바이오7101101</v>
      </c>
      <c r="C1087" s="1017" t="s">
        <v>678</v>
      </c>
      <c r="D1087" s="1014">
        <v>7101101</v>
      </c>
      <c r="E1087" s="1018" t="s">
        <v>1912</v>
      </c>
      <c r="F1087" s="1016" t="s">
        <v>1911</v>
      </c>
    </row>
    <row r="1088" spans="2:6" ht="20.100000000000001" customHeight="1" x14ac:dyDescent="0.4">
      <c r="B1088" s="1012" t="str">
        <f t="shared" si="16"/>
        <v>CSO2127500</v>
      </c>
      <c r="C1088" s="1017" t="s">
        <v>728</v>
      </c>
      <c r="D1088" s="1014">
        <v>2127500</v>
      </c>
      <c r="E1088" s="1018" t="s">
        <v>1913</v>
      </c>
      <c r="F1088" s="1016" t="s">
        <v>1181</v>
      </c>
    </row>
    <row r="1089" spans="2:6" ht="20.100000000000001" customHeight="1" x14ac:dyDescent="0.4">
      <c r="B1089" s="1012" t="str">
        <f t="shared" si="16"/>
        <v>PFS상업3019524</v>
      </c>
      <c r="C1089" s="1017" t="s">
        <v>49</v>
      </c>
      <c r="D1089" s="1014">
        <v>3019524</v>
      </c>
      <c r="E1089" s="1018" t="s">
        <v>1914</v>
      </c>
      <c r="F1089" s="1016" t="s">
        <v>40</v>
      </c>
    </row>
    <row r="1090" spans="2:6" ht="20.100000000000001" customHeight="1" x14ac:dyDescent="0.4">
      <c r="B1090" s="1012" t="str">
        <f t="shared" si="16"/>
        <v>L&amp;P상업3014616</v>
      </c>
      <c r="C1090" s="1017" t="s">
        <v>50</v>
      </c>
      <c r="D1090" s="1014">
        <v>3014616</v>
      </c>
      <c r="E1090" s="1018" t="s">
        <v>1915</v>
      </c>
      <c r="F1090" s="1016" t="s">
        <v>46</v>
      </c>
    </row>
    <row r="1091" spans="2:6" ht="20.100000000000001" customHeight="1" x14ac:dyDescent="0.4">
      <c r="B1091" s="1012" t="str">
        <f t="shared" si="16"/>
        <v>L&amp;P상업3017715</v>
      </c>
      <c r="C1091" s="1017" t="s">
        <v>50</v>
      </c>
      <c r="D1091" s="1014">
        <v>3017715</v>
      </c>
      <c r="E1091" s="1018" t="s">
        <v>1916</v>
      </c>
      <c r="F1091" s="1016" t="s">
        <v>46</v>
      </c>
    </row>
    <row r="1092" spans="2:6" ht="20.100000000000001" customHeight="1" x14ac:dyDescent="0.4">
      <c r="B1092" s="1012" t="str">
        <f t="shared" ref="B1092:B1155" si="17">C1092&amp;D1092</f>
        <v>CSO3027701</v>
      </c>
      <c r="C1092" s="1017" t="s">
        <v>728</v>
      </c>
      <c r="D1092" s="1014">
        <v>3027701</v>
      </c>
      <c r="E1092" s="1018" t="s">
        <v>1917</v>
      </c>
      <c r="F1092" s="1016" t="s">
        <v>1280</v>
      </c>
    </row>
    <row r="1093" spans="2:6" ht="20.100000000000001" customHeight="1" x14ac:dyDescent="0.4">
      <c r="B1093" s="1012" t="str">
        <f t="shared" si="17"/>
        <v>CSO3027702</v>
      </c>
      <c r="C1093" s="1017" t="s">
        <v>728</v>
      </c>
      <c r="D1093" s="1014">
        <v>3027702</v>
      </c>
      <c r="E1093" s="1018" t="s">
        <v>1918</v>
      </c>
      <c r="F1093" s="1016" t="s">
        <v>1280</v>
      </c>
    </row>
    <row r="1094" spans="2:6" ht="20.100000000000001" customHeight="1" x14ac:dyDescent="0.4">
      <c r="B1094" s="1012" t="str">
        <f t="shared" si="17"/>
        <v>CSO2129802</v>
      </c>
      <c r="C1094" s="1017" t="s">
        <v>728</v>
      </c>
      <c r="D1094" s="1014">
        <v>2129802</v>
      </c>
      <c r="E1094" s="1018" t="s">
        <v>1919</v>
      </c>
      <c r="F1094" s="1016" t="s">
        <v>1019</v>
      </c>
    </row>
    <row r="1095" spans="2:6" ht="20.100000000000001" customHeight="1" x14ac:dyDescent="0.4">
      <c r="B1095" s="1012" t="str">
        <f t="shared" si="17"/>
        <v>CSO2129801</v>
      </c>
      <c r="C1095" s="1017" t="s">
        <v>728</v>
      </c>
      <c r="D1095" s="1014">
        <v>2129801</v>
      </c>
      <c r="E1095" s="1018" t="s">
        <v>1920</v>
      </c>
      <c r="F1095" s="1016" t="s">
        <v>1019</v>
      </c>
    </row>
    <row r="1096" spans="2:6" ht="20.100000000000001" customHeight="1" x14ac:dyDescent="0.4">
      <c r="B1096" s="1012" t="str">
        <f t="shared" si="17"/>
        <v>CMO상업3009427</v>
      </c>
      <c r="C1096" s="1017" t="s">
        <v>1343</v>
      </c>
      <c r="D1096" s="1014">
        <v>3009427</v>
      </c>
      <c r="E1096" s="1018" t="s">
        <v>1921</v>
      </c>
      <c r="F1096" s="1016" t="s">
        <v>1349</v>
      </c>
    </row>
    <row r="1097" spans="2:6" ht="20.100000000000001" customHeight="1" x14ac:dyDescent="0.4">
      <c r="B1097" s="1012" t="str">
        <f t="shared" si="17"/>
        <v>CSO2128101</v>
      </c>
      <c r="C1097" s="1017" t="s">
        <v>728</v>
      </c>
      <c r="D1097" s="1014">
        <v>2128101</v>
      </c>
      <c r="E1097" s="1018" t="s">
        <v>1922</v>
      </c>
      <c r="F1097" s="1016" t="s">
        <v>1621</v>
      </c>
    </row>
    <row r="1098" spans="2:6" ht="20.100000000000001" customHeight="1" x14ac:dyDescent="0.4">
      <c r="B1098" s="1012" t="str">
        <f t="shared" si="17"/>
        <v>CSO2128102</v>
      </c>
      <c r="C1098" s="1017" t="s">
        <v>728</v>
      </c>
      <c r="D1098" s="1014">
        <v>2128102</v>
      </c>
      <c r="E1098" s="1018" t="s">
        <v>1923</v>
      </c>
      <c r="F1098" s="1016" t="s">
        <v>1621</v>
      </c>
    </row>
    <row r="1099" spans="2:6" ht="20.100000000000001" customHeight="1" x14ac:dyDescent="0.4">
      <c r="B1099" s="1012" t="str">
        <f t="shared" si="17"/>
        <v>케미컬7400402</v>
      </c>
      <c r="C1099" s="1017" t="s">
        <v>674</v>
      </c>
      <c r="D1099" s="1014">
        <v>7400402</v>
      </c>
      <c r="E1099" s="1018" t="s">
        <v>1924</v>
      </c>
      <c r="F1099" s="1016" t="s">
        <v>1925</v>
      </c>
    </row>
    <row r="1100" spans="2:6" ht="20.100000000000001" customHeight="1" x14ac:dyDescent="0.4">
      <c r="B1100" s="1012" t="str">
        <f t="shared" si="17"/>
        <v>케미컬7400302</v>
      </c>
      <c r="C1100" s="1017" t="s">
        <v>674</v>
      </c>
      <c r="D1100" s="1014">
        <v>7400302</v>
      </c>
      <c r="E1100" s="1018" t="s">
        <v>1926</v>
      </c>
      <c r="F1100" s="1016" t="s">
        <v>1925</v>
      </c>
    </row>
    <row r="1101" spans="2:6" ht="20.100000000000001" customHeight="1" x14ac:dyDescent="0.4">
      <c r="B1101" s="1012" t="str">
        <f t="shared" si="17"/>
        <v>케미컬2125800</v>
      </c>
      <c r="C1101" s="1017" t="s">
        <v>674</v>
      </c>
      <c r="D1101" s="1014">
        <v>2125800</v>
      </c>
      <c r="E1101" s="1018" t="s">
        <v>1927</v>
      </c>
      <c r="F1101" s="1016" t="s">
        <v>791</v>
      </c>
    </row>
    <row r="1102" spans="2:6" ht="20.100000000000001" customHeight="1" x14ac:dyDescent="0.4">
      <c r="B1102" s="1012" t="str">
        <f t="shared" si="17"/>
        <v>CSO2128401</v>
      </c>
      <c r="C1102" s="1017" t="s">
        <v>728</v>
      </c>
      <c r="D1102" s="1014">
        <v>2128401</v>
      </c>
      <c r="E1102" s="1018" t="s">
        <v>1928</v>
      </c>
      <c r="F1102" s="1016" t="s">
        <v>1631</v>
      </c>
    </row>
    <row r="1103" spans="2:6" ht="20.100000000000001" customHeight="1" x14ac:dyDescent="0.4">
      <c r="B1103" s="1012" t="str">
        <f t="shared" si="17"/>
        <v>PFS상업3019527</v>
      </c>
      <c r="C1103" s="1017" t="s">
        <v>49</v>
      </c>
      <c r="D1103" s="1014">
        <v>3019527</v>
      </c>
      <c r="E1103" s="1018" t="s">
        <v>1929</v>
      </c>
      <c r="F1103" s="1016" t="s">
        <v>40</v>
      </c>
    </row>
    <row r="1104" spans="2:6" ht="20.100000000000001" customHeight="1" x14ac:dyDescent="0.4">
      <c r="B1104" s="1012" t="str">
        <f t="shared" si="17"/>
        <v>PFS상업3019917</v>
      </c>
      <c r="C1104" s="1017" t="s">
        <v>49</v>
      </c>
      <c r="D1104" s="1014">
        <v>3019917</v>
      </c>
      <c r="E1104" s="1018" t="s">
        <v>1930</v>
      </c>
      <c r="F1104" s="1016" t="s">
        <v>40</v>
      </c>
    </row>
    <row r="1105" spans="2:6" ht="20.100000000000001" customHeight="1" x14ac:dyDescent="0.4">
      <c r="B1105" s="1012" t="str">
        <f t="shared" si="17"/>
        <v>PFS상업3020115</v>
      </c>
      <c r="C1105" s="1017" t="s">
        <v>49</v>
      </c>
      <c r="D1105" s="1014">
        <v>3020115</v>
      </c>
      <c r="E1105" s="1018" t="s">
        <v>1931</v>
      </c>
      <c r="F1105" s="1016" t="s">
        <v>40</v>
      </c>
    </row>
    <row r="1106" spans="2:6" ht="20.100000000000001" customHeight="1" x14ac:dyDescent="0.4">
      <c r="B1106" s="1012" t="str">
        <f t="shared" si="17"/>
        <v>PFS상업3019918</v>
      </c>
      <c r="C1106" s="1017" t="s">
        <v>49</v>
      </c>
      <c r="D1106" s="1014">
        <v>3019918</v>
      </c>
      <c r="E1106" s="1018" t="s">
        <v>1932</v>
      </c>
      <c r="F1106" s="1016" t="s">
        <v>40</v>
      </c>
    </row>
    <row r="1107" spans="2:6" ht="20.100000000000001" customHeight="1" x14ac:dyDescent="0.4">
      <c r="B1107" s="1012" t="str">
        <f t="shared" si="17"/>
        <v>PFS상업3018711</v>
      </c>
      <c r="C1107" s="1017" t="s">
        <v>49</v>
      </c>
      <c r="D1107" s="1014">
        <v>3018711</v>
      </c>
      <c r="E1107" s="1018" t="s">
        <v>1933</v>
      </c>
      <c r="F1107" s="1016" t="s">
        <v>39</v>
      </c>
    </row>
    <row r="1108" spans="2:6" ht="20.100000000000001" customHeight="1" x14ac:dyDescent="0.4">
      <c r="B1108" s="1012" t="str">
        <f t="shared" si="17"/>
        <v>PFS상업3018706</v>
      </c>
      <c r="C1108" s="1017" t="s">
        <v>49</v>
      </c>
      <c r="D1108" s="1014">
        <v>3018706</v>
      </c>
      <c r="E1108" s="1018" t="s">
        <v>1934</v>
      </c>
      <c r="F1108" s="1016" t="s">
        <v>39</v>
      </c>
    </row>
    <row r="1109" spans="2:6" ht="20.100000000000001" customHeight="1" x14ac:dyDescent="0.4">
      <c r="B1109" s="1012" t="str">
        <f t="shared" si="17"/>
        <v>CSO3031801</v>
      </c>
      <c r="C1109" s="1017" t="s">
        <v>728</v>
      </c>
      <c r="D1109" s="1014">
        <v>3031801</v>
      </c>
      <c r="E1109" s="1018" t="s">
        <v>1935</v>
      </c>
      <c r="F1109" s="1016" t="s">
        <v>1245</v>
      </c>
    </row>
    <row r="1110" spans="2:6" ht="20.100000000000001" customHeight="1" x14ac:dyDescent="0.4">
      <c r="B1110" s="1012" t="str">
        <f t="shared" si="17"/>
        <v>CSO3031802</v>
      </c>
      <c r="C1110" s="1017" t="s">
        <v>728</v>
      </c>
      <c r="D1110" s="1014">
        <v>3031802</v>
      </c>
      <c r="E1110" s="1018" t="s">
        <v>1936</v>
      </c>
      <c r="F1110" s="1016" t="s">
        <v>1245</v>
      </c>
    </row>
    <row r="1111" spans="2:6" ht="20.100000000000001" customHeight="1" x14ac:dyDescent="0.4">
      <c r="B1111" s="1012" t="str">
        <f t="shared" si="17"/>
        <v>CSO3903000</v>
      </c>
      <c r="C1111" s="1017" t="s">
        <v>728</v>
      </c>
      <c r="D1111" s="1014">
        <v>3903000</v>
      </c>
      <c r="E1111" s="1018" t="s">
        <v>1937</v>
      </c>
      <c r="F1111" s="1016" t="s">
        <v>1616</v>
      </c>
    </row>
    <row r="1112" spans="2:6" ht="20.100000000000001" customHeight="1" x14ac:dyDescent="0.4">
      <c r="B1112" s="1012" t="str">
        <f t="shared" si="17"/>
        <v>CMO상업3014915</v>
      </c>
      <c r="C1112" s="1017" t="s">
        <v>1343</v>
      </c>
      <c r="D1112" s="1014">
        <v>3014915</v>
      </c>
      <c r="E1112" s="1018" t="s">
        <v>1938</v>
      </c>
      <c r="F1112" s="1016" t="s">
        <v>1494</v>
      </c>
    </row>
    <row r="1113" spans="2:6" ht="20.100000000000001" customHeight="1" x14ac:dyDescent="0.4">
      <c r="B1113" s="1012" t="str">
        <f t="shared" si="17"/>
        <v>마리나7300100</v>
      </c>
      <c r="C1113" s="1017" t="s">
        <v>1548</v>
      </c>
      <c r="D1113" s="1014">
        <v>7300100</v>
      </c>
      <c r="E1113" s="1018" t="s">
        <v>1939</v>
      </c>
      <c r="F1113" s="1016" t="s">
        <v>1750</v>
      </c>
    </row>
    <row r="1114" spans="2:6" ht="20.100000000000001" customHeight="1" x14ac:dyDescent="0.4">
      <c r="B1114" s="1012" t="str">
        <f t="shared" si="17"/>
        <v>CSO3005904</v>
      </c>
      <c r="C1114" s="1017" t="s">
        <v>728</v>
      </c>
      <c r="D1114" s="1014">
        <v>3005904</v>
      </c>
      <c r="E1114" s="1018" t="s">
        <v>1940</v>
      </c>
      <c r="F1114" s="1016" t="s">
        <v>1332</v>
      </c>
    </row>
    <row r="1115" spans="2:6" ht="20.100000000000001" customHeight="1" x14ac:dyDescent="0.4">
      <c r="B1115" s="1012" t="str">
        <f t="shared" si="17"/>
        <v>PFS상업3019529</v>
      </c>
      <c r="C1115" s="1017" t="s">
        <v>49</v>
      </c>
      <c r="D1115" s="1014">
        <v>3019529</v>
      </c>
      <c r="E1115" s="1018" t="s">
        <v>1941</v>
      </c>
      <c r="F1115" s="1016" t="s">
        <v>40</v>
      </c>
    </row>
    <row r="1116" spans="2:6" ht="20.100000000000001" customHeight="1" x14ac:dyDescent="0.4">
      <c r="B1116" s="1012" t="str">
        <f t="shared" si="17"/>
        <v>PFS상업3019528</v>
      </c>
      <c r="C1116" s="1017" t="s">
        <v>49</v>
      </c>
      <c r="D1116" s="1014">
        <v>3019528</v>
      </c>
      <c r="E1116" s="1018" t="s">
        <v>1942</v>
      </c>
      <c r="F1116" s="1016" t="s">
        <v>40</v>
      </c>
    </row>
    <row r="1117" spans="2:6" ht="20.100000000000001" customHeight="1" x14ac:dyDescent="0.4">
      <c r="B1117" s="1012" t="str">
        <f t="shared" si="17"/>
        <v>PFS상업3019919</v>
      </c>
      <c r="C1117" s="1017" t="s">
        <v>49</v>
      </c>
      <c r="D1117" s="1014">
        <v>3019919</v>
      </c>
      <c r="E1117" s="1018" t="s">
        <v>1943</v>
      </c>
      <c r="F1117" s="1016" t="s">
        <v>40</v>
      </c>
    </row>
    <row r="1118" spans="2:6" ht="20.100000000000001" customHeight="1" x14ac:dyDescent="0.4">
      <c r="B1118" s="1012" t="str">
        <f t="shared" si="17"/>
        <v>PFS상업3018712</v>
      </c>
      <c r="C1118" s="1017" t="s">
        <v>49</v>
      </c>
      <c r="D1118" s="1014">
        <v>3018712</v>
      </c>
      <c r="E1118" s="1018" t="s">
        <v>1944</v>
      </c>
      <c r="F1118" s="1016" t="s">
        <v>39</v>
      </c>
    </row>
    <row r="1119" spans="2:6" ht="20.100000000000001" customHeight="1" x14ac:dyDescent="0.4">
      <c r="B1119" s="1012" t="str">
        <f t="shared" si="17"/>
        <v>케미컬2400301</v>
      </c>
      <c r="C1119" s="1017" t="s">
        <v>674</v>
      </c>
      <c r="D1119" s="1014">
        <v>2400301</v>
      </c>
      <c r="E1119" s="1018" t="s">
        <v>1945</v>
      </c>
      <c r="F1119" s="1016" t="s">
        <v>1318</v>
      </c>
    </row>
    <row r="1120" spans="2:6" ht="20.100000000000001" customHeight="1" x14ac:dyDescent="0.4">
      <c r="B1120" s="1012" t="str">
        <f t="shared" si="17"/>
        <v>마리나7303101</v>
      </c>
      <c r="C1120" s="1017" t="s">
        <v>1548</v>
      </c>
      <c r="D1120" s="1014">
        <v>7303101</v>
      </c>
      <c r="E1120" s="1018" t="s">
        <v>1946</v>
      </c>
      <c r="F1120" s="1016" t="s">
        <v>1947</v>
      </c>
    </row>
    <row r="1121" spans="2:6" ht="20.100000000000001" customHeight="1" x14ac:dyDescent="0.4">
      <c r="B1121" s="1012" t="str">
        <f t="shared" si="17"/>
        <v>PFS상업3019530</v>
      </c>
      <c r="C1121" s="1017" t="s">
        <v>49</v>
      </c>
      <c r="D1121" s="1014">
        <v>3019530</v>
      </c>
      <c r="E1121" s="1018" t="s">
        <v>1948</v>
      </c>
      <c r="F1121" s="1016" t="s">
        <v>40</v>
      </c>
    </row>
    <row r="1122" spans="2:6" ht="20.100000000000001" customHeight="1" x14ac:dyDescent="0.4">
      <c r="B1122" s="1012" t="str">
        <f t="shared" si="17"/>
        <v>마리나7303001</v>
      </c>
      <c r="C1122" s="1017" t="s">
        <v>1548</v>
      </c>
      <c r="D1122" s="1014">
        <v>7303001</v>
      </c>
      <c r="E1122" s="1018" t="s">
        <v>1949</v>
      </c>
      <c r="F1122" s="1016" t="s">
        <v>1950</v>
      </c>
    </row>
    <row r="1123" spans="2:6" ht="20.100000000000001" customHeight="1" x14ac:dyDescent="0.4">
      <c r="B1123" s="1012" t="str">
        <f t="shared" si="17"/>
        <v>마리나7303201</v>
      </c>
      <c r="C1123" s="1017" t="s">
        <v>1548</v>
      </c>
      <c r="D1123" s="1014">
        <v>7303201</v>
      </c>
      <c r="E1123" s="1018" t="s">
        <v>1951</v>
      </c>
      <c r="F1123" s="1016" t="s">
        <v>1952</v>
      </c>
    </row>
    <row r="1124" spans="2:6" ht="20.100000000000001" customHeight="1" x14ac:dyDescent="0.4">
      <c r="B1124" s="1012" t="str">
        <f t="shared" si="17"/>
        <v>CSO2127900</v>
      </c>
      <c r="C1124" s="1017" t="s">
        <v>728</v>
      </c>
      <c r="D1124" s="1014">
        <v>2127900</v>
      </c>
      <c r="E1124" s="1018" t="s">
        <v>1953</v>
      </c>
      <c r="F1124" s="1016" t="s">
        <v>1193</v>
      </c>
    </row>
    <row r="1125" spans="2:6" ht="20.100000000000001" customHeight="1" x14ac:dyDescent="0.4">
      <c r="B1125" s="1012" t="str">
        <f t="shared" si="17"/>
        <v>CSO2130000</v>
      </c>
      <c r="C1125" s="1017" t="s">
        <v>728</v>
      </c>
      <c r="D1125" s="1014">
        <v>2130000</v>
      </c>
      <c r="E1125" s="1018" t="s">
        <v>1954</v>
      </c>
      <c r="F1125" s="1016" t="s">
        <v>1955</v>
      </c>
    </row>
    <row r="1126" spans="2:6" ht="20.100000000000001" customHeight="1" x14ac:dyDescent="0.4">
      <c r="B1126" s="1012" t="str">
        <f t="shared" si="17"/>
        <v>PFS상업3018713</v>
      </c>
      <c r="C1126" s="1017" t="s">
        <v>49</v>
      </c>
      <c r="D1126" s="1014">
        <v>3018713</v>
      </c>
      <c r="E1126" s="1018" t="s">
        <v>1956</v>
      </c>
      <c r="F1126" s="1016" t="s">
        <v>39</v>
      </c>
    </row>
    <row r="1127" spans="2:6" ht="20.100000000000001" customHeight="1" x14ac:dyDescent="0.4">
      <c r="B1127" s="1012" t="str">
        <f t="shared" si="17"/>
        <v>PFS상업3019911</v>
      </c>
      <c r="C1127" s="1017" t="s">
        <v>49</v>
      </c>
      <c r="D1127" s="1014">
        <v>3019911</v>
      </c>
      <c r="E1127" s="1018" t="s">
        <v>1957</v>
      </c>
      <c r="F1127" s="1016" t="s">
        <v>40</v>
      </c>
    </row>
    <row r="1128" spans="2:6" ht="20.100000000000001" customHeight="1" x14ac:dyDescent="0.4">
      <c r="B1128" s="1012" t="str">
        <f t="shared" si="17"/>
        <v>PFS상업3018715</v>
      </c>
      <c r="C1128" s="1017" t="s">
        <v>49</v>
      </c>
      <c r="D1128" s="1014">
        <v>3018715</v>
      </c>
      <c r="E1128" s="1018" t="s">
        <v>1958</v>
      </c>
      <c r="F1128" s="1016" t="s">
        <v>39</v>
      </c>
    </row>
    <row r="1129" spans="2:6" ht="20.100000000000001" customHeight="1" x14ac:dyDescent="0.4">
      <c r="B1129" s="1012" t="str">
        <f t="shared" si="17"/>
        <v>PFS상업3018714</v>
      </c>
      <c r="C1129" s="1017" t="s">
        <v>49</v>
      </c>
      <c r="D1129" s="1014">
        <v>3018714</v>
      </c>
      <c r="E1129" s="1018" t="s">
        <v>1959</v>
      </c>
      <c r="F1129" s="1016" t="s">
        <v>39</v>
      </c>
    </row>
    <row r="1130" spans="2:6" ht="20.100000000000001" customHeight="1" x14ac:dyDescent="0.4">
      <c r="B1130" s="1012" t="str">
        <f t="shared" si="17"/>
        <v>케미컬2128301</v>
      </c>
      <c r="C1130" s="1017" t="s">
        <v>674</v>
      </c>
      <c r="D1130" s="1014">
        <v>2128301</v>
      </c>
      <c r="E1130" s="1018" t="s">
        <v>1960</v>
      </c>
      <c r="F1130" s="1016" t="s">
        <v>791</v>
      </c>
    </row>
    <row r="1131" spans="2:6" ht="20.100000000000001" customHeight="1" x14ac:dyDescent="0.4">
      <c r="B1131" s="1012" t="str">
        <f t="shared" si="17"/>
        <v>CSO2200600</v>
      </c>
      <c r="C1131" s="1017" t="s">
        <v>728</v>
      </c>
      <c r="D1131" s="1014">
        <v>2200600</v>
      </c>
      <c r="E1131" s="1018" t="s">
        <v>1961</v>
      </c>
      <c r="F1131" s="1016" t="s">
        <v>1245</v>
      </c>
    </row>
    <row r="1132" spans="2:6" ht="20.100000000000001" customHeight="1" x14ac:dyDescent="0.4">
      <c r="B1132" s="1012" t="str">
        <f t="shared" si="17"/>
        <v>케미컬2103503</v>
      </c>
      <c r="C1132" s="1017" t="s">
        <v>674</v>
      </c>
      <c r="D1132" s="1014">
        <v>2103503</v>
      </c>
      <c r="E1132" s="1018" t="s">
        <v>860</v>
      </c>
      <c r="F1132" s="1016" t="s">
        <v>775</v>
      </c>
    </row>
    <row r="1133" spans="2:6" ht="20.100000000000001" customHeight="1" x14ac:dyDescent="0.4">
      <c r="B1133" s="1012" t="str">
        <f t="shared" si="17"/>
        <v>마리나3911400</v>
      </c>
      <c r="C1133" s="1017" t="s">
        <v>1548</v>
      </c>
      <c r="D1133" s="1014">
        <v>3911400</v>
      </c>
      <c r="E1133" s="1018" t="s">
        <v>1962</v>
      </c>
      <c r="F1133" s="1016" t="s">
        <v>550</v>
      </c>
    </row>
    <row r="1134" spans="2:6" ht="20.100000000000001" customHeight="1" x14ac:dyDescent="0.4">
      <c r="B1134" s="1012" t="str">
        <f t="shared" si="17"/>
        <v>마리나7301800</v>
      </c>
      <c r="C1134" s="1017" t="s">
        <v>1548</v>
      </c>
      <c r="D1134" s="1014">
        <v>7301800</v>
      </c>
      <c r="E1134" s="1018" t="s">
        <v>1963</v>
      </c>
      <c r="F1134" s="1016" t="s">
        <v>550</v>
      </c>
    </row>
    <row r="1135" spans="2:6" ht="20.100000000000001" customHeight="1" x14ac:dyDescent="0.4">
      <c r="B1135" s="1012" t="str">
        <f t="shared" si="17"/>
        <v>CSO3027002</v>
      </c>
      <c r="C1135" s="1017" t="s">
        <v>728</v>
      </c>
      <c r="D1135" s="1014">
        <v>3027002</v>
      </c>
      <c r="E1135" s="1018" t="s">
        <v>1964</v>
      </c>
      <c r="F1135" s="1016" t="s">
        <v>1705</v>
      </c>
    </row>
    <row r="1136" spans="2:6" ht="20.100000000000001" customHeight="1" x14ac:dyDescent="0.4">
      <c r="B1136" s="1012" t="str">
        <f t="shared" si="17"/>
        <v>CSO3027102</v>
      </c>
      <c r="C1136" s="1017" t="s">
        <v>728</v>
      </c>
      <c r="D1136" s="1014">
        <v>3027102</v>
      </c>
      <c r="E1136" s="1018" t="s">
        <v>1965</v>
      </c>
      <c r="F1136" s="1016" t="s">
        <v>1705</v>
      </c>
    </row>
    <row r="1137" spans="2:6" ht="20.100000000000001" customHeight="1" x14ac:dyDescent="0.4">
      <c r="B1137" s="1012" t="str">
        <f t="shared" si="17"/>
        <v>CSO3027203</v>
      </c>
      <c r="C1137" s="1017" t="s">
        <v>728</v>
      </c>
      <c r="D1137" s="1014">
        <v>3027203</v>
      </c>
      <c r="E1137" s="1018" t="s">
        <v>1966</v>
      </c>
      <c r="F1137" s="1016" t="s">
        <v>1705</v>
      </c>
    </row>
    <row r="1138" spans="2:6" ht="20.100000000000001" customHeight="1" x14ac:dyDescent="0.4">
      <c r="B1138" s="1012" t="str">
        <f t="shared" si="17"/>
        <v>마리나7300700</v>
      </c>
      <c r="C1138" s="1017" t="s">
        <v>1548</v>
      </c>
      <c r="D1138" s="1014">
        <v>7300700</v>
      </c>
      <c r="E1138" s="1018" t="s">
        <v>1967</v>
      </c>
      <c r="F1138" s="1016" t="s">
        <v>1570</v>
      </c>
    </row>
    <row r="1139" spans="2:6" ht="20.100000000000001" customHeight="1" x14ac:dyDescent="0.4">
      <c r="B1139" s="1012" t="str">
        <f t="shared" si="17"/>
        <v>L&amp;P상업3031003</v>
      </c>
      <c r="C1139" s="1017" t="s">
        <v>50</v>
      </c>
      <c r="D1139" s="1014">
        <v>3031003</v>
      </c>
      <c r="E1139" s="1018" t="s">
        <v>1968</v>
      </c>
      <c r="F1139" s="1016" t="s">
        <v>48</v>
      </c>
    </row>
    <row r="1140" spans="2:6" ht="20.100000000000001" customHeight="1" x14ac:dyDescent="0.4">
      <c r="B1140" s="1012" t="str">
        <f t="shared" si="17"/>
        <v>L&amp;P상업3031103</v>
      </c>
      <c r="C1140" s="1017" t="s">
        <v>50</v>
      </c>
      <c r="D1140" s="1014">
        <v>3031103</v>
      </c>
      <c r="E1140" s="1018" t="s">
        <v>1969</v>
      </c>
      <c r="F1140" s="1016" t="s">
        <v>48</v>
      </c>
    </row>
    <row r="1141" spans="2:6" ht="20.100000000000001" customHeight="1" x14ac:dyDescent="0.4">
      <c r="B1141" s="1012" t="str">
        <f t="shared" si="17"/>
        <v>CMO상업3014916</v>
      </c>
      <c r="C1141" s="1017" t="s">
        <v>1343</v>
      </c>
      <c r="D1141" s="1014">
        <v>3014916</v>
      </c>
      <c r="E1141" s="1018" t="s">
        <v>1970</v>
      </c>
      <c r="F1141" s="1016" t="s">
        <v>1494</v>
      </c>
    </row>
    <row r="1142" spans="2:6" ht="20.100000000000001" customHeight="1" x14ac:dyDescent="0.4">
      <c r="B1142" s="1012" t="str">
        <f t="shared" si="17"/>
        <v>CSO2130601</v>
      </c>
      <c r="C1142" s="1017" t="s">
        <v>728</v>
      </c>
      <c r="D1142" s="1014">
        <v>2130601</v>
      </c>
      <c r="E1142" s="1018" t="s">
        <v>1971</v>
      </c>
      <c r="F1142" s="1016" t="s">
        <v>757</v>
      </c>
    </row>
    <row r="1143" spans="2:6" ht="20.100000000000001" customHeight="1" x14ac:dyDescent="0.4">
      <c r="B1143" s="1012" t="str">
        <f t="shared" si="17"/>
        <v>CSO2130602</v>
      </c>
      <c r="C1143" s="1017" t="s">
        <v>728</v>
      </c>
      <c r="D1143" s="1014">
        <v>2130602</v>
      </c>
      <c r="E1143" s="1018" t="s">
        <v>1972</v>
      </c>
      <c r="F1143" s="1016" t="s">
        <v>757</v>
      </c>
    </row>
    <row r="1144" spans="2:6" ht="20.100000000000001" customHeight="1" x14ac:dyDescent="0.4">
      <c r="B1144" s="1012" t="str">
        <f t="shared" si="17"/>
        <v>CSO2119201</v>
      </c>
      <c r="C1144" s="1017" t="s">
        <v>728</v>
      </c>
      <c r="D1144" s="1014">
        <v>2119201</v>
      </c>
      <c r="E1144" s="1018" t="s">
        <v>1973</v>
      </c>
      <c r="F1144" s="1016" t="s">
        <v>983</v>
      </c>
    </row>
    <row r="1145" spans="2:6" ht="20.100000000000001" customHeight="1" x14ac:dyDescent="0.4">
      <c r="B1145" s="1012" t="str">
        <f t="shared" si="17"/>
        <v>CSO2119301</v>
      </c>
      <c r="C1145" s="1017" t="s">
        <v>728</v>
      </c>
      <c r="D1145" s="1014">
        <v>2119301</v>
      </c>
      <c r="E1145" s="1018" t="s">
        <v>1974</v>
      </c>
      <c r="F1145" s="1016" t="s">
        <v>983</v>
      </c>
    </row>
    <row r="1146" spans="2:6" ht="20.100000000000001" customHeight="1" x14ac:dyDescent="0.4">
      <c r="B1146" s="1012" t="str">
        <f t="shared" si="17"/>
        <v>CSO2130100</v>
      </c>
      <c r="C1146" s="1017" t="s">
        <v>728</v>
      </c>
      <c r="D1146" s="1014">
        <v>2130100</v>
      </c>
      <c r="E1146" s="1018" t="s">
        <v>1975</v>
      </c>
      <c r="F1146" s="1016" t="s">
        <v>1222</v>
      </c>
    </row>
    <row r="1147" spans="2:6" ht="20.100000000000001" customHeight="1" x14ac:dyDescent="0.4">
      <c r="B1147" s="1012" t="str">
        <f t="shared" si="17"/>
        <v>마리나7302300</v>
      </c>
      <c r="C1147" s="1017" t="s">
        <v>1548</v>
      </c>
      <c r="D1147" s="1014">
        <v>7302300</v>
      </c>
      <c r="E1147" s="1018" t="s">
        <v>1976</v>
      </c>
      <c r="F1147" s="1016" t="s">
        <v>552</v>
      </c>
    </row>
    <row r="1148" spans="2:6" ht="20.100000000000001" customHeight="1" x14ac:dyDescent="0.4">
      <c r="B1148" s="1012" t="str">
        <f t="shared" si="17"/>
        <v>마리나7302200</v>
      </c>
      <c r="C1148" s="1017" t="s">
        <v>1548</v>
      </c>
      <c r="D1148" s="1014">
        <v>7302200</v>
      </c>
      <c r="E1148" s="1018" t="s">
        <v>1977</v>
      </c>
      <c r="F1148" s="1016" t="s">
        <v>552</v>
      </c>
    </row>
    <row r="1149" spans="2:6" ht="20.100000000000001" customHeight="1" x14ac:dyDescent="0.4">
      <c r="B1149" s="1012" t="str">
        <f t="shared" si="17"/>
        <v>마리나7302000</v>
      </c>
      <c r="C1149" s="1017" t="s">
        <v>1548</v>
      </c>
      <c r="D1149" s="1014">
        <v>7302000</v>
      </c>
      <c r="E1149" s="1018" t="s">
        <v>1978</v>
      </c>
      <c r="F1149" s="1016" t="s">
        <v>553</v>
      </c>
    </row>
    <row r="1150" spans="2:6" ht="20.100000000000001" customHeight="1" x14ac:dyDescent="0.4">
      <c r="B1150" s="1012" t="str">
        <f t="shared" si="17"/>
        <v>마리나7302100</v>
      </c>
      <c r="C1150" s="1017" t="s">
        <v>1548</v>
      </c>
      <c r="D1150" s="1014">
        <v>7302100</v>
      </c>
      <c r="E1150" s="1018" t="s">
        <v>1979</v>
      </c>
      <c r="F1150" s="1016" t="s">
        <v>553</v>
      </c>
    </row>
    <row r="1151" spans="2:6" ht="20.100000000000001" customHeight="1" x14ac:dyDescent="0.4">
      <c r="B1151" s="1012" t="str">
        <f t="shared" si="17"/>
        <v>마리나7301900</v>
      </c>
      <c r="C1151" s="1017" t="s">
        <v>1548</v>
      </c>
      <c r="D1151" s="1014">
        <v>7301900</v>
      </c>
      <c r="E1151" s="1018" t="s">
        <v>1980</v>
      </c>
      <c r="F1151" s="1016" t="s">
        <v>550</v>
      </c>
    </row>
    <row r="1152" spans="2:6" ht="20.100000000000001" customHeight="1" x14ac:dyDescent="0.4">
      <c r="B1152" s="1012" t="str">
        <f t="shared" si="17"/>
        <v>CSO3901606</v>
      </c>
      <c r="C1152" s="1017" t="s">
        <v>728</v>
      </c>
      <c r="D1152" s="1014">
        <v>3901606</v>
      </c>
      <c r="E1152" s="1018" t="s">
        <v>1981</v>
      </c>
      <c r="F1152" s="1016" t="s">
        <v>1239</v>
      </c>
    </row>
    <row r="1153" spans="2:6" ht="20.100000000000001" customHeight="1" x14ac:dyDescent="0.4">
      <c r="B1153" s="1012" t="str">
        <f t="shared" si="17"/>
        <v>L&amp;P상업3015520</v>
      </c>
      <c r="C1153" s="1017" t="s">
        <v>50</v>
      </c>
      <c r="D1153" s="1014">
        <v>3015520</v>
      </c>
      <c r="E1153" s="1018" t="s">
        <v>1982</v>
      </c>
      <c r="F1153" s="1016" t="s">
        <v>45</v>
      </c>
    </row>
    <row r="1154" spans="2:6" ht="20.100000000000001" customHeight="1" x14ac:dyDescent="0.4">
      <c r="B1154" s="1012" t="str">
        <f t="shared" si="17"/>
        <v>PFS상업3019922</v>
      </c>
      <c r="C1154" s="1017" t="s">
        <v>49</v>
      </c>
      <c r="D1154" s="1014">
        <v>3019922</v>
      </c>
      <c r="E1154" s="1018" t="s">
        <v>1983</v>
      </c>
      <c r="F1154" s="1016" t="s">
        <v>40</v>
      </c>
    </row>
    <row r="1155" spans="2:6" ht="20.100000000000001" customHeight="1" x14ac:dyDescent="0.4">
      <c r="B1155" s="1012" t="str">
        <f t="shared" si="17"/>
        <v>PFS상업3019923</v>
      </c>
      <c r="C1155" s="1017" t="s">
        <v>49</v>
      </c>
      <c r="D1155" s="1014">
        <v>3019923</v>
      </c>
      <c r="E1155" s="1018" t="s">
        <v>1984</v>
      </c>
      <c r="F1155" s="1016" t="s">
        <v>40</v>
      </c>
    </row>
    <row r="1156" spans="2:6" ht="20.100000000000001" customHeight="1" x14ac:dyDescent="0.4">
      <c r="B1156" s="1012" t="str">
        <f t="shared" ref="B1156:B1219" si="18">C1156&amp;D1156</f>
        <v>PFS상업3018716</v>
      </c>
      <c r="C1156" s="1017" t="s">
        <v>49</v>
      </c>
      <c r="D1156" s="1014">
        <v>3018716</v>
      </c>
      <c r="E1156" s="1018" t="s">
        <v>1985</v>
      </c>
      <c r="F1156" s="1016" t="s">
        <v>39</v>
      </c>
    </row>
    <row r="1157" spans="2:6" ht="20.100000000000001" customHeight="1" x14ac:dyDescent="0.4">
      <c r="B1157" s="1012" t="str">
        <f t="shared" si="18"/>
        <v>CSO3029201</v>
      </c>
      <c r="C1157" s="1017" t="s">
        <v>728</v>
      </c>
      <c r="D1157" s="1014">
        <v>3029201</v>
      </c>
      <c r="E1157" s="1018" t="s">
        <v>1986</v>
      </c>
      <c r="F1157" s="1016" t="s">
        <v>1147</v>
      </c>
    </row>
    <row r="1158" spans="2:6" ht="20.100000000000001" customHeight="1" x14ac:dyDescent="0.4">
      <c r="B1158" s="1012" t="str">
        <f t="shared" si="18"/>
        <v>CSO2130502</v>
      </c>
      <c r="C1158" s="1017" t="s">
        <v>728</v>
      </c>
      <c r="D1158" s="1014">
        <v>2130502</v>
      </c>
      <c r="E1158" s="1018" t="s">
        <v>1987</v>
      </c>
      <c r="F1158" s="1016" t="s">
        <v>757</v>
      </c>
    </row>
    <row r="1159" spans="2:6" ht="20.100000000000001" customHeight="1" x14ac:dyDescent="0.4">
      <c r="B1159" s="1012" t="str">
        <f t="shared" si="18"/>
        <v>CSO2130501</v>
      </c>
      <c r="C1159" s="1017" t="s">
        <v>728</v>
      </c>
      <c r="D1159" s="1014">
        <v>2130501</v>
      </c>
      <c r="E1159" s="1018" t="s">
        <v>1988</v>
      </c>
      <c r="F1159" s="1016" t="s">
        <v>757</v>
      </c>
    </row>
    <row r="1160" spans="2:6" ht="20.100000000000001" customHeight="1" x14ac:dyDescent="0.4">
      <c r="B1160" s="1012" t="str">
        <f t="shared" si="18"/>
        <v>케미컬3031702</v>
      </c>
      <c r="C1160" s="1017" t="s">
        <v>674</v>
      </c>
      <c r="D1160" s="1014">
        <v>3031702</v>
      </c>
      <c r="E1160" s="1018" t="s">
        <v>1989</v>
      </c>
      <c r="F1160" s="1016" t="s">
        <v>775</v>
      </c>
    </row>
    <row r="1161" spans="2:6" ht="20.100000000000001" customHeight="1" x14ac:dyDescent="0.4">
      <c r="B1161" s="1012" t="str">
        <f t="shared" si="18"/>
        <v>케미컬3031701</v>
      </c>
      <c r="C1161" s="1017" t="s">
        <v>674</v>
      </c>
      <c r="D1161" s="1014">
        <v>3031701</v>
      </c>
      <c r="E1161" s="1018" t="s">
        <v>1990</v>
      </c>
      <c r="F1161" s="1016" t="s">
        <v>775</v>
      </c>
    </row>
    <row r="1162" spans="2:6" ht="20.100000000000001" customHeight="1" x14ac:dyDescent="0.4">
      <c r="B1162" s="1012" t="str">
        <f t="shared" si="18"/>
        <v>CSO3901605</v>
      </c>
      <c r="C1162" s="1017" t="s">
        <v>728</v>
      </c>
      <c r="D1162" s="1014">
        <v>3901605</v>
      </c>
      <c r="E1162" s="1018" t="s">
        <v>1991</v>
      </c>
      <c r="F1162" s="1016" t="s">
        <v>1239</v>
      </c>
    </row>
    <row r="1163" spans="2:6" ht="20.100000000000001" customHeight="1" x14ac:dyDescent="0.4">
      <c r="B1163" s="1012" t="str">
        <f t="shared" si="18"/>
        <v>CMO상업3033702</v>
      </c>
      <c r="C1163" s="1017" t="s">
        <v>1343</v>
      </c>
      <c r="D1163" s="1014">
        <v>3033702</v>
      </c>
      <c r="E1163" s="1018" t="s">
        <v>1992</v>
      </c>
      <c r="F1163" s="1016" t="s">
        <v>1494</v>
      </c>
    </row>
    <row r="1164" spans="2:6" ht="20.100000000000001" customHeight="1" x14ac:dyDescent="0.4">
      <c r="B1164" s="1012" t="str">
        <f t="shared" si="18"/>
        <v>PFS상업3019708</v>
      </c>
      <c r="C1164" s="1017" t="s">
        <v>49</v>
      </c>
      <c r="D1164" s="1014">
        <v>3019708</v>
      </c>
      <c r="E1164" s="1018" t="s">
        <v>1993</v>
      </c>
      <c r="F1164" s="1016" t="s">
        <v>40</v>
      </c>
    </row>
    <row r="1165" spans="2:6" ht="20.100000000000001" customHeight="1" x14ac:dyDescent="0.4">
      <c r="B1165" s="1012" t="str">
        <f t="shared" si="18"/>
        <v>PFS상업3019531</v>
      </c>
      <c r="C1165" s="1017" t="s">
        <v>49</v>
      </c>
      <c r="D1165" s="1014">
        <v>3019531</v>
      </c>
      <c r="E1165" s="1018" t="s">
        <v>1994</v>
      </c>
      <c r="F1165" s="1016" t="s">
        <v>40</v>
      </c>
    </row>
    <row r="1166" spans="2:6" ht="20.100000000000001" customHeight="1" x14ac:dyDescent="0.4">
      <c r="B1166" s="1012" t="str">
        <f t="shared" si="18"/>
        <v>PFS상업3019523</v>
      </c>
      <c r="C1166" s="1017" t="s">
        <v>49</v>
      </c>
      <c r="D1166" s="1014">
        <v>3019523</v>
      </c>
      <c r="E1166" s="1018" t="s">
        <v>1995</v>
      </c>
      <c r="F1166" s="1016" t="s">
        <v>40</v>
      </c>
    </row>
    <row r="1167" spans="2:6" ht="20.100000000000001" customHeight="1" x14ac:dyDescent="0.4">
      <c r="B1167" s="1012" t="str">
        <f t="shared" si="18"/>
        <v>PFS상업3019709</v>
      </c>
      <c r="C1167" s="1017" t="s">
        <v>49</v>
      </c>
      <c r="D1167" s="1014">
        <v>3019709</v>
      </c>
      <c r="E1167" s="1018" t="s">
        <v>1996</v>
      </c>
      <c r="F1167" s="1016" t="s">
        <v>40</v>
      </c>
    </row>
    <row r="1168" spans="2:6" ht="20.100000000000001" customHeight="1" x14ac:dyDescent="0.4">
      <c r="B1168" s="1012" t="str">
        <f t="shared" si="18"/>
        <v>CSO3032001</v>
      </c>
      <c r="C1168" s="1017" t="s">
        <v>728</v>
      </c>
      <c r="D1168" s="1014">
        <v>3032001</v>
      </c>
      <c r="E1168" s="1018" t="s">
        <v>1997</v>
      </c>
      <c r="F1168" s="1016" t="s">
        <v>1206</v>
      </c>
    </row>
    <row r="1169" spans="2:6" ht="20.100000000000001" customHeight="1" x14ac:dyDescent="0.4">
      <c r="B1169" s="1012" t="str">
        <f t="shared" si="18"/>
        <v>마리나7300600</v>
      </c>
      <c r="C1169" s="1017" t="s">
        <v>1548</v>
      </c>
      <c r="D1169" s="1014">
        <v>7300600</v>
      </c>
      <c r="E1169" s="1018" t="s">
        <v>1998</v>
      </c>
      <c r="F1169" s="1016" t="s">
        <v>1550</v>
      </c>
    </row>
    <row r="1170" spans="2:6" ht="20.100000000000001" customHeight="1" x14ac:dyDescent="0.4">
      <c r="B1170" s="1012" t="str">
        <f t="shared" si="18"/>
        <v>PFS상업3020120</v>
      </c>
      <c r="C1170" s="1017" t="s">
        <v>49</v>
      </c>
      <c r="D1170" s="1014">
        <v>3020120</v>
      </c>
      <c r="E1170" s="1018" t="s">
        <v>1999</v>
      </c>
      <c r="F1170" s="1016" t="s">
        <v>40</v>
      </c>
    </row>
    <row r="1171" spans="2:6" ht="20.100000000000001" customHeight="1" x14ac:dyDescent="0.4">
      <c r="B1171" s="1012" t="str">
        <f t="shared" si="18"/>
        <v>PFS상업3019534</v>
      </c>
      <c r="C1171" s="1017" t="s">
        <v>49</v>
      </c>
      <c r="D1171" s="1014">
        <v>3019534</v>
      </c>
      <c r="E1171" s="1018" t="s">
        <v>2000</v>
      </c>
      <c r="F1171" s="1016" t="s">
        <v>40</v>
      </c>
    </row>
    <row r="1172" spans="2:6" ht="20.100000000000001" customHeight="1" x14ac:dyDescent="0.4">
      <c r="B1172" s="1012" t="str">
        <f t="shared" si="18"/>
        <v>CMO상업3033701</v>
      </c>
      <c r="C1172" s="1017" t="s">
        <v>1343</v>
      </c>
      <c r="D1172" s="1014">
        <v>3033701</v>
      </c>
      <c r="E1172" s="1018" t="s">
        <v>2001</v>
      </c>
      <c r="F1172" s="1016" t="s">
        <v>1494</v>
      </c>
    </row>
    <row r="1173" spans="2:6" ht="20.100000000000001" customHeight="1" x14ac:dyDescent="0.4">
      <c r="B1173" s="1012" t="str">
        <f t="shared" si="18"/>
        <v>CMO상업3033704</v>
      </c>
      <c r="C1173" s="1017" t="s">
        <v>1343</v>
      </c>
      <c r="D1173" s="1014">
        <v>3033704</v>
      </c>
      <c r="E1173" s="1018" t="s">
        <v>2002</v>
      </c>
      <c r="F1173" s="1016" t="s">
        <v>1494</v>
      </c>
    </row>
    <row r="1174" spans="2:6" ht="20.100000000000001" customHeight="1" x14ac:dyDescent="0.4">
      <c r="B1174" s="1012" t="str">
        <f t="shared" si="18"/>
        <v>CMO상업3009424</v>
      </c>
      <c r="C1174" s="1017" t="s">
        <v>1343</v>
      </c>
      <c r="D1174" s="1014">
        <v>3009424</v>
      </c>
      <c r="E1174" s="1018" t="s">
        <v>2003</v>
      </c>
      <c r="F1174" s="1016" t="s">
        <v>1349</v>
      </c>
    </row>
    <row r="1175" spans="2:6" ht="20.100000000000001" customHeight="1" x14ac:dyDescent="0.4">
      <c r="B1175" s="1012" t="str">
        <f t="shared" si="18"/>
        <v>PFS상업3019537</v>
      </c>
      <c r="C1175" s="1017" t="s">
        <v>49</v>
      </c>
      <c r="D1175" s="1014">
        <v>3019537</v>
      </c>
      <c r="E1175" s="1018" t="s">
        <v>2004</v>
      </c>
      <c r="F1175" s="1016" t="s">
        <v>40</v>
      </c>
    </row>
    <row r="1176" spans="2:6" ht="20.100000000000001" customHeight="1" x14ac:dyDescent="0.4">
      <c r="B1176" s="1012" t="str">
        <f t="shared" si="18"/>
        <v>PFS상업3019535</v>
      </c>
      <c r="C1176" s="1017" t="s">
        <v>49</v>
      </c>
      <c r="D1176" s="1014">
        <v>3019535</v>
      </c>
      <c r="E1176" s="1018" t="s">
        <v>2005</v>
      </c>
      <c r="F1176" s="1016" t="s">
        <v>40</v>
      </c>
    </row>
    <row r="1177" spans="2:6" ht="20.100000000000001" customHeight="1" x14ac:dyDescent="0.4">
      <c r="B1177" s="1012" t="str">
        <f t="shared" si="18"/>
        <v>PFS상업3019925</v>
      </c>
      <c r="C1177" s="1017" t="s">
        <v>49</v>
      </c>
      <c r="D1177" s="1014">
        <v>3019925</v>
      </c>
      <c r="E1177" s="1018" t="s">
        <v>2006</v>
      </c>
      <c r="F1177" s="1016" t="s">
        <v>40</v>
      </c>
    </row>
    <row r="1178" spans="2:6" ht="20.100000000000001" customHeight="1" x14ac:dyDescent="0.4">
      <c r="B1178" s="1012" t="str">
        <f t="shared" si="18"/>
        <v>PFS상업3020116</v>
      </c>
      <c r="C1178" s="1017" t="s">
        <v>49</v>
      </c>
      <c r="D1178" s="1014">
        <v>3020116</v>
      </c>
      <c r="E1178" s="1018" t="s">
        <v>2007</v>
      </c>
      <c r="F1178" s="1016" t="s">
        <v>40</v>
      </c>
    </row>
    <row r="1179" spans="2:6" ht="20.100000000000001" customHeight="1" x14ac:dyDescent="0.4">
      <c r="B1179" s="1012" t="str">
        <f t="shared" si="18"/>
        <v>PFS상업3019926</v>
      </c>
      <c r="C1179" s="1017" t="s">
        <v>49</v>
      </c>
      <c r="D1179" s="1014">
        <v>3019926</v>
      </c>
      <c r="E1179" s="1018" t="s">
        <v>2008</v>
      </c>
      <c r="F1179" s="1016" t="s">
        <v>40</v>
      </c>
    </row>
    <row r="1180" spans="2:6" ht="20.100000000000001" customHeight="1" x14ac:dyDescent="0.4">
      <c r="B1180" s="1012" t="str">
        <f t="shared" si="18"/>
        <v>PFS상업3020122</v>
      </c>
      <c r="C1180" s="1017" t="s">
        <v>49</v>
      </c>
      <c r="D1180" s="1014">
        <v>3020122</v>
      </c>
      <c r="E1180" s="1018" t="s">
        <v>2009</v>
      </c>
      <c r="F1180" s="1016" t="s">
        <v>40</v>
      </c>
    </row>
    <row r="1181" spans="2:6" ht="20.100000000000001" customHeight="1" x14ac:dyDescent="0.4">
      <c r="B1181" s="1012" t="str">
        <f t="shared" si="18"/>
        <v>PFS상업3019710</v>
      </c>
      <c r="C1181" s="1017" t="s">
        <v>49</v>
      </c>
      <c r="D1181" s="1014">
        <v>3019710</v>
      </c>
      <c r="E1181" s="1018" t="s">
        <v>2010</v>
      </c>
      <c r="F1181" s="1016" t="s">
        <v>40</v>
      </c>
    </row>
    <row r="1182" spans="2:6" ht="20.100000000000001" customHeight="1" x14ac:dyDescent="0.4">
      <c r="B1182" s="1012" t="str">
        <f t="shared" si="18"/>
        <v>CMO상업3033703</v>
      </c>
      <c r="C1182" s="1017" t="s">
        <v>1343</v>
      </c>
      <c r="D1182" s="1014">
        <v>3033703</v>
      </c>
      <c r="E1182" s="1018" t="s">
        <v>2011</v>
      </c>
      <c r="F1182" s="1016" t="s">
        <v>1494</v>
      </c>
    </row>
    <row r="1183" spans="2:6" ht="20.100000000000001" customHeight="1" x14ac:dyDescent="0.4">
      <c r="B1183" s="1012" t="str">
        <f t="shared" si="18"/>
        <v>CMO상업3033705</v>
      </c>
      <c r="C1183" s="1017" t="s">
        <v>1343</v>
      </c>
      <c r="D1183" s="1014">
        <v>3033705</v>
      </c>
      <c r="E1183" s="1018" t="s">
        <v>2012</v>
      </c>
      <c r="F1183" s="1016" t="s">
        <v>1494</v>
      </c>
    </row>
    <row r="1184" spans="2:6" ht="20.100000000000001" customHeight="1" x14ac:dyDescent="0.4">
      <c r="B1184" s="1012" t="str">
        <f t="shared" si="18"/>
        <v>CSO3033601</v>
      </c>
      <c r="C1184" s="1017" t="s">
        <v>728</v>
      </c>
      <c r="D1184" s="1014">
        <v>3033601</v>
      </c>
      <c r="E1184" s="1018" t="s">
        <v>2013</v>
      </c>
      <c r="F1184" s="1016" t="s">
        <v>963</v>
      </c>
    </row>
    <row r="1185" spans="2:6" ht="20.100000000000001" customHeight="1" x14ac:dyDescent="0.4">
      <c r="B1185" s="1012" t="str">
        <f t="shared" si="18"/>
        <v>CSO3033602</v>
      </c>
      <c r="C1185" s="1017" t="s">
        <v>728</v>
      </c>
      <c r="D1185" s="1014">
        <v>3033602</v>
      </c>
      <c r="E1185" s="1018" t="s">
        <v>2014</v>
      </c>
      <c r="F1185" s="1016" t="s">
        <v>963</v>
      </c>
    </row>
    <row r="1186" spans="2:6" ht="20.100000000000001" customHeight="1" x14ac:dyDescent="0.4">
      <c r="B1186" s="1012" t="str">
        <f t="shared" si="18"/>
        <v>CSO2129100</v>
      </c>
      <c r="C1186" s="1017" t="s">
        <v>728</v>
      </c>
      <c r="D1186" s="1014">
        <v>2129100</v>
      </c>
      <c r="E1186" s="1018" t="s">
        <v>2015</v>
      </c>
      <c r="F1186" s="1016" t="s">
        <v>1621</v>
      </c>
    </row>
    <row r="1187" spans="2:6" ht="20.100000000000001" customHeight="1" x14ac:dyDescent="0.4">
      <c r="B1187" s="1012" t="str">
        <f t="shared" si="18"/>
        <v>CSO2129400</v>
      </c>
      <c r="C1187" s="1017" t="s">
        <v>728</v>
      </c>
      <c r="D1187" s="1014">
        <v>2129400</v>
      </c>
      <c r="E1187" s="1018" t="s">
        <v>2016</v>
      </c>
      <c r="F1187" s="1016" t="s">
        <v>1621</v>
      </c>
    </row>
    <row r="1188" spans="2:6" ht="20.100000000000001" customHeight="1" x14ac:dyDescent="0.4">
      <c r="B1188" s="1012" t="str">
        <f t="shared" si="18"/>
        <v>CSO2129700</v>
      </c>
      <c r="C1188" s="1017" t="s">
        <v>728</v>
      </c>
      <c r="D1188" s="1014">
        <v>2129700</v>
      </c>
      <c r="E1188" s="1018" t="s">
        <v>2017</v>
      </c>
      <c r="F1188" s="1016" t="s">
        <v>1220</v>
      </c>
    </row>
    <row r="1189" spans="2:6" ht="20.100000000000001" customHeight="1" x14ac:dyDescent="0.4">
      <c r="B1189" s="1012" t="str">
        <f t="shared" si="18"/>
        <v>CSO2207200</v>
      </c>
      <c r="C1189" s="1017" t="s">
        <v>728</v>
      </c>
      <c r="D1189" s="1014">
        <v>2207200</v>
      </c>
      <c r="E1189" s="1018" t="s">
        <v>2018</v>
      </c>
      <c r="F1189" s="1016" t="s">
        <v>1284</v>
      </c>
    </row>
    <row r="1190" spans="2:6" ht="20.100000000000001" customHeight="1" x14ac:dyDescent="0.4">
      <c r="B1190" s="1012" t="str">
        <f t="shared" si="18"/>
        <v>CSO3907000</v>
      </c>
      <c r="C1190" s="1017" t="s">
        <v>728</v>
      </c>
      <c r="D1190" s="1014">
        <v>3907000</v>
      </c>
      <c r="E1190" s="1018" t="s">
        <v>2019</v>
      </c>
      <c r="F1190" s="1016" t="s">
        <v>857</v>
      </c>
    </row>
    <row r="1191" spans="2:6" ht="20.100000000000001" customHeight="1" x14ac:dyDescent="0.4">
      <c r="B1191" s="1012" t="str">
        <f t="shared" si="18"/>
        <v>마리나7302700</v>
      </c>
      <c r="C1191" s="1017" t="s">
        <v>1548</v>
      </c>
      <c r="D1191" s="1014">
        <v>7302700</v>
      </c>
      <c r="E1191" s="1018" t="s">
        <v>2020</v>
      </c>
      <c r="F1191" s="1016" t="s">
        <v>552</v>
      </c>
    </row>
    <row r="1192" spans="2:6" ht="20.100000000000001" customHeight="1" x14ac:dyDescent="0.4">
      <c r="B1192" s="1012" t="str">
        <f t="shared" si="18"/>
        <v>PFS상업3018717</v>
      </c>
      <c r="C1192" s="1017" t="s">
        <v>49</v>
      </c>
      <c r="D1192" s="1014">
        <v>3018717</v>
      </c>
      <c r="E1192" s="1018" t="s">
        <v>2021</v>
      </c>
      <c r="F1192" s="1016" t="s">
        <v>2022</v>
      </c>
    </row>
    <row r="1193" spans="2:6" ht="20.100000000000001" customHeight="1" x14ac:dyDescent="0.4">
      <c r="B1193" s="1012" t="str">
        <f t="shared" si="18"/>
        <v>L&amp;P상업3015519</v>
      </c>
      <c r="C1193" s="1017" t="s">
        <v>50</v>
      </c>
      <c r="D1193" s="1014">
        <v>3015519</v>
      </c>
      <c r="E1193" s="1018" t="s">
        <v>2023</v>
      </c>
      <c r="F1193" s="1016" t="s">
        <v>45</v>
      </c>
    </row>
    <row r="1194" spans="2:6" ht="20.100000000000001" customHeight="1" x14ac:dyDescent="0.4">
      <c r="B1194" s="1012" t="str">
        <f t="shared" si="18"/>
        <v>PFS상업3019927</v>
      </c>
      <c r="C1194" s="1017" t="s">
        <v>49</v>
      </c>
      <c r="D1194" s="1014">
        <v>3019927</v>
      </c>
      <c r="E1194" s="1018" t="s">
        <v>2024</v>
      </c>
      <c r="F1194" s="1016" t="s">
        <v>40</v>
      </c>
    </row>
    <row r="1195" spans="2:6" ht="20.100000000000001" customHeight="1" x14ac:dyDescent="0.4">
      <c r="B1195" s="1012" t="str">
        <f t="shared" si="18"/>
        <v>PFS상업3019928</v>
      </c>
      <c r="C1195" s="1017" t="s">
        <v>49</v>
      </c>
      <c r="D1195" s="1014">
        <v>3019928</v>
      </c>
      <c r="E1195" s="1018" t="s">
        <v>2025</v>
      </c>
      <c r="F1195" s="1016" t="s">
        <v>40</v>
      </c>
    </row>
    <row r="1196" spans="2:6" ht="20.100000000000001" customHeight="1" x14ac:dyDescent="0.4">
      <c r="B1196" s="1012" t="str">
        <f t="shared" si="18"/>
        <v>PFS상업3019929</v>
      </c>
      <c r="C1196" s="1017" t="s">
        <v>49</v>
      </c>
      <c r="D1196" s="1014">
        <v>3019929</v>
      </c>
      <c r="E1196" s="1018" t="s">
        <v>2026</v>
      </c>
      <c r="F1196" s="1016" t="s">
        <v>40</v>
      </c>
    </row>
    <row r="1197" spans="2:6" ht="20.100000000000001" customHeight="1" x14ac:dyDescent="0.4">
      <c r="B1197" s="1012" t="str">
        <f t="shared" si="18"/>
        <v>CSO3027801</v>
      </c>
      <c r="C1197" s="1017" t="s">
        <v>728</v>
      </c>
      <c r="D1197" s="1014">
        <v>3027801</v>
      </c>
      <c r="E1197" s="1018" t="s">
        <v>2027</v>
      </c>
      <c r="F1197" s="1016" t="s">
        <v>1030</v>
      </c>
    </row>
    <row r="1198" spans="2:6" ht="20.100000000000001" customHeight="1" x14ac:dyDescent="0.4">
      <c r="B1198" s="1012" t="str">
        <f t="shared" si="18"/>
        <v>CSO3027802</v>
      </c>
      <c r="C1198" s="1017" t="s">
        <v>728</v>
      </c>
      <c r="D1198" s="1014">
        <v>3027802</v>
      </c>
      <c r="E1198" s="1018" t="s">
        <v>2028</v>
      </c>
      <c r="F1198" s="1016" t="s">
        <v>1030</v>
      </c>
    </row>
    <row r="1199" spans="2:6" ht="20.100000000000001" customHeight="1" x14ac:dyDescent="0.4">
      <c r="B1199" s="1012" t="str">
        <f t="shared" si="18"/>
        <v>CSO3035301</v>
      </c>
      <c r="C1199" s="1017" t="s">
        <v>728</v>
      </c>
      <c r="D1199" s="1014">
        <v>3035301</v>
      </c>
      <c r="E1199" s="1018" t="s">
        <v>2029</v>
      </c>
      <c r="F1199" s="1016" t="s">
        <v>1304</v>
      </c>
    </row>
    <row r="1200" spans="2:6" ht="20.100000000000001" customHeight="1" x14ac:dyDescent="0.4">
      <c r="B1200" s="1012" t="str">
        <f t="shared" si="18"/>
        <v>CSO3035302</v>
      </c>
      <c r="C1200" s="1017" t="s">
        <v>728</v>
      </c>
      <c r="D1200" s="1014">
        <v>3035302</v>
      </c>
      <c r="E1200" s="1018" t="s">
        <v>2030</v>
      </c>
      <c r="F1200" s="1016" t="s">
        <v>1304</v>
      </c>
    </row>
    <row r="1201" spans="2:6" ht="20.100000000000001" customHeight="1" x14ac:dyDescent="0.4">
      <c r="B1201" s="1012" t="str">
        <f t="shared" si="18"/>
        <v>PFS상업3019536</v>
      </c>
      <c r="C1201" s="1017" t="s">
        <v>49</v>
      </c>
      <c r="D1201" s="1014">
        <v>3019536</v>
      </c>
      <c r="E1201" s="1018" t="s">
        <v>2031</v>
      </c>
      <c r="F1201" s="1016" t="s">
        <v>40</v>
      </c>
    </row>
    <row r="1202" spans="2:6" ht="20.100000000000001" customHeight="1" x14ac:dyDescent="0.4">
      <c r="B1202" s="1012" t="str">
        <f t="shared" si="18"/>
        <v>PFS상업3019930</v>
      </c>
      <c r="C1202" s="1017" t="s">
        <v>49</v>
      </c>
      <c r="D1202" s="1014">
        <v>3019930</v>
      </c>
      <c r="E1202" s="1018" t="s">
        <v>2032</v>
      </c>
      <c r="F1202" s="1016" t="s">
        <v>40</v>
      </c>
    </row>
    <row r="1203" spans="2:6" ht="20.100000000000001" customHeight="1" x14ac:dyDescent="0.4">
      <c r="B1203" s="1012" t="str">
        <f t="shared" si="18"/>
        <v>바이오7101401</v>
      </c>
      <c r="C1203" s="1017" t="s">
        <v>678</v>
      </c>
      <c r="D1203" s="1014">
        <v>7101401</v>
      </c>
      <c r="E1203" s="1018" t="s">
        <v>2033</v>
      </c>
      <c r="F1203" s="1016" t="s">
        <v>40</v>
      </c>
    </row>
    <row r="1204" spans="2:6" ht="20.100000000000001" customHeight="1" x14ac:dyDescent="0.4">
      <c r="B1204" s="1012" t="str">
        <f t="shared" si="18"/>
        <v>케미컬2127400</v>
      </c>
      <c r="C1204" s="1017" t="s">
        <v>674</v>
      </c>
      <c r="D1204" s="1014">
        <v>2127400</v>
      </c>
      <c r="E1204" s="1018" t="s">
        <v>2034</v>
      </c>
      <c r="F1204" s="1016" t="s">
        <v>1178</v>
      </c>
    </row>
    <row r="1205" spans="2:6" ht="20.100000000000001" customHeight="1" x14ac:dyDescent="0.4">
      <c r="B1205" s="1012" t="str">
        <f t="shared" si="18"/>
        <v>CSO2130500</v>
      </c>
      <c r="C1205" s="1017" t="s">
        <v>728</v>
      </c>
      <c r="D1205" s="1014">
        <v>2130500</v>
      </c>
      <c r="E1205" s="1018" t="s">
        <v>2035</v>
      </c>
      <c r="F1205" s="1016" t="s">
        <v>757</v>
      </c>
    </row>
    <row r="1206" spans="2:6" ht="20.100000000000001" customHeight="1" x14ac:dyDescent="0.4">
      <c r="B1206" s="1012" t="str">
        <f t="shared" si="18"/>
        <v>CSO2128900</v>
      </c>
      <c r="C1206" s="1017" t="s">
        <v>728</v>
      </c>
      <c r="D1206" s="1014">
        <v>2128900</v>
      </c>
      <c r="E1206" s="1018" t="s">
        <v>2036</v>
      </c>
      <c r="F1206" s="1016" t="s">
        <v>1034</v>
      </c>
    </row>
    <row r="1207" spans="2:6" ht="20.100000000000001" customHeight="1" x14ac:dyDescent="0.4">
      <c r="B1207" s="1012" t="str">
        <f t="shared" si="18"/>
        <v>CSO2208400</v>
      </c>
      <c r="C1207" s="1017" t="s">
        <v>728</v>
      </c>
      <c r="D1207" s="1014">
        <v>2208400</v>
      </c>
      <c r="E1207" s="1018" t="s">
        <v>2037</v>
      </c>
      <c r="F1207" s="1016" t="s">
        <v>1385</v>
      </c>
    </row>
    <row r="1208" spans="2:6" ht="20.100000000000001" customHeight="1" x14ac:dyDescent="0.4">
      <c r="B1208" s="1012" t="str">
        <f t="shared" si="18"/>
        <v>CSO2130200</v>
      </c>
      <c r="C1208" s="1017" t="s">
        <v>728</v>
      </c>
      <c r="D1208" s="1014">
        <v>2130200</v>
      </c>
      <c r="E1208" s="1018" t="s">
        <v>2038</v>
      </c>
      <c r="F1208" s="1016" t="s">
        <v>1222</v>
      </c>
    </row>
    <row r="1209" spans="2:6" ht="20.100000000000001" customHeight="1" x14ac:dyDescent="0.4">
      <c r="B1209" s="1012" t="str">
        <f t="shared" si="18"/>
        <v>CSO2130300</v>
      </c>
      <c r="C1209" s="1017" t="s">
        <v>728</v>
      </c>
      <c r="D1209" s="1014">
        <v>2130300</v>
      </c>
      <c r="E1209" s="1018" t="s">
        <v>2039</v>
      </c>
      <c r="F1209" s="1016" t="s">
        <v>1426</v>
      </c>
    </row>
    <row r="1210" spans="2:6" ht="20.100000000000001" customHeight="1" x14ac:dyDescent="0.4">
      <c r="B1210" s="1012" t="str">
        <f t="shared" si="18"/>
        <v>CSO2116400</v>
      </c>
      <c r="C1210" s="1017" t="s">
        <v>728</v>
      </c>
      <c r="D1210" s="1014">
        <v>2116400</v>
      </c>
      <c r="E1210" s="1018" t="s">
        <v>2040</v>
      </c>
      <c r="F1210" s="1016" t="s">
        <v>927</v>
      </c>
    </row>
    <row r="1211" spans="2:6" ht="20.100000000000001" customHeight="1" x14ac:dyDescent="0.4">
      <c r="B1211" s="1012" t="str">
        <f t="shared" si="18"/>
        <v>PFS상업3019538</v>
      </c>
      <c r="C1211" s="1017" t="s">
        <v>49</v>
      </c>
      <c r="D1211" s="1014">
        <v>3019538</v>
      </c>
      <c r="E1211" s="1018" t="s">
        <v>2041</v>
      </c>
      <c r="F1211" s="1016" t="s">
        <v>40</v>
      </c>
    </row>
    <row r="1212" spans="2:6" ht="20.100000000000001" customHeight="1" x14ac:dyDescent="0.4">
      <c r="B1212" s="1012" t="str">
        <f t="shared" si="18"/>
        <v>바이오7101301</v>
      </c>
      <c r="C1212" s="1017" t="s">
        <v>678</v>
      </c>
      <c r="D1212" s="1014">
        <v>7101301</v>
      </c>
      <c r="E1212" s="1018" t="s">
        <v>2042</v>
      </c>
      <c r="F1212" s="1016" t="s">
        <v>39</v>
      </c>
    </row>
    <row r="1213" spans="2:6" ht="20.100000000000001" customHeight="1" x14ac:dyDescent="0.4">
      <c r="B1213" s="1012" t="str">
        <f t="shared" si="18"/>
        <v>CSO3036601</v>
      </c>
      <c r="C1213" s="1017" t="s">
        <v>728</v>
      </c>
      <c r="D1213" s="1014">
        <v>3036601</v>
      </c>
      <c r="E1213" s="1018" t="s">
        <v>2043</v>
      </c>
      <c r="F1213" s="1016" t="s">
        <v>1050</v>
      </c>
    </row>
    <row r="1214" spans="2:6" ht="20.100000000000001" customHeight="1" x14ac:dyDescent="0.4">
      <c r="B1214" s="1012" t="str">
        <f t="shared" si="18"/>
        <v>CSO3036602</v>
      </c>
      <c r="C1214" s="1017" t="s">
        <v>728</v>
      </c>
      <c r="D1214" s="1014">
        <v>3036602</v>
      </c>
      <c r="E1214" s="1018" t="s">
        <v>2044</v>
      </c>
      <c r="F1214" s="1016" t="s">
        <v>1050</v>
      </c>
    </row>
    <row r="1215" spans="2:6" ht="20.100000000000001" customHeight="1" x14ac:dyDescent="0.4">
      <c r="B1215" s="1012" t="str">
        <f t="shared" si="18"/>
        <v>PFS상업3022103</v>
      </c>
      <c r="C1215" s="1017" t="s">
        <v>49</v>
      </c>
      <c r="D1215" s="1014">
        <v>3022103</v>
      </c>
      <c r="E1215" s="1018" t="s">
        <v>2045</v>
      </c>
      <c r="F1215" s="1016" t="s">
        <v>40</v>
      </c>
    </row>
    <row r="1216" spans="2:6" ht="20.100000000000001" customHeight="1" x14ac:dyDescent="0.4">
      <c r="B1216" s="1012" t="str">
        <f t="shared" si="18"/>
        <v>PFS상업3037801</v>
      </c>
      <c r="C1216" s="1017" t="s">
        <v>49</v>
      </c>
      <c r="D1216" s="1014">
        <v>3037801</v>
      </c>
      <c r="E1216" s="1018" t="s">
        <v>2046</v>
      </c>
      <c r="F1216" s="1016" t="s">
        <v>40</v>
      </c>
    </row>
    <row r="1217" spans="2:6" ht="20.100000000000001" customHeight="1" x14ac:dyDescent="0.4">
      <c r="B1217" s="1012" t="str">
        <f t="shared" si="18"/>
        <v>케미컬7400501</v>
      </c>
      <c r="C1217" s="1017" t="s">
        <v>674</v>
      </c>
      <c r="D1217" s="1014">
        <v>7400501</v>
      </c>
      <c r="E1217" s="1018" t="s">
        <v>2047</v>
      </c>
      <c r="F1217" s="1016" t="s">
        <v>2048</v>
      </c>
    </row>
    <row r="1218" spans="2:6" ht="20.100000000000001" customHeight="1" x14ac:dyDescent="0.4">
      <c r="B1218" s="1012" t="str">
        <f t="shared" si="18"/>
        <v>케미컬7400502</v>
      </c>
      <c r="C1218" s="1017" t="s">
        <v>674</v>
      </c>
      <c r="D1218" s="1014">
        <v>7400502</v>
      </c>
      <c r="E1218" s="1018" t="s">
        <v>2049</v>
      </c>
      <c r="F1218" s="1016" t="s">
        <v>2048</v>
      </c>
    </row>
    <row r="1219" spans="2:6" ht="20.100000000000001" customHeight="1" x14ac:dyDescent="0.4">
      <c r="B1219" s="1012" t="str">
        <f t="shared" si="18"/>
        <v>케미컬7400601</v>
      </c>
      <c r="C1219" s="1017" t="s">
        <v>674</v>
      </c>
      <c r="D1219" s="1014">
        <v>7400601</v>
      </c>
      <c r="E1219" s="1018" t="s">
        <v>2050</v>
      </c>
      <c r="F1219" s="1016" t="s">
        <v>2048</v>
      </c>
    </row>
    <row r="1220" spans="2:6" ht="20.100000000000001" customHeight="1" x14ac:dyDescent="0.4">
      <c r="B1220" s="1012" t="str">
        <f t="shared" ref="B1220:B1283" si="19">C1220&amp;D1220</f>
        <v>케미컬7400602</v>
      </c>
      <c r="C1220" s="1017" t="s">
        <v>674</v>
      </c>
      <c r="D1220" s="1014">
        <v>7400602</v>
      </c>
      <c r="E1220" s="1018" t="s">
        <v>2051</v>
      </c>
      <c r="F1220" s="1016" t="s">
        <v>2048</v>
      </c>
    </row>
    <row r="1221" spans="2:6" ht="20.100000000000001" customHeight="1" x14ac:dyDescent="0.4">
      <c r="B1221" s="1012" t="str">
        <f t="shared" si="19"/>
        <v>케미컬7400701</v>
      </c>
      <c r="C1221" s="1017" t="s">
        <v>674</v>
      </c>
      <c r="D1221" s="1014">
        <v>7400701</v>
      </c>
      <c r="E1221" s="1018" t="s">
        <v>2052</v>
      </c>
      <c r="F1221" s="1016" t="s">
        <v>2048</v>
      </c>
    </row>
    <row r="1222" spans="2:6" ht="20.100000000000001" customHeight="1" x14ac:dyDescent="0.4">
      <c r="B1222" s="1012" t="str">
        <f t="shared" si="19"/>
        <v>케미컬7400702</v>
      </c>
      <c r="C1222" s="1017" t="s">
        <v>674</v>
      </c>
      <c r="D1222" s="1014">
        <v>7400702</v>
      </c>
      <c r="E1222" s="1018" t="s">
        <v>2053</v>
      </c>
      <c r="F1222" s="1016" t="s">
        <v>2048</v>
      </c>
    </row>
    <row r="1223" spans="2:6" ht="20.100000000000001" customHeight="1" x14ac:dyDescent="0.4">
      <c r="B1223" s="1012" t="str">
        <f t="shared" si="19"/>
        <v>케미컬7400801</v>
      </c>
      <c r="C1223" s="1017" t="s">
        <v>674</v>
      </c>
      <c r="D1223" s="1014">
        <v>7400801</v>
      </c>
      <c r="E1223" s="1018" t="s">
        <v>2054</v>
      </c>
      <c r="F1223" s="1016" t="s">
        <v>2048</v>
      </c>
    </row>
    <row r="1224" spans="2:6" ht="20.100000000000001" customHeight="1" x14ac:dyDescent="0.4">
      <c r="B1224" s="1012" t="str">
        <f t="shared" si="19"/>
        <v>케미컬7400802</v>
      </c>
      <c r="C1224" s="1017" t="s">
        <v>674</v>
      </c>
      <c r="D1224" s="1014">
        <v>7400802</v>
      </c>
      <c r="E1224" s="1018" t="s">
        <v>2055</v>
      </c>
      <c r="F1224" s="1016" t="s">
        <v>2048</v>
      </c>
    </row>
    <row r="1225" spans="2:6" ht="20.100000000000001" customHeight="1" x14ac:dyDescent="0.4">
      <c r="B1225" s="1012" t="str">
        <f t="shared" si="19"/>
        <v>케미컬7400901</v>
      </c>
      <c r="C1225" s="1017" t="s">
        <v>674</v>
      </c>
      <c r="D1225" s="1014">
        <v>7400901</v>
      </c>
      <c r="E1225" s="1018" t="s">
        <v>2056</v>
      </c>
      <c r="F1225" s="1016" t="s">
        <v>2057</v>
      </c>
    </row>
    <row r="1226" spans="2:6" ht="20.100000000000001" customHeight="1" x14ac:dyDescent="0.4">
      <c r="B1226" s="1012" t="str">
        <f t="shared" si="19"/>
        <v>케미컬7400902</v>
      </c>
      <c r="C1226" s="1017" t="s">
        <v>674</v>
      </c>
      <c r="D1226" s="1014">
        <v>7400902</v>
      </c>
      <c r="E1226" s="1018" t="s">
        <v>2058</v>
      </c>
      <c r="F1226" s="1016" t="s">
        <v>2057</v>
      </c>
    </row>
    <row r="1227" spans="2:6" ht="20.100000000000001" customHeight="1" x14ac:dyDescent="0.4">
      <c r="B1227" s="1012" t="str">
        <f t="shared" si="19"/>
        <v>케미컬7401001</v>
      </c>
      <c r="C1227" s="1017" t="s">
        <v>674</v>
      </c>
      <c r="D1227" s="1014">
        <v>7401001</v>
      </c>
      <c r="E1227" s="1018" t="s">
        <v>2059</v>
      </c>
      <c r="F1227" s="1016" t="s">
        <v>2057</v>
      </c>
    </row>
    <row r="1228" spans="2:6" ht="20.100000000000001" customHeight="1" x14ac:dyDescent="0.4">
      <c r="B1228" s="1012" t="str">
        <f t="shared" si="19"/>
        <v>케미컬7401002</v>
      </c>
      <c r="C1228" s="1017" t="s">
        <v>674</v>
      </c>
      <c r="D1228" s="1014">
        <v>7401002</v>
      </c>
      <c r="E1228" s="1018" t="s">
        <v>2060</v>
      </c>
      <c r="F1228" s="1016" t="s">
        <v>2057</v>
      </c>
    </row>
    <row r="1229" spans="2:6" ht="20.100000000000001" customHeight="1" x14ac:dyDescent="0.4">
      <c r="B1229" s="1012" t="str">
        <f t="shared" si="19"/>
        <v>케미컬7401101</v>
      </c>
      <c r="C1229" s="1017" t="s">
        <v>674</v>
      </c>
      <c r="D1229" s="1014">
        <v>7401101</v>
      </c>
      <c r="E1229" s="1018" t="s">
        <v>2061</v>
      </c>
      <c r="F1229" s="1016" t="s">
        <v>2057</v>
      </c>
    </row>
    <row r="1230" spans="2:6" ht="20.100000000000001" customHeight="1" x14ac:dyDescent="0.4">
      <c r="B1230" s="1012" t="str">
        <f t="shared" si="19"/>
        <v>케미컬7401102</v>
      </c>
      <c r="C1230" s="1017" t="s">
        <v>674</v>
      </c>
      <c r="D1230" s="1014">
        <v>7401102</v>
      </c>
      <c r="E1230" s="1018" t="s">
        <v>2062</v>
      </c>
      <c r="F1230" s="1016" t="s">
        <v>2057</v>
      </c>
    </row>
    <row r="1231" spans="2:6" ht="20.100000000000001" customHeight="1" x14ac:dyDescent="0.4">
      <c r="B1231" s="1012" t="str">
        <f t="shared" si="19"/>
        <v>케미컬7401201</v>
      </c>
      <c r="C1231" s="1017" t="s">
        <v>674</v>
      </c>
      <c r="D1231" s="1014">
        <v>7401201</v>
      </c>
      <c r="E1231" s="1018" t="s">
        <v>2063</v>
      </c>
      <c r="F1231" s="1016" t="s">
        <v>2057</v>
      </c>
    </row>
    <row r="1232" spans="2:6" ht="20.100000000000001" customHeight="1" x14ac:dyDescent="0.4">
      <c r="B1232" s="1012" t="str">
        <f t="shared" si="19"/>
        <v>케미컬7401202</v>
      </c>
      <c r="C1232" s="1017" t="s">
        <v>674</v>
      </c>
      <c r="D1232" s="1014">
        <v>7401202</v>
      </c>
      <c r="E1232" s="1018" t="s">
        <v>2064</v>
      </c>
      <c r="F1232" s="1016" t="s">
        <v>2057</v>
      </c>
    </row>
    <row r="1233" spans="2:6" ht="20.100000000000001" customHeight="1" x14ac:dyDescent="0.4">
      <c r="B1233" s="1012" t="str">
        <f t="shared" si="19"/>
        <v>케미컬7401301</v>
      </c>
      <c r="C1233" s="1017" t="s">
        <v>674</v>
      </c>
      <c r="D1233" s="1014">
        <v>7401301</v>
      </c>
      <c r="E1233" s="1018" t="s">
        <v>2065</v>
      </c>
      <c r="F1233" s="1016" t="s">
        <v>2066</v>
      </c>
    </row>
    <row r="1234" spans="2:6" ht="20.100000000000001" customHeight="1" x14ac:dyDescent="0.4">
      <c r="B1234" s="1012" t="str">
        <f t="shared" si="19"/>
        <v>케미컬7401401</v>
      </c>
      <c r="C1234" s="1017" t="s">
        <v>674</v>
      </c>
      <c r="D1234" s="1014">
        <v>7401401</v>
      </c>
      <c r="E1234" s="1018" t="s">
        <v>2067</v>
      </c>
      <c r="F1234" s="1016" t="s">
        <v>2066</v>
      </c>
    </row>
    <row r="1235" spans="2:6" ht="20.100000000000001" customHeight="1" x14ac:dyDescent="0.4">
      <c r="B1235" s="1012" t="str">
        <f t="shared" si="19"/>
        <v>케미컬7401501</v>
      </c>
      <c r="C1235" s="1017" t="s">
        <v>674</v>
      </c>
      <c r="D1235" s="1014">
        <v>7401501</v>
      </c>
      <c r="E1235" s="1018" t="s">
        <v>2068</v>
      </c>
      <c r="F1235" s="1016" t="s">
        <v>2066</v>
      </c>
    </row>
    <row r="1236" spans="2:6" ht="20.100000000000001" customHeight="1" x14ac:dyDescent="0.4">
      <c r="B1236" s="1012" t="str">
        <f t="shared" si="19"/>
        <v>케미컬7401601</v>
      </c>
      <c r="C1236" s="1017" t="s">
        <v>674</v>
      </c>
      <c r="D1236" s="1014">
        <v>7401601</v>
      </c>
      <c r="E1236" s="1018" t="s">
        <v>2069</v>
      </c>
      <c r="F1236" s="1016" t="s">
        <v>2066</v>
      </c>
    </row>
    <row r="1237" spans="2:6" ht="20.100000000000001" customHeight="1" x14ac:dyDescent="0.4">
      <c r="B1237" s="1012" t="str">
        <f t="shared" si="19"/>
        <v>PFS상업3028802</v>
      </c>
      <c r="C1237" s="1017" t="s">
        <v>49</v>
      </c>
      <c r="D1237" s="1014">
        <v>3028802</v>
      </c>
      <c r="E1237" s="1018" t="s">
        <v>2070</v>
      </c>
      <c r="F1237" s="1016" t="s">
        <v>39</v>
      </c>
    </row>
    <row r="1238" spans="2:6" ht="20.100000000000001" customHeight="1" x14ac:dyDescent="0.4">
      <c r="B1238" s="1012" t="str">
        <f t="shared" si="19"/>
        <v>CSO3037401</v>
      </c>
      <c r="C1238" s="1017" t="s">
        <v>728</v>
      </c>
      <c r="D1238" s="1014">
        <v>3037401</v>
      </c>
      <c r="E1238" s="1018" t="s">
        <v>2071</v>
      </c>
      <c r="F1238" s="1016" t="s">
        <v>927</v>
      </c>
    </row>
    <row r="1239" spans="2:6" ht="20.100000000000001" customHeight="1" x14ac:dyDescent="0.4">
      <c r="B1239" s="1012" t="str">
        <f t="shared" si="19"/>
        <v>CSO3037402</v>
      </c>
      <c r="C1239" s="1017" t="s">
        <v>728</v>
      </c>
      <c r="D1239" s="1014">
        <v>3037402</v>
      </c>
      <c r="E1239" s="1018" t="s">
        <v>2072</v>
      </c>
      <c r="F1239" s="1016" t="s">
        <v>927</v>
      </c>
    </row>
    <row r="1240" spans="2:6" ht="20.100000000000001" customHeight="1" x14ac:dyDescent="0.4">
      <c r="B1240" s="1012" t="str">
        <f t="shared" si="19"/>
        <v>CSO3037301</v>
      </c>
      <c r="C1240" s="1017" t="s">
        <v>728</v>
      </c>
      <c r="D1240" s="1014">
        <v>3037301</v>
      </c>
      <c r="E1240" s="1018" t="s">
        <v>2073</v>
      </c>
      <c r="F1240" s="1016" t="s">
        <v>786</v>
      </c>
    </row>
    <row r="1241" spans="2:6" ht="20.100000000000001" customHeight="1" x14ac:dyDescent="0.4">
      <c r="B1241" s="1012" t="str">
        <f t="shared" si="19"/>
        <v>CSO3037302</v>
      </c>
      <c r="C1241" s="1017" t="s">
        <v>728</v>
      </c>
      <c r="D1241" s="1014">
        <v>3037302</v>
      </c>
      <c r="E1241" s="1018" t="s">
        <v>2074</v>
      </c>
      <c r="F1241" s="1016" t="s">
        <v>786</v>
      </c>
    </row>
    <row r="1242" spans="2:6" ht="20.100000000000001" customHeight="1" x14ac:dyDescent="0.4">
      <c r="B1242" s="1012" t="str">
        <f t="shared" si="19"/>
        <v>CSO3036901</v>
      </c>
      <c r="C1242" s="1017" t="s">
        <v>728</v>
      </c>
      <c r="D1242" s="1014">
        <v>3036901</v>
      </c>
      <c r="E1242" s="1018" t="s">
        <v>2075</v>
      </c>
      <c r="F1242" s="1016" t="s">
        <v>986</v>
      </c>
    </row>
    <row r="1243" spans="2:6" ht="20.100000000000001" customHeight="1" x14ac:dyDescent="0.4">
      <c r="B1243" s="1012" t="str">
        <f t="shared" si="19"/>
        <v>CSO3036902</v>
      </c>
      <c r="C1243" s="1017" t="s">
        <v>728</v>
      </c>
      <c r="D1243" s="1014">
        <v>3036902</v>
      </c>
      <c r="E1243" s="1018" t="s">
        <v>2076</v>
      </c>
      <c r="F1243" s="1016" t="s">
        <v>986</v>
      </c>
    </row>
    <row r="1244" spans="2:6" ht="20.100000000000001" customHeight="1" x14ac:dyDescent="0.4">
      <c r="B1244" s="1012" t="str">
        <f t="shared" si="19"/>
        <v>CSO3039301</v>
      </c>
      <c r="C1244" s="1017" t="s">
        <v>728</v>
      </c>
      <c r="D1244" s="1014">
        <v>3039301</v>
      </c>
      <c r="E1244" s="1018" t="s">
        <v>2077</v>
      </c>
      <c r="F1244" s="1016" t="s">
        <v>1248</v>
      </c>
    </row>
    <row r="1245" spans="2:6" ht="20.100000000000001" customHeight="1" x14ac:dyDescent="0.4">
      <c r="B1245" s="1012" t="str">
        <f t="shared" si="19"/>
        <v>CSO3039302</v>
      </c>
      <c r="C1245" s="1017" t="s">
        <v>728</v>
      </c>
      <c r="D1245" s="1014">
        <v>3039302</v>
      </c>
      <c r="E1245" s="1018" t="s">
        <v>2078</v>
      </c>
      <c r="F1245" s="1016" t="s">
        <v>1248</v>
      </c>
    </row>
    <row r="1246" spans="2:6" ht="20.100000000000001" customHeight="1" x14ac:dyDescent="0.4">
      <c r="B1246" s="1012" t="str">
        <f t="shared" si="19"/>
        <v>PFS상업3018719</v>
      </c>
      <c r="C1246" s="1017" t="s">
        <v>49</v>
      </c>
      <c r="D1246" s="1014">
        <v>3018719</v>
      </c>
      <c r="E1246" s="1018" t="s">
        <v>2079</v>
      </c>
      <c r="F1246" s="1016" t="s">
        <v>39</v>
      </c>
    </row>
    <row r="1247" spans="2:6" ht="20.100000000000001" customHeight="1" x14ac:dyDescent="0.4">
      <c r="B1247" s="1012" t="str">
        <f t="shared" si="19"/>
        <v>PFS상업3019931</v>
      </c>
      <c r="C1247" s="1017" t="s">
        <v>49</v>
      </c>
      <c r="D1247" s="1014">
        <v>3019931</v>
      </c>
      <c r="E1247" s="1018" t="s">
        <v>2080</v>
      </c>
      <c r="F1247" s="1016" t="s">
        <v>40</v>
      </c>
    </row>
    <row r="1248" spans="2:6" ht="20.100000000000001" customHeight="1" x14ac:dyDescent="0.4">
      <c r="B1248" s="1012" t="str">
        <f t="shared" si="19"/>
        <v>PFS상업3019932</v>
      </c>
      <c r="C1248" s="1017" t="s">
        <v>49</v>
      </c>
      <c r="D1248" s="1014">
        <v>3019932</v>
      </c>
      <c r="E1248" s="1018" t="s">
        <v>2081</v>
      </c>
      <c r="F1248" s="1016" t="s">
        <v>40</v>
      </c>
    </row>
    <row r="1249" spans="2:6" ht="20.100000000000001" customHeight="1" x14ac:dyDescent="0.4">
      <c r="B1249" s="1012" t="str">
        <f t="shared" si="19"/>
        <v>CSO3036401</v>
      </c>
      <c r="C1249" s="1017" t="s">
        <v>728</v>
      </c>
      <c r="D1249" s="1014">
        <v>3036401</v>
      </c>
      <c r="E1249" s="1018" t="s">
        <v>2082</v>
      </c>
      <c r="F1249" s="1016" t="s">
        <v>1245</v>
      </c>
    </row>
    <row r="1250" spans="2:6" ht="20.100000000000001" customHeight="1" x14ac:dyDescent="0.4">
      <c r="B1250" s="1012" t="str">
        <f t="shared" si="19"/>
        <v>CSO3036402</v>
      </c>
      <c r="C1250" s="1017" t="s">
        <v>728</v>
      </c>
      <c r="D1250" s="1014">
        <v>3036402</v>
      </c>
      <c r="E1250" s="1018" t="s">
        <v>2083</v>
      </c>
      <c r="F1250" s="1016" t="s">
        <v>1245</v>
      </c>
    </row>
    <row r="1251" spans="2:6" ht="20.100000000000001" customHeight="1" x14ac:dyDescent="0.4">
      <c r="B1251" s="1012" t="str">
        <f t="shared" si="19"/>
        <v>CSO3034902</v>
      </c>
      <c r="C1251" s="1017" t="s">
        <v>728</v>
      </c>
      <c r="D1251" s="1014">
        <v>3034902</v>
      </c>
      <c r="E1251" s="1018" t="s">
        <v>2084</v>
      </c>
      <c r="F1251" s="1016" t="s">
        <v>1106</v>
      </c>
    </row>
    <row r="1252" spans="2:6" ht="20.100000000000001" customHeight="1" x14ac:dyDescent="0.4">
      <c r="B1252" s="1012" t="str">
        <f t="shared" si="19"/>
        <v>CSO3034901</v>
      </c>
      <c r="C1252" s="1017" t="s">
        <v>728</v>
      </c>
      <c r="D1252" s="1014">
        <v>3034901</v>
      </c>
      <c r="E1252" s="1018" t="s">
        <v>2085</v>
      </c>
      <c r="F1252" s="1016" t="s">
        <v>1106</v>
      </c>
    </row>
    <row r="1253" spans="2:6" ht="20.100000000000001" customHeight="1" x14ac:dyDescent="0.4">
      <c r="B1253" s="1012" t="str">
        <f t="shared" si="19"/>
        <v>CSO3036801</v>
      </c>
      <c r="C1253" s="1017" t="s">
        <v>728</v>
      </c>
      <c r="D1253" s="1014">
        <v>3036801</v>
      </c>
      <c r="E1253" s="1018" t="s">
        <v>2086</v>
      </c>
      <c r="F1253" s="1016" t="s">
        <v>1300</v>
      </c>
    </row>
    <row r="1254" spans="2:6" ht="20.100000000000001" customHeight="1" x14ac:dyDescent="0.4">
      <c r="B1254" s="1012" t="str">
        <f t="shared" si="19"/>
        <v>CSO3036802</v>
      </c>
      <c r="C1254" s="1017" t="s">
        <v>728</v>
      </c>
      <c r="D1254" s="1014">
        <v>3036802</v>
      </c>
      <c r="E1254" s="1018" t="s">
        <v>2087</v>
      </c>
      <c r="F1254" s="1016" t="s">
        <v>1300</v>
      </c>
    </row>
    <row r="1255" spans="2:6" ht="20.100000000000001" customHeight="1" x14ac:dyDescent="0.4">
      <c r="B1255" s="1012" t="str">
        <f t="shared" si="19"/>
        <v>CSO3038301</v>
      </c>
      <c r="C1255" s="1017" t="s">
        <v>728</v>
      </c>
      <c r="D1255" s="1014">
        <v>3038301</v>
      </c>
      <c r="E1255" s="1018" t="s">
        <v>2088</v>
      </c>
      <c r="F1255" s="1016" t="s">
        <v>1284</v>
      </c>
    </row>
    <row r="1256" spans="2:6" ht="20.100000000000001" customHeight="1" x14ac:dyDescent="0.4">
      <c r="B1256" s="1012" t="str">
        <f t="shared" si="19"/>
        <v>PFS상업3018908</v>
      </c>
      <c r="C1256" s="1017" t="s">
        <v>49</v>
      </c>
      <c r="D1256" s="1014">
        <v>3018908</v>
      </c>
      <c r="E1256" s="1018" t="s">
        <v>2089</v>
      </c>
      <c r="F1256" s="1016" t="s">
        <v>39</v>
      </c>
    </row>
    <row r="1257" spans="2:6" ht="20.100000000000001" customHeight="1" x14ac:dyDescent="0.4">
      <c r="B1257" s="1012" t="str">
        <f t="shared" si="19"/>
        <v>PFS상업3019935</v>
      </c>
      <c r="C1257" s="1017" t="s">
        <v>49</v>
      </c>
      <c r="D1257" s="1014">
        <v>3019935</v>
      </c>
      <c r="E1257" s="1018" t="s">
        <v>2090</v>
      </c>
      <c r="F1257" s="1016" t="s">
        <v>40</v>
      </c>
    </row>
    <row r="1258" spans="2:6" ht="20.100000000000001" customHeight="1" x14ac:dyDescent="0.4">
      <c r="B1258" s="1012" t="str">
        <f t="shared" si="19"/>
        <v>PFS상업3019936</v>
      </c>
      <c r="C1258" s="1017" t="s">
        <v>49</v>
      </c>
      <c r="D1258" s="1014">
        <v>3019936</v>
      </c>
      <c r="E1258" s="1018" t="s">
        <v>2091</v>
      </c>
      <c r="F1258" s="1016" t="s">
        <v>40</v>
      </c>
    </row>
    <row r="1259" spans="2:6" ht="20.100000000000001" customHeight="1" x14ac:dyDescent="0.4">
      <c r="B1259" s="1012" t="str">
        <f t="shared" si="19"/>
        <v>PFS상업3022104</v>
      </c>
      <c r="C1259" s="1017" t="s">
        <v>49</v>
      </c>
      <c r="D1259" s="1014">
        <v>3022104</v>
      </c>
      <c r="E1259" s="1018" t="s">
        <v>2092</v>
      </c>
      <c r="F1259" s="1016" t="s">
        <v>40</v>
      </c>
    </row>
    <row r="1260" spans="2:6" ht="20.100000000000001" customHeight="1" x14ac:dyDescent="0.4">
      <c r="B1260" s="1012" t="str">
        <f t="shared" si="19"/>
        <v>PFS상업3040701</v>
      </c>
      <c r="C1260" s="1017" t="s">
        <v>49</v>
      </c>
      <c r="D1260" s="1014">
        <v>3040701</v>
      </c>
      <c r="E1260" s="1018" t="s">
        <v>2093</v>
      </c>
      <c r="F1260" s="1016" t="s">
        <v>39</v>
      </c>
    </row>
    <row r="1261" spans="2:6" ht="20.100000000000001" customHeight="1" x14ac:dyDescent="0.4">
      <c r="B1261" s="1012" t="str">
        <f t="shared" si="19"/>
        <v>PFS상업3040702</v>
      </c>
      <c r="C1261" s="1017" t="s">
        <v>49</v>
      </c>
      <c r="D1261" s="1014">
        <v>3040702</v>
      </c>
      <c r="E1261" s="1018" t="s">
        <v>2094</v>
      </c>
      <c r="F1261" s="1016" t="s">
        <v>39</v>
      </c>
    </row>
    <row r="1262" spans="2:6" ht="20.100000000000001" customHeight="1" x14ac:dyDescent="0.4">
      <c r="B1262" s="1012" t="str">
        <f t="shared" si="19"/>
        <v>PFS상업3040703</v>
      </c>
      <c r="C1262" s="1017" t="s">
        <v>49</v>
      </c>
      <c r="D1262" s="1014">
        <v>3040703</v>
      </c>
      <c r="E1262" s="1018" t="s">
        <v>2095</v>
      </c>
      <c r="F1262" s="1016" t="s">
        <v>39</v>
      </c>
    </row>
    <row r="1263" spans="2:6" ht="20.100000000000001" customHeight="1" x14ac:dyDescent="0.4">
      <c r="B1263" s="1012" t="str">
        <f t="shared" si="19"/>
        <v>CSO3037001</v>
      </c>
      <c r="C1263" s="1017" t="s">
        <v>728</v>
      </c>
      <c r="D1263" s="1014">
        <v>3037001</v>
      </c>
      <c r="E1263" s="1018" t="s">
        <v>2096</v>
      </c>
      <c r="F1263" s="1016" t="s">
        <v>986</v>
      </c>
    </row>
    <row r="1264" spans="2:6" ht="20.100000000000001" customHeight="1" x14ac:dyDescent="0.4">
      <c r="B1264" s="1012" t="str">
        <f t="shared" si="19"/>
        <v>CSO3040301</v>
      </c>
      <c r="C1264" s="1017" t="s">
        <v>728</v>
      </c>
      <c r="D1264" s="1014">
        <v>3040301</v>
      </c>
      <c r="E1264" s="1018" t="s">
        <v>2097</v>
      </c>
      <c r="F1264" s="1016" t="s">
        <v>1222</v>
      </c>
    </row>
    <row r="1265" spans="2:6" ht="20.100000000000001" customHeight="1" x14ac:dyDescent="0.4">
      <c r="B1265" s="1012" t="str">
        <f t="shared" si="19"/>
        <v>CSO3038002</v>
      </c>
      <c r="C1265" s="1017" t="s">
        <v>728</v>
      </c>
      <c r="D1265" s="1014">
        <v>3038002</v>
      </c>
      <c r="E1265" s="1018" t="s">
        <v>2098</v>
      </c>
      <c r="F1265" s="1016" t="s">
        <v>1193</v>
      </c>
    </row>
    <row r="1266" spans="2:6" ht="20.100000000000001" customHeight="1" x14ac:dyDescent="0.4">
      <c r="B1266" s="1012" t="str">
        <f t="shared" si="19"/>
        <v>CSO3040201</v>
      </c>
      <c r="C1266" s="1017" t="s">
        <v>728</v>
      </c>
      <c r="D1266" s="1014">
        <v>3040201</v>
      </c>
      <c r="E1266" s="1018" t="s">
        <v>2099</v>
      </c>
      <c r="F1266" s="1016" t="s">
        <v>1222</v>
      </c>
    </row>
    <row r="1267" spans="2:6" ht="20.100000000000001" customHeight="1" x14ac:dyDescent="0.4">
      <c r="B1267" s="1012" t="str">
        <f t="shared" si="19"/>
        <v>CSO3038001</v>
      </c>
      <c r="C1267" s="1017" t="s">
        <v>728</v>
      </c>
      <c r="D1267" s="1014">
        <v>3038001</v>
      </c>
      <c r="E1267" s="1018" t="s">
        <v>2100</v>
      </c>
      <c r="F1267" s="1016" t="s">
        <v>1193</v>
      </c>
    </row>
    <row r="1268" spans="2:6" ht="20.100000000000001" customHeight="1" x14ac:dyDescent="0.4">
      <c r="B1268" s="1012" t="str">
        <f t="shared" si="19"/>
        <v>CSO3039101</v>
      </c>
      <c r="C1268" s="1017" t="s">
        <v>728</v>
      </c>
      <c r="D1268" s="1014">
        <v>3039101</v>
      </c>
      <c r="E1268" s="1018" t="s">
        <v>2101</v>
      </c>
      <c r="F1268" s="1016" t="s">
        <v>1184</v>
      </c>
    </row>
    <row r="1269" spans="2:6" ht="20.100000000000001" customHeight="1" x14ac:dyDescent="0.4">
      <c r="B1269" s="1012" t="str">
        <f t="shared" si="19"/>
        <v>CSO3039102</v>
      </c>
      <c r="C1269" s="1017" t="s">
        <v>728</v>
      </c>
      <c r="D1269" s="1014">
        <v>3039102</v>
      </c>
      <c r="E1269" s="1018" t="s">
        <v>2102</v>
      </c>
      <c r="F1269" s="1016" t="s">
        <v>1184</v>
      </c>
    </row>
    <row r="1270" spans="2:6" ht="20.100000000000001" customHeight="1" x14ac:dyDescent="0.4">
      <c r="B1270" s="1012" t="str">
        <f t="shared" si="19"/>
        <v>케미컬3039701</v>
      </c>
      <c r="C1270" s="1017" t="s">
        <v>674</v>
      </c>
      <c r="D1270" s="1014">
        <v>3039701</v>
      </c>
      <c r="E1270" s="1018" t="s">
        <v>2103</v>
      </c>
      <c r="F1270" s="1016" t="s">
        <v>703</v>
      </c>
    </row>
    <row r="1271" spans="2:6" ht="20.100000000000001" customHeight="1" x14ac:dyDescent="0.4">
      <c r="B1271" s="1012" t="str">
        <f t="shared" si="19"/>
        <v>CSO3042501</v>
      </c>
      <c r="C1271" s="1017" t="s">
        <v>728</v>
      </c>
      <c r="D1271" s="1014">
        <v>3042501</v>
      </c>
      <c r="E1271" s="1018" t="s">
        <v>2104</v>
      </c>
      <c r="F1271" s="1016" t="s">
        <v>1164</v>
      </c>
    </row>
    <row r="1272" spans="2:6" ht="20.100000000000001" customHeight="1" x14ac:dyDescent="0.4">
      <c r="B1272" s="1012" t="str">
        <f t="shared" si="19"/>
        <v>CSO3042601</v>
      </c>
      <c r="C1272" s="1017" t="s">
        <v>728</v>
      </c>
      <c r="D1272" s="1014">
        <v>3042601</v>
      </c>
      <c r="E1272" s="1018" t="s">
        <v>2105</v>
      </c>
      <c r="F1272" s="1016" t="s">
        <v>1164</v>
      </c>
    </row>
    <row r="1273" spans="2:6" ht="20.100000000000001" customHeight="1" x14ac:dyDescent="0.4">
      <c r="B1273" s="1012" t="str">
        <f t="shared" si="19"/>
        <v>CSO3037901</v>
      </c>
      <c r="C1273" s="1017" t="s">
        <v>728</v>
      </c>
      <c r="D1273" s="1014">
        <v>3037901</v>
      </c>
      <c r="E1273" s="1018" t="s">
        <v>2106</v>
      </c>
      <c r="F1273" s="1016" t="s">
        <v>1092</v>
      </c>
    </row>
    <row r="1274" spans="2:6" ht="20.100000000000001" customHeight="1" x14ac:dyDescent="0.4">
      <c r="B1274" s="1012" t="str">
        <f t="shared" si="19"/>
        <v>CSO3037902</v>
      </c>
      <c r="C1274" s="1017" t="s">
        <v>728</v>
      </c>
      <c r="D1274" s="1014">
        <v>3037902</v>
      </c>
      <c r="E1274" s="1018" t="s">
        <v>2107</v>
      </c>
      <c r="F1274" s="1016" t="s">
        <v>1092</v>
      </c>
    </row>
    <row r="1275" spans="2:6" ht="20.100000000000001" customHeight="1" x14ac:dyDescent="0.4">
      <c r="B1275" s="1012" t="str">
        <f t="shared" si="19"/>
        <v>CSO3040001</v>
      </c>
      <c r="C1275" s="1017" t="s">
        <v>728</v>
      </c>
      <c r="D1275" s="1014">
        <v>3040001</v>
      </c>
      <c r="E1275" s="1018" t="s">
        <v>2108</v>
      </c>
      <c r="F1275" s="1016" t="s">
        <v>1131</v>
      </c>
    </row>
    <row r="1276" spans="2:6" ht="20.100000000000001" customHeight="1" x14ac:dyDescent="0.4">
      <c r="B1276" s="1012" t="str">
        <f t="shared" si="19"/>
        <v>CSO3040101</v>
      </c>
      <c r="C1276" s="1017" t="s">
        <v>728</v>
      </c>
      <c r="D1276" s="1014">
        <v>3040101</v>
      </c>
      <c r="E1276" s="1018" t="s">
        <v>2109</v>
      </c>
      <c r="F1276" s="1016" t="s">
        <v>1131</v>
      </c>
    </row>
    <row r="1277" spans="2:6" ht="20.100000000000001" customHeight="1" x14ac:dyDescent="0.4">
      <c r="B1277" s="1012" t="str">
        <f t="shared" si="19"/>
        <v>CSO3038501</v>
      </c>
      <c r="C1277" s="1017" t="s">
        <v>728</v>
      </c>
      <c r="D1277" s="1014">
        <v>3038501</v>
      </c>
      <c r="E1277" s="1018" t="s">
        <v>2110</v>
      </c>
      <c r="F1277" s="1016" t="s">
        <v>1158</v>
      </c>
    </row>
    <row r="1278" spans="2:6" ht="20.100000000000001" customHeight="1" x14ac:dyDescent="0.4">
      <c r="B1278" s="1012" t="str">
        <f t="shared" si="19"/>
        <v>CSO3038801</v>
      </c>
      <c r="C1278" s="1017" t="s">
        <v>728</v>
      </c>
      <c r="D1278" s="1014">
        <v>3038801</v>
      </c>
      <c r="E1278" s="1018" t="s">
        <v>2111</v>
      </c>
      <c r="F1278" s="1016" t="s">
        <v>1120</v>
      </c>
    </row>
    <row r="1279" spans="2:6" ht="20.100000000000001" customHeight="1" x14ac:dyDescent="0.4">
      <c r="B1279" s="1012" t="str">
        <f t="shared" si="19"/>
        <v>CSO3038802</v>
      </c>
      <c r="C1279" s="1017" t="s">
        <v>728</v>
      </c>
      <c r="D1279" s="1014">
        <v>3038802</v>
      </c>
      <c r="E1279" s="1018" t="s">
        <v>2112</v>
      </c>
      <c r="F1279" s="1016" t="s">
        <v>1120</v>
      </c>
    </row>
    <row r="1280" spans="2:6" ht="20.100000000000001" customHeight="1" x14ac:dyDescent="0.4">
      <c r="B1280" s="1012" t="str">
        <f t="shared" si="19"/>
        <v>CSO3040501</v>
      </c>
      <c r="C1280" s="1017" t="s">
        <v>728</v>
      </c>
      <c r="D1280" s="1014">
        <v>3040501</v>
      </c>
      <c r="E1280" s="1018" t="s">
        <v>2113</v>
      </c>
      <c r="F1280" s="1016" t="s">
        <v>879</v>
      </c>
    </row>
    <row r="1281" spans="2:6" ht="20.100000000000001" customHeight="1" x14ac:dyDescent="0.4">
      <c r="B1281" s="1012" t="str">
        <f t="shared" si="19"/>
        <v>CSO3040601</v>
      </c>
      <c r="C1281" s="1017" t="s">
        <v>728</v>
      </c>
      <c r="D1281" s="1014">
        <v>3040601</v>
      </c>
      <c r="E1281" s="1018" t="s">
        <v>2114</v>
      </c>
      <c r="F1281" s="1016" t="s">
        <v>879</v>
      </c>
    </row>
    <row r="1282" spans="2:6" ht="20.100000000000001" customHeight="1" x14ac:dyDescent="0.4">
      <c r="B1282" s="1012" t="str">
        <f t="shared" si="19"/>
        <v>케미컬2400300</v>
      </c>
      <c r="C1282" s="1017" t="s">
        <v>674</v>
      </c>
      <c r="D1282" s="1014">
        <v>2400300</v>
      </c>
      <c r="E1282" s="1018" t="s">
        <v>2115</v>
      </c>
      <c r="F1282" s="1016" t="s">
        <v>1318</v>
      </c>
    </row>
    <row r="1283" spans="2:6" ht="20.100000000000001" customHeight="1" x14ac:dyDescent="0.4">
      <c r="B1283" s="1012" t="str">
        <f t="shared" si="19"/>
        <v>CSO3036501</v>
      </c>
      <c r="C1283" s="1017" t="s">
        <v>728</v>
      </c>
      <c r="D1283" s="1014">
        <v>3036501</v>
      </c>
      <c r="E1283" s="1018" t="s">
        <v>2116</v>
      </c>
      <c r="F1283" s="1016" t="s">
        <v>848</v>
      </c>
    </row>
    <row r="1284" spans="2:6" ht="20.100000000000001" customHeight="1" x14ac:dyDescent="0.4">
      <c r="B1284" s="1012" t="str">
        <f t="shared" ref="B1284:B1347" si="20">C1284&amp;D1284</f>
        <v>CSO3036502</v>
      </c>
      <c r="C1284" s="1017" t="s">
        <v>728</v>
      </c>
      <c r="D1284" s="1014">
        <v>3036502</v>
      </c>
      <c r="E1284" s="1018" t="s">
        <v>2117</v>
      </c>
      <c r="F1284" s="1016" t="s">
        <v>848</v>
      </c>
    </row>
    <row r="1285" spans="2:6" ht="20.100000000000001" customHeight="1" x14ac:dyDescent="0.4">
      <c r="B1285" s="1012" t="str">
        <f t="shared" si="20"/>
        <v>CSO3041501</v>
      </c>
      <c r="C1285" s="1017" t="s">
        <v>728</v>
      </c>
      <c r="D1285" s="1014">
        <v>3041501</v>
      </c>
      <c r="E1285" s="1018" t="s">
        <v>2118</v>
      </c>
      <c r="F1285" s="1016" t="s">
        <v>1222</v>
      </c>
    </row>
    <row r="1286" spans="2:6" ht="20.100000000000001" customHeight="1" x14ac:dyDescent="0.4">
      <c r="B1286" s="1012" t="str">
        <f t="shared" si="20"/>
        <v>CSO3041702</v>
      </c>
      <c r="C1286" s="1017" t="s">
        <v>728</v>
      </c>
      <c r="D1286" s="1014">
        <v>3041702</v>
      </c>
      <c r="E1286" s="1018" t="s">
        <v>2119</v>
      </c>
      <c r="F1286" s="1016" t="s">
        <v>939</v>
      </c>
    </row>
    <row r="1287" spans="2:6" ht="20.100000000000001" customHeight="1" x14ac:dyDescent="0.4">
      <c r="B1287" s="1012" t="str">
        <f t="shared" si="20"/>
        <v>CSO3040401</v>
      </c>
      <c r="C1287" s="1017" t="s">
        <v>728</v>
      </c>
      <c r="D1287" s="1014">
        <v>3040401</v>
      </c>
      <c r="E1287" s="1018" t="s">
        <v>2120</v>
      </c>
      <c r="F1287" s="1016" t="s">
        <v>1089</v>
      </c>
    </row>
    <row r="1288" spans="2:6" ht="20.100000000000001" customHeight="1" x14ac:dyDescent="0.4">
      <c r="B1288" s="1012" t="str">
        <f t="shared" si="20"/>
        <v>PFS상업3019539</v>
      </c>
      <c r="C1288" s="1017" t="s">
        <v>49</v>
      </c>
      <c r="D1288" s="1014">
        <v>3019539</v>
      </c>
      <c r="E1288" s="1018" t="s">
        <v>2121</v>
      </c>
      <c r="F1288" s="1016" t="s">
        <v>40</v>
      </c>
    </row>
    <row r="1289" spans="2:6" ht="20.100000000000001" customHeight="1" x14ac:dyDescent="0.4">
      <c r="B1289" s="1012" t="str">
        <f t="shared" si="20"/>
        <v>PFS상업3019933</v>
      </c>
      <c r="C1289" s="1017" t="s">
        <v>49</v>
      </c>
      <c r="D1289" s="1014">
        <v>3019933</v>
      </c>
      <c r="E1289" s="1018" t="s">
        <v>2122</v>
      </c>
      <c r="F1289" s="1016" t="s">
        <v>40</v>
      </c>
    </row>
    <row r="1290" spans="2:6" ht="20.100000000000001" customHeight="1" x14ac:dyDescent="0.4">
      <c r="B1290" s="1012" t="str">
        <f t="shared" si="20"/>
        <v>PFS상업3019934</v>
      </c>
      <c r="C1290" s="1017" t="s">
        <v>49</v>
      </c>
      <c r="D1290" s="1014">
        <v>3019934</v>
      </c>
      <c r="E1290" s="1018" t="s">
        <v>2123</v>
      </c>
      <c r="F1290" s="1016" t="s">
        <v>40</v>
      </c>
    </row>
    <row r="1291" spans="2:6" ht="20.100000000000001" customHeight="1" x14ac:dyDescent="0.4">
      <c r="B1291" s="1012" t="str">
        <f t="shared" si="20"/>
        <v>PFS상업3020125</v>
      </c>
      <c r="C1291" s="1017" t="s">
        <v>49</v>
      </c>
      <c r="D1291" s="1014">
        <v>3020125</v>
      </c>
      <c r="E1291" s="1018" t="s">
        <v>2124</v>
      </c>
      <c r="F1291" s="1016" t="s">
        <v>40</v>
      </c>
    </row>
    <row r="1292" spans="2:6" ht="20.100000000000001" customHeight="1" x14ac:dyDescent="0.4">
      <c r="B1292" s="1012" t="str">
        <f t="shared" si="20"/>
        <v>PFS상업3020127</v>
      </c>
      <c r="C1292" s="1017" t="s">
        <v>49</v>
      </c>
      <c r="D1292" s="1014">
        <v>3020127</v>
      </c>
      <c r="E1292" s="1018" t="s">
        <v>2125</v>
      </c>
      <c r="F1292" s="1016" t="s">
        <v>40</v>
      </c>
    </row>
    <row r="1293" spans="2:6" ht="20.100000000000001" customHeight="1" x14ac:dyDescent="0.4">
      <c r="B1293" s="1012" t="str">
        <f t="shared" si="20"/>
        <v>PFS상업3022108</v>
      </c>
      <c r="C1293" s="1017" t="s">
        <v>49</v>
      </c>
      <c r="D1293" s="1014">
        <v>3022108</v>
      </c>
      <c r="E1293" s="1018" t="s">
        <v>2126</v>
      </c>
      <c r="F1293" s="1016" t="s">
        <v>40</v>
      </c>
    </row>
    <row r="1294" spans="2:6" ht="20.100000000000001" customHeight="1" x14ac:dyDescent="0.4">
      <c r="B1294" s="1012" t="str">
        <f t="shared" si="20"/>
        <v>PFS상업3040801</v>
      </c>
      <c r="C1294" s="1017" t="s">
        <v>49</v>
      </c>
      <c r="D1294" s="1014">
        <v>3040801</v>
      </c>
      <c r="E1294" s="1018" t="s">
        <v>2127</v>
      </c>
      <c r="F1294" s="1016" t="s">
        <v>39</v>
      </c>
    </row>
    <row r="1295" spans="2:6" ht="20.100000000000001" customHeight="1" x14ac:dyDescent="0.4">
      <c r="B1295" s="1012" t="str">
        <f t="shared" si="20"/>
        <v>PFS상업3020128</v>
      </c>
      <c r="C1295" s="1017" t="s">
        <v>49</v>
      </c>
      <c r="D1295" s="1014">
        <v>3020128</v>
      </c>
      <c r="E1295" s="1018" t="s">
        <v>2128</v>
      </c>
      <c r="F1295" s="1016" t="s">
        <v>40</v>
      </c>
    </row>
    <row r="1296" spans="2:6" ht="20.100000000000001" customHeight="1" x14ac:dyDescent="0.4">
      <c r="B1296" s="1012" t="str">
        <f t="shared" si="20"/>
        <v>마리나3023301</v>
      </c>
      <c r="C1296" s="1017" t="s">
        <v>1548</v>
      </c>
      <c r="D1296" s="1014">
        <v>3023301</v>
      </c>
      <c r="E1296" s="1018" t="s">
        <v>2129</v>
      </c>
      <c r="F1296" s="1016" t="s">
        <v>554</v>
      </c>
    </row>
    <row r="1297" spans="2:6" ht="20.100000000000001" customHeight="1" x14ac:dyDescent="0.4">
      <c r="B1297" s="1012" t="str">
        <f t="shared" si="20"/>
        <v>마리나3023401</v>
      </c>
      <c r="C1297" s="1017" t="s">
        <v>1548</v>
      </c>
      <c r="D1297" s="1014">
        <v>3023401</v>
      </c>
      <c r="E1297" s="1018" t="s">
        <v>2130</v>
      </c>
      <c r="F1297" s="1016" t="s">
        <v>554</v>
      </c>
    </row>
    <row r="1298" spans="2:6" ht="20.100000000000001" customHeight="1" x14ac:dyDescent="0.4">
      <c r="B1298" s="1012" t="str">
        <f t="shared" si="20"/>
        <v>CSO3038701</v>
      </c>
      <c r="C1298" s="1017" t="s">
        <v>728</v>
      </c>
      <c r="D1298" s="1014">
        <v>3038701</v>
      </c>
      <c r="E1298" s="1018" t="s">
        <v>2131</v>
      </c>
      <c r="F1298" s="1016" t="s">
        <v>979</v>
      </c>
    </row>
    <row r="1299" spans="2:6" ht="20.100000000000001" customHeight="1" x14ac:dyDescent="0.4">
      <c r="B1299" s="1012" t="str">
        <f t="shared" si="20"/>
        <v>CSO3038702</v>
      </c>
      <c r="C1299" s="1017" t="s">
        <v>728</v>
      </c>
      <c r="D1299" s="1014">
        <v>3038702</v>
      </c>
      <c r="E1299" s="1018" t="s">
        <v>2132</v>
      </c>
      <c r="F1299" s="1016" t="s">
        <v>979</v>
      </c>
    </row>
    <row r="1300" spans="2:6" ht="20.100000000000001" customHeight="1" x14ac:dyDescent="0.4">
      <c r="B1300" s="1012" t="str">
        <f t="shared" si="20"/>
        <v>CSO3041701</v>
      </c>
      <c r="C1300" s="1017" t="s">
        <v>728</v>
      </c>
      <c r="D1300" s="1014">
        <v>3041701</v>
      </c>
      <c r="E1300" s="1018" t="s">
        <v>2133</v>
      </c>
      <c r="F1300" s="1016" t="s">
        <v>939</v>
      </c>
    </row>
    <row r="1301" spans="2:6" ht="20.100000000000001" customHeight="1" x14ac:dyDescent="0.4">
      <c r="B1301" s="1012" t="str">
        <f t="shared" si="20"/>
        <v>CSO2112400</v>
      </c>
      <c r="C1301" s="1017" t="s">
        <v>728</v>
      </c>
      <c r="D1301" s="1014">
        <v>2112400</v>
      </c>
      <c r="E1301" s="1018" t="s">
        <v>2134</v>
      </c>
      <c r="F1301" s="1016" t="s">
        <v>1050</v>
      </c>
    </row>
    <row r="1302" spans="2:6" ht="20.100000000000001" customHeight="1" x14ac:dyDescent="0.4">
      <c r="B1302" s="1012" t="str">
        <f t="shared" si="20"/>
        <v>CSO3037002</v>
      </c>
      <c r="C1302" s="1017" t="s">
        <v>728</v>
      </c>
      <c r="D1302" s="1014">
        <v>3037002</v>
      </c>
      <c r="E1302" s="1018" t="s">
        <v>2135</v>
      </c>
      <c r="F1302" s="1016" t="s">
        <v>986</v>
      </c>
    </row>
    <row r="1303" spans="2:6" ht="20.100000000000001" customHeight="1" x14ac:dyDescent="0.4">
      <c r="B1303" s="1012" t="str">
        <f t="shared" si="20"/>
        <v>CSO3042101</v>
      </c>
      <c r="C1303" s="1017" t="s">
        <v>728</v>
      </c>
      <c r="D1303" s="1014">
        <v>3042101</v>
      </c>
      <c r="E1303" s="1018" t="s">
        <v>2136</v>
      </c>
      <c r="F1303" s="1016" t="s">
        <v>1308</v>
      </c>
    </row>
    <row r="1304" spans="2:6" ht="20.100000000000001" customHeight="1" x14ac:dyDescent="0.4">
      <c r="B1304" s="1012" t="str">
        <f t="shared" si="20"/>
        <v>CSO3042102</v>
      </c>
      <c r="C1304" s="1017" t="s">
        <v>728</v>
      </c>
      <c r="D1304" s="1014">
        <v>3042102</v>
      </c>
      <c r="E1304" s="1018" t="s">
        <v>2137</v>
      </c>
      <c r="F1304" s="1016" t="s">
        <v>1308</v>
      </c>
    </row>
    <row r="1305" spans="2:6" ht="20.100000000000001" customHeight="1" x14ac:dyDescent="0.4">
      <c r="B1305" s="1012" t="str">
        <f t="shared" si="20"/>
        <v>PFS상업3019540</v>
      </c>
      <c r="C1305" s="1017" t="s">
        <v>49</v>
      </c>
      <c r="D1305" s="1014">
        <v>3019540</v>
      </c>
      <c r="E1305" s="1018" t="s">
        <v>2138</v>
      </c>
      <c r="F1305" s="1016" t="s">
        <v>40</v>
      </c>
    </row>
    <row r="1306" spans="2:6" ht="20.100000000000001" customHeight="1" x14ac:dyDescent="0.4">
      <c r="B1306" s="1012" t="str">
        <f t="shared" si="20"/>
        <v>PFS상업3022106</v>
      </c>
      <c r="C1306" s="1017" t="s">
        <v>49</v>
      </c>
      <c r="D1306" s="1014">
        <v>3022106</v>
      </c>
      <c r="E1306" s="1018" t="s">
        <v>2139</v>
      </c>
      <c r="F1306" s="1016" t="s">
        <v>40</v>
      </c>
    </row>
    <row r="1307" spans="2:6" ht="20.100000000000001" customHeight="1" x14ac:dyDescent="0.4">
      <c r="B1307" s="1012" t="str">
        <f t="shared" si="20"/>
        <v>PFS상업3022109</v>
      </c>
      <c r="C1307" s="1017" t="s">
        <v>49</v>
      </c>
      <c r="D1307" s="1014">
        <v>3022109</v>
      </c>
      <c r="E1307" s="1018" t="s">
        <v>2140</v>
      </c>
      <c r="F1307" s="1016" t="s">
        <v>40</v>
      </c>
    </row>
    <row r="1308" spans="2:6" ht="20.100000000000001" customHeight="1" x14ac:dyDescent="0.4">
      <c r="B1308" s="1012" t="str">
        <f t="shared" si="20"/>
        <v>PFS상업3020124</v>
      </c>
      <c r="C1308" s="1017" t="s">
        <v>49</v>
      </c>
      <c r="D1308" s="1014">
        <v>3020124</v>
      </c>
      <c r="E1308" s="1018" t="s">
        <v>2141</v>
      </c>
      <c r="F1308" s="1016" t="s">
        <v>40</v>
      </c>
    </row>
    <row r="1309" spans="2:6" ht="20.100000000000001" customHeight="1" x14ac:dyDescent="0.4">
      <c r="B1309" s="1012" t="str">
        <f t="shared" si="20"/>
        <v>CSO3041201</v>
      </c>
      <c r="C1309" s="1017" t="s">
        <v>728</v>
      </c>
      <c r="D1309" s="1014">
        <v>3041201</v>
      </c>
      <c r="E1309" s="1018" t="s">
        <v>2142</v>
      </c>
      <c r="F1309" s="1016" t="s">
        <v>1059</v>
      </c>
    </row>
    <row r="1310" spans="2:6" ht="20.100000000000001" customHeight="1" x14ac:dyDescent="0.4">
      <c r="B1310" s="1012" t="str">
        <f t="shared" si="20"/>
        <v>CSO3041101</v>
      </c>
      <c r="C1310" s="1017" t="s">
        <v>728</v>
      </c>
      <c r="D1310" s="1014">
        <v>3041101</v>
      </c>
      <c r="E1310" s="1018" t="s">
        <v>2143</v>
      </c>
      <c r="F1310" s="1016" t="s">
        <v>1059</v>
      </c>
    </row>
    <row r="1311" spans="2:6" ht="20.100000000000001" customHeight="1" x14ac:dyDescent="0.4">
      <c r="B1311" s="1012" t="str">
        <f t="shared" si="20"/>
        <v>CSO3041001</v>
      </c>
      <c r="C1311" s="1017" t="s">
        <v>728</v>
      </c>
      <c r="D1311" s="1014">
        <v>3041001</v>
      </c>
      <c r="E1311" s="1018" t="s">
        <v>2144</v>
      </c>
      <c r="F1311" s="1016" t="s">
        <v>1059</v>
      </c>
    </row>
    <row r="1312" spans="2:6" ht="20.100000000000001" customHeight="1" x14ac:dyDescent="0.4">
      <c r="B1312" s="1012" t="str">
        <f t="shared" si="20"/>
        <v>CSO3040901</v>
      </c>
      <c r="C1312" s="1017" t="s">
        <v>728</v>
      </c>
      <c r="D1312" s="1014">
        <v>3040901</v>
      </c>
      <c r="E1312" s="1018" t="s">
        <v>2145</v>
      </c>
      <c r="F1312" s="1016" t="s">
        <v>1059</v>
      </c>
    </row>
    <row r="1313" spans="2:6" ht="20.100000000000001" customHeight="1" x14ac:dyDescent="0.4">
      <c r="B1313" s="1012" t="str">
        <f t="shared" si="20"/>
        <v>CSO3043501</v>
      </c>
      <c r="C1313" s="1017" t="s">
        <v>728</v>
      </c>
      <c r="D1313" s="1014">
        <v>3043501</v>
      </c>
      <c r="E1313" s="1018" t="s">
        <v>2146</v>
      </c>
      <c r="F1313" s="1016" t="s">
        <v>1023</v>
      </c>
    </row>
    <row r="1314" spans="2:6" ht="20.100000000000001" customHeight="1" x14ac:dyDescent="0.4">
      <c r="B1314" s="1012" t="str">
        <f t="shared" si="20"/>
        <v>CSO3043301</v>
      </c>
      <c r="C1314" s="1017" t="s">
        <v>728</v>
      </c>
      <c r="D1314" s="1014">
        <v>3043301</v>
      </c>
      <c r="E1314" s="1018" t="s">
        <v>2147</v>
      </c>
      <c r="F1314" s="1016" t="s">
        <v>1023</v>
      </c>
    </row>
    <row r="1315" spans="2:6" ht="20.100000000000001" customHeight="1" x14ac:dyDescent="0.4">
      <c r="B1315" s="1012" t="str">
        <f t="shared" si="20"/>
        <v>CSO3036702</v>
      </c>
      <c r="C1315" s="1017" t="s">
        <v>728</v>
      </c>
      <c r="D1315" s="1014">
        <v>3036702</v>
      </c>
      <c r="E1315" s="1018" t="s">
        <v>2148</v>
      </c>
      <c r="F1315" s="1016" t="s">
        <v>1300</v>
      </c>
    </row>
    <row r="1316" spans="2:6" ht="20.100000000000001" customHeight="1" x14ac:dyDescent="0.4">
      <c r="B1316" s="1012" t="str">
        <f t="shared" si="20"/>
        <v>CSO3036701</v>
      </c>
      <c r="C1316" s="1017" t="s">
        <v>728</v>
      </c>
      <c r="D1316" s="1014">
        <v>3036701</v>
      </c>
      <c r="E1316" s="1018" t="s">
        <v>2149</v>
      </c>
      <c r="F1316" s="1016" t="s">
        <v>1300</v>
      </c>
    </row>
    <row r="1317" spans="2:6" ht="20.100000000000001" customHeight="1" x14ac:dyDescent="0.4">
      <c r="B1317" s="1012" t="str">
        <f t="shared" si="20"/>
        <v>케미컬3039801</v>
      </c>
      <c r="C1317" s="1017" t="s">
        <v>674</v>
      </c>
      <c r="D1317" s="1014">
        <v>3039801</v>
      </c>
      <c r="E1317" s="1018" t="s">
        <v>2150</v>
      </c>
      <c r="F1317" s="1016" t="s">
        <v>1318</v>
      </c>
    </row>
    <row r="1318" spans="2:6" ht="20.100000000000001" customHeight="1" x14ac:dyDescent="0.4">
      <c r="B1318" s="1012" t="str">
        <f t="shared" si="20"/>
        <v>CSO3042001</v>
      </c>
      <c r="C1318" s="1017" t="s">
        <v>728</v>
      </c>
      <c r="D1318" s="1014">
        <v>3042001</v>
      </c>
      <c r="E1318" s="1018" t="s">
        <v>2151</v>
      </c>
      <c r="F1318" s="1016" t="s">
        <v>1308</v>
      </c>
    </row>
    <row r="1319" spans="2:6" ht="20.100000000000001" customHeight="1" x14ac:dyDescent="0.4">
      <c r="B1319" s="1012" t="str">
        <f t="shared" si="20"/>
        <v>CSO3042002</v>
      </c>
      <c r="C1319" s="1017" t="s">
        <v>728</v>
      </c>
      <c r="D1319" s="1014">
        <v>3042002</v>
      </c>
      <c r="E1319" s="1018" t="s">
        <v>2152</v>
      </c>
      <c r="F1319" s="1016" t="s">
        <v>1308</v>
      </c>
    </row>
    <row r="1320" spans="2:6" ht="20.100000000000001" customHeight="1" x14ac:dyDescent="0.4">
      <c r="B1320" s="1012" t="str">
        <f t="shared" si="20"/>
        <v>L&amp;P상업3031105</v>
      </c>
      <c r="C1320" s="1017" t="s">
        <v>50</v>
      </c>
      <c r="D1320" s="1014">
        <v>3031105</v>
      </c>
      <c r="E1320" s="1018" t="s">
        <v>2153</v>
      </c>
      <c r="F1320" s="1016" t="s">
        <v>48</v>
      </c>
    </row>
    <row r="1321" spans="2:6" ht="20.100000000000001" customHeight="1" x14ac:dyDescent="0.4">
      <c r="B1321" s="1012" t="str">
        <f t="shared" si="20"/>
        <v>CSO3039202</v>
      </c>
      <c r="C1321" s="1017" t="s">
        <v>728</v>
      </c>
      <c r="D1321" s="1014">
        <v>3039202</v>
      </c>
      <c r="E1321" s="1018" t="s">
        <v>2154</v>
      </c>
      <c r="F1321" s="1016" t="s">
        <v>815</v>
      </c>
    </row>
    <row r="1322" spans="2:6" ht="20.100000000000001" customHeight="1" x14ac:dyDescent="0.4">
      <c r="B1322" s="1012" t="str">
        <f t="shared" si="20"/>
        <v>CSO3039201</v>
      </c>
      <c r="C1322" s="1017" t="s">
        <v>728</v>
      </c>
      <c r="D1322" s="1014">
        <v>3039201</v>
      </c>
      <c r="E1322" s="1018" t="s">
        <v>2155</v>
      </c>
      <c r="F1322" s="1016" t="s">
        <v>815</v>
      </c>
    </row>
    <row r="1323" spans="2:6" ht="20.100000000000001" customHeight="1" x14ac:dyDescent="0.4">
      <c r="B1323" s="1012" t="str">
        <f t="shared" si="20"/>
        <v>CSO3035001</v>
      </c>
      <c r="C1323" s="1017" t="s">
        <v>728</v>
      </c>
      <c r="D1323" s="1014">
        <v>3035001</v>
      </c>
      <c r="E1323" s="1018" t="s">
        <v>2156</v>
      </c>
      <c r="F1323" s="1016" t="s">
        <v>1367</v>
      </c>
    </row>
    <row r="1324" spans="2:6" ht="20.100000000000001" customHeight="1" x14ac:dyDescent="0.4">
      <c r="B1324" s="1012" t="str">
        <f t="shared" si="20"/>
        <v>CSO3039601</v>
      </c>
      <c r="C1324" s="1017" t="s">
        <v>728</v>
      </c>
      <c r="D1324" s="1014">
        <v>3039601</v>
      </c>
      <c r="E1324" s="1018" t="s">
        <v>2157</v>
      </c>
      <c r="F1324" s="1016" t="s">
        <v>1188</v>
      </c>
    </row>
    <row r="1325" spans="2:6" ht="20.100000000000001" customHeight="1" x14ac:dyDescent="0.4">
      <c r="B1325" s="1012" t="str">
        <f t="shared" si="20"/>
        <v>CSO3035201</v>
      </c>
      <c r="C1325" s="1017" t="s">
        <v>728</v>
      </c>
      <c r="D1325" s="1014">
        <v>3035201</v>
      </c>
      <c r="E1325" s="1018" t="s">
        <v>2158</v>
      </c>
      <c r="F1325" s="1016" t="s">
        <v>873</v>
      </c>
    </row>
    <row r="1326" spans="2:6" ht="20.100000000000001" customHeight="1" x14ac:dyDescent="0.4">
      <c r="B1326" s="1012" t="str">
        <f t="shared" si="20"/>
        <v>CSO3039901</v>
      </c>
      <c r="C1326" s="1017" t="s">
        <v>728</v>
      </c>
      <c r="D1326" s="1014">
        <v>3039901</v>
      </c>
      <c r="E1326" s="1018" t="s">
        <v>2159</v>
      </c>
      <c r="F1326" s="1016" t="s">
        <v>1131</v>
      </c>
    </row>
    <row r="1327" spans="2:6" ht="20.100000000000001" customHeight="1" x14ac:dyDescent="0.4">
      <c r="B1327" s="1012" t="str">
        <f t="shared" si="20"/>
        <v>CSO3037202</v>
      </c>
      <c r="C1327" s="1017" t="s">
        <v>728</v>
      </c>
      <c r="D1327" s="1014">
        <v>3037202</v>
      </c>
      <c r="E1327" s="1018" t="s">
        <v>2160</v>
      </c>
      <c r="F1327" s="1016" t="s">
        <v>1167</v>
      </c>
    </row>
    <row r="1328" spans="2:6" ht="20.100000000000001" customHeight="1" x14ac:dyDescent="0.4">
      <c r="B1328" s="1012" t="str">
        <f t="shared" si="20"/>
        <v>CSO3037201</v>
      </c>
      <c r="C1328" s="1017" t="s">
        <v>728</v>
      </c>
      <c r="D1328" s="1014">
        <v>3037201</v>
      </c>
      <c r="E1328" s="1018" t="s">
        <v>2161</v>
      </c>
      <c r="F1328" s="1016" t="s">
        <v>1167</v>
      </c>
    </row>
    <row r="1329" spans="2:6" ht="20.100000000000001" customHeight="1" x14ac:dyDescent="0.4">
      <c r="B1329" s="1012" t="str">
        <f t="shared" si="20"/>
        <v>내재화상업3022602</v>
      </c>
      <c r="C1329" s="1017" t="s">
        <v>551</v>
      </c>
      <c r="D1329" s="1014">
        <v>3022602</v>
      </c>
      <c r="E1329" s="1018" t="s">
        <v>2162</v>
      </c>
      <c r="F1329" s="1016" t="s">
        <v>550</v>
      </c>
    </row>
    <row r="1330" spans="2:6" ht="20.100000000000001" customHeight="1" x14ac:dyDescent="0.4">
      <c r="B1330" s="1012" t="str">
        <f t="shared" si="20"/>
        <v>내재화상업3023102</v>
      </c>
      <c r="C1330" s="1017" t="s">
        <v>551</v>
      </c>
      <c r="D1330" s="1014">
        <v>3023102</v>
      </c>
      <c r="E1330" s="1018" t="s">
        <v>2163</v>
      </c>
      <c r="F1330" s="1016" t="s">
        <v>553</v>
      </c>
    </row>
    <row r="1331" spans="2:6" ht="20.100000000000001" customHeight="1" x14ac:dyDescent="0.4">
      <c r="B1331" s="1012" t="str">
        <f t="shared" si="20"/>
        <v>PFS상업3018724</v>
      </c>
      <c r="C1331" s="1017" t="s">
        <v>49</v>
      </c>
      <c r="D1331" s="1014">
        <v>3018724</v>
      </c>
      <c r="E1331" s="1018" t="s">
        <v>2164</v>
      </c>
      <c r="F1331" s="1016" t="s">
        <v>39</v>
      </c>
    </row>
    <row r="1332" spans="2:6" ht="20.100000000000001" customHeight="1" x14ac:dyDescent="0.4">
      <c r="B1332" s="1012" t="str">
        <f t="shared" si="20"/>
        <v>PFS상업3022110</v>
      </c>
      <c r="C1332" s="1017" t="s">
        <v>49</v>
      </c>
      <c r="D1332" s="1014">
        <v>3022110</v>
      </c>
      <c r="E1332" s="1018" t="s">
        <v>2165</v>
      </c>
      <c r="F1332" s="1016" t="s">
        <v>40</v>
      </c>
    </row>
    <row r="1333" spans="2:6" ht="20.100000000000001" customHeight="1" x14ac:dyDescent="0.4">
      <c r="B1333" s="1012" t="str">
        <f t="shared" si="20"/>
        <v>PFS상업3022112</v>
      </c>
      <c r="C1333" s="1017" t="s">
        <v>49</v>
      </c>
      <c r="D1333" s="1014">
        <v>3022112</v>
      </c>
      <c r="E1333" s="1018" t="s">
        <v>2166</v>
      </c>
      <c r="F1333" s="1016" t="s">
        <v>40</v>
      </c>
    </row>
    <row r="1334" spans="2:6" ht="20.100000000000001" customHeight="1" x14ac:dyDescent="0.4">
      <c r="B1334" s="1012" t="str">
        <f t="shared" si="20"/>
        <v>CSO3044101</v>
      </c>
      <c r="C1334" s="1017" t="s">
        <v>728</v>
      </c>
      <c r="D1334" s="1014">
        <v>3044101</v>
      </c>
      <c r="E1334" s="1018" t="s">
        <v>2167</v>
      </c>
      <c r="F1334" s="1016" t="s">
        <v>1273</v>
      </c>
    </row>
    <row r="1335" spans="2:6" ht="20.100000000000001" customHeight="1" x14ac:dyDescent="0.4">
      <c r="B1335" s="1012" t="str">
        <f t="shared" si="20"/>
        <v>CSO3044102</v>
      </c>
      <c r="C1335" s="1017" t="s">
        <v>728</v>
      </c>
      <c r="D1335" s="1014">
        <v>3044102</v>
      </c>
      <c r="E1335" s="1018" t="s">
        <v>2168</v>
      </c>
      <c r="F1335" s="1016" t="s">
        <v>1273</v>
      </c>
    </row>
    <row r="1336" spans="2:6" ht="20.100000000000001" customHeight="1" x14ac:dyDescent="0.4">
      <c r="B1336" s="1012" t="str">
        <f t="shared" si="20"/>
        <v>CSO3039501</v>
      </c>
      <c r="C1336" s="1017" t="s">
        <v>728</v>
      </c>
      <c r="D1336" s="1014">
        <v>3039501</v>
      </c>
      <c r="E1336" s="1018" t="s">
        <v>2169</v>
      </c>
      <c r="F1336" s="1016" t="s">
        <v>1188</v>
      </c>
    </row>
    <row r="1337" spans="2:6" ht="20.100000000000001" customHeight="1" x14ac:dyDescent="0.4">
      <c r="B1337" s="1012" t="str">
        <f t="shared" si="20"/>
        <v>CSO3037101</v>
      </c>
      <c r="C1337" s="1017" t="s">
        <v>728</v>
      </c>
      <c r="D1337" s="1014">
        <v>3037101</v>
      </c>
      <c r="E1337" s="1018" t="s">
        <v>2170</v>
      </c>
      <c r="F1337" s="1016" t="s">
        <v>1167</v>
      </c>
    </row>
    <row r="1338" spans="2:6" ht="20.100000000000001" customHeight="1" x14ac:dyDescent="0.4">
      <c r="B1338" s="1012" t="str">
        <f t="shared" si="20"/>
        <v>CSO3037102</v>
      </c>
      <c r="C1338" s="1017" t="s">
        <v>728</v>
      </c>
      <c r="D1338" s="1014">
        <v>3037102</v>
      </c>
      <c r="E1338" s="1018" t="s">
        <v>2171</v>
      </c>
      <c r="F1338" s="1016" t="s">
        <v>1167</v>
      </c>
    </row>
    <row r="1339" spans="2:6" ht="20.100000000000001" customHeight="1" x14ac:dyDescent="0.4">
      <c r="B1339" s="1012" t="str">
        <f t="shared" si="20"/>
        <v>마리나3023501</v>
      </c>
      <c r="C1339" s="1017" t="s">
        <v>1548</v>
      </c>
      <c r="D1339" s="1014">
        <v>3023501</v>
      </c>
      <c r="E1339" s="1018" t="s">
        <v>2172</v>
      </c>
      <c r="F1339" s="1016" t="s">
        <v>555</v>
      </c>
    </row>
    <row r="1340" spans="2:6" ht="20.100000000000001" customHeight="1" x14ac:dyDescent="0.4">
      <c r="B1340" s="1012" t="str">
        <f t="shared" si="20"/>
        <v>마리나3023601</v>
      </c>
      <c r="C1340" s="1017" t="s">
        <v>1548</v>
      </c>
      <c r="D1340" s="1014">
        <v>3023601</v>
      </c>
      <c r="E1340" s="1018" t="s">
        <v>2173</v>
      </c>
      <c r="F1340" s="1016" t="s">
        <v>555</v>
      </c>
    </row>
    <row r="1341" spans="2:6" ht="20.100000000000001" customHeight="1" x14ac:dyDescent="0.4">
      <c r="B1341" s="1012" t="str">
        <f t="shared" si="20"/>
        <v>마리나3023201</v>
      </c>
      <c r="C1341" s="1017" t="s">
        <v>1548</v>
      </c>
      <c r="D1341" s="1014">
        <v>3023201</v>
      </c>
      <c r="E1341" s="1018" t="s">
        <v>2174</v>
      </c>
      <c r="F1341" s="1016" t="s">
        <v>554</v>
      </c>
    </row>
    <row r="1342" spans="2:6" ht="20.100000000000001" customHeight="1" x14ac:dyDescent="0.4">
      <c r="B1342" s="1012" t="str">
        <f t="shared" si="20"/>
        <v>CSO3043701</v>
      </c>
      <c r="C1342" s="1017" t="s">
        <v>728</v>
      </c>
      <c r="D1342" s="1014">
        <v>3043701</v>
      </c>
      <c r="E1342" s="1018" t="s">
        <v>2175</v>
      </c>
      <c r="F1342" s="1016" t="s">
        <v>873</v>
      </c>
    </row>
    <row r="1343" spans="2:6" ht="20.100000000000001" customHeight="1" x14ac:dyDescent="0.4">
      <c r="B1343" s="1012" t="str">
        <f t="shared" si="20"/>
        <v>CSO3043401</v>
      </c>
      <c r="C1343" s="1017" t="s">
        <v>728</v>
      </c>
      <c r="D1343" s="1014">
        <v>3043401</v>
      </c>
      <c r="E1343" s="1018" t="s">
        <v>2176</v>
      </c>
      <c r="F1343" s="1016" t="s">
        <v>1023</v>
      </c>
    </row>
    <row r="1344" spans="2:6" ht="20.100000000000001" customHeight="1" x14ac:dyDescent="0.4">
      <c r="B1344" s="1019" t="str">
        <f t="shared" si="20"/>
        <v>CSO3038601</v>
      </c>
      <c r="C1344" s="1020" t="s">
        <v>728</v>
      </c>
      <c r="D1344" s="1014">
        <v>3038601</v>
      </c>
      <c r="E1344" s="1018" t="s">
        <v>2177</v>
      </c>
      <c r="F1344" s="1016" t="s">
        <v>1158</v>
      </c>
    </row>
    <row r="1345" spans="2:6" ht="20.100000000000001" customHeight="1" x14ac:dyDescent="0.4">
      <c r="B1345" s="1019" t="str">
        <f t="shared" si="20"/>
        <v>CSO2129300</v>
      </c>
      <c r="C1345" s="1020" t="s">
        <v>728</v>
      </c>
      <c r="D1345" s="1014">
        <v>2129300</v>
      </c>
      <c r="E1345" s="1018" t="s">
        <v>2178</v>
      </c>
      <c r="F1345" s="1016" t="s">
        <v>1213</v>
      </c>
    </row>
    <row r="1346" spans="2:6" ht="20.100000000000001" customHeight="1" x14ac:dyDescent="0.4">
      <c r="B1346" s="1019" t="str">
        <f t="shared" si="20"/>
        <v>PFS상업3018725</v>
      </c>
      <c r="C1346" s="1020" t="s">
        <v>49</v>
      </c>
      <c r="D1346" s="1014">
        <v>3018725</v>
      </c>
      <c r="E1346" s="1018" t="s">
        <v>2179</v>
      </c>
      <c r="F1346" s="1016" t="s">
        <v>39</v>
      </c>
    </row>
    <row r="1347" spans="2:6" ht="20.100000000000001" customHeight="1" x14ac:dyDescent="0.4">
      <c r="B1347" s="1019" t="str">
        <f t="shared" si="20"/>
        <v>PFS상업3018726</v>
      </c>
      <c r="C1347" s="1020" t="s">
        <v>49</v>
      </c>
      <c r="D1347" s="1014">
        <v>3018726</v>
      </c>
      <c r="E1347" s="1018" t="s">
        <v>2180</v>
      </c>
      <c r="F1347" s="1016" t="s">
        <v>39</v>
      </c>
    </row>
    <row r="1348" spans="2:6" ht="20.100000000000001" customHeight="1" x14ac:dyDescent="0.4">
      <c r="B1348" s="1019" t="str">
        <f t="shared" ref="B1348:B1411" si="21">C1348&amp;D1348</f>
        <v>PFS상업3022111</v>
      </c>
      <c r="C1348" s="1020" t="s">
        <v>49</v>
      </c>
      <c r="D1348" s="1014">
        <v>3022111</v>
      </c>
      <c r="E1348" s="1018" t="s">
        <v>2181</v>
      </c>
      <c r="F1348" s="1016" t="s">
        <v>40</v>
      </c>
    </row>
    <row r="1349" spans="2:6" ht="20.100000000000001" customHeight="1" x14ac:dyDescent="0.4">
      <c r="B1349" s="1019" t="str">
        <f t="shared" si="21"/>
        <v>PFS상업3022113</v>
      </c>
      <c r="C1349" s="1017" t="s">
        <v>49</v>
      </c>
      <c r="D1349" s="1017">
        <v>3022113</v>
      </c>
      <c r="E1349" s="1018" t="s">
        <v>2182</v>
      </c>
      <c r="F1349" s="1016" t="s">
        <v>40</v>
      </c>
    </row>
    <row r="1350" spans="2:6" ht="20.100000000000001" customHeight="1" x14ac:dyDescent="0.4">
      <c r="B1350" s="1019" t="str">
        <f t="shared" si="21"/>
        <v>CMO용역CT-G07</v>
      </c>
      <c r="C1350" s="1017" t="s">
        <v>579</v>
      </c>
      <c r="D1350" s="1017" t="s">
        <v>578</v>
      </c>
      <c r="E1350" s="1017" t="str">
        <f t="shared" ref="E1350:F1364" si="22">D1350</f>
        <v>CT-G07</v>
      </c>
      <c r="F1350" s="1014" t="str">
        <f t="shared" si="22"/>
        <v>CT-G07</v>
      </c>
    </row>
    <row r="1351" spans="2:6" ht="20.100000000000001" customHeight="1" x14ac:dyDescent="0.4">
      <c r="B1351" s="1019" t="str">
        <f t="shared" si="21"/>
        <v>CMO용역CT-G29</v>
      </c>
      <c r="C1351" s="1017" t="s">
        <v>579</v>
      </c>
      <c r="D1351" s="1017" t="s">
        <v>581</v>
      </c>
      <c r="E1351" s="1017" t="str">
        <f t="shared" si="22"/>
        <v>CT-G29</v>
      </c>
      <c r="F1351" s="1014" t="str">
        <f t="shared" si="22"/>
        <v>CT-G29</v>
      </c>
    </row>
    <row r="1352" spans="2:6" ht="20.100000000000001" customHeight="1" x14ac:dyDescent="0.4">
      <c r="B1352" s="1019" t="str">
        <f t="shared" si="21"/>
        <v>내재화용역CT-M01</v>
      </c>
      <c r="C1352" s="1017" t="s">
        <v>585</v>
      </c>
      <c r="D1352" s="1017" t="s">
        <v>584</v>
      </c>
      <c r="E1352" s="1017" t="str">
        <f t="shared" si="22"/>
        <v>CT-M01</v>
      </c>
      <c r="F1352" s="1014" t="str">
        <f t="shared" si="22"/>
        <v>CT-M01</v>
      </c>
    </row>
    <row r="1353" spans="2:6" ht="20.100000000000001" customHeight="1" x14ac:dyDescent="0.4">
      <c r="B1353" s="1019" t="str">
        <f t="shared" si="21"/>
        <v>내재화용역CT-M02</v>
      </c>
      <c r="C1353" s="1017" t="s">
        <v>585</v>
      </c>
      <c r="D1353" s="1017" t="s">
        <v>588</v>
      </c>
      <c r="E1353" s="1017" t="str">
        <f t="shared" si="22"/>
        <v>CT-M02</v>
      </c>
      <c r="F1353" s="1014" t="str">
        <f t="shared" si="22"/>
        <v>CT-M02</v>
      </c>
    </row>
    <row r="1354" spans="2:6" ht="20.100000000000001" customHeight="1" x14ac:dyDescent="0.4">
      <c r="B1354" s="1019" t="str">
        <f t="shared" si="21"/>
        <v>내재화용역CT-M03</v>
      </c>
      <c r="C1354" s="1017" t="s">
        <v>585</v>
      </c>
      <c r="D1354" s="1017" t="s">
        <v>590</v>
      </c>
      <c r="E1354" s="1017" t="str">
        <f t="shared" si="22"/>
        <v>CT-M03</v>
      </c>
      <c r="F1354" s="1014" t="str">
        <f t="shared" si="22"/>
        <v>CT-M03</v>
      </c>
    </row>
    <row r="1355" spans="2:6" ht="20.100000000000001" customHeight="1" x14ac:dyDescent="0.4">
      <c r="B1355" s="1019" t="str">
        <f t="shared" si="21"/>
        <v>내재화용역CT-M04</v>
      </c>
      <c r="C1355" s="1017" t="s">
        <v>585</v>
      </c>
      <c r="D1355" s="1017" t="s">
        <v>591</v>
      </c>
      <c r="E1355" s="1017" t="str">
        <f t="shared" si="22"/>
        <v>CT-M04</v>
      </c>
      <c r="F1355" s="1014" t="str">
        <f t="shared" si="22"/>
        <v>CT-M04</v>
      </c>
    </row>
    <row r="1356" spans="2:6" ht="20.100000000000001" customHeight="1" x14ac:dyDescent="0.4">
      <c r="B1356" s="1019" t="str">
        <f t="shared" si="21"/>
        <v>내재화용역CT-M05</v>
      </c>
      <c r="C1356" s="1017" t="s">
        <v>585</v>
      </c>
      <c r="D1356" s="1017" t="s">
        <v>593</v>
      </c>
      <c r="E1356" s="1017" t="str">
        <f t="shared" si="22"/>
        <v>CT-M05</v>
      </c>
      <c r="F1356" s="1014" t="str">
        <f t="shared" si="22"/>
        <v>CT-M05</v>
      </c>
    </row>
    <row r="1357" spans="2:6" ht="20.100000000000001" customHeight="1" x14ac:dyDescent="0.4">
      <c r="B1357" s="1019" t="str">
        <f t="shared" si="21"/>
        <v>내재화용역CT-M06</v>
      </c>
      <c r="C1357" s="1017" t="s">
        <v>585</v>
      </c>
      <c r="D1357" s="1017" t="s">
        <v>594</v>
      </c>
      <c r="E1357" s="1017" t="str">
        <f t="shared" si="22"/>
        <v>CT-M06</v>
      </c>
      <c r="F1357" s="1014" t="str">
        <f t="shared" si="22"/>
        <v>CT-M06</v>
      </c>
    </row>
    <row r="1358" spans="2:6" ht="20.100000000000001" customHeight="1" x14ac:dyDescent="0.4">
      <c r="B1358" s="1019" t="str">
        <f t="shared" si="21"/>
        <v>내재화용역CT-M08</v>
      </c>
      <c r="C1358" s="1017" t="s">
        <v>585</v>
      </c>
      <c r="D1358" s="1017" t="s">
        <v>596</v>
      </c>
      <c r="E1358" s="1017" t="str">
        <f t="shared" si="22"/>
        <v>CT-M08</v>
      </c>
      <c r="F1358" s="1014" t="str">
        <f t="shared" si="22"/>
        <v>CT-M08</v>
      </c>
    </row>
    <row r="1359" spans="2:6" ht="20.100000000000001" customHeight="1" x14ac:dyDescent="0.4">
      <c r="B1359" s="1019" t="str">
        <f t="shared" si="21"/>
        <v>LCM용역CT-L01</v>
      </c>
      <c r="C1359" s="1017" t="s">
        <v>598</v>
      </c>
      <c r="D1359" s="1017" t="s">
        <v>597</v>
      </c>
      <c r="E1359" s="1017" t="str">
        <f t="shared" si="22"/>
        <v>CT-L01</v>
      </c>
      <c r="F1359" s="1014" t="str">
        <f t="shared" si="22"/>
        <v>CT-L01</v>
      </c>
    </row>
    <row r="1360" spans="2:6" ht="20.100000000000001" customHeight="1" x14ac:dyDescent="0.4">
      <c r="B1360" s="1019" t="str">
        <f t="shared" si="21"/>
        <v>LCM용역CT-L02</v>
      </c>
      <c r="C1360" s="1017" t="s">
        <v>598</v>
      </c>
      <c r="D1360" s="1017" t="s">
        <v>606</v>
      </c>
      <c r="E1360" s="1017" t="str">
        <f t="shared" si="22"/>
        <v>CT-L02</v>
      </c>
      <c r="F1360" s="1014" t="str">
        <f t="shared" si="22"/>
        <v>CT-L02</v>
      </c>
    </row>
    <row r="1361" spans="2:6" ht="20.100000000000001" customHeight="1" x14ac:dyDescent="0.4">
      <c r="B1361" s="1019" t="str">
        <f t="shared" si="21"/>
        <v>LCM용역CT-L03</v>
      </c>
      <c r="C1361" s="1017" t="s">
        <v>598</v>
      </c>
      <c r="D1361" s="1017" t="s">
        <v>616</v>
      </c>
      <c r="E1361" s="1017" t="str">
        <f t="shared" si="22"/>
        <v>CT-L03</v>
      </c>
      <c r="F1361" s="1014" t="str">
        <f t="shared" si="22"/>
        <v>CT-L03</v>
      </c>
    </row>
    <row r="1362" spans="2:6" ht="20.100000000000001" customHeight="1" x14ac:dyDescent="0.4">
      <c r="B1362" s="1019" t="str">
        <f t="shared" si="21"/>
        <v>LCM용역CT-L04</v>
      </c>
      <c r="C1362" s="1017" t="s">
        <v>598</v>
      </c>
      <c r="D1362" s="1017" t="s">
        <v>600</v>
      </c>
      <c r="E1362" s="1017" t="str">
        <f t="shared" si="22"/>
        <v>CT-L04</v>
      </c>
      <c r="F1362" s="1014" t="str">
        <f t="shared" si="22"/>
        <v>CT-L04</v>
      </c>
    </row>
    <row r="1363" spans="2:6" ht="20.100000000000001" customHeight="1" x14ac:dyDescent="0.4">
      <c r="B1363" s="1019" t="str">
        <f t="shared" si="21"/>
        <v>LCM용역CT-L05</v>
      </c>
      <c r="C1363" s="1017" t="s">
        <v>598</v>
      </c>
      <c r="D1363" s="1017" t="s">
        <v>603</v>
      </c>
      <c r="E1363" s="1017" t="str">
        <f t="shared" si="22"/>
        <v>CT-L05</v>
      </c>
      <c r="F1363" s="1014" t="str">
        <f t="shared" si="22"/>
        <v>CT-L05</v>
      </c>
    </row>
    <row r="1364" spans="2:6" ht="20.100000000000001" customHeight="1" x14ac:dyDescent="0.4">
      <c r="B1364" s="1019" t="str">
        <f t="shared" si="21"/>
        <v>LCM용역CT-L06</v>
      </c>
      <c r="C1364" s="1017" t="s">
        <v>598</v>
      </c>
      <c r="D1364" s="1017" t="s">
        <v>604</v>
      </c>
      <c r="E1364" s="1017" t="str">
        <f t="shared" si="22"/>
        <v>CT-L06</v>
      </c>
      <c r="F1364" s="1014" t="str">
        <f t="shared" si="22"/>
        <v>CT-L06</v>
      </c>
    </row>
    <row r="1365" spans="2:6" ht="20.100000000000001" customHeight="1" x14ac:dyDescent="0.4">
      <c r="B1365" s="1019" t="str">
        <f t="shared" si="21"/>
        <v/>
      </c>
      <c r="C1365" s="1017"/>
      <c r="D1365" s="1017"/>
      <c r="E1365" s="1017"/>
    </row>
    <row r="1366" spans="2:6" ht="20.100000000000001" customHeight="1" x14ac:dyDescent="0.4">
      <c r="B1366" s="1019" t="str">
        <f t="shared" si="21"/>
        <v/>
      </c>
      <c r="C1366" s="1017"/>
      <c r="D1366" s="1017"/>
      <c r="E1366" s="1017"/>
    </row>
    <row r="1367" spans="2:6" ht="20.100000000000001" customHeight="1" x14ac:dyDescent="0.4">
      <c r="B1367" s="1019" t="str">
        <f t="shared" si="21"/>
        <v/>
      </c>
      <c r="C1367" s="1017"/>
      <c r="D1367" s="1017"/>
      <c r="E1367" s="1017"/>
    </row>
    <row r="1368" spans="2:6" ht="20.100000000000001" customHeight="1" x14ac:dyDescent="0.4">
      <c r="B1368" s="1019" t="str">
        <f t="shared" si="21"/>
        <v/>
      </c>
      <c r="C1368" s="1017"/>
      <c r="D1368" s="1017"/>
      <c r="E1368" s="1017"/>
    </row>
    <row r="1369" spans="2:6" ht="20.100000000000001" customHeight="1" x14ac:dyDescent="0.4">
      <c r="B1369" s="1019" t="str">
        <f t="shared" si="21"/>
        <v/>
      </c>
      <c r="C1369" s="1017"/>
      <c r="D1369" s="1017"/>
      <c r="E1369" s="1017"/>
    </row>
    <row r="1370" spans="2:6" ht="20.100000000000001" customHeight="1" x14ac:dyDescent="0.4">
      <c r="B1370" s="1019" t="str">
        <f t="shared" si="21"/>
        <v/>
      </c>
      <c r="C1370" s="1017"/>
      <c r="D1370" s="1017"/>
      <c r="E1370" s="1017"/>
    </row>
    <row r="1371" spans="2:6" ht="20.100000000000001" customHeight="1" x14ac:dyDescent="0.4">
      <c r="B1371" s="1019" t="str">
        <f t="shared" si="21"/>
        <v/>
      </c>
      <c r="C1371" s="1017"/>
      <c r="D1371" s="1017"/>
      <c r="E1371" s="1017"/>
    </row>
    <row r="1372" spans="2:6" ht="20.100000000000001" customHeight="1" x14ac:dyDescent="0.4">
      <c r="B1372" s="1019" t="str">
        <f t="shared" si="21"/>
        <v/>
      </c>
      <c r="C1372" s="1017"/>
      <c r="D1372" s="1017"/>
      <c r="E1372" s="1017"/>
    </row>
    <row r="1373" spans="2:6" ht="20.100000000000001" customHeight="1" x14ac:dyDescent="0.4">
      <c r="B1373" s="1019" t="str">
        <f t="shared" si="21"/>
        <v/>
      </c>
      <c r="C1373" s="1017"/>
      <c r="D1373" s="1017"/>
      <c r="E1373" s="1017"/>
    </row>
    <row r="1374" spans="2:6" ht="20.100000000000001" customHeight="1" x14ac:dyDescent="0.4">
      <c r="B1374" s="1019" t="str">
        <f t="shared" si="21"/>
        <v/>
      </c>
      <c r="C1374" s="1017"/>
      <c r="D1374" s="1017"/>
      <c r="E1374" s="1017"/>
    </row>
    <row r="1375" spans="2:6" ht="20.100000000000001" customHeight="1" x14ac:dyDescent="0.4">
      <c r="B1375" s="1019" t="str">
        <f t="shared" si="21"/>
        <v/>
      </c>
      <c r="C1375" s="1017"/>
      <c r="D1375" s="1017"/>
      <c r="E1375" s="1017"/>
    </row>
    <row r="1376" spans="2:6" ht="20.100000000000001" customHeight="1" x14ac:dyDescent="0.4">
      <c r="B1376" s="1019" t="str">
        <f t="shared" si="21"/>
        <v/>
      </c>
      <c r="C1376" s="1017"/>
      <c r="D1376" s="1017"/>
      <c r="E1376" s="1017"/>
    </row>
    <row r="1377" spans="2:5" ht="20.100000000000001" customHeight="1" x14ac:dyDescent="0.4">
      <c r="B1377" s="1019" t="str">
        <f t="shared" si="21"/>
        <v/>
      </c>
      <c r="C1377" s="1017"/>
      <c r="D1377" s="1017"/>
      <c r="E1377" s="1017"/>
    </row>
    <row r="1378" spans="2:5" ht="20.100000000000001" customHeight="1" x14ac:dyDescent="0.4">
      <c r="B1378" s="1019" t="str">
        <f t="shared" si="21"/>
        <v/>
      </c>
      <c r="C1378" s="1017"/>
      <c r="D1378" s="1017"/>
      <c r="E1378" s="1017"/>
    </row>
    <row r="1379" spans="2:5" ht="20.100000000000001" customHeight="1" x14ac:dyDescent="0.4">
      <c r="B1379" s="1019" t="str">
        <f t="shared" si="21"/>
        <v/>
      </c>
      <c r="C1379" s="1017"/>
      <c r="D1379" s="1017"/>
      <c r="E1379" s="1017"/>
    </row>
    <row r="1380" spans="2:5" ht="20.100000000000001" customHeight="1" x14ac:dyDescent="0.4">
      <c r="B1380" s="1019" t="str">
        <f t="shared" si="21"/>
        <v/>
      </c>
      <c r="C1380" s="1017"/>
      <c r="D1380" s="1017"/>
      <c r="E1380" s="1017"/>
    </row>
    <row r="1381" spans="2:5" ht="20.100000000000001" customHeight="1" x14ac:dyDescent="0.4">
      <c r="B1381" s="1019" t="str">
        <f t="shared" si="21"/>
        <v/>
      </c>
      <c r="C1381" s="1017"/>
      <c r="D1381" s="1017"/>
      <c r="E1381" s="1017"/>
    </row>
    <row r="1382" spans="2:5" ht="20.100000000000001" customHeight="1" x14ac:dyDescent="0.4">
      <c r="B1382" s="1019" t="str">
        <f t="shared" si="21"/>
        <v/>
      </c>
      <c r="C1382" s="1017"/>
      <c r="D1382" s="1017"/>
      <c r="E1382" s="1017"/>
    </row>
    <row r="1383" spans="2:5" ht="20.100000000000001" customHeight="1" x14ac:dyDescent="0.4">
      <c r="B1383" s="1019" t="str">
        <f t="shared" si="21"/>
        <v/>
      </c>
      <c r="C1383" s="1017"/>
      <c r="D1383" s="1017"/>
      <c r="E1383" s="1017"/>
    </row>
    <row r="1384" spans="2:5" ht="20.100000000000001" customHeight="1" x14ac:dyDescent="0.4">
      <c r="B1384" s="1019" t="str">
        <f t="shared" si="21"/>
        <v/>
      </c>
      <c r="C1384" s="1017"/>
      <c r="D1384" s="1017"/>
      <c r="E1384" s="1017"/>
    </row>
    <row r="1385" spans="2:5" ht="20.100000000000001" customHeight="1" x14ac:dyDescent="0.4">
      <c r="B1385" s="1019" t="str">
        <f t="shared" si="21"/>
        <v/>
      </c>
      <c r="C1385" s="1017"/>
      <c r="D1385" s="1017"/>
      <c r="E1385" s="1017"/>
    </row>
    <row r="1386" spans="2:5" ht="20.100000000000001" customHeight="1" x14ac:dyDescent="0.4">
      <c r="B1386" s="1019" t="str">
        <f t="shared" si="21"/>
        <v/>
      </c>
      <c r="C1386" s="1017"/>
      <c r="D1386" s="1017"/>
      <c r="E1386" s="1017"/>
    </row>
    <row r="1387" spans="2:5" ht="20.100000000000001" customHeight="1" x14ac:dyDescent="0.4">
      <c r="B1387" s="1019" t="str">
        <f t="shared" si="21"/>
        <v/>
      </c>
      <c r="C1387" s="1017"/>
      <c r="D1387" s="1017"/>
      <c r="E1387" s="1017"/>
    </row>
    <row r="1388" spans="2:5" ht="20.100000000000001" customHeight="1" x14ac:dyDescent="0.4">
      <c r="B1388" s="1019" t="str">
        <f t="shared" si="21"/>
        <v/>
      </c>
      <c r="C1388" s="1017"/>
      <c r="D1388" s="1017"/>
      <c r="E1388" s="1017"/>
    </row>
    <row r="1389" spans="2:5" ht="20.100000000000001" customHeight="1" x14ac:dyDescent="0.4">
      <c r="B1389" s="1019" t="str">
        <f t="shared" si="21"/>
        <v/>
      </c>
      <c r="C1389" s="1017"/>
      <c r="D1389" s="1017"/>
      <c r="E1389" s="1017"/>
    </row>
    <row r="1390" spans="2:5" ht="20.100000000000001" customHeight="1" x14ac:dyDescent="0.4">
      <c r="B1390" s="1019" t="str">
        <f t="shared" si="21"/>
        <v/>
      </c>
      <c r="C1390" s="1017"/>
      <c r="D1390" s="1017"/>
      <c r="E1390" s="1017"/>
    </row>
    <row r="1391" spans="2:5" ht="20.100000000000001" customHeight="1" x14ac:dyDescent="0.4">
      <c r="B1391" s="1019" t="str">
        <f t="shared" si="21"/>
        <v/>
      </c>
      <c r="C1391" s="1017"/>
      <c r="D1391" s="1017"/>
      <c r="E1391" s="1017"/>
    </row>
    <row r="1392" spans="2:5" ht="20.100000000000001" customHeight="1" x14ac:dyDescent="0.4">
      <c r="B1392" s="1019" t="str">
        <f t="shared" si="21"/>
        <v/>
      </c>
      <c r="C1392" s="1017"/>
      <c r="D1392" s="1017"/>
      <c r="E1392" s="1017"/>
    </row>
    <row r="1393" spans="2:5" ht="20.100000000000001" customHeight="1" x14ac:dyDescent="0.4">
      <c r="B1393" s="1019" t="str">
        <f t="shared" si="21"/>
        <v/>
      </c>
      <c r="C1393" s="1017"/>
      <c r="D1393" s="1017"/>
      <c r="E1393" s="1017"/>
    </row>
    <row r="1394" spans="2:5" ht="20.100000000000001" customHeight="1" x14ac:dyDescent="0.4">
      <c r="B1394" s="1019" t="str">
        <f t="shared" si="21"/>
        <v/>
      </c>
      <c r="C1394" s="1017"/>
      <c r="D1394" s="1017"/>
      <c r="E1394" s="1017"/>
    </row>
    <row r="1395" spans="2:5" ht="20.100000000000001" customHeight="1" x14ac:dyDescent="0.4">
      <c r="B1395" s="1019" t="str">
        <f t="shared" si="21"/>
        <v/>
      </c>
      <c r="C1395" s="1017"/>
      <c r="D1395" s="1017"/>
      <c r="E1395" s="1017"/>
    </row>
    <row r="1396" spans="2:5" ht="20.100000000000001" customHeight="1" x14ac:dyDescent="0.4">
      <c r="B1396" s="1019" t="str">
        <f t="shared" si="21"/>
        <v/>
      </c>
      <c r="C1396" s="1017"/>
      <c r="D1396" s="1017"/>
      <c r="E1396" s="1017"/>
    </row>
    <row r="1397" spans="2:5" ht="20.100000000000001" customHeight="1" x14ac:dyDescent="0.4">
      <c r="B1397" s="1019" t="str">
        <f t="shared" si="21"/>
        <v/>
      </c>
      <c r="C1397" s="1017"/>
      <c r="D1397" s="1017"/>
      <c r="E1397" s="1017"/>
    </row>
    <row r="1398" spans="2:5" ht="20.100000000000001" customHeight="1" x14ac:dyDescent="0.4">
      <c r="B1398" s="1019" t="str">
        <f t="shared" si="21"/>
        <v/>
      </c>
      <c r="C1398" s="1017"/>
      <c r="D1398" s="1017"/>
      <c r="E1398" s="1017"/>
    </row>
    <row r="1399" spans="2:5" ht="20.100000000000001" customHeight="1" x14ac:dyDescent="0.4">
      <c r="B1399" s="1019" t="str">
        <f t="shared" si="21"/>
        <v/>
      </c>
      <c r="C1399" s="1017"/>
      <c r="D1399" s="1017"/>
      <c r="E1399" s="1017"/>
    </row>
    <row r="1400" spans="2:5" ht="20.100000000000001" customHeight="1" x14ac:dyDescent="0.4">
      <c r="B1400" s="1019" t="str">
        <f t="shared" si="21"/>
        <v/>
      </c>
      <c r="C1400" s="1017"/>
      <c r="D1400" s="1017"/>
      <c r="E1400" s="1017"/>
    </row>
    <row r="1401" spans="2:5" ht="20.100000000000001" customHeight="1" x14ac:dyDescent="0.4">
      <c r="B1401" s="1019" t="str">
        <f t="shared" si="21"/>
        <v/>
      </c>
      <c r="C1401" s="1017"/>
      <c r="D1401" s="1017"/>
      <c r="E1401" s="1017"/>
    </row>
    <row r="1402" spans="2:5" ht="20.100000000000001" customHeight="1" x14ac:dyDescent="0.4">
      <c r="B1402" s="1019" t="str">
        <f t="shared" si="21"/>
        <v/>
      </c>
      <c r="C1402" s="1017"/>
      <c r="D1402" s="1017"/>
      <c r="E1402" s="1017"/>
    </row>
    <row r="1403" spans="2:5" ht="20.100000000000001" customHeight="1" x14ac:dyDescent="0.4">
      <c r="B1403" s="1019" t="str">
        <f t="shared" si="21"/>
        <v/>
      </c>
      <c r="C1403" s="1017"/>
      <c r="D1403" s="1017"/>
      <c r="E1403" s="1017"/>
    </row>
    <row r="1404" spans="2:5" ht="20.100000000000001" customHeight="1" x14ac:dyDescent="0.4">
      <c r="B1404" s="1019" t="str">
        <f t="shared" si="21"/>
        <v/>
      </c>
      <c r="C1404" s="1017"/>
      <c r="D1404" s="1017"/>
      <c r="E1404" s="1017"/>
    </row>
    <row r="1405" spans="2:5" ht="20.100000000000001" customHeight="1" x14ac:dyDescent="0.4">
      <c r="B1405" s="1019" t="str">
        <f t="shared" si="21"/>
        <v/>
      </c>
      <c r="C1405" s="1017"/>
      <c r="D1405" s="1017"/>
      <c r="E1405" s="1017"/>
    </row>
    <row r="1406" spans="2:5" ht="20.100000000000001" customHeight="1" x14ac:dyDescent="0.4">
      <c r="B1406" s="1019" t="str">
        <f t="shared" si="21"/>
        <v/>
      </c>
      <c r="C1406" s="1017"/>
      <c r="D1406" s="1017"/>
      <c r="E1406" s="1017"/>
    </row>
    <row r="1407" spans="2:5" ht="20.100000000000001" customHeight="1" x14ac:dyDescent="0.4">
      <c r="B1407" s="1019" t="str">
        <f t="shared" si="21"/>
        <v/>
      </c>
      <c r="C1407" s="1017"/>
      <c r="D1407" s="1017"/>
      <c r="E1407" s="1017"/>
    </row>
    <row r="1408" spans="2:5" ht="20.100000000000001" customHeight="1" x14ac:dyDescent="0.4">
      <c r="B1408" s="1019" t="str">
        <f t="shared" si="21"/>
        <v/>
      </c>
      <c r="C1408" s="1017"/>
      <c r="D1408" s="1017"/>
      <c r="E1408" s="1017"/>
    </row>
    <row r="1409" spans="2:5" ht="20.100000000000001" customHeight="1" x14ac:dyDescent="0.4">
      <c r="B1409" s="1019" t="str">
        <f t="shared" si="21"/>
        <v/>
      </c>
      <c r="C1409" s="1017"/>
      <c r="D1409" s="1017"/>
      <c r="E1409" s="1017"/>
    </row>
    <row r="1410" spans="2:5" ht="20.100000000000001" customHeight="1" x14ac:dyDescent="0.4">
      <c r="B1410" s="1019" t="str">
        <f t="shared" si="21"/>
        <v/>
      </c>
      <c r="C1410" s="1017"/>
      <c r="D1410" s="1017"/>
      <c r="E1410" s="1017"/>
    </row>
    <row r="1411" spans="2:5" ht="20.100000000000001" customHeight="1" x14ac:dyDescent="0.4">
      <c r="B1411" s="1019" t="str">
        <f t="shared" si="21"/>
        <v/>
      </c>
      <c r="C1411" s="1017"/>
      <c r="D1411" s="1017"/>
      <c r="E1411" s="1017"/>
    </row>
    <row r="1412" spans="2:5" ht="20.100000000000001" customHeight="1" x14ac:dyDescent="0.4">
      <c r="B1412" s="1019" t="str">
        <f t="shared" ref="B1412:B1442" si="23">C1412&amp;D1412</f>
        <v/>
      </c>
      <c r="C1412" s="1017"/>
      <c r="D1412" s="1017"/>
      <c r="E1412" s="1017"/>
    </row>
    <row r="1413" spans="2:5" ht="20.100000000000001" customHeight="1" x14ac:dyDescent="0.4">
      <c r="B1413" s="1019" t="str">
        <f t="shared" si="23"/>
        <v/>
      </c>
      <c r="C1413" s="1017"/>
      <c r="D1413" s="1017"/>
      <c r="E1413" s="1017"/>
    </row>
    <row r="1414" spans="2:5" ht="20.100000000000001" customHeight="1" x14ac:dyDescent="0.4">
      <c r="B1414" s="1019" t="str">
        <f t="shared" si="23"/>
        <v/>
      </c>
      <c r="C1414" s="1017"/>
      <c r="D1414" s="1017"/>
      <c r="E1414" s="1017"/>
    </row>
    <row r="1415" spans="2:5" ht="20.100000000000001" customHeight="1" x14ac:dyDescent="0.4">
      <c r="B1415" s="1019" t="str">
        <f t="shared" si="23"/>
        <v/>
      </c>
      <c r="C1415" s="1017"/>
      <c r="D1415" s="1017"/>
      <c r="E1415" s="1017"/>
    </row>
    <row r="1416" spans="2:5" ht="20.100000000000001" customHeight="1" x14ac:dyDescent="0.4">
      <c r="B1416" s="1019" t="str">
        <f t="shared" si="23"/>
        <v/>
      </c>
      <c r="C1416" s="1017"/>
      <c r="D1416" s="1017"/>
      <c r="E1416" s="1017"/>
    </row>
    <row r="1417" spans="2:5" ht="20.100000000000001" customHeight="1" x14ac:dyDescent="0.4">
      <c r="B1417" s="1019" t="str">
        <f t="shared" si="23"/>
        <v/>
      </c>
      <c r="C1417" s="1017"/>
      <c r="D1417" s="1017"/>
      <c r="E1417" s="1017"/>
    </row>
    <row r="1418" spans="2:5" ht="20.100000000000001" customHeight="1" x14ac:dyDescent="0.4">
      <c r="B1418" s="1019" t="str">
        <f t="shared" si="23"/>
        <v/>
      </c>
      <c r="C1418" s="1017"/>
      <c r="D1418" s="1017"/>
      <c r="E1418" s="1017"/>
    </row>
    <row r="1419" spans="2:5" ht="20.100000000000001" customHeight="1" x14ac:dyDescent="0.4">
      <c r="B1419" s="1019" t="str">
        <f t="shared" si="23"/>
        <v/>
      </c>
      <c r="C1419" s="1017"/>
      <c r="D1419" s="1017"/>
      <c r="E1419" s="1017"/>
    </row>
    <row r="1420" spans="2:5" ht="20.100000000000001" customHeight="1" x14ac:dyDescent="0.4">
      <c r="B1420" s="1019" t="str">
        <f t="shared" si="23"/>
        <v/>
      </c>
      <c r="C1420" s="1017"/>
      <c r="D1420" s="1017"/>
      <c r="E1420" s="1017"/>
    </row>
    <row r="1421" spans="2:5" ht="20.100000000000001" customHeight="1" x14ac:dyDescent="0.4">
      <c r="B1421" s="1019" t="str">
        <f t="shared" si="23"/>
        <v/>
      </c>
      <c r="C1421" s="1017"/>
      <c r="D1421" s="1017"/>
      <c r="E1421" s="1017"/>
    </row>
    <row r="1422" spans="2:5" ht="20.100000000000001" customHeight="1" x14ac:dyDescent="0.4">
      <c r="B1422" s="1019" t="str">
        <f t="shared" si="23"/>
        <v/>
      </c>
      <c r="C1422" s="1017"/>
      <c r="D1422" s="1017"/>
      <c r="E1422" s="1017"/>
    </row>
    <row r="1423" spans="2:5" ht="20.100000000000001" customHeight="1" x14ac:dyDescent="0.4">
      <c r="B1423" s="1019" t="str">
        <f t="shared" si="23"/>
        <v/>
      </c>
      <c r="C1423" s="1017"/>
      <c r="D1423" s="1017"/>
      <c r="E1423" s="1017"/>
    </row>
    <row r="1424" spans="2:5" ht="20.100000000000001" customHeight="1" x14ac:dyDescent="0.4">
      <c r="B1424" s="1019" t="str">
        <f t="shared" si="23"/>
        <v/>
      </c>
      <c r="C1424" s="1017"/>
      <c r="D1424" s="1017"/>
      <c r="E1424" s="1017"/>
    </row>
    <row r="1425" spans="2:5" ht="20.100000000000001" customHeight="1" x14ac:dyDescent="0.4">
      <c r="B1425" s="1019" t="str">
        <f t="shared" si="23"/>
        <v/>
      </c>
      <c r="C1425" s="1017"/>
      <c r="D1425" s="1017"/>
      <c r="E1425" s="1017"/>
    </row>
    <row r="1426" spans="2:5" ht="20.100000000000001" customHeight="1" x14ac:dyDescent="0.4">
      <c r="B1426" s="1019" t="str">
        <f t="shared" si="23"/>
        <v/>
      </c>
      <c r="C1426" s="1017"/>
      <c r="D1426" s="1017"/>
      <c r="E1426" s="1017"/>
    </row>
    <row r="1427" spans="2:5" ht="20.100000000000001" customHeight="1" x14ac:dyDescent="0.4">
      <c r="B1427" s="1019" t="str">
        <f t="shared" si="23"/>
        <v/>
      </c>
      <c r="C1427" s="1017"/>
      <c r="D1427" s="1017"/>
      <c r="E1427" s="1017"/>
    </row>
    <row r="1428" spans="2:5" ht="20.100000000000001" customHeight="1" x14ac:dyDescent="0.4">
      <c r="B1428" s="1019" t="str">
        <f t="shared" si="23"/>
        <v/>
      </c>
      <c r="C1428" s="1017"/>
      <c r="D1428" s="1017"/>
      <c r="E1428" s="1017"/>
    </row>
    <row r="1429" spans="2:5" ht="20.100000000000001" customHeight="1" x14ac:dyDescent="0.4">
      <c r="B1429" s="1019" t="str">
        <f t="shared" si="23"/>
        <v/>
      </c>
      <c r="C1429" s="1017"/>
      <c r="D1429" s="1017"/>
      <c r="E1429" s="1017"/>
    </row>
    <row r="1430" spans="2:5" ht="20.100000000000001" customHeight="1" x14ac:dyDescent="0.4">
      <c r="B1430" s="1019" t="str">
        <f t="shared" si="23"/>
        <v/>
      </c>
      <c r="C1430" s="1017"/>
      <c r="D1430" s="1017"/>
      <c r="E1430" s="1017"/>
    </row>
    <row r="1431" spans="2:5" ht="20.100000000000001" customHeight="1" x14ac:dyDescent="0.4">
      <c r="B1431" s="1019" t="str">
        <f t="shared" si="23"/>
        <v/>
      </c>
      <c r="C1431" s="1017"/>
      <c r="D1431" s="1017"/>
      <c r="E1431" s="1017"/>
    </row>
    <row r="1432" spans="2:5" ht="20.100000000000001" customHeight="1" x14ac:dyDescent="0.4">
      <c r="B1432" s="1019" t="str">
        <f t="shared" si="23"/>
        <v/>
      </c>
      <c r="C1432" s="1017"/>
      <c r="D1432" s="1017"/>
      <c r="E1432" s="1017"/>
    </row>
    <row r="1433" spans="2:5" ht="20.100000000000001" customHeight="1" x14ac:dyDescent="0.4">
      <c r="B1433" s="1019" t="str">
        <f t="shared" si="23"/>
        <v/>
      </c>
      <c r="C1433" s="1017"/>
      <c r="D1433" s="1017"/>
      <c r="E1433" s="1017"/>
    </row>
    <row r="1434" spans="2:5" ht="20.100000000000001" customHeight="1" x14ac:dyDescent="0.4">
      <c r="B1434" s="1019" t="str">
        <f t="shared" si="23"/>
        <v/>
      </c>
      <c r="C1434" s="1017"/>
      <c r="D1434" s="1017"/>
      <c r="E1434" s="1017"/>
    </row>
    <row r="1435" spans="2:5" ht="20.100000000000001" customHeight="1" x14ac:dyDescent="0.4">
      <c r="B1435" s="1019" t="str">
        <f t="shared" si="23"/>
        <v/>
      </c>
      <c r="C1435" s="1017"/>
      <c r="D1435" s="1017"/>
      <c r="E1435" s="1017"/>
    </row>
    <row r="1436" spans="2:5" ht="20.100000000000001" customHeight="1" x14ac:dyDescent="0.4">
      <c r="B1436" s="1019" t="str">
        <f t="shared" si="23"/>
        <v/>
      </c>
      <c r="C1436" s="1017"/>
      <c r="D1436" s="1017"/>
      <c r="E1436" s="1017"/>
    </row>
    <row r="1437" spans="2:5" ht="20.100000000000001" customHeight="1" x14ac:dyDescent="0.4">
      <c r="B1437" s="1019" t="str">
        <f t="shared" si="23"/>
        <v/>
      </c>
      <c r="C1437" s="1017"/>
      <c r="D1437" s="1017"/>
      <c r="E1437" s="1017"/>
    </row>
    <row r="1438" spans="2:5" ht="20.100000000000001" customHeight="1" x14ac:dyDescent="0.4">
      <c r="B1438" s="1019" t="str">
        <f t="shared" si="23"/>
        <v/>
      </c>
      <c r="C1438" s="1017"/>
      <c r="D1438" s="1017"/>
      <c r="E1438" s="1017"/>
    </row>
    <row r="1439" spans="2:5" ht="20.100000000000001" customHeight="1" x14ac:dyDescent="0.4">
      <c r="B1439" s="1019" t="str">
        <f t="shared" si="23"/>
        <v/>
      </c>
      <c r="C1439" s="1017"/>
      <c r="D1439" s="1017"/>
      <c r="E1439" s="1017"/>
    </row>
    <row r="1440" spans="2:5" ht="20.100000000000001" customHeight="1" x14ac:dyDescent="0.4">
      <c r="B1440" s="1019" t="str">
        <f t="shared" si="23"/>
        <v/>
      </c>
      <c r="C1440" s="1017"/>
      <c r="D1440" s="1017"/>
      <c r="E1440" s="1017"/>
    </row>
    <row r="1441" spans="2:6" ht="20.100000000000001" customHeight="1" x14ac:dyDescent="0.4">
      <c r="B1441" s="1019" t="str">
        <f t="shared" si="23"/>
        <v/>
      </c>
      <c r="C1441" s="1017"/>
      <c r="D1441" s="1017"/>
      <c r="E1441" s="1017"/>
    </row>
    <row r="1442" spans="2:6" ht="20.100000000000001" customHeight="1" x14ac:dyDescent="0.4">
      <c r="B1442" s="1021" t="str">
        <f t="shared" si="23"/>
        <v/>
      </c>
      <c r="C1442" s="1022"/>
      <c r="D1442" s="1022"/>
      <c r="E1442" s="1022"/>
      <c r="F1442" s="1023"/>
    </row>
    <row r="1443" spans="2:6" ht="20.100000000000001" customHeight="1" x14ac:dyDescent="0.4"/>
    <row r="1444" spans="2:6" ht="20.100000000000001" customHeight="1" x14ac:dyDescent="0.4"/>
    <row r="1445" spans="2:6" ht="20.100000000000001" customHeight="1" x14ac:dyDescent="0.4"/>
    <row r="1446" spans="2:6" ht="20.100000000000001" customHeight="1" x14ac:dyDescent="0.4"/>
    <row r="1447" spans="2:6" ht="20.100000000000001" customHeight="1" x14ac:dyDescent="0.4"/>
    <row r="1448" spans="2:6" ht="20.100000000000001" customHeight="1" x14ac:dyDescent="0.4"/>
    <row r="1449" spans="2:6" ht="20.100000000000001" customHeight="1" x14ac:dyDescent="0.4"/>
    <row r="1450" spans="2:6" ht="20.100000000000001" customHeight="1" x14ac:dyDescent="0.4"/>
    <row r="1451" spans="2:6" ht="20.100000000000001" customHeight="1" x14ac:dyDescent="0.4"/>
    <row r="1452" spans="2:6" ht="20.100000000000001" customHeight="1" x14ac:dyDescent="0.4"/>
    <row r="1453" spans="2:6" ht="20.100000000000001" customHeight="1" x14ac:dyDescent="0.4"/>
    <row r="1454" spans="2:6" ht="20.100000000000001" customHeight="1" x14ac:dyDescent="0.4"/>
    <row r="1455" spans="2:6" ht="20.100000000000001" customHeight="1" x14ac:dyDescent="0.4"/>
    <row r="1456" spans="2:6" ht="20.100000000000001" customHeight="1" x14ac:dyDescent="0.4"/>
    <row r="1457" ht="20.100000000000001" customHeight="1" x14ac:dyDescent="0.4"/>
    <row r="1458" ht="20.100000000000001" customHeight="1" x14ac:dyDescent="0.4"/>
    <row r="1459" ht="20.100000000000001" customHeight="1" x14ac:dyDescent="0.4"/>
    <row r="1460" ht="20.100000000000001" customHeight="1" x14ac:dyDescent="0.4"/>
    <row r="1461" ht="20.100000000000001" customHeight="1" x14ac:dyDescent="0.4"/>
    <row r="1462" ht="20.100000000000001" customHeight="1" x14ac:dyDescent="0.4"/>
    <row r="1463" ht="20.100000000000001" customHeight="1" x14ac:dyDescent="0.4"/>
    <row r="1464" ht="20.100000000000001" customHeight="1" x14ac:dyDescent="0.4"/>
    <row r="1465" ht="20.100000000000001" customHeight="1" x14ac:dyDescent="0.4"/>
    <row r="1466" ht="20.100000000000001" customHeight="1" x14ac:dyDescent="0.4"/>
    <row r="1467" ht="20.100000000000001" customHeight="1" x14ac:dyDescent="0.4"/>
    <row r="1468" ht="20.100000000000001" customHeight="1" x14ac:dyDescent="0.4"/>
    <row r="1469" ht="20.100000000000001" customHeight="1" x14ac:dyDescent="0.4"/>
    <row r="1470" ht="20.100000000000001" customHeight="1" x14ac:dyDescent="0.4"/>
    <row r="1471" ht="20.100000000000001" customHeight="1" x14ac:dyDescent="0.4"/>
    <row r="1472" ht="20.100000000000001" customHeight="1" x14ac:dyDescent="0.4"/>
    <row r="1473" ht="20.100000000000001" customHeight="1" x14ac:dyDescent="0.4"/>
    <row r="1474" ht="20.100000000000001" customHeight="1" x14ac:dyDescent="0.4"/>
    <row r="1475" ht="20.100000000000001" customHeight="1" x14ac:dyDescent="0.4"/>
    <row r="1476" ht="20.100000000000001" customHeight="1" x14ac:dyDescent="0.4"/>
    <row r="1477" ht="20.100000000000001" customHeight="1" x14ac:dyDescent="0.4"/>
    <row r="1478" ht="20.100000000000001" customHeight="1" x14ac:dyDescent="0.4"/>
    <row r="1479" ht="20.100000000000001" customHeight="1" x14ac:dyDescent="0.4"/>
    <row r="1480" ht="20.100000000000001" customHeight="1" x14ac:dyDescent="0.4"/>
    <row r="1481" ht="20.100000000000001" customHeight="1" x14ac:dyDescent="0.4"/>
    <row r="1482" ht="20.100000000000001" customHeight="1" x14ac:dyDescent="0.4"/>
    <row r="1483" ht="20.100000000000001" customHeight="1" x14ac:dyDescent="0.4"/>
    <row r="1484" ht="20.100000000000001" customHeight="1" x14ac:dyDescent="0.4"/>
    <row r="1485" ht="20.100000000000001" customHeight="1" x14ac:dyDescent="0.4"/>
    <row r="1486" ht="20.100000000000001" customHeight="1" x14ac:dyDescent="0.4"/>
    <row r="1487" ht="20.100000000000001" customHeight="1" x14ac:dyDescent="0.4"/>
    <row r="1488" ht="20.100000000000001" customHeight="1" x14ac:dyDescent="0.4"/>
    <row r="1489" ht="20.100000000000001" customHeight="1" x14ac:dyDescent="0.4"/>
    <row r="1490" ht="20.100000000000001" customHeight="1" x14ac:dyDescent="0.4"/>
    <row r="1491" ht="20.100000000000001" customHeight="1" x14ac:dyDescent="0.4"/>
    <row r="1492" ht="20.100000000000001" customHeight="1" x14ac:dyDescent="0.4"/>
    <row r="1493" ht="20.100000000000001" customHeight="1" x14ac:dyDescent="0.4"/>
    <row r="1494" ht="20.100000000000001" customHeight="1" x14ac:dyDescent="0.4"/>
    <row r="1495" ht="20.100000000000001" customHeight="1" x14ac:dyDescent="0.4"/>
    <row r="1496" ht="20.100000000000001" customHeight="1" x14ac:dyDescent="0.4"/>
    <row r="1497" ht="20.100000000000001" customHeight="1" x14ac:dyDescent="0.4"/>
    <row r="1498" ht="20.100000000000001" customHeight="1" x14ac:dyDescent="0.4"/>
    <row r="1499" ht="20.100000000000001" customHeight="1" x14ac:dyDescent="0.4"/>
    <row r="1500" ht="20.100000000000001" customHeight="1" x14ac:dyDescent="0.4"/>
    <row r="1501" ht="20.100000000000001" customHeight="1" x14ac:dyDescent="0.4"/>
    <row r="1502" ht="20.100000000000001" customHeight="1" x14ac:dyDescent="0.4"/>
    <row r="1503" ht="20.100000000000001" customHeight="1" x14ac:dyDescent="0.4"/>
    <row r="1504" ht="20.100000000000001" customHeight="1" x14ac:dyDescent="0.4"/>
    <row r="1505" ht="20.100000000000001" customHeight="1" x14ac:dyDescent="0.4"/>
    <row r="1506" ht="20.100000000000001" customHeight="1" x14ac:dyDescent="0.4"/>
    <row r="1507" ht="20.100000000000001" customHeight="1" x14ac:dyDescent="0.4"/>
    <row r="1508" ht="20.100000000000001" customHeight="1" x14ac:dyDescent="0.4"/>
    <row r="1509" ht="20.100000000000001" customHeight="1" x14ac:dyDescent="0.4"/>
    <row r="1510" ht="20.100000000000001" customHeight="1" x14ac:dyDescent="0.4"/>
    <row r="1511" ht="20.100000000000001" customHeight="1" x14ac:dyDescent="0.4"/>
    <row r="1512" ht="20.100000000000001" customHeight="1" x14ac:dyDescent="0.4"/>
    <row r="1513" ht="20.100000000000001" customHeight="1" x14ac:dyDescent="0.4"/>
    <row r="1514" ht="20.100000000000001" customHeight="1" x14ac:dyDescent="0.4"/>
    <row r="1515" ht="20.100000000000001" customHeight="1" x14ac:dyDescent="0.4"/>
    <row r="1516" ht="20.100000000000001" customHeight="1" x14ac:dyDescent="0.4"/>
    <row r="1517" ht="20.100000000000001" customHeight="1" x14ac:dyDescent="0.4"/>
    <row r="1518" ht="20.100000000000001" customHeight="1" x14ac:dyDescent="0.4"/>
    <row r="1519" ht="20.100000000000001" customHeight="1" x14ac:dyDescent="0.4"/>
    <row r="1520" ht="20.100000000000001" customHeight="1" x14ac:dyDescent="0.4"/>
    <row r="1521" ht="20.100000000000001" customHeight="1" x14ac:dyDescent="0.4"/>
    <row r="1522" ht="20.100000000000001" customHeight="1" x14ac:dyDescent="0.4"/>
    <row r="1523" ht="20.100000000000001" customHeight="1" x14ac:dyDescent="0.4"/>
    <row r="1524" ht="20.100000000000001" customHeight="1" x14ac:dyDescent="0.4"/>
    <row r="1525" ht="20.100000000000001" customHeight="1" x14ac:dyDescent="0.4"/>
    <row r="1526" ht="20.100000000000001" customHeight="1" x14ac:dyDescent="0.4"/>
    <row r="1527" ht="20.100000000000001" customHeight="1" x14ac:dyDescent="0.4"/>
    <row r="1528" ht="20.100000000000001" customHeight="1" x14ac:dyDescent="0.4"/>
    <row r="1529" ht="20.100000000000001" customHeight="1" x14ac:dyDescent="0.4"/>
    <row r="1530" ht="20.100000000000001" customHeight="1" x14ac:dyDescent="0.4"/>
    <row r="1531" ht="20.100000000000001" customHeight="1" x14ac:dyDescent="0.4"/>
    <row r="1532" ht="20.100000000000001" customHeight="1" x14ac:dyDescent="0.4"/>
    <row r="1533" ht="20.100000000000001" customHeight="1" x14ac:dyDescent="0.4"/>
    <row r="1534" ht="20.100000000000001" customHeight="1" x14ac:dyDescent="0.4"/>
    <row r="1535" ht="20.100000000000001" customHeight="1" x14ac:dyDescent="0.4"/>
    <row r="1536" ht="20.100000000000001" customHeight="1" x14ac:dyDescent="0.4"/>
    <row r="1537" ht="20.100000000000001" customHeight="1" x14ac:dyDescent="0.4"/>
    <row r="1538" ht="20.100000000000001" customHeight="1" x14ac:dyDescent="0.4"/>
    <row r="1539" ht="20.100000000000001" customHeight="1" x14ac:dyDescent="0.4"/>
    <row r="1540" ht="20.100000000000001" customHeight="1" x14ac:dyDescent="0.4"/>
    <row r="1541" ht="20.100000000000001" customHeight="1" x14ac:dyDescent="0.4"/>
    <row r="1542" ht="20.100000000000001" customHeight="1" x14ac:dyDescent="0.4"/>
    <row r="1543" ht="20.100000000000001" customHeight="1" x14ac:dyDescent="0.4"/>
    <row r="1544" ht="20.100000000000001" customHeight="1" x14ac:dyDescent="0.4"/>
    <row r="1545" ht="20.100000000000001" customHeight="1" x14ac:dyDescent="0.4"/>
    <row r="1546" ht="20.100000000000001" customHeight="1" x14ac:dyDescent="0.4"/>
    <row r="1547" ht="20.100000000000001" customHeight="1" x14ac:dyDescent="0.4"/>
    <row r="1548" ht="20.100000000000001" customHeight="1" x14ac:dyDescent="0.4"/>
    <row r="1549" ht="20.100000000000001" customHeight="1" x14ac:dyDescent="0.4"/>
    <row r="1550" ht="20.100000000000001" customHeight="1" x14ac:dyDescent="0.4"/>
    <row r="1551" ht="20.100000000000001" customHeight="1" x14ac:dyDescent="0.4"/>
    <row r="1552" ht="20.100000000000001" customHeight="1" x14ac:dyDescent="0.4"/>
    <row r="1553" ht="20.100000000000001" customHeight="1" x14ac:dyDescent="0.4"/>
    <row r="1554" ht="20.100000000000001" customHeight="1" x14ac:dyDescent="0.4"/>
    <row r="1555" ht="20.100000000000001" customHeight="1" x14ac:dyDescent="0.4"/>
    <row r="1556" ht="20.100000000000001" customHeight="1" x14ac:dyDescent="0.4"/>
    <row r="1557" ht="20.100000000000001" customHeight="1" x14ac:dyDescent="0.4"/>
    <row r="1558" ht="20.100000000000001" customHeight="1" x14ac:dyDescent="0.4"/>
    <row r="1559" ht="20.100000000000001" customHeight="1" x14ac:dyDescent="0.4"/>
    <row r="1560" ht="20.100000000000001" customHeight="1" x14ac:dyDescent="0.4"/>
    <row r="1561" ht="20.100000000000001" customHeight="1" x14ac:dyDescent="0.4"/>
    <row r="1562" ht="20.100000000000001" customHeight="1" x14ac:dyDescent="0.4"/>
    <row r="1563" ht="20.100000000000001" customHeight="1" x14ac:dyDescent="0.4"/>
    <row r="1564" ht="20.100000000000001" customHeight="1" x14ac:dyDescent="0.4"/>
    <row r="1565" ht="20.100000000000001" customHeight="1" x14ac:dyDescent="0.4"/>
    <row r="1566" ht="20.100000000000001" customHeight="1" x14ac:dyDescent="0.4"/>
    <row r="1567" ht="20.100000000000001" customHeight="1" x14ac:dyDescent="0.4"/>
    <row r="1568" ht="20.100000000000001" customHeight="1" x14ac:dyDescent="0.4"/>
    <row r="1569" ht="20.100000000000001" customHeight="1" x14ac:dyDescent="0.4"/>
    <row r="1570" ht="20.100000000000001" customHeight="1" x14ac:dyDescent="0.4"/>
    <row r="1571" ht="20.100000000000001" customHeight="1" x14ac:dyDescent="0.4"/>
    <row r="1572" ht="20.100000000000001" customHeight="1" x14ac:dyDescent="0.4"/>
    <row r="1573" ht="20.100000000000001" customHeight="1" x14ac:dyDescent="0.4"/>
    <row r="1574" ht="20.100000000000001" customHeight="1" x14ac:dyDescent="0.4"/>
    <row r="1575" ht="20.100000000000001" customHeight="1" x14ac:dyDescent="0.4"/>
    <row r="1576" ht="20.100000000000001" customHeight="1" x14ac:dyDescent="0.4"/>
    <row r="1577" ht="20.100000000000001" customHeight="1" x14ac:dyDescent="0.4"/>
    <row r="1578" ht="20.100000000000001" customHeight="1" x14ac:dyDescent="0.4"/>
    <row r="1579" ht="20.100000000000001" customHeight="1" x14ac:dyDescent="0.4"/>
    <row r="1580" ht="20.100000000000001" customHeight="1" x14ac:dyDescent="0.4"/>
    <row r="1581" ht="20.100000000000001" customHeight="1" x14ac:dyDescent="0.4"/>
    <row r="1582" ht="20.100000000000001" customHeight="1" x14ac:dyDescent="0.4"/>
    <row r="1583" ht="20.100000000000001" customHeight="1" x14ac:dyDescent="0.4"/>
    <row r="1584" ht="20.100000000000001" customHeight="1" x14ac:dyDescent="0.4"/>
    <row r="1585" ht="20.100000000000001" customHeight="1" x14ac:dyDescent="0.4"/>
    <row r="1586" ht="20.100000000000001" customHeight="1" x14ac:dyDescent="0.4"/>
    <row r="1587" ht="20.100000000000001" customHeight="1" x14ac:dyDescent="0.4"/>
    <row r="1588" ht="20.100000000000001" customHeight="1" x14ac:dyDescent="0.4"/>
    <row r="1589" ht="20.100000000000001" customHeight="1" x14ac:dyDescent="0.4"/>
    <row r="1590" ht="20.100000000000001" customHeight="1" x14ac:dyDescent="0.4"/>
    <row r="1591" ht="20.100000000000001" customHeight="1" x14ac:dyDescent="0.4"/>
    <row r="1592" ht="20.100000000000001" customHeight="1" x14ac:dyDescent="0.4"/>
    <row r="1593" ht="20.100000000000001" customHeight="1" x14ac:dyDescent="0.4"/>
    <row r="1594" ht="20.100000000000001" customHeight="1" x14ac:dyDescent="0.4"/>
    <row r="1595" ht="20.100000000000001" customHeight="1" x14ac:dyDescent="0.4"/>
    <row r="1596" ht="20.100000000000001" customHeight="1" x14ac:dyDescent="0.4"/>
    <row r="1597" ht="20.100000000000001" customHeight="1" x14ac:dyDescent="0.4"/>
    <row r="1598" ht="20.100000000000001" customHeight="1" x14ac:dyDescent="0.4"/>
    <row r="1599" ht="20.100000000000001" customHeight="1" x14ac:dyDescent="0.4"/>
    <row r="1600" ht="20.100000000000001" customHeight="1" x14ac:dyDescent="0.4"/>
    <row r="1601" ht="20.100000000000001" customHeight="1" x14ac:dyDescent="0.4"/>
    <row r="1602" ht="20.100000000000001" customHeight="1" x14ac:dyDescent="0.4"/>
    <row r="1603" ht="20.100000000000001" customHeight="1" x14ac:dyDescent="0.4"/>
    <row r="1604" ht="20.100000000000001" customHeight="1" x14ac:dyDescent="0.4"/>
    <row r="1605" ht="20.100000000000001" customHeight="1" x14ac:dyDescent="0.4"/>
    <row r="1606" ht="20.100000000000001" customHeight="1" x14ac:dyDescent="0.4"/>
    <row r="1607" ht="20.100000000000001" customHeight="1" x14ac:dyDescent="0.4"/>
    <row r="1608" ht="20.100000000000001" customHeight="1" x14ac:dyDescent="0.4"/>
    <row r="1609" ht="20.100000000000001" customHeight="1" x14ac:dyDescent="0.4"/>
    <row r="1610" ht="20.100000000000001" customHeight="1" x14ac:dyDescent="0.4"/>
    <row r="1611" ht="20.100000000000001" customHeight="1" x14ac:dyDescent="0.4"/>
    <row r="1612" ht="20.100000000000001" customHeight="1" x14ac:dyDescent="0.4"/>
    <row r="1613" ht="20.100000000000001" customHeight="1" x14ac:dyDescent="0.4"/>
    <row r="1614" ht="20.100000000000001" customHeight="1" x14ac:dyDescent="0.4"/>
    <row r="1615" ht="20.100000000000001" customHeight="1" x14ac:dyDescent="0.4"/>
    <row r="1616" ht="20.100000000000001" customHeight="1" x14ac:dyDescent="0.4"/>
    <row r="1617" ht="20.100000000000001" customHeight="1" x14ac:dyDescent="0.4"/>
    <row r="1618" ht="20.100000000000001" customHeight="1" x14ac:dyDescent="0.4"/>
    <row r="1619" ht="20.100000000000001" customHeight="1" x14ac:dyDescent="0.4"/>
    <row r="1620" ht="20.100000000000001" customHeight="1" x14ac:dyDescent="0.4"/>
    <row r="1621" ht="20.100000000000001" customHeight="1" x14ac:dyDescent="0.4"/>
    <row r="1622" ht="20.100000000000001" customHeight="1" x14ac:dyDescent="0.4"/>
    <row r="1623" ht="20.100000000000001" customHeight="1" x14ac:dyDescent="0.4"/>
    <row r="1624" ht="20.100000000000001" customHeight="1" x14ac:dyDescent="0.4"/>
    <row r="1625" ht="20.100000000000001" customHeight="1" x14ac:dyDescent="0.4"/>
    <row r="1626" ht="20.100000000000001" customHeight="1" x14ac:dyDescent="0.4"/>
    <row r="1627" ht="20.100000000000001" customHeight="1" x14ac:dyDescent="0.4"/>
    <row r="1628" ht="20.100000000000001" customHeight="1" x14ac:dyDescent="0.4"/>
    <row r="1629" ht="20.100000000000001" customHeight="1" x14ac:dyDescent="0.4"/>
    <row r="1630" ht="20.100000000000001" customHeight="1" x14ac:dyDescent="0.4"/>
    <row r="1631" ht="20.100000000000001" customHeight="1" x14ac:dyDescent="0.4"/>
    <row r="1632" ht="20.100000000000001" customHeight="1" x14ac:dyDescent="0.4"/>
    <row r="1633" ht="20.100000000000001" customHeight="1" x14ac:dyDescent="0.4"/>
    <row r="1634" ht="20.100000000000001" customHeight="1" x14ac:dyDescent="0.4"/>
    <row r="1635" ht="20.100000000000001" customHeight="1" x14ac:dyDescent="0.4"/>
    <row r="1636" ht="20.100000000000001" customHeight="1" x14ac:dyDescent="0.4"/>
    <row r="1637" ht="20.100000000000001" customHeight="1" x14ac:dyDescent="0.4"/>
    <row r="1638" ht="20.100000000000001" customHeight="1" x14ac:dyDescent="0.4"/>
    <row r="1639" ht="20.100000000000001" customHeight="1" x14ac:dyDescent="0.4"/>
    <row r="1640" ht="20.100000000000001" customHeight="1" x14ac:dyDescent="0.4"/>
    <row r="1641" ht="20.100000000000001" customHeight="1" x14ac:dyDescent="0.4"/>
    <row r="1642" ht="20.100000000000001" customHeight="1" x14ac:dyDescent="0.4"/>
    <row r="1643" ht="20.100000000000001" customHeight="1" x14ac:dyDescent="0.4"/>
    <row r="1644" ht="20.100000000000001" customHeight="1" x14ac:dyDescent="0.4"/>
    <row r="1645" ht="20.100000000000001" customHeight="1" x14ac:dyDescent="0.4"/>
    <row r="1646" ht="20.100000000000001" customHeight="1" x14ac:dyDescent="0.4"/>
    <row r="1647" ht="20.100000000000001" customHeight="1" x14ac:dyDescent="0.4"/>
    <row r="1648" ht="20.100000000000001" customHeight="1" x14ac:dyDescent="0.4"/>
    <row r="1649" ht="20.100000000000001" customHeight="1" x14ac:dyDescent="0.4"/>
    <row r="1650" ht="20.100000000000001" customHeight="1" x14ac:dyDescent="0.4"/>
    <row r="1651" ht="20.100000000000001" customHeight="1" x14ac:dyDescent="0.4"/>
    <row r="1652" ht="20.100000000000001" customHeight="1" x14ac:dyDescent="0.4"/>
    <row r="1653" ht="20.100000000000001" customHeight="1" x14ac:dyDescent="0.4"/>
    <row r="1654" ht="20.100000000000001" customHeight="1" x14ac:dyDescent="0.4"/>
    <row r="1655" ht="20.100000000000001" customHeight="1" x14ac:dyDescent="0.4"/>
    <row r="1656" ht="20.100000000000001" customHeight="1" x14ac:dyDescent="0.4"/>
    <row r="1657" ht="20.100000000000001" customHeight="1" x14ac:dyDescent="0.4"/>
    <row r="1658" ht="20.100000000000001" customHeight="1" x14ac:dyDescent="0.4"/>
    <row r="1659" ht="20.100000000000001" customHeight="1" x14ac:dyDescent="0.4"/>
    <row r="1660" ht="20.100000000000001" customHeight="1" x14ac:dyDescent="0.4"/>
    <row r="1661" ht="20.100000000000001" customHeight="1" x14ac:dyDescent="0.4"/>
    <row r="1662" ht="20.100000000000001" customHeight="1" x14ac:dyDescent="0.4"/>
    <row r="1663" ht="20.100000000000001" customHeight="1" x14ac:dyDescent="0.4"/>
    <row r="1664" ht="20.100000000000001" customHeight="1" x14ac:dyDescent="0.4"/>
    <row r="1665" ht="20.100000000000001" customHeight="1" x14ac:dyDescent="0.4"/>
    <row r="1666" ht="20.100000000000001" customHeight="1" x14ac:dyDescent="0.4"/>
    <row r="1667" ht="20.100000000000001" customHeight="1" x14ac:dyDescent="0.4"/>
    <row r="1668" ht="20.100000000000001" customHeight="1" x14ac:dyDescent="0.4"/>
    <row r="1669" ht="20.100000000000001" customHeight="1" x14ac:dyDescent="0.4"/>
    <row r="1670" ht="20.100000000000001" customHeight="1" x14ac:dyDescent="0.4"/>
    <row r="1671" ht="20.100000000000001" customHeight="1" x14ac:dyDescent="0.4"/>
    <row r="1672" ht="20.100000000000001" customHeight="1" x14ac:dyDescent="0.4"/>
    <row r="1673" ht="20.100000000000001" customHeight="1" x14ac:dyDescent="0.4"/>
    <row r="1674" ht="20.100000000000001" customHeight="1" x14ac:dyDescent="0.4"/>
    <row r="1675" ht="20.100000000000001" customHeight="1" x14ac:dyDescent="0.4"/>
    <row r="1676" ht="20.100000000000001" customHeight="1" x14ac:dyDescent="0.4"/>
    <row r="1677" ht="20.100000000000001" customHeight="1" x14ac:dyDescent="0.4"/>
    <row r="1678" ht="20.100000000000001" customHeight="1" x14ac:dyDescent="0.4"/>
    <row r="1679" ht="20.100000000000001" customHeight="1" x14ac:dyDescent="0.4"/>
    <row r="1680" ht="20.100000000000001" customHeight="1" x14ac:dyDescent="0.4"/>
    <row r="1681" ht="20.100000000000001" customHeight="1" x14ac:dyDescent="0.4"/>
    <row r="1682" ht="20.100000000000001" customHeight="1" x14ac:dyDescent="0.4"/>
    <row r="1683" ht="20.100000000000001" customHeight="1" x14ac:dyDescent="0.4"/>
    <row r="1684" ht="20.100000000000001" customHeight="1" x14ac:dyDescent="0.4"/>
    <row r="1685" ht="20.100000000000001" customHeight="1" x14ac:dyDescent="0.4"/>
    <row r="1686" ht="20.100000000000001" customHeight="1" x14ac:dyDescent="0.4"/>
    <row r="1687" ht="20.100000000000001" customHeight="1" x14ac:dyDescent="0.4"/>
    <row r="1688" ht="20.100000000000001" customHeight="1" x14ac:dyDescent="0.4"/>
    <row r="1689" ht="20.100000000000001" customHeight="1" x14ac:dyDescent="0.4"/>
    <row r="1690" ht="20.100000000000001" customHeight="1" x14ac:dyDescent="0.4"/>
    <row r="1691" ht="20.100000000000001" customHeight="1" x14ac:dyDescent="0.4"/>
    <row r="1692" ht="20.100000000000001" customHeight="1" x14ac:dyDescent="0.4"/>
    <row r="1693" ht="20.100000000000001" customHeight="1" x14ac:dyDescent="0.4"/>
    <row r="1694" ht="20.100000000000001" customHeight="1" x14ac:dyDescent="0.4"/>
    <row r="1695" ht="20.100000000000001" customHeight="1" x14ac:dyDescent="0.4"/>
    <row r="1696" ht="20.100000000000001" customHeight="1" x14ac:dyDescent="0.4"/>
    <row r="1697" ht="20.100000000000001" customHeight="1" x14ac:dyDescent="0.4"/>
    <row r="1698" ht="20.100000000000001" customHeight="1" x14ac:dyDescent="0.4"/>
    <row r="1699" ht="20.100000000000001" customHeight="1" x14ac:dyDescent="0.4"/>
    <row r="1700" ht="20.100000000000001" customHeight="1" x14ac:dyDescent="0.4"/>
    <row r="1701" ht="20.100000000000001" customHeight="1" x14ac:dyDescent="0.4"/>
    <row r="1702" ht="20.100000000000001" customHeight="1" x14ac:dyDescent="0.4"/>
    <row r="1703" ht="20.100000000000001" customHeight="1" x14ac:dyDescent="0.4"/>
    <row r="1704" ht="20.100000000000001" customHeight="1" x14ac:dyDescent="0.4"/>
    <row r="1705" ht="20.100000000000001" customHeight="1" x14ac:dyDescent="0.4"/>
    <row r="1706" ht="20.100000000000001" customHeight="1" x14ac:dyDescent="0.4"/>
    <row r="1707" ht="20.100000000000001" customHeight="1" x14ac:dyDescent="0.4"/>
    <row r="1708" ht="20.100000000000001" customHeight="1" x14ac:dyDescent="0.4"/>
    <row r="1709" ht="20.100000000000001" customHeight="1" x14ac:dyDescent="0.4"/>
    <row r="1710" ht="20.100000000000001" customHeight="1" x14ac:dyDescent="0.4"/>
    <row r="1711" ht="20.100000000000001" customHeight="1" x14ac:dyDescent="0.4"/>
    <row r="1712" ht="20.100000000000001" customHeight="1" x14ac:dyDescent="0.4"/>
    <row r="1713" ht="20.100000000000001" customHeight="1" x14ac:dyDescent="0.4"/>
    <row r="1714" ht="20.100000000000001" customHeight="1" x14ac:dyDescent="0.4"/>
    <row r="1715" ht="20.100000000000001" customHeight="1" x14ac:dyDescent="0.4"/>
    <row r="1716" ht="20.100000000000001" customHeight="1" x14ac:dyDescent="0.4"/>
    <row r="1717" ht="20.100000000000001" customHeight="1" x14ac:dyDescent="0.4"/>
    <row r="1718" ht="20.100000000000001" customHeight="1" x14ac:dyDescent="0.4"/>
    <row r="1719" ht="20.100000000000001" customHeight="1" x14ac:dyDescent="0.4"/>
    <row r="1720" ht="20.100000000000001" customHeight="1" x14ac:dyDescent="0.4"/>
    <row r="1721" ht="20.100000000000001" customHeight="1" x14ac:dyDescent="0.4"/>
    <row r="1722" ht="20.100000000000001" customHeight="1" x14ac:dyDescent="0.4"/>
    <row r="1723" ht="20.100000000000001" customHeight="1" x14ac:dyDescent="0.4"/>
    <row r="1724" ht="20.100000000000001" customHeight="1" x14ac:dyDescent="0.4"/>
    <row r="1725" ht="20.100000000000001" customHeight="1" x14ac:dyDescent="0.4"/>
    <row r="1726" ht="20.100000000000001" customHeight="1" x14ac:dyDescent="0.4"/>
    <row r="1727" ht="20.100000000000001" customHeight="1" x14ac:dyDescent="0.4"/>
    <row r="1728" ht="20.100000000000001" customHeight="1" x14ac:dyDescent="0.4"/>
    <row r="1729" ht="20.100000000000001" customHeight="1" x14ac:dyDescent="0.4"/>
    <row r="1730" ht="20.100000000000001" customHeight="1" x14ac:dyDescent="0.4"/>
    <row r="1731" ht="20.100000000000001" customHeight="1" x14ac:dyDescent="0.4"/>
    <row r="1732" ht="20.100000000000001" customHeight="1" x14ac:dyDescent="0.4"/>
    <row r="1733" ht="20.100000000000001" customHeight="1" x14ac:dyDescent="0.4"/>
    <row r="1734" ht="20.100000000000001" customHeight="1" x14ac:dyDescent="0.4"/>
    <row r="1735" ht="20.100000000000001" customHeight="1" x14ac:dyDescent="0.4"/>
    <row r="1736" ht="20.100000000000001" customHeight="1" x14ac:dyDescent="0.4"/>
    <row r="1737" ht="20.100000000000001" customHeight="1" x14ac:dyDescent="0.4"/>
    <row r="1738" ht="20.100000000000001" customHeight="1" x14ac:dyDescent="0.4"/>
    <row r="1739" ht="20.100000000000001" customHeight="1" x14ac:dyDescent="0.4"/>
    <row r="1740" ht="20.100000000000001" customHeight="1" x14ac:dyDescent="0.4"/>
    <row r="1741" ht="20.100000000000001" customHeight="1" x14ac:dyDescent="0.4"/>
    <row r="1742" ht="20.100000000000001" customHeight="1" x14ac:dyDescent="0.4"/>
    <row r="1743" ht="20.100000000000001" customHeight="1" x14ac:dyDescent="0.4"/>
    <row r="1744" ht="20.100000000000001" customHeight="1" x14ac:dyDescent="0.4"/>
    <row r="1745" ht="20.100000000000001" customHeight="1" x14ac:dyDescent="0.4"/>
    <row r="1746" ht="20.100000000000001" customHeight="1" x14ac:dyDescent="0.4"/>
    <row r="1747" ht="20.100000000000001" customHeight="1" x14ac:dyDescent="0.4"/>
    <row r="1748" ht="20.100000000000001" customHeight="1" x14ac:dyDescent="0.4"/>
    <row r="1749" ht="20.100000000000001" customHeight="1" x14ac:dyDescent="0.4"/>
    <row r="1750" ht="20.100000000000001" customHeight="1" x14ac:dyDescent="0.4"/>
    <row r="1751" ht="20.100000000000001" customHeight="1" x14ac:dyDescent="0.4"/>
    <row r="1752" ht="20.100000000000001" customHeight="1" x14ac:dyDescent="0.4"/>
    <row r="1753" ht="20.100000000000001" customHeight="1" x14ac:dyDescent="0.4"/>
    <row r="1754" ht="20.100000000000001" customHeight="1" x14ac:dyDescent="0.4"/>
    <row r="1755" ht="20.100000000000001" customHeight="1" x14ac:dyDescent="0.4"/>
    <row r="1756" ht="20.100000000000001" customHeight="1" x14ac:dyDescent="0.4"/>
    <row r="1757" ht="20.100000000000001" customHeight="1" x14ac:dyDescent="0.4"/>
    <row r="1758" ht="20.100000000000001" customHeight="1" x14ac:dyDescent="0.4"/>
    <row r="1759" ht="20.100000000000001" customHeight="1" x14ac:dyDescent="0.4"/>
    <row r="1760" ht="20.100000000000001" customHeight="1" x14ac:dyDescent="0.4"/>
    <row r="1761" ht="20.100000000000001" customHeight="1" x14ac:dyDescent="0.4"/>
    <row r="1762" ht="20.100000000000001" customHeight="1" x14ac:dyDescent="0.4"/>
    <row r="1763" ht="20.100000000000001" customHeight="1" x14ac:dyDescent="0.4"/>
    <row r="1764" ht="20.100000000000001" customHeight="1" x14ac:dyDescent="0.4"/>
    <row r="1765" ht="20.100000000000001" customHeight="1" x14ac:dyDescent="0.4"/>
    <row r="1766" ht="20.100000000000001" customHeight="1" x14ac:dyDescent="0.4"/>
    <row r="1767" ht="20.100000000000001" customHeight="1" x14ac:dyDescent="0.4"/>
    <row r="1768" ht="20.100000000000001" customHeight="1" x14ac:dyDescent="0.4"/>
    <row r="1769" ht="20.100000000000001" customHeight="1" x14ac:dyDescent="0.4"/>
    <row r="1770" ht="20.100000000000001" customHeight="1" x14ac:dyDescent="0.4"/>
    <row r="1771" ht="20.100000000000001" customHeight="1" x14ac:dyDescent="0.4"/>
    <row r="1772" ht="20.100000000000001" customHeight="1" x14ac:dyDescent="0.4"/>
    <row r="1773" ht="20.100000000000001" customHeight="1" x14ac:dyDescent="0.4"/>
    <row r="1774" ht="20.100000000000001" customHeight="1" x14ac:dyDescent="0.4"/>
    <row r="1775" ht="20.100000000000001" customHeight="1" x14ac:dyDescent="0.4"/>
    <row r="1776" ht="20.100000000000001" customHeight="1" x14ac:dyDescent="0.4"/>
    <row r="1777" ht="20.100000000000001" customHeight="1" x14ac:dyDescent="0.4"/>
    <row r="1778" ht="20.100000000000001" customHeight="1" x14ac:dyDescent="0.4"/>
    <row r="1779" ht="20.100000000000001" customHeight="1" x14ac:dyDescent="0.4"/>
    <row r="1780" ht="20.100000000000001" customHeight="1" x14ac:dyDescent="0.4"/>
    <row r="1781" ht="20.100000000000001" customHeight="1" x14ac:dyDescent="0.4"/>
    <row r="1782" ht="20.100000000000001" customHeight="1" x14ac:dyDescent="0.4"/>
    <row r="1783" ht="20.100000000000001" customHeight="1" x14ac:dyDescent="0.4"/>
    <row r="1784" ht="20.100000000000001" customHeight="1" x14ac:dyDescent="0.4"/>
    <row r="1785" ht="20.100000000000001" customHeight="1" x14ac:dyDescent="0.4"/>
    <row r="1786" ht="20.100000000000001" customHeight="1" x14ac:dyDescent="0.4"/>
    <row r="1787" ht="20.100000000000001" customHeight="1" x14ac:dyDescent="0.4"/>
    <row r="1788" ht="20.100000000000001" customHeight="1" x14ac:dyDescent="0.4"/>
    <row r="1789" ht="20.100000000000001" customHeight="1" x14ac:dyDescent="0.4"/>
    <row r="1790" ht="20.100000000000001" customHeight="1" x14ac:dyDescent="0.4"/>
    <row r="1791" ht="20.100000000000001" customHeight="1" x14ac:dyDescent="0.4"/>
    <row r="1792" ht="20.100000000000001" customHeight="1" x14ac:dyDescent="0.4"/>
    <row r="1793" ht="20.100000000000001" customHeight="1" x14ac:dyDescent="0.4"/>
    <row r="1794" ht="20.100000000000001" customHeight="1" x14ac:dyDescent="0.4"/>
    <row r="1795" ht="20.100000000000001" customHeight="1" x14ac:dyDescent="0.4"/>
    <row r="1796" ht="20.100000000000001" customHeight="1" x14ac:dyDescent="0.4"/>
    <row r="1797" ht="20.100000000000001" customHeight="1" x14ac:dyDescent="0.4"/>
    <row r="1798" ht="20.100000000000001" customHeight="1" x14ac:dyDescent="0.4"/>
    <row r="1799" ht="20.100000000000001" customHeight="1" x14ac:dyDescent="0.4"/>
    <row r="1800" ht="20.100000000000001" customHeight="1" x14ac:dyDescent="0.4"/>
    <row r="1801" ht="20.100000000000001" customHeight="1" x14ac:dyDescent="0.4"/>
    <row r="1802" ht="20.100000000000001" customHeight="1" x14ac:dyDescent="0.4"/>
    <row r="1803" ht="20.100000000000001" customHeight="1" x14ac:dyDescent="0.4"/>
    <row r="1804" ht="20.100000000000001" customHeight="1" x14ac:dyDescent="0.4"/>
    <row r="1805" ht="20.100000000000001" customHeight="1" x14ac:dyDescent="0.4"/>
    <row r="1806" ht="20.100000000000001" customHeight="1" x14ac:dyDescent="0.4"/>
    <row r="1807" ht="20.100000000000001" customHeight="1" x14ac:dyDescent="0.4"/>
    <row r="1808" ht="20.100000000000001" customHeight="1" x14ac:dyDescent="0.4"/>
    <row r="1809" ht="20.100000000000001" customHeight="1" x14ac:dyDescent="0.4"/>
    <row r="1810" ht="20.100000000000001" customHeight="1" x14ac:dyDescent="0.4"/>
    <row r="1811" ht="20.100000000000001" customHeight="1" x14ac:dyDescent="0.4"/>
    <row r="1812" ht="20.100000000000001" customHeight="1" x14ac:dyDescent="0.4"/>
    <row r="1813" ht="20.100000000000001" customHeight="1" x14ac:dyDescent="0.4"/>
    <row r="1814" ht="20.100000000000001" customHeight="1" x14ac:dyDescent="0.4"/>
    <row r="1815" ht="20.100000000000001" customHeight="1" x14ac:dyDescent="0.4"/>
    <row r="1816" ht="20.100000000000001" customHeight="1" x14ac:dyDescent="0.4"/>
    <row r="1817" ht="20.100000000000001" customHeight="1" x14ac:dyDescent="0.4"/>
    <row r="1818" ht="20.100000000000001" customHeight="1" x14ac:dyDescent="0.4"/>
    <row r="1819" ht="20.100000000000001" customHeight="1" x14ac:dyDescent="0.4"/>
    <row r="1820" ht="20.100000000000001" customHeight="1" x14ac:dyDescent="0.4"/>
    <row r="1821" ht="20.100000000000001" customHeight="1" x14ac:dyDescent="0.4"/>
    <row r="1822" ht="20.100000000000001" customHeight="1" x14ac:dyDescent="0.4"/>
    <row r="1823" ht="20.100000000000001" customHeight="1" x14ac:dyDescent="0.4"/>
    <row r="1824" ht="20.100000000000001" customHeight="1" x14ac:dyDescent="0.4"/>
    <row r="1825" ht="20.100000000000001" customHeight="1" x14ac:dyDescent="0.4"/>
    <row r="1826" ht="20.100000000000001" customHeight="1" x14ac:dyDescent="0.4"/>
    <row r="1827" ht="20.100000000000001" customHeight="1" x14ac:dyDescent="0.4"/>
    <row r="1828" ht="20.100000000000001" customHeight="1" x14ac:dyDescent="0.4"/>
    <row r="1829" ht="20.100000000000001" customHeight="1" x14ac:dyDescent="0.4"/>
    <row r="1830" ht="20.100000000000001" customHeight="1" x14ac:dyDescent="0.4"/>
    <row r="1831" ht="20.100000000000001" customHeight="1" x14ac:dyDescent="0.4"/>
    <row r="1832" ht="20.100000000000001" customHeight="1" x14ac:dyDescent="0.4"/>
    <row r="1833" ht="20.100000000000001" customHeight="1" x14ac:dyDescent="0.4"/>
    <row r="1834" ht="20.100000000000001" customHeight="1" x14ac:dyDescent="0.4"/>
    <row r="1835" ht="20.100000000000001" customHeight="1" x14ac:dyDescent="0.4"/>
    <row r="1836" ht="20.100000000000001" customHeight="1" x14ac:dyDescent="0.4"/>
    <row r="1837" ht="20.100000000000001" customHeight="1" x14ac:dyDescent="0.4"/>
    <row r="1838" ht="20.100000000000001" customHeight="1" x14ac:dyDescent="0.4"/>
    <row r="1839" ht="20.100000000000001" customHeight="1" x14ac:dyDescent="0.4"/>
    <row r="1840" ht="20.100000000000001" customHeight="1" x14ac:dyDescent="0.4"/>
    <row r="1841" ht="20.100000000000001" customHeight="1" x14ac:dyDescent="0.4"/>
    <row r="1842" ht="20.100000000000001" customHeight="1" x14ac:dyDescent="0.4"/>
    <row r="1843" ht="20.100000000000001" customHeight="1" x14ac:dyDescent="0.4"/>
    <row r="1844" ht="20.100000000000001" customHeight="1" x14ac:dyDescent="0.4"/>
    <row r="1845" ht="20.100000000000001" customHeight="1" x14ac:dyDescent="0.4"/>
    <row r="1846" ht="20.100000000000001" customHeight="1" x14ac:dyDescent="0.4"/>
    <row r="1847" ht="20.100000000000001" customHeight="1" x14ac:dyDescent="0.4"/>
    <row r="1848" ht="20.100000000000001" customHeight="1" x14ac:dyDescent="0.4"/>
    <row r="1849" ht="20.100000000000001" customHeight="1" x14ac:dyDescent="0.4"/>
    <row r="1850" ht="20.100000000000001" customHeight="1" x14ac:dyDescent="0.4"/>
    <row r="1851" ht="20.100000000000001" customHeight="1" x14ac:dyDescent="0.4"/>
    <row r="1852" ht="20.100000000000001" customHeight="1" x14ac:dyDescent="0.4"/>
  </sheetData>
  <phoneticPr fontId="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9D6D-5651-440A-9E25-B7C69724A7E8}">
  <dimension ref="B2:E7"/>
  <sheetViews>
    <sheetView view="pageBreakPreview" zoomScale="130" zoomScaleNormal="100" zoomScaleSheetLayoutView="130" workbookViewId="0">
      <selection activeCell="D14" sqref="D14"/>
    </sheetView>
  </sheetViews>
  <sheetFormatPr defaultRowHeight="17.399999999999999" x14ac:dyDescent="0.4"/>
  <cols>
    <col min="1" max="1" width="2.8984375" customWidth="1"/>
    <col min="2" max="2" width="4.09765625" customWidth="1"/>
    <col min="3" max="3" width="29.69921875" customWidth="1"/>
    <col min="4" max="4" width="11.09765625" bestFit="1" customWidth="1"/>
    <col min="5" max="5" width="28.59765625" customWidth="1"/>
    <col min="6" max="6" width="2.3984375" customWidth="1"/>
  </cols>
  <sheetData>
    <row r="2" spans="2:5" x14ac:dyDescent="0.4">
      <c r="B2" s="998" t="s">
        <v>685</v>
      </c>
      <c r="C2" s="998" t="s">
        <v>686</v>
      </c>
      <c r="D2" s="998" t="s">
        <v>688</v>
      </c>
      <c r="E2" s="998" t="s">
        <v>687</v>
      </c>
    </row>
    <row r="3" spans="2:5" ht="46.8" x14ac:dyDescent="0.4">
      <c r="B3" s="999">
        <v>1</v>
      </c>
      <c r="C3" s="1003" t="s">
        <v>689</v>
      </c>
      <c r="D3" s="1000">
        <v>45559</v>
      </c>
      <c r="E3" s="1001" t="s">
        <v>690</v>
      </c>
    </row>
    <row r="4" spans="2:5" x14ac:dyDescent="0.4">
      <c r="B4" s="1002">
        <v>2</v>
      </c>
      <c r="C4" s="1004" t="s">
        <v>691</v>
      </c>
      <c r="D4" s="1000">
        <v>45561</v>
      </c>
      <c r="E4" s="1001" t="s">
        <v>692</v>
      </c>
    </row>
    <row r="5" spans="2:5" x14ac:dyDescent="0.4">
      <c r="B5" s="997"/>
    </row>
    <row r="6" spans="2:5" x14ac:dyDescent="0.4">
      <c r="B6" s="997"/>
    </row>
    <row r="7" spans="2:5" x14ac:dyDescent="0.4">
      <c r="B7" s="997"/>
    </row>
  </sheetData>
  <phoneticPr fontId="4" type="noConversion"/>
  <pageMargins left="0.7" right="0.7" top="0.75" bottom="0.75" header="0.3" footer="0.3"/>
  <pageSetup paperSize="9" scale="9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E894-3147-4DC8-B66C-A7794176F486}">
  <sheetPr codeName="Sheet1">
    <tabColor rgb="FF92D050"/>
    <pageSetUpPr fitToPage="1"/>
  </sheetPr>
  <dimension ref="A1:AV36"/>
  <sheetViews>
    <sheetView showGridLines="0" showZeros="0" zoomScale="70" zoomScaleNormal="70" workbookViewId="0">
      <selection activeCell="J41" sqref="J41"/>
    </sheetView>
  </sheetViews>
  <sheetFormatPr defaultRowHeight="17.399999999999999" outlineLevelRow="1" x14ac:dyDescent="0.4"/>
  <cols>
    <col min="2" max="2" width="14.69921875" customWidth="1"/>
    <col min="3" max="3" width="12.19921875" customWidth="1"/>
    <col min="4" max="4" width="7.5" bestFit="1" customWidth="1"/>
    <col min="5" max="20" width="11.09765625" customWidth="1"/>
    <col min="21" max="21" width="12.59765625" style="103" customWidth="1"/>
    <col min="22" max="26" width="11.09765625" customWidth="1"/>
    <col min="27" max="27" width="11.5" customWidth="1"/>
  </cols>
  <sheetData>
    <row r="1" spans="1:48" ht="36" x14ac:dyDescent="0.4">
      <c r="B1" s="734" t="s">
        <v>509</v>
      </c>
      <c r="R1" s="120"/>
    </row>
    <row r="2" spans="1:48" ht="27.6" x14ac:dyDescent="0.4">
      <c r="B2" s="253" t="s">
        <v>510</v>
      </c>
      <c r="J2" s="5"/>
      <c r="K2" s="5"/>
      <c r="L2" s="5"/>
      <c r="R2" s="120"/>
      <c r="U2"/>
    </row>
    <row r="3" spans="1:48" ht="27.6" x14ac:dyDescent="0.4">
      <c r="A3" s="724" t="s">
        <v>545</v>
      </c>
      <c r="B3" s="2"/>
      <c r="C3" s="3"/>
      <c r="D3" s="2"/>
      <c r="E3" s="611"/>
      <c r="F3" s="612"/>
      <c r="G3" s="612"/>
      <c r="H3" s="612"/>
      <c r="I3" s="612"/>
      <c r="J3" s="612"/>
      <c r="K3" s="5"/>
      <c r="L3" s="4"/>
      <c r="M3" s="4"/>
      <c r="N3" s="4"/>
      <c r="O3" s="4"/>
      <c r="P3" s="4"/>
      <c r="Q3" s="4"/>
      <c r="R3" s="4"/>
      <c r="S3" s="4"/>
      <c r="T3" s="4"/>
      <c r="U3" s="4"/>
      <c r="V3" s="4"/>
      <c r="W3" s="5"/>
      <c r="X3" s="4"/>
      <c r="Y3" s="4"/>
      <c r="Z3" s="4"/>
      <c r="AA3" s="4"/>
      <c r="AB3" s="5"/>
      <c r="AC3" s="5"/>
      <c r="AD3" s="4"/>
      <c r="AE3" s="4"/>
      <c r="AF3" s="4"/>
      <c r="AG3" s="4"/>
      <c r="AH3" s="4"/>
      <c r="AI3" s="4"/>
      <c r="AJ3" s="4"/>
      <c r="AK3" s="4"/>
      <c r="AL3" s="4"/>
      <c r="AM3" s="4"/>
      <c r="AN3" s="4"/>
      <c r="AO3" s="4"/>
      <c r="AP3" s="155"/>
      <c r="AQ3" s="4"/>
      <c r="AR3" s="4"/>
      <c r="AS3" s="4"/>
      <c r="AT3" s="4"/>
      <c r="AU3" s="155"/>
      <c r="AV3" s="155"/>
    </row>
    <row r="4" spans="1:48" ht="27.6" x14ac:dyDescent="0.4">
      <c r="A4" s="724" t="s">
        <v>546</v>
      </c>
      <c r="B4" s="2"/>
      <c r="C4" s="3"/>
      <c r="D4" s="2"/>
      <c r="E4" s="611"/>
      <c r="F4" s="612"/>
      <c r="G4" s="612"/>
      <c r="H4" s="612"/>
      <c r="I4" s="612"/>
      <c r="J4" s="612"/>
      <c r="K4" s="5"/>
      <c r="L4" s="4"/>
      <c r="M4" s="4"/>
      <c r="N4" s="4"/>
      <c r="O4" s="4"/>
      <c r="P4" s="4"/>
      <c r="Q4" s="4"/>
      <c r="R4" s="4"/>
      <c r="S4" s="4"/>
      <c r="T4" s="4"/>
      <c r="U4" s="4"/>
      <c r="V4" s="4"/>
      <c r="W4" s="5"/>
      <c r="X4" s="4"/>
      <c r="Y4" s="4"/>
      <c r="Z4" s="4"/>
      <c r="AA4" s="4"/>
      <c r="AB4" s="5"/>
      <c r="AC4" s="5"/>
      <c r="AD4" s="4"/>
      <c r="AE4" s="4"/>
      <c r="AF4" s="4"/>
      <c r="AG4" s="4"/>
      <c r="AH4" s="4"/>
      <c r="AI4" s="4"/>
      <c r="AJ4" s="4"/>
      <c r="AK4" s="4"/>
      <c r="AL4" s="4"/>
      <c r="AM4" s="4"/>
      <c r="AN4" s="4"/>
      <c r="AO4" s="4"/>
      <c r="AP4" s="155"/>
      <c r="AQ4" s="4"/>
      <c r="AR4" s="4"/>
      <c r="AS4" s="4"/>
      <c r="AT4" s="4"/>
      <c r="AU4" s="155"/>
      <c r="AV4" s="155"/>
    </row>
    <row r="5" spans="1:48" ht="27.6" x14ac:dyDescent="0.4">
      <c r="A5" s="724" t="s">
        <v>547</v>
      </c>
      <c r="B5" s="2"/>
      <c r="C5" s="3"/>
      <c r="D5" s="2"/>
      <c r="E5" s="611"/>
      <c r="F5" s="612"/>
      <c r="G5" s="612"/>
      <c r="H5" s="612"/>
      <c r="I5" s="612"/>
      <c r="J5" s="612"/>
      <c r="K5" s="5"/>
      <c r="L5" s="4"/>
      <c r="M5" s="4"/>
      <c r="N5" s="4"/>
      <c r="O5" s="4"/>
      <c r="P5" s="4"/>
      <c r="Q5" s="4"/>
      <c r="R5" s="4"/>
      <c r="S5" s="4"/>
      <c r="T5" s="4"/>
      <c r="U5" s="4"/>
      <c r="V5" s="4"/>
      <c r="W5" s="5"/>
      <c r="X5" s="4"/>
      <c r="Y5" s="4"/>
      <c r="Z5" s="4"/>
      <c r="AA5" s="4"/>
      <c r="AB5" s="5"/>
      <c r="AC5" s="5"/>
      <c r="AD5" s="4"/>
      <c r="AE5" s="4"/>
      <c r="AF5" s="4"/>
      <c r="AG5" s="4"/>
      <c r="AH5" s="4"/>
      <c r="AI5" s="4"/>
      <c r="AJ5" s="4"/>
      <c r="AK5" s="4"/>
      <c r="AL5" s="4"/>
      <c r="AM5" s="4"/>
      <c r="AN5" s="4"/>
      <c r="AO5" s="4"/>
      <c r="AP5" s="155"/>
      <c r="AQ5" s="4"/>
      <c r="AR5" s="4"/>
      <c r="AS5" s="4"/>
      <c r="AT5" s="4"/>
      <c r="AU5" s="155"/>
      <c r="AV5" s="155"/>
    </row>
    <row r="6" spans="1:48" ht="27.6" x14ac:dyDescent="0.4">
      <c r="A6" s="724" t="s">
        <v>548</v>
      </c>
      <c r="B6" s="2"/>
      <c r="C6" s="3"/>
      <c r="D6" s="2"/>
      <c r="E6" s="611"/>
      <c r="F6" s="612"/>
      <c r="G6" s="612"/>
      <c r="H6" s="612"/>
      <c r="I6" s="612"/>
      <c r="J6" s="612"/>
      <c r="K6" s="5"/>
      <c r="L6" s="4"/>
      <c r="M6" s="4"/>
      <c r="N6" s="4"/>
      <c r="O6" s="4"/>
      <c r="P6" s="4"/>
      <c r="Q6" s="4"/>
      <c r="R6" s="4"/>
      <c r="S6" s="4"/>
      <c r="T6" s="4"/>
      <c r="U6" s="4"/>
      <c r="V6" s="4"/>
      <c r="W6" s="5"/>
      <c r="X6" s="4"/>
      <c r="Y6" s="4"/>
      <c r="Z6" s="4"/>
      <c r="AA6" s="4"/>
      <c r="AB6" s="5"/>
      <c r="AC6" s="5"/>
      <c r="AD6" s="4"/>
      <c r="AE6" s="4"/>
      <c r="AF6" s="4"/>
      <c r="AG6" s="4"/>
      <c r="AH6" s="4"/>
      <c r="AI6" s="4"/>
      <c r="AJ6" s="4"/>
      <c r="AK6" s="4"/>
      <c r="AL6" s="4"/>
      <c r="AM6" s="4"/>
      <c r="AN6" s="4"/>
      <c r="AO6" s="4"/>
      <c r="AP6" s="4"/>
      <c r="AQ6" s="4"/>
      <c r="AR6" s="4"/>
      <c r="AS6" s="4"/>
      <c r="AT6" s="4"/>
      <c r="AU6" s="155"/>
    </row>
    <row r="7" spans="1:48" ht="6.6" customHeight="1" x14ac:dyDescent="0.4">
      <c r="I7" s="206"/>
    </row>
    <row r="8" spans="1:48" s="110" customFormat="1" ht="27.15" hidden="1" customHeight="1" outlineLevel="1" thickBot="1" x14ac:dyDescent="0.45">
      <c r="B8" s="256"/>
      <c r="C8" s="257"/>
      <c r="D8" s="257"/>
      <c r="E8" s="716"/>
      <c r="F8" s="716"/>
      <c r="G8" s="716"/>
      <c r="H8" s="716"/>
      <c r="I8" s="716"/>
      <c r="J8" s="716"/>
      <c r="K8" s="716"/>
      <c r="L8" s="716"/>
      <c r="M8" s="716" t="s">
        <v>435</v>
      </c>
      <c r="N8" s="716"/>
      <c r="O8" s="716"/>
      <c r="P8" s="716"/>
      <c r="Q8" s="716"/>
      <c r="R8" s="716"/>
      <c r="S8" s="716"/>
      <c r="T8" s="716"/>
      <c r="U8" s="717"/>
    </row>
    <row r="9" spans="1:48" s="110" customFormat="1" ht="27.15" hidden="1" customHeight="1" outlineLevel="1" x14ac:dyDescent="0.4">
      <c r="B9" s="255" t="s">
        <v>65</v>
      </c>
      <c r="C9" s="254" t="s">
        <v>74</v>
      </c>
      <c r="D9" s="254" t="s">
        <v>66</v>
      </c>
      <c r="E9" s="718" t="s">
        <v>175</v>
      </c>
      <c r="F9" s="719" t="s">
        <v>176</v>
      </c>
      <c r="G9" s="720" t="s">
        <v>177</v>
      </c>
      <c r="H9" s="704" t="s">
        <v>188</v>
      </c>
      <c r="I9" s="721" t="s">
        <v>178</v>
      </c>
      <c r="J9" s="719" t="s">
        <v>179</v>
      </c>
      <c r="K9" s="720" t="s">
        <v>180</v>
      </c>
      <c r="L9" s="704" t="s">
        <v>189</v>
      </c>
      <c r="M9" s="721" t="s">
        <v>181</v>
      </c>
      <c r="N9" s="719" t="s">
        <v>182</v>
      </c>
      <c r="O9" s="720" t="s">
        <v>183</v>
      </c>
      <c r="P9" s="704" t="s">
        <v>190</v>
      </c>
      <c r="Q9" s="721" t="s">
        <v>184</v>
      </c>
      <c r="R9" s="719" t="s">
        <v>185</v>
      </c>
      <c r="S9" s="720" t="s">
        <v>186</v>
      </c>
      <c r="T9" s="704" t="s">
        <v>191</v>
      </c>
      <c r="U9" s="722" t="s">
        <v>187</v>
      </c>
    </row>
    <row r="10" spans="1:48" s="110" customFormat="1" ht="27.15" hidden="1" customHeight="1" outlineLevel="1" x14ac:dyDescent="0.4">
      <c r="B10" s="113" t="s">
        <v>430</v>
      </c>
      <c r="C10" s="114" t="s">
        <v>49</v>
      </c>
      <c r="D10" s="207" t="s">
        <v>68</v>
      </c>
      <c r="E10" s="661">
        <f>+'(PFS CMO) PFS 생산배치수_240923'!J60</f>
        <v>40000</v>
      </c>
      <c r="F10" s="662">
        <f>+'(PFS CMO) PFS 생산배치수_240923'!K60</f>
        <v>929000</v>
      </c>
      <c r="G10" s="688">
        <f>+'(PFS CMO) PFS 생산배치수_240923'!L60</f>
        <v>1430000</v>
      </c>
      <c r="H10" s="705">
        <f>SUM(E10:G10)</f>
        <v>2399000</v>
      </c>
      <c r="I10" s="663">
        <f>+'(PFS CMO) PFS 생산배치수_240923'!M60</f>
        <v>930000</v>
      </c>
      <c r="J10" s="662">
        <f>+'(PFS CMO) PFS 생산배치수_240923'!N60</f>
        <v>750000</v>
      </c>
      <c r="K10" s="688">
        <f>+'(PFS CMO) PFS 생산배치수_240923'!O60</f>
        <v>52000</v>
      </c>
      <c r="L10" s="705">
        <f t="shared" ref="L10:L21" si="0">SUM(I10:K10)</f>
        <v>1732000</v>
      </c>
      <c r="M10" s="663">
        <f>+'(PFS CMO) PFS 생산배치수_240923'!P60</f>
        <v>710000</v>
      </c>
      <c r="N10" s="662">
        <f>+'(PFS CMO) PFS 생산배치수_240923'!Q60</f>
        <v>1396000</v>
      </c>
      <c r="O10" s="688">
        <f>+'(PFS CMO) PFS 생산배치수_240923'!R60</f>
        <v>446000</v>
      </c>
      <c r="P10" s="705">
        <f t="shared" ref="P10:P21" si="1">SUM(M10:O10)</f>
        <v>2552000</v>
      </c>
      <c r="Q10" s="663">
        <f>+'(PFS CMO) PFS 생산배치수_240923'!S60</f>
        <v>638000</v>
      </c>
      <c r="R10" s="662">
        <f>+'(PFS CMO) PFS 생산배치수_240923'!T60</f>
        <v>568000</v>
      </c>
      <c r="S10" s="688">
        <f>+'(PFS CMO) PFS 생산배치수_240923'!U60</f>
        <v>928000</v>
      </c>
      <c r="T10" s="705">
        <f t="shared" ref="T10:T21" si="2">SUM(Q10:S10)</f>
        <v>2134000</v>
      </c>
      <c r="U10" s="695">
        <f>+H10+L10+P10+T10</f>
        <v>8817000</v>
      </c>
      <c r="W10" s="679"/>
      <c r="X10" s="679"/>
      <c r="AB10" s="680"/>
    </row>
    <row r="11" spans="1:48" s="110" customFormat="1" ht="27.15" hidden="1" customHeight="1" outlineLevel="1" x14ac:dyDescent="0.4">
      <c r="B11" s="113" t="s">
        <v>205</v>
      </c>
      <c r="C11" s="114"/>
      <c r="D11" s="115" t="s">
        <v>70</v>
      </c>
      <c r="E11" s="664">
        <f>+'(PFS CMO) PFS 생산배치수_240923'!J123</f>
        <v>396000</v>
      </c>
      <c r="F11" s="217">
        <f>+'(PFS CMO) PFS 생산배치수_240923'!K123</f>
        <v>102000</v>
      </c>
      <c r="G11" s="689">
        <f>+'(PFS CMO) PFS 생산배치수_240923'!L123</f>
        <v>380000</v>
      </c>
      <c r="H11" s="706">
        <f t="shared" ref="H11:H21" si="3">SUM(E11:G11)</f>
        <v>878000</v>
      </c>
      <c r="I11" s="220">
        <f>+'(PFS CMO) PFS 생산배치수_240923'!M123</f>
        <v>812000</v>
      </c>
      <c r="J11" s="217">
        <f>+'(PFS CMO) PFS 생산배치수_240923'!N123</f>
        <v>798000</v>
      </c>
      <c r="K11" s="689">
        <f>+'(PFS CMO) PFS 생산배치수_240923'!O123</f>
        <v>784000</v>
      </c>
      <c r="L11" s="706">
        <f t="shared" si="0"/>
        <v>2394000</v>
      </c>
      <c r="M11" s="220">
        <f>+'(PFS CMO) PFS 생산배치수_240923'!P123</f>
        <v>760000</v>
      </c>
      <c r="N11" s="217">
        <f>+'(PFS CMO) PFS 생산배치수_240923'!Q123</f>
        <v>782000</v>
      </c>
      <c r="O11" s="689">
        <f>+'(PFS CMO) PFS 생산배치수_240923'!R123</f>
        <v>750000</v>
      </c>
      <c r="P11" s="706">
        <f t="shared" si="1"/>
        <v>2292000</v>
      </c>
      <c r="Q11" s="220">
        <f>+'(PFS CMO) PFS 생산배치수_240923'!S123</f>
        <v>746000</v>
      </c>
      <c r="R11" s="217">
        <f>+'(PFS CMO) PFS 생산배치수_240923'!T123</f>
        <v>648000</v>
      </c>
      <c r="S11" s="689">
        <f>+'(PFS CMO) PFS 생산배치수_240923'!U123</f>
        <v>428000</v>
      </c>
      <c r="T11" s="706">
        <f t="shared" si="2"/>
        <v>1822000</v>
      </c>
      <c r="U11" s="696">
        <f t="shared" ref="U11:U21" si="4">+H11+L11+P11+T11</f>
        <v>7386000</v>
      </c>
      <c r="W11" s="679"/>
      <c r="X11" s="679"/>
      <c r="AB11" s="680"/>
    </row>
    <row r="12" spans="1:48" s="110" customFormat="1" ht="27.15" hidden="1" customHeight="1" outlineLevel="1" x14ac:dyDescent="0.4">
      <c r="B12" s="113"/>
      <c r="C12" s="114"/>
      <c r="D12" s="117" t="s">
        <v>11</v>
      </c>
      <c r="E12" s="665" t="e">
        <f>+'(PFS CMO) PFS 생산배치수_240923'!#REF!+'(PFS CMO) PFS 생산배치수_240923'!#REF!</f>
        <v>#REF!</v>
      </c>
      <c r="F12" s="666" t="e">
        <f>+'(PFS CMO) PFS 생산배치수_240923'!#REF!+'(PFS CMO) PFS 생산배치수_240923'!#REF!</f>
        <v>#REF!</v>
      </c>
      <c r="G12" s="690" t="e">
        <f>+'(PFS CMO) PFS 생산배치수_240923'!#REF!+'(PFS CMO) PFS 생산배치수_240923'!#REF!</f>
        <v>#REF!</v>
      </c>
      <c r="H12" s="707" t="e">
        <f t="shared" si="3"/>
        <v>#REF!</v>
      </c>
      <c r="I12" s="667" t="e">
        <f>+'(PFS CMO) PFS 생산배치수_240923'!#REF!+'(PFS CMO) PFS 생산배치수_240923'!#REF!</f>
        <v>#REF!</v>
      </c>
      <c r="J12" s="666" t="e">
        <f>+'(PFS CMO) PFS 생산배치수_240923'!#REF!+'(PFS CMO) PFS 생산배치수_240923'!#REF!</f>
        <v>#REF!</v>
      </c>
      <c r="K12" s="690" t="e">
        <f>+'(PFS CMO) PFS 생산배치수_240923'!#REF!+'(PFS CMO) PFS 생산배치수_240923'!#REF!</f>
        <v>#REF!</v>
      </c>
      <c r="L12" s="707" t="e">
        <f t="shared" si="0"/>
        <v>#REF!</v>
      </c>
      <c r="M12" s="667" t="e">
        <f>+'(PFS CMO) PFS 생산배치수_240923'!#REF!+'(PFS CMO) PFS 생산배치수_240923'!#REF!</f>
        <v>#REF!</v>
      </c>
      <c r="N12" s="666" t="e">
        <f>+'(PFS CMO) PFS 생산배치수_240923'!#REF!+'(PFS CMO) PFS 생산배치수_240923'!#REF!</f>
        <v>#REF!</v>
      </c>
      <c r="O12" s="690" t="e">
        <f>+'(PFS CMO) PFS 생산배치수_240923'!#REF!+'(PFS CMO) PFS 생산배치수_240923'!#REF!</f>
        <v>#REF!</v>
      </c>
      <c r="P12" s="707" t="e">
        <f t="shared" si="1"/>
        <v>#REF!</v>
      </c>
      <c r="Q12" s="667" t="e">
        <f>+'(PFS CMO) PFS 생산배치수_240923'!#REF!+'(PFS CMO) PFS 생산배치수_240923'!#REF!</f>
        <v>#REF!</v>
      </c>
      <c r="R12" s="666" t="e">
        <f>+'(PFS CMO) PFS 생산배치수_240923'!#REF!+'(PFS CMO) PFS 생산배치수_240923'!#REF!</f>
        <v>#REF!</v>
      </c>
      <c r="S12" s="690" t="e">
        <f>+'(PFS CMO) PFS 생산배치수_240923'!#REF!+'(PFS CMO) PFS 생산배치수_240923'!#REF!</f>
        <v>#REF!</v>
      </c>
      <c r="T12" s="707" t="e">
        <f t="shared" si="2"/>
        <v>#REF!</v>
      </c>
      <c r="U12" s="697" t="e">
        <f t="shared" si="4"/>
        <v>#REF!</v>
      </c>
      <c r="W12" s="679"/>
      <c r="X12" s="679"/>
      <c r="AB12" s="680"/>
    </row>
    <row r="13" spans="1:48" s="118" customFormat="1" ht="27.15" hidden="1" customHeight="1" outlineLevel="1" x14ac:dyDescent="0.4">
      <c r="B13" s="208"/>
      <c r="C13" s="209"/>
      <c r="D13" s="210"/>
      <c r="E13" s="668" t="e">
        <f>SUM(E10:E12)</f>
        <v>#REF!</v>
      </c>
      <c r="F13" s="669" t="e">
        <f t="shared" ref="F13" si="5">SUM(F10:F12)</f>
        <v>#REF!</v>
      </c>
      <c r="G13" s="691" t="e">
        <f t="shared" ref="G13" si="6">SUM(G10:G12)</f>
        <v>#REF!</v>
      </c>
      <c r="H13" s="247" t="e">
        <f t="shared" si="3"/>
        <v>#REF!</v>
      </c>
      <c r="I13" s="670" t="e">
        <f t="shared" ref="I13" si="7">SUM(I10:I12)</f>
        <v>#REF!</v>
      </c>
      <c r="J13" s="669" t="e">
        <f t="shared" ref="J13" si="8">SUM(J10:J12)</f>
        <v>#REF!</v>
      </c>
      <c r="K13" s="691" t="e">
        <f t="shared" ref="K13" si="9">SUM(K10:K12)</f>
        <v>#REF!</v>
      </c>
      <c r="L13" s="247" t="e">
        <f t="shared" si="0"/>
        <v>#REF!</v>
      </c>
      <c r="M13" s="670" t="e">
        <f t="shared" ref="M13" si="10">SUM(M10:M12)</f>
        <v>#REF!</v>
      </c>
      <c r="N13" s="669" t="e">
        <f t="shared" ref="N13" si="11">SUM(N10:N12)</f>
        <v>#REF!</v>
      </c>
      <c r="O13" s="691" t="e">
        <f t="shared" ref="O13" si="12">SUM(O10:O12)</f>
        <v>#REF!</v>
      </c>
      <c r="P13" s="247" t="e">
        <f t="shared" si="1"/>
        <v>#REF!</v>
      </c>
      <c r="Q13" s="670" t="e">
        <f t="shared" ref="Q13" si="13">SUM(Q10:Q12)</f>
        <v>#REF!</v>
      </c>
      <c r="R13" s="669" t="e">
        <f t="shared" ref="R13" si="14">SUM(R10:R12)</f>
        <v>#REF!</v>
      </c>
      <c r="S13" s="691" t="e">
        <f t="shared" ref="S13" si="15">SUM(S10:S12)</f>
        <v>#REF!</v>
      </c>
      <c r="T13" s="247" t="e">
        <f t="shared" si="2"/>
        <v>#REF!</v>
      </c>
      <c r="U13" s="698" t="e">
        <f t="shared" si="4"/>
        <v>#REF!</v>
      </c>
    </row>
    <row r="14" spans="1:48" s="110" customFormat="1" ht="27.15" hidden="1" customHeight="1" outlineLevel="1" x14ac:dyDescent="0.4">
      <c r="B14" s="111" t="s">
        <v>434</v>
      </c>
      <c r="C14" s="681" t="s">
        <v>49</v>
      </c>
      <c r="D14" s="112" t="s">
        <v>68</v>
      </c>
      <c r="E14" s="211">
        <f>+'미래성장팀 기반 생산배치수_240829'!J57</f>
        <v>40000</v>
      </c>
      <c r="F14" s="212">
        <f>+'미래성장팀 기반 생산배치수_240829'!K57</f>
        <v>222000</v>
      </c>
      <c r="G14" s="692">
        <f>+'미래성장팀 기반 생산배치수_240829'!L57</f>
        <v>1451000</v>
      </c>
      <c r="H14" s="708">
        <f t="shared" si="3"/>
        <v>1713000</v>
      </c>
      <c r="I14" s="215">
        <f>+'미래성장팀 기반 생산배치수_240829'!M57</f>
        <v>683000</v>
      </c>
      <c r="J14" s="212">
        <f>+'미래성장팀 기반 생산배치수_240829'!N57</f>
        <v>697000</v>
      </c>
      <c r="K14" s="692">
        <f>+'미래성장팀 기반 생산배치수_240829'!O57</f>
        <v>60000</v>
      </c>
      <c r="L14" s="708">
        <f t="shared" si="0"/>
        <v>1440000</v>
      </c>
      <c r="M14" s="215">
        <f>+'미래성장팀 기반 생산배치수_240829'!P57</f>
        <v>261000</v>
      </c>
      <c r="N14" s="212">
        <f>+'미래성장팀 기반 생산배치수_240829'!Q57</f>
        <v>339000</v>
      </c>
      <c r="O14" s="692">
        <f>+'미래성장팀 기반 생산배치수_240829'!R57</f>
        <v>118000</v>
      </c>
      <c r="P14" s="708">
        <f t="shared" si="1"/>
        <v>718000</v>
      </c>
      <c r="Q14" s="215">
        <f>+'미래성장팀 기반 생산배치수_240829'!S57</f>
        <v>170000</v>
      </c>
      <c r="R14" s="212">
        <f>+'미래성장팀 기반 생산배치수_240829'!T57</f>
        <v>131000</v>
      </c>
      <c r="S14" s="692">
        <f>+'미래성장팀 기반 생산배치수_240829'!U57</f>
        <v>0</v>
      </c>
      <c r="T14" s="708">
        <f t="shared" si="2"/>
        <v>301000</v>
      </c>
      <c r="U14" s="699">
        <f t="shared" si="4"/>
        <v>4172000</v>
      </c>
    </row>
    <row r="15" spans="1:48" s="110" customFormat="1" ht="27.15" hidden="1" customHeight="1" outlineLevel="1" x14ac:dyDescent="0.4">
      <c r="B15" s="113" t="s">
        <v>205</v>
      </c>
      <c r="C15" s="114"/>
      <c r="D15" s="115" t="s">
        <v>70</v>
      </c>
      <c r="E15" s="664">
        <f>+'미래성장팀 기반 생산배치수_240829'!J124</f>
        <v>408000</v>
      </c>
      <c r="F15" s="217">
        <f>+'미래성장팀 기반 생산배치수_240829'!K124</f>
        <v>40000</v>
      </c>
      <c r="G15" s="689">
        <f>+'미래성장팀 기반 생산배치수_240829'!L124</f>
        <v>60000</v>
      </c>
      <c r="H15" s="706">
        <f t="shared" si="3"/>
        <v>508000</v>
      </c>
      <c r="I15" s="220">
        <f>+'미래성장팀 기반 생산배치수_240829'!M124</f>
        <v>1210000</v>
      </c>
      <c r="J15" s="217">
        <f>+'미래성장팀 기반 생산배치수_240829'!N124</f>
        <v>700000</v>
      </c>
      <c r="K15" s="689">
        <f>+'미래성장팀 기반 생산배치수_240829'!O124</f>
        <v>620000</v>
      </c>
      <c r="L15" s="706">
        <f t="shared" si="0"/>
        <v>2530000</v>
      </c>
      <c r="M15" s="220">
        <f>+'미래성장팀 기반 생산배치수_240829'!P124</f>
        <v>60000</v>
      </c>
      <c r="N15" s="217">
        <f>+'미래성장팀 기반 생산배치수_240829'!Q124</f>
        <v>40000</v>
      </c>
      <c r="O15" s="689">
        <f>+'미래성장팀 기반 생산배치수_240829'!R124</f>
        <v>40000</v>
      </c>
      <c r="P15" s="706">
        <f t="shared" si="1"/>
        <v>140000</v>
      </c>
      <c r="Q15" s="220">
        <f>+'미래성장팀 기반 생산배치수_240829'!S124</f>
        <v>40000</v>
      </c>
      <c r="R15" s="217">
        <f>+'미래성장팀 기반 생산배치수_240829'!T124</f>
        <v>40000</v>
      </c>
      <c r="S15" s="689">
        <f>+'미래성장팀 기반 생산배치수_240829'!U124</f>
        <v>40000</v>
      </c>
      <c r="T15" s="706">
        <f t="shared" si="2"/>
        <v>120000</v>
      </c>
      <c r="U15" s="696">
        <f t="shared" si="4"/>
        <v>3298000</v>
      </c>
    </row>
    <row r="16" spans="1:48" s="110" customFormat="1" ht="27.15" hidden="1" customHeight="1" outlineLevel="1" x14ac:dyDescent="0.4">
      <c r="B16" s="113"/>
      <c r="C16" s="114"/>
      <c r="D16" s="117" t="s">
        <v>11</v>
      </c>
      <c r="E16" s="665">
        <f>+'미래성장팀 기반 생산배치수_240829'!W186+'미래성장팀 기반 생산배치수_240829'!W244</f>
        <v>256000</v>
      </c>
      <c r="F16" s="666">
        <f>+'미래성장팀 기반 생산배치수_240829'!X186+'미래성장팀 기반 생산배치수_240829'!X244</f>
        <v>20000</v>
      </c>
      <c r="G16" s="690">
        <f>+'미래성장팀 기반 생산배치수_240829'!Y186+'미래성장팀 기반 생산배치수_240829'!Y244</f>
        <v>102000</v>
      </c>
      <c r="H16" s="707">
        <f t="shared" si="3"/>
        <v>378000</v>
      </c>
      <c r="I16" s="667">
        <f>+'미래성장팀 기반 생산배치수_240829'!Z186+'미래성장팀 기반 생산배치수_240829'!Z244</f>
        <v>312000</v>
      </c>
      <c r="J16" s="666">
        <f>+'미래성장팀 기반 생산배치수_240829'!AA186+'미래성장팀 기반 생산배치수_240829'!AA244</f>
        <v>312000</v>
      </c>
      <c r="K16" s="690">
        <f>+'미래성장팀 기반 생산배치수_240829'!AB186+'미래성장팀 기반 생산배치수_240829'!AB244</f>
        <v>312000</v>
      </c>
      <c r="L16" s="707">
        <f t="shared" si="0"/>
        <v>936000</v>
      </c>
      <c r="M16" s="667">
        <f>+'미래성장팀 기반 생산배치수_240829'!AC186+'미래성장팀 기반 생산배치수_240829'!AC244</f>
        <v>432000</v>
      </c>
      <c r="N16" s="666">
        <f>+'미래성장팀 기반 생산배치수_240829'!AD186+'미래성장팀 기반 생산배치수_240829'!AD244</f>
        <v>426000</v>
      </c>
      <c r="O16" s="690">
        <f>+'미래성장팀 기반 생산배치수_240829'!AE186+'미래성장팀 기반 생산배치수_240829'!AE244</f>
        <v>411000</v>
      </c>
      <c r="P16" s="707">
        <f t="shared" si="1"/>
        <v>1269000</v>
      </c>
      <c r="Q16" s="667">
        <f>+'미래성장팀 기반 생산배치수_240829'!AF186+'미래성장팀 기반 생산배치수_240829'!AF244</f>
        <v>150000</v>
      </c>
      <c r="R16" s="666">
        <f>+'미래성장팀 기반 생산배치수_240829'!AG186+'미래성장팀 기반 생산배치수_240829'!AG244</f>
        <v>150000</v>
      </c>
      <c r="S16" s="690">
        <f>+'미래성장팀 기반 생산배치수_240829'!AH186+'미래성장팀 기반 생산배치수_240829'!AH244</f>
        <v>111000</v>
      </c>
      <c r="T16" s="707">
        <f t="shared" si="2"/>
        <v>411000</v>
      </c>
      <c r="U16" s="697">
        <f t="shared" si="4"/>
        <v>2994000</v>
      </c>
    </row>
    <row r="17" spans="2:27" s="118" customFormat="1" ht="27.15" hidden="1" customHeight="1" outlineLevel="1" thickBot="1" x14ac:dyDescent="0.45">
      <c r="B17" s="208"/>
      <c r="C17" s="209"/>
      <c r="D17" s="209"/>
      <c r="E17" s="670">
        <f t="shared" ref="E17" si="16">SUM(E14:E16)</f>
        <v>704000</v>
      </c>
      <c r="F17" s="669">
        <f t="shared" ref="F17" si="17">SUM(F14:F16)</f>
        <v>282000</v>
      </c>
      <c r="G17" s="691">
        <f t="shared" ref="G17" si="18">SUM(G14:G16)</f>
        <v>1613000</v>
      </c>
      <c r="H17" s="247">
        <f t="shared" si="3"/>
        <v>2599000</v>
      </c>
      <c r="I17" s="670">
        <f t="shared" ref="I17" si="19">SUM(I14:I16)</f>
        <v>2205000</v>
      </c>
      <c r="J17" s="669">
        <f t="shared" ref="J17" si="20">SUM(J14:J16)</f>
        <v>1709000</v>
      </c>
      <c r="K17" s="691">
        <f t="shared" ref="K17" si="21">SUM(K14:K16)</f>
        <v>992000</v>
      </c>
      <c r="L17" s="247">
        <f t="shared" si="0"/>
        <v>4906000</v>
      </c>
      <c r="M17" s="670">
        <f t="shared" ref="M17" si="22">SUM(M14:M16)</f>
        <v>753000</v>
      </c>
      <c r="N17" s="669">
        <f t="shared" ref="N17" si="23">SUM(N14:N16)</f>
        <v>805000</v>
      </c>
      <c r="O17" s="691">
        <f t="shared" ref="O17" si="24">SUM(O14:O16)</f>
        <v>569000</v>
      </c>
      <c r="P17" s="247">
        <f t="shared" si="1"/>
        <v>2127000</v>
      </c>
      <c r="Q17" s="670">
        <f t="shared" ref="Q17" si="25">SUM(Q14:Q16)</f>
        <v>360000</v>
      </c>
      <c r="R17" s="669">
        <f t="shared" ref="R17" si="26">SUM(R14:R16)</f>
        <v>321000</v>
      </c>
      <c r="S17" s="691">
        <f t="shared" ref="S17" si="27">SUM(S14:S16)</f>
        <v>151000</v>
      </c>
      <c r="T17" s="247">
        <f t="shared" si="2"/>
        <v>832000</v>
      </c>
      <c r="U17" s="698">
        <f t="shared" si="4"/>
        <v>10464000</v>
      </c>
    </row>
    <row r="18" spans="2:27" s="110" customFormat="1" ht="27.15" hidden="1" customHeight="1" outlineLevel="1" x14ac:dyDescent="0.4">
      <c r="B18" s="682" t="s">
        <v>174</v>
      </c>
      <c r="C18" s="683" t="s">
        <v>49</v>
      </c>
      <c r="D18" s="684" t="s">
        <v>68</v>
      </c>
      <c r="E18" s="671">
        <f>+E14-E10</f>
        <v>0</v>
      </c>
      <c r="F18" s="672">
        <f t="shared" ref="F18:S18" si="28">+F14-F10</f>
        <v>-707000</v>
      </c>
      <c r="G18" s="693">
        <f t="shared" si="28"/>
        <v>21000</v>
      </c>
      <c r="H18" s="709">
        <f t="shared" si="3"/>
        <v>-686000</v>
      </c>
      <c r="I18" s="673">
        <f t="shared" si="28"/>
        <v>-247000</v>
      </c>
      <c r="J18" s="672">
        <f t="shared" si="28"/>
        <v>-53000</v>
      </c>
      <c r="K18" s="693">
        <f t="shared" si="28"/>
        <v>8000</v>
      </c>
      <c r="L18" s="709">
        <f t="shared" si="0"/>
        <v>-292000</v>
      </c>
      <c r="M18" s="673">
        <f t="shared" si="28"/>
        <v>-449000</v>
      </c>
      <c r="N18" s="672">
        <f t="shared" si="28"/>
        <v>-1057000</v>
      </c>
      <c r="O18" s="693">
        <f t="shared" si="28"/>
        <v>-328000</v>
      </c>
      <c r="P18" s="709">
        <f t="shared" si="1"/>
        <v>-1834000</v>
      </c>
      <c r="Q18" s="673">
        <f t="shared" si="28"/>
        <v>-468000</v>
      </c>
      <c r="R18" s="672">
        <f t="shared" si="28"/>
        <v>-437000</v>
      </c>
      <c r="S18" s="693">
        <f t="shared" si="28"/>
        <v>-928000</v>
      </c>
      <c r="T18" s="709">
        <f t="shared" si="2"/>
        <v>-1833000</v>
      </c>
      <c r="U18" s="700">
        <f t="shared" si="4"/>
        <v>-4645000</v>
      </c>
    </row>
    <row r="19" spans="2:27" s="110" customFormat="1" ht="27.15" hidden="1" customHeight="1" outlineLevel="1" x14ac:dyDescent="0.4">
      <c r="B19" s="685"/>
      <c r="C19" s="114"/>
      <c r="D19" s="115" t="s">
        <v>70</v>
      </c>
      <c r="E19" s="664">
        <f t="shared" ref="E19:S19" si="29">+E15-E11</f>
        <v>12000</v>
      </c>
      <c r="F19" s="217">
        <f t="shared" si="29"/>
        <v>-62000</v>
      </c>
      <c r="G19" s="689">
        <f t="shared" si="29"/>
        <v>-320000</v>
      </c>
      <c r="H19" s="706">
        <f t="shared" si="3"/>
        <v>-370000</v>
      </c>
      <c r="I19" s="220">
        <f t="shared" si="29"/>
        <v>398000</v>
      </c>
      <c r="J19" s="217">
        <f t="shared" si="29"/>
        <v>-98000</v>
      </c>
      <c r="K19" s="689">
        <f t="shared" si="29"/>
        <v>-164000</v>
      </c>
      <c r="L19" s="706">
        <f t="shared" si="0"/>
        <v>136000</v>
      </c>
      <c r="M19" s="220">
        <f t="shared" si="29"/>
        <v>-700000</v>
      </c>
      <c r="N19" s="217">
        <f t="shared" si="29"/>
        <v>-742000</v>
      </c>
      <c r="O19" s="689">
        <f t="shared" si="29"/>
        <v>-710000</v>
      </c>
      <c r="P19" s="706">
        <f t="shared" si="1"/>
        <v>-2152000</v>
      </c>
      <c r="Q19" s="220">
        <f t="shared" si="29"/>
        <v>-706000</v>
      </c>
      <c r="R19" s="217">
        <f t="shared" si="29"/>
        <v>-608000</v>
      </c>
      <c r="S19" s="689">
        <f t="shared" si="29"/>
        <v>-388000</v>
      </c>
      <c r="T19" s="706">
        <f t="shared" si="2"/>
        <v>-1702000</v>
      </c>
      <c r="U19" s="701">
        <f t="shared" si="4"/>
        <v>-4088000</v>
      </c>
    </row>
    <row r="20" spans="2:27" s="110" customFormat="1" ht="27.15" hidden="1" customHeight="1" outlineLevel="1" x14ac:dyDescent="0.4">
      <c r="B20" s="685"/>
      <c r="C20" s="114"/>
      <c r="D20" s="117" t="s">
        <v>11</v>
      </c>
      <c r="E20" s="665" t="e">
        <f t="shared" ref="E20:S20" si="30">+E16-E12</f>
        <v>#REF!</v>
      </c>
      <c r="F20" s="666" t="e">
        <f t="shared" si="30"/>
        <v>#REF!</v>
      </c>
      <c r="G20" s="690" t="e">
        <f t="shared" si="30"/>
        <v>#REF!</v>
      </c>
      <c r="H20" s="707" t="e">
        <f t="shared" si="3"/>
        <v>#REF!</v>
      </c>
      <c r="I20" s="667" t="e">
        <f t="shared" si="30"/>
        <v>#REF!</v>
      </c>
      <c r="J20" s="666" t="e">
        <f t="shared" si="30"/>
        <v>#REF!</v>
      </c>
      <c r="K20" s="690" t="e">
        <f t="shared" si="30"/>
        <v>#REF!</v>
      </c>
      <c r="L20" s="707" t="e">
        <f t="shared" si="0"/>
        <v>#REF!</v>
      </c>
      <c r="M20" s="667" t="e">
        <f t="shared" si="30"/>
        <v>#REF!</v>
      </c>
      <c r="N20" s="666" t="e">
        <f t="shared" si="30"/>
        <v>#REF!</v>
      </c>
      <c r="O20" s="690" t="e">
        <f t="shared" si="30"/>
        <v>#REF!</v>
      </c>
      <c r="P20" s="707" t="e">
        <f t="shared" si="1"/>
        <v>#REF!</v>
      </c>
      <c r="Q20" s="667" t="e">
        <f t="shared" si="30"/>
        <v>#REF!</v>
      </c>
      <c r="R20" s="666" t="e">
        <f t="shared" si="30"/>
        <v>#REF!</v>
      </c>
      <c r="S20" s="690" t="e">
        <f t="shared" si="30"/>
        <v>#REF!</v>
      </c>
      <c r="T20" s="707" t="e">
        <f t="shared" si="2"/>
        <v>#REF!</v>
      </c>
      <c r="U20" s="702" t="e">
        <f t="shared" si="4"/>
        <v>#REF!</v>
      </c>
    </row>
    <row r="21" spans="2:27" s="118" customFormat="1" ht="27.15" hidden="1" customHeight="1" outlineLevel="1" thickBot="1" x14ac:dyDescent="0.45">
      <c r="B21" s="686"/>
      <c r="C21" s="687"/>
      <c r="D21" s="687"/>
      <c r="E21" s="674" t="e">
        <f t="shared" ref="E21" si="31">SUM(E18:E20)</f>
        <v>#REF!</v>
      </c>
      <c r="F21" s="675" t="e">
        <f t="shared" ref="F21" si="32">SUM(F18:F20)</f>
        <v>#REF!</v>
      </c>
      <c r="G21" s="694" t="e">
        <f t="shared" ref="G21" si="33">SUM(G18:G20)</f>
        <v>#REF!</v>
      </c>
      <c r="H21" s="676" t="e">
        <f t="shared" si="3"/>
        <v>#REF!</v>
      </c>
      <c r="I21" s="674" t="e">
        <f t="shared" ref="I21" si="34">SUM(I18:I20)</f>
        <v>#REF!</v>
      </c>
      <c r="J21" s="675" t="e">
        <f t="shared" ref="J21" si="35">SUM(J18:J20)</f>
        <v>#REF!</v>
      </c>
      <c r="K21" s="694" t="e">
        <f t="shared" ref="K21" si="36">SUM(K18:K20)</f>
        <v>#REF!</v>
      </c>
      <c r="L21" s="676" t="e">
        <f t="shared" si="0"/>
        <v>#REF!</v>
      </c>
      <c r="M21" s="674" t="e">
        <f t="shared" ref="M21" si="37">SUM(M18:M20)</f>
        <v>#REF!</v>
      </c>
      <c r="N21" s="675" t="e">
        <f t="shared" ref="N21" si="38">SUM(N18:N20)</f>
        <v>#REF!</v>
      </c>
      <c r="O21" s="694" t="e">
        <f t="shared" ref="O21" si="39">SUM(O18:O20)</f>
        <v>#REF!</v>
      </c>
      <c r="P21" s="676" t="e">
        <f t="shared" si="1"/>
        <v>#REF!</v>
      </c>
      <c r="Q21" s="674" t="e">
        <f t="shared" ref="Q21" si="40">SUM(Q18:Q20)</f>
        <v>#REF!</v>
      </c>
      <c r="R21" s="675" t="e">
        <f t="shared" ref="R21" si="41">SUM(R18:R20)</f>
        <v>#REF!</v>
      </c>
      <c r="S21" s="694" t="e">
        <f t="shared" ref="S21" si="42">SUM(S18:S20)</f>
        <v>#REF!</v>
      </c>
      <c r="T21" s="676" t="e">
        <f t="shared" si="2"/>
        <v>#REF!</v>
      </c>
      <c r="U21" s="703" t="e">
        <f t="shared" si="4"/>
        <v>#REF!</v>
      </c>
    </row>
    <row r="22" spans="2:27" s="118" customFormat="1" ht="18.75" customHeight="1" collapsed="1" thickBot="1" x14ac:dyDescent="0.45">
      <c r="C22" s="677"/>
      <c r="D22" s="677"/>
      <c r="E22" s="678"/>
      <c r="F22" s="678"/>
      <c r="G22" s="678"/>
      <c r="H22" s="678"/>
      <c r="I22" s="678"/>
      <c r="J22" s="678"/>
      <c r="K22" s="678"/>
      <c r="L22" s="678"/>
      <c r="M22" s="678"/>
      <c r="N22" s="678"/>
      <c r="O22" s="678"/>
      <c r="P22" s="678"/>
      <c r="Q22" s="678"/>
      <c r="R22" s="678"/>
      <c r="S22" s="678"/>
      <c r="T22" s="678"/>
      <c r="AA22" s="786" t="s">
        <v>549</v>
      </c>
    </row>
    <row r="23" spans="2:27" s="110" customFormat="1" ht="27.15" customHeight="1" thickBot="1" x14ac:dyDescent="0.45">
      <c r="B23" s="256"/>
      <c r="C23" s="257"/>
      <c r="D23" s="257"/>
      <c r="E23" s="716"/>
      <c r="F23" s="716"/>
      <c r="G23" s="716"/>
      <c r="H23" s="716"/>
      <c r="I23" s="716"/>
      <c r="J23" s="716"/>
      <c r="K23" s="716"/>
      <c r="L23" s="716"/>
      <c r="M23" s="778" t="s">
        <v>206</v>
      </c>
      <c r="N23" s="716"/>
      <c r="O23" s="716"/>
      <c r="P23" s="716"/>
      <c r="Q23" s="716"/>
      <c r="R23" s="716"/>
      <c r="S23" s="716"/>
      <c r="T23" s="716"/>
      <c r="U23" s="717"/>
      <c r="V23" s="716"/>
      <c r="W23" s="777"/>
      <c r="X23" s="785" t="s">
        <v>357</v>
      </c>
      <c r="Y23" s="716"/>
      <c r="Z23" s="717"/>
      <c r="AA23" s="717" t="s">
        <v>496</v>
      </c>
    </row>
    <row r="24" spans="2:27" s="110" customFormat="1" ht="27.15" customHeight="1" x14ac:dyDescent="0.4">
      <c r="B24" s="782" t="s">
        <v>65</v>
      </c>
      <c r="C24" s="783" t="s">
        <v>74</v>
      </c>
      <c r="D24" s="783" t="s">
        <v>66</v>
      </c>
      <c r="E24" s="784" t="s">
        <v>175</v>
      </c>
      <c r="F24" s="780" t="s">
        <v>176</v>
      </c>
      <c r="G24" s="781" t="s">
        <v>177</v>
      </c>
      <c r="H24" s="230" t="s">
        <v>436</v>
      </c>
      <c r="I24" s="779" t="s">
        <v>178</v>
      </c>
      <c r="J24" s="780" t="s">
        <v>179</v>
      </c>
      <c r="K24" s="781" t="s">
        <v>180</v>
      </c>
      <c r="L24" s="230" t="s">
        <v>189</v>
      </c>
      <c r="M24" s="779" t="s">
        <v>181</v>
      </c>
      <c r="N24" s="780" t="s">
        <v>182</v>
      </c>
      <c r="O24" s="781" t="s">
        <v>183</v>
      </c>
      <c r="P24" s="230" t="s">
        <v>190</v>
      </c>
      <c r="Q24" s="779" t="s">
        <v>184</v>
      </c>
      <c r="R24" s="780" t="s">
        <v>185</v>
      </c>
      <c r="S24" s="781" t="s">
        <v>186</v>
      </c>
      <c r="T24" s="230" t="s">
        <v>191</v>
      </c>
      <c r="U24" s="723" t="s">
        <v>187</v>
      </c>
      <c r="V24" s="779" t="s">
        <v>188</v>
      </c>
      <c r="W24" s="780" t="s">
        <v>189</v>
      </c>
      <c r="X24" s="781" t="s">
        <v>190</v>
      </c>
      <c r="Y24" s="780" t="s">
        <v>191</v>
      </c>
      <c r="Z24" s="723" t="s">
        <v>187</v>
      </c>
      <c r="AA24" s="723" t="s">
        <v>187</v>
      </c>
    </row>
    <row r="25" spans="2:27" s="110" customFormat="1" ht="27.15" customHeight="1" x14ac:dyDescent="0.4">
      <c r="B25" s="113" t="s">
        <v>51</v>
      </c>
      <c r="C25" s="114" t="s">
        <v>49</v>
      </c>
      <c r="D25" s="207" t="s">
        <v>68</v>
      </c>
      <c r="E25" s="658" t="e">
        <f>(+#REF!)/100000000</f>
        <v>#REF!</v>
      </c>
      <c r="F25" s="180" t="e">
        <f>(+#REF!)/100000000</f>
        <v>#REF!</v>
      </c>
      <c r="G25" s="710" t="e">
        <f>(+#REF!)/100000000</f>
        <v>#REF!</v>
      </c>
      <c r="H25" s="713" t="e">
        <f>SUM(E25:G25)</f>
        <v>#REF!</v>
      </c>
      <c r="I25" s="181" t="e">
        <f>(+#REF!)/100000000</f>
        <v>#REF!</v>
      </c>
      <c r="J25" s="180" t="e">
        <f>(+#REF!)/100000000</f>
        <v>#REF!</v>
      </c>
      <c r="K25" s="710" t="e">
        <f>(+#REF!)/100000000</f>
        <v>#REF!</v>
      </c>
      <c r="L25" s="713" t="e">
        <f>SUM(I25:K25)</f>
        <v>#REF!</v>
      </c>
      <c r="M25" s="181" t="e">
        <f>(+#REF!)/100000000</f>
        <v>#REF!</v>
      </c>
      <c r="N25" s="180" t="e">
        <f>(+#REF!)/100000000</f>
        <v>#REF!</v>
      </c>
      <c r="O25" s="710" t="e">
        <f>(+#REF!)/100000000</f>
        <v>#REF!</v>
      </c>
      <c r="P25" s="713" t="e">
        <f>SUM(M25:O25)</f>
        <v>#REF!</v>
      </c>
      <c r="Q25" s="181" t="e">
        <f>(+#REF!)/100000000</f>
        <v>#REF!</v>
      </c>
      <c r="R25" s="180" t="e">
        <f>(+#REF!)/100000000</f>
        <v>#REF!</v>
      </c>
      <c r="S25" s="710" t="e">
        <f>(+#REF!)/100000000</f>
        <v>#REF!</v>
      </c>
      <c r="T25" s="713" t="e">
        <f>SUM(Q25:S25)</f>
        <v>#REF!</v>
      </c>
      <c r="U25" s="184" t="e">
        <f>+H25+L25+P25+T25</f>
        <v>#REF!</v>
      </c>
      <c r="V25" s="181" t="e">
        <f>(+#REF!)/100000000</f>
        <v>#REF!</v>
      </c>
      <c r="W25" s="180" t="e">
        <f>(+#REF!)/100000000</f>
        <v>#REF!</v>
      </c>
      <c r="X25" s="710" t="e">
        <f>(+#REF!)/100000000</f>
        <v>#REF!</v>
      </c>
      <c r="Y25" s="180" t="e">
        <f>(+#REF!)/100000000</f>
        <v>#REF!</v>
      </c>
      <c r="Z25" s="184" t="e">
        <f>SUM(V25:Y25)</f>
        <v>#REF!</v>
      </c>
      <c r="AA25" s="184" t="e">
        <f>(+#REF!)/100000000</f>
        <v>#REF!</v>
      </c>
    </row>
    <row r="26" spans="2:27" s="110" customFormat="1" ht="27.15" customHeight="1" x14ac:dyDescent="0.4">
      <c r="B26" s="113" t="s">
        <v>544</v>
      </c>
      <c r="C26" s="114"/>
      <c r="D26" s="115" t="s">
        <v>70</v>
      </c>
      <c r="E26" s="659" t="e">
        <f>(+#REF!)/100000000</f>
        <v>#REF!</v>
      </c>
      <c r="F26" s="116" t="e">
        <f>(+#REF!)/100000000</f>
        <v>#REF!</v>
      </c>
      <c r="G26" s="711" t="e">
        <f>(+#REF!)/100000000</f>
        <v>#REF!</v>
      </c>
      <c r="H26" s="714" t="e">
        <f t="shared" ref="H26:H28" si="43">SUM(E26:G26)</f>
        <v>#REF!</v>
      </c>
      <c r="I26" s="177" t="e">
        <f>(+#REF!)/100000000</f>
        <v>#REF!</v>
      </c>
      <c r="J26" s="116" t="e">
        <f>(+#REF!)/100000000</f>
        <v>#REF!</v>
      </c>
      <c r="K26" s="711" t="e">
        <f>(+#REF!)/100000000</f>
        <v>#REF!</v>
      </c>
      <c r="L26" s="714" t="e">
        <f t="shared" ref="L26:L28" si="44">SUM(I26:K26)</f>
        <v>#REF!</v>
      </c>
      <c r="M26" s="177" t="e">
        <f>(+#REF!)/100000000</f>
        <v>#REF!</v>
      </c>
      <c r="N26" s="116" t="e">
        <f>(+#REF!)/100000000</f>
        <v>#REF!</v>
      </c>
      <c r="O26" s="711" t="e">
        <f>(+#REF!)/100000000</f>
        <v>#REF!</v>
      </c>
      <c r="P26" s="714" t="e">
        <f t="shared" ref="P26:P28" si="45">SUM(M26:O26)</f>
        <v>#REF!</v>
      </c>
      <c r="Q26" s="177" t="e">
        <f>(+#REF!)/100000000</f>
        <v>#REF!</v>
      </c>
      <c r="R26" s="116" t="e">
        <f>(+#REF!)/100000000</f>
        <v>#REF!</v>
      </c>
      <c r="S26" s="711" t="e">
        <f>(+#REF!)/100000000</f>
        <v>#REF!</v>
      </c>
      <c r="T26" s="714" t="e">
        <f t="shared" ref="T26:T28" si="46">SUM(Q26:S26)</f>
        <v>#REF!</v>
      </c>
      <c r="U26" s="182" t="e">
        <f t="shared" ref="U26:U28" si="47">+H26+L26+P26+T26</f>
        <v>#REF!</v>
      </c>
      <c r="V26" s="177" t="e">
        <f>(+#REF!)/100000000</f>
        <v>#REF!</v>
      </c>
      <c r="W26" s="116" t="e">
        <f>(+#REF!)/100000000</f>
        <v>#REF!</v>
      </c>
      <c r="X26" s="711" t="e">
        <f>(+#REF!)/100000000</f>
        <v>#REF!</v>
      </c>
      <c r="Y26" s="116" t="e">
        <f>(+#REF!)/100000000</f>
        <v>#REF!</v>
      </c>
      <c r="Z26" s="182" t="e">
        <f t="shared" ref="Z26:Z30" si="48">SUM(V26:Y26)</f>
        <v>#REF!</v>
      </c>
      <c r="AA26" s="182" t="e">
        <f>(+#REF!)/100000000</f>
        <v>#REF!</v>
      </c>
    </row>
    <row r="27" spans="2:27" s="110" customFormat="1" ht="27.15" customHeight="1" x14ac:dyDescent="0.4">
      <c r="B27" s="113"/>
      <c r="C27" s="114"/>
      <c r="D27" s="117" t="s">
        <v>11</v>
      </c>
      <c r="E27" s="660" t="e">
        <f>(+#REF!)/100000000</f>
        <v>#REF!</v>
      </c>
      <c r="F27" s="178" t="e">
        <f>(+#REF!)/100000000</f>
        <v>#REF!</v>
      </c>
      <c r="G27" s="712" t="e">
        <f>(+#REF!)/100000000</f>
        <v>#REF!</v>
      </c>
      <c r="H27" s="715" t="e">
        <f t="shared" si="43"/>
        <v>#REF!</v>
      </c>
      <c r="I27" s="179" t="e">
        <f>(+#REF!)/100000000</f>
        <v>#REF!</v>
      </c>
      <c r="J27" s="178" t="e">
        <f>(+#REF!)/100000000</f>
        <v>#REF!</v>
      </c>
      <c r="K27" s="712" t="e">
        <f>(+#REF!)/100000000</f>
        <v>#REF!</v>
      </c>
      <c r="L27" s="715" t="e">
        <f t="shared" si="44"/>
        <v>#REF!</v>
      </c>
      <c r="M27" s="179" t="e">
        <f>(+#REF!)/100000000</f>
        <v>#REF!</v>
      </c>
      <c r="N27" s="178" t="e">
        <f>(+#REF!)/100000000</f>
        <v>#REF!</v>
      </c>
      <c r="O27" s="712" t="e">
        <f>(+#REF!)/100000000</f>
        <v>#REF!</v>
      </c>
      <c r="P27" s="715" t="e">
        <f t="shared" si="45"/>
        <v>#REF!</v>
      </c>
      <c r="Q27" s="179" t="e">
        <f>(+#REF!)/100000000</f>
        <v>#REF!</v>
      </c>
      <c r="R27" s="178" t="e">
        <f>(+#REF!)/100000000</f>
        <v>#REF!</v>
      </c>
      <c r="S27" s="712" t="e">
        <f>(+#REF!)/100000000</f>
        <v>#REF!</v>
      </c>
      <c r="T27" s="715" t="e">
        <f t="shared" si="46"/>
        <v>#REF!</v>
      </c>
      <c r="U27" s="183" t="e">
        <f t="shared" si="47"/>
        <v>#REF!</v>
      </c>
      <c r="V27" s="179" t="e">
        <f>(+#REF!)/100000000</f>
        <v>#REF!</v>
      </c>
      <c r="W27" s="178" t="e">
        <f>(+#REF!)/100000000</f>
        <v>#REF!</v>
      </c>
      <c r="X27" s="712" t="e">
        <f>(+#REF!)/100000000</f>
        <v>#REF!</v>
      </c>
      <c r="Y27" s="178" t="e">
        <f>(+#REF!)/100000000</f>
        <v>#REF!</v>
      </c>
      <c r="Z27" s="183" t="e">
        <f t="shared" si="48"/>
        <v>#REF!</v>
      </c>
      <c r="AA27" s="183" t="e">
        <f>(+#REF!)/100000000</f>
        <v>#REF!</v>
      </c>
    </row>
    <row r="28" spans="2:27" s="118" customFormat="1" ht="27.15" customHeight="1" x14ac:dyDescent="0.4">
      <c r="B28" s="208"/>
      <c r="C28" s="774"/>
      <c r="D28" s="210"/>
      <c r="E28" s="763" t="e">
        <f>SUM(E25:E27)</f>
        <v>#REF!</v>
      </c>
      <c r="F28" s="764" t="e">
        <f t="shared" ref="F28:S28" si="49">SUM(F25:F27)</f>
        <v>#REF!</v>
      </c>
      <c r="G28" s="765" t="e">
        <f t="shared" si="49"/>
        <v>#REF!</v>
      </c>
      <c r="H28" s="766" t="e">
        <f t="shared" si="43"/>
        <v>#REF!</v>
      </c>
      <c r="I28" s="767" t="e">
        <f t="shared" si="49"/>
        <v>#REF!</v>
      </c>
      <c r="J28" s="764" t="e">
        <f t="shared" si="49"/>
        <v>#REF!</v>
      </c>
      <c r="K28" s="765" t="e">
        <f t="shared" si="49"/>
        <v>#REF!</v>
      </c>
      <c r="L28" s="766" t="e">
        <f t="shared" si="44"/>
        <v>#REF!</v>
      </c>
      <c r="M28" s="767" t="e">
        <f t="shared" si="49"/>
        <v>#REF!</v>
      </c>
      <c r="N28" s="764" t="e">
        <f t="shared" si="49"/>
        <v>#REF!</v>
      </c>
      <c r="O28" s="765" t="e">
        <f t="shared" si="49"/>
        <v>#REF!</v>
      </c>
      <c r="P28" s="766" t="e">
        <f t="shared" si="45"/>
        <v>#REF!</v>
      </c>
      <c r="Q28" s="767" t="e">
        <f t="shared" si="49"/>
        <v>#REF!</v>
      </c>
      <c r="R28" s="764" t="e">
        <f t="shared" si="49"/>
        <v>#REF!</v>
      </c>
      <c r="S28" s="765" t="e">
        <f t="shared" si="49"/>
        <v>#REF!</v>
      </c>
      <c r="T28" s="766" t="e">
        <f t="shared" si="46"/>
        <v>#REF!</v>
      </c>
      <c r="U28" s="766" t="e">
        <f t="shared" si="47"/>
        <v>#REF!</v>
      </c>
      <c r="V28" s="767" t="e">
        <f t="shared" ref="V28:Y28" si="50">SUM(V25:V27)</f>
        <v>#REF!</v>
      </c>
      <c r="W28" s="764" t="e">
        <f t="shared" si="50"/>
        <v>#REF!</v>
      </c>
      <c r="X28" s="765" t="e">
        <f t="shared" si="50"/>
        <v>#REF!</v>
      </c>
      <c r="Y28" s="764" t="e">
        <f t="shared" si="50"/>
        <v>#REF!</v>
      </c>
      <c r="Z28" s="766" t="e">
        <f t="shared" si="48"/>
        <v>#REF!</v>
      </c>
      <c r="AA28" s="766" t="e">
        <f>SUM(AA25:AA27)</f>
        <v>#REF!</v>
      </c>
    </row>
    <row r="29" spans="2:27" s="110" customFormat="1" ht="27.15" customHeight="1" x14ac:dyDescent="0.4">
      <c r="B29" s="773"/>
      <c r="C29" s="775" t="s">
        <v>543</v>
      </c>
      <c r="D29" s="776"/>
      <c r="E29" s="768" t="e">
        <f>(+#REF!)/100000000</f>
        <v>#REF!</v>
      </c>
      <c r="F29" s="769" t="e">
        <f>(+#REF!)/100000000</f>
        <v>#REF!</v>
      </c>
      <c r="G29" s="770" t="e">
        <f>(+#REF!)/100000000</f>
        <v>#REF!</v>
      </c>
      <c r="H29" s="771" t="e">
        <f t="shared" ref="H29" si="51">SUM(E29:G29)</f>
        <v>#REF!</v>
      </c>
      <c r="I29" s="772" t="e">
        <f>(+#REF!)/100000000</f>
        <v>#REF!</v>
      </c>
      <c r="J29" s="769" t="e">
        <f>(+#REF!)/100000000</f>
        <v>#REF!</v>
      </c>
      <c r="K29" s="770" t="e">
        <f>(+#REF!)/100000000</f>
        <v>#REF!</v>
      </c>
      <c r="L29" s="771" t="e">
        <f t="shared" ref="L29" si="52">SUM(I29:K29)</f>
        <v>#REF!</v>
      </c>
      <c r="M29" s="772" t="e">
        <f>(+#REF!)/100000000</f>
        <v>#REF!</v>
      </c>
      <c r="N29" s="769" t="e">
        <f>(+#REF!)/100000000</f>
        <v>#REF!</v>
      </c>
      <c r="O29" s="770" t="e">
        <f>(+#REF!)/100000000</f>
        <v>#REF!</v>
      </c>
      <c r="P29" s="771" t="e">
        <f t="shared" ref="P29" si="53">SUM(M29:O29)</f>
        <v>#REF!</v>
      </c>
      <c r="Q29" s="772" t="e">
        <f>(+#REF!)/100000000</f>
        <v>#REF!</v>
      </c>
      <c r="R29" s="769" t="e">
        <f>(+#REF!)/100000000</f>
        <v>#REF!</v>
      </c>
      <c r="S29" s="770" t="e">
        <f>(+#REF!)/100000000</f>
        <v>#REF!</v>
      </c>
      <c r="T29" s="771" t="e">
        <f t="shared" ref="T29" si="54">SUM(Q29:S29)</f>
        <v>#REF!</v>
      </c>
      <c r="U29" s="766" t="e">
        <f t="shared" ref="U29" si="55">+H29+L29+P29+T29</f>
        <v>#REF!</v>
      </c>
      <c r="V29" s="772" t="e">
        <f>(+#REF!)/100000000</f>
        <v>#REF!</v>
      </c>
      <c r="W29" s="769" t="e">
        <f>(+#REF!)/100000000</f>
        <v>#REF!</v>
      </c>
      <c r="X29" s="770" t="e">
        <f>(+#REF!)/100000000</f>
        <v>#REF!</v>
      </c>
      <c r="Y29" s="769" t="e">
        <f>(+#REF!)/100000000</f>
        <v>#REF!</v>
      </c>
      <c r="Z29" s="766" t="e">
        <f t="shared" si="48"/>
        <v>#REF!</v>
      </c>
      <c r="AA29" s="766" t="e">
        <f>(+#REF!)/100000000</f>
        <v>#REF!</v>
      </c>
    </row>
    <row r="30" spans="2:27" s="118" customFormat="1" ht="27.15" customHeight="1" thickBot="1" x14ac:dyDescent="0.45">
      <c r="B30" s="773"/>
      <c r="C30" s="727"/>
      <c r="D30" s="728"/>
      <c r="E30" s="729" t="e">
        <f>+E28+E29</f>
        <v>#REF!</v>
      </c>
      <c r="F30" s="730" t="e">
        <f t="shared" ref="F30:U30" si="56">+F28+F29</f>
        <v>#REF!</v>
      </c>
      <c r="G30" s="731" t="e">
        <f t="shared" si="56"/>
        <v>#REF!</v>
      </c>
      <c r="H30" s="732" t="e">
        <f t="shared" si="56"/>
        <v>#REF!</v>
      </c>
      <c r="I30" s="733" t="e">
        <f t="shared" si="56"/>
        <v>#REF!</v>
      </c>
      <c r="J30" s="730" t="e">
        <f t="shared" si="56"/>
        <v>#REF!</v>
      </c>
      <c r="K30" s="731" t="e">
        <f t="shared" si="56"/>
        <v>#REF!</v>
      </c>
      <c r="L30" s="732" t="e">
        <f t="shared" si="56"/>
        <v>#REF!</v>
      </c>
      <c r="M30" s="733" t="e">
        <f t="shared" si="56"/>
        <v>#REF!</v>
      </c>
      <c r="N30" s="730" t="e">
        <f t="shared" si="56"/>
        <v>#REF!</v>
      </c>
      <c r="O30" s="731" t="e">
        <f t="shared" si="56"/>
        <v>#REF!</v>
      </c>
      <c r="P30" s="732" t="e">
        <f t="shared" si="56"/>
        <v>#REF!</v>
      </c>
      <c r="Q30" s="733" t="e">
        <f t="shared" si="56"/>
        <v>#REF!</v>
      </c>
      <c r="R30" s="730" t="e">
        <f t="shared" si="56"/>
        <v>#REF!</v>
      </c>
      <c r="S30" s="731" t="e">
        <f t="shared" si="56"/>
        <v>#REF!</v>
      </c>
      <c r="T30" s="732" t="e">
        <f t="shared" si="56"/>
        <v>#REF!</v>
      </c>
      <c r="U30" s="732" t="e">
        <f t="shared" si="56"/>
        <v>#REF!</v>
      </c>
      <c r="V30" s="733" t="e">
        <f>+V28+V29</f>
        <v>#REF!</v>
      </c>
      <c r="W30" s="730" t="e">
        <f t="shared" ref="W30:Y30" si="57">+W28+W29</f>
        <v>#REF!</v>
      </c>
      <c r="X30" s="731" t="e">
        <f t="shared" si="57"/>
        <v>#REF!</v>
      </c>
      <c r="Y30" s="730" t="e">
        <f t="shared" si="57"/>
        <v>#REF!</v>
      </c>
      <c r="Z30" s="732" t="e">
        <f t="shared" si="48"/>
        <v>#REF!</v>
      </c>
      <c r="AA30" s="732" t="e">
        <f t="shared" ref="AA30" si="58">+AA28+AA29</f>
        <v>#REF!</v>
      </c>
    </row>
    <row r="31" spans="2:27" s="110" customFormat="1" ht="27.15" customHeight="1" x14ac:dyDescent="0.4">
      <c r="B31" s="773"/>
      <c r="C31" s="114" t="s">
        <v>49</v>
      </c>
      <c r="D31" s="207" t="s">
        <v>68</v>
      </c>
      <c r="E31" s="658" t="e">
        <f>(+#REF!)/100000000</f>
        <v>#REF!</v>
      </c>
      <c r="F31" s="180" t="e">
        <f>(+#REF!)/100000000</f>
        <v>#REF!</v>
      </c>
      <c r="G31" s="710" t="e">
        <f>(+#REF!)/100000000</f>
        <v>#REF!</v>
      </c>
      <c r="H31" s="713" t="e">
        <f>SUM(E31:G31)</f>
        <v>#REF!</v>
      </c>
      <c r="I31" s="181" t="e">
        <f>(+#REF!)/100000000</f>
        <v>#REF!</v>
      </c>
      <c r="J31" s="180" t="e">
        <f>(+#REF!)/100000000</f>
        <v>#REF!</v>
      </c>
      <c r="K31" s="710" t="e">
        <f>(+#REF!)/100000000</f>
        <v>#REF!</v>
      </c>
      <c r="L31" s="713" t="e">
        <f>SUM(I31:K31)</f>
        <v>#REF!</v>
      </c>
      <c r="M31" s="181" t="e">
        <f>(+#REF!)/100000000</f>
        <v>#REF!</v>
      </c>
      <c r="N31" s="180" t="e">
        <f>(+#REF!)/100000000</f>
        <v>#REF!</v>
      </c>
      <c r="O31" s="710" t="e">
        <f>(+#REF!)/100000000</f>
        <v>#REF!</v>
      </c>
      <c r="P31" s="713" t="e">
        <f>SUM(M31:O31)</f>
        <v>#REF!</v>
      </c>
      <c r="Q31" s="181" t="e">
        <f>(+#REF!)/100000000</f>
        <v>#REF!</v>
      </c>
      <c r="R31" s="180" t="e">
        <f>(+#REF!)/100000000</f>
        <v>#REF!</v>
      </c>
      <c r="S31" s="710" t="e">
        <f>(+#REF!)/100000000</f>
        <v>#REF!</v>
      </c>
      <c r="T31" s="713" t="e">
        <f>SUM(Q31:S31)</f>
        <v>#REF!</v>
      </c>
      <c r="U31" s="184" t="e">
        <f>+H31+L31+P31+T31</f>
        <v>#REF!</v>
      </c>
      <c r="V31" s="181" t="e">
        <f>(+#REF!)/100000000</f>
        <v>#REF!</v>
      </c>
      <c r="W31" s="180" t="e">
        <f>(+#REF!)/100000000</f>
        <v>#REF!</v>
      </c>
      <c r="X31" s="710" t="e">
        <f>(+#REF!)/100000000</f>
        <v>#REF!</v>
      </c>
      <c r="Y31" s="180" t="e">
        <f>(+#REF!)/100000000</f>
        <v>#REF!</v>
      </c>
      <c r="Z31" s="184" t="e">
        <f>SUM(V31:Y31)</f>
        <v>#REF!</v>
      </c>
      <c r="AA31" s="184" t="e">
        <f>(+#REF!)/100000000</f>
        <v>#REF!</v>
      </c>
    </row>
    <row r="32" spans="2:27" s="110" customFormat="1" ht="27.15" customHeight="1" x14ac:dyDescent="0.4">
      <c r="B32" s="773"/>
      <c r="C32" s="114"/>
      <c r="D32" s="115" t="s">
        <v>70</v>
      </c>
      <c r="E32" s="659" t="e">
        <f>(+#REF!)/100000000</f>
        <v>#REF!</v>
      </c>
      <c r="F32" s="116" t="e">
        <f>(+#REF!)/100000000</f>
        <v>#REF!</v>
      </c>
      <c r="G32" s="711" t="e">
        <f>(+#REF!)/100000000</f>
        <v>#REF!</v>
      </c>
      <c r="H32" s="714" t="e">
        <f t="shared" ref="H32:H35" si="59">SUM(E32:G32)</f>
        <v>#REF!</v>
      </c>
      <c r="I32" s="177" t="e">
        <f>(+#REF!)/100000000</f>
        <v>#REF!</v>
      </c>
      <c r="J32" s="116" t="e">
        <f>(+#REF!)/100000000</f>
        <v>#REF!</v>
      </c>
      <c r="K32" s="711" t="e">
        <f>(+#REF!)/100000000</f>
        <v>#REF!</v>
      </c>
      <c r="L32" s="714" t="e">
        <f t="shared" ref="L32:L35" si="60">SUM(I32:K32)</f>
        <v>#REF!</v>
      </c>
      <c r="M32" s="177" t="e">
        <f>(+#REF!)/100000000</f>
        <v>#REF!</v>
      </c>
      <c r="N32" s="116" t="e">
        <f>(+#REF!)/100000000</f>
        <v>#REF!</v>
      </c>
      <c r="O32" s="711" t="e">
        <f>(+#REF!)/100000000</f>
        <v>#REF!</v>
      </c>
      <c r="P32" s="714" t="e">
        <f t="shared" ref="P32:P35" si="61">SUM(M32:O32)</f>
        <v>#REF!</v>
      </c>
      <c r="Q32" s="177" t="e">
        <f>(+#REF!)/100000000</f>
        <v>#REF!</v>
      </c>
      <c r="R32" s="116" t="e">
        <f>(+#REF!)/100000000</f>
        <v>#REF!</v>
      </c>
      <c r="S32" s="711" t="e">
        <f>(+#REF!)/100000000</f>
        <v>#REF!</v>
      </c>
      <c r="T32" s="714" t="e">
        <f t="shared" ref="T32:T35" si="62">SUM(Q32:S32)</f>
        <v>#REF!</v>
      </c>
      <c r="U32" s="182" t="e">
        <f t="shared" ref="U32:U35" si="63">+H32+L32+P32+T32</f>
        <v>#REF!</v>
      </c>
      <c r="V32" s="177" t="e">
        <f>(+#REF!)/100000000</f>
        <v>#REF!</v>
      </c>
      <c r="W32" s="116" t="e">
        <f>(+#REF!)/100000000</f>
        <v>#REF!</v>
      </c>
      <c r="X32" s="711" t="e">
        <f>(+#REF!)/100000000</f>
        <v>#REF!</v>
      </c>
      <c r="Y32" s="116" t="e">
        <f>(+#REF!)/100000000</f>
        <v>#REF!</v>
      </c>
      <c r="Z32" s="182" t="e">
        <f t="shared" ref="Z32:Z36" si="64">SUM(V32:Y32)</f>
        <v>#REF!</v>
      </c>
      <c r="AA32" s="182" t="e">
        <f>(+#REF!)/100000000</f>
        <v>#REF!</v>
      </c>
    </row>
    <row r="33" spans="2:27" s="110" customFormat="1" ht="27.15" customHeight="1" x14ac:dyDescent="0.4">
      <c r="B33" s="773"/>
      <c r="C33" s="114"/>
      <c r="D33" s="117" t="s">
        <v>11</v>
      </c>
      <c r="E33" s="660" t="e">
        <f>(+#REF!)/100000000</f>
        <v>#REF!</v>
      </c>
      <c r="F33" s="178" t="e">
        <f>(+#REF!)/100000000</f>
        <v>#REF!</v>
      </c>
      <c r="G33" s="712" t="e">
        <f>(+#REF!)/100000000</f>
        <v>#REF!</v>
      </c>
      <c r="H33" s="715" t="e">
        <f t="shared" si="59"/>
        <v>#REF!</v>
      </c>
      <c r="I33" s="179" t="e">
        <f>(+#REF!)/100000000</f>
        <v>#REF!</v>
      </c>
      <c r="J33" s="178" t="e">
        <f>(+#REF!)/100000000</f>
        <v>#REF!</v>
      </c>
      <c r="K33" s="712" t="e">
        <f>(+#REF!)/100000000</f>
        <v>#REF!</v>
      </c>
      <c r="L33" s="715" t="e">
        <f t="shared" si="60"/>
        <v>#REF!</v>
      </c>
      <c r="M33" s="179" t="e">
        <f>(+#REF!)/100000000</f>
        <v>#REF!</v>
      </c>
      <c r="N33" s="178" t="e">
        <f>(+#REF!)/100000000</f>
        <v>#REF!</v>
      </c>
      <c r="O33" s="712" t="e">
        <f>(+#REF!)/100000000</f>
        <v>#REF!</v>
      </c>
      <c r="P33" s="715" t="e">
        <f t="shared" si="61"/>
        <v>#REF!</v>
      </c>
      <c r="Q33" s="179" t="e">
        <f>(+#REF!)/100000000</f>
        <v>#REF!</v>
      </c>
      <c r="R33" s="178" t="e">
        <f>(+#REF!)/100000000</f>
        <v>#REF!</v>
      </c>
      <c r="S33" s="712" t="e">
        <f>(+#REF!)/100000000</f>
        <v>#REF!</v>
      </c>
      <c r="T33" s="715" t="e">
        <f t="shared" si="62"/>
        <v>#REF!</v>
      </c>
      <c r="U33" s="183" t="e">
        <f t="shared" si="63"/>
        <v>#REF!</v>
      </c>
      <c r="V33" s="179" t="e">
        <f>(+#REF!)/100000000</f>
        <v>#REF!</v>
      </c>
      <c r="W33" s="178" t="e">
        <f>(+#REF!)/100000000</f>
        <v>#REF!</v>
      </c>
      <c r="X33" s="712" t="e">
        <f>(+#REF!)/100000000</f>
        <v>#REF!</v>
      </c>
      <c r="Y33" s="178" t="e">
        <f>(+#REF!)/100000000</f>
        <v>#REF!</v>
      </c>
      <c r="Z33" s="183" t="e">
        <f t="shared" si="64"/>
        <v>#REF!</v>
      </c>
      <c r="AA33" s="183" t="e">
        <f>(+#REF!)/100000000</f>
        <v>#REF!</v>
      </c>
    </row>
    <row r="34" spans="2:27" s="118" customFormat="1" ht="27.15" customHeight="1" x14ac:dyDescent="0.4">
      <c r="B34" s="208"/>
      <c r="C34" s="774"/>
      <c r="D34" s="210"/>
      <c r="E34" s="763" t="e">
        <f>SUM(E31:E33)</f>
        <v>#REF!</v>
      </c>
      <c r="F34" s="764" t="e">
        <f t="shared" ref="F34:G34" si="65">SUM(F31:F33)</f>
        <v>#REF!</v>
      </c>
      <c r="G34" s="765" t="e">
        <f t="shared" si="65"/>
        <v>#REF!</v>
      </c>
      <c r="H34" s="766" t="e">
        <f t="shared" si="59"/>
        <v>#REF!</v>
      </c>
      <c r="I34" s="767" t="e">
        <f t="shared" ref="I34:K34" si="66">SUM(I31:I33)</f>
        <v>#REF!</v>
      </c>
      <c r="J34" s="764" t="e">
        <f t="shared" si="66"/>
        <v>#REF!</v>
      </c>
      <c r="K34" s="765" t="e">
        <f t="shared" si="66"/>
        <v>#REF!</v>
      </c>
      <c r="L34" s="766" t="e">
        <f t="shared" si="60"/>
        <v>#REF!</v>
      </c>
      <c r="M34" s="767" t="e">
        <f t="shared" ref="M34:O34" si="67">SUM(M31:M33)</f>
        <v>#REF!</v>
      </c>
      <c r="N34" s="764" t="e">
        <f t="shared" si="67"/>
        <v>#REF!</v>
      </c>
      <c r="O34" s="765" t="e">
        <f t="shared" si="67"/>
        <v>#REF!</v>
      </c>
      <c r="P34" s="766" t="e">
        <f t="shared" si="61"/>
        <v>#REF!</v>
      </c>
      <c r="Q34" s="767" t="e">
        <f t="shared" ref="Q34:S34" si="68">SUM(Q31:Q33)</f>
        <v>#REF!</v>
      </c>
      <c r="R34" s="764" t="e">
        <f t="shared" si="68"/>
        <v>#REF!</v>
      </c>
      <c r="S34" s="765" t="e">
        <f t="shared" si="68"/>
        <v>#REF!</v>
      </c>
      <c r="T34" s="766" t="e">
        <f t="shared" si="62"/>
        <v>#REF!</v>
      </c>
      <c r="U34" s="766" t="e">
        <f t="shared" si="63"/>
        <v>#REF!</v>
      </c>
      <c r="V34" s="767" t="e">
        <f t="shared" ref="V34:Y34" si="69">SUM(V31:V33)</f>
        <v>#REF!</v>
      </c>
      <c r="W34" s="764" t="e">
        <f t="shared" si="69"/>
        <v>#REF!</v>
      </c>
      <c r="X34" s="765" t="e">
        <f t="shared" si="69"/>
        <v>#REF!</v>
      </c>
      <c r="Y34" s="764" t="e">
        <f t="shared" si="69"/>
        <v>#REF!</v>
      </c>
      <c r="Z34" s="766" t="e">
        <f t="shared" si="64"/>
        <v>#REF!</v>
      </c>
      <c r="AA34" s="766" t="e">
        <f>SUM(AA31:AA33)</f>
        <v>#REF!</v>
      </c>
    </row>
    <row r="35" spans="2:27" s="110" customFormat="1" ht="27.15" customHeight="1" x14ac:dyDescent="0.4">
      <c r="B35" s="773"/>
      <c r="C35" s="775" t="s">
        <v>543</v>
      </c>
      <c r="D35" s="776"/>
      <c r="E35" s="768" t="e">
        <f>(+#REF!)/100000000</f>
        <v>#REF!</v>
      </c>
      <c r="F35" s="769" t="e">
        <f>(+#REF!)/100000000</f>
        <v>#REF!</v>
      </c>
      <c r="G35" s="770" t="e">
        <f>(+#REF!)/100000000</f>
        <v>#REF!</v>
      </c>
      <c r="H35" s="771" t="e">
        <f t="shared" si="59"/>
        <v>#REF!</v>
      </c>
      <c r="I35" s="772" t="e">
        <f>(+#REF!)/100000000</f>
        <v>#REF!</v>
      </c>
      <c r="J35" s="769" t="e">
        <f>(+#REF!)/100000000</f>
        <v>#REF!</v>
      </c>
      <c r="K35" s="770" t="e">
        <f>(+#REF!)/100000000</f>
        <v>#REF!</v>
      </c>
      <c r="L35" s="771" t="e">
        <f t="shared" si="60"/>
        <v>#REF!</v>
      </c>
      <c r="M35" s="772" t="e">
        <f>(+#REF!)/100000000</f>
        <v>#REF!</v>
      </c>
      <c r="N35" s="769" t="e">
        <f>(+#REF!)/100000000</f>
        <v>#REF!</v>
      </c>
      <c r="O35" s="770" t="e">
        <f>(+#REF!)/100000000</f>
        <v>#REF!</v>
      </c>
      <c r="P35" s="771" t="e">
        <f t="shared" si="61"/>
        <v>#REF!</v>
      </c>
      <c r="Q35" s="772" t="e">
        <f>(+#REF!)/100000000</f>
        <v>#REF!</v>
      </c>
      <c r="R35" s="769" t="e">
        <f>(+#REF!)/100000000</f>
        <v>#REF!</v>
      </c>
      <c r="S35" s="770" t="e">
        <f>(+#REF!)/100000000</f>
        <v>#REF!</v>
      </c>
      <c r="T35" s="771" t="e">
        <f t="shared" si="62"/>
        <v>#REF!</v>
      </c>
      <c r="U35" s="766" t="e">
        <f t="shared" si="63"/>
        <v>#REF!</v>
      </c>
      <c r="V35" s="772" t="e">
        <f>(+#REF!)/100000000</f>
        <v>#REF!</v>
      </c>
      <c r="W35" s="769" t="e">
        <f>(+#REF!)/100000000</f>
        <v>#REF!</v>
      </c>
      <c r="X35" s="770" t="e">
        <f>(+#REF!)/100000000</f>
        <v>#REF!</v>
      </c>
      <c r="Y35" s="769" t="e">
        <f>(+#REF!)/100000000</f>
        <v>#REF!</v>
      </c>
      <c r="Z35" s="766" t="e">
        <f t="shared" si="64"/>
        <v>#REF!</v>
      </c>
      <c r="AA35" s="766" t="e">
        <f>(+#REF!)/100000000</f>
        <v>#REF!</v>
      </c>
    </row>
    <row r="36" spans="2:27" s="118" customFormat="1" ht="27.15" customHeight="1" thickBot="1" x14ac:dyDescent="0.45">
      <c r="B36" s="119"/>
      <c r="C36" s="727"/>
      <c r="D36" s="728"/>
      <c r="E36" s="729" t="e">
        <f>+E34+E35</f>
        <v>#REF!</v>
      </c>
      <c r="F36" s="730" t="e">
        <f t="shared" ref="F36:U36" si="70">+F34+F35</f>
        <v>#REF!</v>
      </c>
      <c r="G36" s="731" t="e">
        <f t="shared" si="70"/>
        <v>#REF!</v>
      </c>
      <c r="H36" s="732" t="e">
        <f t="shared" si="70"/>
        <v>#REF!</v>
      </c>
      <c r="I36" s="733" t="e">
        <f t="shared" si="70"/>
        <v>#REF!</v>
      </c>
      <c r="J36" s="730" t="e">
        <f t="shared" si="70"/>
        <v>#REF!</v>
      </c>
      <c r="K36" s="731" t="e">
        <f t="shared" si="70"/>
        <v>#REF!</v>
      </c>
      <c r="L36" s="732" t="e">
        <f t="shared" si="70"/>
        <v>#REF!</v>
      </c>
      <c r="M36" s="733" t="e">
        <f t="shared" si="70"/>
        <v>#REF!</v>
      </c>
      <c r="N36" s="730" t="e">
        <f t="shared" si="70"/>
        <v>#REF!</v>
      </c>
      <c r="O36" s="731" t="e">
        <f t="shared" si="70"/>
        <v>#REF!</v>
      </c>
      <c r="P36" s="732" t="e">
        <f t="shared" si="70"/>
        <v>#REF!</v>
      </c>
      <c r="Q36" s="733" t="e">
        <f t="shared" si="70"/>
        <v>#REF!</v>
      </c>
      <c r="R36" s="730" t="e">
        <f t="shared" si="70"/>
        <v>#REF!</v>
      </c>
      <c r="S36" s="731" t="e">
        <f t="shared" si="70"/>
        <v>#REF!</v>
      </c>
      <c r="T36" s="732" t="e">
        <f t="shared" si="70"/>
        <v>#REF!</v>
      </c>
      <c r="U36" s="732" t="e">
        <f t="shared" si="70"/>
        <v>#REF!</v>
      </c>
      <c r="V36" s="733" t="e">
        <f>+V34+V35</f>
        <v>#REF!</v>
      </c>
      <c r="W36" s="730" t="e">
        <f t="shared" ref="W36:Y36" si="71">+W34+W35</f>
        <v>#REF!</v>
      </c>
      <c r="X36" s="731" t="e">
        <f t="shared" si="71"/>
        <v>#REF!</v>
      </c>
      <c r="Y36" s="730" t="e">
        <f t="shared" si="71"/>
        <v>#REF!</v>
      </c>
      <c r="Z36" s="732" t="e">
        <f t="shared" si="64"/>
        <v>#REF!</v>
      </c>
      <c r="AA36" s="732" t="e">
        <f t="shared" ref="AA36" si="72">+AA34+AA35</f>
        <v>#REF!</v>
      </c>
    </row>
  </sheetData>
  <phoneticPr fontId="4" type="noConversion"/>
  <pageMargins left="0.70866141732283472" right="0.70866141732283472" top="0.74803149606299213" bottom="0.74803149606299213" header="0.31496062992125984" footer="0.31496062992125984"/>
  <pageSetup paperSize="8" scale="6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B2AE-49CB-437F-9567-8B6A968575CF}">
  <sheetPr codeName="Sheet2"/>
  <dimension ref="B1:U8"/>
  <sheetViews>
    <sheetView workbookViewId="0">
      <selection activeCell="M9" sqref="M9"/>
    </sheetView>
  </sheetViews>
  <sheetFormatPr defaultRowHeight="17.399999999999999" outlineLevelCol="1" x14ac:dyDescent="0.4"/>
  <cols>
    <col min="2" max="3" width="11.3984375" customWidth="1"/>
    <col min="4" max="8" width="11.3984375" customWidth="1" outlineLevel="1"/>
    <col min="9" max="20" width="11.3984375" customWidth="1"/>
    <col min="21" max="21" width="9.8984375" bestFit="1" customWidth="1"/>
  </cols>
  <sheetData>
    <row r="1" spans="2:21" ht="18" thickBot="1" x14ac:dyDescent="0.45"/>
    <row r="2" spans="2:21" ht="19.2" x14ac:dyDescent="0.4">
      <c r="B2" s="105" t="s">
        <v>65</v>
      </c>
      <c r="C2" s="106" t="s">
        <v>66</v>
      </c>
      <c r="D2" s="107" t="s">
        <v>175</v>
      </c>
      <c r="E2" s="108" t="s">
        <v>176</v>
      </c>
      <c r="F2" s="109" t="s">
        <v>177</v>
      </c>
      <c r="G2" s="227" t="s">
        <v>188</v>
      </c>
      <c r="H2" s="228" t="s">
        <v>178</v>
      </c>
      <c r="I2" s="108" t="s">
        <v>179</v>
      </c>
      <c r="J2" s="109" t="s">
        <v>180</v>
      </c>
      <c r="K2" s="227" t="s">
        <v>189</v>
      </c>
      <c r="L2" s="228" t="s">
        <v>181</v>
      </c>
      <c r="M2" s="108" t="s">
        <v>182</v>
      </c>
      <c r="N2" s="109" t="s">
        <v>183</v>
      </c>
      <c r="O2" s="227" t="s">
        <v>190</v>
      </c>
      <c r="P2" s="228" t="s">
        <v>184</v>
      </c>
      <c r="Q2" s="108" t="s">
        <v>185</v>
      </c>
      <c r="R2" s="109" t="s">
        <v>186</v>
      </c>
      <c r="S2" s="229" t="s">
        <v>191</v>
      </c>
      <c r="T2" s="230" t="s">
        <v>187</v>
      </c>
      <c r="U2" s="248" t="s">
        <v>203</v>
      </c>
    </row>
    <row r="3" spans="2:21" ht="19.2" x14ac:dyDescent="0.4">
      <c r="B3" s="111" t="s">
        <v>202</v>
      </c>
      <c r="C3" s="112" t="s">
        <v>72</v>
      </c>
      <c r="D3" s="242">
        <v>381781</v>
      </c>
      <c r="E3" s="242">
        <v>198706</v>
      </c>
      <c r="F3" s="242">
        <v>546656</v>
      </c>
      <c r="G3" s="244">
        <f>SUM(D3:F3)</f>
        <v>1127143</v>
      </c>
      <c r="H3" s="242">
        <v>532322</v>
      </c>
      <c r="I3" s="212">
        <v>305910</v>
      </c>
      <c r="J3" s="213">
        <v>155960</v>
      </c>
      <c r="K3" s="214">
        <f>SUM(H3:J3)</f>
        <v>994192</v>
      </c>
      <c r="L3" s="215">
        <v>158300</v>
      </c>
      <c r="M3" s="212">
        <v>308740</v>
      </c>
      <c r="N3" s="213">
        <v>277060</v>
      </c>
      <c r="O3" s="214">
        <f>SUM(L3:N3)</f>
        <v>744100</v>
      </c>
      <c r="P3" s="215">
        <v>235500</v>
      </c>
      <c r="Q3" s="212">
        <v>323920</v>
      </c>
      <c r="R3" s="213">
        <v>315520</v>
      </c>
      <c r="S3" s="216">
        <f>SUM(P3:R3)</f>
        <v>874940</v>
      </c>
      <c r="T3" s="231">
        <f>+S3+O3+K3+G3</f>
        <v>3740375</v>
      </c>
      <c r="U3" s="97">
        <f t="shared" ref="U3:U8" si="0">SUM(I3:J3,L3:N3,P3:R3)</f>
        <v>2080910</v>
      </c>
    </row>
    <row r="4" spans="2:21" ht="19.2" x14ac:dyDescent="0.4">
      <c r="B4" s="113" t="s">
        <v>2</v>
      </c>
      <c r="C4" s="115" t="s">
        <v>200</v>
      </c>
      <c r="D4" s="249">
        <v>396589</v>
      </c>
      <c r="E4" s="250">
        <v>267370</v>
      </c>
      <c r="F4" s="250">
        <v>409142</v>
      </c>
      <c r="G4" s="251">
        <f>SUM(D4:F4)</f>
        <v>1073101</v>
      </c>
      <c r="H4" s="250">
        <v>509539</v>
      </c>
      <c r="I4" s="217">
        <v>296460</v>
      </c>
      <c r="J4" s="218">
        <v>302910</v>
      </c>
      <c r="K4" s="219">
        <f>SUM(H4:J4)</f>
        <v>1108909</v>
      </c>
      <c r="L4" s="220">
        <v>155960</v>
      </c>
      <c r="M4" s="217">
        <v>158300</v>
      </c>
      <c r="N4" s="218">
        <v>528740</v>
      </c>
      <c r="O4" s="219">
        <f>SUM(L4:N4)</f>
        <v>843000</v>
      </c>
      <c r="P4" s="220">
        <v>57060</v>
      </c>
      <c r="Q4" s="217">
        <v>235500</v>
      </c>
      <c r="R4" s="218">
        <v>451380</v>
      </c>
      <c r="S4" s="221">
        <f>SUM(P4:R4)</f>
        <v>743940</v>
      </c>
      <c r="T4" s="232">
        <f>+S4+O4+K4+G4</f>
        <v>3768950</v>
      </c>
      <c r="U4" s="97">
        <f t="shared" si="0"/>
        <v>2186310</v>
      </c>
    </row>
    <row r="5" spans="2:21" ht="19.2" x14ac:dyDescent="0.4">
      <c r="B5" s="111" t="s">
        <v>201</v>
      </c>
      <c r="C5" s="112" t="s">
        <v>11</v>
      </c>
      <c r="D5" s="211">
        <f t="shared" ref="D5:F6" si="1">D3</f>
        <v>381781</v>
      </c>
      <c r="E5" s="211">
        <f t="shared" si="1"/>
        <v>198706</v>
      </c>
      <c r="F5" s="211">
        <f t="shared" si="1"/>
        <v>546656</v>
      </c>
      <c r="G5" s="214">
        <f>SUM(D5:F5)</f>
        <v>1127143</v>
      </c>
      <c r="H5" s="211">
        <f>H3</f>
        <v>532322</v>
      </c>
      <c r="I5" s="212">
        <v>391443</v>
      </c>
      <c r="J5" s="213">
        <v>166875</v>
      </c>
      <c r="K5" s="214">
        <f>SUM(H5:J5)</f>
        <v>1090640</v>
      </c>
      <c r="L5" s="215">
        <v>358277</v>
      </c>
      <c r="M5" s="212">
        <v>211890</v>
      </c>
      <c r="N5" s="213">
        <v>117060</v>
      </c>
      <c r="O5" s="214">
        <f>SUM(L5:N5)</f>
        <v>687227</v>
      </c>
      <c r="P5" s="215">
        <v>76000</v>
      </c>
      <c r="Q5" s="212">
        <v>205000</v>
      </c>
      <c r="R5" s="213">
        <v>107470</v>
      </c>
      <c r="S5" s="216">
        <f>SUM(P5:R5)</f>
        <v>388470</v>
      </c>
      <c r="T5" s="231">
        <f>+S5+O5+K5+G5</f>
        <v>3293480</v>
      </c>
      <c r="U5" s="97">
        <f t="shared" si="0"/>
        <v>1634015</v>
      </c>
    </row>
    <row r="6" spans="2:21" ht="19.2" x14ac:dyDescent="0.4">
      <c r="B6" s="113" t="s">
        <v>2</v>
      </c>
      <c r="C6" s="114" t="s">
        <v>200</v>
      </c>
      <c r="D6" s="225">
        <f t="shared" si="1"/>
        <v>396589</v>
      </c>
      <c r="E6" s="225">
        <f t="shared" si="1"/>
        <v>267370</v>
      </c>
      <c r="F6" s="225">
        <f t="shared" si="1"/>
        <v>409142</v>
      </c>
      <c r="G6" s="224">
        <f>SUM(D6:F6)</f>
        <v>1073101</v>
      </c>
      <c r="H6" s="225">
        <f>H4</f>
        <v>509539</v>
      </c>
      <c r="I6" s="222">
        <v>28400</v>
      </c>
      <c r="J6" s="223">
        <v>448060</v>
      </c>
      <c r="K6" s="224">
        <f>SUM(H6:J6)</f>
        <v>985999</v>
      </c>
      <c r="L6" s="225">
        <v>252320</v>
      </c>
      <c r="M6" s="222">
        <v>194295</v>
      </c>
      <c r="N6" s="223">
        <v>205410</v>
      </c>
      <c r="O6" s="224">
        <f>SUM(L6:N6)</f>
        <v>652025</v>
      </c>
      <c r="P6" s="225">
        <v>117060</v>
      </c>
      <c r="Q6" s="222">
        <v>76000</v>
      </c>
      <c r="R6" s="223">
        <v>205000</v>
      </c>
      <c r="S6" s="226">
        <f>SUM(P6:R6)</f>
        <v>398060</v>
      </c>
      <c r="T6" s="233">
        <f>+S6+O6+K6+G6</f>
        <v>3109185</v>
      </c>
      <c r="U6" s="97">
        <f t="shared" si="0"/>
        <v>1526545</v>
      </c>
    </row>
    <row r="7" spans="2:21" ht="19.2" x14ac:dyDescent="0.4">
      <c r="B7" s="111" t="s">
        <v>174</v>
      </c>
      <c r="C7" s="112" t="s">
        <v>11</v>
      </c>
      <c r="D7" s="241">
        <f>+D5-D3</f>
        <v>0</v>
      </c>
      <c r="E7" s="242">
        <f t="shared" ref="E7:T7" si="2">+E5-E3</f>
        <v>0</v>
      </c>
      <c r="F7" s="243">
        <f t="shared" si="2"/>
        <v>0</v>
      </c>
      <c r="G7" s="244">
        <f t="shared" si="2"/>
        <v>0</v>
      </c>
      <c r="H7" s="245">
        <f t="shared" si="2"/>
        <v>0</v>
      </c>
      <c r="I7" s="242">
        <f t="shared" si="2"/>
        <v>85533</v>
      </c>
      <c r="J7" s="243">
        <f t="shared" si="2"/>
        <v>10915</v>
      </c>
      <c r="K7" s="244">
        <f t="shared" si="2"/>
        <v>96448</v>
      </c>
      <c r="L7" s="245">
        <f t="shared" si="2"/>
        <v>199977</v>
      </c>
      <c r="M7" s="242">
        <f t="shared" si="2"/>
        <v>-96850</v>
      </c>
      <c r="N7" s="243">
        <f t="shared" si="2"/>
        <v>-160000</v>
      </c>
      <c r="O7" s="244">
        <f t="shared" si="2"/>
        <v>-56873</v>
      </c>
      <c r="P7" s="245">
        <f t="shared" si="2"/>
        <v>-159500</v>
      </c>
      <c r="Q7" s="242">
        <f t="shared" si="2"/>
        <v>-118920</v>
      </c>
      <c r="R7" s="243">
        <f t="shared" si="2"/>
        <v>-208050</v>
      </c>
      <c r="S7" s="246">
        <f t="shared" si="2"/>
        <v>-486470</v>
      </c>
      <c r="T7" s="247">
        <f t="shared" si="2"/>
        <v>-446895</v>
      </c>
      <c r="U7" s="97">
        <f t="shared" si="0"/>
        <v>-446895</v>
      </c>
    </row>
    <row r="8" spans="2:21" ht="19.8" thickBot="1" x14ac:dyDescent="0.45">
      <c r="B8" s="119"/>
      <c r="C8" s="234" t="s">
        <v>200</v>
      </c>
      <c r="D8" s="235">
        <f t="shared" ref="D8:T8" si="3">+D6-D4</f>
        <v>0</v>
      </c>
      <c r="E8" s="236">
        <f t="shared" si="3"/>
        <v>0</v>
      </c>
      <c r="F8" s="237">
        <f t="shared" si="3"/>
        <v>0</v>
      </c>
      <c r="G8" s="238">
        <f t="shared" si="3"/>
        <v>0</v>
      </c>
      <c r="H8" s="235">
        <f t="shared" si="3"/>
        <v>0</v>
      </c>
      <c r="I8" s="236">
        <f t="shared" si="3"/>
        <v>-268060</v>
      </c>
      <c r="J8" s="237">
        <f t="shared" si="3"/>
        <v>145150</v>
      </c>
      <c r="K8" s="238">
        <f t="shared" si="3"/>
        <v>-122910</v>
      </c>
      <c r="L8" s="235">
        <f t="shared" si="3"/>
        <v>96360</v>
      </c>
      <c r="M8" s="236">
        <f t="shared" si="3"/>
        <v>35995</v>
      </c>
      <c r="N8" s="237">
        <f t="shared" si="3"/>
        <v>-323330</v>
      </c>
      <c r="O8" s="238">
        <f t="shared" si="3"/>
        <v>-190975</v>
      </c>
      <c r="P8" s="235">
        <f t="shared" si="3"/>
        <v>60000</v>
      </c>
      <c r="Q8" s="236">
        <f t="shared" si="3"/>
        <v>-159500</v>
      </c>
      <c r="R8" s="237">
        <f t="shared" si="3"/>
        <v>-246380</v>
      </c>
      <c r="S8" s="239">
        <f t="shared" si="3"/>
        <v>-345880</v>
      </c>
      <c r="T8" s="240">
        <f t="shared" si="3"/>
        <v>-659765</v>
      </c>
      <c r="U8" s="97">
        <f t="shared" si="0"/>
        <v>-659765</v>
      </c>
    </row>
  </sheetData>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BF26-559B-4987-B517-CD775EE94CE3}">
  <sheetPr codeName="Sheet3"/>
  <dimension ref="A1:P17"/>
  <sheetViews>
    <sheetView workbookViewId="0">
      <selection activeCell="M9" sqref="M9"/>
    </sheetView>
  </sheetViews>
  <sheetFormatPr defaultRowHeight="17.399999999999999" x14ac:dyDescent="0.4"/>
  <cols>
    <col min="2" max="2" width="8.5" bestFit="1" customWidth="1"/>
    <col min="3" max="11" width="9.5" bestFit="1" customWidth="1"/>
    <col min="12" max="14" width="10.5" bestFit="1" customWidth="1"/>
    <col min="15" max="15" width="14" bestFit="1" customWidth="1"/>
    <col min="16" max="16" width="14.5" bestFit="1" customWidth="1"/>
  </cols>
  <sheetData>
    <row r="1" spans="1:16" x14ac:dyDescent="0.4">
      <c r="A1" s="103" t="s">
        <v>171</v>
      </c>
    </row>
    <row r="2" spans="1:16" x14ac:dyDescent="0.4">
      <c r="B2" s="100" t="s">
        <v>4</v>
      </c>
      <c r="C2" s="100" t="s">
        <v>158</v>
      </c>
      <c r="D2" s="100" t="s">
        <v>159</v>
      </c>
      <c r="E2" s="100" t="s">
        <v>160</v>
      </c>
      <c r="F2" s="100" t="s">
        <v>161</v>
      </c>
      <c r="G2" s="100" t="s">
        <v>162</v>
      </c>
      <c r="H2" s="100" t="s">
        <v>163</v>
      </c>
      <c r="I2" s="100" t="s">
        <v>164</v>
      </c>
      <c r="J2" s="100" t="s">
        <v>165</v>
      </c>
      <c r="K2" s="100" t="s">
        <v>166</v>
      </c>
      <c r="L2" s="100" t="s">
        <v>167</v>
      </c>
      <c r="M2" s="100" t="s">
        <v>168</v>
      </c>
      <c r="N2" s="100" t="s">
        <v>169</v>
      </c>
      <c r="O2" s="100" t="s">
        <v>170</v>
      </c>
    </row>
    <row r="3" spans="1:16" x14ac:dyDescent="0.4">
      <c r="B3" s="99" t="s">
        <v>156</v>
      </c>
      <c r="C3" s="99">
        <v>1827360000</v>
      </c>
      <c r="D3" s="99">
        <v>0</v>
      </c>
      <c r="E3" s="99">
        <v>1827360000</v>
      </c>
      <c r="F3" s="99">
        <v>1992240000</v>
      </c>
      <c r="G3" s="99">
        <v>1827360000</v>
      </c>
      <c r="H3" s="99">
        <v>2313360000</v>
      </c>
      <c r="I3" s="99">
        <v>1807920000</v>
      </c>
      <c r="J3" s="99">
        <v>4023360000</v>
      </c>
      <c r="K3" s="99">
        <v>4585680000</v>
      </c>
      <c r="L3" s="99">
        <v>3256200000</v>
      </c>
      <c r="M3" s="99">
        <v>4421880000</v>
      </c>
      <c r="N3" s="99">
        <v>4072680000</v>
      </c>
      <c r="O3" s="99">
        <v>31955400000</v>
      </c>
      <c r="P3" s="35"/>
    </row>
    <row r="4" spans="1:16" x14ac:dyDescent="0.4">
      <c r="B4" s="99" t="s">
        <v>157</v>
      </c>
      <c r="C4" s="99">
        <v>1827360000</v>
      </c>
      <c r="D4" s="99">
        <v>0</v>
      </c>
      <c r="E4" s="99">
        <v>3071160000</v>
      </c>
      <c r="F4" s="99">
        <v>2172420000</v>
      </c>
      <c r="G4" s="99">
        <v>213840000</v>
      </c>
      <c r="H4" s="99">
        <v>131220000</v>
      </c>
      <c r="I4" s="99">
        <v>0</v>
      </c>
      <c r="J4" s="99">
        <v>6111360000</v>
      </c>
      <c r="K4" s="99">
        <v>4485420000</v>
      </c>
      <c r="L4" s="99">
        <v>2346660000</v>
      </c>
      <c r="M4" s="99">
        <v>2896200000</v>
      </c>
      <c r="N4" s="99">
        <v>4295880000</v>
      </c>
      <c r="O4" s="99">
        <v>27551520000</v>
      </c>
      <c r="P4" s="35"/>
    </row>
    <row r="5" spans="1:16" x14ac:dyDescent="0.4">
      <c r="B5" s="98" t="s">
        <v>107</v>
      </c>
      <c r="C5" s="99">
        <f>C4-C3</f>
        <v>0</v>
      </c>
      <c r="D5" s="99">
        <f t="shared" ref="D5:O5" si="0">D4-D3</f>
        <v>0</v>
      </c>
      <c r="E5" s="99">
        <f t="shared" si="0"/>
        <v>1243800000</v>
      </c>
      <c r="F5" s="99">
        <f t="shared" si="0"/>
        <v>180180000</v>
      </c>
      <c r="G5" s="99">
        <f t="shared" si="0"/>
        <v>-1613520000</v>
      </c>
      <c r="H5" s="99">
        <f t="shared" si="0"/>
        <v>-2182140000</v>
      </c>
      <c r="I5" s="99">
        <f t="shared" si="0"/>
        <v>-1807920000</v>
      </c>
      <c r="J5" s="99">
        <f t="shared" si="0"/>
        <v>2088000000</v>
      </c>
      <c r="K5" s="99">
        <f t="shared" si="0"/>
        <v>-100260000</v>
      </c>
      <c r="L5" s="99">
        <f t="shared" si="0"/>
        <v>-909540000</v>
      </c>
      <c r="M5" s="99">
        <f t="shared" si="0"/>
        <v>-1525680000</v>
      </c>
      <c r="N5" s="99">
        <f t="shared" si="0"/>
        <v>223200000</v>
      </c>
      <c r="O5" s="99">
        <f t="shared" si="0"/>
        <v>-4403880000</v>
      </c>
      <c r="P5" s="35"/>
    </row>
    <row r="7" spans="1:16" x14ac:dyDescent="0.4">
      <c r="B7" s="100" t="s">
        <v>96</v>
      </c>
      <c r="C7" s="100" t="s">
        <v>158</v>
      </c>
      <c r="D7" s="100" t="s">
        <v>159</v>
      </c>
      <c r="E7" s="100" t="s">
        <v>160</v>
      </c>
      <c r="F7" s="100" t="s">
        <v>161</v>
      </c>
      <c r="G7" s="100" t="s">
        <v>162</v>
      </c>
      <c r="H7" s="100" t="s">
        <v>163</v>
      </c>
      <c r="I7" s="100" t="s">
        <v>164</v>
      </c>
      <c r="J7" s="100" t="s">
        <v>165</v>
      </c>
      <c r="K7" s="100" t="s">
        <v>166</v>
      </c>
      <c r="L7" s="100" t="s">
        <v>167</v>
      </c>
      <c r="M7" s="100" t="s">
        <v>168</v>
      </c>
      <c r="N7" s="100" t="s">
        <v>169</v>
      </c>
      <c r="O7" s="100" t="s">
        <v>170</v>
      </c>
    </row>
    <row r="8" spans="1:16" x14ac:dyDescent="0.4">
      <c r="B8" s="99" t="s">
        <v>156</v>
      </c>
      <c r="C8" s="101">
        <v>4</v>
      </c>
      <c r="D8" s="101"/>
      <c r="E8" s="101">
        <v>4</v>
      </c>
      <c r="F8" s="101">
        <v>4</v>
      </c>
      <c r="G8" s="101">
        <v>4</v>
      </c>
      <c r="H8" s="101">
        <v>5</v>
      </c>
      <c r="I8" s="101">
        <v>4</v>
      </c>
      <c r="J8" s="101">
        <v>8</v>
      </c>
      <c r="K8" s="101">
        <v>8</v>
      </c>
      <c r="L8" s="101">
        <v>7</v>
      </c>
      <c r="M8" s="101">
        <v>9</v>
      </c>
      <c r="N8" s="101">
        <v>9</v>
      </c>
      <c r="O8" s="101">
        <v>66</v>
      </c>
      <c r="P8" t="s">
        <v>173</v>
      </c>
    </row>
    <row r="9" spans="1:16" x14ac:dyDescent="0.4">
      <c r="B9" s="99" t="s">
        <v>157</v>
      </c>
      <c r="C9" s="102">
        <v>4</v>
      </c>
      <c r="D9" s="102"/>
      <c r="E9" s="102">
        <v>8</v>
      </c>
      <c r="F9" s="102">
        <v>8</v>
      </c>
      <c r="G9" s="102">
        <v>3</v>
      </c>
      <c r="H9" s="102">
        <v>1</v>
      </c>
      <c r="I9" s="102"/>
      <c r="J9" s="102">
        <v>11</v>
      </c>
      <c r="K9" s="102">
        <v>11</v>
      </c>
      <c r="L9" s="102">
        <v>5</v>
      </c>
      <c r="M9" s="102">
        <v>6</v>
      </c>
      <c r="N9" s="102">
        <v>9</v>
      </c>
      <c r="O9" s="102">
        <v>66</v>
      </c>
      <c r="P9" t="s">
        <v>172</v>
      </c>
    </row>
    <row r="10" spans="1:16" x14ac:dyDescent="0.4">
      <c r="B10" s="98" t="s">
        <v>107</v>
      </c>
      <c r="C10" s="102">
        <f t="shared" ref="C10:O10" si="1">C9-C8</f>
        <v>0</v>
      </c>
      <c r="D10" s="102">
        <f t="shared" si="1"/>
        <v>0</v>
      </c>
      <c r="E10" s="102">
        <f t="shared" si="1"/>
        <v>4</v>
      </c>
      <c r="F10" s="102">
        <f t="shared" si="1"/>
        <v>4</v>
      </c>
      <c r="G10" s="102">
        <f t="shared" si="1"/>
        <v>-1</v>
      </c>
      <c r="H10" s="102">
        <f t="shared" si="1"/>
        <v>-4</v>
      </c>
      <c r="I10" s="102">
        <f t="shared" si="1"/>
        <v>-4</v>
      </c>
      <c r="J10" s="102">
        <f t="shared" si="1"/>
        <v>3</v>
      </c>
      <c r="K10" s="102">
        <f t="shared" si="1"/>
        <v>3</v>
      </c>
      <c r="L10" s="102">
        <f t="shared" si="1"/>
        <v>-2</v>
      </c>
      <c r="M10" s="102">
        <f t="shared" si="1"/>
        <v>-3</v>
      </c>
      <c r="N10" s="102">
        <f t="shared" si="1"/>
        <v>0</v>
      </c>
      <c r="O10" s="102">
        <f t="shared" si="1"/>
        <v>0</v>
      </c>
    </row>
    <row r="12" spans="1:16" x14ac:dyDescent="0.4">
      <c r="B12" s="100" t="s">
        <v>2</v>
      </c>
      <c r="C12" s="100" t="s">
        <v>158</v>
      </c>
      <c r="D12" s="100" t="s">
        <v>159</v>
      </c>
      <c r="E12" s="100" t="s">
        <v>160</v>
      </c>
      <c r="F12" s="100" t="s">
        <v>161</v>
      </c>
      <c r="G12" s="100" t="s">
        <v>162</v>
      </c>
      <c r="H12" s="100" t="s">
        <v>163</v>
      </c>
      <c r="I12" s="100" t="s">
        <v>164</v>
      </c>
      <c r="J12" s="100" t="s">
        <v>165</v>
      </c>
      <c r="K12" s="100" t="s">
        <v>166</v>
      </c>
      <c r="L12" s="100" t="s">
        <v>167</v>
      </c>
      <c r="M12" s="100" t="s">
        <v>168</v>
      </c>
      <c r="N12" s="100" t="s">
        <v>169</v>
      </c>
      <c r="O12" s="100" t="s">
        <v>170</v>
      </c>
    </row>
    <row r="13" spans="1:16" x14ac:dyDescent="0.4">
      <c r="B13" s="99" t="s">
        <v>156</v>
      </c>
      <c r="C13" s="101">
        <v>338400</v>
      </c>
      <c r="D13" s="101">
        <v>0</v>
      </c>
      <c r="E13" s="101">
        <v>338400</v>
      </c>
      <c r="F13" s="101">
        <v>345600</v>
      </c>
      <c r="G13" s="101">
        <v>338400</v>
      </c>
      <c r="H13" s="101">
        <v>428400</v>
      </c>
      <c r="I13" s="101">
        <v>334800</v>
      </c>
      <c r="J13" s="101">
        <v>698400</v>
      </c>
      <c r="K13" s="101">
        <v>709200</v>
      </c>
      <c r="L13" s="101">
        <v>603000</v>
      </c>
      <c r="M13" s="101">
        <v>772200</v>
      </c>
      <c r="N13" s="101">
        <v>754200</v>
      </c>
      <c r="O13" s="101">
        <v>5661000</v>
      </c>
    </row>
    <row r="14" spans="1:16" x14ac:dyDescent="0.4">
      <c r="B14" s="99" t="s">
        <v>157</v>
      </c>
      <c r="C14" s="101">
        <v>338400</v>
      </c>
      <c r="D14" s="101">
        <v>0</v>
      </c>
      <c r="E14" s="101">
        <v>545400</v>
      </c>
      <c r="F14" s="101">
        <v>402300</v>
      </c>
      <c r="G14" s="101">
        <v>39600</v>
      </c>
      <c r="H14" s="101">
        <v>24300</v>
      </c>
      <c r="I14" s="101">
        <v>0</v>
      </c>
      <c r="J14" s="101">
        <v>968400</v>
      </c>
      <c r="K14" s="101">
        <v>807300</v>
      </c>
      <c r="L14" s="101">
        <v>387900</v>
      </c>
      <c r="M14" s="101">
        <v>513000</v>
      </c>
      <c r="N14" s="101">
        <v>772200</v>
      </c>
      <c r="O14" s="101">
        <v>4798800</v>
      </c>
    </row>
    <row r="15" spans="1:16" x14ac:dyDescent="0.4">
      <c r="B15" s="98" t="s">
        <v>107</v>
      </c>
      <c r="C15" s="101">
        <f t="shared" ref="C15:O15" si="2">C14-C13</f>
        <v>0</v>
      </c>
      <c r="D15" s="101">
        <f t="shared" si="2"/>
        <v>0</v>
      </c>
      <c r="E15" s="101">
        <f t="shared" si="2"/>
        <v>207000</v>
      </c>
      <c r="F15" s="101">
        <f t="shared" si="2"/>
        <v>56700</v>
      </c>
      <c r="G15" s="101">
        <f t="shared" si="2"/>
        <v>-298800</v>
      </c>
      <c r="H15" s="101">
        <f t="shared" si="2"/>
        <v>-404100</v>
      </c>
      <c r="I15" s="101">
        <f t="shared" si="2"/>
        <v>-334800</v>
      </c>
      <c r="J15" s="101">
        <f t="shared" si="2"/>
        <v>270000</v>
      </c>
      <c r="K15" s="101">
        <f t="shared" si="2"/>
        <v>98100</v>
      </c>
      <c r="L15" s="101">
        <f t="shared" si="2"/>
        <v>-215100</v>
      </c>
      <c r="M15" s="101">
        <f t="shared" si="2"/>
        <v>-259200</v>
      </c>
      <c r="N15" s="101">
        <f t="shared" si="2"/>
        <v>18000</v>
      </c>
      <c r="O15" s="101">
        <f t="shared" si="2"/>
        <v>-862200</v>
      </c>
      <c r="P15" s="104"/>
    </row>
    <row r="16" spans="1:16" x14ac:dyDescent="0.4">
      <c r="P16" s="5"/>
    </row>
    <row r="17" spans="15:15" x14ac:dyDescent="0.4">
      <c r="O17" s="38">
        <f>+O15*5400</f>
        <v>-4655880000</v>
      </c>
    </row>
  </sheetData>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80FF-11DC-416E-A00F-384CAE479541}">
  <sheetPr codeName="Sheet4">
    <tabColor rgb="FFFF0000"/>
  </sheetPr>
  <dimension ref="A1"/>
  <sheetViews>
    <sheetView workbookViewId="0">
      <selection activeCell="J41" sqref="J41"/>
    </sheetView>
  </sheetViews>
  <sheetFormatPr defaultRowHeight="17.399999999999999" x14ac:dyDescent="0.4"/>
  <sheetData/>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2759-3E79-469D-AA6B-582192812DA3}">
  <sheetPr>
    <tabColor rgb="FFC00000"/>
    <pageSetUpPr fitToPage="1"/>
  </sheetPr>
  <dimension ref="B1:R44"/>
  <sheetViews>
    <sheetView showGridLines="0" view="pageBreakPreview" zoomScale="70" zoomScaleNormal="100" zoomScaleSheetLayoutView="70" workbookViewId="0">
      <selection activeCell="H9" sqref="H9"/>
    </sheetView>
  </sheetViews>
  <sheetFormatPr defaultRowHeight="17.399999999999999" x14ac:dyDescent="0.4"/>
  <cols>
    <col min="1" max="1" width="2.69921875" customWidth="1"/>
    <col min="2" max="2" width="12.19921875" customWidth="1"/>
    <col min="3" max="3" width="16.59765625" customWidth="1"/>
    <col min="4" max="18" width="10.59765625" customWidth="1"/>
  </cols>
  <sheetData>
    <row r="1" spans="2:18" x14ac:dyDescent="0.4">
      <c r="R1" s="36" t="s">
        <v>2207</v>
      </c>
    </row>
    <row r="2" spans="2:18" ht="25.2" x14ac:dyDescent="0.4">
      <c r="B2" s="37" t="s">
        <v>2194</v>
      </c>
      <c r="C2" s="376"/>
    </row>
    <row r="3" spans="2:18" ht="21.75" customHeight="1" thickBot="1" x14ac:dyDescent="0.45">
      <c r="C3" s="103"/>
      <c r="R3" s="36" t="s">
        <v>2203</v>
      </c>
    </row>
    <row r="4" spans="2:18" ht="35.1" customHeight="1" x14ac:dyDescent="0.4">
      <c r="B4" s="1901" t="s">
        <v>0</v>
      </c>
      <c r="C4" s="1906" t="s">
        <v>2201</v>
      </c>
      <c r="D4" s="1077"/>
      <c r="E4" s="1078"/>
      <c r="F4" s="1078" t="s">
        <v>356</v>
      </c>
      <c r="G4" s="1078"/>
      <c r="H4" s="1079"/>
      <c r="I4" s="1077"/>
      <c r="J4" s="1078"/>
      <c r="K4" s="1078" t="s">
        <v>206</v>
      </c>
      <c r="L4" s="1078"/>
      <c r="M4" s="1079"/>
      <c r="N4" s="1898" t="s">
        <v>2199</v>
      </c>
      <c r="O4" s="1899"/>
      <c r="P4" s="1899"/>
      <c r="Q4" s="1899"/>
      <c r="R4" s="1900"/>
    </row>
    <row r="5" spans="2:18" ht="35.1" customHeight="1" thickBot="1" x14ac:dyDescent="0.45">
      <c r="B5" s="1902"/>
      <c r="C5" s="1907"/>
      <c r="D5" s="1103" t="s">
        <v>497</v>
      </c>
      <c r="E5" s="1104" t="s">
        <v>498</v>
      </c>
      <c r="F5" s="1104" t="s">
        <v>499</v>
      </c>
      <c r="G5" s="1104" t="s">
        <v>500</v>
      </c>
      <c r="H5" s="1105" t="s">
        <v>284</v>
      </c>
      <c r="I5" s="1103" t="s">
        <v>497</v>
      </c>
      <c r="J5" s="1104" t="s">
        <v>498</v>
      </c>
      <c r="K5" s="1104" t="s">
        <v>499</v>
      </c>
      <c r="L5" s="1104" t="s">
        <v>500</v>
      </c>
      <c r="M5" s="1105" t="s">
        <v>284</v>
      </c>
      <c r="N5" s="1103" t="s">
        <v>497</v>
      </c>
      <c r="O5" s="1104" t="s">
        <v>498</v>
      </c>
      <c r="P5" s="1104" t="s">
        <v>499</v>
      </c>
      <c r="Q5" s="1104" t="s">
        <v>500</v>
      </c>
      <c r="R5" s="1105" t="s">
        <v>284</v>
      </c>
    </row>
    <row r="6" spans="2:18" ht="30" customHeight="1" x14ac:dyDescent="0.4">
      <c r="B6" s="1903" t="s">
        <v>2197</v>
      </c>
      <c r="C6" s="1110" t="s">
        <v>2195</v>
      </c>
      <c r="D6" s="1111">
        <v>86.421011739999997</v>
      </c>
      <c r="E6" s="1112">
        <v>16.423712559999998</v>
      </c>
      <c r="F6" s="1112">
        <v>30.226043999012926</v>
      </c>
      <c r="G6" s="1112">
        <v>68.371044861611594</v>
      </c>
      <c r="H6" s="1113">
        <f t="shared" ref="H6" si="0">SUM(D6:G6)</f>
        <v>201.44181316062452</v>
      </c>
      <c r="I6" s="1111">
        <v>31.153339285714285</v>
      </c>
      <c r="J6" s="1112">
        <v>26.828008928571428</v>
      </c>
      <c r="K6" s="1112">
        <v>49.302870535714284</v>
      </c>
      <c r="L6" s="1112">
        <v>42.777924107142859</v>
      </c>
      <c r="M6" s="1113">
        <f t="shared" ref="M6" si="1">SUM(I6:L6)</f>
        <v>150.06214285714287</v>
      </c>
      <c r="N6" s="1114">
        <f t="shared" ref="N6" si="2">I6-D6</f>
        <v>-55.267672454285716</v>
      </c>
      <c r="O6" s="1115">
        <f t="shared" ref="O6" si="3">J6-E6</f>
        <v>10.40429636857143</v>
      </c>
      <c r="P6" s="1115">
        <f t="shared" ref="P6" si="4">K6-F6</f>
        <v>19.076826536701358</v>
      </c>
      <c r="Q6" s="1115">
        <f t="shared" ref="Q6" si="5">L6-G6</f>
        <v>-25.593120754468735</v>
      </c>
      <c r="R6" s="1116">
        <f t="shared" ref="R6" si="6">SUM(N6:Q6)</f>
        <v>-51.37967030348166</v>
      </c>
    </row>
    <row r="7" spans="2:18" ht="30" customHeight="1" x14ac:dyDescent="0.4">
      <c r="B7" s="1904"/>
      <c r="C7" s="1101" t="s">
        <v>2196</v>
      </c>
      <c r="D7" s="1086">
        <v>165.62408739999998</v>
      </c>
      <c r="E7" s="1087">
        <v>215.12419489999999</v>
      </c>
      <c r="F7" s="1087">
        <v>354.56077930000004</v>
      </c>
      <c r="G7" s="1087">
        <v>253.67298010000002</v>
      </c>
      <c r="H7" s="1088">
        <f t="shared" ref="H7" si="7">SUM(D7:G7)</f>
        <v>988.98204169999997</v>
      </c>
      <c r="I7" s="1118">
        <v>191.73411800000002</v>
      </c>
      <c r="J7" s="1119">
        <v>330.70948000000004</v>
      </c>
      <c r="K7" s="1119">
        <v>281.304778</v>
      </c>
      <c r="L7" s="1119">
        <v>249.70075800000001</v>
      </c>
      <c r="M7" s="1120">
        <f t="shared" ref="M7" si="8">SUM(I7:L7)</f>
        <v>1053.449134</v>
      </c>
      <c r="N7" s="1089">
        <f t="shared" ref="N7" si="9">I7-D7</f>
        <v>26.110030600000044</v>
      </c>
      <c r="O7" s="1090">
        <f t="shared" ref="O7:Q7" si="10">J7-E7</f>
        <v>115.58528510000005</v>
      </c>
      <c r="P7" s="1090">
        <f t="shared" si="10"/>
        <v>-73.256001300000037</v>
      </c>
      <c r="Q7" s="1090">
        <f t="shared" si="10"/>
        <v>-3.9722221000000104</v>
      </c>
      <c r="R7" s="1091">
        <f t="shared" ref="R7" si="11">SUM(N7:Q7)</f>
        <v>64.467092300000047</v>
      </c>
    </row>
    <row r="8" spans="2:18" ht="30" customHeight="1" x14ac:dyDescent="0.4">
      <c r="B8" s="1904"/>
      <c r="C8" s="1102" t="s">
        <v>668</v>
      </c>
      <c r="D8" s="1092">
        <v>17.592842870000002</v>
      </c>
      <c r="E8" s="1093">
        <v>44.728597990000004</v>
      </c>
      <c r="F8" s="1093">
        <v>24.92660991</v>
      </c>
      <c r="G8" s="1093">
        <v>16.219957909999998</v>
      </c>
      <c r="H8" s="1094">
        <f t="shared" ref="H8" si="12">SUM(D8:G8)</f>
        <v>103.46800868</v>
      </c>
      <c r="I8" s="1092">
        <v>46.842500000000001</v>
      </c>
      <c r="J8" s="1093">
        <v>0</v>
      </c>
      <c r="K8" s="1093">
        <v>36.856250000000003</v>
      </c>
      <c r="L8" s="1093">
        <v>20.142499999999998</v>
      </c>
      <c r="M8" s="1094">
        <f t="shared" ref="M8" si="13">SUM(I8:L8)</f>
        <v>103.84125</v>
      </c>
      <c r="N8" s="1095">
        <f t="shared" ref="N8" si="14">I8-D8</f>
        <v>29.249657129999999</v>
      </c>
      <c r="O8" s="1096">
        <f t="shared" ref="O8" si="15">J8-E8</f>
        <v>-44.728597990000004</v>
      </c>
      <c r="P8" s="1096">
        <f t="shared" ref="P8" si="16">K8-F8</f>
        <v>11.929640090000003</v>
      </c>
      <c r="Q8" s="1096">
        <f t="shared" ref="Q8" si="17">L8-G8</f>
        <v>3.9225420900000003</v>
      </c>
      <c r="R8" s="1097">
        <f t="shared" ref="R8" si="18">SUM(N8:Q8)</f>
        <v>0.37324131999999821</v>
      </c>
    </row>
    <row r="9" spans="2:18" ht="30" customHeight="1" thickBot="1" x14ac:dyDescent="0.45">
      <c r="B9" s="1905"/>
      <c r="C9" s="1117" t="s">
        <v>2202</v>
      </c>
      <c r="D9" s="1080">
        <f>SUM(D6:D8)</f>
        <v>269.63794201000002</v>
      </c>
      <c r="E9" s="1081">
        <f t="shared" ref="E9:R9" si="19">SUM(E6:E8)</f>
        <v>276.27650545</v>
      </c>
      <c r="F9" s="1081">
        <f t="shared" si="19"/>
        <v>409.71343320901298</v>
      </c>
      <c r="G9" s="1081">
        <f t="shared" si="19"/>
        <v>338.26398287161163</v>
      </c>
      <c r="H9" s="1082">
        <f t="shared" si="19"/>
        <v>1293.8918635406244</v>
      </c>
      <c r="I9" s="1080">
        <f t="shared" si="19"/>
        <v>269.72995728571431</v>
      </c>
      <c r="J9" s="1081">
        <f t="shared" si="19"/>
        <v>357.53748892857146</v>
      </c>
      <c r="K9" s="1081">
        <f t="shared" si="19"/>
        <v>367.46389853571429</v>
      </c>
      <c r="L9" s="1081">
        <f t="shared" si="19"/>
        <v>312.62118210714283</v>
      </c>
      <c r="M9" s="1082">
        <f t="shared" si="19"/>
        <v>1307.3525268571427</v>
      </c>
      <c r="N9" s="1083">
        <f t="shared" si="19"/>
        <v>9.2015275714327771E-2</v>
      </c>
      <c r="O9" s="1084">
        <f t="shared" si="19"/>
        <v>81.26098347857149</v>
      </c>
      <c r="P9" s="1084">
        <f t="shared" si="19"/>
        <v>-42.249534673298669</v>
      </c>
      <c r="Q9" s="1084">
        <f t="shared" si="19"/>
        <v>-25.642800764468745</v>
      </c>
      <c r="R9" s="1085">
        <f t="shared" si="19"/>
        <v>13.460663316518385</v>
      </c>
    </row>
    <row r="10" spans="2:18" ht="30" customHeight="1" x14ac:dyDescent="0.4">
      <c r="B10" s="1903" t="s">
        <v>2198</v>
      </c>
      <c r="C10" s="1110" t="s">
        <v>2195</v>
      </c>
      <c r="D10" s="1111">
        <v>86.421011739999997</v>
      </c>
      <c r="E10" s="1112">
        <v>16.423712559999998</v>
      </c>
      <c r="F10" s="1112">
        <v>30.226043999012926</v>
      </c>
      <c r="G10" s="1112">
        <v>68.371044861611594</v>
      </c>
      <c r="H10" s="1113">
        <f t="shared" ref="H10:H12" si="20">SUM(D10:G10)</f>
        <v>201.44181316062452</v>
      </c>
      <c r="I10" s="1111">
        <v>31.153339285714285</v>
      </c>
      <c r="J10" s="1112">
        <v>26.828008928571428</v>
      </c>
      <c r="K10" s="1112">
        <v>49.302870535714284</v>
      </c>
      <c r="L10" s="1112">
        <v>42.777924107142859</v>
      </c>
      <c r="M10" s="1113">
        <f t="shared" ref="M10" si="21">SUM(I10:L10)</f>
        <v>150.06214285714287</v>
      </c>
      <c r="N10" s="1114">
        <f t="shared" ref="N10:N12" si="22">I10-D10</f>
        <v>-55.267672454285716</v>
      </c>
      <c r="O10" s="1115">
        <f t="shared" ref="O10:O12" si="23">J10-E10</f>
        <v>10.40429636857143</v>
      </c>
      <c r="P10" s="1115">
        <f t="shared" ref="P10:P12" si="24">K10-F10</f>
        <v>19.076826536701358</v>
      </c>
      <c r="Q10" s="1115">
        <f t="shared" ref="Q10:Q12" si="25">L10-G10</f>
        <v>-25.593120754468735</v>
      </c>
      <c r="R10" s="1116">
        <f t="shared" ref="R10:R12" si="26">SUM(N10:Q10)</f>
        <v>-51.37967030348166</v>
      </c>
    </row>
    <row r="11" spans="2:18" ht="30" customHeight="1" x14ac:dyDescent="0.4">
      <c r="B11" s="1904"/>
      <c r="C11" s="1101" t="s">
        <v>2196</v>
      </c>
      <c r="D11" s="1086">
        <v>165.62408739999998</v>
      </c>
      <c r="E11" s="1087">
        <v>215.12419489999999</v>
      </c>
      <c r="F11" s="1087">
        <v>354.56077930000004</v>
      </c>
      <c r="G11" s="1087">
        <v>253.67298010000002</v>
      </c>
      <c r="H11" s="1088">
        <f t="shared" si="20"/>
        <v>988.98204169999997</v>
      </c>
      <c r="I11" s="1098"/>
      <c r="J11" s="1099"/>
      <c r="K11" s="1099"/>
      <c r="L11" s="1099"/>
      <c r="M11" s="1100">
        <f t="shared" ref="M11:M12" si="27">SUM(I11:L11)</f>
        <v>0</v>
      </c>
      <c r="N11" s="1089">
        <f t="shared" si="22"/>
        <v>-165.62408739999998</v>
      </c>
      <c r="O11" s="1090">
        <f t="shared" si="23"/>
        <v>-215.12419489999999</v>
      </c>
      <c r="P11" s="1090">
        <f t="shared" si="24"/>
        <v>-354.56077930000004</v>
      </c>
      <c r="Q11" s="1090">
        <f t="shared" si="25"/>
        <v>-253.67298010000002</v>
      </c>
      <c r="R11" s="1091">
        <f t="shared" si="26"/>
        <v>-988.98204169999997</v>
      </c>
    </row>
    <row r="12" spans="2:18" ht="30" customHeight="1" x14ac:dyDescent="0.4">
      <c r="B12" s="1904"/>
      <c r="C12" s="1102" t="s">
        <v>668</v>
      </c>
      <c r="D12" s="1092">
        <v>17.592842870000002</v>
      </c>
      <c r="E12" s="1093">
        <v>44.728597990000004</v>
      </c>
      <c r="F12" s="1093">
        <v>24.92660991</v>
      </c>
      <c r="G12" s="1093">
        <v>16.219957909999998</v>
      </c>
      <c r="H12" s="1094">
        <f t="shared" si="20"/>
        <v>103.46800868</v>
      </c>
      <c r="I12" s="1092">
        <v>46.842500000000001</v>
      </c>
      <c r="J12" s="1093">
        <v>0</v>
      </c>
      <c r="K12" s="1093">
        <v>36.856250000000003</v>
      </c>
      <c r="L12" s="1093">
        <v>20.142499999999998</v>
      </c>
      <c r="M12" s="1094">
        <f t="shared" si="27"/>
        <v>103.84125</v>
      </c>
      <c r="N12" s="1095">
        <f t="shared" si="22"/>
        <v>29.249657129999999</v>
      </c>
      <c r="O12" s="1096">
        <f t="shared" si="23"/>
        <v>-44.728597990000004</v>
      </c>
      <c r="P12" s="1096">
        <f t="shared" si="24"/>
        <v>11.929640090000003</v>
      </c>
      <c r="Q12" s="1096">
        <f t="shared" si="25"/>
        <v>3.9225420900000003</v>
      </c>
      <c r="R12" s="1097">
        <f t="shared" si="26"/>
        <v>0.37324131999999821</v>
      </c>
    </row>
    <row r="13" spans="2:18" ht="30" customHeight="1" thickBot="1" x14ac:dyDescent="0.45">
      <c r="B13" s="1905"/>
      <c r="C13" s="1117" t="s">
        <v>2202</v>
      </c>
      <c r="D13" s="1080">
        <f>SUM(D10:D12)</f>
        <v>269.63794201000002</v>
      </c>
      <c r="E13" s="1081">
        <f t="shared" ref="E13" si="28">SUM(E10:E12)</f>
        <v>276.27650545</v>
      </c>
      <c r="F13" s="1081">
        <f t="shared" ref="F13" si="29">SUM(F10:F12)</f>
        <v>409.71343320901298</v>
      </c>
      <c r="G13" s="1081">
        <f t="shared" ref="G13" si="30">SUM(G10:G12)</f>
        <v>338.26398287161163</v>
      </c>
      <c r="H13" s="1082">
        <f t="shared" ref="H13" si="31">SUM(H10:H12)</f>
        <v>1293.8918635406244</v>
      </c>
      <c r="I13" s="1080">
        <f t="shared" ref="I13" si="32">SUM(I10:I12)</f>
        <v>77.995839285714283</v>
      </c>
      <c r="J13" s="1081">
        <f t="shared" ref="J13" si="33">SUM(J10:J12)</f>
        <v>26.828008928571428</v>
      </c>
      <c r="K13" s="1081">
        <f t="shared" ref="K13" si="34">SUM(K10:K12)</f>
        <v>86.159120535714294</v>
      </c>
      <c r="L13" s="1081">
        <f t="shared" ref="L13" si="35">SUM(L10:L12)</f>
        <v>62.920424107142857</v>
      </c>
      <c r="M13" s="1082">
        <f t="shared" ref="M13" si="36">SUM(M10:M12)</f>
        <v>253.90339285714288</v>
      </c>
      <c r="N13" s="1083">
        <f t="shared" ref="N13" si="37">SUM(N10:N12)</f>
        <v>-191.64210272428568</v>
      </c>
      <c r="O13" s="1084">
        <f t="shared" ref="O13" si="38">SUM(O10:O12)</f>
        <v>-249.44849652142855</v>
      </c>
      <c r="P13" s="1084">
        <f t="shared" ref="P13" si="39">SUM(P10:P12)</f>
        <v>-323.55431267329868</v>
      </c>
      <c r="Q13" s="1084">
        <f t="shared" ref="Q13" si="40">SUM(Q10:Q12)</f>
        <v>-275.34355876446875</v>
      </c>
      <c r="R13" s="1085">
        <f t="shared" ref="R13" si="41">SUM(R10:R12)</f>
        <v>-1039.9884706834816</v>
      </c>
    </row>
    <row r="14" spans="2:18" ht="30" customHeight="1" x14ac:dyDescent="0.4">
      <c r="B14" s="1908" t="s">
        <v>684</v>
      </c>
      <c r="C14" s="1106" t="s">
        <v>2195</v>
      </c>
      <c r="D14" s="1107">
        <f>D10-D6</f>
        <v>0</v>
      </c>
      <c r="E14" s="1108">
        <f t="shared" ref="E14:H14" si="42">E10-E6</f>
        <v>0</v>
      </c>
      <c r="F14" s="1108">
        <f t="shared" si="42"/>
        <v>0</v>
      </c>
      <c r="G14" s="1108">
        <f t="shared" si="42"/>
        <v>0</v>
      </c>
      <c r="H14" s="1109">
        <f t="shared" si="42"/>
        <v>0</v>
      </c>
      <c r="I14" s="1107">
        <f>I10-I6</f>
        <v>0</v>
      </c>
      <c r="J14" s="1108">
        <f t="shared" ref="J14:M14" si="43">J10-J6</f>
        <v>0</v>
      </c>
      <c r="K14" s="1108">
        <f t="shared" si="43"/>
        <v>0</v>
      </c>
      <c r="L14" s="1108">
        <f t="shared" si="43"/>
        <v>0</v>
      </c>
      <c r="M14" s="1109">
        <f t="shared" si="43"/>
        <v>0</v>
      </c>
      <c r="N14" s="1107">
        <f>N10-N6</f>
        <v>0</v>
      </c>
      <c r="O14" s="1108">
        <f t="shared" ref="O14:R14" si="44">O10-O6</f>
        <v>0</v>
      </c>
      <c r="P14" s="1108">
        <f t="shared" si="44"/>
        <v>0</v>
      </c>
      <c r="Q14" s="1108">
        <f t="shared" si="44"/>
        <v>0</v>
      </c>
      <c r="R14" s="1109">
        <f t="shared" si="44"/>
        <v>0</v>
      </c>
    </row>
    <row r="15" spans="2:18" ht="30" customHeight="1" x14ac:dyDescent="0.4">
      <c r="B15" s="1904"/>
      <c r="C15" s="1101" t="s">
        <v>2196</v>
      </c>
      <c r="D15" s="1086">
        <f t="shared" ref="D15:H15" si="45">D11-D7</f>
        <v>0</v>
      </c>
      <c r="E15" s="1087">
        <f t="shared" si="45"/>
        <v>0</v>
      </c>
      <c r="F15" s="1087">
        <f t="shared" si="45"/>
        <v>0</v>
      </c>
      <c r="G15" s="1087">
        <f t="shared" si="45"/>
        <v>0</v>
      </c>
      <c r="H15" s="1088">
        <f t="shared" si="45"/>
        <v>0</v>
      </c>
      <c r="I15" s="1098">
        <f t="shared" ref="I15:M15" si="46">I11-I7</f>
        <v>-191.73411800000002</v>
      </c>
      <c r="J15" s="1099">
        <f t="shared" si="46"/>
        <v>-330.70948000000004</v>
      </c>
      <c r="K15" s="1099">
        <f t="shared" si="46"/>
        <v>-281.304778</v>
      </c>
      <c r="L15" s="1099">
        <f t="shared" si="46"/>
        <v>-249.70075800000001</v>
      </c>
      <c r="M15" s="1100">
        <f t="shared" si="46"/>
        <v>-1053.449134</v>
      </c>
      <c r="N15" s="1086">
        <f t="shared" ref="N15:R15" si="47">N11-N7</f>
        <v>-191.73411800000002</v>
      </c>
      <c r="O15" s="1087">
        <f t="shared" si="47"/>
        <v>-330.70948000000004</v>
      </c>
      <c r="P15" s="1087">
        <f t="shared" si="47"/>
        <v>-281.304778</v>
      </c>
      <c r="Q15" s="1087">
        <f t="shared" si="47"/>
        <v>-249.70075800000001</v>
      </c>
      <c r="R15" s="1088">
        <f t="shared" si="47"/>
        <v>-1053.449134</v>
      </c>
    </row>
    <row r="16" spans="2:18" ht="30" customHeight="1" x14ac:dyDescent="0.4">
      <c r="B16" s="1904"/>
      <c r="C16" s="1102" t="s">
        <v>668</v>
      </c>
      <c r="D16" s="1092">
        <f t="shared" ref="D16:H16" si="48">D12-D8</f>
        <v>0</v>
      </c>
      <c r="E16" s="1093">
        <f t="shared" si="48"/>
        <v>0</v>
      </c>
      <c r="F16" s="1093">
        <f t="shared" si="48"/>
        <v>0</v>
      </c>
      <c r="G16" s="1093">
        <f t="shared" si="48"/>
        <v>0</v>
      </c>
      <c r="H16" s="1094">
        <f t="shared" si="48"/>
        <v>0</v>
      </c>
      <c r="I16" s="1092">
        <f t="shared" ref="I16:M16" si="49">I12-I8</f>
        <v>0</v>
      </c>
      <c r="J16" s="1093">
        <f t="shared" si="49"/>
        <v>0</v>
      </c>
      <c r="K16" s="1093">
        <f t="shared" si="49"/>
        <v>0</v>
      </c>
      <c r="L16" s="1093">
        <f t="shared" si="49"/>
        <v>0</v>
      </c>
      <c r="M16" s="1094">
        <f t="shared" si="49"/>
        <v>0</v>
      </c>
      <c r="N16" s="1092">
        <f t="shared" ref="N16:R16" si="50">N12-N8</f>
        <v>0</v>
      </c>
      <c r="O16" s="1093">
        <f t="shared" si="50"/>
        <v>0</v>
      </c>
      <c r="P16" s="1093">
        <f t="shared" si="50"/>
        <v>0</v>
      </c>
      <c r="Q16" s="1093">
        <f t="shared" si="50"/>
        <v>0</v>
      </c>
      <c r="R16" s="1094">
        <f t="shared" si="50"/>
        <v>0</v>
      </c>
    </row>
    <row r="17" spans="2:18" ht="30" customHeight="1" thickBot="1" x14ac:dyDescent="0.45">
      <c r="B17" s="1905"/>
      <c r="C17" s="1117" t="s">
        <v>2202</v>
      </c>
      <c r="D17" s="1080">
        <f t="shared" ref="D17:H17" si="51">D13-D9</f>
        <v>0</v>
      </c>
      <c r="E17" s="1081">
        <f t="shared" si="51"/>
        <v>0</v>
      </c>
      <c r="F17" s="1081">
        <f t="shared" si="51"/>
        <v>0</v>
      </c>
      <c r="G17" s="1081">
        <f t="shared" si="51"/>
        <v>0</v>
      </c>
      <c r="H17" s="1082">
        <f t="shared" si="51"/>
        <v>0</v>
      </c>
      <c r="I17" s="1080">
        <f t="shared" ref="I17:M17" si="52">I13-I9</f>
        <v>-191.73411800000002</v>
      </c>
      <c r="J17" s="1081">
        <f t="shared" si="52"/>
        <v>-330.70948000000004</v>
      </c>
      <c r="K17" s="1081">
        <f t="shared" si="52"/>
        <v>-281.304778</v>
      </c>
      <c r="L17" s="1081">
        <f t="shared" si="52"/>
        <v>-249.70075799999998</v>
      </c>
      <c r="M17" s="1082">
        <f t="shared" si="52"/>
        <v>-1053.449134</v>
      </c>
      <c r="N17" s="1083">
        <f t="shared" ref="N17" si="53">SUM(N14:N16)</f>
        <v>-191.73411800000002</v>
      </c>
      <c r="O17" s="1084">
        <f t="shared" ref="O17" si="54">SUM(O14:O16)</f>
        <v>-330.70948000000004</v>
      </c>
      <c r="P17" s="1084">
        <f t="shared" ref="P17" si="55">SUM(P14:P16)</f>
        <v>-281.304778</v>
      </c>
      <c r="Q17" s="1084">
        <f t="shared" ref="Q17" si="56">SUM(Q14:Q16)</f>
        <v>-249.70075800000001</v>
      </c>
      <c r="R17" s="1085">
        <f t="shared" ref="R17" si="57">SUM(R14:R16)</f>
        <v>-1053.449134</v>
      </c>
    </row>
    <row r="19" spans="2:18" ht="25.2" x14ac:dyDescent="0.4">
      <c r="B19" s="37" t="s">
        <v>2200</v>
      </c>
    </row>
    <row r="20" spans="2:18" ht="6" customHeight="1" thickBot="1" x14ac:dyDescent="0.45"/>
    <row r="21" spans="2:18" ht="30" customHeight="1" x14ac:dyDescent="0.4">
      <c r="B21" s="1901" t="s">
        <v>0</v>
      </c>
      <c r="C21" s="1909" t="s">
        <v>2201</v>
      </c>
      <c r="D21" s="1077"/>
      <c r="E21" s="1078"/>
      <c r="F21" s="1078" t="s">
        <v>356</v>
      </c>
      <c r="G21" s="1078"/>
      <c r="H21" s="1079"/>
      <c r="I21" s="1077"/>
      <c r="J21" s="1078"/>
      <c r="K21" s="1078" t="s">
        <v>206</v>
      </c>
      <c r="L21" s="1078"/>
      <c r="M21" s="1079"/>
      <c r="N21" s="1899" t="s">
        <v>2199</v>
      </c>
      <c r="O21" s="1899"/>
      <c r="P21" s="1899"/>
      <c r="Q21" s="1899"/>
      <c r="R21" s="1900"/>
    </row>
    <row r="22" spans="2:18" ht="30" customHeight="1" thickBot="1" x14ac:dyDescent="0.45">
      <c r="B22" s="1902"/>
      <c r="C22" s="1910"/>
      <c r="D22" s="1124" t="s">
        <v>497</v>
      </c>
      <c r="E22" s="1125" t="s">
        <v>498</v>
      </c>
      <c r="F22" s="1125" t="s">
        <v>499</v>
      </c>
      <c r="G22" s="1125" t="s">
        <v>500</v>
      </c>
      <c r="H22" s="1126" t="s">
        <v>284</v>
      </c>
      <c r="I22" s="1124" t="s">
        <v>497</v>
      </c>
      <c r="J22" s="1125" t="s">
        <v>498</v>
      </c>
      <c r="K22" s="1125" t="s">
        <v>499</v>
      </c>
      <c r="L22" s="1125" t="s">
        <v>500</v>
      </c>
      <c r="M22" s="1126" t="s">
        <v>284</v>
      </c>
      <c r="N22" s="1124" t="s">
        <v>497</v>
      </c>
      <c r="O22" s="1125" t="s">
        <v>498</v>
      </c>
      <c r="P22" s="1125" t="s">
        <v>499</v>
      </c>
      <c r="Q22" s="1125" t="s">
        <v>500</v>
      </c>
      <c r="R22" s="1126" t="s">
        <v>284</v>
      </c>
    </row>
    <row r="23" spans="2:18" ht="30" customHeight="1" x14ac:dyDescent="0.4">
      <c r="B23" s="1903" t="s">
        <v>2197</v>
      </c>
      <c r="C23" s="1121" t="s">
        <v>674</v>
      </c>
      <c r="D23" s="1128">
        <v>405</v>
      </c>
      <c r="E23" s="1129">
        <v>567</v>
      </c>
      <c r="F23" s="1129">
        <v>531</v>
      </c>
      <c r="G23" s="1129">
        <v>577</v>
      </c>
      <c r="H23" s="1130">
        <f>SUM(D23:G23)</f>
        <v>2080</v>
      </c>
      <c r="I23" s="1128">
        <v>507</v>
      </c>
      <c r="J23" s="1129">
        <v>527</v>
      </c>
      <c r="K23" s="1129">
        <v>547</v>
      </c>
      <c r="L23" s="1129">
        <v>630</v>
      </c>
      <c r="M23" s="1130">
        <f>SUM(I23:L23)</f>
        <v>2211</v>
      </c>
      <c r="N23" s="1128">
        <f>I23-D23</f>
        <v>102</v>
      </c>
      <c r="O23" s="1140">
        <f t="shared" ref="O23:R23" si="58">J23-E23</f>
        <v>-40</v>
      </c>
      <c r="P23" s="1129">
        <f t="shared" si="58"/>
        <v>16</v>
      </c>
      <c r="Q23" s="1129">
        <f t="shared" si="58"/>
        <v>53</v>
      </c>
      <c r="R23" s="1130">
        <f t="shared" si="58"/>
        <v>131</v>
      </c>
    </row>
    <row r="24" spans="2:18" ht="30" customHeight="1" x14ac:dyDescent="0.4">
      <c r="B24" s="1904"/>
      <c r="C24" s="1122" t="s">
        <v>678</v>
      </c>
      <c r="D24" s="1131">
        <v>182</v>
      </c>
      <c r="E24" s="1132">
        <v>206</v>
      </c>
      <c r="F24" s="1132">
        <v>217</v>
      </c>
      <c r="G24" s="1132">
        <v>395</v>
      </c>
      <c r="H24" s="1133">
        <f t="shared" ref="H24:H26" si="59">SUM(D24:G24)</f>
        <v>1000</v>
      </c>
      <c r="I24" s="1131">
        <v>210</v>
      </c>
      <c r="J24" s="1132">
        <v>290</v>
      </c>
      <c r="K24" s="1132">
        <v>323</v>
      </c>
      <c r="L24" s="1132">
        <v>403</v>
      </c>
      <c r="M24" s="1133">
        <f t="shared" ref="M24:M26" si="60">SUM(I24:L24)</f>
        <v>1226</v>
      </c>
      <c r="N24" s="1131">
        <f t="shared" ref="N24:N27" si="61">I24-D24</f>
        <v>28</v>
      </c>
      <c r="O24" s="1132">
        <f t="shared" ref="O24:O28" si="62">J24-E24</f>
        <v>84</v>
      </c>
      <c r="P24" s="1132">
        <f t="shared" ref="P24:P28" si="63">K24-F24</f>
        <v>106</v>
      </c>
      <c r="Q24" s="1132">
        <f t="shared" ref="Q24:Q28" si="64">L24-G24</f>
        <v>8</v>
      </c>
      <c r="R24" s="1133">
        <f t="shared" ref="R24:R28" si="65">M24-H24</f>
        <v>226</v>
      </c>
    </row>
    <row r="25" spans="2:18" ht="30" customHeight="1" x14ac:dyDescent="0.4">
      <c r="B25" s="1904"/>
      <c r="C25" s="1122" t="s">
        <v>2204</v>
      </c>
      <c r="D25" s="1131">
        <v>112</v>
      </c>
      <c r="E25" s="1132">
        <v>123</v>
      </c>
      <c r="F25" s="1132">
        <v>123</v>
      </c>
      <c r="G25" s="1132">
        <v>176</v>
      </c>
      <c r="H25" s="1133">
        <f t="shared" si="59"/>
        <v>534</v>
      </c>
      <c r="I25" s="1131">
        <v>112</v>
      </c>
      <c r="J25" s="1132">
        <v>123</v>
      </c>
      <c r="K25" s="1132">
        <v>130</v>
      </c>
      <c r="L25" s="1132">
        <v>155</v>
      </c>
      <c r="M25" s="1133">
        <f t="shared" si="60"/>
        <v>520</v>
      </c>
      <c r="N25" s="1131">
        <f t="shared" si="61"/>
        <v>0</v>
      </c>
      <c r="O25" s="1132">
        <f t="shared" si="62"/>
        <v>0</v>
      </c>
      <c r="P25" s="1132">
        <f t="shared" si="63"/>
        <v>7</v>
      </c>
      <c r="Q25" s="1141">
        <f t="shared" si="64"/>
        <v>-21</v>
      </c>
      <c r="R25" s="1143">
        <f t="shared" si="65"/>
        <v>-14</v>
      </c>
    </row>
    <row r="26" spans="2:18" ht="30" customHeight="1" x14ac:dyDescent="0.4">
      <c r="B26" s="1904"/>
      <c r="C26" s="1123" t="s">
        <v>2205</v>
      </c>
      <c r="D26" s="1134">
        <v>270</v>
      </c>
      <c r="E26" s="1135">
        <v>276</v>
      </c>
      <c r="F26" s="1135">
        <v>410</v>
      </c>
      <c r="G26" s="1135">
        <v>338</v>
      </c>
      <c r="H26" s="1136">
        <f t="shared" si="59"/>
        <v>1294</v>
      </c>
      <c r="I26" s="1134">
        <v>270</v>
      </c>
      <c r="J26" s="1135">
        <v>358</v>
      </c>
      <c r="K26" s="1135">
        <v>367</v>
      </c>
      <c r="L26" s="1135">
        <v>313</v>
      </c>
      <c r="M26" s="1136">
        <f t="shared" si="60"/>
        <v>1308</v>
      </c>
      <c r="N26" s="1134">
        <f t="shared" si="61"/>
        <v>0</v>
      </c>
      <c r="O26" s="1135">
        <f t="shared" si="62"/>
        <v>82</v>
      </c>
      <c r="P26" s="1142">
        <f t="shared" si="63"/>
        <v>-43</v>
      </c>
      <c r="Q26" s="1142">
        <f t="shared" si="64"/>
        <v>-25</v>
      </c>
      <c r="R26" s="1136">
        <f t="shared" si="65"/>
        <v>14</v>
      </c>
    </row>
    <row r="27" spans="2:18" ht="30" customHeight="1" thickBot="1" x14ac:dyDescent="0.45">
      <c r="B27" s="1905"/>
      <c r="C27" s="1127" t="s">
        <v>2206</v>
      </c>
      <c r="D27" s="1137">
        <f>SUM(D23:D26)</f>
        <v>969</v>
      </c>
      <c r="E27" s="1138">
        <f t="shared" ref="E27:G27" si="66">SUM(E23:E26)</f>
        <v>1172</v>
      </c>
      <c r="F27" s="1138">
        <f t="shared" si="66"/>
        <v>1281</v>
      </c>
      <c r="G27" s="1138">
        <f t="shared" si="66"/>
        <v>1486</v>
      </c>
      <c r="H27" s="1139">
        <f>SUM(D27:G27)</f>
        <v>4908</v>
      </c>
      <c r="I27" s="1137">
        <f>SUM(I23:I26)</f>
        <v>1099</v>
      </c>
      <c r="J27" s="1138">
        <f t="shared" ref="J27" si="67">SUM(J23:J26)</f>
        <v>1298</v>
      </c>
      <c r="K27" s="1138">
        <f t="shared" ref="K27" si="68">SUM(K23:K26)</f>
        <v>1367</v>
      </c>
      <c r="L27" s="1138">
        <f t="shared" ref="L27" si="69">SUM(L23:L26)</f>
        <v>1501</v>
      </c>
      <c r="M27" s="1139">
        <f>SUM(I27:L27)</f>
        <v>5265</v>
      </c>
      <c r="N27" s="1137">
        <f t="shared" si="61"/>
        <v>130</v>
      </c>
      <c r="O27" s="1138">
        <f t="shared" si="62"/>
        <v>126</v>
      </c>
      <c r="P27" s="1138">
        <f t="shared" si="63"/>
        <v>86</v>
      </c>
      <c r="Q27" s="1138">
        <f t="shared" si="64"/>
        <v>15</v>
      </c>
      <c r="R27" s="1139">
        <f t="shared" si="65"/>
        <v>357</v>
      </c>
    </row>
    <row r="28" spans="2:18" ht="30" customHeight="1" x14ac:dyDescent="0.4">
      <c r="B28" s="1903" t="s">
        <v>2198</v>
      </c>
      <c r="C28" s="1121" t="s">
        <v>674</v>
      </c>
      <c r="D28" s="1128">
        <v>405</v>
      </c>
      <c r="E28" s="1129">
        <v>567</v>
      </c>
      <c r="F28" s="1129">
        <v>531</v>
      </c>
      <c r="G28" s="1129">
        <v>577</v>
      </c>
      <c r="H28" s="1130">
        <f>SUM(D28:G28)</f>
        <v>2080</v>
      </c>
      <c r="I28" s="1128">
        <v>507</v>
      </c>
      <c r="J28" s="1129">
        <v>527</v>
      </c>
      <c r="K28" s="1129">
        <v>547</v>
      </c>
      <c r="L28" s="1129">
        <v>630</v>
      </c>
      <c r="M28" s="1130">
        <f>SUM(I28:L28)</f>
        <v>2211</v>
      </c>
      <c r="N28" s="1128">
        <f>I28-D28</f>
        <v>102</v>
      </c>
      <c r="O28" s="1140">
        <f t="shared" si="62"/>
        <v>-40</v>
      </c>
      <c r="P28" s="1129">
        <f t="shared" si="63"/>
        <v>16</v>
      </c>
      <c r="Q28" s="1129">
        <f t="shared" si="64"/>
        <v>53</v>
      </c>
      <c r="R28" s="1130">
        <f t="shared" si="65"/>
        <v>131</v>
      </c>
    </row>
    <row r="29" spans="2:18" ht="30" customHeight="1" x14ac:dyDescent="0.4">
      <c r="B29" s="1904"/>
      <c r="C29" s="1122" t="s">
        <v>678</v>
      </c>
      <c r="D29" s="1131">
        <v>182</v>
      </c>
      <c r="E29" s="1132">
        <v>206</v>
      </c>
      <c r="F29" s="1132">
        <v>217</v>
      </c>
      <c r="G29" s="1132">
        <v>395</v>
      </c>
      <c r="H29" s="1133">
        <f t="shared" ref="H29:H31" si="70">SUM(D29:G29)</f>
        <v>1000</v>
      </c>
      <c r="I29" s="1131">
        <v>210</v>
      </c>
      <c r="J29" s="1132">
        <v>290</v>
      </c>
      <c r="K29" s="1132">
        <v>323</v>
      </c>
      <c r="L29" s="1132">
        <v>403</v>
      </c>
      <c r="M29" s="1133">
        <f t="shared" ref="M29:M30" si="71">SUM(I29:L29)</f>
        <v>1226</v>
      </c>
      <c r="N29" s="1131">
        <f t="shared" ref="N29:N33" si="72">I29-D29</f>
        <v>28</v>
      </c>
      <c r="O29" s="1132">
        <f t="shared" ref="O29:O33" si="73">J29-E29</f>
        <v>84</v>
      </c>
      <c r="P29" s="1132">
        <f t="shared" ref="P29:P33" si="74">K29-F29</f>
        <v>106</v>
      </c>
      <c r="Q29" s="1132">
        <f t="shared" ref="Q29:Q33" si="75">L29-G29</f>
        <v>8</v>
      </c>
      <c r="R29" s="1133">
        <f t="shared" ref="R29:R33" si="76">M29-H29</f>
        <v>226</v>
      </c>
    </row>
    <row r="30" spans="2:18" ht="30" customHeight="1" x14ac:dyDescent="0.4">
      <c r="B30" s="1904"/>
      <c r="C30" s="1122" t="s">
        <v>2204</v>
      </c>
      <c r="D30" s="1131">
        <v>112</v>
      </c>
      <c r="E30" s="1132">
        <v>123</v>
      </c>
      <c r="F30" s="1132">
        <v>123</v>
      </c>
      <c r="G30" s="1132">
        <v>176</v>
      </c>
      <c r="H30" s="1133">
        <f t="shared" si="70"/>
        <v>534</v>
      </c>
      <c r="I30" s="1131">
        <v>112</v>
      </c>
      <c r="J30" s="1132">
        <v>123</v>
      </c>
      <c r="K30" s="1132">
        <v>130</v>
      </c>
      <c r="L30" s="1132">
        <v>155</v>
      </c>
      <c r="M30" s="1133">
        <f t="shared" si="71"/>
        <v>520</v>
      </c>
      <c r="N30" s="1131">
        <f t="shared" si="72"/>
        <v>0</v>
      </c>
      <c r="O30" s="1132">
        <f t="shared" si="73"/>
        <v>0</v>
      </c>
      <c r="P30" s="1132">
        <f t="shared" si="74"/>
        <v>7</v>
      </c>
      <c r="Q30" s="1141">
        <f t="shared" si="75"/>
        <v>-21</v>
      </c>
      <c r="R30" s="1143">
        <f t="shared" si="76"/>
        <v>-14</v>
      </c>
    </row>
    <row r="31" spans="2:18" ht="30" customHeight="1" x14ac:dyDescent="0.4">
      <c r="B31" s="1904"/>
      <c r="C31" s="1123" t="s">
        <v>2205</v>
      </c>
      <c r="D31" s="1134">
        <v>270</v>
      </c>
      <c r="E31" s="1135">
        <v>276</v>
      </c>
      <c r="F31" s="1135">
        <v>410</v>
      </c>
      <c r="G31" s="1135">
        <v>338</v>
      </c>
      <c r="H31" s="1136">
        <f t="shared" si="70"/>
        <v>1294</v>
      </c>
      <c r="I31" s="1144">
        <f>I13</f>
        <v>77.995839285714283</v>
      </c>
      <c r="J31" s="1145">
        <f t="shared" ref="J31:M31" si="77">J13</f>
        <v>26.828008928571428</v>
      </c>
      <c r="K31" s="1145">
        <f t="shared" si="77"/>
        <v>86.159120535714294</v>
      </c>
      <c r="L31" s="1145">
        <f t="shared" si="77"/>
        <v>62.920424107142857</v>
      </c>
      <c r="M31" s="1146">
        <f t="shared" si="77"/>
        <v>253.90339285714288</v>
      </c>
      <c r="N31" s="1134">
        <f t="shared" si="72"/>
        <v>-192.00416071428572</v>
      </c>
      <c r="O31" s="1135">
        <f t="shared" si="73"/>
        <v>-249.17199107142858</v>
      </c>
      <c r="P31" s="1142">
        <f t="shared" si="74"/>
        <v>-323.84087946428571</v>
      </c>
      <c r="Q31" s="1142">
        <f t="shared" si="75"/>
        <v>-275.07957589285712</v>
      </c>
      <c r="R31" s="1136">
        <f t="shared" si="76"/>
        <v>-1040.096607142857</v>
      </c>
    </row>
    <row r="32" spans="2:18" ht="30" customHeight="1" thickBot="1" x14ac:dyDescent="0.45">
      <c r="B32" s="1905"/>
      <c r="C32" s="1127" t="s">
        <v>2206</v>
      </c>
      <c r="D32" s="1137">
        <f>SUM(D28:D31)</f>
        <v>969</v>
      </c>
      <c r="E32" s="1138">
        <f t="shared" ref="E32" si="78">SUM(E28:E31)</f>
        <v>1172</v>
      </c>
      <c r="F32" s="1138">
        <f t="shared" ref="F32" si="79">SUM(F28:F31)</f>
        <v>1281</v>
      </c>
      <c r="G32" s="1138">
        <f t="shared" ref="G32" si="80">SUM(G28:G31)</f>
        <v>1486</v>
      </c>
      <c r="H32" s="1139">
        <f>SUM(D32:G32)</f>
        <v>4908</v>
      </c>
      <c r="I32" s="1137">
        <f>SUM(I28:I31)</f>
        <v>906.99583928571428</v>
      </c>
      <c r="J32" s="1138">
        <f t="shared" ref="J32" si="81">SUM(J28:J31)</f>
        <v>966.82800892857142</v>
      </c>
      <c r="K32" s="1138">
        <f t="shared" ref="K32" si="82">SUM(K28:K31)</f>
        <v>1086.1591205357142</v>
      </c>
      <c r="L32" s="1138">
        <f t="shared" ref="L32" si="83">SUM(L28:L31)</f>
        <v>1250.9204241071429</v>
      </c>
      <c r="M32" s="1139">
        <f>SUM(I32:L32)</f>
        <v>4210.9033928571425</v>
      </c>
      <c r="N32" s="1137">
        <f t="shared" si="72"/>
        <v>-62.004160714285717</v>
      </c>
      <c r="O32" s="1138">
        <f t="shared" si="73"/>
        <v>-205.17199107142858</v>
      </c>
      <c r="P32" s="1138">
        <f t="shared" si="74"/>
        <v>-194.84087946428576</v>
      </c>
      <c r="Q32" s="1138">
        <f t="shared" si="75"/>
        <v>-235.07957589285706</v>
      </c>
      <c r="R32" s="1139">
        <f t="shared" si="76"/>
        <v>-697.09660714285747</v>
      </c>
    </row>
    <row r="33" spans="2:18" ht="30" customHeight="1" x14ac:dyDescent="0.4">
      <c r="B33" s="1903" t="s">
        <v>684</v>
      </c>
      <c r="C33" s="1121" t="s">
        <v>674</v>
      </c>
      <c r="D33" s="1128">
        <f>D28-D23</f>
        <v>0</v>
      </c>
      <c r="E33" s="1129">
        <f t="shared" ref="E33:H33" si="84">E28-E23</f>
        <v>0</v>
      </c>
      <c r="F33" s="1129">
        <f t="shared" si="84"/>
        <v>0</v>
      </c>
      <c r="G33" s="1129">
        <f t="shared" si="84"/>
        <v>0</v>
      </c>
      <c r="H33" s="1130">
        <f t="shared" si="84"/>
        <v>0</v>
      </c>
      <c r="I33" s="1128">
        <f>I28-I23</f>
        <v>0</v>
      </c>
      <c r="J33" s="1129">
        <f t="shared" ref="J33:M33" si="85">J28-J23</f>
        <v>0</v>
      </c>
      <c r="K33" s="1129">
        <f t="shared" si="85"/>
        <v>0</v>
      </c>
      <c r="L33" s="1129">
        <f t="shared" si="85"/>
        <v>0</v>
      </c>
      <c r="M33" s="1130">
        <f t="shared" si="85"/>
        <v>0</v>
      </c>
      <c r="N33" s="1128">
        <f t="shared" si="72"/>
        <v>0</v>
      </c>
      <c r="O33" s="1129">
        <f t="shared" si="73"/>
        <v>0</v>
      </c>
      <c r="P33" s="1129">
        <f t="shared" si="74"/>
        <v>0</v>
      </c>
      <c r="Q33" s="1129">
        <f t="shared" si="75"/>
        <v>0</v>
      </c>
      <c r="R33" s="1130">
        <f t="shared" si="76"/>
        <v>0</v>
      </c>
    </row>
    <row r="34" spans="2:18" ht="30" customHeight="1" x14ac:dyDescent="0.4">
      <c r="B34" s="1904"/>
      <c r="C34" s="1122" t="s">
        <v>678</v>
      </c>
      <c r="D34" s="1131">
        <f t="shared" ref="D34:M34" si="86">D29-D24</f>
        <v>0</v>
      </c>
      <c r="E34" s="1132">
        <f t="shared" si="86"/>
        <v>0</v>
      </c>
      <c r="F34" s="1132">
        <f t="shared" si="86"/>
        <v>0</v>
      </c>
      <c r="G34" s="1132">
        <f t="shared" si="86"/>
        <v>0</v>
      </c>
      <c r="H34" s="1133">
        <f t="shared" si="86"/>
        <v>0</v>
      </c>
      <c r="I34" s="1131">
        <f t="shared" si="86"/>
        <v>0</v>
      </c>
      <c r="J34" s="1132">
        <f t="shared" si="86"/>
        <v>0</v>
      </c>
      <c r="K34" s="1132">
        <f t="shared" si="86"/>
        <v>0</v>
      </c>
      <c r="L34" s="1132">
        <f t="shared" si="86"/>
        <v>0</v>
      </c>
      <c r="M34" s="1133">
        <f t="shared" si="86"/>
        <v>0</v>
      </c>
      <c r="N34" s="1131">
        <f t="shared" ref="N34:N37" si="87">I34-D34</f>
        <v>0</v>
      </c>
      <c r="O34" s="1132">
        <f t="shared" ref="O34:O37" si="88">J34-E34</f>
        <v>0</v>
      </c>
      <c r="P34" s="1132">
        <f t="shared" ref="P34:P37" si="89">K34-F34</f>
        <v>0</v>
      </c>
      <c r="Q34" s="1132">
        <f t="shared" ref="Q34:Q37" si="90">L34-G34</f>
        <v>0</v>
      </c>
      <c r="R34" s="1133">
        <f t="shared" ref="R34:R37" si="91">M34-H34</f>
        <v>0</v>
      </c>
    </row>
    <row r="35" spans="2:18" ht="30" customHeight="1" x14ac:dyDescent="0.4">
      <c r="B35" s="1904"/>
      <c r="C35" s="1122" t="s">
        <v>2204</v>
      </c>
      <c r="D35" s="1131">
        <f t="shared" ref="D35:M35" si="92">D30-D25</f>
        <v>0</v>
      </c>
      <c r="E35" s="1132">
        <f t="shared" si="92"/>
        <v>0</v>
      </c>
      <c r="F35" s="1132">
        <f t="shared" si="92"/>
        <v>0</v>
      </c>
      <c r="G35" s="1132">
        <f t="shared" si="92"/>
        <v>0</v>
      </c>
      <c r="H35" s="1133">
        <f t="shared" si="92"/>
        <v>0</v>
      </c>
      <c r="I35" s="1131">
        <f t="shared" si="92"/>
        <v>0</v>
      </c>
      <c r="J35" s="1132">
        <f t="shared" si="92"/>
        <v>0</v>
      </c>
      <c r="K35" s="1132">
        <f t="shared" si="92"/>
        <v>0</v>
      </c>
      <c r="L35" s="1132">
        <f t="shared" si="92"/>
        <v>0</v>
      </c>
      <c r="M35" s="1133">
        <f t="shared" si="92"/>
        <v>0</v>
      </c>
      <c r="N35" s="1131">
        <f t="shared" si="87"/>
        <v>0</v>
      </c>
      <c r="O35" s="1132">
        <f t="shared" si="88"/>
        <v>0</v>
      </c>
      <c r="P35" s="1132">
        <f t="shared" si="89"/>
        <v>0</v>
      </c>
      <c r="Q35" s="1132">
        <f t="shared" si="90"/>
        <v>0</v>
      </c>
      <c r="R35" s="1133">
        <f t="shared" si="91"/>
        <v>0</v>
      </c>
    </row>
    <row r="36" spans="2:18" ht="30" customHeight="1" x14ac:dyDescent="0.4">
      <c r="B36" s="1904"/>
      <c r="C36" s="1123" t="s">
        <v>2205</v>
      </c>
      <c r="D36" s="1134">
        <f t="shared" ref="D36:M36" si="93">D31-D26</f>
        <v>0</v>
      </c>
      <c r="E36" s="1135">
        <f t="shared" si="93"/>
        <v>0</v>
      </c>
      <c r="F36" s="1135">
        <f t="shared" si="93"/>
        <v>0</v>
      </c>
      <c r="G36" s="1135">
        <f t="shared" si="93"/>
        <v>0</v>
      </c>
      <c r="H36" s="1136">
        <f t="shared" si="93"/>
        <v>0</v>
      </c>
      <c r="I36" s="1134">
        <f t="shared" si="93"/>
        <v>-192.00416071428572</v>
      </c>
      <c r="J36" s="1135">
        <f t="shared" si="93"/>
        <v>-331.17199107142858</v>
      </c>
      <c r="K36" s="1135">
        <f t="shared" si="93"/>
        <v>-280.84087946428571</v>
      </c>
      <c r="L36" s="1135">
        <f t="shared" si="93"/>
        <v>-250.07957589285715</v>
      </c>
      <c r="M36" s="1136">
        <f t="shared" si="93"/>
        <v>-1054.096607142857</v>
      </c>
      <c r="N36" s="1134">
        <f t="shared" si="87"/>
        <v>-192.00416071428572</v>
      </c>
      <c r="O36" s="1135">
        <f t="shared" si="88"/>
        <v>-331.17199107142858</v>
      </c>
      <c r="P36" s="1135">
        <f t="shared" si="89"/>
        <v>-280.84087946428571</v>
      </c>
      <c r="Q36" s="1135">
        <f t="shared" si="90"/>
        <v>-250.07957589285715</v>
      </c>
      <c r="R36" s="1136">
        <f t="shared" si="91"/>
        <v>-1054.096607142857</v>
      </c>
    </row>
    <row r="37" spans="2:18" ht="30" customHeight="1" thickBot="1" x14ac:dyDescent="0.45">
      <c r="B37" s="1905"/>
      <c r="C37" s="1127" t="s">
        <v>2206</v>
      </c>
      <c r="D37" s="1137">
        <f t="shared" ref="D37:M37" si="94">D32-D27</f>
        <v>0</v>
      </c>
      <c r="E37" s="1138">
        <f t="shared" si="94"/>
        <v>0</v>
      </c>
      <c r="F37" s="1138">
        <f t="shared" si="94"/>
        <v>0</v>
      </c>
      <c r="G37" s="1138">
        <f t="shared" si="94"/>
        <v>0</v>
      </c>
      <c r="H37" s="1139">
        <f t="shared" si="94"/>
        <v>0</v>
      </c>
      <c r="I37" s="1137">
        <f t="shared" si="94"/>
        <v>-192.00416071428572</v>
      </c>
      <c r="J37" s="1138">
        <f t="shared" si="94"/>
        <v>-331.17199107142858</v>
      </c>
      <c r="K37" s="1138">
        <f t="shared" si="94"/>
        <v>-280.84087946428576</v>
      </c>
      <c r="L37" s="1138">
        <f t="shared" si="94"/>
        <v>-250.07957589285706</v>
      </c>
      <c r="M37" s="1139">
        <f t="shared" si="94"/>
        <v>-1054.0966071428575</v>
      </c>
      <c r="N37" s="1137">
        <f t="shared" si="87"/>
        <v>-192.00416071428572</v>
      </c>
      <c r="O37" s="1138">
        <f t="shared" si="88"/>
        <v>-331.17199107142858</v>
      </c>
      <c r="P37" s="1138">
        <f t="shared" si="89"/>
        <v>-280.84087946428576</v>
      </c>
      <c r="Q37" s="1138">
        <f t="shared" si="90"/>
        <v>-250.07957589285706</v>
      </c>
      <c r="R37" s="1139">
        <f t="shared" si="91"/>
        <v>-1054.0966071428575</v>
      </c>
    </row>
    <row r="38" spans="2:18" ht="30" customHeight="1" x14ac:dyDescent="0.4"/>
    <row r="39" spans="2:18" ht="30" customHeight="1" x14ac:dyDescent="0.4"/>
    <row r="40" spans="2:18" ht="30" customHeight="1" x14ac:dyDescent="0.4"/>
    <row r="41" spans="2:18" ht="30" customHeight="1" x14ac:dyDescent="0.4"/>
    <row r="42" spans="2:18" ht="30" customHeight="1" x14ac:dyDescent="0.4"/>
    <row r="43" spans="2:18" ht="30" customHeight="1" x14ac:dyDescent="0.4"/>
    <row r="44" spans="2:18" ht="30" customHeight="1" x14ac:dyDescent="0.4"/>
  </sheetData>
  <mergeCells count="12">
    <mergeCell ref="N4:R4"/>
    <mergeCell ref="B4:B5"/>
    <mergeCell ref="B33:B37"/>
    <mergeCell ref="C4:C5"/>
    <mergeCell ref="B6:B9"/>
    <mergeCell ref="B10:B13"/>
    <mergeCell ref="B14:B17"/>
    <mergeCell ref="B21:B22"/>
    <mergeCell ref="C21:C22"/>
    <mergeCell ref="N21:R21"/>
    <mergeCell ref="B23:B27"/>
    <mergeCell ref="B28:B32"/>
  </mergeCells>
  <phoneticPr fontId="4" type="noConversion"/>
  <pageMargins left="0.7" right="0.7" top="0.41" bottom="0.38" header="0.3" footer="0.3"/>
  <pageSetup paperSize="9" scale="53" fitToWidth="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42D9-3D17-4D43-8607-1F6F05711783}">
  <sheetPr codeName="Sheet7">
    <tabColor rgb="FFFFC000"/>
  </sheetPr>
  <dimension ref="A1:AV50"/>
  <sheetViews>
    <sheetView zoomScale="70" zoomScaleNormal="70" workbookViewId="0">
      <pane xSplit="10" ySplit="8" topLeftCell="P9" activePane="bottomRight" state="frozen"/>
      <selection activeCell="J41" sqref="J41"/>
      <selection pane="topRight" activeCell="J41" sqref="J41"/>
      <selection pane="bottomLeft" activeCell="J41" sqref="J41"/>
      <selection pane="bottomRight" activeCell="J41" sqref="J41"/>
    </sheetView>
  </sheetViews>
  <sheetFormatPr defaultRowHeight="17.399999999999999" outlineLevelRow="1" outlineLevelCol="1" x14ac:dyDescent="0.4"/>
  <cols>
    <col min="1" max="1" width="5.09765625" customWidth="1"/>
    <col min="2" max="2" width="18.5" style="2" customWidth="1"/>
    <col min="3" max="3" width="18.5" style="25" customWidth="1"/>
    <col min="4" max="4" width="41.69921875" style="2" customWidth="1"/>
    <col min="5" max="5" width="15" style="2" customWidth="1"/>
    <col min="6" max="6" width="13" style="33" customWidth="1"/>
    <col min="7" max="9" width="12.59765625" style="25" customWidth="1"/>
    <col min="10" max="10" width="15.19921875" style="28" customWidth="1"/>
    <col min="11" max="21" width="12.5" style="29" customWidth="1"/>
    <col min="22" max="22" width="11.8984375" style="29" customWidth="1"/>
    <col min="23" max="23" width="12.5" style="31" customWidth="1"/>
    <col min="24" max="26" width="12.5" style="29" customWidth="1"/>
    <col min="27" max="27" width="11.8984375" style="29" customWidth="1"/>
    <col min="28" max="29" width="12.5" style="31" customWidth="1"/>
    <col min="30" max="41" width="12.5" style="29" customWidth="1" outlineLevel="1"/>
    <col min="42" max="42" width="12.5" style="31" customWidth="1" outlineLevel="1"/>
    <col min="43" max="46" width="12.5" style="29" customWidth="1"/>
    <col min="47" max="48" width="12.5" style="31" customWidth="1"/>
  </cols>
  <sheetData>
    <row r="1" spans="1:48" ht="57.15" customHeight="1" x14ac:dyDescent="0.4">
      <c r="A1" s="724" t="s">
        <v>507</v>
      </c>
      <c r="C1" s="3"/>
      <c r="E1" s="1911"/>
      <c r="F1" s="1912"/>
      <c r="G1" s="1912"/>
      <c r="H1" s="1912"/>
      <c r="I1" s="1912"/>
      <c r="J1" s="1912"/>
      <c r="K1" s="4"/>
      <c r="L1" s="4"/>
      <c r="M1" s="4"/>
      <c r="N1" s="4"/>
      <c r="O1" s="4"/>
      <c r="P1" s="4"/>
      <c r="Q1" s="4"/>
      <c r="R1" s="4"/>
      <c r="S1" s="4"/>
      <c r="T1" s="4"/>
      <c r="U1" s="4"/>
      <c r="V1" s="4"/>
      <c r="W1" s="5">
        <f>SUM(W9:W22)</f>
        <v>139</v>
      </c>
      <c r="X1" s="4"/>
      <c r="Y1" s="4"/>
      <c r="Z1" s="4"/>
      <c r="AA1" s="4"/>
      <c r="AB1" s="5">
        <f>SUM(AB9:AB22)</f>
        <v>208</v>
      </c>
      <c r="AC1" s="5">
        <f>SUM(AC9:AC22)</f>
        <v>220</v>
      </c>
      <c r="AD1" s="4"/>
      <c r="AE1" s="4"/>
      <c r="AF1" s="4"/>
      <c r="AG1" s="4"/>
      <c r="AH1" s="4"/>
      <c r="AI1" s="4"/>
      <c r="AJ1" s="4"/>
      <c r="AK1" s="4"/>
      <c r="AL1" s="4"/>
      <c r="AM1" s="4"/>
      <c r="AN1" s="4"/>
      <c r="AO1" s="4"/>
      <c r="AP1" s="155">
        <f>SUM(AP9:AP22)</f>
        <v>8132950</v>
      </c>
      <c r="AQ1" s="4"/>
      <c r="AR1" s="4"/>
      <c r="AS1" s="4"/>
      <c r="AT1" s="4"/>
      <c r="AU1" s="155">
        <f>SUM(AU9:AU22)</f>
        <v>11060850</v>
      </c>
      <c r="AV1" s="155">
        <f>SUM(AV9:AV22)</f>
        <v>6886550</v>
      </c>
    </row>
    <row r="2" spans="1:48" ht="27.6" x14ac:dyDescent="0.4">
      <c r="A2" s="724" t="s">
        <v>508</v>
      </c>
      <c r="C2" s="3"/>
      <c r="E2" s="611"/>
      <c r="F2" s="612"/>
      <c r="G2" s="612"/>
      <c r="H2" s="612"/>
      <c r="I2" s="612"/>
      <c r="J2" s="612"/>
      <c r="K2" s="4"/>
      <c r="L2" s="4"/>
      <c r="M2" s="4"/>
      <c r="N2" s="4"/>
      <c r="O2" s="4"/>
      <c r="P2" s="4"/>
      <c r="Q2" s="4"/>
      <c r="R2" s="4"/>
      <c r="S2" s="4"/>
      <c r="T2" s="4"/>
      <c r="U2" s="4"/>
      <c r="V2" s="4"/>
      <c r="W2" s="5"/>
      <c r="X2" s="4"/>
      <c r="Y2" s="4"/>
      <c r="Z2" s="4"/>
      <c r="AA2" s="4"/>
      <c r="AB2" s="5"/>
      <c r="AC2" s="5"/>
      <c r="AD2" s="4"/>
      <c r="AE2" s="4"/>
      <c r="AF2" s="4"/>
      <c r="AG2" s="4"/>
      <c r="AH2" s="4"/>
      <c r="AI2" s="4"/>
      <c r="AJ2" s="4"/>
      <c r="AK2" s="4"/>
      <c r="AL2" s="4"/>
      <c r="AM2" s="4"/>
      <c r="AN2" s="4"/>
      <c r="AO2" s="4"/>
      <c r="AP2" s="155"/>
      <c r="AQ2" s="4"/>
      <c r="AR2" s="4"/>
      <c r="AS2" s="4"/>
      <c r="AT2" s="4"/>
      <c r="AU2" s="155"/>
      <c r="AV2" s="155"/>
    </row>
    <row r="3" spans="1:48" ht="27.6" x14ac:dyDescent="0.4">
      <c r="A3" s="724" t="s">
        <v>524</v>
      </c>
      <c r="C3" s="3"/>
      <c r="E3" s="611"/>
      <c r="F3" s="612"/>
      <c r="G3" s="612"/>
      <c r="H3" s="612"/>
      <c r="I3" s="612"/>
      <c r="J3" s="612"/>
      <c r="K3" s="762" t="s">
        <v>492</v>
      </c>
      <c r="L3" s="4"/>
      <c r="M3" s="4"/>
      <c r="N3" s="4"/>
      <c r="O3" s="4"/>
      <c r="P3" s="4"/>
      <c r="Q3" s="4"/>
      <c r="R3" s="4"/>
      <c r="S3" s="4"/>
      <c r="T3" s="4"/>
      <c r="U3" s="4"/>
      <c r="V3" s="4"/>
      <c r="W3" s="5"/>
      <c r="X3" s="4"/>
      <c r="Y3" s="4"/>
      <c r="Z3" s="4"/>
      <c r="AA3" s="4"/>
      <c r="AB3" s="5"/>
      <c r="AC3" s="5"/>
      <c r="AD3" s="4"/>
      <c r="AE3" s="4"/>
      <c r="AF3" s="4"/>
      <c r="AG3" s="4"/>
      <c r="AH3" s="4"/>
      <c r="AI3" s="4"/>
      <c r="AJ3" s="4"/>
      <c r="AK3" s="4"/>
      <c r="AL3" s="4"/>
      <c r="AM3" s="4"/>
      <c r="AN3" s="4"/>
      <c r="AO3" s="4"/>
      <c r="AP3" s="155"/>
      <c r="AQ3" s="4"/>
      <c r="AR3" s="4"/>
      <c r="AS3" s="4"/>
      <c r="AT3" s="4"/>
      <c r="AU3" s="155"/>
      <c r="AV3" s="155"/>
    </row>
    <row r="4" spans="1:48" ht="27.6" x14ac:dyDescent="0.4">
      <c r="A4" s="724" t="s">
        <v>541</v>
      </c>
      <c r="C4" s="3"/>
      <c r="E4" s="611"/>
      <c r="F4" s="612"/>
      <c r="G4" s="612"/>
      <c r="H4" s="612"/>
      <c r="I4" s="612"/>
      <c r="J4" s="612"/>
      <c r="K4" s="762" t="s">
        <v>492</v>
      </c>
      <c r="L4" s="4"/>
      <c r="M4" s="4"/>
      <c r="N4" s="4"/>
      <c r="O4" s="4"/>
      <c r="P4" s="4"/>
      <c r="Q4" s="4"/>
      <c r="R4" s="4"/>
      <c r="S4" s="4"/>
      <c r="T4" s="4"/>
      <c r="U4" s="4"/>
      <c r="V4" s="4"/>
      <c r="W4" s="5"/>
      <c r="X4" s="4"/>
      <c r="Y4" s="4"/>
      <c r="Z4" s="4"/>
      <c r="AA4" s="4"/>
      <c r="AB4" s="5"/>
      <c r="AC4" s="5"/>
      <c r="AD4" s="4"/>
      <c r="AE4" s="4"/>
      <c r="AF4" s="4"/>
      <c r="AG4" s="4"/>
      <c r="AH4" s="4"/>
      <c r="AI4" s="4"/>
      <c r="AJ4" s="4"/>
      <c r="AK4" s="4"/>
      <c r="AL4" s="4"/>
      <c r="AM4" s="4"/>
      <c r="AN4" s="4"/>
      <c r="AO4" s="4"/>
      <c r="AP4" s="155"/>
      <c r="AQ4" s="4"/>
      <c r="AR4" s="4"/>
      <c r="AS4" s="4"/>
      <c r="AT4" s="4"/>
      <c r="AU4" s="155"/>
      <c r="AV4" s="155"/>
    </row>
    <row r="5" spans="1:48" ht="27.6" x14ac:dyDescent="0.4">
      <c r="A5" s="724" t="s">
        <v>542</v>
      </c>
      <c r="C5" s="3"/>
      <c r="E5" s="611"/>
      <c r="F5" s="612"/>
      <c r="G5" s="612"/>
      <c r="H5" s="612"/>
      <c r="I5" s="612"/>
      <c r="J5" s="612"/>
      <c r="K5" s="762" t="s">
        <v>492</v>
      </c>
      <c r="L5" s="4"/>
      <c r="M5" s="4"/>
      <c r="N5" s="4"/>
      <c r="O5" s="4"/>
      <c r="P5" s="4"/>
      <c r="Q5" s="4"/>
      <c r="R5" s="4"/>
      <c r="S5" s="4"/>
      <c r="T5" s="4"/>
      <c r="U5" s="4"/>
      <c r="V5" s="4"/>
      <c r="W5" s="5"/>
      <c r="X5" s="4"/>
      <c r="Y5" s="4"/>
      <c r="Z5" s="4"/>
      <c r="AA5" s="4"/>
      <c r="AB5" s="5"/>
      <c r="AC5" s="5"/>
      <c r="AD5" s="4"/>
      <c r="AE5" s="4"/>
      <c r="AF5" s="4"/>
      <c r="AG5" s="4"/>
      <c r="AH5" s="4"/>
      <c r="AI5" s="4"/>
      <c r="AJ5" s="4"/>
      <c r="AK5" s="4"/>
      <c r="AL5" s="4"/>
      <c r="AM5" s="4"/>
      <c r="AN5" s="4"/>
      <c r="AO5" s="4"/>
      <c r="AP5" s="155"/>
      <c r="AQ5" s="4"/>
      <c r="AR5" s="4"/>
      <c r="AS5" s="4"/>
      <c r="AT5" s="4"/>
      <c r="AU5" s="155"/>
      <c r="AV5" s="155"/>
    </row>
    <row r="6" spans="1:48" ht="25.2" x14ac:dyDescent="0.4">
      <c r="C6" s="2"/>
      <c r="F6" s="2"/>
      <c r="G6" s="2"/>
      <c r="H6" s="2"/>
      <c r="I6" s="2"/>
      <c r="J6" s="6"/>
      <c r="K6" s="641" t="s">
        <v>493</v>
      </c>
      <c r="L6" s="4"/>
      <c r="M6" s="4"/>
      <c r="N6" s="4"/>
      <c r="O6" s="4"/>
      <c r="P6" s="4"/>
      <c r="Q6" s="4"/>
      <c r="R6" s="4"/>
      <c r="S6" s="4"/>
      <c r="T6" s="4"/>
      <c r="U6" s="4"/>
      <c r="V6" s="4"/>
      <c r="W6" s="5">
        <f>SUM(W24:W31)</f>
        <v>103.5</v>
      </c>
      <c r="X6" s="4"/>
      <c r="Y6" s="4"/>
      <c r="Z6" s="4"/>
      <c r="AA6" s="4"/>
      <c r="AB6" s="4"/>
      <c r="AC6" s="4"/>
      <c r="AD6" s="5"/>
      <c r="AE6" s="5"/>
      <c r="AF6" s="5"/>
      <c r="AG6" s="5"/>
      <c r="AH6" s="5"/>
      <c r="AI6" s="5"/>
      <c r="AJ6" s="5"/>
      <c r="AK6" s="5"/>
      <c r="AL6" s="5"/>
      <c r="AM6" s="5"/>
      <c r="AN6" s="5"/>
      <c r="AO6" s="5"/>
      <c r="AP6" s="5">
        <f>SUM(AP24:AP31)</f>
        <v>7077500</v>
      </c>
      <c r="AQ6" s="5"/>
      <c r="AR6" s="5"/>
      <c r="AS6" s="5"/>
      <c r="AT6" s="5"/>
      <c r="AU6" s="5">
        <f>SUM(AU24:AU31)</f>
        <v>8565200</v>
      </c>
      <c r="AV6" s="5">
        <f>SUM(AV24:AV31)</f>
        <v>2996300</v>
      </c>
    </row>
    <row r="7" spans="1:48" x14ac:dyDescent="0.4">
      <c r="B7" s="7"/>
      <c r="C7" s="8" t="s">
        <v>0</v>
      </c>
      <c r="D7" s="7"/>
      <c r="E7" s="7"/>
      <c r="F7" s="7"/>
      <c r="G7" s="7"/>
      <c r="H7" s="7"/>
      <c r="I7" s="7"/>
      <c r="J7" s="7" t="s">
        <v>1</v>
      </c>
      <c r="K7" s="264" t="s">
        <v>96</v>
      </c>
      <c r="L7" s="204"/>
      <c r="M7" s="204"/>
      <c r="N7" s="204"/>
      <c r="O7" s="204"/>
      <c r="P7" s="204"/>
      <c r="Q7" s="204"/>
      <c r="R7" s="204"/>
      <c r="S7" s="204"/>
      <c r="T7" s="10"/>
      <c r="U7" s="10"/>
      <c r="V7" s="10"/>
      <c r="W7" s="10"/>
      <c r="X7" s="204"/>
      <c r="Y7" s="10"/>
      <c r="Z7" s="10"/>
      <c r="AA7" s="10"/>
      <c r="AB7" s="10"/>
      <c r="AC7" s="10"/>
      <c r="AD7" s="9" t="s">
        <v>2</v>
      </c>
      <c r="AE7" s="10"/>
      <c r="AF7" s="10"/>
      <c r="AG7" s="10"/>
      <c r="AH7" s="10"/>
      <c r="AI7" s="10"/>
      <c r="AJ7" s="10"/>
      <c r="AK7" s="10"/>
      <c r="AL7" s="10"/>
      <c r="AM7" s="10"/>
      <c r="AN7" s="10"/>
      <c r="AO7" s="10"/>
      <c r="AP7" s="10"/>
      <c r="AQ7" s="10"/>
      <c r="AR7" s="10"/>
      <c r="AS7" s="10"/>
      <c r="AT7" s="10"/>
      <c r="AU7" s="10"/>
      <c r="AV7" s="10"/>
    </row>
    <row r="8" spans="1:48" ht="18" thickBot="1" x14ac:dyDescent="0.45">
      <c r="A8" t="s">
        <v>0</v>
      </c>
      <c r="B8" s="11" t="s">
        <v>5</v>
      </c>
      <c r="C8" s="12" t="s">
        <v>6</v>
      </c>
      <c r="D8" s="11" t="s">
        <v>7</v>
      </c>
      <c r="E8" s="11" t="s">
        <v>8</v>
      </c>
      <c r="F8" s="11" t="s">
        <v>9</v>
      </c>
      <c r="G8" s="11" t="s">
        <v>10</v>
      </c>
      <c r="H8" s="11" t="s">
        <v>11</v>
      </c>
      <c r="I8" s="11" t="s">
        <v>67</v>
      </c>
      <c r="J8" s="203" t="s">
        <v>12</v>
      </c>
      <c r="K8" s="262" t="s">
        <v>207</v>
      </c>
      <c r="L8" s="263" t="s">
        <v>208</v>
      </c>
      <c r="M8" s="262" t="s">
        <v>209</v>
      </c>
      <c r="N8" s="263" t="s">
        <v>210</v>
      </c>
      <c r="O8" s="262" t="s">
        <v>211</v>
      </c>
      <c r="P8" s="263" t="s">
        <v>212</v>
      </c>
      <c r="Q8" s="262" t="s">
        <v>213</v>
      </c>
      <c r="R8" s="263" t="s">
        <v>214</v>
      </c>
      <c r="S8" s="262" t="s">
        <v>215</v>
      </c>
      <c r="T8" s="263" t="s">
        <v>216</v>
      </c>
      <c r="U8" s="262" t="s">
        <v>217</v>
      </c>
      <c r="V8" s="263" t="s">
        <v>218</v>
      </c>
      <c r="W8" s="15" t="s">
        <v>219</v>
      </c>
      <c r="X8" s="262" t="s">
        <v>526</v>
      </c>
      <c r="Y8" s="263" t="s">
        <v>527</v>
      </c>
      <c r="Z8" s="262" t="s">
        <v>528</v>
      </c>
      <c r="AA8" s="263" t="s">
        <v>529</v>
      </c>
      <c r="AB8" s="15" t="s">
        <v>530</v>
      </c>
      <c r="AC8" s="15" t="s">
        <v>534</v>
      </c>
      <c r="AD8" s="13" t="s">
        <v>220</v>
      </c>
      <c r="AE8" s="14" t="s">
        <v>221</v>
      </c>
      <c r="AF8" s="13" t="s">
        <v>222</v>
      </c>
      <c r="AG8" s="14" t="s">
        <v>223</v>
      </c>
      <c r="AH8" s="13" t="s">
        <v>224</v>
      </c>
      <c r="AI8" s="14" t="s">
        <v>225</v>
      </c>
      <c r="AJ8" s="13" t="s">
        <v>226</v>
      </c>
      <c r="AK8" s="14" t="s">
        <v>227</v>
      </c>
      <c r="AL8" s="13" t="s">
        <v>228</v>
      </c>
      <c r="AM8" s="14" t="s">
        <v>229</v>
      </c>
      <c r="AN8" s="13" t="s">
        <v>230</v>
      </c>
      <c r="AO8" s="14" t="s">
        <v>231</v>
      </c>
      <c r="AP8" s="15" t="s">
        <v>232</v>
      </c>
      <c r="AQ8" s="13" t="s">
        <v>535</v>
      </c>
      <c r="AR8" s="14" t="s">
        <v>536</v>
      </c>
      <c r="AS8" s="13" t="s">
        <v>537</v>
      </c>
      <c r="AT8" s="14" t="s">
        <v>538</v>
      </c>
      <c r="AU8" s="15" t="s">
        <v>539</v>
      </c>
      <c r="AV8" s="15" t="s">
        <v>540</v>
      </c>
    </row>
    <row r="9" spans="1:48" s="16" customFormat="1" x14ac:dyDescent="0.4">
      <c r="A9" s="642" t="s">
        <v>491</v>
      </c>
      <c r="B9" s="40" t="str">
        <f t="shared" ref="B9:B27" si="0">F9&amp;C9</f>
        <v>PFS상업3028801</v>
      </c>
      <c r="C9" s="41">
        <v>3028801</v>
      </c>
      <c r="D9" s="42" t="s">
        <v>193</v>
      </c>
      <c r="E9" s="40" t="s">
        <v>39</v>
      </c>
      <c r="F9" s="43" t="s">
        <v>49</v>
      </c>
      <c r="G9" s="41">
        <v>100000</v>
      </c>
      <c r="H9" s="41" t="s">
        <v>13</v>
      </c>
      <c r="I9" s="41" t="s">
        <v>69</v>
      </c>
      <c r="J9" s="41">
        <f>G9*0.95</f>
        <v>95000</v>
      </c>
      <c r="K9" s="740">
        <v>0</v>
      </c>
      <c r="L9" s="157">
        <f>+'(PFS CMO) PFS 생산배치수_240923'!J10</f>
        <v>0</v>
      </c>
      <c r="M9" s="157">
        <f>+'(PFS CMO) PFS 생산배치수_240923'!K10</f>
        <v>2</v>
      </c>
      <c r="N9" s="157">
        <f>+'(PFS CMO) PFS 생산배치수_240923'!L10</f>
        <v>2</v>
      </c>
      <c r="O9" s="157">
        <f>+'(PFS CMO) PFS 생산배치수_240923'!M10</f>
        <v>3</v>
      </c>
      <c r="P9" s="157">
        <f>+'(PFS CMO) PFS 생산배치수_240923'!N10</f>
        <v>2</v>
      </c>
      <c r="Q9" s="740">
        <f>+'(PFS CMO) PFS 생산배치수_240923'!O10</f>
        <v>0</v>
      </c>
      <c r="R9" s="157">
        <f>+'(PFS CMO) PFS 생산배치수_240923'!P10</f>
        <v>1</v>
      </c>
      <c r="S9" s="741">
        <f>+'(PFS CMO) PFS 생산배치수_240923'!Q10</f>
        <v>3</v>
      </c>
      <c r="T9" s="157">
        <f>+'(PFS CMO) PFS 생산배치수_240923'!R10</f>
        <v>1</v>
      </c>
      <c r="U9" s="157">
        <f>+'(PFS CMO) PFS 생산배치수_240923'!S10</f>
        <v>1</v>
      </c>
      <c r="V9" s="157">
        <f>+'(PFS CMO) PFS 생산배치수_240923'!T10</f>
        <v>1</v>
      </c>
      <c r="W9" s="46">
        <f>SUM(K9:V9)</f>
        <v>16</v>
      </c>
      <c r="X9" s="741">
        <f>+'(PFS CMO) PFS 생산배치수_240923'!U10+'(PFS CMO) PFS 생산배치수_240923'!W10*0.666666666666667</f>
        <v>1.3333333333333333</v>
      </c>
      <c r="Y9" s="157">
        <f>+'(PFS CMO) PFS 생산배치수_240923'!W10/3+'(PFS CMO) PFS 생산배치수_240923'!X10*0.666666666666667</f>
        <v>0.66666666666666663</v>
      </c>
      <c r="Z9" s="157">
        <f>+'(PFS CMO) PFS 생산배치수_240923'!X10/3+'(PFS CMO) PFS 생산배치수_240923'!Y10*0.666666666666667</f>
        <v>1.3333333333333333</v>
      </c>
      <c r="AA9" s="157">
        <f>+'(PFS CMO) PFS 생산배치수_240923'!Y10/3+'(PFS CMO) PFS 생산배치수_240923'!Z10*0.666666666666667</f>
        <v>3.9999999999999996</v>
      </c>
      <c r="AB9" s="46">
        <f>SUM(X9:AA9)</f>
        <v>7.3333333333333321</v>
      </c>
      <c r="AC9" s="46">
        <f>+'(PFS CMO) PFS 생산배치수_240923'!AB10</f>
        <v>0</v>
      </c>
      <c r="AD9" s="45">
        <f t="shared" ref="AD9:AO9" si="1">$J9*K9</f>
        <v>0</v>
      </c>
      <c r="AE9" s="45">
        <f t="shared" si="1"/>
        <v>0</v>
      </c>
      <c r="AF9" s="45">
        <f t="shared" si="1"/>
        <v>190000</v>
      </c>
      <c r="AG9" s="45">
        <f t="shared" si="1"/>
        <v>190000</v>
      </c>
      <c r="AH9" s="45">
        <f t="shared" si="1"/>
        <v>285000</v>
      </c>
      <c r="AI9" s="45">
        <f t="shared" si="1"/>
        <v>190000</v>
      </c>
      <c r="AJ9" s="45">
        <f t="shared" si="1"/>
        <v>0</v>
      </c>
      <c r="AK9" s="45">
        <f t="shared" si="1"/>
        <v>95000</v>
      </c>
      <c r="AL9" s="45">
        <f t="shared" si="1"/>
        <v>285000</v>
      </c>
      <c r="AM9" s="45">
        <f t="shared" si="1"/>
        <v>95000</v>
      </c>
      <c r="AN9" s="45">
        <f t="shared" si="1"/>
        <v>95000</v>
      </c>
      <c r="AO9" s="45">
        <f t="shared" si="1"/>
        <v>95000</v>
      </c>
      <c r="AP9" s="46">
        <f>SUM(AD9:AO9)</f>
        <v>1520000</v>
      </c>
      <c r="AQ9" s="45">
        <f>$J9*X9</f>
        <v>126666.66666666666</v>
      </c>
      <c r="AR9" s="45">
        <f t="shared" ref="AR9:AR31" si="2">$J9*Y9</f>
        <v>63333.333333333328</v>
      </c>
      <c r="AS9" s="45">
        <f t="shared" ref="AS9:AS31" si="3">$J9*Z9</f>
        <v>126666.66666666666</v>
      </c>
      <c r="AT9" s="45">
        <f t="shared" ref="AT9:AT31" si="4">$J9*AA9</f>
        <v>379999.99999999994</v>
      </c>
      <c r="AU9" s="46">
        <f>SUM(AQ9:AT9)</f>
        <v>696666.66666666651</v>
      </c>
      <c r="AV9" s="46">
        <f>$J9*AC9</f>
        <v>0</v>
      </c>
    </row>
    <row r="10" spans="1:48" s="16" customFormat="1" x14ac:dyDescent="0.4">
      <c r="A10" s="185" t="s">
        <v>490</v>
      </c>
      <c r="B10" s="17" t="str">
        <f t="shared" si="0"/>
        <v>PFS상업3019001</v>
      </c>
      <c r="C10" s="18">
        <v>3019001</v>
      </c>
      <c r="D10" s="19" t="s">
        <v>17</v>
      </c>
      <c r="E10" s="17" t="s">
        <v>39</v>
      </c>
      <c r="F10" s="20" t="s">
        <v>49</v>
      </c>
      <c r="G10" s="18">
        <v>100000</v>
      </c>
      <c r="H10" s="18" t="s">
        <v>13</v>
      </c>
      <c r="I10" s="18" t="s">
        <v>69</v>
      </c>
      <c r="J10" s="18">
        <f t="shared" ref="J10:J22" si="5">G10*0.95</f>
        <v>95000</v>
      </c>
      <c r="K10" s="258">
        <v>1</v>
      </c>
      <c r="L10" s="205">
        <f>+'(PFS CMO) PFS 생산배치수_240923'!J8</f>
        <v>0</v>
      </c>
      <c r="M10" s="205">
        <f>+'(PFS CMO) PFS 생산배치수_240923'!K8</f>
        <v>1</v>
      </c>
      <c r="N10" s="205">
        <f>+'(PFS CMO) PFS 생산배치수_240923'!L8</f>
        <v>2</v>
      </c>
      <c r="O10" s="205">
        <f>+'(PFS CMO) PFS 생산배치수_240923'!M8</f>
        <v>2</v>
      </c>
      <c r="P10" s="205">
        <f>+'(PFS CMO) PFS 생산배치수_240923'!N8</f>
        <v>1</v>
      </c>
      <c r="Q10" s="258">
        <f>+'(PFS CMO) PFS 생산배치수_240923'!O8</f>
        <v>0</v>
      </c>
      <c r="R10" s="205">
        <f>+'(PFS CMO) PFS 생산배치수_240923'!P8</f>
        <v>1</v>
      </c>
      <c r="S10" s="260">
        <f>+'(PFS CMO) PFS 생산배치수_240923'!Q8</f>
        <v>3</v>
      </c>
      <c r="T10" s="150">
        <f>+'(PFS CMO) PFS 생산배치수_240923'!R8</f>
        <v>1</v>
      </c>
      <c r="U10" s="150">
        <f>+'(PFS CMO) PFS 생산배치수_240923'!S8</f>
        <v>1</v>
      </c>
      <c r="V10" s="150">
        <f>+'(PFS CMO) PFS 생산배치수_240923'!T8</f>
        <v>0</v>
      </c>
      <c r="W10" s="23">
        <f t="shared" ref="W10:W27" si="6">SUM(K10:V10)</f>
        <v>13</v>
      </c>
      <c r="X10" s="260">
        <f>+'(PFS CMO) PFS 생산배치수_240923'!U8+'(PFS CMO) PFS 생산배치수_240923'!W8*0.666666666666667</f>
        <v>4.333333333333333</v>
      </c>
      <c r="Y10" s="150">
        <f>+'(PFS CMO) PFS 생산배치수_240923'!W8/3+'(PFS CMO) PFS 생산배치수_240923'!X8*0.666666666666667</f>
        <v>0.66666666666666663</v>
      </c>
      <c r="Z10" s="150">
        <f>+'(PFS CMO) PFS 생산배치수_240923'!X8/3+'(PFS CMO) PFS 생산배치수_240923'!Y8*0.666666666666667</f>
        <v>0.66666666666666663</v>
      </c>
      <c r="AA10" s="150">
        <f>+'(PFS CMO) PFS 생산배치수_240923'!Y8/3+'(PFS CMO) PFS 생산배치수_240923'!Z8*0.666666666666667</f>
        <v>3.6666666666666665</v>
      </c>
      <c r="AB10" s="23">
        <f t="shared" ref="AB10:AB31" si="7">SUM(X10:AA10)</f>
        <v>9.3333333333333339</v>
      </c>
      <c r="AC10" s="23">
        <f>+'(PFS CMO) PFS 생산배치수_240923'!AB8</f>
        <v>0</v>
      </c>
      <c r="AD10" s="22">
        <f t="shared" ref="AD10:AD27" si="8">$J10*K10</f>
        <v>95000</v>
      </c>
      <c r="AE10" s="150">
        <f>$J10*L10</f>
        <v>0</v>
      </c>
      <c r="AF10" s="22">
        <f t="shared" ref="AF10:AF32" si="9">$J10*M10</f>
        <v>95000</v>
      </c>
      <c r="AG10" s="22">
        <f t="shared" ref="AG10:AG32" si="10">$J10*N10</f>
        <v>190000</v>
      </c>
      <c r="AH10" s="22">
        <f>$J10*O10</f>
        <v>190000</v>
      </c>
      <c r="AI10" s="22">
        <f t="shared" ref="AI10:AI32" si="11">$J10*P10</f>
        <v>95000</v>
      </c>
      <c r="AJ10" s="22">
        <f t="shared" ref="AJ10:AJ32" si="12">$J10*Q10</f>
        <v>0</v>
      </c>
      <c r="AK10" s="22">
        <f t="shared" ref="AK10:AK32" si="13">$J10*R10</f>
        <v>95000</v>
      </c>
      <c r="AL10" s="22">
        <f t="shared" ref="AL10:AL32" si="14">$J10*S10</f>
        <v>285000</v>
      </c>
      <c r="AM10" s="22">
        <f t="shared" ref="AM10:AM32" si="15">$J10*T10</f>
        <v>95000</v>
      </c>
      <c r="AN10" s="22">
        <f t="shared" ref="AN10:AN32" si="16">$J10*U10</f>
        <v>95000</v>
      </c>
      <c r="AO10" s="22">
        <f t="shared" ref="AO10:AO32" si="17">$J10*V10</f>
        <v>0</v>
      </c>
      <c r="AP10" s="23">
        <f t="shared" ref="AP10:AP27" si="18">SUM(AD10:AO10)</f>
        <v>1235000</v>
      </c>
      <c r="AQ10" s="22">
        <f t="shared" ref="AQ10:AQ31" si="19">$J10*X10</f>
        <v>411666.66666666663</v>
      </c>
      <c r="AR10" s="22">
        <f t="shared" si="2"/>
        <v>63333.333333333328</v>
      </c>
      <c r="AS10" s="22">
        <f t="shared" si="3"/>
        <v>63333.333333333328</v>
      </c>
      <c r="AT10" s="22">
        <f t="shared" si="4"/>
        <v>348333.33333333331</v>
      </c>
      <c r="AU10" s="23">
        <f t="shared" ref="AU10:AU31" si="20">SUM(AQ10:AT10)</f>
        <v>886666.66666666651</v>
      </c>
      <c r="AV10" s="23">
        <f t="shared" ref="AV10:AV31" si="21">$J10*AC10</f>
        <v>0</v>
      </c>
    </row>
    <row r="11" spans="1:48" s="16" customFormat="1" x14ac:dyDescent="0.4">
      <c r="A11" s="185" t="s">
        <v>490</v>
      </c>
      <c r="B11" s="17" t="str">
        <f t="shared" ref="B11" si="22">F11&amp;C11</f>
        <v>PFS상업</v>
      </c>
      <c r="C11" s="18"/>
      <c r="D11" s="19" t="s">
        <v>432</v>
      </c>
      <c r="E11" s="17" t="s">
        <v>40</v>
      </c>
      <c r="F11" s="20" t="s">
        <v>49</v>
      </c>
      <c r="G11" s="18">
        <v>37000</v>
      </c>
      <c r="H11" s="18" t="s">
        <v>13</v>
      </c>
      <c r="I11" s="18" t="s">
        <v>69</v>
      </c>
      <c r="J11" s="18">
        <f t="shared" si="5"/>
        <v>35150</v>
      </c>
      <c r="K11" s="258"/>
      <c r="L11" s="205">
        <f>+'(PFS CMO) PFS 생산배치수_240923'!J12</f>
        <v>0</v>
      </c>
      <c r="M11" s="205">
        <f>+'(PFS CMO) PFS 생산배치수_240923'!K12</f>
        <v>1</v>
      </c>
      <c r="N11" s="205">
        <f>+'(PFS CMO) PFS 생산배치수_240923'!L12</f>
        <v>0</v>
      </c>
      <c r="O11" s="205">
        <f>+'(PFS CMO) PFS 생산배치수_240923'!M12</f>
        <v>0</v>
      </c>
      <c r="P11" s="205">
        <f>+'(PFS CMO) PFS 생산배치수_240923'!N12</f>
        <v>0</v>
      </c>
      <c r="Q11" s="258">
        <f>+'(PFS CMO) PFS 생산배치수_240923'!O12</f>
        <v>0</v>
      </c>
      <c r="R11" s="205">
        <f>+'(PFS CMO) PFS 생산배치수_240923'!P12</f>
        <v>0</v>
      </c>
      <c r="S11" s="260">
        <f>+'(PFS CMO) PFS 생산배치수_240923'!Q12</f>
        <v>0</v>
      </c>
      <c r="T11" s="150">
        <f>+'(PFS CMO) PFS 생산배치수_240923'!R12</f>
        <v>0</v>
      </c>
      <c r="U11" s="150">
        <f>+'(PFS CMO) PFS 생산배치수_240923'!S12</f>
        <v>0</v>
      </c>
      <c r="V11" s="150">
        <f>+'(PFS CMO) PFS 생산배치수_240923'!T12</f>
        <v>0</v>
      </c>
      <c r="W11" s="23">
        <f t="shared" ref="W11" si="23">SUM(K11:V11)</f>
        <v>1</v>
      </c>
      <c r="X11" s="260">
        <f>+'(PFS CMO) PFS 생산배치수_240923'!U12+'(PFS CMO) PFS 생산배치수_240923'!W12*0.666666666666667</f>
        <v>0</v>
      </c>
      <c r="Y11" s="150">
        <f>+'(PFS CMO) PFS 생산배치수_240923'!W12/3+'(PFS CMO) PFS 생산배치수_240923'!X12*0.666666666666667</f>
        <v>0.66666666666666663</v>
      </c>
      <c r="Z11" s="150">
        <f>+'(PFS CMO) PFS 생산배치수_240923'!X12/3+'(PFS CMO) PFS 생산배치수_240923'!Y12*0.666666666666667</f>
        <v>0.33333333333333331</v>
      </c>
      <c r="AA11" s="150">
        <f>+'(PFS CMO) PFS 생산배치수_240923'!Y12/3+'(PFS CMO) PFS 생산배치수_240923'!Z12*0.666666666666667</f>
        <v>0</v>
      </c>
      <c r="AB11" s="23">
        <f t="shared" si="7"/>
        <v>1</v>
      </c>
      <c r="AC11" s="23">
        <f>+'(PFS CMO) PFS 생산배치수_240923'!AB12</f>
        <v>1</v>
      </c>
      <c r="AD11" s="22">
        <f t="shared" ref="AD11" si="24">$J11*K11</f>
        <v>0</v>
      </c>
      <c r="AE11" s="22">
        <f t="shared" ref="AE11" si="25">$J11*L11</f>
        <v>0</v>
      </c>
      <c r="AF11" s="22">
        <f t="shared" ref="AF11" si="26">$J11*M11</f>
        <v>35150</v>
      </c>
      <c r="AG11" s="22">
        <f t="shared" ref="AG11" si="27">$J11*N11</f>
        <v>0</v>
      </c>
      <c r="AH11" s="22">
        <f t="shared" ref="AH11" si="28">$J11*O11</f>
        <v>0</v>
      </c>
      <c r="AI11" s="22">
        <f t="shared" ref="AI11" si="29">$J11*P11</f>
        <v>0</v>
      </c>
      <c r="AJ11" s="22">
        <f t="shared" ref="AJ11" si="30">$J11*Q11</f>
        <v>0</v>
      </c>
      <c r="AK11" s="22">
        <f t="shared" ref="AK11" si="31">$J11*R11</f>
        <v>0</v>
      </c>
      <c r="AL11" s="22">
        <f t="shared" ref="AL11" si="32">$J11*S11</f>
        <v>0</v>
      </c>
      <c r="AM11" s="22">
        <f t="shared" ref="AM11" si="33">$J11*T11</f>
        <v>0</v>
      </c>
      <c r="AN11" s="22">
        <f t="shared" ref="AN11" si="34">$J11*U11</f>
        <v>0</v>
      </c>
      <c r="AO11" s="22">
        <f t="shared" ref="AO11" si="35">$J11*V11</f>
        <v>0</v>
      </c>
      <c r="AP11" s="23">
        <f t="shared" ref="AP11" si="36">SUM(AD11:AO11)</f>
        <v>35150</v>
      </c>
      <c r="AQ11" s="22">
        <f t="shared" si="19"/>
        <v>0</v>
      </c>
      <c r="AR11" s="22">
        <f t="shared" si="2"/>
        <v>23433.333333333332</v>
      </c>
      <c r="AS11" s="22">
        <f t="shared" si="3"/>
        <v>11716.666666666666</v>
      </c>
      <c r="AT11" s="22">
        <f t="shared" si="4"/>
        <v>0</v>
      </c>
      <c r="AU11" s="23">
        <f t="shared" si="20"/>
        <v>35150</v>
      </c>
      <c r="AV11" s="23">
        <f t="shared" si="21"/>
        <v>35150</v>
      </c>
    </row>
    <row r="12" spans="1:48" s="16" customFormat="1" x14ac:dyDescent="0.4">
      <c r="A12" s="185" t="s">
        <v>490</v>
      </c>
      <c r="B12" s="17" t="str">
        <f t="shared" si="0"/>
        <v>PFS상업3019801</v>
      </c>
      <c r="C12" s="18">
        <v>3019801</v>
      </c>
      <c r="D12" s="19" t="s">
        <v>18</v>
      </c>
      <c r="E12" s="17" t="s">
        <v>40</v>
      </c>
      <c r="F12" s="20" t="s">
        <v>49</v>
      </c>
      <c r="G12" s="18">
        <v>82000</v>
      </c>
      <c r="H12" s="18" t="s">
        <v>13</v>
      </c>
      <c r="I12" s="18" t="s">
        <v>69</v>
      </c>
      <c r="J12" s="18">
        <f t="shared" si="5"/>
        <v>77900</v>
      </c>
      <c r="K12" s="258">
        <v>6</v>
      </c>
      <c r="L12" s="205">
        <f>+'(PFS CMO) PFS 생산배치수_240923'!J14</f>
        <v>0</v>
      </c>
      <c r="M12" s="205">
        <f>+'(PFS CMO) PFS 생산배치수_240923'!K14</f>
        <v>3</v>
      </c>
      <c r="N12" s="205">
        <f>+'(PFS CMO) PFS 생산배치수_240923'!L14</f>
        <v>7</v>
      </c>
      <c r="O12" s="205">
        <f>+'(PFS CMO) PFS 생산배치수_240923'!M14</f>
        <v>3</v>
      </c>
      <c r="P12" s="205">
        <f>+'(PFS CMO) PFS 생산배치수_240923'!N14</f>
        <v>3</v>
      </c>
      <c r="Q12" s="258">
        <f>+'(PFS CMO) PFS 생산배치수_240923'!O14</f>
        <v>0</v>
      </c>
      <c r="R12" s="205">
        <f>+'(PFS CMO) PFS 생산배치수_240923'!P14</f>
        <v>3</v>
      </c>
      <c r="S12" s="260">
        <f>+'(PFS CMO) PFS 생산배치수_240923'!Q14</f>
        <v>6</v>
      </c>
      <c r="T12" s="150">
        <f>+'(PFS CMO) PFS 생산배치수_240923'!R14</f>
        <v>3</v>
      </c>
      <c r="U12" s="150">
        <f>+'(PFS CMO) PFS 생산배치수_240923'!S14</f>
        <v>3</v>
      </c>
      <c r="V12" s="150">
        <f>+'(PFS CMO) PFS 생산배치수_240923'!T14</f>
        <v>4</v>
      </c>
      <c r="W12" s="23">
        <f t="shared" si="6"/>
        <v>41</v>
      </c>
      <c r="X12" s="260">
        <f>+'(PFS CMO) PFS 생산배치수_240923'!U14+'(PFS CMO) PFS 생산배치수_240923'!W14*0.666666666666667</f>
        <v>14.666666666666666</v>
      </c>
      <c r="Y12" s="150">
        <f>+'(PFS CMO) PFS 생산배치수_240923'!W14/3+'(PFS CMO) PFS 생산배치수_240923'!X14*0.666666666666667</f>
        <v>12</v>
      </c>
      <c r="Z12" s="150">
        <f>+'(PFS CMO) PFS 생산배치수_240923'!X14/3+'(PFS CMO) PFS 생산배치수_240923'!Y14*0.666666666666667</f>
        <v>21.333333333333332</v>
      </c>
      <c r="AA12" s="150">
        <f>+'(PFS CMO) PFS 생산배치수_240923'!Y14/3+'(PFS CMO) PFS 생산배치수_240923'!Z14*0.666666666666667</f>
        <v>22.333333333333332</v>
      </c>
      <c r="AB12" s="23">
        <f t="shared" si="7"/>
        <v>70.333333333333329</v>
      </c>
      <c r="AC12" s="23">
        <f>+'(PFS CMO) PFS 생산배치수_240923'!AB14</f>
        <v>16</v>
      </c>
      <c r="AD12" s="22">
        <f t="shared" si="8"/>
        <v>467400</v>
      </c>
      <c r="AE12" s="22">
        <f t="shared" ref="AE12:AE32" si="37">$J12*L12</f>
        <v>0</v>
      </c>
      <c r="AF12" s="22">
        <f t="shared" si="9"/>
        <v>233700</v>
      </c>
      <c r="AG12" s="22">
        <f t="shared" si="10"/>
        <v>545300</v>
      </c>
      <c r="AH12" s="22">
        <f t="shared" ref="AH12:AH32" si="38">$J12*O12</f>
        <v>233700</v>
      </c>
      <c r="AI12" s="22">
        <f t="shared" si="11"/>
        <v>233700</v>
      </c>
      <c r="AJ12" s="22">
        <f t="shared" si="12"/>
        <v>0</v>
      </c>
      <c r="AK12" s="22">
        <f t="shared" si="13"/>
        <v>233700</v>
      </c>
      <c r="AL12" s="22">
        <f t="shared" si="14"/>
        <v>467400</v>
      </c>
      <c r="AM12" s="22">
        <f t="shared" si="15"/>
        <v>233700</v>
      </c>
      <c r="AN12" s="22">
        <f t="shared" si="16"/>
        <v>233700</v>
      </c>
      <c r="AO12" s="22">
        <f t="shared" si="17"/>
        <v>311600</v>
      </c>
      <c r="AP12" s="23">
        <f t="shared" si="18"/>
        <v>3193900</v>
      </c>
      <c r="AQ12" s="22">
        <f t="shared" si="19"/>
        <v>1142533.3333333333</v>
      </c>
      <c r="AR12" s="22">
        <f t="shared" si="2"/>
        <v>934800</v>
      </c>
      <c r="AS12" s="22">
        <f t="shared" si="3"/>
        <v>1661866.6666666665</v>
      </c>
      <c r="AT12" s="22">
        <f t="shared" si="4"/>
        <v>1739766.6666666665</v>
      </c>
      <c r="AU12" s="23">
        <f t="shared" si="20"/>
        <v>5478966.666666666</v>
      </c>
      <c r="AV12" s="23">
        <f t="shared" si="21"/>
        <v>1246400</v>
      </c>
    </row>
    <row r="13" spans="1:48" s="16" customFormat="1" x14ac:dyDescent="0.4">
      <c r="A13" s="185" t="s">
        <v>490</v>
      </c>
      <c r="B13" s="17" t="str">
        <f t="shared" si="0"/>
        <v>PFS상업3019401</v>
      </c>
      <c r="C13" s="18">
        <v>3019401</v>
      </c>
      <c r="D13" s="19" t="s">
        <v>19</v>
      </c>
      <c r="E13" s="17" t="s">
        <v>40</v>
      </c>
      <c r="F13" s="20" t="s">
        <v>49</v>
      </c>
      <c r="G13" s="18">
        <v>86000</v>
      </c>
      <c r="H13" s="18" t="s">
        <v>13</v>
      </c>
      <c r="I13" s="18" t="s">
        <v>69</v>
      </c>
      <c r="J13" s="18">
        <f t="shared" si="5"/>
        <v>81700</v>
      </c>
      <c r="K13" s="258"/>
      <c r="L13" s="205">
        <f>+'(PFS CMO) PFS 생산배치수_240923'!J16</f>
        <v>0</v>
      </c>
      <c r="M13" s="205">
        <f>+'(PFS CMO) PFS 생산배치수_240923'!K16</f>
        <v>1</v>
      </c>
      <c r="N13" s="205">
        <f>+'(PFS CMO) PFS 생산배치수_240923'!L16</f>
        <v>2</v>
      </c>
      <c r="O13" s="205">
        <f>+'(PFS CMO) PFS 생산배치수_240923'!M16</f>
        <v>0</v>
      </c>
      <c r="P13" s="205">
        <f>+'(PFS CMO) PFS 생산배치수_240923'!N16</f>
        <v>0</v>
      </c>
      <c r="Q13" s="258">
        <f>+'(PFS CMO) PFS 생산배치수_240923'!O16</f>
        <v>0</v>
      </c>
      <c r="R13" s="205">
        <f>+'(PFS CMO) PFS 생산배치수_240923'!P16</f>
        <v>0</v>
      </c>
      <c r="S13" s="260">
        <f>+'(PFS CMO) PFS 생산배치수_240923'!Q16</f>
        <v>0</v>
      </c>
      <c r="T13" s="150">
        <f>+'(PFS CMO) PFS 생산배치수_240923'!R16</f>
        <v>0</v>
      </c>
      <c r="U13" s="150">
        <f>+'(PFS CMO) PFS 생산배치수_240923'!S16</f>
        <v>0</v>
      </c>
      <c r="V13" s="150">
        <f>+'(PFS CMO) PFS 생산배치수_240923'!T16</f>
        <v>0</v>
      </c>
      <c r="W13" s="23">
        <f t="shared" si="6"/>
        <v>3</v>
      </c>
      <c r="X13" s="260">
        <f>+'(PFS CMO) PFS 생산배치수_240923'!U16+'(PFS CMO) PFS 생산배치수_240923'!W16*0.666666666666667</f>
        <v>0.66666666666666663</v>
      </c>
      <c r="Y13" s="150">
        <f>+'(PFS CMO) PFS 생산배치수_240923'!W16/3+'(PFS CMO) PFS 생산배치수_240923'!X16*0.666666666666667</f>
        <v>0.33333333333333331</v>
      </c>
      <c r="Z13" s="150">
        <f>+'(PFS CMO) PFS 생산배치수_240923'!X16/3+'(PFS CMO) PFS 생산배치수_240923'!Y16*0.666666666666667</f>
        <v>0</v>
      </c>
      <c r="AA13" s="150">
        <f>+'(PFS CMO) PFS 생산배치수_240923'!Y16/3+'(PFS CMO) PFS 생산배치수_240923'!Z16*0.666666666666667</f>
        <v>0</v>
      </c>
      <c r="AB13" s="23">
        <f t="shared" si="7"/>
        <v>1</v>
      </c>
      <c r="AC13" s="23">
        <f>+'(PFS CMO) PFS 생산배치수_240923'!AB16</f>
        <v>1</v>
      </c>
      <c r="AD13" s="22">
        <f t="shared" si="8"/>
        <v>0</v>
      </c>
      <c r="AE13" s="22">
        <f t="shared" si="37"/>
        <v>0</v>
      </c>
      <c r="AF13" s="22">
        <f t="shared" si="9"/>
        <v>81700</v>
      </c>
      <c r="AG13" s="22">
        <f t="shared" si="10"/>
        <v>163400</v>
      </c>
      <c r="AH13" s="22">
        <f t="shared" si="38"/>
        <v>0</v>
      </c>
      <c r="AI13" s="22">
        <f t="shared" si="11"/>
        <v>0</v>
      </c>
      <c r="AJ13" s="22">
        <f t="shared" si="12"/>
        <v>0</v>
      </c>
      <c r="AK13" s="22">
        <f t="shared" si="13"/>
        <v>0</v>
      </c>
      <c r="AL13" s="22">
        <f t="shared" si="14"/>
        <v>0</v>
      </c>
      <c r="AM13" s="22">
        <f t="shared" si="15"/>
        <v>0</v>
      </c>
      <c r="AN13" s="22">
        <f t="shared" si="16"/>
        <v>0</v>
      </c>
      <c r="AO13" s="22">
        <f t="shared" si="17"/>
        <v>0</v>
      </c>
      <c r="AP13" s="23">
        <f t="shared" si="18"/>
        <v>245100</v>
      </c>
      <c r="AQ13" s="22">
        <f t="shared" si="19"/>
        <v>54466.666666666664</v>
      </c>
      <c r="AR13" s="22">
        <f t="shared" si="2"/>
        <v>27233.333333333332</v>
      </c>
      <c r="AS13" s="22">
        <f t="shared" si="3"/>
        <v>0</v>
      </c>
      <c r="AT13" s="22">
        <f t="shared" si="4"/>
        <v>0</v>
      </c>
      <c r="AU13" s="23">
        <f t="shared" si="20"/>
        <v>81700</v>
      </c>
      <c r="AV13" s="23">
        <f t="shared" si="21"/>
        <v>81700</v>
      </c>
    </row>
    <row r="14" spans="1:48" x14ac:dyDescent="0.4">
      <c r="A14" s="185" t="s">
        <v>490</v>
      </c>
      <c r="B14" s="24" t="str">
        <f t="shared" si="0"/>
        <v>PFS상업3027501</v>
      </c>
      <c r="C14" s="25">
        <v>3027501</v>
      </c>
      <c r="D14" s="26" t="s">
        <v>20</v>
      </c>
      <c r="E14" s="24" t="s">
        <v>41</v>
      </c>
      <c r="F14" s="27" t="s">
        <v>49</v>
      </c>
      <c r="G14" s="18">
        <v>16000</v>
      </c>
      <c r="H14" s="25" t="s">
        <v>13</v>
      </c>
      <c r="I14" s="18" t="s">
        <v>69</v>
      </c>
      <c r="J14" s="18">
        <f t="shared" si="5"/>
        <v>15200</v>
      </c>
      <c r="K14" s="258"/>
      <c r="L14" s="205">
        <f>+'(PFS CMO) PFS 생산배치수_240923'!J18</f>
        <v>0</v>
      </c>
      <c r="M14" s="205">
        <f>+'(PFS CMO) PFS 생산배치수_240923'!K18</f>
        <v>2</v>
      </c>
      <c r="N14" s="205">
        <f>+'(PFS CMO) PFS 생산배치수_240923'!L18</f>
        <v>0</v>
      </c>
      <c r="O14" s="205">
        <f>+'(PFS CMO) PFS 생산배치수_240923'!M18</f>
        <v>0</v>
      </c>
      <c r="P14" s="205">
        <f>+'(PFS CMO) PFS 생산배치수_240923'!N18</f>
        <v>0</v>
      </c>
      <c r="Q14" s="258">
        <f>+'(PFS CMO) PFS 생산배치수_240923'!O18</f>
        <v>0</v>
      </c>
      <c r="R14" s="205">
        <f>+'(PFS CMO) PFS 생산배치수_240923'!P18</f>
        <v>0</v>
      </c>
      <c r="S14" s="260">
        <f>+'(PFS CMO) PFS 생산배치수_240923'!Q18</f>
        <v>0</v>
      </c>
      <c r="T14" s="150">
        <f>+'(PFS CMO) PFS 생산배치수_240923'!R18</f>
        <v>0</v>
      </c>
      <c r="U14" s="150">
        <f>+'(PFS CMO) PFS 생산배치수_240923'!S18</f>
        <v>0</v>
      </c>
      <c r="V14" s="150">
        <f>+'(PFS CMO) PFS 생산배치수_240923'!T18</f>
        <v>0</v>
      </c>
      <c r="W14" s="30">
        <f t="shared" si="6"/>
        <v>2</v>
      </c>
      <c r="X14" s="260">
        <f>+'(PFS CMO) PFS 생산배치수_240923'!U18+'(PFS CMO) PFS 생산배치수_240923'!W18*0.666666666666667</f>
        <v>2</v>
      </c>
      <c r="Y14" s="150">
        <f>+'(PFS CMO) PFS 생산배치수_240923'!W18/3+'(PFS CMO) PFS 생산배치수_240923'!X18*0.666666666666667</f>
        <v>2.333333333333333</v>
      </c>
      <c r="Z14" s="150">
        <f>+'(PFS CMO) PFS 생산배치수_240923'!X18/3+'(PFS CMO) PFS 생산배치수_240923'!Y18*0.666666666666667</f>
        <v>0.66666666666666663</v>
      </c>
      <c r="AA14" s="150">
        <f>+'(PFS CMO) PFS 생산배치수_240923'!Y18/3+'(PFS CMO) PFS 생산배치수_240923'!Z18*0.666666666666667</f>
        <v>0</v>
      </c>
      <c r="AB14" s="30">
        <f t="shared" si="7"/>
        <v>5</v>
      </c>
      <c r="AC14" s="30">
        <f>+'(PFS CMO) PFS 생산배치수_240923'!AB18</f>
        <v>6</v>
      </c>
      <c r="AD14" s="22">
        <f t="shared" si="8"/>
        <v>0</v>
      </c>
      <c r="AE14" s="22">
        <f t="shared" si="37"/>
        <v>0</v>
      </c>
      <c r="AF14" s="22">
        <f t="shared" si="9"/>
        <v>30400</v>
      </c>
      <c r="AG14" s="22">
        <f t="shared" si="10"/>
        <v>0</v>
      </c>
      <c r="AH14" s="22">
        <f t="shared" si="38"/>
        <v>0</v>
      </c>
      <c r="AI14" s="22">
        <f t="shared" si="11"/>
        <v>0</v>
      </c>
      <c r="AJ14" s="22">
        <f t="shared" si="12"/>
        <v>0</v>
      </c>
      <c r="AK14" s="22">
        <f t="shared" si="13"/>
        <v>0</v>
      </c>
      <c r="AL14" s="22">
        <f t="shared" si="14"/>
        <v>0</v>
      </c>
      <c r="AM14" s="22">
        <f t="shared" si="15"/>
        <v>0</v>
      </c>
      <c r="AN14" s="22">
        <f t="shared" si="16"/>
        <v>0</v>
      </c>
      <c r="AO14" s="22">
        <f t="shared" si="17"/>
        <v>0</v>
      </c>
      <c r="AP14" s="30">
        <f t="shared" si="18"/>
        <v>30400</v>
      </c>
      <c r="AQ14" s="22">
        <f t="shared" si="19"/>
        <v>30400</v>
      </c>
      <c r="AR14" s="22">
        <f t="shared" si="2"/>
        <v>35466.666666666664</v>
      </c>
      <c r="AS14" s="22">
        <f t="shared" si="3"/>
        <v>10133.333333333332</v>
      </c>
      <c r="AT14" s="22">
        <f t="shared" si="4"/>
        <v>0</v>
      </c>
      <c r="AU14" s="30">
        <f t="shared" si="20"/>
        <v>75999.999999999985</v>
      </c>
      <c r="AV14" s="30">
        <f t="shared" si="21"/>
        <v>91200</v>
      </c>
    </row>
    <row r="15" spans="1:48" x14ac:dyDescent="0.4">
      <c r="A15" s="185" t="s">
        <v>490</v>
      </c>
      <c r="B15" s="24" t="str">
        <f t="shared" si="0"/>
        <v>PFS상업3027601</v>
      </c>
      <c r="C15" s="25">
        <v>3027601</v>
      </c>
      <c r="D15" s="26" t="s">
        <v>21</v>
      </c>
      <c r="E15" s="24" t="s">
        <v>41</v>
      </c>
      <c r="F15" s="27" t="s">
        <v>49</v>
      </c>
      <c r="G15" s="18">
        <v>12000</v>
      </c>
      <c r="H15" s="25" t="s">
        <v>13</v>
      </c>
      <c r="I15" s="18" t="s">
        <v>69</v>
      </c>
      <c r="J15" s="18">
        <f t="shared" si="5"/>
        <v>11400</v>
      </c>
      <c r="K15" s="258">
        <v>2</v>
      </c>
      <c r="L15" s="205">
        <f>+'(PFS CMO) PFS 생산배치수_240923'!J20</f>
        <v>0</v>
      </c>
      <c r="M15" s="205">
        <f>+'(PFS CMO) PFS 생산배치수_240923'!K20</f>
        <v>4</v>
      </c>
      <c r="N15" s="205">
        <f>+'(PFS CMO) PFS 생산배치수_240923'!L20</f>
        <v>2</v>
      </c>
      <c r="O15" s="205">
        <f>+'(PFS CMO) PFS 생산배치수_240923'!M20</f>
        <v>2</v>
      </c>
      <c r="P15" s="205">
        <f>+'(PFS CMO) PFS 생산배치수_240923'!N20</f>
        <v>2</v>
      </c>
      <c r="Q15" s="258">
        <f>+'(PFS CMO) PFS 생산배치수_240923'!O20</f>
        <v>1</v>
      </c>
      <c r="R15" s="205">
        <f>+'(PFS CMO) PFS 생산배치수_240923'!P20</f>
        <v>2</v>
      </c>
      <c r="S15" s="260">
        <f>+'(PFS CMO) PFS 생산배치수_240923'!Q20</f>
        <v>2</v>
      </c>
      <c r="T15" s="150">
        <f>+'(PFS CMO) PFS 생산배치수_240923'!R20</f>
        <v>0</v>
      </c>
      <c r="U15" s="150">
        <f>+'(PFS CMO) PFS 생산배치수_240923'!S20</f>
        <v>1</v>
      </c>
      <c r="V15" s="150">
        <f>+'(PFS CMO) PFS 생산배치수_240923'!T20</f>
        <v>0</v>
      </c>
      <c r="W15" s="30">
        <f t="shared" si="6"/>
        <v>18</v>
      </c>
      <c r="X15" s="260">
        <f>+'(PFS CMO) PFS 생산배치수_240923'!U20+'(PFS CMO) PFS 생산배치수_240923'!W20*0.666666666666667</f>
        <v>7.333333333333333</v>
      </c>
      <c r="Y15" s="150">
        <f>+'(PFS CMO) PFS 생산배치수_240923'!W20/3+'(PFS CMO) PFS 생산배치수_240923'!X20*0.666666666666667</f>
        <v>9.6666666666666661</v>
      </c>
      <c r="Z15" s="150">
        <f>+'(PFS CMO) PFS 생산배치수_240923'!X20/3+'(PFS CMO) PFS 생산배치수_240923'!Y20*0.666666666666667</f>
        <v>9.6666666666666661</v>
      </c>
      <c r="AA15" s="150">
        <f>+'(PFS CMO) PFS 생산배치수_240923'!Y20/3+'(PFS CMO) PFS 생산배치수_240923'!Z20*0.666666666666667</f>
        <v>11.333333333333334</v>
      </c>
      <c r="AB15" s="30">
        <f t="shared" si="7"/>
        <v>38</v>
      </c>
      <c r="AC15" s="30">
        <f>+'(PFS CMO) PFS 생산배치수_240923'!AB20</f>
        <v>67</v>
      </c>
      <c r="AD15" s="22">
        <f t="shared" si="8"/>
        <v>22800</v>
      </c>
      <c r="AE15" s="22">
        <f t="shared" si="37"/>
        <v>0</v>
      </c>
      <c r="AF15" s="22">
        <f t="shared" si="9"/>
        <v>45600</v>
      </c>
      <c r="AG15" s="22">
        <f t="shared" si="10"/>
        <v>22800</v>
      </c>
      <c r="AH15" s="22">
        <f t="shared" si="38"/>
        <v>22800</v>
      </c>
      <c r="AI15" s="22">
        <f t="shared" si="11"/>
        <v>22800</v>
      </c>
      <c r="AJ15" s="22">
        <f t="shared" si="12"/>
        <v>11400</v>
      </c>
      <c r="AK15" s="22">
        <f t="shared" si="13"/>
        <v>22800</v>
      </c>
      <c r="AL15" s="22">
        <f t="shared" si="14"/>
        <v>22800</v>
      </c>
      <c r="AM15" s="22">
        <f t="shared" si="15"/>
        <v>0</v>
      </c>
      <c r="AN15" s="22">
        <f t="shared" si="16"/>
        <v>11400</v>
      </c>
      <c r="AO15" s="22">
        <f t="shared" si="17"/>
        <v>0</v>
      </c>
      <c r="AP15" s="30">
        <f t="shared" si="18"/>
        <v>205200</v>
      </c>
      <c r="AQ15" s="22">
        <f t="shared" si="19"/>
        <v>83600</v>
      </c>
      <c r="AR15" s="22">
        <f t="shared" si="2"/>
        <v>110200</v>
      </c>
      <c r="AS15" s="22">
        <f t="shared" si="3"/>
        <v>110200</v>
      </c>
      <c r="AT15" s="22">
        <f t="shared" si="4"/>
        <v>129200</v>
      </c>
      <c r="AU15" s="30">
        <f t="shared" si="20"/>
        <v>433200</v>
      </c>
      <c r="AV15" s="30">
        <f t="shared" si="21"/>
        <v>763800</v>
      </c>
    </row>
    <row r="16" spans="1:48" x14ac:dyDescent="0.4">
      <c r="A16" s="185" t="s">
        <v>490</v>
      </c>
      <c r="B16" s="24" t="str">
        <f t="shared" ref="B16" si="39">F16&amp;C16</f>
        <v>PFS상업3027601</v>
      </c>
      <c r="C16" s="25">
        <v>3027601</v>
      </c>
      <c r="D16" s="26" t="s">
        <v>262</v>
      </c>
      <c r="E16" s="24" t="s">
        <v>41</v>
      </c>
      <c r="F16" s="27" t="s">
        <v>49</v>
      </c>
      <c r="G16" s="18">
        <v>100000</v>
      </c>
      <c r="H16" s="25" t="s">
        <v>13</v>
      </c>
      <c r="I16" s="18" t="s">
        <v>69</v>
      </c>
      <c r="J16" s="18">
        <f t="shared" si="5"/>
        <v>95000</v>
      </c>
      <c r="K16" s="258"/>
      <c r="L16" s="205">
        <f>+'(PFS CMO) PFS 생산배치수_240923'!J22</f>
        <v>0</v>
      </c>
      <c r="M16" s="205">
        <f>+'(PFS CMO) PFS 생산배치수_240923'!K22</f>
        <v>1</v>
      </c>
      <c r="N16" s="205">
        <f>+'(PFS CMO) PFS 생산배치수_240923'!L22</f>
        <v>2</v>
      </c>
      <c r="O16" s="205">
        <f>+'(PFS CMO) PFS 생산배치수_240923'!M22</f>
        <v>1</v>
      </c>
      <c r="P16" s="205">
        <f>+'(PFS CMO) PFS 생산배치수_240923'!N22</f>
        <v>1</v>
      </c>
      <c r="Q16" s="258">
        <f>+'(PFS CMO) PFS 생산배치수_240923'!O22</f>
        <v>0</v>
      </c>
      <c r="R16" s="205">
        <f>+'(PFS CMO) PFS 생산배치수_240923'!P22</f>
        <v>2</v>
      </c>
      <c r="S16" s="260">
        <f>+'(PFS CMO) PFS 생산배치수_240923'!Q22</f>
        <v>2</v>
      </c>
      <c r="T16" s="150">
        <f>+'(PFS CMO) PFS 생산배치수_240923'!R22</f>
        <v>0</v>
      </c>
      <c r="U16" s="150">
        <f>+'(PFS CMO) PFS 생산배치수_240923'!S22</f>
        <v>1</v>
      </c>
      <c r="V16" s="150">
        <f>+'(PFS CMO) PFS 생산배치수_240923'!T22</f>
        <v>1</v>
      </c>
      <c r="W16" s="30">
        <f t="shared" ref="W16" si="40">SUM(K16:V16)</f>
        <v>11</v>
      </c>
      <c r="X16" s="260">
        <f>+'(PFS CMO) PFS 생산배치수_240923'!U22+'(PFS CMO) PFS 생산배치수_240923'!W22*0.666666666666667</f>
        <v>2.6666666666666665</v>
      </c>
      <c r="Y16" s="150">
        <f>+'(PFS CMO) PFS 생산배치수_240923'!W22/3+'(PFS CMO) PFS 생산배치수_240923'!X22*0.666666666666667</f>
        <v>4.6666666666666661</v>
      </c>
      <c r="Z16" s="150">
        <f>+'(PFS CMO) PFS 생산배치수_240923'!X22/3+'(PFS CMO) PFS 생산배치수_240923'!Y22*0.666666666666667</f>
        <v>3.666666666666667</v>
      </c>
      <c r="AA16" s="150">
        <f>+'(PFS CMO) PFS 생산배치수_240923'!Y22/3+'(PFS CMO) PFS 생산배치수_240923'!Z22*0.666666666666667</f>
        <v>3</v>
      </c>
      <c r="AB16" s="30">
        <f t="shared" si="7"/>
        <v>14</v>
      </c>
      <c r="AC16" s="30">
        <f>+'(PFS CMO) PFS 생산배치수_240923'!AB22</f>
        <v>17</v>
      </c>
      <c r="AD16" s="22">
        <f t="shared" ref="AD16" si="41">$J16*K16</f>
        <v>0</v>
      </c>
      <c r="AE16" s="22">
        <f t="shared" ref="AE16" si="42">$J16*L16</f>
        <v>0</v>
      </c>
      <c r="AF16" s="22">
        <f t="shared" ref="AF16" si="43">$J16*M16</f>
        <v>95000</v>
      </c>
      <c r="AG16" s="22">
        <f t="shared" ref="AG16" si="44">$J16*N16</f>
        <v>190000</v>
      </c>
      <c r="AH16" s="22">
        <f t="shared" ref="AH16" si="45">$J16*O16</f>
        <v>95000</v>
      </c>
      <c r="AI16" s="22">
        <f t="shared" ref="AI16" si="46">$J16*P16</f>
        <v>95000</v>
      </c>
      <c r="AJ16" s="22">
        <f t="shared" ref="AJ16" si="47">$J16*Q16</f>
        <v>0</v>
      </c>
      <c r="AK16" s="22">
        <f t="shared" ref="AK16" si="48">$J16*R16</f>
        <v>190000</v>
      </c>
      <c r="AL16" s="22">
        <f t="shared" ref="AL16" si="49">$J16*S16</f>
        <v>190000</v>
      </c>
      <c r="AM16" s="22">
        <f t="shared" ref="AM16" si="50">$J16*T16</f>
        <v>0</v>
      </c>
      <c r="AN16" s="22">
        <f t="shared" ref="AN16" si="51">$J16*U16</f>
        <v>95000</v>
      </c>
      <c r="AO16" s="22">
        <f t="shared" ref="AO16" si="52">$J16*V16</f>
        <v>95000</v>
      </c>
      <c r="AP16" s="30">
        <f t="shared" ref="AP16" si="53">SUM(AD16:AO16)</f>
        <v>1045000</v>
      </c>
      <c r="AQ16" s="22">
        <f t="shared" si="19"/>
        <v>253333.33333333331</v>
      </c>
      <c r="AR16" s="22">
        <f t="shared" si="2"/>
        <v>443333.33333333326</v>
      </c>
      <c r="AS16" s="22">
        <f t="shared" si="3"/>
        <v>348333.33333333337</v>
      </c>
      <c r="AT16" s="22">
        <f t="shared" si="4"/>
        <v>285000</v>
      </c>
      <c r="AU16" s="30">
        <f t="shared" si="20"/>
        <v>1330000</v>
      </c>
      <c r="AV16" s="30">
        <f t="shared" si="21"/>
        <v>1615000</v>
      </c>
    </row>
    <row r="17" spans="1:48" x14ac:dyDescent="0.4">
      <c r="A17" s="185" t="s">
        <v>490</v>
      </c>
      <c r="B17" s="24" t="str">
        <f>F17&amp;C17</f>
        <v>PFS상업3033301</v>
      </c>
      <c r="C17" s="25">
        <v>3033301</v>
      </c>
      <c r="D17" s="26" t="s">
        <v>24</v>
      </c>
      <c r="E17" s="24" t="s">
        <v>43</v>
      </c>
      <c r="F17" s="27" t="s">
        <v>49</v>
      </c>
      <c r="G17" s="18">
        <v>30000</v>
      </c>
      <c r="H17" s="25" t="s">
        <v>13</v>
      </c>
      <c r="I17" s="18" t="s">
        <v>69</v>
      </c>
      <c r="J17" s="18">
        <f t="shared" si="5"/>
        <v>28500</v>
      </c>
      <c r="K17" s="258"/>
      <c r="L17" s="205">
        <f>+'(PFS CMO) PFS 생산배치수_240923'!J26</f>
        <v>0</v>
      </c>
      <c r="M17" s="205">
        <f>+'(PFS CMO) PFS 생산배치수_240923'!K26</f>
        <v>0</v>
      </c>
      <c r="N17" s="205">
        <f>+'(PFS CMO) PFS 생산배치수_240923'!L26</f>
        <v>0</v>
      </c>
      <c r="O17" s="205">
        <f>+'(PFS CMO) PFS 생산배치수_240923'!M26</f>
        <v>0</v>
      </c>
      <c r="P17" s="205">
        <f>+'(PFS CMO) PFS 생산배치수_240923'!N26</f>
        <v>0</v>
      </c>
      <c r="Q17" s="258">
        <f>+'(PFS CMO) PFS 생산배치수_240923'!O26</f>
        <v>0</v>
      </c>
      <c r="R17" s="205">
        <f>+'(PFS CMO) PFS 생산배치수_240923'!P26</f>
        <v>0</v>
      </c>
      <c r="S17" s="260">
        <f>+'(PFS CMO) PFS 생산배치수_240923'!Q26</f>
        <v>0</v>
      </c>
      <c r="T17" s="150">
        <f>+'(PFS CMO) PFS 생산배치수_240923'!R26</f>
        <v>0</v>
      </c>
      <c r="U17" s="150">
        <f>+'(PFS CMO) PFS 생산배치수_240923'!S26</f>
        <v>0</v>
      </c>
      <c r="V17" s="150">
        <f>+'(PFS CMO) PFS 생산배치수_240923'!T26</f>
        <v>0</v>
      </c>
      <c r="W17" s="30">
        <f>SUM(K17:V17)</f>
        <v>0</v>
      </c>
      <c r="X17" s="260">
        <f>+'(PFS CMO) PFS 생산배치수_240923'!U26+'(PFS CMO) PFS 생산배치수_240923'!W26*0.666666666666667</f>
        <v>2.6666666666666665</v>
      </c>
      <c r="Y17" s="150">
        <f>+'(PFS CMO) PFS 생산배치수_240923'!W26/3+'(PFS CMO) PFS 생산배치수_240923'!X26*0.666666666666667</f>
        <v>6.6666666666666661</v>
      </c>
      <c r="Z17" s="150">
        <f>+'(PFS CMO) PFS 생산배치수_240923'!X26/3+'(PFS CMO) PFS 생산배치수_240923'!Y26*0.666666666666667</f>
        <v>8.6666666666666661</v>
      </c>
      <c r="AA17" s="150">
        <f>+'(PFS CMO) PFS 생산배치수_240923'!Y26/3+'(PFS CMO) PFS 생산배치수_240923'!Z26*0.666666666666667</f>
        <v>9</v>
      </c>
      <c r="AB17" s="30">
        <f t="shared" si="7"/>
        <v>27</v>
      </c>
      <c r="AC17" s="30">
        <f>+'(PFS CMO) PFS 생산배치수_240923'!AB26</f>
        <v>47</v>
      </c>
      <c r="AD17" s="22">
        <f t="shared" ref="AD17:AO17" si="54">$J17*K17</f>
        <v>0</v>
      </c>
      <c r="AE17" s="22">
        <f t="shared" si="54"/>
        <v>0</v>
      </c>
      <c r="AF17" s="22">
        <f t="shared" si="54"/>
        <v>0</v>
      </c>
      <c r="AG17" s="22">
        <f t="shared" si="54"/>
        <v>0</v>
      </c>
      <c r="AH17" s="22">
        <f t="shared" si="54"/>
        <v>0</v>
      </c>
      <c r="AI17" s="22">
        <f t="shared" si="54"/>
        <v>0</v>
      </c>
      <c r="AJ17" s="22">
        <f t="shared" si="54"/>
        <v>0</v>
      </c>
      <c r="AK17" s="22">
        <f t="shared" si="54"/>
        <v>0</v>
      </c>
      <c r="AL17" s="22">
        <f t="shared" si="54"/>
        <v>0</v>
      </c>
      <c r="AM17" s="22">
        <f t="shared" si="54"/>
        <v>0</v>
      </c>
      <c r="AN17" s="22">
        <f t="shared" si="54"/>
        <v>0</v>
      </c>
      <c r="AO17" s="22">
        <f t="shared" si="54"/>
        <v>0</v>
      </c>
      <c r="AP17" s="30">
        <f>SUM(AD17:AO17)</f>
        <v>0</v>
      </c>
      <c r="AQ17" s="22">
        <f t="shared" si="19"/>
        <v>76000</v>
      </c>
      <c r="AR17" s="22">
        <f t="shared" si="2"/>
        <v>189999.99999999997</v>
      </c>
      <c r="AS17" s="22">
        <f t="shared" si="3"/>
        <v>246999.99999999997</v>
      </c>
      <c r="AT17" s="22">
        <f t="shared" si="4"/>
        <v>256500</v>
      </c>
      <c r="AU17" s="30">
        <f t="shared" si="20"/>
        <v>769500</v>
      </c>
      <c r="AV17" s="30">
        <f t="shared" si="21"/>
        <v>1339500</v>
      </c>
    </row>
    <row r="18" spans="1:48" x14ac:dyDescent="0.4">
      <c r="A18" s="185" t="s">
        <v>490</v>
      </c>
      <c r="B18" s="24" t="str">
        <f>F18&amp;C18</f>
        <v>PFS상업3033301</v>
      </c>
      <c r="C18" s="25">
        <v>3033301</v>
      </c>
      <c r="D18" s="26" t="s">
        <v>375</v>
      </c>
      <c r="E18" s="24" t="s">
        <v>43</v>
      </c>
      <c r="F18" s="27" t="s">
        <v>49</v>
      </c>
      <c r="G18" s="18">
        <v>100000</v>
      </c>
      <c r="H18" s="25" t="s">
        <v>13</v>
      </c>
      <c r="I18" s="18" t="s">
        <v>69</v>
      </c>
      <c r="J18" s="18">
        <f t="shared" ref="J18" si="55">G18*0.95</f>
        <v>95000</v>
      </c>
      <c r="K18" s="258"/>
      <c r="L18" s="205">
        <f>+'(PFS CMO) PFS 생산배치수_240923'!J28</f>
        <v>0</v>
      </c>
      <c r="M18" s="205">
        <f>+'(PFS CMO) PFS 생산배치수_240923'!K28</f>
        <v>0</v>
      </c>
      <c r="N18" s="205">
        <f>+'(PFS CMO) PFS 생산배치수_240923'!L28</f>
        <v>0</v>
      </c>
      <c r="O18" s="205">
        <f>+'(PFS CMO) PFS 생산배치수_240923'!M28</f>
        <v>0</v>
      </c>
      <c r="P18" s="205">
        <f>+'(PFS CMO) PFS 생산배치수_240923'!N28</f>
        <v>0</v>
      </c>
      <c r="Q18" s="258">
        <f>+'(PFS CMO) PFS 생산배치수_240923'!O28</f>
        <v>0</v>
      </c>
      <c r="R18" s="205">
        <f>+'(PFS CMO) PFS 생산배치수_240923'!P28</f>
        <v>0</v>
      </c>
      <c r="S18" s="260">
        <f>+'(PFS CMO) PFS 생산배치수_240923'!Q28</f>
        <v>0</v>
      </c>
      <c r="T18" s="150">
        <f>+'(PFS CMO) PFS 생산배치수_240923'!R28</f>
        <v>0</v>
      </c>
      <c r="U18" s="150">
        <f>+'(PFS CMO) PFS 생산배치수_240923'!S28</f>
        <v>0</v>
      </c>
      <c r="V18" s="150">
        <f>+'(PFS CMO) PFS 생산배치수_240923'!T28</f>
        <v>0</v>
      </c>
      <c r="W18" s="30">
        <f>SUM(K18:V18)</f>
        <v>0</v>
      </c>
      <c r="X18" s="260">
        <f>+'(PFS CMO) PFS 생산배치수_240923'!U28+'(PFS CMO) PFS 생산배치수_240923'!W28*0.666666666666667</f>
        <v>3.6666666666666665</v>
      </c>
      <c r="Y18" s="150">
        <f>+'(PFS CMO) PFS 생산배치수_240923'!W28/3+'(PFS CMO) PFS 생산배치수_240923'!X28*0.666666666666667</f>
        <v>1.6666666666666665</v>
      </c>
      <c r="Z18" s="150">
        <f>+'(PFS CMO) PFS 생산배치수_240923'!X28/3+'(PFS CMO) PFS 생산배치수_240923'!Y28*0.666666666666667</f>
        <v>1.3333333333333333</v>
      </c>
      <c r="AA18" s="150">
        <f>+'(PFS CMO) PFS 생산배치수_240923'!Y28/3+'(PFS CMO) PFS 생산배치수_240923'!Z28*0.666666666666667</f>
        <v>0.33333333333333331</v>
      </c>
      <c r="AB18" s="30">
        <f t="shared" si="7"/>
        <v>6.9999999999999991</v>
      </c>
      <c r="AC18" s="30">
        <f>+'(PFS CMO) PFS 생산배치수_240923'!AB28</f>
        <v>6</v>
      </c>
      <c r="AD18" s="22">
        <f t="shared" ref="AD18" si="56">$J18*K18</f>
        <v>0</v>
      </c>
      <c r="AE18" s="22">
        <f t="shared" ref="AE18" si="57">$J18*L18</f>
        <v>0</v>
      </c>
      <c r="AF18" s="22">
        <f t="shared" ref="AF18" si="58">$J18*M18</f>
        <v>0</v>
      </c>
      <c r="AG18" s="22">
        <f t="shared" ref="AG18" si="59">$J18*N18</f>
        <v>0</v>
      </c>
      <c r="AH18" s="22">
        <f t="shared" ref="AH18" si="60">$J18*O18</f>
        <v>0</v>
      </c>
      <c r="AI18" s="22">
        <f t="shared" ref="AI18" si="61">$J18*P18</f>
        <v>0</v>
      </c>
      <c r="AJ18" s="22">
        <f t="shared" ref="AJ18" si="62">$J18*Q18</f>
        <v>0</v>
      </c>
      <c r="AK18" s="22">
        <f t="shared" ref="AK18" si="63">$J18*R18</f>
        <v>0</v>
      </c>
      <c r="AL18" s="22">
        <f t="shared" ref="AL18" si="64">$J18*S18</f>
        <v>0</v>
      </c>
      <c r="AM18" s="22">
        <f t="shared" ref="AM18" si="65">$J18*T18</f>
        <v>0</v>
      </c>
      <c r="AN18" s="22">
        <f t="shared" ref="AN18" si="66">$J18*U18</f>
        <v>0</v>
      </c>
      <c r="AO18" s="22">
        <f t="shared" ref="AO18" si="67">$J18*V18</f>
        <v>0</v>
      </c>
      <c r="AP18" s="30">
        <f>SUM(AD18:AO18)</f>
        <v>0</v>
      </c>
      <c r="AQ18" s="22">
        <f t="shared" si="19"/>
        <v>348333.33333333331</v>
      </c>
      <c r="AR18" s="22">
        <f t="shared" si="2"/>
        <v>158333.33333333331</v>
      </c>
      <c r="AS18" s="22">
        <f t="shared" si="3"/>
        <v>126666.66666666666</v>
      </c>
      <c r="AT18" s="22">
        <f t="shared" si="4"/>
        <v>31666.666666666664</v>
      </c>
      <c r="AU18" s="30">
        <f t="shared" si="20"/>
        <v>664999.99999999988</v>
      </c>
      <c r="AV18" s="30">
        <f t="shared" si="21"/>
        <v>570000</v>
      </c>
    </row>
    <row r="19" spans="1:48" x14ac:dyDescent="0.4">
      <c r="A19" s="185" t="s">
        <v>490</v>
      </c>
      <c r="B19" s="24" t="str">
        <f t="shared" si="0"/>
        <v>PFS상업3027301</v>
      </c>
      <c r="C19" s="25">
        <v>3027301</v>
      </c>
      <c r="D19" s="26" t="s">
        <v>22</v>
      </c>
      <c r="E19" s="24" t="s">
        <v>42</v>
      </c>
      <c r="F19" s="27" t="s">
        <v>49</v>
      </c>
      <c r="G19" s="18">
        <v>21000</v>
      </c>
      <c r="H19" s="25" t="s">
        <v>13</v>
      </c>
      <c r="I19" s="18" t="s">
        <v>69</v>
      </c>
      <c r="J19" s="18">
        <f t="shared" si="5"/>
        <v>19950</v>
      </c>
      <c r="K19" s="258"/>
      <c r="L19" s="205">
        <f>+'(PFS CMO) PFS 생산배치수_240923'!J30</f>
        <v>0</v>
      </c>
      <c r="M19" s="205">
        <f>+'(PFS CMO) PFS 생산배치수_240923'!K30</f>
        <v>0</v>
      </c>
      <c r="N19" s="205">
        <f>+'(PFS CMO) PFS 생산배치수_240923'!L30</f>
        <v>0</v>
      </c>
      <c r="O19" s="205">
        <f>+'(PFS CMO) PFS 생산배치수_240923'!M30</f>
        <v>0</v>
      </c>
      <c r="P19" s="205">
        <f>+'(PFS CMO) PFS 생산배치수_240923'!N30</f>
        <v>0</v>
      </c>
      <c r="Q19" s="258">
        <f>+'(PFS CMO) PFS 생산배치수_240923'!O30</f>
        <v>0</v>
      </c>
      <c r="R19" s="205">
        <f>+'(PFS CMO) PFS 생산배치수_240923'!P30</f>
        <v>0</v>
      </c>
      <c r="S19" s="260">
        <f>+'(PFS CMO) PFS 생산배치수_240923'!Q30</f>
        <v>0</v>
      </c>
      <c r="T19" s="150">
        <f>+'(PFS CMO) PFS 생산배치수_240923'!R30</f>
        <v>0</v>
      </c>
      <c r="U19" s="150">
        <f>+'(PFS CMO) PFS 생산배치수_240923'!S30</f>
        <v>0</v>
      </c>
      <c r="V19" s="150">
        <f>+'(PFS CMO) PFS 생산배치수_240923'!T30</f>
        <v>0</v>
      </c>
      <c r="W19" s="30">
        <f t="shared" si="6"/>
        <v>0</v>
      </c>
      <c r="X19" s="260">
        <f>+'(PFS CMO) PFS 생산배치수_240923'!U30+'(PFS CMO) PFS 생산배치수_240923'!W30*0.666666666666667</f>
        <v>0</v>
      </c>
      <c r="Y19" s="150">
        <f>+'(PFS CMO) PFS 생산배치수_240923'!W30/3+'(PFS CMO) PFS 생산배치수_240923'!X30*0.666666666666667</f>
        <v>0</v>
      </c>
      <c r="Z19" s="150">
        <f>+'(PFS CMO) PFS 생산배치수_240923'!X30/3+'(PFS CMO) PFS 생산배치수_240923'!Y30*0.666666666666667</f>
        <v>0</v>
      </c>
      <c r="AA19" s="150">
        <f>+'(PFS CMO) PFS 생산배치수_240923'!Y30/3+'(PFS CMO) PFS 생산배치수_240923'!Z30*0.666666666666667</f>
        <v>0</v>
      </c>
      <c r="AB19" s="30">
        <f t="shared" si="7"/>
        <v>0</v>
      </c>
      <c r="AC19" s="30">
        <f>+'(PFS CMO) PFS 생산배치수_240923'!AB30</f>
        <v>0</v>
      </c>
      <c r="AD19" s="22">
        <f t="shared" si="8"/>
        <v>0</v>
      </c>
      <c r="AE19" s="22">
        <f t="shared" si="37"/>
        <v>0</v>
      </c>
      <c r="AF19" s="22">
        <f t="shared" si="9"/>
        <v>0</v>
      </c>
      <c r="AG19" s="22">
        <f t="shared" si="10"/>
        <v>0</v>
      </c>
      <c r="AH19" s="22">
        <f t="shared" si="38"/>
        <v>0</v>
      </c>
      <c r="AI19" s="22">
        <f t="shared" si="11"/>
        <v>0</v>
      </c>
      <c r="AJ19" s="22">
        <f t="shared" si="12"/>
        <v>0</v>
      </c>
      <c r="AK19" s="22">
        <f t="shared" si="13"/>
        <v>0</v>
      </c>
      <c r="AL19" s="22">
        <f t="shared" si="14"/>
        <v>0</v>
      </c>
      <c r="AM19" s="22">
        <f t="shared" si="15"/>
        <v>0</v>
      </c>
      <c r="AN19" s="22">
        <f t="shared" si="16"/>
        <v>0</v>
      </c>
      <c r="AO19" s="22">
        <f t="shared" si="17"/>
        <v>0</v>
      </c>
      <c r="AP19" s="30">
        <f t="shared" si="18"/>
        <v>0</v>
      </c>
      <c r="AQ19" s="22">
        <f t="shared" si="19"/>
        <v>0</v>
      </c>
      <c r="AR19" s="22">
        <f t="shared" si="2"/>
        <v>0</v>
      </c>
      <c r="AS19" s="22">
        <f t="shared" si="3"/>
        <v>0</v>
      </c>
      <c r="AT19" s="22">
        <f t="shared" si="4"/>
        <v>0</v>
      </c>
      <c r="AU19" s="30">
        <f t="shared" si="20"/>
        <v>0</v>
      </c>
      <c r="AV19" s="30">
        <f t="shared" si="21"/>
        <v>0</v>
      </c>
    </row>
    <row r="20" spans="1:48" x14ac:dyDescent="0.4">
      <c r="A20" s="185" t="s">
        <v>490</v>
      </c>
      <c r="B20" s="24" t="str">
        <f t="shared" si="0"/>
        <v>PFS상업3027401</v>
      </c>
      <c r="C20" s="25">
        <v>3027401</v>
      </c>
      <c r="D20" s="26" t="s">
        <v>23</v>
      </c>
      <c r="E20" s="24" t="s">
        <v>42</v>
      </c>
      <c r="F20" s="27" t="s">
        <v>49</v>
      </c>
      <c r="G20" s="18">
        <v>12000</v>
      </c>
      <c r="H20" s="25" t="s">
        <v>13</v>
      </c>
      <c r="I20" s="18" t="s">
        <v>69</v>
      </c>
      <c r="J20" s="18">
        <f t="shared" si="5"/>
        <v>11400</v>
      </c>
      <c r="K20" s="258">
        <v>3</v>
      </c>
      <c r="L20" s="205">
        <f>+'(PFS CMO) PFS 생산배치수_240923'!J32</f>
        <v>0</v>
      </c>
      <c r="M20" s="205">
        <f>+'(PFS CMO) PFS 생산배치수_240923'!K32</f>
        <v>0</v>
      </c>
      <c r="N20" s="205">
        <f>+'(PFS CMO) PFS 생산배치수_240923'!L32</f>
        <v>0</v>
      </c>
      <c r="O20" s="205">
        <f>+'(PFS CMO) PFS 생산배치수_240923'!M32</f>
        <v>0</v>
      </c>
      <c r="P20" s="205">
        <f>+'(PFS CMO) PFS 생산배치수_240923'!N32</f>
        <v>0</v>
      </c>
      <c r="Q20" s="258">
        <f>+'(PFS CMO) PFS 생산배치수_240923'!O32</f>
        <v>0</v>
      </c>
      <c r="R20" s="205">
        <f>+'(PFS CMO) PFS 생산배치수_240923'!P32</f>
        <v>0</v>
      </c>
      <c r="S20" s="260">
        <f>+'(PFS CMO) PFS 생산배치수_240923'!Q32</f>
        <v>0</v>
      </c>
      <c r="T20" s="150">
        <f>+'(PFS CMO) PFS 생산배치수_240923'!R32</f>
        <v>0</v>
      </c>
      <c r="U20" s="150">
        <f>+'(PFS CMO) PFS 생산배치수_240923'!S32</f>
        <v>0</v>
      </c>
      <c r="V20" s="150">
        <f>+'(PFS CMO) PFS 생산배치수_240923'!T32</f>
        <v>0</v>
      </c>
      <c r="W20" s="30">
        <f t="shared" si="6"/>
        <v>3</v>
      </c>
      <c r="X20" s="260">
        <f>+'(PFS CMO) PFS 생산배치수_240923'!U32+'(PFS CMO) PFS 생산배치수_240923'!W32*0.666666666666667</f>
        <v>0</v>
      </c>
      <c r="Y20" s="150">
        <f>+'(PFS CMO) PFS 생산배치수_240923'!W32/3+'(PFS CMO) PFS 생산배치수_240923'!X32*0.666666666666667</f>
        <v>0</v>
      </c>
      <c r="Z20" s="150">
        <f>+'(PFS CMO) PFS 생산배치수_240923'!X32/3+'(PFS CMO) PFS 생산배치수_240923'!Y32*0.666666666666667</f>
        <v>0</v>
      </c>
      <c r="AA20" s="150">
        <f>+'(PFS CMO) PFS 생산배치수_240923'!Y32/3+'(PFS CMO) PFS 생산배치수_240923'!Z32*0.666666666666667</f>
        <v>0</v>
      </c>
      <c r="AB20" s="30">
        <f t="shared" si="7"/>
        <v>0</v>
      </c>
      <c r="AC20" s="30">
        <f>+'(PFS CMO) PFS 생산배치수_240923'!AB32</f>
        <v>17</v>
      </c>
      <c r="AD20" s="22">
        <f t="shared" si="8"/>
        <v>34200</v>
      </c>
      <c r="AE20" s="22">
        <f t="shared" si="37"/>
        <v>0</v>
      </c>
      <c r="AF20" s="22">
        <f t="shared" si="9"/>
        <v>0</v>
      </c>
      <c r="AG20" s="22">
        <f t="shared" si="10"/>
        <v>0</v>
      </c>
      <c r="AH20" s="22">
        <f t="shared" si="38"/>
        <v>0</v>
      </c>
      <c r="AI20" s="22">
        <f t="shared" si="11"/>
        <v>0</v>
      </c>
      <c r="AJ20" s="22">
        <f t="shared" si="12"/>
        <v>0</v>
      </c>
      <c r="AK20" s="22">
        <f t="shared" si="13"/>
        <v>0</v>
      </c>
      <c r="AL20" s="22">
        <f t="shared" si="14"/>
        <v>0</v>
      </c>
      <c r="AM20" s="22">
        <f t="shared" si="15"/>
        <v>0</v>
      </c>
      <c r="AN20" s="22">
        <f t="shared" si="16"/>
        <v>0</v>
      </c>
      <c r="AO20" s="22">
        <f t="shared" si="17"/>
        <v>0</v>
      </c>
      <c r="AP20" s="30">
        <f t="shared" si="18"/>
        <v>34200</v>
      </c>
      <c r="AQ20" s="22">
        <f t="shared" si="19"/>
        <v>0</v>
      </c>
      <c r="AR20" s="22">
        <f t="shared" si="2"/>
        <v>0</v>
      </c>
      <c r="AS20" s="22">
        <f t="shared" si="3"/>
        <v>0</v>
      </c>
      <c r="AT20" s="22">
        <f t="shared" si="4"/>
        <v>0</v>
      </c>
      <c r="AU20" s="30">
        <f t="shared" si="20"/>
        <v>0</v>
      </c>
      <c r="AV20" s="30">
        <f t="shared" si="21"/>
        <v>193800</v>
      </c>
    </row>
    <row r="21" spans="1:48" x14ac:dyDescent="0.4">
      <c r="A21" s="185" t="s">
        <v>490</v>
      </c>
      <c r="B21" s="24" t="str">
        <f t="shared" ref="B21" si="68">F21&amp;C21</f>
        <v>PFS상업3027401</v>
      </c>
      <c r="C21" s="25">
        <v>3027401</v>
      </c>
      <c r="D21" s="26" t="s">
        <v>268</v>
      </c>
      <c r="E21" s="24" t="s">
        <v>42</v>
      </c>
      <c r="F21" s="27" t="s">
        <v>49</v>
      </c>
      <c r="G21" s="18">
        <v>100000</v>
      </c>
      <c r="H21" s="25" t="s">
        <v>13</v>
      </c>
      <c r="I21" s="18" t="s">
        <v>69</v>
      </c>
      <c r="J21" s="18">
        <f t="shared" si="5"/>
        <v>95000</v>
      </c>
      <c r="K21" s="258"/>
      <c r="L21" s="205">
        <f>+'(PFS CMO) PFS 생산배치수_240923'!J34</f>
        <v>0</v>
      </c>
      <c r="M21" s="205">
        <f>+'(PFS CMO) PFS 생산배치수_240923'!K34</f>
        <v>0</v>
      </c>
      <c r="N21" s="205">
        <f>+'(PFS CMO) PFS 생산배치수_240923'!L34</f>
        <v>0</v>
      </c>
      <c r="O21" s="205">
        <f>+'(PFS CMO) PFS 생산배치수_240923'!M34</f>
        <v>0</v>
      </c>
      <c r="P21" s="205">
        <f>+'(PFS CMO) PFS 생산배치수_240923'!N34</f>
        <v>0</v>
      </c>
      <c r="Q21" s="258">
        <f>+'(PFS CMO) PFS 생산배치수_240923'!O34</f>
        <v>0</v>
      </c>
      <c r="R21" s="205">
        <f>+'(PFS CMO) PFS 생산배치수_240923'!P34</f>
        <v>0</v>
      </c>
      <c r="S21" s="260">
        <f>+'(PFS CMO) PFS 생산배치수_240923'!Q34</f>
        <v>0</v>
      </c>
      <c r="T21" s="150">
        <f>+'(PFS CMO) PFS 생산배치수_240923'!R34</f>
        <v>0</v>
      </c>
      <c r="U21" s="150">
        <f>+'(PFS CMO) PFS 생산배치수_240923'!S34</f>
        <v>0</v>
      </c>
      <c r="V21" s="150">
        <f>+'(PFS CMO) PFS 생산배치수_240923'!T34</f>
        <v>0</v>
      </c>
      <c r="W21" s="30">
        <f t="shared" ref="W21" si="69">SUM(K21:V21)</f>
        <v>0</v>
      </c>
      <c r="X21" s="260">
        <f>+'(PFS CMO) PFS 생산배치수_240923'!U34+'(PFS CMO) PFS 생산배치수_240923'!W34*0.666666666666667</f>
        <v>0.66666666666666663</v>
      </c>
      <c r="Y21" s="150">
        <f>+'(PFS CMO) PFS 생산배치수_240923'!W34/3+'(PFS CMO) PFS 생산배치수_240923'!X34*0.666666666666667</f>
        <v>0.33333333333333331</v>
      </c>
      <c r="Z21" s="150">
        <f>+'(PFS CMO) PFS 생산배치수_240923'!X34/3+'(PFS CMO) PFS 생산배치수_240923'!Y34*0.666666666666667</f>
        <v>0</v>
      </c>
      <c r="AA21" s="150">
        <f>+'(PFS CMO) PFS 생산배치수_240923'!Y34/3+'(PFS CMO) PFS 생산배치수_240923'!Z34*0.666666666666667</f>
        <v>0</v>
      </c>
      <c r="AB21" s="30">
        <f t="shared" si="7"/>
        <v>1</v>
      </c>
      <c r="AC21" s="30">
        <f>+'(PFS CMO) PFS 생산배치수_240923'!AB34</f>
        <v>2</v>
      </c>
      <c r="AD21" s="22">
        <f t="shared" ref="AD21" si="70">$J21*K21</f>
        <v>0</v>
      </c>
      <c r="AE21" s="22">
        <f t="shared" ref="AE21" si="71">$J21*L21</f>
        <v>0</v>
      </c>
      <c r="AF21" s="22">
        <f t="shared" ref="AF21" si="72">$J21*M21</f>
        <v>0</v>
      </c>
      <c r="AG21" s="22">
        <f t="shared" ref="AG21" si="73">$J21*N21</f>
        <v>0</v>
      </c>
      <c r="AH21" s="22">
        <f t="shared" ref="AH21" si="74">$J21*O21</f>
        <v>0</v>
      </c>
      <c r="AI21" s="22">
        <f t="shared" ref="AI21" si="75">$J21*P21</f>
        <v>0</v>
      </c>
      <c r="AJ21" s="22">
        <f t="shared" ref="AJ21" si="76">$J21*Q21</f>
        <v>0</v>
      </c>
      <c r="AK21" s="22">
        <f t="shared" ref="AK21" si="77">$J21*R21</f>
        <v>0</v>
      </c>
      <c r="AL21" s="22">
        <f t="shared" ref="AL21" si="78">$J21*S21</f>
        <v>0</v>
      </c>
      <c r="AM21" s="22">
        <f t="shared" ref="AM21" si="79">$J21*T21</f>
        <v>0</v>
      </c>
      <c r="AN21" s="22">
        <f t="shared" ref="AN21" si="80">$J21*U21</f>
        <v>0</v>
      </c>
      <c r="AO21" s="22">
        <f t="shared" ref="AO21" si="81">$J21*V21</f>
        <v>0</v>
      </c>
      <c r="AP21" s="30">
        <f t="shared" ref="AP21" si="82">SUM(AD21:AO21)</f>
        <v>0</v>
      </c>
      <c r="AQ21" s="22">
        <f t="shared" si="19"/>
        <v>63333.333333333328</v>
      </c>
      <c r="AR21" s="22">
        <f t="shared" si="2"/>
        <v>31666.666666666664</v>
      </c>
      <c r="AS21" s="22">
        <f t="shared" si="3"/>
        <v>0</v>
      </c>
      <c r="AT21" s="22">
        <f t="shared" si="4"/>
        <v>0</v>
      </c>
      <c r="AU21" s="30">
        <f t="shared" si="20"/>
        <v>95000</v>
      </c>
      <c r="AV21" s="30">
        <f t="shared" si="21"/>
        <v>190000</v>
      </c>
    </row>
    <row r="22" spans="1:48" x14ac:dyDescent="0.4">
      <c r="A22" s="185" t="s">
        <v>490</v>
      </c>
      <c r="B22" s="24" t="str">
        <f t="shared" ref="B22" si="83">F22&amp;C22</f>
        <v>PFS상업3031601</v>
      </c>
      <c r="C22" s="25">
        <v>3031601</v>
      </c>
      <c r="D22" s="26" t="s">
        <v>25</v>
      </c>
      <c r="E22" s="24" t="s">
        <v>44</v>
      </c>
      <c r="F22" s="27" t="s">
        <v>49</v>
      </c>
      <c r="G22" s="18">
        <v>20000</v>
      </c>
      <c r="H22" s="25" t="s">
        <v>13</v>
      </c>
      <c r="I22" s="18" t="s">
        <v>69</v>
      </c>
      <c r="J22" s="18">
        <f t="shared" si="5"/>
        <v>19000</v>
      </c>
      <c r="K22" s="258">
        <v>1</v>
      </c>
      <c r="L22" s="205">
        <f>+'(PFS CMO) PFS 생산배치수_240923'!J38</f>
        <v>2</v>
      </c>
      <c r="M22" s="205">
        <f>+'(PFS CMO) PFS 생산배치수_240923'!K38</f>
        <v>4</v>
      </c>
      <c r="N22" s="205">
        <f>+'(PFS CMO) PFS 생산배치수_240923'!L38</f>
        <v>3</v>
      </c>
      <c r="O22" s="205">
        <f>+'(PFS CMO) PFS 생산배치수_240923'!M38</f>
        <v>3</v>
      </c>
      <c r="P22" s="205">
        <f>+'(PFS CMO) PFS 생산배치수_240923'!N38</f>
        <v>4</v>
      </c>
      <c r="Q22" s="258">
        <f>+'(PFS CMO) PFS 생산배치수_240923'!O38</f>
        <v>2</v>
      </c>
      <c r="R22" s="258">
        <f>+'(PFS CMO) PFS 생산배치수_240923'!P38</f>
        <v>2</v>
      </c>
      <c r="S22" s="260">
        <f>+'(PFS CMO) PFS 생산배치수_240923'!Q38</f>
        <v>4</v>
      </c>
      <c r="T22" s="150">
        <f>+'(PFS CMO) PFS 생산배치수_240923'!R38</f>
        <v>0</v>
      </c>
      <c r="U22" s="150">
        <f>+'(PFS CMO) PFS 생산배치수_240923'!S38</f>
        <v>4</v>
      </c>
      <c r="V22" s="150">
        <f>+'(PFS CMO) PFS 생산배치수_240923'!T38</f>
        <v>2</v>
      </c>
      <c r="W22" s="30">
        <f t="shared" ref="W22" si="84">SUM(K22:V22)</f>
        <v>31</v>
      </c>
      <c r="X22" s="260">
        <f>+'(PFS CMO) PFS 생산배치수_240923'!U38+'(PFS CMO) PFS 생산배치수_240923'!W38*0.666666666666667</f>
        <v>5.333333333333333</v>
      </c>
      <c r="Y22" s="150">
        <f>+'(PFS CMO) PFS 생산배치수_240923'!W38/3+'(PFS CMO) PFS 생산배치수_240923'!X38*0.666666666666667</f>
        <v>6.6666666666666661</v>
      </c>
      <c r="Z22" s="150">
        <f>+'(PFS CMO) PFS 생산배치수_240923'!X38/3+'(PFS CMO) PFS 생산배치수_240923'!Y38*0.666666666666667</f>
        <v>6.6666666666666661</v>
      </c>
      <c r="AA22" s="150">
        <f>+'(PFS CMO) PFS 생산배치수_240923'!Y38/3+'(PFS CMO) PFS 생산배치수_240923'!Z38*0.666666666666667</f>
        <v>8.3333333333333339</v>
      </c>
      <c r="AB22" s="30">
        <f t="shared" si="7"/>
        <v>27</v>
      </c>
      <c r="AC22" s="30">
        <f>+'(PFS CMO) PFS 생산배치수_240923'!AB38</f>
        <v>40</v>
      </c>
      <c r="AD22" s="22">
        <f t="shared" ref="AD22" si="85">$J22*K22</f>
        <v>19000</v>
      </c>
      <c r="AE22" s="22">
        <f t="shared" ref="AE22" si="86">$J22*L22</f>
        <v>38000</v>
      </c>
      <c r="AF22" s="22">
        <f t="shared" ref="AF22" si="87">$J22*M22</f>
        <v>76000</v>
      </c>
      <c r="AG22" s="22">
        <f t="shared" ref="AG22" si="88">$J22*N22</f>
        <v>57000</v>
      </c>
      <c r="AH22" s="22">
        <f t="shared" ref="AH22" si="89">$J22*O22</f>
        <v>57000</v>
      </c>
      <c r="AI22" s="22">
        <f t="shared" ref="AI22" si="90">$J22*P22</f>
        <v>76000</v>
      </c>
      <c r="AJ22" s="22">
        <f t="shared" ref="AJ22" si="91">$J22*Q22</f>
        <v>38000</v>
      </c>
      <c r="AK22" s="22">
        <f t="shared" ref="AK22" si="92">$J22*R22</f>
        <v>38000</v>
      </c>
      <c r="AL22" s="22">
        <f t="shared" ref="AL22" si="93">$J22*S22</f>
        <v>76000</v>
      </c>
      <c r="AM22" s="22">
        <f t="shared" ref="AM22" si="94">$J22*T22</f>
        <v>0</v>
      </c>
      <c r="AN22" s="22">
        <f t="shared" ref="AN22" si="95">$J22*U22</f>
        <v>76000</v>
      </c>
      <c r="AO22" s="22">
        <f t="shared" ref="AO22" si="96">$J22*V22</f>
        <v>38000</v>
      </c>
      <c r="AP22" s="30">
        <f t="shared" ref="AP22" si="97">SUM(AD22:AO22)</f>
        <v>589000</v>
      </c>
      <c r="AQ22" s="22">
        <f t="shared" si="19"/>
        <v>101333.33333333333</v>
      </c>
      <c r="AR22" s="22">
        <f t="shared" si="2"/>
        <v>126666.66666666666</v>
      </c>
      <c r="AS22" s="22">
        <f t="shared" si="3"/>
        <v>126666.66666666666</v>
      </c>
      <c r="AT22" s="22">
        <f t="shared" si="4"/>
        <v>158333.33333333334</v>
      </c>
      <c r="AU22" s="30">
        <f t="shared" si="20"/>
        <v>513000</v>
      </c>
      <c r="AV22" s="30">
        <f t="shared" si="21"/>
        <v>760000</v>
      </c>
    </row>
    <row r="23" spans="1:48" ht="18" thickBot="1" x14ac:dyDescent="0.45">
      <c r="A23" s="185" t="s">
        <v>490</v>
      </c>
      <c r="B23" s="24" t="str">
        <f t="shared" ref="B23" si="98">F23&amp;C23</f>
        <v>PFS상업3031601</v>
      </c>
      <c r="C23" s="25">
        <v>3031601</v>
      </c>
      <c r="D23" s="26" t="s">
        <v>273</v>
      </c>
      <c r="E23" s="24" t="s">
        <v>44</v>
      </c>
      <c r="F23" s="27" t="s">
        <v>49</v>
      </c>
      <c r="G23" s="18">
        <v>100000</v>
      </c>
      <c r="H23" s="25" t="s">
        <v>13</v>
      </c>
      <c r="I23" s="18" t="s">
        <v>69</v>
      </c>
      <c r="J23" s="18">
        <f t="shared" ref="J23" si="99">G23*0.95</f>
        <v>95000</v>
      </c>
      <c r="K23" s="258">
        <v>0</v>
      </c>
      <c r="L23" s="205">
        <f>+'(PFS CMO) PFS 생산배치수_240923'!J40</f>
        <v>0</v>
      </c>
      <c r="M23" s="205">
        <f>+'(PFS CMO) PFS 생산배치수_240923'!K40</f>
        <v>0</v>
      </c>
      <c r="N23" s="205">
        <f>+'(PFS CMO) PFS 생산배치수_240923'!L40</f>
        <v>0</v>
      </c>
      <c r="O23" s="205">
        <f>+'(PFS CMO) PFS 생산배치수_240923'!M40</f>
        <v>0</v>
      </c>
      <c r="P23" s="205">
        <f>+'(PFS CMO) PFS 생산배치수_240923'!N40</f>
        <v>0</v>
      </c>
      <c r="Q23" s="258">
        <f>+'(PFS CMO) PFS 생산배치수_240923'!O40</f>
        <v>0</v>
      </c>
      <c r="R23" s="258">
        <f>+'(PFS CMO) PFS 생산배치수_240923'!P40</f>
        <v>0</v>
      </c>
      <c r="S23" s="260">
        <f>+'(PFS CMO) PFS 생산배치수_240923'!Q40</f>
        <v>0</v>
      </c>
      <c r="T23" s="150">
        <f>+'(PFS CMO) PFS 생산배치수_240923'!R40</f>
        <v>0</v>
      </c>
      <c r="U23" s="150">
        <f>+'(PFS CMO) PFS 생산배치수_240923'!S40</f>
        <v>0</v>
      </c>
      <c r="V23" s="150">
        <f>+'(PFS CMO) PFS 생산배치수_240923'!T40</f>
        <v>0</v>
      </c>
      <c r="W23" s="30">
        <f t="shared" ref="W23" si="100">SUM(K23:V23)</f>
        <v>0</v>
      </c>
      <c r="X23" s="260">
        <f>+'(PFS CMO) PFS 생산배치수_240923'!U40+'(PFS CMO) PFS 생산배치수_240923'!W40*0.666666666666667</f>
        <v>0</v>
      </c>
      <c r="Y23" s="150">
        <f>+'(PFS CMO) PFS 생산배치수_240923'!W40/3+'(PFS CMO) PFS 생산배치수_240923'!X40*0.666666666666667</f>
        <v>0.66666666666666663</v>
      </c>
      <c r="Z23" s="150">
        <f>+'(PFS CMO) PFS 생산배치수_240923'!X40/3+'(PFS CMO) PFS 생산배치수_240923'!Y40*0.666666666666667</f>
        <v>2.3333333333333335</v>
      </c>
      <c r="AA23" s="150">
        <f>+'(PFS CMO) PFS 생산배치수_240923'!Y40/3+'(PFS CMO) PFS 생산배치수_240923'!Z40*0.666666666666667</f>
        <v>1</v>
      </c>
      <c r="AB23" s="30">
        <f t="shared" ref="AB23" si="101">SUM(X23:AA23)</f>
        <v>4</v>
      </c>
      <c r="AC23" s="30">
        <f>+'(PFS CMO) PFS 생산배치수_240923'!AB40</f>
        <v>8</v>
      </c>
      <c r="AD23" s="22">
        <f t="shared" ref="AD23" si="102">$J23*K23</f>
        <v>0</v>
      </c>
      <c r="AE23" s="22">
        <f t="shared" ref="AE23" si="103">$J23*L23</f>
        <v>0</v>
      </c>
      <c r="AF23" s="22">
        <f t="shared" ref="AF23" si="104">$J23*M23</f>
        <v>0</v>
      </c>
      <c r="AG23" s="22">
        <f t="shared" ref="AG23" si="105">$J23*N23</f>
        <v>0</v>
      </c>
      <c r="AH23" s="22">
        <f t="shared" ref="AH23" si="106">$J23*O23</f>
        <v>0</v>
      </c>
      <c r="AI23" s="22">
        <f t="shared" ref="AI23" si="107">$J23*P23</f>
        <v>0</v>
      </c>
      <c r="AJ23" s="22">
        <f t="shared" ref="AJ23" si="108">$J23*Q23</f>
        <v>0</v>
      </c>
      <c r="AK23" s="22">
        <f t="shared" ref="AK23" si="109">$J23*R23</f>
        <v>0</v>
      </c>
      <c r="AL23" s="22">
        <f t="shared" ref="AL23" si="110">$J23*S23</f>
        <v>0</v>
      </c>
      <c r="AM23" s="22">
        <f t="shared" ref="AM23" si="111">$J23*T23</f>
        <v>0</v>
      </c>
      <c r="AN23" s="22">
        <f t="shared" ref="AN23" si="112">$J23*U23</f>
        <v>0</v>
      </c>
      <c r="AO23" s="22">
        <f t="shared" ref="AO23" si="113">$J23*V23</f>
        <v>0</v>
      </c>
      <c r="AP23" s="30">
        <f t="shared" ref="AP23" si="114">SUM(AD23:AO23)</f>
        <v>0</v>
      </c>
      <c r="AQ23" s="22">
        <f t="shared" ref="AQ23" si="115">$J23*X23</f>
        <v>0</v>
      </c>
      <c r="AR23" s="22">
        <f t="shared" ref="AR23" si="116">$J23*Y23</f>
        <v>63333.333333333328</v>
      </c>
      <c r="AS23" s="22">
        <f t="shared" ref="AS23" si="117">$J23*Z23</f>
        <v>221666.66666666669</v>
      </c>
      <c r="AT23" s="22">
        <f t="shared" ref="AT23" si="118">$J23*AA23</f>
        <v>95000</v>
      </c>
      <c r="AU23" s="30">
        <f t="shared" ref="AU23" si="119">SUM(AQ23:AT23)</f>
        <v>380000</v>
      </c>
      <c r="AV23" s="30">
        <f t="shared" ref="AV23" si="120">$J23*AC23</f>
        <v>760000</v>
      </c>
    </row>
    <row r="24" spans="1:48" s="55" customFormat="1" x14ac:dyDescent="0.4">
      <c r="A24" s="643" t="s">
        <v>490</v>
      </c>
      <c r="B24" s="48" t="str">
        <f t="shared" si="0"/>
        <v>PFS상업3018708</v>
      </c>
      <c r="C24" s="49">
        <v>3018708</v>
      </c>
      <c r="D24" s="50" t="s">
        <v>26</v>
      </c>
      <c r="E24" s="48" t="s">
        <v>39</v>
      </c>
      <c r="F24" s="51" t="s">
        <v>49</v>
      </c>
      <c r="G24" s="49">
        <v>100000</v>
      </c>
      <c r="H24" s="49" t="s">
        <v>13</v>
      </c>
      <c r="I24" s="49" t="s">
        <v>71</v>
      </c>
      <c r="J24" s="49">
        <f t="shared" ref="J24:J31" si="121">G24*0.95</f>
        <v>95000</v>
      </c>
      <c r="K24" s="259">
        <f>+'(PFS CMO) PFS 생산배치수_240923'!J73/2</f>
        <v>0.5</v>
      </c>
      <c r="L24" s="156">
        <f>+'(PFS CMO) PFS 생산배치수_240923'!J73/2+'(PFS CMO) PFS 생산배치수_240923'!K73/2</f>
        <v>0.5</v>
      </c>
      <c r="M24" s="156">
        <f>+'(PFS CMO) PFS 생산배치수_240923'!K73/2+'(PFS CMO) PFS 생산배치수_240923'!L73/2</f>
        <v>0.5</v>
      </c>
      <c r="N24" s="156">
        <f>+'(PFS CMO) PFS 생산배치수_240923'!L73/2+'(PFS CMO) PFS 생산배치수_240923'!M73/2</f>
        <v>0.5</v>
      </c>
      <c r="O24" s="156">
        <f>+'(PFS CMO) PFS 생산배치수_240923'!M73/2+'(PFS CMO) PFS 생산배치수_240923'!N73/2</f>
        <v>1</v>
      </c>
      <c r="P24" s="156">
        <f>+'(PFS CMO) PFS 생산배치수_240923'!N73/2+'(PFS CMO) PFS 생산배치수_240923'!O73/2</f>
        <v>1.5</v>
      </c>
      <c r="Q24" s="259">
        <f>+'(PFS CMO) PFS 생산배치수_240923'!O73/2+'(PFS CMO) PFS 생산배치수_240923'!P73/2</f>
        <v>1.5</v>
      </c>
      <c r="R24" s="252">
        <f>+'(PFS CMO) PFS 생산배치수_240923'!P73/2+'(PFS CMO) PFS 생산배치수_240923'!Q73/2</f>
        <v>1.5</v>
      </c>
      <c r="S24" s="261">
        <f>+'(PFS CMO) PFS 생산배치수_240923'!Q73/2+'(PFS CMO) PFS 생산배치수_240923'!R73/2</f>
        <v>1</v>
      </c>
      <c r="T24" s="156">
        <f>+'(PFS CMO) PFS 생산배치수_240923'!R73/2+'(PFS CMO) PFS 생산배치수_240923'!S73/2</f>
        <v>2</v>
      </c>
      <c r="U24" s="156">
        <f>+'(PFS CMO) PFS 생산배치수_240923'!S73/2+'(PFS CMO) PFS 생산배치수_240923'!T73/2</f>
        <v>2</v>
      </c>
      <c r="V24" s="156">
        <f>+'(PFS CMO) PFS 생산배치수_240923'!T73/2+'(PFS CMO) PFS 생산배치수_240923'!U73/2</f>
        <v>0.5</v>
      </c>
      <c r="W24" s="54">
        <f t="shared" si="6"/>
        <v>13</v>
      </c>
      <c r="X24" s="261">
        <f>+'(PFS CMO) PFS 생산배치수_240923'!U73/2+'(PFS CMO) PFS 생산배치수_240923'!W73*0.833333333333333</f>
        <v>1.6666666666666667</v>
      </c>
      <c r="Y24" s="156">
        <f>+'(PFS CMO) PFS 생산배치수_240923'!W73/6+'(PFS CMO) PFS 생산배치수_240923'!X73*0.833333333333333</f>
        <v>0.33333333333333331</v>
      </c>
      <c r="Z24" s="156">
        <f>+'(PFS CMO) PFS 생산배치수_240923'!X73/6+'(PFS CMO) PFS 생산배치수_240923'!Y73*0.833333333333333</f>
        <v>0.83333333333333337</v>
      </c>
      <c r="AA24" s="156">
        <f>+'(PFS CMO) PFS 생산배치수_240923'!Y73/6+'(PFS CMO) PFS 생산배치수_240923'!Z73*0.833333333333333</f>
        <v>4.3333333333333339</v>
      </c>
      <c r="AB24" s="54">
        <f t="shared" si="7"/>
        <v>7.1666666666666679</v>
      </c>
      <c r="AC24" s="54">
        <f>+'(PFS CMO) PFS 생산배치수_240923'!AB73</f>
        <v>0</v>
      </c>
      <c r="AD24" s="53">
        <f t="shared" si="8"/>
        <v>47500</v>
      </c>
      <c r="AE24" s="53">
        <f t="shared" si="37"/>
        <v>47500</v>
      </c>
      <c r="AF24" s="53">
        <f t="shared" si="9"/>
        <v>47500</v>
      </c>
      <c r="AG24" s="53">
        <f t="shared" si="10"/>
        <v>47500</v>
      </c>
      <c r="AH24" s="53">
        <f t="shared" si="38"/>
        <v>95000</v>
      </c>
      <c r="AI24" s="53">
        <f t="shared" si="11"/>
        <v>142500</v>
      </c>
      <c r="AJ24" s="53">
        <f t="shared" si="12"/>
        <v>142500</v>
      </c>
      <c r="AK24" s="53">
        <f t="shared" si="13"/>
        <v>142500</v>
      </c>
      <c r="AL24" s="53">
        <f t="shared" si="14"/>
        <v>95000</v>
      </c>
      <c r="AM24" s="53">
        <f t="shared" si="15"/>
        <v>190000</v>
      </c>
      <c r="AN24" s="53">
        <f t="shared" si="16"/>
        <v>190000</v>
      </c>
      <c r="AO24" s="53">
        <f t="shared" si="17"/>
        <v>47500</v>
      </c>
      <c r="AP24" s="54">
        <f t="shared" si="18"/>
        <v>1235000</v>
      </c>
      <c r="AQ24" s="53">
        <f t="shared" si="19"/>
        <v>158333.33333333334</v>
      </c>
      <c r="AR24" s="53">
        <f t="shared" si="2"/>
        <v>31666.666666666664</v>
      </c>
      <c r="AS24" s="53">
        <f t="shared" si="3"/>
        <v>79166.666666666672</v>
      </c>
      <c r="AT24" s="53">
        <f t="shared" si="4"/>
        <v>411666.66666666674</v>
      </c>
      <c r="AU24" s="54">
        <f t="shared" si="20"/>
        <v>680833.33333333349</v>
      </c>
      <c r="AV24" s="54">
        <f t="shared" si="21"/>
        <v>0</v>
      </c>
    </row>
    <row r="25" spans="1:48" x14ac:dyDescent="0.4">
      <c r="A25" s="185" t="s">
        <v>490</v>
      </c>
      <c r="B25" s="24" t="str">
        <f t="shared" si="0"/>
        <v>PFS상업3028803</v>
      </c>
      <c r="C25" s="25">
        <v>3028803</v>
      </c>
      <c r="D25" s="26" t="s">
        <v>27</v>
      </c>
      <c r="E25" s="24" t="s">
        <v>39</v>
      </c>
      <c r="F25" s="27" t="s">
        <v>49</v>
      </c>
      <c r="G25" s="25">
        <v>100000</v>
      </c>
      <c r="H25" s="25" t="s">
        <v>13</v>
      </c>
      <c r="I25" s="25" t="s">
        <v>71</v>
      </c>
      <c r="J25" s="25">
        <f t="shared" si="121"/>
        <v>95000</v>
      </c>
      <c r="K25" s="258">
        <f>+'(PFS CMO) PFS 생산배치수_240923'!J75/2</f>
        <v>0.5</v>
      </c>
      <c r="L25" s="205">
        <f>+'(PFS CMO) PFS 생산배치수_240923'!J75/2+'(PFS CMO) PFS 생산배치수_240923'!K75/2</f>
        <v>0.5</v>
      </c>
      <c r="M25" s="205">
        <f>+'(PFS CMO) PFS 생산배치수_240923'!K75/2+'(PFS CMO) PFS 생산배치수_240923'!L75/2</f>
        <v>0.5</v>
      </c>
      <c r="N25" s="205">
        <f>+'(PFS CMO) PFS 생산배치수_240923'!L75/2+'(PFS CMO) PFS 생산배치수_240923'!M75/2</f>
        <v>1.5</v>
      </c>
      <c r="O25" s="205">
        <f>+'(PFS CMO) PFS 생산배치수_240923'!M75/2+'(PFS CMO) PFS 생산배치수_240923'!N75/2</f>
        <v>2</v>
      </c>
      <c r="P25" s="205">
        <f>+'(PFS CMO) PFS 생산배치수_240923'!N75/2+'(PFS CMO) PFS 생산배치수_240923'!O75/2</f>
        <v>2</v>
      </c>
      <c r="Q25" s="258">
        <f>+'(PFS CMO) PFS 생산배치수_240923'!O75/2+'(PFS CMO) PFS 생산배치수_240923'!P75/2</f>
        <v>2</v>
      </c>
      <c r="R25" s="205">
        <f>+'(PFS CMO) PFS 생산배치수_240923'!P75/2+'(PFS CMO) PFS 생산배치수_240923'!Q75/2</f>
        <v>1.5</v>
      </c>
      <c r="S25" s="260">
        <f>+'(PFS CMO) PFS 생산배치수_240923'!Q75/2+'(PFS CMO) PFS 생산배치수_240923'!R75/2</f>
        <v>1</v>
      </c>
      <c r="T25" s="150">
        <f>+'(PFS CMO) PFS 생산배치수_240923'!R75/2+'(PFS CMO) PFS 생산배치수_240923'!S75/2</f>
        <v>1.5</v>
      </c>
      <c r="U25" s="150">
        <f>+'(PFS CMO) PFS 생산배치수_240923'!S75/2+'(PFS CMO) PFS 생산배치수_240923'!T75/2</f>
        <v>2</v>
      </c>
      <c r="V25" s="150">
        <f>+'(PFS CMO) PFS 생산배치수_240923'!T75/2+'(PFS CMO) PFS 생산배치수_240923'!U75/2</f>
        <v>1.5</v>
      </c>
      <c r="W25" s="30">
        <f t="shared" si="6"/>
        <v>16.5</v>
      </c>
      <c r="X25" s="260">
        <f>+'(PFS CMO) PFS 생산배치수_240923'!U75/2+'(PFS CMO) PFS 생산배치수_240923'!W75*0.833333333333333</f>
        <v>2.166666666666667</v>
      </c>
      <c r="Y25" s="150">
        <f>+'(PFS CMO) PFS 생산배치수_240923'!W75/6+'(PFS CMO) PFS 생산배치수_240923'!X75*0.833333333333333</f>
        <v>0.33333333333333331</v>
      </c>
      <c r="Z25" s="150">
        <f>+'(PFS CMO) PFS 생산배치수_240923'!X75/6+'(PFS CMO) PFS 생산배치수_240923'!Y75*0.833333333333333</f>
        <v>1.6666666666666667</v>
      </c>
      <c r="AA25" s="150">
        <f>+'(PFS CMO) PFS 생산배치수_240923'!Y75/6+'(PFS CMO) PFS 생산배치수_240923'!Z75*0.833333333333333</f>
        <v>4.5</v>
      </c>
      <c r="AB25" s="30">
        <f t="shared" si="7"/>
        <v>8.6666666666666679</v>
      </c>
      <c r="AC25" s="30">
        <f>+'(PFS CMO) PFS 생산배치수_240923'!AB75</f>
        <v>0</v>
      </c>
      <c r="AD25" s="22">
        <f t="shared" si="8"/>
        <v>47500</v>
      </c>
      <c r="AE25" s="22">
        <f t="shared" si="37"/>
        <v>47500</v>
      </c>
      <c r="AF25" s="22">
        <f t="shared" si="9"/>
        <v>47500</v>
      </c>
      <c r="AG25" s="150">
        <f>$J25*N25</f>
        <v>142500</v>
      </c>
      <c r="AH25" s="22">
        <f t="shared" si="38"/>
        <v>190000</v>
      </c>
      <c r="AI25" s="22">
        <f t="shared" si="11"/>
        <v>190000</v>
      </c>
      <c r="AJ25" s="22">
        <f t="shared" si="12"/>
        <v>190000</v>
      </c>
      <c r="AK25" s="22">
        <f t="shared" si="13"/>
        <v>142500</v>
      </c>
      <c r="AL25" s="22">
        <f t="shared" si="14"/>
        <v>95000</v>
      </c>
      <c r="AM25" s="22">
        <f t="shared" si="15"/>
        <v>142500</v>
      </c>
      <c r="AN25" s="22">
        <f t="shared" si="16"/>
        <v>190000</v>
      </c>
      <c r="AO25" s="22">
        <f t="shared" si="17"/>
        <v>142500</v>
      </c>
      <c r="AP25" s="30">
        <f t="shared" si="18"/>
        <v>1567500</v>
      </c>
      <c r="AQ25" s="22">
        <f t="shared" si="19"/>
        <v>205833.33333333337</v>
      </c>
      <c r="AR25" s="22">
        <f t="shared" si="2"/>
        <v>31666.666666666664</v>
      </c>
      <c r="AS25" s="22">
        <f t="shared" si="3"/>
        <v>158333.33333333334</v>
      </c>
      <c r="AT25" s="22">
        <f t="shared" si="4"/>
        <v>427500</v>
      </c>
      <c r="AU25" s="30">
        <f t="shared" si="20"/>
        <v>823333.33333333337</v>
      </c>
      <c r="AV25" s="30">
        <f t="shared" si="21"/>
        <v>0</v>
      </c>
    </row>
    <row r="26" spans="1:48" x14ac:dyDescent="0.4">
      <c r="A26" s="185" t="s">
        <v>490</v>
      </c>
      <c r="B26" s="24" t="str">
        <f t="shared" si="0"/>
        <v>PFS상업3019905</v>
      </c>
      <c r="C26" s="25">
        <v>3019905</v>
      </c>
      <c r="D26" s="26" t="s">
        <v>28</v>
      </c>
      <c r="E26" s="24" t="s">
        <v>40</v>
      </c>
      <c r="F26" s="27" t="s">
        <v>49</v>
      </c>
      <c r="G26" s="25">
        <v>82000</v>
      </c>
      <c r="H26" s="25" t="s">
        <v>13</v>
      </c>
      <c r="I26" s="25" t="s">
        <v>71</v>
      </c>
      <c r="J26" s="79">
        <f t="shared" si="121"/>
        <v>77900</v>
      </c>
      <c r="K26" s="258">
        <f>3+'(PFS CMO) PFS 생산배치수_240923'!J79/2</f>
        <v>4</v>
      </c>
      <c r="L26" s="205">
        <f>+'(PFS CMO) PFS 생산배치수_240923'!J79/2+'(PFS CMO) PFS 생산배치수_240923'!K79/2</f>
        <v>1.5</v>
      </c>
      <c r="M26" s="205">
        <f>+'(PFS CMO) PFS 생산배치수_240923'!K79/2+'(PFS CMO) PFS 생산배치수_240923'!L79/2</f>
        <v>0.5</v>
      </c>
      <c r="N26" s="205">
        <f>+'(PFS CMO) PFS 생산배치수_240923'!L79/2+'(PFS CMO) PFS 생산배치수_240923'!M79/2</f>
        <v>2</v>
      </c>
      <c r="O26" s="205">
        <f>+'(PFS CMO) PFS 생산배치수_240923'!M79/2+'(PFS CMO) PFS 생산배치수_240923'!N79/2</f>
        <v>3.5</v>
      </c>
      <c r="P26" s="205">
        <f>+'(PFS CMO) PFS 생산배치수_240923'!N79/2+'(PFS CMO) PFS 생산배치수_240923'!O79/2</f>
        <v>3</v>
      </c>
      <c r="Q26" s="258">
        <f>+'(PFS CMO) PFS 생산배치수_240923'!O79/2+'(PFS CMO) PFS 생산배치수_240923'!P79/2</f>
        <v>3.5</v>
      </c>
      <c r="R26" s="205">
        <f>+'(PFS CMO) PFS 생산배치수_240923'!P79/2+'(PFS CMO) PFS 생산배치수_240923'!Q79/2</f>
        <v>4.5</v>
      </c>
      <c r="S26" s="260">
        <f>+'(PFS CMO) PFS 생산배치수_240923'!Q79/2+'(PFS CMO) PFS 생산배치수_240923'!R79/2</f>
        <v>5</v>
      </c>
      <c r="T26" s="150">
        <f>+'(PFS CMO) PFS 생산배치수_240923'!R79/2+'(PFS CMO) PFS 생산배치수_240923'!S79/2</f>
        <v>4</v>
      </c>
      <c r="U26" s="150">
        <f>+'(PFS CMO) PFS 생산배치수_240923'!S79/2+'(PFS CMO) PFS 생산배치수_240923'!T79/2</f>
        <v>3.5</v>
      </c>
      <c r="V26" s="150">
        <f>+'(PFS CMO) PFS 생산배치수_240923'!T79/2+'(PFS CMO) PFS 생산배치수_240923'!U79/2</f>
        <v>4</v>
      </c>
      <c r="W26" s="30">
        <f t="shared" si="6"/>
        <v>39</v>
      </c>
      <c r="X26" s="260">
        <f>+'(PFS CMO) PFS 생산배치수_240923'!U79/2+'(PFS CMO) PFS 생산배치수_240923'!W79*0.833333333333333</f>
        <v>15.333333333333334</v>
      </c>
      <c r="Y26" s="150">
        <f>+'(PFS CMO) PFS 생산배치수_240923'!W79/6+'(PFS CMO) PFS 생산배치수_240923'!X79*0.833333333333333</f>
        <v>11</v>
      </c>
      <c r="Z26" s="150">
        <f>+'(PFS CMO) PFS 생산배치수_240923'!X79/6+'(PFS CMO) PFS 생산배치수_240923'!Y79*0.833333333333333</f>
        <v>24.166666666666668</v>
      </c>
      <c r="AA26" s="150">
        <f>+'(PFS CMO) PFS 생산배치수_240923'!Y79/6+'(PFS CMO) PFS 생산배치수_240923'!Z79*0.833333333333333</f>
        <v>21.166666666666668</v>
      </c>
      <c r="AB26" s="30">
        <f t="shared" si="7"/>
        <v>71.666666666666671</v>
      </c>
      <c r="AC26" s="30">
        <f>+'(PFS CMO) PFS 생산배치수_240923'!AB79</f>
        <v>16</v>
      </c>
      <c r="AD26" s="22">
        <f t="shared" si="8"/>
        <v>311600</v>
      </c>
      <c r="AE26" s="22">
        <f t="shared" si="37"/>
        <v>116850</v>
      </c>
      <c r="AF26" s="22">
        <f t="shared" si="9"/>
        <v>38950</v>
      </c>
      <c r="AG26" s="22">
        <f t="shared" si="10"/>
        <v>155800</v>
      </c>
      <c r="AH26" s="22">
        <f t="shared" si="38"/>
        <v>272650</v>
      </c>
      <c r="AI26" s="22">
        <f t="shared" si="11"/>
        <v>233700</v>
      </c>
      <c r="AJ26" s="22">
        <f t="shared" si="12"/>
        <v>272650</v>
      </c>
      <c r="AK26" s="22">
        <f t="shared" si="13"/>
        <v>350550</v>
      </c>
      <c r="AL26" s="22">
        <f t="shared" si="14"/>
        <v>389500</v>
      </c>
      <c r="AM26" s="22">
        <f t="shared" si="15"/>
        <v>311600</v>
      </c>
      <c r="AN26" s="22">
        <f t="shared" si="16"/>
        <v>272650</v>
      </c>
      <c r="AO26" s="22">
        <f t="shared" si="17"/>
        <v>311600</v>
      </c>
      <c r="AP26" s="30">
        <f t="shared" si="18"/>
        <v>3038100</v>
      </c>
      <c r="AQ26" s="22">
        <f t="shared" si="19"/>
        <v>1194466.6666666667</v>
      </c>
      <c r="AR26" s="22">
        <f t="shared" si="2"/>
        <v>856900</v>
      </c>
      <c r="AS26" s="22">
        <f t="shared" si="3"/>
        <v>1882583.3333333335</v>
      </c>
      <c r="AT26" s="22">
        <f t="shared" si="4"/>
        <v>1648883.3333333335</v>
      </c>
      <c r="AU26" s="30">
        <f t="shared" si="20"/>
        <v>5582833.333333334</v>
      </c>
      <c r="AV26" s="30">
        <f t="shared" si="21"/>
        <v>1246400</v>
      </c>
    </row>
    <row r="27" spans="1:48" x14ac:dyDescent="0.4">
      <c r="A27" s="185" t="s">
        <v>490</v>
      </c>
      <c r="B27" s="24" t="str">
        <f t="shared" si="0"/>
        <v>PFS상업3019506</v>
      </c>
      <c r="C27" s="25">
        <v>3019506</v>
      </c>
      <c r="D27" s="26" t="s">
        <v>29</v>
      </c>
      <c r="E27" s="24" t="s">
        <v>40</v>
      </c>
      <c r="F27" s="27" t="s">
        <v>49</v>
      </c>
      <c r="G27" s="25">
        <v>86000</v>
      </c>
      <c r="H27" s="25" t="s">
        <v>13</v>
      </c>
      <c r="I27" s="25" t="s">
        <v>71</v>
      </c>
      <c r="J27" s="79">
        <f t="shared" si="121"/>
        <v>81700</v>
      </c>
      <c r="K27" s="258">
        <f>+'(PFS CMO) PFS 생산배치수_240923'!J81/2</f>
        <v>0</v>
      </c>
      <c r="L27" s="205">
        <f>+'(PFS CMO) PFS 생산배치수_240923'!J81/2+'(PFS CMO) PFS 생산배치수_240923'!K81/2</f>
        <v>0</v>
      </c>
      <c r="M27" s="205">
        <f>+'(PFS CMO) PFS 생산배치수_240923'!K81/2+'(PFS CMO) PFS 생산배치수_240923'!L81/2</f>
        <v>0</v>
      </c>
      <c r="N27" s="205">
        <f>+'(PFS CMO) PFS 생산배치수_240923'!L81/2+'(PFS CMO) PFS 생산배치수_240923'!M81/2</f>
        <v>1</v>
      </c>
      <c r="O27" s="205">
        <f>+'(PFS CMO) PFS 생산배치수_240923'!M81/2+'(PFS CMO) PFS 생산배치수_240923'!N81/2</f>
        <v>1</v>
      </c>
      <c r="P27" s="205">
        <f>+'(PFS CMO) PFS 생산배치수_240923'!N81/2+'(PFS CMO) PFS 생산배치수_240923'!O81/2</f>
        <v>0.5</v>
      </c>
      <c r="Q27" s="258">
        <f>+'(PFS CMO) PFS 생산배치수_240923'!O81/2+'(PFS CMO) PFS 생산배치수_240923'!P81/2</f>
        <v>0.5</v>
      </c>
      <c r="R27" s="205">
        <f>+'(PFS CMO) PFS 생산배치수_240923'!P81/2+'(PFS CMO) PFS 생산배치수_240923'!Q81/2</f>
        <v>0</v>
      </c>
      <c r="S27" s="260">
        <f>+'(PFS CMO) PFS 생산배치수_240923'!Q81/2+'(PFS CMO) PFS 생산배치수_240923'!R81/2</f>
        <v>0</v>
      </c>
      <c r="T27" s="150">
        <f>+'(PFS CMO) PFS 생산배치수_240923'!R81/2+'(PFS CMO) PFS 생산배치수_240923'!S81/2</f>
        <v>0</v>
      </c>
      <c r="U27" s="150">
        <f>+'(PFS CMO) PFS 생산배치수_240923'!S81/2+'(PFS CMO) PFS 생산배치수_240923'!T81/2</f>
        <v>0</v>
      </c>
      <c r="V27" s="150">
        <f>+'(PFS CMO) PFS 생산배치수_240923'!T81/2+'(PFS CMO) PFS 생산배치수_240923'!U81/2</f>
        <v>0</v>
      </c>
      <c r="W27" s="30">
        <f t="shared" si="6"/>
        <v>3</v>
      </c>
      <c r="X27" s="260">
        <f>+'(PFS CMO) PFS 생산배치수_240923'!U81/2+'(PFS CMO) PFS 생산배치수_240923'!W81*0.833333333333333</f>
        <v>0.83333333333333337</v>
      </c>
      <c r="Y27" s="150">
        <f>+'(PFS CMO) PFS 생산배치수_240923'!W81/6+'(PFS CMO) PFS 생산배치수_240923'!X81*0.833333333333333</f>
        <v>0.16666666666666666</v>
      </c>
      <c r="Z27" s="150">
        <f>+'(PFS CMO) PFS 생산배치수_240923'!X81/6+'(PFS CMO) PFS 생산배치수_240923'!Y81*0.833333333333333</f>
        <v>0</v>
      </c>
      <c r="AA27" s="150">
        <f>+'(PFS CMO) PFS 생산배치수_240923'!Y81/6+'(PFS CMO) PFS 생산배치수_240923'!Z81*0.833333333333333</f>
        <v>0</v>
      </c>
      <c r="AB27" s="30">
        <f t="shared" si="7"/>
        <v>1</v>
      </c>
      <c r="AC27" s="30">
        <f>+'(PFS CMO) PFS 생산배치수_240923'!AB81</f>
        <v>1</v>
      </c>
      <c r="AD27" s="22">
        <f t="shared" si="8"/>
        <v>0</v>
      </c>
      <c r="AE27" s="22">
        <f t="shared" si="37"/>
        <v>0</v>
      </c>
      <c r="AF27" s="22">
        <f t="shared" si="9"/>
        <v>0</v>
      </c>
      <c r="AG27" s="22">
        <f t="shared" si="10"/>
        <v>81700</v>
      </c>
      <c r="AH27" s="22">
        <f t="shared" si="38"/>
        <v>81700</v>
      </c>
      <c r="AI27" s="22">
        <f t="shared" si="11"/>
        <v>40850</v>
      </c>
      <c r="AJ27" s="22">
        <f t="shared" si="12"/>
        <v>40850</v>
      </c>
      <c r="AK27" s="22">
        <f t="shared" si="13"/>
        <v>0</v>
      </c>
      <c r="AL27" s="22">
        <f t="shared" si="14"/>
        <v>0</v>
      </c>
      <c r="AM27" s="22">
        <f t="shared" si="15"/>
        <v>0</v>
      </c>
      <c r="AN27" s="22">
        <f t="shared" si="16"/>
        <v>0</v>
      </c>
      <c r="AO27" s="22">
        <f t="shared" si="17"/>
        <v>0</v>
      </c>
      <c r="AP27" s="30">
        <f t="shared" si="18"/>
        <v>245100</v>
      </c>
      <c r="AQ27" s="22">
        <f t="shared" si="19"/>
        <v>68083.333333333343</v>
      </c>
      <c r="AR27" s="22">
        <f t="shared" si="2"/>
        <v>13616.666666666666</v>
      </c>
      <c r="AS27" s="22">
        <f t="shared" si="3"/>
        <v>0</v>
      </c>
      <c r="AT27" s="22">
        <f t="shared" si="4"/>
        <v>0</v>
      </c>
      <c r="AU27" s="30">
        <f t="shared" si="20"/>
        <v>81700.000000000015</v>
      </c>
      <c r="AV27" s="30">
        <f t="shared" si="21"/>
        <v>81700</v>
      </c>
    </row>
    <row r="28" spans="1:48" x14ac:dyDescent="0.4">
      <c r="A28" s="185" t="s">
        <v>490</v>
      </c>
      <c r="B28" s="24"/>
      <c r="D28" s="202" t="s">
        <v>367</v>
      </c>
      <c r="E28" s="2" t="s">
        <v>194</v>
      </c>
      <c r="F28" s="27" t="s">
        <v>49</v>
      </c>
      <c r="G28" s="25">
        <v>16000</v>
      </c>
      <c r="H28" s="25" t="s">
        <v>13</v>
      </c>
      <c r="I28" s="25" t="s">
        <v>71</v>
      </c>
      <c r="J28" s="25">
        <f t="shared" si="121"/>
        <v>15200</v>
      </c>
      <c r="K28" s="258">
        <f>+'(PFS CMO) PFS 생산배치수_240923'!J83/2</f>
        <v>0</v>
      </c>
      <c r="L28" s="205">
        <f>+'(PFS CMO) PFS 생산배치수_240923'!J83/2+'(PFS CMO) PFS 생산배치수_240923'!K83/2</f>
        <v>0</v>
      </c>
      <c r="M28" s="205">
        <f>+'(PFS CMO) PFS 생산배치수_240923'!K83/2+'(PFS CMO) PFS 생산배치수_240923'!L83/2</f>
        <v>0.5</v>
      </c>
      <c r="N28" s="205">
        <f>+'(PFS CMO) PFS 생산배치수_240923'!L83/2+'(PFS CMO) PFS 생산배치수_240923'!M83/2</f>
        <v>0.5</v>
      </c>
      <c r="O28" s="205">
        <f>+'(PFS CMO) PFS 생산배치수_240923'!M83/2+'(PFS CMO) PFS 생산배치수_240923'!N83/2</f>
        <v>0</v>
      </c>
      <c r="P28" s="205">
        <f>+'(PFS CMO) PFS 생산배치수_240923'!N83/2+'(PFS CMO) PFS 생산배치수_240923'!O83/2</f>
        <v>0</v>
      </c>
      <c r="Q28" s="258">
        <f>+'(PFS CMO) PFS 생산배치수_240923'!O83/2+'(PFS CMO) PFS 생산배치수_240923'!P83/2</f>
        <v>0</v>
      </c>
      <c r="R28" s="205">
        <f>+'(PFS CMO) PFS 생산배치수_240923'!P83/2+'(PFS CMO) PFS 생산배치수_240923'!Q83/2</f>
        <v>0</v>
      </c>
      <c r="S28" s="260">
        <f>+'(PFS CMO) PFS 생산배치수_240923'!Q83/2+'(PFS CMO) PFS 생산배치수_240923'!R83/2</f>
        <v>0</v>
      </c>
      <c r="T28" s="150">
        <f>+'(PFS CMO) PFS 생산배치수_240923'!R83/2+'(PFS CMO) PFS 생산배치수_240923'!S83/2</f>
        <v>0</v>
      </c>
      <c r="U28" s="150">
        <f>+'(PFS CMO) PFS 생산배치수_240923'!S83/2+'(PFS CMO) PFS 생산배치수_240923'!T83/2</f>
        <v>0</v>
      </c>
      <c r="V28" s="150">
        <f>+'(PFS CMO) PFS 생산배치수_240923'!T83/2+'(PFS CMO) PFS 생산배치수_240923'!U83/2</f>
        <v>0</v>
      </c>
      <c r="W28" s="30">
        <f>SUM(K28:V28)</f>
        <v>1</v>
      </c>
      <c r="X28" s="260">
        <f>+'(PFS CMO) PFS 생산배치수_240923'!U83/2+'(PFS CMO) PFS 생산배치수_240923'!W83*0.833333333333333</f>
        <v>1.6666666666666667</v>
      </c>
      <c r="Y28" s="150">
        <f>+'(PFS CMO) PFS 생산배치수_240923'!W83/6+'(PFS CMO) PFS 생산배치수_240923'!X83*0.833333333333333</f>
        <v>1.1666666666666667</v>
      </c>
      <c r="Z28" s="150">
        <f>+'(PFS CMO) PFS 생산배치수_240923'!X83/6+'(PFS CMO) PFS 생산배치수_240923'!Y83*0.833333333333333</f>
        <v>0.16666666666666666</v>
      </c>
      <c r="AA28" s="150">
        <f>+'(PFS CMO) PFS 생산배치수_240923'!Y83/6+'(PFS CMO) PFS 생산배치수_240923'!Z83*0.833333333333333</f>
        <v>0</v>
      </c>
      <c r="AB28" s="30">
        <f t="shared" si="7"/>
        <v>3</v>
      </c>
      <c r="AC28" s="30">
        <f>+'(PFS CMO) PFS 생산배치수_240923'!AB83</f>
        <v>3</v>
      </c>
      <c r="AD28" s="22">
        <f t="shared" ref="AD28:AO30" si="122">$J28*K28</f>
        <v>0</v>
      </c>
      <c r="AE28" s="22">
        <f t="shared" si="122"/>
        <v>0</v>
      </c>
      <c r="AF28" s="22">
        <f t="shared" si="122"/>
        <v>7600</v>
      </c>
      <c r="AG28" s="22">
        <f t="shared" si="122"/>
        <v>7600</v>
      </c>
      <c r="AH28" s="22">
        <f t="shared" si="122"/>
        <v>0</v>
      </c>
      <c r="AI28" s="22">
        <f t="shared" si="122"/>
        <v>0</v>
      </c>
      <c r="AJ28" s="22">
        <f t="shared" si="122"/>
        <v>0</v>
      </c>
      <c r="AK28" s="22">
        <f t="shared" si="122"/>
        <v>0</v>
      </c>
      <c r="AL28" s="22">
        <f t="shared" si="122"/>
        <v>0</v>
      </c>
      <c r="AM28" s="22">
        <f t="shared" si="122"/>
        <v>0</v>
      </c>
      <c r="AN28" s="22">
        <f t="shared" si="122"/>
        <v>0</v>
      </c>
      <c r="AO28" s="22">
        <f t="shared" si="122"/>
        <v>0</v>
      </c>
      <c r="AP28" s="30">
        <f>SUM(AD28:AO28)</f>
        <v>15200</v>
      </c>
      <c r="AQ28" s="22">
        <f t="shared" si="19"/>
        <v>25333.333333333336</v>
      </c>
      <c r="AR28" s="22">
        <f t="shared" si="2"/>
        <v>17733.333333333336</v>
      </c>
      <c r="AS28" s="22">
        <f t="shared" si="3"/>
        <v>2533.333333333333</v>
      </c>
      <c r="AT28" s="22">
        <f t="shared" si="4"/>
        <v>0</v>
      </c>
      <c r="AU28" s="30">
        <f t="shared" si="20"/>
        <v>45600.000000000007</v>
      </c>
      <c r="AV28" s="30">
        <f t="shared" si="21"/>
        <v>45600</v>
      </c>
    </row>
    <row r="29" spans="1:48" x14ac:dyDescent="0.4">
      <c r="A29" s="185" t="s">
        <v>490</v>
      </c>
      <c r="B29" s="24"/>
      <c r="D29" s="202" t="s">
        <v>365</v>
      </c>
      <c r="E29" s="2" t="s">
        <v>194</v>
      </c>
      <c r="F29" s="27" t="s">
        <v>49</v>
      </c>
      <c r="G29" s="25">
        <v>12000</v>
      </c>
      <c r="H29" s="25" t="s">
        <v>13</v>
      </c>
      <c r="I29" s="25" t="s">
        <v>71</v>
      </c>
      <c r="J29" s="25">
        <f t="shared" si="121"/>
        <v>11400</v>
      </c>
      <c r="K29" s="258">
        <f>1+'(PFS CMO) PFS 생산배치수_240923'!J85/2</f>
        <v>1.5</v>
      </c>
      <c r="L29" s="205">
        <f>+'(PFS CMO) PFS 생산배치수_240923'!J85/2+'(PFS CMO) PFS 생산배치수_240923'!K85/2</f>
        <v>0.5</v>
      </c>
      <c r="M29" s="205">
        <f>+'(PFS CMO) PFS 생산배치수_240923'!K85/2+'(PFS CMO) PFS 생산배치수_240923'!L85/2</f>
        <v>1</v>
      </c>
      <c r="N29" s="205">
        <f>+'(PFS CMO) PFS 생산배치수_240923'!L85/2+'(PFS CMO) PFS 생산배치수_240923'!M85/2</f>
        <v>1.5</v>
      </c>
      <c r="O29" s="205">
        <f>+'(PFS CMO) PFS 생산배치수_240923'!M85/2+'(PFS CMO) PFS 생산배치수_240923'!N85/2</f>
        <v>1</v>
      </c>
      <c r="P29" s="205">
        <f>+'(PFS CMO) PFS 생산배치수_240923'!N85/2+'(PFS CMO) PFS 생산배치수_240923'!O85/2</f>
        <v>1</v>
      </c>
      <c r="Q29" s="258">
        <f>+'(PFS CMO) PFS 생산배치수_240923'!O85/2+'(PFS CMO) PFS 생산배치수_240923'!P85/2</f>
        <v>1</v>
      </c>
      <c r="R29" s="205">
        <f>+'(PFS CMO) PFS 생산배치수_240923'!P85/2+'(PFS CMO) PFS 생산배치수_240923'!Q85/2</f>
        <v>1</v>
      </c>
      <c r="S29" s="260">
        <f>+'(PFS CMO) PFS 생산배치수_240923'!Q85/2+'(PFS CMO) PFS 생산배치수_240923'!R85/2</f>
        <v>0.5</v>
      </c>
      <c r="T29" s="150">
        <f>+'(PFS CMO) PFS 생산배치수_240923'!R85/2+'(PFS CMO) PFS 생산배치수_240923'!S85/2</f>
        <v>0</v>
      </c>
      <c r="U29" s="150">
        <f>+'(PFS CMO) PFS 생산배치수_240923'!S85/2+'(PFS CMO) PFS 생산배치수_240923'!T85/2</f>
        <v>0</v>
      </c>
      <c r="V29" s="150">
        <f>+'(PFS CMO) PFS 생산배치수_240923'!T85/2+'(PFS CMO) PFS 생산배치수_240923'!U85/2</f>
        <v>0</v>
      </c>
      <c r="W29" s="30">
        <f>SUM(K29:V29)</f>
        <v>9</v>
      </c>
      <c r="X29" s="260">
        <f>+'(PFS CMO) PFS 생산배치수_240923'!U85/2+'(PFS CMO) PFS 생산배치수_240923'!W85*0.833333333333333</f>
        <v>5</v>
      </c>
      <c r="Y29" s="150">
        <f>+'(PFS CMO) PFS 생산배치수_240923'!W85/6+'(PFS CMO) PFS 생산배치수_240923'!X85*0.833333333333333</f>
        <v>5.166666666666667</v>
      </c>
      <c r="Z29" s="150">
        <f>+'(PFS CMO) PFS 생산배치수_240923'!X85/6+'(PFS CMO) PFS 생산배치수_240923'!Y85*0.833333333333333</f>
        <v>5</v>
      </c>
      <c r="AA29" s="150">
        <f>+'(PFS CMO) PFS 생산배치수_240923'!Y85/6+'(PFS CMO) PFS 생산배치수_240923'!Z85*0.833333333333333</f>
        <v>5.833333333333333</v>
      </c>
      <c r="AB29" s="30">
        <f t="shared" si="7"/>
        <v>21</v>
      </c>
      <c r="AC29" s="30">
        <f>+'(PFS CMO) PFS 생산배치수_240923'!AB85</f>
        <v>34</v>
      </c>
      <c r="AD29" s="22">
        <f t="shared" si="122"/>
        <v>17100</v>
      </c>
      <c r="AE29" s="22">
        <f t="shared" si="122"/>
        <v>5700</v>
      </c>
      <c r="AF29" s="22">
        <f t="shared" si="122"/>
        <v>11400</v>
      </c>
      <c r="AG29" s="22">
        <f t="shared" si="122"/>
        <v>17100</v>
      </c>
      <c r="AH29" s="22">
        <f t="shared" si="122"/>
        <v>11400</v>
      </c>
      <c r="AI29" s="22">
        <f t="shared" si="122"/>
        <v>11400</v>
      </c>
      <c r="AJ29" s="22">
        <f t="shared" si="122"/>
        <v>11400</v>
      </c>
      <c r="AK29" s="22">
        <f t="shared" si="122"/>
        <v>11400</v>
      </c>
      <c r="AL29" s="22">
        <f t="shared" si="122"/>
        <v>5700</v>
      </c>
      <c r="AM29" s="22">
        <f t="shared" si="122"/>
        <v>0</v>
      </c>
      <c r="AN29" s="22">
        <f t="shared" si="122"/>
        <v>0</v>
      </c>
      <c r="AO29" s="22">
        <f t="shared" si="122"/>
        <v>0</v>
      </c>
      <c r="AP29" s="30">
        <f>SUM(AD29:AO29)</f>
        <v>102600</v>
      </c>
      <c r="AQ29" s="22">
        <f t="shared" si="19"/>
        <v>57000</v>
      </c>
      <c r="AR29" s="22">
        <f t="shared" si="2"/>
        <v>58900</v>
      </c>
      <c r="AS29" s="22">
        <f t="shared" si="3"/>
        <v>57000</v>
      </c>
      <c r="AT29" s="22">
        <f t="shared" si="4"/>
        <v>66500</v>
      </c>
      <c r="AU29" s="30">
        <f t="shared" si="20"/>
        <v>239400</v>
      </c>
      <c r="AV29" s="30">
        <f t="shared" si="21"/>
        <v>387600</v>
      </c>
    </row>
    <row r="30" spans="1:48" x14ac:dyDescent="0.4">
      <c r="A30" s="185" t="s">
        <v>490</v>
      </c>
      <c r="B30" s="24"/>
      <c r="D30" s="202" t="s">
        <v>262</v>
      </c>
      <c r="E30" s="2" t="s">
        <v>194</v>
      </c>
      <c r="F30" s="27" t="s">
        <v>49</v>
      </c>
      <c r="G30" s="25">
        <v>100000</v>
      </c>
      <c r="H30" s="25" t="s">
        <v>13</v>
      </c>
      <c r="I30" s="25" t="s">
        <v>71</v>
      </c>
      <c r="J30" s="25">
        <f t="shared" si="121"/>
        <v>95000</v>
      </c>
      <c r="K30" s="258">
        <f>+'(PFS CMO) PFS 생산배치수_240923'!J87/2</f>
        <v>0</v>
      </c>
      <c r="L30" s="205">
        <f>+'(PFS CMO) PFS 생산배치수_240923'!J87/2+'(PFS CMO) PFS 생산배치수_240923'!K87/2</f>
        <v>0</v>
      </c>
      <c r="M30" s="205">
        <f>+'(PFS CMO) PFS 생산배치수_240923'!K87/2+'(PFS CMO) PFS 생산배치수_240923'!L87/2</f>
        <v>0.5</v>
      </c>
      <c r="N30" s="205">
        <f>+'(PFS CMO) PFS 생산배치수_240923'!L87/2+'(PFS CMO) PFS 생산배치수_240923'!M87/2</f>
        <v>1</v>
      </c>
      <c r="O30" s="205">
        <f>+'(PFS CMO) PFS 생산배치수_240923'!M87/2+'(PFS CMO) PFS 생산배치수_240923'!N87/2</f>
        <v>1</v>
      </c>
      <c r="P30" s="205">
        <f>+'(PFS CMO) PFS 생산배치수_240923'!N87/2+'(PFS CMO) PFS 생산배치수_240923'!O87/2</f>
        <v>1</v>
      </c>
      <c r="Q30" s="258">
        <f>+'(PFS CMO) PFS 생산배치수_240923'!O87/2+'(PFS CMO) PFS 생산배치수_240923'!P87/2</f>
        <v>0.5</v>
      </c>
      <c r="R30" s="205">
        <f>+'(PFS CMO) PFS 생산배치수_240923'!P87/2+'(PFS CMO) PFS 생산배치수_240923'!Q87/2</f>
        <v>0.5</v>
      </c>
      <c r="S30" s="260">
        <f>+'(PFS CMO) PFS 생산배치수_240923'!Q87/2+'(PFS CMO) PFS 생산배치수_240923'!R87/2</f>
        <v>1</v>
      </c>
      <c r="T30" s="150">
        <f>+'(PFS CMO) PFS 생산배치수_240923'!R87/2+'(PFS CMO) PFS 생산배치수_240923'!S87/2</f>
        <v>0.5</v>
      </c>
      <c r="U30" s="150">
        <f>+'(PFS CMO) PFS 생산배치수_240923'!S87/2+'(PFS CMO) PFS 생산배치수_240923'!T87/2</f>
        <v>0</v>
      </c>
      <c r="V30" s="150">
        <f>+'(PFS CMO) PFS 생산배치수_240923'!T87/2+'(PFS CMO) PFS 생산배치수_240923'!U87/2</f>
        <v>0</v>
      </c>
      <c r="W30" s="30">
        <f>SUM(K30:V30)</f>
        <v>6</v>
      </c>
      <c r="X30" s="260">
        <f>+'(PFS CMO) PFS 생산배치수_240923'!U87/2+'(PFS CMO) PFS 생산배치수_240923'!W87*0.833333333333333</f>
        <v>1.6666666666666667</v>
      </c>
      <c r="Y30" s="150">
        <f>+'(PFS CMO) PFS 생산배치수_240923'!W87/6+'(PFS CMO) PFS 생산배치수_240923'!X87*0.833333333333333</f>
        <v>2.8333333333333335</v>
      </c>
      <c r="Z30" s="150">
        <f>+'(PFS CMO) PFS 생산배치수_240923'!X87/6+'(PFS CMO) PFS 생산배치수_240923'!Y87*0.833333333333333</f>
        <v>2.166666666666667</v>
      </c>
      <c r="AA30" s="150">
        <f>+'(PFS CMO) PFS 생산배치수_240923'!Y87/6+'(PFS CMO) PFS 생산배치수_240923'!Z87*0.833333333333333</f>
        <v>2</v>
      </c>
      <c r="AB30" s="30">
        <f t="shared" si="7"/>
        <v>8.6666666666666679</v>
      </c>
      <c r="AC30" s="30">
        <f>+'(PFS CMO) PFS 생산배치수_240923'!AB87</f>
        <v>9</v>
      </c>
      <c r="AD30" s="22">
        <f t="shared" si="122"/>
        <v>0</v>
      </c>
      <c r="AE30" s="22">
        <f t="shared" si="122"/>
        <v>0</v>
      </c>
      <c r="AF30" s="22">
        <f t="shared" si="122"/>
        <v>47500</v>
      </c>
      <c r="AG30" s="22">
        <f t="shared" si="122"/>
        <v>95000</v>
      </c>
      <c r="AH30" s="22">
        <f t="shared" si="122"/>
        <v>95000</v>
      </c>
      <c r="AI30" s="22">
        <f t="shared" si="122"/>
        <v>95000</v>
      </c>
      <c r="AJ30" s="22">
        <f t="shared" si="122"/>
        <v>47500</v>
      </c>
      <c r="AK30" s="22">
        <f t="shared" si="122"/>
        <v>47500</v>
      </c>
      <c r="AL30" s="22">
        <f t="shared" si="122"/>
        <v>95000</v>
      </c>
      <c r="AM30" s="22">
        <f t="shared" si="122"/>
        <v>47500</v>
      </c>
      <c r="AN30" s="22">
        <f t="shared" si="122"/>
        <v>0</v>
      </c>
      <c r="AO30" s="22">
        <f t="shared" si="122"/>
        <v>0</v>
      </c>
      <c r="AP30" s="30">
        <f>SUM(AD30:AO30)</f>
        <v>570000</v>
      </c>
      <c r="AQ30" s="22">
        <f t="shared" si="19"/>
        <v>158333.33333333334</v>
      </c>
      <c r="AR30" s="22">
        <f t="shared" si="2"/>
        <v>269166.66666666669</v>
      </c>
      <c r="AS30" s="22">
        <f t="shared" si="3"/>
        <v>205833.33333333337</v>
      </c>
      <c r="AT30" s="22">
        <f t="shared" si="4"/>
        <v>190000</v>
      </c>
      <c r="AU30" s="30">
        <f t="shared" si="20"/>
        <v>823333.33333333337</v>
      </c>
      <c r="AV30" s="30">
        <f t="shared" si="21"/>
        <v>855000</v>
      </c>
    </row>
    <row r="31" spans="1:48" x14ac:dyDescent="0.4">
      <c r="A31" s="185" t="s">
        <v>490</v>
      </c>
      <c r="B31" s="24"/>
      <c r="D31" s="202" t="s">
        <v>81</v>
      </c>
      <c r="E31" s="2" t="s">
        <v>194</v>
      </c>
      <c r="F31" s="27" t="s">
        <v>49</v>
      </c>
      <c r="G31" s="25">
        <v>20000</v>
      </c>
      <c r="H31" s="25" t="s">
        <v>13</v>
      </c>
      <c r="I31" s="25" t="s">
        <v>71</v>
      </c>
      <c r="J31" s="25">
        <f t="shared" si="121"/>
        <v>19000</v>
      </c>
      <c r="K31" s="258">
        <f>1+'(PFS CMO) PFS 생산배치수_240923'!J101/2</f>
        <v>1.5</v>
      </c>
      <c r="L31" s="205">
        <f>+'(PFS CMO) PFS 생산배치수_240923'!J101/2+'(PFS CMO) PFS 생산배치수_240923'!K101/2</f>
        <v>1</v>
      </c>
      <c r="M31" s="205">
        <f>+'(PFS CMO) PFS 생산배치수_240923'!K101/2+'(PFS CMO) PFS 생산배치수_240923'!L101/2</f>
        <v>1.5</v>
      </c>
      <c r="N31" s="205">
        <f>+'(PFS CMO) PFS 생산배치수_240923'!L101/2+'(PFS CMO) PFS 생산배치수_240923'!M101/2</f>
        <v>1</v>
      </c>
      <c r="O31" s="205">
        <f>+'(PFS CMO) PFS 생산배치수_240923'!M101/2+'(PFS CMO) PFS 생산배치수_240923'!N101/2</f>
        <v>1</v>
      </c>
      <c r="P31" s="205">
        <f>+'(PFS CMO) PFS 생산배치수_240923'!N101/2+'(PFS CMO) PFS 생산배치수_240923'!O101/2</f>
        <v>2</v>
      </c>
      <c r="Q31" s="258">
        <f>+'(PFS CMO) PFS 생산배치수_240923'!O101/2+'(PFS CMO) PFS 생산배치수_240923'!P101/2</f>
        <v>1.5</v>
      </c>
      <c r="R31" s="205">
        <f>+'(PFS CMO) PFS 생산배치수_240923'!P101/2+'(PFS CMO) PFS 생산배치수_240923'!Q101/2</f>
        <v>2</v>
      </c>
      <c r="S31" s="260">
        <f>+'(PFS CMO) PFS 생산배치수_240923'!Q101/2+'(PFS CMO) PFS 생산배치수_240923'!R101/2</f>
        <v>2.5</v>
      </c>
      <c r="T31" s="150">
        <f>+'(PFS CMO) PFS 생산배치수_240923'!R101/2+'(PFS CMO) PFS 생산배치수_240923'!S101/2</f>
        <v>1</v>
      </c>
      <c r="U31" s="150">
        <f>+'(PFS CMO) PFS 생산배치수_240923'!S101/2+'(PFS CMO) PFS 생산배치수_240923'!T101/2</f>
        <v>0.5</v>
      </c>
      <c r="V31" s="150">
        <f>+'(PFS CMO) PFS 생산배치수_240923'!T101/2+'(PFS CMO) PFS 생산배치수_240923'!U101/2</f>
        <v>0.5</v>
      </c>
      <c r="W31" s="30">
        <f t="shared" ref="W31" si="123">SUM(K31:V31)</f>
        <v>16</v>
      </c>
      <c r="X31" s="260">
        <f>+'(PFS CMO) PFS 생산배치수_240923'!U101/2+'(PFS CMO) PFS 생산배치수_240923'!W101*0.833333333333333</f>
        <v>3.3333333333333335</v>
      </c>
      <c r="Y31" s="150">
        <f>+'(PFS CMO) PFS 생산배치수_240923'!W101/6+'(PFS CMO) PFS 생산배치수_240923'!X101*0.833333333333333</f>
        <v>3.1666666666666665</v>
      </c>
      <c r="Z31" s="150">
        <f>+'(PFS CMO) PFS 생산배치수_240923'!X101/6+'(PFS CMO) PFS 생산배치수_240923'!Y101*0.833333333333333</f>
        <v>3.8333333333333335</v>
      </c>
      <c r="AA31" s="150">
        <f>+'(PFS CMO) PFS 생산배치수_240923'!Y101/6+'(PFS CMO) PFS 생산배치수_240923'!Z101*0.833333333333333</f>
        <v>4.8333333333333339</v>
      </c>
      <c r="AB31" s="30">
        <f t="shared" si="7"/>
        <v>15.166666666666668</v>
      </c>
      <c r="AC31" s="30">
        <f>+'(PFS CMO) PFS 생산배치수_240923'!AB101</f>
        <v>20</v>
      </c>
      <c r="AD31" s="22">
        <f t="shared" ref="AD31" si="124">$J31*K31</f>
        <v>28500</v>
      </c>
      <c r="AE31" s="22">
        <f t="shared" ref="AE31" si="125">$J31*L31</f>
        <v>19000</v>
      </c>
      <c r="AF31" s="22">
        <f t="shared" ref="AF31" si="126">$J31*M31</f>
        <v>28500</v>
      </c>
      <c r="AG31" s="22">
        <f t="shared" ref="AG31" si="127">$J31*N31</f>
        <v>19000</v>
      </c>
      <c r="AH31" s="22">
        <f t="shared" ref="AH31" si="128">$J31*O31</f>
        <v>19000</v>
      </c>
      <c r="AI31" s="22">
        <f t="shared" ref="AI31" si="129">$J31*P31</f>
        <v>38000</v>
      </c>
      <c r="AJ31" s="22">
        <f t="shared" ref="AJ31" si="130">$J31*Q31</f>
        <v>28500</v>
      </c>
      <c r="AK31" s="22">
        <f t="shared" ref="AK31" si="131">$J31*R31</f>
        <v>38000</v>
      </c>
      <c r="AL31" s="22">
        <f t="shared" ref="AL31" si="132">$J31*S31</f>
        <v>47500</v>
      </c>
      <c r="AM31" s="22">
        <f t="shared" ref="AM31" si="133">$J31*T31</f>
        <v>19000</v>
      </c>
      <c r="AN31" s="22">
        <f t="shared" ref="AN31" si="134">$J31*U31</f>
        <v>9500</v>
      </c>
      <c r="AO31" s="22">
        <f t="shared" ref="AO31" si="135">$J31*V31</f>
        <v>9500</v>
      </c>
      <c r="AP31" s="30">
        <f t="shared" ref="AP31" si="136">SUM(AD31:AO31)</f>
        <v>304000</v>
      </c>
      <c r="AQ31" s="22">
        <f t="shared" si="19"/>
        <v>63333.333333333336</v>
      </c>
      <c r="AR31" s="22">
        <f t="shared" si="2"/>
        <v>60166.666666666664</v>
      </c>
      <c r="AS31" s="22">
        <f t="shared" si="3"/>
        <v>72833.333333333343</v>
      </c>
      <c r="AT31" s="22">
        <f t="shared" si="4"/>
        <v>91833.333333333343</v>
      </c>
      <c r="AU31" s="30">
        <f t="shared" si="20"/>
        <v>288166.66666666669</v>
      </c>
      <c r="AV31" s="30">
        <f t="shared" si="21"/>
        <v>380000</v>
      </c>
    </row>
    <row r="32" spans="1:48" s="653" customFormat="1" hidden="1" outlineLevel="1" x14ac:dyDescent="0.4">
      <c r="A32" s="646" t="s">
        <v>434</v>
      </c>
      <c r="B32" s="647" t="str">
        <f t="shared" ref="B32:B39" si="137">F32&amp;C32</f>
        <v>PFS상업3028801</v>
      </c>
      <c r="C32" s="648">
        <v>3028801</v>
      </c>
      <c r="D32" s="649" t="s">
        <v>193</v>
      </c>
      <c r="E32" s="647" t="s">
        <v>39</v>
      </c>
      <c r="F32" s="650" t="s">
        <v>49</v>
      </c>
      <c r="G32" s="648">
        <v>100000</v>
      </c>
      <c r="H32" s="648" t="s">
        <v>13</v>
      </c>
      <c r="I32" s="648" t="s">
        <v>69</v>
      </c>
      <c r="J32" s="648">
        <f>G32*0.9</f>
        <v>90000</v>
      </c>
      <c r="K32" s="654"/>
      <c r="L32" s="655"/>
      <c r="M32" s="655"/>
      <c r="N32" s="655"/>
      <c r="O32" s="655"/>
      <c r="P32" s="655"/>
      <c r="Q32" s="654"/>
      <c r="R32" s="655"/>
      <c r="S32" s="656"/>
      <c r="T32" s="655"/>
      <c r="U32" s="655"/>
      <c r="V32" s="655"/>
      <c r="W32" s="651">
        <f>SUM(K32:V32)</f>
        <v>0</v>
      </c>
      <c r="X32" s="656"/>
      <c r="Y32" s="655"/>
      <c r="Z32" s="655"/>
      <c r="AA32" s="655"/>
      <c r="AB32" s="651">
        <f>SUM(P32:AA32)</f>
        <v>0</v>
      </c>
      <c r="AC32" s="651">
        <f>SUM(Q32:AB32)</f>
        <v>0</v>
      </c>
      <c r="AD32" s="652">
        <f>$J32*K32</f>
        <v>0</v>
      </c>
      <c r="AE32" s="652">
        <f t="shared" si="37"/>
        <v>0</v>
      </c>
      <c r="AF32" s="652">
        <f t="shared" si="9"/>
        <v>0</v>
      </c>
      <c r="AG32" s="652">
        <f t="shared" si="10"/>
        <v>0</v>
      </c>
      <c r="AH32" s="652">
        <f t="shared" si="38"/>
        <v>0</v>
      </c>
      <c r="AI32" s="652">
        <f t="shared" si="11"/>
        <v>0</v>
      </c>
      <c r="AJ32" s="652">
        <f t="shared" si="12"/>
        <v>0</v>
      </c>
      <c r="AK32" s="652">
        <f t="shared" si="13"/>
        <v>0</v>
      </c>
      <c r="AL32" s="652">
        <f t="shared" si="14"/>
        <v>0</v>
      </c>
      <c r="AM32" s="652">
        <f t="shared" si="15"/>
        <v>0</v>
      </c>
      <c r="AN32" s="652">
        <f t="shared" si="16"/>
        <v>0</v>
      </c>
      <c r="AO32" s="652">
        <f t="shared" si="17"/>
        <v>0</v>
      </c>
      <c r="AP32" s="651">
        <f>SUM(AD32:AO32)</f>
        <v>0</v>
      </c>
      <c r="AQ32" s="652">
        <f t="shared" ref="AQ32:AQ39" si="138">$J32*X32</f>
        <v>0</v>
      </c>
      <c r="AR32" s="652">
        <f t="shared" ref="AR32:AR39" si="139">$J32*Y32</f>
        <v>0</v>
      </c>
      <c r="AS32" s="652">
        <f t="shared" ref="AS32:AS39" si="140">$J32*Z32</f>
        <v>0</v>
      </c>
      <c r="AT32" s="652">
        <f t="shared" ref="AT32:AT39" si="141">$J32*AA32</f>
        <v>0</v>
      </c>
      <c r="AU32" s="651">
        <f>SUM(AI32:AT32)</f>
        <v>0</v>
      </c>
      <c r="AV32" s="651">
        <f>SUM(AJ32:AU32)</f>
        <v>0</v>
      </c>
    </row>
    <row r="33" spans="1:48" s="16" customFormat="1" hidden="1" outlineLevel="1" x14ac:dyDescent="0.4">
      <c r="A33" s="644" t="s">
        <v>433</v>
      </c>
      <c r="B33" s="17" t="str">
        <f t="shared" si="137"/>
        <v>PFS상업3019001</v>
      </c>
      <c r="C33" s="18">
        <v>3019001</v>
      </c>
      <c r="D33" s="19" t="s">
        <v>17</v>
      </c>
      <c r="E33" s="17" t="s">
        <v>39</v>
      </c>
      <c r="F33" s="20" t="s">
        <v>49</v>
      </c>
      <c r="G33" s="18">
        <v>100000</v>
      </c>
      <c r="H33" s="18" t="s">
        <v>13</v>
      </c>
      <c r="I33" s="18" t="s">
        <v>69</v>
      </c>
      <c r="J33" s="18">
        <f t="shared" ref="J33:J39" si="142">G33*0.9</f>
        <v>90000</v>
      </c>
      <c r="K33" s="258"/>
      <c r="L33" s="205"/>
      <c r="M33" s="205"/>
      <c r="N33" s="205"/>
      <c r="O33" s="205"/>
      <c r="P33" s="205"/>
      <c r="Q33" s="258"/>
      <c r="R33" s="205"/>
      <c r="S33" s="260"/>
      <c r="T33" s="150"/>
      <c r="U33" s="150"/>
      <c r="V33" s="150"/>
      <c r="W33" s="23">
        <f t="shared" ref="W33:W39" si="143">SUM(K33:V33)</f>
        <v>0</v>
      </c>
      <c r="X33" s="260"/>
      <c r="Y33" s="150"/>
      <c r="Z33" s="150"/>
      <c r="AA33" s="150"/>
      <c r="AB33" s="23">
        <f t="shared" ref="AB33:AC39" si="144">SUM(P33:AA33)</f>
        <v>0</v>
      </c>
      <c r="AC33" s="23">
        <f t="shared" si="144"/>
        <v>0</v>
      </c>
      <c r="AD33" s="22">
        <f t="shared" ref="AD33:AD39" si="145">$J33*K33</f>
        <v>0</v>
      </c>
      <c r="AE33" s="150">
        <f>$J33*L33</f>
        <v>0</v>
      </c>
      <c r="AF33" s="22">
        <f t="shared" ref="AF33:AF39" si="146">$J33*M33</f>
        <v>0</v>
      </c>
      <c r="AG33" s="22">
        <f t="shared" ref="AG33:AG39" si="147">$J33*N33</f>
        <v>0</v>
      </c>
      <c r="AH33" s="22">
        <f>$J33*O33</f>
        <v>0</v>
      </c>
      <c r="AI33" s="22">
        <f t="shared" ref="AI33:AI39" si="148">$J33*P33</f>
        <v>0</v>
      </c>
      <c r="AJ33" s="22">
        <f t="shared" ref="AJ33:AJ39" si="149">$J33*Q33</f>
        <v>0</v>
      </c>
      <c r="AK33" s="22">
        <f t="shared" ref="AK33:AK39" si="150">$J33*R33</f>
        <v>0</v>
      </c>
      <c r="AL33" s="22">
        <f t="shared" ref="AL33:AL39" si="151">$J33*S33</f>
        <v>0</v>
      </c>
      <c r="AM33" s="22">
        <f t="shared" ref="AM33:AM39" si="152">$J33*T33</f>
        <v>0</v>
      </c>
      <c r="AN33" s="22">
        <f t="shared" ref="AN33:AN39" si="153">$J33*U33</f>
        <v>0</v>
      </c>
      <c r="AO33" s="22">
        <f t="shared" ref="AO33:AO39" si="154">$J33*V33</f>
        <v>0</v>
      </c>
      <c r="AP33" s="23">
        <f t="shared" ref="AP33:AP39" si="155">SUM(AD33:AO33)</f>
        <v>0</v>
      </c>
      <c r="AQ33" s="22">
        <f t="shared" si="138"/>
        <v>0</v>
      </c>
      <c r="AR33" s="22">
        <f t="shared" si="139"/>
        <v>0</v>
      </c>
      <c r="AS33" s="22">
        <f t="shared" si="140"/>
        <v>0</v>
      </c>
      <c r="AT33" s="22">
        <f t="shared" si="141"/>
        <v>0</v>
      </c>
      <c r="AU33" s="23">
        <f t="shared" ref="AU33:AV39" si="156">SUM(AI33:AT33)</f>
        <v>0</v>
      </c>
      <c r="AV33" s="23">
        <f t="shared" si="156"/>
        <v>0</v>
      </c>
    </row>
    <row r="34" spans="1:48" s="16" customFormat="1" hidden="1" outlineLevel="1" x14ac:dyDescent="0.4">
      <c r="A34" s="644" t="s">
        <v>433</v>
      </c>
      <c r="B34" s="17" t="str">
        <f t="shared" si="137"/>
        <v>PFS상업</v>
      </c>
      <c r="C34" s="18"/>
      <c r="D34" s="19" t="s">
        <v>432</v>
      </c>
      <c r="E34" s="17" t="s">
        <v>40</v>
      </c>
      <c r="F34" s="20" t="s">
        <v>49</v>
      </c>
      <c r="G34" s="18">
        <v>30000</v>
      </c>
      <c r="H34" s="18" t="s">
        <v>13</v>
      </c>
      <c r="I34" s="18" t="s">
        <v>69</v>
      </c>
      <c r="J34" s="18">
        <f t="shared" si="142"/>
        <v>27000</v>
      </c>
      <c r="K34" s="258"/>
      <c r="L34" s="205"/>
      <c r="M34" s="205"/>
      <c r="N34" s="205"/>
      <c r="O34" s="205"/>
      <c r="P34" s="205"/>
      <c r="Q34" s="258"/>
      <c r="R34" s="205"/>
      <c r="S34" s="260"/>
      <c r="T34" s="150"/>
      <c r="U34" s="150"/>
      <c r="V34" s="150"/>
      <c r="W34" s="23">
        <f t="shared" si="143"/>
        <v>0</v>
      </c>
      <c r="X34" s="260"/>
      <c r="Y34" s="150"/>
      <c r="Z34" s="150"/>
      <c r="AA34" s="150"/>
      <c r="AB34" s="23">
        <f t="shared" si="144"/>
        <v>0</v>
      </c>
      <c r="AC34" s="23">
        <f t="shared" si="144"/>
        <v>0</v>
      </c>
      <c r="AD34" s="22">
        <f t="shared" si="145"/>
        <v>0</v>
      </c>
      <c r="AE34" s="22">
        <f t="shared" ref="AE34:AE39" si="157">$J34*L34</f>
        <v>0</v>
      </c>
      <c r="AF34" s="22">
        <f t="shared" si="146"/>
        <v>0</v>
      </c>
      <c r="AG34" s="22">
        <f t="shared" si="147"/>
        <v>0</v>
      </c>
      <c r="AH34" s="22">
        <f t="shared" ref="AH34:AH39" si="158">$J34*O34</f>
        <v>0</v>
      </c>
      <c r="AI34" s="22">
        <f t="shared" si="148"/>
        <v>0</v>
      </c>
      <c r="AJ34" s="22">
        <f t="shared" si="149"/>
        <v>0</v>
      </c>
      <c r="AK34" s="22">
        <f t="shared" si="150"/>
        <v>0</v>
      </c>
      <c r="AL34" s="22">
        <f t="shared" si="151"/>
        <v>0</v>
      </c>
      <c r="AM34" s="22">
        <f t="shared" si="152"/>
        <v>0</v>
      </c>
      <c r="AN34" s="22">
        <f t="shared" si="153"/>
        <v>0</v>
      </c>
      <c r="AO34" s="22">
        <f t="shared" si="154"/>
        <v>0</v>
      </c>
      <c r="AP34" s="23">
        <f t="shared" si="155"/>
        <v>0</v>
      </c>
      <c r="AQ34" s="22">
        <f t="shared" si="138"/>
        <v>0</v>
      </c>
      <c r="AR34" s="22">
        <f t="shared" si="139"/>
        <v>0</v>
      </c>
      <c r="AS34" s="22">
        <f t="shared" si="140"/>
        <v>0</v>
      </c>
      <c r="AT34" s="22">
        <f t="shared" si="141"/>
        <v>0</v>
      </c>
      <c r="AU34" s="23">
        <f t="shared" si="156"/>
        <v>0</v>
      </c>
      <c r="AV34" s="23">
        <f t="shared" si="156"/>
        <v>0</v>
      </c>
    </row>
    <row r="35" spans="1:48" s="16" customFormat="1" hidden="1" outlineLevel="1" x14ac:dyDescent="0.4">
      <c r="A35" s="644" t="s">
        <v>433</v>
      </c>
      <c r="B35" s="17" t="str">
        <f t="shared" si="137"/>
        <v>PFS상업3019801</v>
      </c>
      <c r="C35" s="18">
        <v>3019801</v>
      </c>
      <c r="D35" s="19" t="s">
        <v>18</v>
      </c>
      <c r="E35" s="17" t="s">
        <v>40</v>
      </c>
      <c r="F35" s="20" t="s">
        <v>49</v>
      </c>
      <c r="G35" s="18">
        <v>94000</v>
      </c>
      <c r="H35" s="18" t="s">
        <v>13</v>
      </c>
      <c r="I35" s="18" t="s">
        <v>69</v>
      </c>
      <c r="J35" s="18">
        <f t="shared" si="142"/>
        <v>84600</v>
      </c>
      <c r="K35" s="258"/>
      <c r="L35" s="205"/>
      <c r="M35" s="205"/>
      <c r="N35" s="205"/>
      <c r="O35" s="205"/>
      <c r="P35" s="205"/>
      <c r="Q35" s="258"/>
      <c r="R35" s="205"/>
      <c r="S35" s="260"/>
      <c r="T35" s="150"/>
      <c r="U35" s="150"/>
      <c r="V35" s="150"/>
      <c r="W35" s="23">
        <f t="shared" si="143"/>
        <v>0</v>
      </c>
      <c r="X35" s="260"/>
      <c r="Y35" s="150"/>
      <c r="Z35" s="150"/>
      <c r="AA35" s="150"/>
      <c r="AB35" s="23">
        <f t="shared" si="144"/>
        <v>0</v>
      </c>
      <c r="AC35" s="23">
        <f t="shared" si="144"/>
        <v>0</v>
      </c>
      <c r="AD35" s="22">
        <f t="shared" si="145"/>
        <v>0</v>
      </c>
      <c r="AE35" s="22">
        <f t="shared" si="157"/>
        <v>0</v>
      </c>
      <c r="AF35" s="22">
        <f t="shared" si="146"/>
        <v>0</v>
      </c>
      <c r="AG35" s="22">
        <f t="shared" si="147"/>
        <v>0</v>
      </c>
      <c r="AH35" s="22">
        <f t="shared" si="158"/>
        <v>0</v>
      </c>
      <c r="AI35" s="22">
        <f t="shared" si="148"/>
        <v>0</v>
      </c>
      <c r="AJ35" s="22">
        <f t="shared" si="149"/>
        <v>0</v>
      </c>
      <c r="AK35" s="22">
        <f t="shared" si="150"/>
        <v>0</v>
      </c>
      <c r="AL35" s="22">
        <f t="shared" si="151"/>
        <v>0</v>
      </c>
      <c r="AM35" s="22">
        <f t="shared" si="152"/>
        <v>0</v>
      </c>
      <c r="AN35" s="22">
        <f t="shared" si="153"/>
        <v>0</v>
      </c>
      <c r="AO35" s="22">
        <f t="shared" si="154"/>
        <v>0</v>
      </c>
      <c r="AP35" s="23">
        <f t="shared" si="155"/>
        <v>0</v>
      </c>
      <c r="AQ35" s="22">
        <f t="shared" si="138"/>
        <v>0</v>
      </c>
      <c r="AR35" s="22">
        <f t="shared" si="139"/>
        <v>0</v>
      </c>
      <c r="AS35" s="22">
        <f t="shared" si="140"/>
        <v>0</v>
      </c>
      <c r="AT35" s="22">
        <f t="shared" si="141"/>
        <v>0</v>
      </c>
      <c r="AU35" s="23">
        <f t="shared" si="156"/>
        <v>0</v>
      </c>
      <c r="AV35" s="23">
        <f t="shared" si="156"/>
        <v>0</v>
      </c>
    </row>
    <row r="36" spans="1:48" s="16" customFormat="1" hidden="1" outlineLevel="1" x14ac:dyDescent="0.4">
      <c r="A36" s="644" t="s">
        <v>433</v>
      </c>
      <c r="B36" s="17" t="str">
        <f t="shared" si="137"/>
        <v>PFS상업3019401</v>
      </c>
      <c r="C36" s="18">
        <v>3019401</v>
      </c>
      <c r="D36" s="19" t="s">
        <v>19</v>
      </c>
      <c r="E36" s="17" t="s">
        <v>40</v>
      </c>
      <c r="F36" s="20" t="s">
        <v>49</v>
      </c>
      <c r="G36" s="18">
        <v>90000</v>
      </c>
      <c r="H36" s="18" t="s">
        <v>13</v>
      </c>
      <c r="I36" s="18" t="s">
        <v>69</v>
      </c>
      <c r="J36" s="18">
        <f t="shared" si="142"/>
        <v>81000</v>
      </c>
      <c r="K36" s="258"/>
      <c r="L36" s="205"/>
      <c r="M36" s="205"/>
      <c r="N36" s="205"/>
      <c r="O36" s="205"/>
      <c r="P36" s="205"/>
      <c r="Q36" s="258"/>
      <c r="R36" s="205"/>
      <c r="S36" s="260"/>
      <c r="T36" s="150"/>
      <c r="U36" s="150"/>
      <c r="V36" s="150"/>
      <c r="W36" s="23">
        <f t="shared" si="143"/>
        <v>0</v>
      </c>
      <c r="X36" s="260"/>
      <c r="Y36" s="150"/>
      <c r="Z36" s="150"/>
      <c r="AA36" s="150"/>
      <c r="AB36" s="23">
        <f t="shared" si="144"/>
        <v>0</v>
      </c>
      <c r="AC36" s="23">
        <f t="shared" si="144"/>
        <v>0</v>
      </c>
      <c r="AD36" s="22">
        <f t="shared" si="145"/>
        <v>0</v>
      </c>
      <c r="AE36" s="22">
        <f t="shared" si="157"/>
        <v>0</v>
      </c>
      <c r="AF36" s="22">
        <f t="shared" si="146"/>
        <v>0</v>
      </c>
      <c r="AG36" s="22">
        <f t="shared" si="147"/>
        <v>0</v>
      </c>
      <c r="AH36" s="22">
        <f t="shared" si="158"/>
        <v>0</v>
      </c>
      <c r="AI36" s="22">
        <f t="shared" si="148"/>
        <v>0</v>
      </c>
      <c r="AJ36" s="22">
        <f t="shared" si="149"/>
        <v>0</v>
      </c>
      <c r="AK36" s="22">
        <f t="shared" si="150"/>
        <v>0</v>
      </c>
      <c r="AL36" s="22">
        <f t="shared" si="151"/>
        <v>0</v>
      </c>
      <c r="AM36" s="22">
        <f t="shared" si="152"/>
        <v>0</v>
      </c>
      <c r="AN36" s="22">
        <f t="shared" si="153"/>
        <v>0</v>
      </c>
      <c r="AO36" s="22">
        <f t="shared" si="154"/>
        <v>0</v>
      </c>
      <c r="AP36" s="23">
        <f t="shared" si="155"/>
        <v>0</v>
      </c>
      <c r="AQ36" s="22">
        <f t="shared" si="138"/>
        <v>0</v>
      </c>
      <c r="AR36" s="22">
        <f t="shared" si="139"/>
        <v>0</v>
      </c>
      <c r="AS36" s="22">
        <f t="shared" si="140"/>
        <v>0</v>
      </c>
      <c r="AT36" s="22">
        <f t="shared" si="141"/>
        <v>0</v>
      </c>
      <c r="AU36" s="23">
        <f t="shared" si="156"/>
        <v>0</v>
      </c>
      <c r="AV36" s="23">
        <f t="shared" si="156"/>
        <v>0</v>
      </c>
    </row>
    <row r="37" spans="1:48" hidden="1" outlineLevel="1" x14ac:dyDescent="0.4">
      <c r="A37" s="644" t="s">
        <v>433</v>
      </c>
      <c r="B37" s="24" t="str">
        <f t="shared" si="137"/>
        <v>PFS상업3027501</v>
      </c>
      <c r="C37" s="25">
        <v>3027501</v>
      </c>
      <c r="D37" s="26" t="s">
        <v>20</v>
      </c>
      <c r="E37" s="24" t="s">
        <v>41</v>
      </c>
      <c r="F37" s="27" t="s">
        <v>49</v>
      </c>
      <c r="G37" s="18">
        <v>18000</v>
      </c>
      <c r="H37" s="25" t="s">
        <v>13</v>
      </c>
      <c r="I37" s="18" t="s">
        <v>69</v>
      </c>
      <c r="J37" s="18">
        <f t="shared" si="142"/>
        <v>16200</v>
      </c>
      <c r="K37" s="258"/>
      <c r="L37" s="205"/>
      <c r="M37" s="205"/>
      <c r="N37" s="205"/>
      <c r="O37" s="205"/>
      <c r="P37" s="205"/>
      <c r="Q37" s="258"/>
      <c r="R37" s="205"/>
      <c r="S37" s="260"/>
      <c r="T37" s="150"/>
      <c r="U37" s="150"/>
      <c r="V37" s="150"/>
      <c r="W37" s="30">
        <f t="shared" si="143"/>
        <v>0</v>
      </c>
      <c r="X37" s="260"/>
      <c r="Y37" s="150"/>
      <c r="Z37" s="150"/>
      <c r="AA37" s="150"/>
      <c r="AB37" s="30">
        <f t="shared" si="144"/>
        <v>0</v>
      </c>
      <c r="AC37" s="30">
        <f t="shared" si="144"/>
        <v>0</v>
      </c>
      <c r="AD37" s="22">
        <f t="shared" si="145"/>
        <v>0</v>
      </c>
      <c r="AE37" s="22">
        <f t="shared" si="157"/>
        <v>0</v>
      </c>
      <c r="AF37" s="22">
        <f t="shared" si="146"/>
        <v>0</v>
      </c>
      <c r="AG37" s="22">
        <f t="shared" si="147"/>
        <v>0</v>
      </c>
      <c r="AH37" s="22">
        <f t="shared" si="158"/>
        <v>0</v>
      </c>
      <c r="AI37" s="22">
        <f t="shared" si="148"/>
        <v>0</v>
      </c>
      <c r="AJ37" s="22">
        <f t="shared" si="149"/>
        <v>0</v>
      </c>
      <c r="AK37" s="22">
        <f t="shared" si="150"/>
        <v>0</v>
      </c>
      <c r="AL37" s="22">
        <f t="shared" si="151"/>
        <v>0</v>
      </c>
      <c r="AM37" s="22">
        <f t="shared" si="152"/>
        <v>0</v>
      </c>
      <c r="AN37" s="22">
        <f t="shared" si="153"/>
        <v>0</v>
      </c>
      <c r="AO37" s="22">
        <f t="shared" si="154"/>
        <v>0</v>
      </c>
      <c r="AP37" s="30">
        <f t="shared" si="155"/>
        <v>0</v>
      </c>
      <c r="AQ37" s="22">
        <f t="shared" si="138"/>
        <v>0</v>
      </c>
      <c r="AR37" s="22">
        <f t="shared" si="139"/>
        <v>0</v>
      </c>
      <c r="AS37" s="22">
        <f t="shared" si="140"/>
        <v>0</v>
      </c>
      <c r="AT37" s="22">
        <f t="shared" si="141"/>
        <v>0</v>
      </c>
      <c r="AU37" s="30">
        <f t="shared" si="156"/>
        <v>0</v>
      </c>
      <c r="AV37" s="30">
        <f t="shared" si="156"/>
        <v>0</v>
      </c>
    </row>
    <row r="38" spans="1:48" hidden="1" outlineLevel="1" x14ac:dyDescent="0.4">
      <c r="A38" s="644" t="s">
        <v>433</v>
      </c>
      <c r="B38" s="24" t="str">
        <f t="shared" si="137"/>
        <v>PFS상업3027601</v>
      </c>
      <c r="C38" s="25">
        <v>3027601</v>
      </c>
      <c r="D38" s="26" t="s">
        <v>21</v>
      </c>
      <c r="E38" s="24" t="s">
        <v>41</v>
      </c>
      <c r="F38" s="27" t="s">
        <v>49</v>
      </c>
      <c r="G38" s="18">
        <v>12000</v>
      </c>
      <c r="H38" s="25" t="s">
        <v>13</v>
      </c>
      <c r="I38" s="18" t="s">
        <v>69</v>
      </c>
      <c r="J38" s="18">
        <f t="shared" si="142"/>
        <v>10800</v>
      </c>
      <c r="K38" s="258"/>
      <c r="L38" s="205"/>
      <c r="M38" s="205"/>
      <c r="N38" s="205"/>
      <c r="O38" s="205"/>
      <c r="P38" s="205"/>
      <c r="Q38" s="258"/>
      <c r="R38" s="205"/>
      <c r="S38" s="260"/>
      <c r="T38" s="150"/>
      <c r="U38" s="150"/>
      <c r="V38" s="150"/>
      <c r="W38" s="30">
        <f t="shared" si="143"/>
        <v>0</v>
      </c>
      <c r="X38" s="260"/>
      <c r="Y38" s="150"/>
      <c r="Z38" s="150"/>
      <c r="AA38" s="150"/>
      <c r="AB38" s="30">
        <f t="shared" si="144"/>
        <v>0</v>
      </c>
      <c r="AC38" s="30">
        <f t="shared" si="144"/>
        <v>0</v>
      </c>
      <c r="AD38" s="22">
        <f t="shared" si="145"/>
        <v>0</v>
      </c>
      <c r="AE38" s="22">
        <f t="shared" si="157"/>
        <v>0</v>
      </c>
      <c r="AF38" s="22">
        <f t="shared" si="146"/>
        <v>0</v>
      </c>
      <c r="AG38" s="22">
        <f t="shared" si="147"/>
        <v>0</v>
      </c>
      <c r="AH38" s="22">
        <f t="shared" si="158"/>
        <v>0</v>
      </c>
      <c r="AI38" s="22">
        <f t="shared" si="148"/>
        <v>0</v>
      </c>
      <c r="AJ38" s="22">
        <f t="shared" si="149"/>
        <v>0</v>
      </c>
      <c r="AK38" s="22">
        <f t="shared" si="150"/>
        <v>0</v>
      </c>
      <c r="AL38" s="22">
        <f t="shared" si="151"/>
        <v>0</v>
      </c>
      <c r="AM38" s="22">
        <f t="shared" si="152"/>
        <v>0</v>
      </c>
      <c r="AN38" s="22">
        <f t="shared" si="153"/>
        <v>0</v>
      </c>
      <c r="AO38" s="22">
        <f t="shared" si="154"/>
        <v>0</v>
      </c>
      <c r="AP38" s="30">
        <f t="shared" si="155"/>
        <v>0</v>
      </c>
      <c r="AQ38" s="22">
        <f t="shared" si="138"/>
        <v>0</v>
      </c>
      <c r="AR38" s="22">
        <f t="shared" si="139"/>
        <v>0</v>
      </c>
      <c r="AS38" s="22">
        <f t="shared" si="140"/>
        <v>0</v>
      </c>
      <c r="AT38" s="22">
        <f t="shared" si="141"/>
        <v>0</v>
      </c>
      <c r="AU38" s="30">
        <f t="shared" si="156"/>
        <v>0</v>
      </c>
      <c r="AV38" s="30">
        <f t="shared" si="156"/>
        <v>0</v>
      </c>
    </row>
    <row r="39" spans="1:48" hidden="1" outlineLevel="1" x14ac:dyDescent="0.4">
      <c r="A39" s="644" t="s">
        <v>433</v>
      </c>
      <c r="B39" s="24" t="str">
        <f t="shared" si="137"/>
        <v>PFS상업3027601</v>
      </c>
      <c r="C39" s="25">
        <v>3027601</v>
      </c>
      <c r="D39" s="26" t="s">
        <v>262</v>
      </c>
      <c r="E39" s="24" t="s">
        <v>41</v>
      </c>
      <c r="F39" s="27" t="s">
        <v>49</v>
      </c>
      <c r="G39" s="18">
        <v>100000</v>
      </c>
      <c r="H39" s="25" t="s">
        <v>13</v>
      </c>
      <c r="I39" s="18" t="s">
        <v>69</v>
      </c>
      <c r="J39" s="18">
        <f t="shared" si="142"/>
        <v>90000</v>
      </c>
      <c r="K39" s="258"/>
      <c r="L39" s="205"/>
      <c r="M39" s="205"/>
      <c r="N39" s="205"/>
      <c r="O39" s="205"/>
      <c r="P39" s="205"/>
      <c r="Q39" s="258"/>
      <c r="R39" s="205"/>
      <c r="S39" s="260"/>
      <c r="T39" s="150"/>
      <c r="U39" s="150"/>
      <c r="V39" s="150"/>
      <c r="W39" s="30">
        <f t="shared" si="143"/>
        <v>0</v>
      </c>
      <c r="X39" s="260"/>
      <c r="Y39" s="150"/>
      <c r="Z39" s="150"/>
      <c r="AA39" s="150"/>
      <c r="AB39" s="30">
        <f t="shared" si="144"/>
        <v>0</v>
      </c>
      <c r="AC39" s="30">
        <f t="shared" si="144"/>
        <v>0</v>
      </c>
      <c r="AD39" s="22">
        <f t="shared" si="145"/>
        <v>0</v>
      </c>
      <c r="AE39" s="22">
        <f t="shared" si="157"/>
        <v>0</v>
      </c>
      <c r="AF39" s="22">
        <f t="shared" si="146"/>
        <v>0</v>
      </c>
      <c r="AG39" s="22">
        <f t="shared" si="147"/>
        <v>0</v>
      </c>
      <c r="AH39" s="22">
        <f t="shared" si="158"/>
        <v>0</v>
      </c>
      <c r="AI39" s="22">
        <f t="shared" si="148"/>
        <v>0</v>
      </c>
      <c r="AJ39" s="22">
        <f t="shared" si="149"/>
        <v>0</v>
      </c>
      <c r="AK39" s="22">
        <f t="shared" si="150"/>
        <v>0</v>
      </c>
      <c r="AL39" s="22">
        <f t="shared" si="151"/>
        <v>0</v>
      </c>
      <c r="AM39" s="22">
        <f t="shared" si="152"/>
        <v>0</v>
      </c>
      <c r="AN39" s="22">
        <f t="shared" si="153"/>
        <v>0</v>
      </c>
      <c r="AO39" s="22">
        <f t="shared" si="154"/>
        <v>0</v>
      </c>
      <c r="AP39" s="30">
        <f t="shared" si="155"/>
        <v>0</v>
      </c>
      <c r="AQ39" s="22">
        <f t="shared" si="138"/>
        <v>0</v>
      </c>
      <c r="AR39" s="22">
        <f t="shared" si="139"/>
        <v>0</v>
      </c>
      <c r="AS39" s="22">
        <f t="shared" si="140"/>
        <v>0</v>
      </c>
      <c r="AT39" s="22">
        <f t="shared" si="141"/>
        <v>0</v>
      </c>
      <c r="AU39" s="30">
        <f t="shared" si="156"/>
        <v>0</v>
      </c>
      <c r="AV39" s="30">
        <f t="shared" si="156"/>
        <v>0</v>
      </c>
    </row>
    <row r="40" spans="1:48" hidden="1" outlineLevel="1" x14ac:dyDescent="0.4">
      <c r="A40" s="644" t="s">
        <v>433</v>
      </c>
      <c r="B40" s="24" t="str">
        <f>F40&amp;C40</f>
        <v>PFS상업3033301</v>
      </c>
      <c r="C40" s="25">
        <v>3033301</v>
      </c>
      <c r="D40" s="26" t="s">
        <v>24</v>
      </c>
      <c r="E40" s="24" t="s">
        <v>43</v>
      </c>
      <c r="F40" s="27" t="s">
        <v>49</v>
      </c>
      <c r="G40" s="18">
        <v>35000</v>
      </c>
      <c r="H40" s="25" t="s">
        <v>13</v>
      </c>
      <c r="I40" s="18" t="s">
        <v>69</v>
      </c>
      <c r="J40" s="18">
        <f>G40*0.9</f>
        <v>31500</v>
      </c>
      <c r="K40" s="258"/>
      <c r="L40" s="205"/>
      <c r="M40" s="205"/>
      <c r="N40" s="205"/>
      <c r="O40" s="205"/>
      <c r="P40" s="205"/>
      <c r="Q40" s="258"/>
      <c r="R40" s="205"/>
      <c r="S40" s="260"/>
      <c r="T40" s="150"/>
      <c r="U40" s="150"/>
      <c r="V40" s="150"/>
      <c r="W40" s="30">
        <f>SUM(K40:V40)</f>
        <v>0</v>
      </c>
      <c r="X40" s="260"/>
      <c r="Y40" s="150"/>
      <c r="Z40" s="150"/>
      <c r="AA40" s="150"/>
      <c r="AB40" s="30">
        <f>SUM(P40:AA40)</f>
        <v>0</v>
      </c>
      <c r="AC40" s="30">
        <f>SUM(Q40:AB40)</f>
        <v>0</v>
      </c>
      <c r="AD40" s="22">
        <f t="shared" ref="AD40:AO40" si="159">$J40*K40</f>
        <v>0</v>
      </c>
      <c r="AE40" s="22">
        <f t="shared" si="159"/>
        <v>0</v>
      </c>
      <c r="AF40" s="22">
        <f t="shared" si="159"/>
        <v>0</v>
      </c>
      <c r="AG40" s="22">
        <f t="shared" si="159"/>
        <v>0</v>
      </c>
      <c r="AH40" s="22">
        <f t="shared" si="159"/>
        <v>0</v>
      </c>
      <c r="AI40" s="22">
        <f t="shared" si="159"/>
        <v>0</v>
      </c>
      <c r="AJ40" s="22">
        <f t="shared" si="159"/>
        <v>0</v>
      </c>
      <c r="AK40" s="22">
        <f t="shared" si="159"/>
        <v>0</v>
      </c>
      <c r="AL40" s="22">
        <f t="shared" si="159"/>
        <v>0</v>
      </c>
      <c r="AM40" s="22">
        <f t="shared" si="159"/>
        <v>0</v>
      </c>
      <c r="AN40" s="22">
        <f t="shared" si="159"/>
        <v>0</v>
      </c>
      <c r="AO40" s="22">
        <f t="shared" si="159"/>
        <v>0</v>
      </c>
      <c r="AP40" s="30">
        <f>SUM(AD40:AO40)</f>
        <v>0</v>
      </c>
      <c r="AQ40" s="22">
        <f>$J40*X40</f>
        <v>0</v>
      </c>
      <c r="AR40" s="22">
        <f>$J40*Y40</f>
        <v>0</v>
      </c>
      <c r="AS40" s="22">
        <f>$J40*Z40</f>
        <v>0</v>
      </c>
      <c r="AT40" s="22">
        <f>$J40*AA40</f>
        <v>0</v>
      </c>
      <c r="AU40" s="30">
        <f>SUM(AI40:AT40)</f>
        <v>0</v>
      </c>
      <c r="AV40" s="30">
        <f>SUM(AJ40:AU40)</f>
        <v>0</v>
      </c>
    </row>
    <row r="41" spans="1:48" hidden="1" outlineLevel="1" x14ac:dyDescent="0.4">
      <c r="A41" s="644" t="s">
        <v>433</v>
      </c>
      <c r="B41" s="24" t="str">
        <f t="shared" ref="B41:B48" si="160">F41&amp;C41</f>
        <v>PFS상업3027301</v>
      </c>
      <c r="C41" s="25">
        <v>3027301</v>
      </c>
      <c r="D41" s="26" t="s">
        <v>22</v>
      </c>
      <c r="E41" s="24" t="s">
        <v>42</v>
      </c>
      <c r="F41" s="27" t="s">
        <v>49</v>
      </c>
      <c r="G41" s="18">
        <v>26000</v>
      </c>
      <c r="H41" s="25" t="s">
        <v>13</v>
      </c>
      <c r="I41" s="18" t="s">
        <v>69</v>
      </c>
      <c r="J41" s="18">
        <f t="shared" ref="J41:J44" si="161">G41*0.9</f>
        <v>23400</v>
      </c>
      <c r="K41" s="258"/>
      <c r="L41" s="205"/>
      <c r="M41" s="205"/>
      <c r="N41" s="205"/>
      <c r="O41" s="205"/>
      <c r="P41" s="205"/>
      <c r="Q41" s="258"/>
      <c r="R41" s="205"/>
      <c r="S41" s="260"/>
      <c r="T41" s="150"/>
      <c r="U41" s="150"/>
      <c r="V41" s="150"/>
      <c r="W41" s="30">
        <f t="shared" ref="W41:W49" si="162">SUM(K41:V41)</f>
        <v>0</v>
      </c>
      <c r="X41" s="260"/>
      <c r="Y41" s="150"/>
      <c r="Z41" s="150"/>
      <c r="AA41" s="150"/>
      <c r="AB41" s="30">
        <f t="shared" ref="AB41:AC49" si="163">SUM(P41:AA41)</f>
        <v>0</v>
      </c>
      <c r="AC41" s="30">
        <f t="shared" si="163"/>
        <v>0</v>
      </c>
      <c r="AD41" s="22">
        <f t="shared" ref="AD41:AD49" si="164">$J41*K41</f>
        <v>0</v>
      </c>
      <c r="AE41" s="22">
        <f t="shared" ref="AE41:AE49" si="165">$J41*L41</f>
        <v>0</v>
      </c>
      <c r="AF41" s="22">
        <f t="shared" ref="AF41:AF49" si="166">$J41*M41</f>
        <v>0</v>
      </c>
      <c r="AG41" s="22">
        <f t="shared" ref="AG41:AG45" si="167">$J41*N41</f>
        <v>0</v>
      </c>
      <c r="AH41" s="22">
        <f t="shared" ref="AH41:AH49" si="168">$J41*O41</f>
        <v>0</v>
      </c>
      <c r="AI41" s="22">
        <f t="shared" ref="AI41:AI49" si="169">$J41*P41</f>
        <v>0</v>
      </c>
      <c r="AJ41" s="22">
        <f t="shared" ref="AJ41:AJ49" si="170">$J41*Q41</f>
        <v>0</v>
      </c>
      <c r="AK41" s="22">
        <f t="shared" ref="AK41:AK49" si="171">$J41*R41</f>
        <v>0</v>
      </c>
      <c r="AL41" s="22">
        <f t="shared" ref="AL41:AL49" si="172">$J41*S41</f>
        <v>0</v>
      </c>
      <c r="AM41" s="22">
        <f t="shared" ref="AM41:AM49" si="173">$J41*T41</f>
        <v>0</v>
      </c>
      <c r="AN41" s="22">
        <f t="shared" ref="AN41:AN49" si="174">$J41*U41</f>
        <v>0</v>
      </c>
      <c r="AO41" s="22">
        <f t="shared" ref="AO41:AO49" si="175">$J41*V41</f>
        <v>0</v>
      </c>
      <c r="AP41" s="30">
        <f t="shared" ref="AP41:AP49" si="176">SUM(AD41:AO41)</f>
        <v>0</v>
      </c>
      <c r="AQ41" s="22">
        <f t="shared" ref="AQ41:AQ49" si="177">$J41*X41</f>
        <v>0</v>
      </c>
      <c r="AR41" s="22">
        <f t="shared" ref="AR41:AR49" si="178">$J41*Y41</f>
        <v>0</v>
      </c>
      <c r="AS41" s="22">
        <f t="shared" ref="AS41:AS49" si="179">$J41*Z41</f>
        <v>0</v>
      </c>
      <c r="AT41" s="22">
        <f t="shared" ref="AT41:AT49" si="180">$J41*AA41</f>
        <v>0</v>
      </c>
      <c r="AU41" s="30">
        <f t="shared" ref="AU41:AV49" si="181">SUM(AI41:AT41)</f>
        <v>0</v>
      </c>
      <c r="AV41" s="30">
        <f t="shared" si="181"/>
        <v>0</v>
      </c>
    </row>
    <row r="42" spans="1:48" hidden="1" outlineLevel="1" x14ac:dyDescent="0.4">
      <c r="A42" s="644" t="s">
        <v>433</v>
      </c>
      <c r="B42" s="24" t="str">
        <f t="shared" si="160"/>
        <v>PFS상업3027401</v>
      </c>
      <c r="C42" s="25">
        <v>3027401</v>
      </c>
      <c r="D42" s="26" t="s">
        <v>23</v>
      </c>
      <c r="E42" s="24" t="s">
        <v>42</v>
      </c>
      <c r="F42" s="27" t="s">
        <v>49</v>
      </c>
      <c r="G42" s="18">
        <v>13000</v>
      </c>
      <c r="H42" s="25" t="s">
        <v>13</v>
      </c>
      <c r="I42" s="18" t="s">
        <v>69</v>
      </c>
      <c r="J42" s="18">
        <f t="shared" si="161"/>
        <v>11700</v>
      </c>
      <c r="K42" s="258"/>
      <c r="L42" s="205"/>
      <c r="M42" s="205"/>
      <c r="N42" s="205"/>
      <c r="O42" s="205"/>
      <c r="P42" s="205"/>
      <c r="Q42" s="258"/>
      <c r="R42" s="205"/>
      <c r="S42" s="260"/>
      <c r="T42" s="150"/>
      <c r="U42" s="150"/>
      <c r="V42" s="150"/>
      <c r="W42" s="30">
        <f t="shared" si="162"/>
        <v>0</v>
      </c>
      <c r="X42" s="260"/>
      <c r="Y42" s="150"/>
      <c r="Z42" s="150"/>
      <c r="AA42" s="150"/>
      <c r="AB42" s="30">
        <f t="shared" si="163"/>
        <v>0</v>
      </c>
      <c r="AC42" s="30">
        <f t="shared" si="163"/>
        <v>0</v>
      </c>
      <c r="AD42" s="22">
        <f t="shared" si="164"/>
        <v>0</v>
      </c>
      <c r="AE42" s="22">
        <f t="shared" si="165"/>
        <v>0</v>
      </c>
      <c r="AF42" s="22">
        <f t="shared" si="166"/>
        <v>0</v>
      </c>
      <c r="AG42" s="22">
        <f t="shared" si="167"/>
        <v>0</v>
      </c>
      <c r="AH42" s="22">
        <f t="shared" si="168"/>
        <v>0</v>
      </c>
      <c r="AI42" s="22">
        <f t="shared" si="169"/>
        <v>0</v>
      </c>
      <c r="AJ42" s="22">
        <f t="shared" si="170"/>
        <v>0</v>
      </c>
      <c r="AK42" s="22">
        <f t="shared" si="171"/>
        <v>0</v>
      </c>
      <c r="AL42" s="22">
        <f t="shared" si="172"/>
        <v>0</v>
      </c>
      <c r="AM42" s="22">
        <f t="shared" si="173"/>
        <v>0</v>
      </c>
      <c r="AN42" s="22">
        <f t="shared" si="174"/>
        <v>0</v>
      </c>
      <c r="AO42" s="22">
        <f t="shared" si="175"/>
        <v>0</v>
      </c>
      <c r="AP42" s="30">
        <f t="shared" si="176"/>
        <v>0</v>
      </c>
      <c r="AQ42" s="22">
        <f t="shared" si="177"/>
        <v>0</v>
      </c>
      <c r="AR42" s="22">
        <f t="shared" si="178"/>
        <v>0</v>
      </c>
      <c r="AS42" s="22">
        <f t="shared" si="179"/>
        <v>0</v>
      </c>
      <c r="AT42" s="22">
        <f t="shared" si="180"/>
        <v>0</v>
      </c>
      <c r="AU42" s="30">
        <f t="shared" si="181"/>
        <v>0</v>
      </c>
      <c r="AV42" s="30">
        <f t="shared" si="181"/>
        <v>0</v>
      </c>
    </row>
    <row r="43" spans="1:48" hidden="1" outlineLevel="1" x14ac:dyDescent="0.4">
      <c r="A43" s="644" t="s">
        <v>433</v>
      </c>
      <c r="B43" s="24" t="str">
        <f t="shared" si="160"/>
        <v>PFS상업3027401</v>
      </c>
      <c r="C43" s="25">
        <v>3027401</v>
      </c>
      <c r="D43" s="26" t="s">
        <v>268</v>
      </c>
      <c r="E43" s="24" t="s">
        <v>42</v>
      </c>
      <c r="F43" s="27" t="s">
        <v>49</v>
      </c>
      <c r="G43" s="18">
        <v>100000</v>
      </c>
      <c r="H43" s="25" t="s">
        <v>13</v>
      </c>
      <c r="I43" s="18" t="s">
        <v>69</v>
      </c>
      <c r="J43" s="18">
        <f t="shared" si="161"/>
        <v>90000</v>
      </c>
      <c r="K43" s="258"/>
      <c r="L43" s="205"/>
      <c r="M43" s="205"/>
      <c r="N43" s="205"/>
      <c r="O43" s="205"/>
      <c r="P43" s="205"/>
      <c r="Q43" s="258"/>
      <c r="R43" s="205"/>
      <c r="S43" s="260"/>
      <c r="T43" s="150"/>
      <c r="U43" s="150"/>
      <c r="V43" s="150"/>
      <c r="W43" s="30">
        <f t="shared" si="162"/>
        <v>0</v>
      </c>
      <c r="X43" s="260"/>
      <c r="Y43" s="150"/>
      <c r="Z43" s="150"/>
      <c r="AA43" s="150"/>
      <c r="AB43" s="30">
        <f t="shared" si="163"/>
        <v>0</v>
      </c>
      <c r="AC43" s="30">
        <f t="shared" si="163"/>
        <v>0</v>
      </c>
      <c r="AD43" s="22">
        <f t="shared" si="164"/>
        <v>0</v>
      </c>
      <c r="AE43" s="22">
        <f t="shared" si="165"/>
        <v>0</v>
      </c>
      <c r="AF43" s="22">
        <f t="shared" si="166"/>
        <v>0</v>
      </c>
      <c r="AG43" s="22">
        <f t="shared" si="167"/>
        <v>0</v>
      </c>
      <c r="AH43" s="22">
        <f t="shared" si="168"/>
        <v>0</v>
      </c>
      <c r="AI43" s="22">
        <f t="shared" si="169"/>
        <v>0</v>
      </c>
      <c r="AJ43" s="22">
        <f t="shared" si="170"/>
        <v>0</v>
      </c>
      <c r="AK43" s="22">
        <f t="shared" si="171"/>
        <v>0</v>
      </c>
      <c r="AL43" s="22">
        <f t="shared" si="172"/>
        <v>0</v>
      </c>
      <c r="AM43" s="22">
        <f t="shared" si="173"/>
        <v>0</v>
      </c>
      <c r="AN43" s="22">
        <f t="shared" si="174"/>
        <v>0</v>
      </c>
      <c r="AO43" s="22">
        <f t="shared" si="175"/>
        <v>0</v>
      </c>
      <c r="AP43" s="30">
        <f t="shared" si="176"/>
        <v>0</v>
      </c>
      <c r="AQ43" s="22">
        <f t="shared" si="177"/>
        <v>0</v>
      </c>
      <c r="AR43" s="22">
        <f t="shared" si="178"/>
        <v>0</v>
      </c>
      <c r="AS43" s="22">
        <f t="shared" si="179"/>
        <v>0</v>
      </c>
      <c r="AT43" s="22">
        <f t="shared" si="180"/>
        <v>0</v>
      </c>
      <c r="AU43" s="30">
        <f t="shared" si="181"/>
        <v>0</v>
      </c>
      <c r="AV43" s="30">
        <f t="shared" si="181"/>
        <v>0</v>
      </c>
    </row>
    <row r="44" spans="1:48" hidden="1" outlineLevel="1" x14ac:dyDescent="0.4">
      <c r="A44" s="644" t="s">
        <v>433</v>
      </c>
      <c r="B44" s="24" t="str">
        <f t="shared" si="160"/>
        <v>PFS상업3031601</v>
      </c>
      <c r="C44" s="25">
        <v>3031601</v>
      </c>
      <c r="D44" s="26" t="s">
        <v>25</v>
      </c>
      <c r="E44" s="24" t="s">
        <v>44</v>
      </c>
      <c r="F44" s="27" t="s">
        <v>49</v>
      </c>
      <c r="G44" s="18">
        <v>20000</v>
      </c>
      <c r="H44" s="25" t="s">
        <v>13</v>
      </c>
      <c r="I44" s="18" t="s">
        <v>69</v>
      </c>
      <c r="J44" s="18">
        <f t="shared" si="161"/>
        <v>18000</v>
      </c>
      <c r="K44" s="258"/>
      <c r="L44" s="205"/>
      <c r="M44" s="205"/>
      <c r="N44" s="205"/>
      <c r="O44" s="205"/>
      <c r="P44" s="205"/>
      <c r="Q44" s="258"/>
      <c r="R44" s="258"/>
      <c r="S44" s="260"/>
      <c r="T44" s="150"/>
      <c r="U44" s="150"/>
      <c r="V44" s="150"/>
      <c r="W44" s="30">
        <f t="shared" si="162"/>
        <v>0</v>
      </c>
      <c r="X44" s="260"/>
      <c r="Y44" s="150"/>
      <c r="Z44" s="150"/>
      <c r="AA44" s="150"/>
      <c r="AB44" s="30">
        <f t="shared" si="163"/>
        <v>0</v>
      </c>
      <c r="AC44" s="30">
        <f t="shared" si="163"/>
        <v>0</v>
      </c>
      <c r="AD44" s="22">
        <f t="shared" si="164"/>
        <v>0</v>
      </c>
      <c r="AE44" s="22">
        <f t="shared" si="165"/>
        <v>0</v>
      </c>
      <c r="AF44" s="22">
        <f t="shared" si="166"/>
        <v>0</v>
      </c>
      <c r="AG44" s="22">
        <f t="shared" si="167"/>
        <v>0</v>
      </c>
      <c r="AH44" s="22">
        <f t="shared" si="168"/>
        <v>0</v>
      </c>
      <c r="AI44" s="22">
        <f t="shared" si="169"/>
        <v>0</v>
      </c>
      <c r="AJ44" s="22">
        <f t="shared" si="170"/>
        <v>0</v>
      </c>
      <c r="AK44" s="22">
        <f t="shared" si="171"/>
        <v>0</v>
      </c>
      <c r="AL44" s="22">
        <f t="shared" si="172"/>
        <v>0</v>
      </c>
      <c r="AM44" s="22">
        <f t="shared" si="173"/>
        <v>0</v>
      </c>
      <c r="AN44" s="22">
        <f t="shared" si="174"/>
        <v>0</v>
      </c>
      <c r="AO44" s="22">
        <f t="shared" si="175"/>
        <v>0</v>
      </c>
      <c r="AP44" s="30">
        <f t="shared" si="176"/>
        <v>0</v>
      </c>
      <c r="AQ44" s="22">
        <f t="shared" si="177"/>
        <v>0</v>
      </c>
      <c r="AR44" s="22">
        <f t="shared" si="178"/>
        <v>0</v>
      </c>
      <c r="AS44" s="22">
        <f t="shared" si="179"/>
        <v>0</v>
      </c>
      <c r="AT44" s="22">
        <f t="shared" si="180"/>
        <v>0</v>
      </c>
      <c r="AU44" s="30">
        <f t="shared" si="181"/>
        <v>0</v>
      </c>
      <c r="AV44" s="30">
        <f t="shared" si="181"/>
        <v>0</v>
      </c>
    </row>
    <row r="45" spans="1:48" s="55" customFormat="1" hidden="1" outlineLevel="1" x14ac:dyDescent="0.4">
      <c r="A45" s="645" t="s">
        <v>433</v>
      </c>
      <c r="B45" s="48" t="str">
        <f t="shared" si="160"/>
        <v>PFS상업3018708</v>
      </c>
      <c r="C45" s="49">
        <v>3018708</v>
      </c>
      <c r="D45" s="50" t="s">
        <v>26</v>
      </c>
      <c r="E45" s="48" t="s">
        <v>39</v>
      </c>
      <c r="F45" s="51" t="s">
        <v>49</v>
      </c>
      <c r="G45" s="49">
        <v>100000</v>
      </c>
      <c r="H45" s="49" t="s">
        <v>13</v>
      </c>
      <c r="I45" s="49" t="s">
        <v>71</v>
      </c>
      <c r="J45" s="49">
        <f>((G45*0.9))</f>
        <v>90000</v>
      </c>
      <c r="K45" s="259"/>
      <c r="L45" s="156"/>
      <c r="M45" s="156"/>
      <c r="N45" s="156"/>
      <c r="O45" s="156"/>
      <c r="P45" s="156"/>
      <c r="Q45" s="259"/>
      <c r="R45" s="252"/>
      <c r="S45" s="261"/>
      <c r="T45" s="156"/>
      <c r="U45" s="156"/>
      <c r="V45" s="156"/>
      <c r="W45" s="54">
        <f t="shared" si="162"/>
        <v>0</v>
      </c>
      <c r="X45" s="261"/>
      <c r="Y45" s="156"/>
      <c r="Z45" s="156"/>
      <c r="AA45" s="156"/>
      <c r="AB45" s="54">
        <f t="shared" si="163"/>
        <v>0</v>
      </c>
      <c r="AC45" s="54">
        <f t="shared" si="163"/>
        <v>0</v>
      </c>
      <c r="AD45" s="53">
        <f t="shared" si="164"/>
        <v>0</v>
      </c>
      <c r="AE45" s="53">
        <f t="shared" si="165"/>
        <v>0</v>
      </c>
      <c r="AF45" s="53">
        <f t="shared" si="166"/>
        <v>0</v>
      </c>
      <c r="AG45" s="53">
        <f t="shared" si="167"/>
        <v>0</v>
      </c>
      <c r="AH45" s="53">
        <f t="shared" si="168"/>
        <v>0</v>
      </c>
      <c r="AI45" s="53">
        <f t="shared" si="169"/>
        <v>0</v>
      </c>
      <c r="AJ45" s="53">
        <f t="shared" si="170"/>
        <v>0</v>
      </c>
      <c r="AK45" s="53">
        <f t="shared" si="171"/>
        <v>0</v>
      </c>
      <c r="AL45" s="53">
        <f t="shared" si="172"/>
        <v>0</v>
      </c>
      <c r="AM45" s="53">
        <f t="shared" si="173"/>
        <v>0</v>
      </c>
      <c r="AN45" s="53">
        <f t="shared" si="174"/>
        <v>0</v>
      </c>
      <c r="AO45" s="53">
        <f t="shared" si="175"/>
        <v>0</v>
      </c>
      <c r="AP45" s="54">
        <f t="shared" si="176"/>
        <v>0</v>
      </c>
      <c r="AQ45" s="53">
        <f t="shared" si="177"/>
        <v>0</v>
      </c>
      <c r="AR45" s="53">
        <f t="shared" si="178"/>
        <v>0</v>
      </c>
      <c r="AS45" s="53">
        <f t="shared" si="179"/>
        <v>0</v>
      </c>
      <c r="AT45" s="53">
        <f t="shared" si="180"/>
        <v>0</v>
      </c>
      <c r="AU45" s="54">
        <f t="shared" si="181"/>
        <v>0</v>
      </c>
      <c r="AV45" s="54">
        <f t="shared" si="181"/>
        <v>0</v>
      </c>
    </row>
    <row r="46" spans="1:48" hidden="1" outlineLevel="1" x14ac:dyDescent="0.4">
      <c r="A46" s="644" t="s">
        <v>433</v>
      </c>
      <c r="B46" s="24" t="str">
        <f t="shared" si="160"/>
        <v>PFS상업3028803</v>
      </c>
      <c r="C46" s="25">
        <v>3028803</v>
      </c>
      <c r="D46" s="26" t="s">
        <v>27</v>
      </c>
      <c r="E46" s="24" t="s">
        <v>39</v>
      </c>
      <c r="F46" s="27" t="s">
        <v>49</v>
      </c>
      <c r="G46" s="25">
        <v>100000</v>
      </c>
      <c r="H46" s="25" t="s">
        <v>13</v>
      </c>
      <c r="I46" s="25" t="s">
        <v>71</v>
      </c>
      <c r="J46" s="25">
        <f t="shared" ref="J46:J49" si="182">((G46*0.9))</f>
        <v>90000</v>
      </c>
      <c r="K46" s="258"/>
      <c r="L46" s="205"/>
      <c r="M46" s="205"/>
      <c r="N46" s="205"/>
      <c r="O46" s="205"/>
      <c r="P46" s="205"/>
      <c r="Q46" s="258"/>
      <c r="R46" s="205"/>
      <c r="S46" s="260"/>
      <c r="T46" s="150"/>
      <c r="U46" s="150"/>
      <c r="V46" s="150"/>
      <c r="W46" s="30">
        <f t="shared" si="162"/>
        <v>0</v>
      </c>
      <c r="X46" s="260"/>
      <c r="Y46" s="150"/>
      <c r="Z46" s="150"/>
      <c r="AA46" s="150"/>
      <c r="AB46" s="30">
        <f t="shared" si="163"/>
        <v>0</v>
      </c>
      <c r="AC46" s="30">
        <f t="shared" si="163"/>
        <v>0</v>
      </c>
      <c r="AD46" s="22">
        <f t="shared" si="164"/>
        <v>0</v>
      </c>
      <c r="AE46" s="22">
        <f t="shared" si="165"/>
        <v>0</v>
      </c>
      <c r="AF46" s="22">
        <f t="shared" si="166"/>
        <v>0</v>
      </c>
      <c r="AG46" s="150">
        <f>$J46*N46</f>
        <v>0</v>
      </c>
      <c r="AH46" s="22">
        <f t="shared" si="168"/>
        <v>0</v>
      </c>
      <c r="AI46" s="22">
        <f t="shared" si="169"/>
        <v>0</v>
      </c>
      <c r="AJ46" s="22">
        <f t="shared" si="170"/>
        <v>0</v>
      </c>
      <c r="AK46" s="22">
        <f t="shared" si="171"/>
        <v>0</v>
      </c>
      <c r="AL46" s="22">
        <f t="shared" si="172"/>
        <v>0</v>
      </c>
      <c r="AM46" s="22">
        <f t="shared" si="173"/>
        <v>0</v>
      </c>
      <c r="AN46" s="22">
        <f t="shared" si="174"/>
        <v>0</v>
      </c>
      <c r="AO46" s="22">
        <f t="shared" si="175"/>
        <v>0</v>
      </c>
      <c r="AP46" s="30">
        <f t="shared" si="176"/>
        <v>0</v>
      </c>
      <c r="AQ46" s="22">
        <f t="shared" si="177"/>
        <v>0</v>
      </c>
      <c r="AR46" s="22">
        <f t="shared" si="178"/>
        <v>0</v>
      </c>
      <c r="AS46" s="22">
        <f t="shared" si="179"/>
        <v>0</v>
      </c>
      <c r="AT46" s="22">
        <f t="shared" si="180"/>
        <v>0</v>
      </c>
      <c r="AU46" s="30">
        <f t="shared" si="181"/>
        <v>0</v>
      </c>
      <c r="AV46" s="30">
        <f t="shared" si="181"/>
        <v>0</v>
      </c>
    </row>
    <row r="47" spans="1:48" hidden="1" outlineLevel="1" x14ac:dyDescent="0.4">
      <c r="A47" s="644" t="s">
        <v>433</v>
      </c>
      <c r="B47" s="24" t="str">
        <f t="shared" si="160"/>
        <v>PFS상업3019905</v>
      </c>
      <c r="C47" s="25">
        <v>3019905</v>
      </c>
      <c r="D47" s="26" t="s">
        <v>28</v>
      </c>
      <c r="E47" s="24" t="s">
        <v>40</v>
      </c>
      <c r="F47" s="27" t="s">
        <v>49</v>
      </c>
      <c r="G47" s="25">
        <v>94000</v>
      </c>
      <c r="H47" s="25" t="s">
        <v>13</v>
      </c>
      <c r="I47" s="25" t="s">
        <v>71</v>
      </c>
      <c r="J47" s="25">
        <f t="shared" si="182"/>
        <v>84600</v>
      </c>
      <c r="K47" s="258"/>
      <c r="L47" s="205"/>
      <c r="M47" s="205"/>
      <c r="N47" s="205"/>
      <c r="O47" s="205"/>
      <c r="P47" s="205"/>
      <c r="Q47" s="258"/>
      <c r="R47" s="205"/>
      <c r="S47" s="260"/>
      <c r="T47" s="150"/>
      <c r="U47" s="150"/>
      <c r="V47" s="150"/>
      <c r="W47" s="30">
        <f t="shared" si="162"/>
        <v>0</v>
      </c>
      <c r="X47" s="260"/>
      <c r="Y47" s="150"/>
      <c r="Z47" s="150"/>
      <c r="AA47" s="150"/>
      <c r="AB47" s="30">
        <f t="shared" si="163"/>
        <v>0</v>
      </c>
      <c r="AC47" s="30">
        <f t="shared" si="163"/>
        <v>0</v>
      </c>
      <c r="AD47" s="22">
        <f t="shared" si="164"/>
        <v>0</v>
      </c>
      <c r="AE47" s="22">
        <f t="shared" si="165"/>
        <v>0</v>
      </c>
      <c r="AF47" s="22">
        <f t="shared" si="166"/>
        <v>0</v>
      </c>
      <c r="AG47" s="22">
        <f t="shared" ref="AG47:AG49" si="183">$J47*N47</f>
        <v>0</v>
      </c>
      <c r="AH47" s="22">
        <f t="shared" si="168"/>
        <v>0</v>
      </c>
      <c r="AI47" s="22">
        <f t="shared" si="169"/>
        <v>0</v>
      </c>
      <c r="AJ47" s="22">
        <f t="shared" si="170"/>
        <v>0</v>
      </c>
      <c r="AK47" s="22">
        <f t="shared" si="171"/>
        <v>0</v>
      </c>
      <c r="AL47" s="22">
        <f t="shared" si="172"/>
        <v>0</v>
      </c>
      <c r="AM47" s="22">
        <f t="shared" si="173"/>
        <v>0</v>
      </c>
      <c r="AN47" s="22">
        <f t="shared" si="174"/>
        <v>0</v>
      </c>
      <c r="AO47" s="22">
        <f t="shared" si="175"/>
        <v>0</v>
      </c>
      <c r="AP47" s="30">
        <f t="shared" si="176"/>
        <v>0</v>
      </c>
      <c r="AQ47" s="22">
        <f t="shared" si="177"/>
        <v>0</v>
      </c>
      <c r="AR47" s="22">
        <f t="shared" si="178"/>
        <v>0</v>
      </c>
      <c r="AS47" s="22">
        <f t="shared" si="179"/>
        <v>0</v>
      </c>
      <c r="AT47" s="22">
        <f t="shared" si="180"/>
        <v>0</v>
      </c>
      <c r="AU47" s="30">
        <f t="shared" si="181"/>
        <v>0</v>
      </c>
      <c r="AV47" s="30">
        <f t="shared" si="181"/>
        <v>0</v>
      </c>
    </row>
    <row r="48" spans="1:48" hidden="1" outlineLevel="1" x14ac:dyDescent="0.4">
      <c r="A48" s="644" t="s">
        <v>433</v>
      </c>
      <c r="B48" s="24" t="str">
        <f t="shared" si="160"/>
        <v>PFS상업3019506</v>
      </c>
      <c r="C48" s="25">
        <v>3019506</v>
      </c>
      <c r="D48" s="26" t="s">
        <v>29</v>
      </c>
      <c r="E48" s="24" t="s">
        <v>40</v>
      </c>
      <c r="F48" s="27" t="s">
        <v>49</v>
      </c>
      <c r="G48" s="25">
        <v>90000</v>
      </c>
      <c r="H48" s="25" t="s">
        <v>13</v>
      </c>
      <c r="I48" s="25" t="s">
        <v>71</v>
      </c>
      <c r="J48" s="25">
        <f t="shared" si="182"/>
        <v>81000</v>
      </c>
      <c r="K48" s="258"/>
      <c r="L48" s="205"/>
      <c r="M48" s="205"/>
      <c r="N48" s="205"/>
      <c r="O48" s="205"/>
      <c r="P48" s="205"/>
      <c r="Q48" s="258"/>
      <c r="R48" s="205"/>
      <c r="S48" s="260"/>
      <c r="T48" s="150"/>
      <c r="U48" s="150"/>
      <c r="V48" s="150"/>
      <c r="W48" s="30">
        <f t="shared" si="162"/>
        <v>0</v>
      </c>
      <c r="X48" s="260"/>
      <c r="Y48" s="150"/>
      <c r="Z48" s="150"/>
      <c r="AA48" s="150"/>
      <c r="AB48" s="30">
        <f t="shared" si="163"/>
        <v>0</v>
      </c>
      <c r="AC48" s="30">
        <f t="shared" si="163"/>
        <v>0</v>
      </c>
      <c r="AD48" s="22">
        <f t="shared" si="164"/>
        <v>0</v>
      </c>
      <c r="AE48" s="22">
        <f t="shared" si="165"/>
        <v>0</v>
      </c>
      <c r="AF48" s="22">
        <f t="shared" si="166"/>
        <v>0</v>
      </c>
      <c r="AG48" s="22">
        <f t="shared" si="183"/>
        <v>0</v>
      </c>
      <c r="AH48" s="22">
        <f t="shared" si="168"/>
        <v>0</v>
      </c>
      <c r="AI48" s="22">
        <f t="shared" si="169"/>
        <v>0</v>
      </c>
      <c r="AJ48" s="22">
        <f t="shared" si="170"/>
        <v>0</v>
      </c>
      <c r="AK48" s="22">
        <f t="shared" si="171"/>
        <v>0</v>
      </c>
      <c r="AL48" s="22">
        <f t="shared" si="172"/>
        <v>0</v>
      </c>
      <c r="AM48" s="22">
        <f t="shared" si="173"/>
        <v>0</v>
      </c>
      <c r="AN48" s="22">
        <f t="shared" si="174"/>
        <v>0</v>
      </c>
      <c r="AO48" s="22">
        <f t="shared" si="175"/>
        <v>0</v>
      </c>
      <c r="AP48" s="30">
        <f t="shared" si="176"/>
        <v>0</v>
      </c>
      <c r="AQ48" s="22">
        <f t="shared" si="177"/>
        <v>0</v>
      </c>
      <c r="AR48" s="22">
        <f t="shared" si="178"/>
        <v>0</v>
      </c>
      <c r="AS48" s="22">
        <f t="shared" si="179"/>
        <v>0</v>
      </c>
      <c r="AT48" s="22">
        <f t="shared" si="180"/>
        <v>0</v>
      </c>
      <c r="AU48" s="30">
        <f t="shared" si="181"/>
        <v>0</v>
      </c>
      <c r="AV48" s="30">
        <f t="shared" si="181"/>
        <v>0</v>
      </c>
    </row>
    <row r="49" spans="1:48" hidden="1" outlineLevel="1" x14ac:dyDescent="0.4">
      <c r="A49" s="644" t="s">
        <v>433</v>
      </c>
      <c r="B49" s="24"/>
      <c r="D49" s="202" t="s">
        <v>81</v>
      </c>
      <c r="E49" s="2" t="s">
        <v>194</v>
      </c>
      <c r="F49" s="27" t="s">
        <v>49</v>
      </c>
      <c r="G49" s="25">
        <v>20000</v>
      </c>
      <c r="H49" s="25" t="s">
        <v>13</v>
      </c>
      <c r="I49" s="25" t="s">
        <v>71</v>
      </c>
      <c r="J49" s="25">
        <f t="shared" si="182"/>
        <v>18000</v>
      </c>
      <c r="K49" s="258"/>
      <c r="L49" s="205"/>
      <c r="M49" s="205"/>
      <c r="N49" s="205"/>
      <c r="O49" s="205"/>
      <c r="P49" s="205"/>
      <c r="Q49" s="258"/>
      <c r="R49" s="205"/>
      <c r="S49" s="260"/>
      <c r="T49" s="150"/>
      <c r="U49" s="150"/>
      <c r="V49" s="150"/>
      <c r="W49" s="30">
        <f t="shared" si="162"/>
        <v>0</v>
      </c>
      <c r="X49" s="260"/>
      <c r="Y49" s="150"/>
      <c r="Z49" s="150"/>
      <c r="AA49" s="150"/>
      <c r="AB49" s="30">
        <f t="shared" si="163"/>
        <v>0</v>
      </c>
      <c r="AC49" s="30">
        <f t="shared" si="163"/>
        <v>0</v>
      </c>
      <c r="AD49" s="22">
        <f t="shared" si="164"/>
        <v>0</v>
      </c>
      <c r="AE49" s="22">
        <f t="shared" si="165"/>
        <v>0</v>
      </c>
      <c r="AF49" s="22">
        <f t="shared" si="166"/>
        <v>0</v>
      </c>
      <c r="AG49" s="22">
        <f t="shared" si="183"/>
        <v>0</v>
      </c>
      <c r="AH49" s="22">
        <f t="shared" si="168"/>
        <v>0</v>
      </c>
      <c r="AI49" s="22">
        <f t="shared" si="169"/>
        <v>0</v>
      </c>
      <c r="AJ49" s="22">
        <f t="shared" si="170"/>
        <v>0</v>
      </c>
      <c r="AK49" s="22">
        <f t="shared" si="171"/>
        <v>0</v>
      </c>
      <c r="AL49" s="22">
        <f t="shared" si="172"/>
        <v>0</v>
      </c>
      <c r="AM49" s="22">
        <f t="shared" si="173"/>
        <v>0</v>
      </c>
      <c r="AN49" s="22">
        <f t="shared" si="174"/>
        <v>0</v>
      </c>
      <c r="AO49" s="22">
        <f t="shared" si="175"/>
        <v>0</v>
      </c>
      <c r="AP49" s="30">
        <f t="shared" si="176"/>
        <v>0</v>
      </c>
      <c r="AQ49" s="22">
        <f t="shared" si="177"/>
        <v>0</v>
      </c>
      <c r="AR49" s="22">
        <f t="shared" si="178"/>
        <v>0</v>
      </c>
      <c r="AS49" s="22">
        <f t="shared" si="179"/>
        <v>0</v>
      </c>
      <c r="AT49" s="22">
        <f t="shared" si="180"/>
        <v>0</v>
      </c>
      <c r="AU49" s="30">
        <f t="shared" si="181"/>
        <v>0</v>
      </c>
      <c r="AV49" s="30">
        <f t="shared" si="181"/>
        <v>0</v>
      </c>
    </row>
    <row r="50" spans="1:48" collapsed="1" x14ac:dyDescent="0.4"/>
  </sheetData>
  <mergeCells count="1">
    <mergeCell ref="E1:J1"/>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7A71-73BF-445D-8720-0B2DE9B849D6}">
  <sheetPr codeName="Sheet8">
    <tabColor rgb="FF0000FF"/>
  </sheetPr>
  <dimension ref="A1"/>
  <sheetViews>
    <sheetView workbookViewId="0">
      <selection activeCell="J41" sqref="J41"/>
    </sheetView>
  </sheetViews>
  <sheetFormatPr defaultRowHeight="17.399999999999999" x14ac:dyDescent="0.4"/>
  <sheetData/>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8ED7-D310-4506-ADDE-45F21736BF11}">
  <sheetPr codeName="Sheet9">
    <tabColor rgb="FF92D050"/>
  </sheetPr>
  <dimension ref="A1:AB262"/>
  <sheetViews>
    <sheetView showGridLines="0" showZeros="0" zoomScale="85" zoomScaleNormal="85" workbookViewId="0">
      <pane xSplit="8" ySplit="6" topLeftCell="I141" activePane="bottomRight" state="frozen"/>
      <selection activeCell="J41" sqref="J41"/>
      <selection pane="topRight" activeCell="J41" sqref="J41"/>
      <selection pane="bottomLeft" activeCell="J41" sqref="J41"/>
      <selection pane="bottomRight" activeCell="J41" sqref="J41"/>
    </sheetView>
  </sheetViews>
  <sheetFormatPr defaultColWidth="8.8984375" defaultRowHeight="17.399999999999999" outlineLevelRow="2" outlineLevelCol="1" x14ac:dyDescent="0.4"/>
  <cols>
    <col min="1" max="1" width="8.8984375" style="38" hidden="1" customWidth="1" outlineLevel="1"/>
    <col min="2" max="2" width="6.5" style="38" customWidth="1" collapsed="1"/>
    <col min="3" max="4" width="8.8984375" style="38"/>
    <col min="5" max="5" width="24.5" style="38" customWidth="1"/>
    <col min="6" max="7" width="22.5" style="38" hidden="1" customWidth="1" outlineLevel="1"/>
    <col min="8" max="8" width="12.09765625" style="5" customWidth="1" collapsed="1"/>
    <col min="9" max="9" width="10.5" style="266" customWidth="1"/>
    <col min="10" max="21" width="10.5" style="38" customWidth="1"/>
    <col min="22" max="22" width="10.5" style="267" customWidth="1"/>
    <col min="23" max="16384" width="8.8984375" style="38"/>
  </cols>
  <sheetData>
    <row r="1" spans="1:28" ht="33" x14ac:dyDescent="0.4">
      <c r="C1" s="265" t="s">
        <v>501</v>
      </c>
      <c r="P1" s="657"/>
    </row>
    <row r="2" spans="1:28" ht="21" x14ac:dyDescent="0.4">
      <c r="C2" s="268" t="s">
        <v>502</v>
      </c>
      <c r="V2" s="269"/>
    </row>
    <row r="3" spans="1:28" ht="21" x14ac:dyDescent="0.4">
      <c r="C3" s="761" t="s">
        <v>503</v>
      </c>
      <c r="V3" s="269"/>
    </row>
    <row r="4" spans="1:28" ht="21" x14ac:dyDescent="0.4">
      <c r="C4" s="725"/>
      <c r="V4" s="269"/>
      <c r="AB4" s="269" t="s">
        <v>236</v>
      </c>
    </row>
    <row r="5" spans="1:28" x14ac:dyDescent="0.4">
      <c r="C5" s="270"/>
      <c r="D5" s="270"/>
      <c r="E5" s="271"/>
      <c r="F5" s="272"/>
      <c r="G5" s="272"/>
      <c r="H5" s="273"/>
      <c r="I5" s="270"/>
      <c r="J5" s="1916" t="s">
        <v>381</v>
      </c>
      <c r="K5" s="1917"/>
      <c r="L5" s="1917"/>
      <c r="M5" s="1917"/>
      <c r="N5" s="1917"/>
      <c r="O5" s="1917"/>
      <c r="P5" s="1917"/>
      <c r="Q5" s="1917"/>
      <c r="R5" s="1917"/>
      <c r="S5" s="1917"/>
      <c r="T5" s="1917"/>
      <c r="U5" s="1917"/>
      <c r="V5" s="1915"/>
      <c r="W5" s="1913" t="s">
        <v>512</v>
      </c>
      <c r="X5" s="1914"/>
      <c r="Y5" s="1914"/>
      <c r="Z5" s="1914"/>
      <c r="AA5" s="1915"/>
      <c r="AB5" s="382" t="s">
        <v>496</v>
      </c>
    </row>
    <row r="6" spans="1:28" x14ac:dyDescent="0.4">
      <c r="A6" s="274" t="s">
        <v>238</v>
      </c>
      <c r="C6" s="275" t="s">
        <v>239</v>
      </c>
      <c r="D6" s="275" t="s">
        <v>240</v>
      </c>
      <c r="E6" s="276" t="s">
        <v>241</v>
      </c>
      <c r="F6" s="277" t="s">
        <v>242</v>
      </c>
      <c r="G6" s="277" t="s">
        <v>243</v>
      </c>
      <c r="H6" s="278" t="s">
        <v>244</v>
      </c>
      <c r="I6" s="279" t="s">
        <v>245</v>
      </c>
      <c r="J6" s="279" t="s">
        <v>246</v>
      </c>
      <c r="K6" s="280" t="s">
        <v>247</v>
      </c>
      <c r="L6" s="280" t="s">
        <v>177</v>
      </c>
      <c r="M6" s="280" t="s">
        <v>178</v>
      </c>
      <c r="N6" s="280" t="s">
        <v>179</v>
      </c>
      <c r="O6" s="280" t="s">
        <v>180</v>
      </c>
      <c r="P6" s="280" t="s">
        <v>181</v>
      </c>
      <c r="Q6" s="280" t="s">
        <v>182</v>
      </c>
      <c r="R6" s="280" t="s">
        <v>183</v>
      </c>
      <c r="S6" s="280" t="s">
        <v>184</v>
      </c>
      <c r="T6" s="280" t="s">
        <v>185</v>
      </c>
      <c r="U6" s="281" t="s">
        <v>186</v>
      </c>
      <c r="V6" s="282" t="s">
        <v>248</v>
      </c>
      <c r="W6" s="279" t="s">
        <v>497</v>
      </c>
      <c r="X6" s="280" t="s">
        <v>498</v>
      </c>
      <c r="Y6" s="280" t="s">
        <v>499</v>
      </c>
      <c r="Z6" s="750" t="s">
        <v>500</v>
      </c>
      <c r="AA6" s="282" t="s">
        <v>248</v>
      </c>
      <c r="AB6" s="282" t="s">
        <v>248</v>
      </c>
    </row>
    <row r="7" spans="1:28" x14ac:dyDescent="0.4">
      <c r="A7" s="38">
        <v>4</v>
      </c>
      <c r="B7" s="38" t="s">
        <v>414</v>
      </c>
      <c r="C7" s="283" t="s">
        <v>249</v>
      </c>
      <c r="D7" s="283" t="s">
        <v>250</v>
      </c>
      <c r="E7" s="284" t="s">
        <v>251</v>
      </c>
      <c r="F7" s="285">
        <v>8</v>
      </c>
      <c r="G7" s="285" t="s">
        <v>252</v>
      </c>
      <c r="H7" s="286">
        <v>100000</v>
      </c>
      <c r="I7" s="287" t="s">
        <v>253</v>
      </c>
      <c r="J7" s="288">
        <v>3</v>
      </c>
      <c r="K7" s="289">
        <v>3</v>
      </c>
      <c r="L7" s="289">
        <v>3</v>
      </c>
      <c r="M7" s="289">
        <v>3</v>
      </c>
      <c r="N7" s="289">
        <v>3</v>
      </c>
      <c r="O7" s="289">
        <v>3</v>
      </c>
      <c r="P7" s="289">
        <v>3</v>
      </c>
      <c r="Q7" s="289">
        <v>2</v>
      </c>
      <c r="R7" s="289">
        <v>2</v>
      </c>
      <c r="S7" s="289">
        <v>2</v>
      </c>
      <c r="T7" s="289">
        <v>2</v>
      </c>
      <c r="U7" s="290">
        <v>2</v>
      </c>
      <c r="V7" s="291">
        <f t="shared" ref="V7:V60" si="0">SUM(J7:U7)</f>
        <v>31</v>
      </c>
      <c r="W7" s="288">
        <v>12</v>
      </c>
      <c r="X7" s="289">
        <v>11</v>
      </c>
      <c r="Y7" s="289">
        <v>11</v>
      </c>
      <c r="Z7" s="751">
        <v>9</v>
      </c>
      <c r="AA7" s="291">
        <f>SUM(W7:Z7)</f>
        <v>43</v>
      </c>
      <c r="AB7" s="746">
        <v>50</v>
      </c>
    </row>
    <row r="8" spans="1:28" x14ac:dyDescent="0.4">
      <c r="A8" s="38">
        <v>5</v>
      </c>
      <c r="B8" s="38" t="s">
        <v>414</v>
      </c>
      <c r="C8" s="293"/>
      <c r="D8" s="293"/>
      <c r="E8" s="304"/>
      <c r="F8" s="293">
        <v>8</v>
      </c>
      <c r="G8" s="293" t="s">
        <v>252</v>
      </c>
      <c r="H8" s="474">
        <v>100000</v>
      </c>
      <c r="I8" s="564" t="s">
        <v>255</v>
      </c>
      <c r="J8" s="565">
        <v>0</v>
      </c>
      <c r="K8" s="479">
        <v>1</v>
      </c>
      <c r="L8" s="479">
        <v>2</v>
      </c>
      <c r="M8" s="479">
        <v>2</v>
      </c>
      <c r="N8" s="479">
        <v>1</v>
      </c>
      <c r="O8" s="479">
        <v>0</v>
      </c>
      <c r="P8" s="479">
        <v>1</v>
      </c>
      <c r="Q8" s="479">
        <v>3</v>
      </c>
      <c r="R8" s="479">
        <v>1</v>
      </c>
      <c r="S8" s="479">
        <v>1</v>
      </c>
      <c r="T8" s="479">
        <v>0</v>
      </c>
      <c r="U8" s="566">
        <v>3</v>
      </c>
      <c r="V8" s="735">
        <f t="shared" si="0"/>
        <v>15</v>
      </c>
      <c r="W8" s="565">
        <v>2</v>
      </c>
      <c r="X8" s="479">
        <v>0</v>
      </c>
      <c r="Y8" s="479">
        <v>1</v>
      </c>
      <c r="Z8" s="752">
        <v>5</v>
      </c>
      <c r="AA8" s="735">
        <f t="shared" ref="AA8:AA60" si="1">SUM(W8:Z8)</f>
        <v>8</v>
      </c>
      <c r="AB8" s="736">
        <v>0</v>
      </c>
    </row>
    <row r="9" spans="1:28" x14ac:dyDescent="0.4">
      <c r="A9" s="38">
        <v>4</v>
      </c>
      <c r="B9" s="38" t="s">
        <v>414</v>
      </c>
      <c r="C9" s="313"/>
      <c r="D9" s="313"/>
      <c r="E9" s="736" t="s">
        <v>494</v>
      </c>
      <c r="F9" s="305">
        <v>8</v>
      </c>
      <c r="G9" s="305" t="s">
        <v>252</v>
      </c>
      <c r="H9" s="737">
        <v>100000</v>
      </c>
      <c r="I9" s="738" t="s">
        <v>253</v>
      </c>
      <c r="J9" s="571">
        <v>0</v>
      </c>
      <c r="K9" s="432">
        <v>0</v>
      </c>
      <c r="L9" s="432">
        <v>0</v>
      </c>
      <c r="M9" s="432">
        <v>0</v>
      </c>
      <c r="N9" s="432">
        <v>0</v>
      </c>
      <c r="O9" s="432">
        <v>0</v>
      </c>
      <c r="P9" s="432">
        <v>0</v>
      </c>
      <c r="Q9" s="432">
        <v>0</v>
      </c>
      <c r="R9" s="432">
        <v>0</v>
      </c>
      <c r="S9" s="432">
        <v>0</v>
      </c>
      <c r="T9" s="432">
        <v>0</v>
      </c>
      <c r="U9" s="578">
        <v>0</v>
      </c>
      <c r="V9" s="739">
        <f t="shared" ref="V9:V10" si="2">SUM(J9:U9)</f>
        <v>0</v>
      </c>
      <c r="W9" s="571">
        <v>0</v>
      </c>
      <c r="X9" s="432">
        <v>0</v>
      </c>
      <c r="Y9" s="432">
        <v>0</v>
      </c>
      <c r="Z9" s="753">
        <v>0</v>
      </c>
      <c r="AA9" s="739">
        <f t="shared" si="1"/>
        <v>0</v>
      </c>
      <c r="AB9" s="747">
        <v>0</v>
      </c>
    </row>
    <row r="10" spans="1:28" x14ac:dyDescent="0.4">
      <c r="A10" s="38">
        <v>5</v>
      </c>
      <c r="B10" s="38" t="s">
        <v>414</v>
      </c>
      <c r="C10" s="293"/>
      <c r="D10" s="293"/>
      <c r="E10" s="294"/>
      <c r="F10" s="295">
        <v>8</v>
      </c>
      <c r="G10" s="295" t="s">
        <v>252</v>
      </c>
      <c r="H10" s="296">
        <v>100000</v>
      </c>
      <c r="I10" s="297" t="s">
        <v>255</v>
      </c>
      <c r="J10" s="298">
        <v>0</v>
      </c>
      <c r="K10" s="299">
        <v>2</v>
      </c>
      <c r="L10" s="299">
        <v>2</v>
      </c>
      <c r="M10" s="299">
        <v>3</v>
      </c>
      <c r="N10" s="299">
        <v>2</v>
      </c>
      <c r="O10" s="299">
        <v>0</v>
      </c>
      <c r="P10" s="299">
        <v>1</v>
      </c>
      <c r="Q10" s="299">
        <v>3</v>
      </c>
      <c r="R10" s="299">
        <v>1</v>
      </c>
      <c r="S10" s="299">
        <v>1</v>
      </c>
      <c r="T10" s="299">
        <v>1</v>
      </c>
      <c r="U10" s="301">
        <v>0</v>
      </c>
      <c r="V10" s="302">
        <f t="shared" si="2"/>
        <v>16</v>
      </c>
      <c r="W10" s="298">
        <v>2</v>
      </c>
      <c r="X10" s="299">
        <v>0</v>
      </c>
      <c r="Y10" s="299">
        <v>2</v>
      </c>
      <c r="Z10" s="754">
        <v>5</v>
      </c>
      <c r="AA10" s="302">
        <f t="shared" si="1"/>
        <v>9</v>
      </c>
      <c r="AB10" s="748">
        <v>0</v>
      </c>
    </row>
    <row r="11" spans="1:28" x14ac:dyDescent="0.4">
      <c r="A11" s="38">
        <v>6</v>
      </c>
      <c r="B11" s="38" t="s">
        <v>415</v>
      </c>
      <c r="C11" s="293"/>
      <c r="D11" s="303"/>
      <c r="E11" s="304" t="s">
        <v>256</v>
      </c>
      <c r="F11" s="305">
        <v>4</v>
      </c>
      <c r="G11" s="305" t="s">
        <v>257</v>
      </c>
      <c r="H11" s="306">
        <v>37000</v>
      </c>
      <c r="I11" s="307" t="s">
        <v>258</v>
      </c>
      <c r="J11" s="308">
        <v>1</v>
      </c>
      <c r="K11" s="309">
        <v>0</v>
      </c>
      <c r="L11" s="309">
        <v>0</v>
      </c>
      <c r="M11" s="309">
        <v>0</v>
      </c>
      <c r="N11" s="309">
        <v>0</v>
      </c>
      <c r="O11" s="309">
        <v>0</v>
      </c>
      <c r="P11" s="309">
        <v>0</v>
      </c>
      <c r="Q11" s="309">
        <v>0</v>
      </c>
      <c r="R11" s="309">
        <v>0</v>
      </c>
      <c r="S11" s="309">
        <v>0</v>
      </c>
      <c r="T11" s="309">
        <v>0</v>
      </c>
      <c r="U11" s="310">
        <v>0</v>
      </c>
      <c r="V11" s="311">
        <f t="shared" si="0"/>
        <v>1</v>
      </c>
      <c r="W11" s="308">
        <v>0</v>
      </c>
      <c r="X11" s="309">
        <v>1</v>
      </c>
      <c r="Y11" s="309">
        <v>0</v>
      </c>
      <c r="Z11" s="755">
        <v>0</v>
      </c>
      <c r="AA11" s="311">
        <f t="shared" si="1"/>
        <v>1</v>
      </c>
      <c r="AB11" s="749">
        <v>1</v>
      </c>
    </row>
    <row r="12" spans="1:28" x14ac:dyDescent="0.4">
      <c r="A12" s="38">
        <v>7</v>
      </c>
      <c r="B12" s="38" t="s">
        <v>415</v>
      </c>
      <c r="C12" s="293"/>
      <c r="D12" s="293"/>
      <c r="E12" s="294"/>
      <c r="F12" s="305">
        <v>4</v>
      </c>
      <c r="G12" s="305" t="s">
        <v>257</v>
      </c>
      <c r="H12" s="296">
        <v>37000</v>
      </c>
      <c r="I12" s="297" t="s">
        <v>259</v>
      </c>
      <c r="J12" s="298">
        <v>0</v>
      </c>
      <c r="K12" s="299">
        <v>1</v>
      </c>
      <c r="L12" s="299">
        <v>0</v>
      </c>
      <c r="M12" s="299">
        <v>0</v>
      </c>
      <c r="N12" s="299">
        <v>0</v>
      </c>
      <c r="O12" s="299">
        <v>0</v>
      </c>
      <c r="P12" s="299">
        <v>0</v>
      </c>
      <c r="Q12" s="299">
        <v>0</v>
      </c>
      <c r="R12" s="299">
        <v>0</v>
      </c>
      <c r="S12" s="299">
        <v>0</v>
      </c>
      <c r="T12" s="299">
        <v>0</v>
      </c>
      <c r="U12" s="301">
        <v>0</v>
      </c>
      <c r="V12" s="302">
        <f t="shared" si="0"/>
        <v>1</v>
      </c>
      <c r="W12" s="298">
        <v>0</v>
      </c>
      <c r="X12" s="299">
        <v>1</v>
      </c>
      <c r="Y12" s="299">
        <v>0</v>
      </c>
      <c r="Z12" s="754">
        <v>0</v>
      </c>
      <c r="AA12" s="302">
        <f t="shared" si="1"/>
        <v>1</v>
      </c>
      <c r="AB12" s="748">
        <v>1</v>
      </c>
    </row>
    <row r="13" spans="1:28" x14ac:dyDescent="0.4">
      <c r="A13" s="38">
        <v>8</v>
      </c>
      <c r="B13" s="38" t="s">
        <v>414</v>
      </c>
      <c r="C13" s="293"/>
      <c r="D13" s="293"/>
      <c r="E13" s="304" t="s">
        <v>260</v>
      </c>
      <c r="F13" s="305">
        <v>7</v>
      </c>
      <c r="G13" s="305" t="s">
        <v>252</v>
      </c>
      <c r="H13" s="599">
        <v>82000</v>
      </c>
      <c r="I13" s="307" t="s">
        <v>258</v>
      </c>
      <c r="J13" s="308">
        <v>4</v>
      </c>
      <c r="K13" s="309">
        <v>3</v>
      </c>
      <c r="L13" s="309">
        <v>3</v>
      </c>
      <c r="M13" s="309">
        <v>3</v>
      </c>
      <c r="N13" s="309">
        <v>3</v>
      </c>
      <c r="O13" s="309">
        <v>3</v>
      </c>
      <c r="P13" s="309">
        <v>3</v>
      </c>
      <c r="Q13" s="309">
        <v>3</v>
      </c>
      <c r="R13" s="309">
        <v>3</v>
      </c>
      <c r="S13" s="309">
        <v>3</v>
      </c>
      <c r="T13" s="309">
        <v>4</v>
      </c>
      <c r="U13" s="310">
        <v>4</v>
      </c>
      <c r="V13" s="311">
        <f t="shared" si="0"/>
        <v>39</v>
      </c>
      <c r="W13" s="308">
        <v>18</v>
      </c>
      <c r="X13" s="309">
        <v>18</v>
      </c>
      <c r="Y13" s="309">
        <v>19</v>
      </c>
      <c r="Z13" s="755">
        <v>18</v>
      </c>
      <c r="AA13" s="311">
        <f t="shared" si="1"/>
        <v>73</v>
      </c>
      <c r="AB13" s="749">
        <v>82</v>
      </c>
    </row>
    <row r="14" spans="1:28" x14ac:dyDescent="0.4">
      <c r="A14" s="38">
        <v>9</v>
      </c>
      <c r="B14" s="38" t="s">
        <v>414</v>
      </c>
      <c r="C14" s="293"/>
      <c r="D14" s="293"/>
      <c r="E14" s="294"/>
      <c r="F14" s="313">
        <v>7</v>
      </c>
      <c r="G14" s="313" t="s">
        <v>252</v>
      </c>
      <c r="H14" s="296">
        <v>82000</v>
      </c>
      <c r="I14" s="297" t="s">
        <v>259</v>
      </c>
      <c r="J14" s="298">
        <v>0</v>
      </c>
      <c r="K14" s="299">
        <v>3</v>
      </c>
      <c r="L14" s="299">
        <v>7</v>
      </c>
      <c r="M14" s="299">
        <v>3</v>
      </c>
      <c r="N14" s="299">
        <v>3</v>
      </c>
      <c r="O14" s="299">
        <v>0</v>
      </c>
      <c r="P14" s="299">
        <v>3</v>
      </c>
      <c r="Q14" s="299">
        <v>6</v>
      </c>
      <c r="R14" s="299">
        <v>3</v>
      </c>
      <c r="S14" s="299">
        <v>3</v>
      </c>
      <c r="T14" s="299">
        <v>4</v>
      </c>
      <c r="U14" s="301">
        <v>4</v>
      </c>
      <c r="V14" s="302">
        <f t="shared" si="0"/>
        <v>39</v>
      </c>
      <c r="W14" s="298">
        <v>16</v>
      </c>
      <c r="X14" s="299">
        <v>10</v>
      </c>
      <c r="Y14" s="299">
        <v>27</v>
      </c>
      <c r="Z14" s="754">
        <v>20</v>
      </c>
      <c r="AA14" s="302">
        <f t="shared" si="1"/>
        <v>73</v>
      </c>
      <c r="AB14" s="748">
        <v>16</v>
      </c>
    </row>
    <row r="15" spans="1:28" x14ac:dyDescent="0.4">
      <c r="A15" s="38">
        <v>10</v>
      </c>
      <c r="B15" s="38" t="s">
        <v>414</v>
      </c>
      <c r="C15" s="293"/>
      <c r="D15" s="293"/>
      <c r="E15" s="304" t="s">
        <v>261</v>
      </c>
      <c r="F15" s="313">
        <v>5</v>
      </c>
      <c r="G15" s="313" t="s">
        <v>252</v>
      </c>
      <c r="H15" s="306">
        <v>86000</v>
      </c>
      <c r="I15" s="307" t="s">
        <v>258</v>
      </c>
      <c r="J15" s="314">
        <v>1</v>
      </c>
      <c r="K15" s="315">
        <v>1</v>
      </c>
      <c r="L15" s="315">
        <v>1</v>
      </c>
      <c r="M15" s="315">
        <v>0</v>
      </c>
      <c r="N15" s="315">
        <v>0</v>
      </c>
      <c r="O15" s="315">
        <v>0</v>
      </c>
      <c r="P15" s="315">
        <v>0</v>
      </c>
      <c r="Q15" s="315">
        <v>0</v>
      </c>
      <c r="R15" s="315">
        <v>0</v>
      </c>
      <c r="S15" s="315">
        <v>0</v>
      </c>
      <c r="T15" s="315">
        <v>0</v>
      </c>
      <c r="U15" s="317">
        <v>0</v>
      </c>
      <c r="V15" s="318">
        <f t="shared" si="0"/>
        <v>3</v>
      </c>
      <c r="W15" s="314">
        <v>1</v>
      </c>
      <c r="X15" s="315">
        <v>0</v>
      </c>
      <c r="Y15" s="315">
        <v>0</v>
      </c>
      <c r="Z15" s="756">
        <v>0</v>
      </c>
      <c r="AA15" s="318">
        <f t="shared" si="1"/>
        <v>1</v>
      </c>
      <c r="AB15" s="304">
        <v>1</v>
      </c>
    </row>
    <row r="16" spans="1:28" x14ac:dyDescent="0.4">
      <c r="A16" s="38">
        <v>11</v>
      </c>
      <c r="B16" s="38" t="s">
        <v>414</v>
      </c>
      <c r="C16" s="293"/>
      <c r="D16" s="293"/>
      <c r="E16" s="294"/>
      <c r="F16" s="313">
        <v>5</v>
      </c>
      <c r="G16" s="313" t="s">
        <v>252</v>
      </c>
      <c r="H16" s="296">
        <v>86000</v>
      </c>
      <c r="I16" s="297" t="s">
        <v>259</v>
      </c>
      <c r="J16" s="298">
        <v>0</v>
      </c>
      <c r="K16" s="299">
        <v>1</v>
      </c>
      <c r="L16" s="299">
        <v>2</v>
      </c>
      <c r="M16" s="299">
        <v>0</v>
      </c>
      <c r="N16" s="299">
        <v>0</v>
      </c>
      <c r="O16" s="299">
        <v>0</v>
      </c>
      <c r="P16" s="299">
        <v>0</v>
      </c>
      <c r="Q16" s="299">
        <v>0</v>
      </c>
      <c r="R16" s="299">
        <v>0</v>
      </c>
      <c r="S16" s="299">
        <v>0</v>
      </c>
      <c r="T16" s="299">
        <v>0</v>
      </c>
      <c r="U16" s="301">
        <v>0</v>
      </c>
      <c r="V16" s="302">
        <f t="shared" si="0"/>
        <v>3</v>
      </c>
      <c r="W16" s="298">
        <v>1</v>
      </c>
      <c r="X16" s="299">
        <v>0</v>
      </c>
      <c r="Y16" s="299">
        <v>0</v>
      </c>
      <c r="Z16" s="754">
        <v>0</v>
      </c>
      <c r="AA16" s="302">
        <f t="shared" si="1"/>
        <v>1</v>
      </c>
      <c r="AB16" s="748">
        <v>1</v>
      </c>
    </row>
    <row r="17" spans="1:28" x14ac:dyDescent="0.4">
      <c r="A17" s="38">
        <v>12</v>
      </c>
      <c r="B17" s="38" t="s">
        <v>416</v>
      </c>
      <c r="C17" s="293"/>
      <c r="D17" s="303"/>
      <c r="E17" s="319" t="s">
        <v>20</v>
      </c>
      <c r="F17" s="320">
        <v>3</v>
      </c>
      <c r="G17" s="321" t="s">
        <v>257</v>
      </c>
      <c r="H17" s="306">
        <v>16000</v>
      </c>
      <c r="I17" s="307" t="s">
        <v>258</v>
      </c>
      <c r="J17" s="308">
        <v>1</v>
      </c>
      <c r="K17" s="309">
        <v>1</v>
      </c>
      <c r="L17" s="309">
        <v>0</v>
      </c>
      <c r="M17" s="309">
        <v>0</v>
      </c>
      <c r="N17" s="309">
        <v>0</v>
      </c>
      <c r="O17" s="309">
        <v>0</v>
      </c>
      <c r="P17" s="309">
        <v>0</v>
      </c>
      <c r="Q17" s="309">
        <v>0</v>
      </c>
      <c r="R17" s="309">
        <v>0</v>
      </c>
      <c r="S17" s="309">
        <v>0</v>
      </c>
      <c r="T17" s="309">
        <v>0</v>
      </c>
      <c r="U17" s="310">
        <v>0</v>
      </c>
      <c r="V17" s="311">
        <f t="shared" si="0"/>
        <v>2</v>
      </c>
      <c r="W17" s="308">
        <v>3</v>
      </c>
      <c r="X17" s="309">
        <v>2</v>
      </c>
      <c r="Y17" s="309">
        <v>0</v>
      </c>
      <c r="Z17" s="755">
        <v>0</v>
      </c>
      <c r="AA17" s="311">
        <f t="shared" si="1"/>
        <v>5</v>
      </c>
      <c r="AB17" s="749">
        <v>6</v>
      </c>
    </row>
    <row r="18" spans="1:28" x14ac:dyDescent="0.4">
      <c r="A18" s="38">
        <v>13</v>
      </c>
      <c r="B18" s="38" t="s">
        <v>416</v>
      </c>
      <c r="C18" s="293"/>
      <c r="D18" s="293"/>
      <c r="E18" s="322"/>
      <c r="F18" s="320">
        <v>3</v>
      </c>
      <c r="G18" s="321" t="s">
        <v>257</v>
      </c>
      <c r="H18" s="296">
        <v>16000</v>
      </c>
      <c r="I18" s="297" t="s">
        <v>259</v>
      </c>
      <c r="J18" s="298">
        <v>0</v>
      </c>
      <c r="K18" s="299">
        <v>2</v>
      </c>
      <c r="L18" s="299">
        <v>0</v>
      </c>
      <c r="M18" s="299">
        <v>0</v>
      </c>
      <c r="N18" s="299">
        <v>0</v>
      </c>
      <c r="O18" s="299">
        <v>0</v>
      </c>
      <c r="P18" s="299">
        <v>0</v>
      </c>
      <c r="Q18" s="299">
        <v>0</v>
      </c>
      <c r="R18" s="299">
        <v>0</v>
      </c>
      <c r="S18" s="299">
        <v>0</v>
      </c>
      <c r="T18" s="299">
        <v>0</v>
      </c>
      <c r="U18" s="301">
        <v>0</v>
      </c>
      <c r="V18" s="302">
        <f t="shared" si="0"/>
        <v>2</v>
      </c>
      <c r="W18" s="298">
        <v>3</v>
      </c>
      <c r="X18" s="299">
        <v>2</v>
      </c>
      <c r="Y18" s="299">
        <v>0</v>
      </c>
      <c r="Z18" s="754">
        <v>0</v>
      </c>
      <c r="AA18" s="302">
        <f t="shared" si="1"/>
        <v>5</v>
      </c>
      <c r="AB18" s="748">
        <v>6</v>
      </c>
    </row>
    <row r="19" spans="1:28" x14ac:dyDescent="0.4">
      <c r="A19" s="38">
        <v>14</v>
      </c>
      <c r="B19" s="38" t="s">
        <v>416</v>
      </c>
      <c r="C19" s="293"/>
      <c r="D19" s="303"/>
      <c r="E19" s="319" t="s">
        <v>21</v>
      </c>
      <c r="F19" s="320">
        <v>3</v>
      </c>
      <c r="G19" s="321" t="s">
        <v>257</v>
      </c>
      <c r="H19" s="306">
        <v>12000</v>
      </c>
      <c r="I19" s="307" t="s">
        <v>258</v>
      </c>
      <c r="J19" s="308">
        <v>2</v>
      </c>
      <c r="K19" s="309">
        <v>2</v>
      </c>
      <c r="L19" s="309">
        <v>2</v>
      </c>
      <c r="M19" s="309">
        <v>2</v>
      </c>
      <c r="N19" s="309">
        <v>2</v>
      </c>
      <c r="O19" s="309">
        <v>2</v>
      </c>
      <c r="P19" s="309">
        <v>1</v>
      </c>
      <c r="Q19" s="309">
        <v>1</v>
      </c>
      <c r="R19" s="309">
        <v>1</v>
      </c>
      <c r="S19" s="309">
        <v>1</v>
      </c>
      <c r="T19" s="309">
        <v>0</v>
      </c>
      <c r="U19" s="310">
        <v>0</v>
      </c>
      <c r="V19" s="311">
        <f t="shared" si="0"/>
        <v>16</v>
      </c>
      <c r="W19" s="308">
        <v>11</v>
      </c>
      <c r="X19" s="309">
        <v>9</v>
      </c>
      <c r="Y19" s="309">
        <v>10</v>
      </c>
      <c r="Z19" s="755">
        <v>12</v>
      </c>
      <c r="AA19" s="311">
        <f t="shared" si="1"/>
        <v>42</v>
      </c>
      <c r="AB19" s="749">
        <v>67</v>
      </c>
    </row>
    <row r="20" spans="1:28" x14ac:dyDescent="0.4">
      <c r="A20" s="38">
        <v>15</v>
      </c>
      <c r="B20" s="38" t="s">
        <v>416</v>
      </c>
      <c r="C20" s="293"/>
      <c r="D20" s="293"/>
      <c r="E20" s="322"/>
      <c r="F20" s="320">
        <v>3</v>
      </c>
      <c r="G20" s="321" t="s">
        <v>257</v>
      </c>
      <c r="H20" s="296">
        <v>12000</v>
      </c>
      <c r="I20" s="297" t="s">
        <v>259</v>
      </c>
      <c r="J20" s="298">
        <v>0</v>
      </c>
      <c r="K20" s="299">
        <v>4</v>
      </c>
      <c r="L20" s="299">
        <v>2</v>
      </c>
      <c r="M20" s="299">
        <v>2</v>
      </c>
      <c r="N20" s="299">
        <v>2</v>
      </c>
      <c r="O20" s="299">
        <v>1</v>
      </c>
      <c r="P20" s="299">
        <v>2</v>
      </c>
      <c r="Q20" s="299">
        <v>2</v>
      </c>
      <c r="R20" s="299">
        <v>0</v>
      </c>
      <c r="S20" s="299">
        <v>1</v>
      </c>
      <c r="T20" s="299">
        <v>0</v>
      </c>
      <c r="U20" s="301">
        <v>0</v>
      </c>
      <c r="V20" s="302">
        <f t="shared" si="0"/>
        <v>16</v>
      </c>
      <c r="W20" s="298">
        <v>11</v>
      </c>
      <c r="X20" s="299">
        <v>9</v>
      </c>
      <c r="Y20" s="299">
        <v>10</v>
      </c>
      <c r="Z20" s="754">
        <v>12</v>
      </c>
      <c r="AA20" s="302">
        <f t="shared" si="1"/>
        <v>42</v>
      </c>
      <c r="AB20" s="748">
        <v>67</v>
      </c>
    </row>
    <row r="21" spans="1:28" x14ac:dyDescent="0.4">
      <c r="A21" s="38">
        <v>16</v>
      </c>
      <c r="B21" s="38" t="s">
        <v>416</v>
      </c>
      <c r="C21" s="293"/>
      <c r="D21" s="293"/>
      <c r="E21" s="319" t="s">
        <v>262</v>
      </c>
      <c r="F21" s="320">
        <v>3</v>
      </c>
      <c r="G21" s="320" t="s">
        <v>252</v>
      </c>
      <c r="H21" s="306">
        <v>100000</v>
      </c>
      <c r="I21" s="307" t="s">
        <v>258</v>
      </c>
      <c r="J21" s="308">
        <v>1</v>
      </c>
      <c r="K21" s="309">
        <v>1</v>
      </c>
      <c r="L21" s="309">
        <v>1</v>
      </c>
      <c r="M21" s="309">
        <v>1</v>
      </c>
      <c r="N21" s="309">
        <v>1</v>
      </c>
      <c r="O21" s="309">
        <v>1</v>
      </c>
      <c r="P21" s="309">
        <v>1</v>
      </c>
      <c r="Q21" s="309">
        <v>1</v>
      </c>
      <c r="R21" s="309">
        <v>1</v>
      </c>
      <c r="S21" s="309">
        <v>1</v>
      </c>
      <c r="T21" s="309">
        <v>1</v>
      </c>
      <c r="U21" s="310">
        <v>0</v>
      </c>
      <c r="V21" s="311">
        <f t="shared" si="0"/>
        <v>11</v>
      </c>
      <c r="W21" s="308">
        <v>4</v>
      </c>
      <c r="X21" s="309">
        <v>5</v>
      </c>
      <c r="Y21" s="309">
        <v>3</v>
      </c>
      <c r="Z21" s="755">
        <v>3</v>
      </c>
      <c r="AA21" s="311">
        <f t="shared" si="1"/>
        <v>15</v>
      </c>
      <c r="AB21" s="749">
        <v>17</v>
      </c>
    </row>
    <row r="22" spans="1:28" x14ac:dyDescent="0.4">
      <c r="A22" s="38">
        <v>17</v>
      </c>
      <c r="B22" s="38" t="s">
        <v>416</v>
      </c>
      <c r="C22" s="293"/>
      <c r="D22" s="293"/>
      <c r="E22" s="322"/>
      <c r="F22" s="320">
        <v>3</v>
      </c>
      <c r="G22" s="320" t="s">
        <v>252</v>
      </c>
      <c r="H22" s="296">
        <v>100000</v>
      </c>
      <c r="I22" s="297" t="s">
        <v>259</v>
      </c>
      <c r="J22" s="298">
        <v>0</v>
      </c>
      <c r="K22" s="299">
        <v>1</v>
      </c>
      <c r="L22" s="299">
        <v>2</v>
      </c>
      <c r="M22" s="299">
        <v>1</v>
      </c>
      <c r="N22" s="299">
        <v>1</v>
      </c>
      <c r="O22" s="299">
        <v>0</v>
      </c>
      <c r="P22" s="605">
        <v>2</v>
      </c>
      <c r="Q22" s="605">
        <v>2</v>
      </c>
      <c r="R22" s="605">
        <v>0</v>
      </c>
      <c r="S22" s="299">
        <v>1</v>
      </c>
      <c r="T22" s="299">
        <v>1</v>
      </c>
      <c r="U22" s="301">
        <v>0</v>
      </c>
      <c r="V22" s="302">
        <f t="shared" si="0"/>
        <v>11</v>
      </c>
      <c r="W22" s="298">
        <v>4</v>
      </c>
      <c r="X22" s="299">
        <v>5</v>
      </c>
      <c r="Y22" s="299">
        <v>3</v>
      </c>
      <c r="Z22" s="754">
        <v>3</v>
      </c>
      <c r="AA22" s="302">
        <f t="shared" si="1"/>
        <v>15</v>
      </c>
      <c r="AB22" s="748">
        <v>17</v>
      </c>
    </row>
    <row r="23" spans="1:28" outlineLevel="1" x14ac:dyDescent="0.4">
      <c r="A23" s="38">
        <v>18</v>
      </c>
      <c r="B23" s="38" t="s">
        <v>416</v>
      </c>
      <c r="C23" s="293"/>
      <c r="D23" s="303"/>
      <c r="E23" s="304" t="s">
        <v>264</v>
      </c>
      <c r="F23" s="305">
        <v>3</v>
      </c>
      <c r="G23" s="313" t="s">
        <v>257</v>
      </c>
      <c r="H23" s="306">
        <v>15000</v>
      </c>
      <c r="I23" s="307" t="s">
        <v>258</v>
      </c>
      <c r="J23" s="308">
        <v>0</v>
      </c>
      <c r="K23" s="309">
        <v>0</v>
      </c>
      <c r="L23" s="309">
        <v>0</v>
      </c>
      <c r="M23" s="309">
        <v>0</v>
      </c>
      <c r="N23" s="309">
        <v>0</v>
      </c>
      <c r="O23" s="309">
        <v>0</v>
      </c>
      <c r="P23" s="309">
        <v>0</v>
      </c>
      <c r="Q23" s="309">
        <v>0</v>
      </c>
      <c r="R23" s="309">
        <v>0</v>
      </c>
      <c r="S23" s="309">
        <v>0</v>
      </c>
      <c r="T23" s="309">
        <v>0</v>
      </c>
      <c r="U23" s="310">
        <v>0</v>
      </c>
      <c r="V23" s="311">
        <f t="shared" si="0"/>
        <v>0</v>
      </c>
      <c r="W23" s="308">
        <v>0</v>
      </c>
      <c r="X23" s="309">
        <v>0</v>
      </c>
      <c r="Y23" s="309">
        <v>0</v>
      </c>
      <c r="Z23" s="755">
        <v>0</v>
      </c>
      <c r="AA23" s="311">
        <f t="shared" si="1"/>
        <v>0</v>
      </c>
      <c r="AB23" s="749">
        <v>0</v>
      </c>
    </row>
    <row r="24" spans="1:28" outlineLevel="1" x14ac:dyDescent="0.4">
      <c r="A24" s="38">
        <v>19</v>
      </c>
      <c r="B24" s="38" t="s">
        <v>416</v>
      </c>
      <c r="C24" s="293"/>
      <c r="D24" s="293"/>
      <c r="E24" s="294"/>
      <c r="F24" s="313">
        <v>3</v>
      </c>
      <c r="G24" s="313" t="s">
        <v>257</v>
      </c>
      <c r="H24" s="296">
        <v>15000</v>
      </c>
      <c r="I24" s="297" t="s">
        <v>259</v>
      </c>
      <c r="J24" s="298">
        <v>0</v>
      </c>
      <c r="K24" s="299">
        <v>0</v>
      </c>
      <c r="L24" s="299">
        <v>0</v>
      </c>
      <c r="M24" s="299">
        <v>0</v>
      </c>
      <c r="N24" s="299">
        <v>0</v>
      </c>
      <c r="O24" s="299">
        <v>0</v>
      </c>
      <c r="P24" s="299">
        <v>0</v>
      </c>
      <c r="Q24" s="299">
        <v>0</v>
      </c>
      <c r="R24" s="299">
        <v>0</v>
      </c>
      <c r="S24" s="299">
        <v>0</v>
      </c>
      <c r="T24" s="299">
        <v>0</v>
      </c>
      <c r="U24" s="301">
        <v>0</v>
      </c>
      <c r="V24" s="302">
        <f t="shared" si="0"/>
        <v>0</v>
      </c>
      <c r="W24" s="298">
        <v>0</v>
      </c>
      <c r="X24" s="299">
        <v>0</v>
      </c>
      <c r="Y24" s="299">
        <v>0</v>
      </c>
      <c r="Z24" s="754">
        <v>0</v>
      </c>
      <c r="AA24" s="302">
        <f t="shared" si="1"/>
        <v>0</v>
      </c>
      <c r="AB24" s="748">
        <v>0</v>
      </c>
    </row>
    <row r="25" spans="1:28" x14ac:dyDescent="0.4">
      <c r="A25" s="38">
        <v>20</v>
      </c>
      <c r="B25" s="38" t="s">
        <v>416</v>
      </c>
      <c r="C25" s="293"/>
      <c r="D25" s="303"/>
      <c r="E25" s="304" t="s">
        <v>265</v>
      </c>
      <c r="F25" s="313">
        <v>6</v>
      </c>
      <c r="G25" s="305" t="s">
        <v>257</v>
      </c>
      <c r="H25" s="306">
        <v>30000</v>
      </c>
      <c r="I25" s="307" t="s">
        <v>258</v>
      </c>
      <c r="J25" s="314">
        <v>0</v>
      </c>
      <c r="K25" s="315">
        <v>0</v>
      </c>
      <c r="L25" s="315">
        <v>0</v>
      </c>
      <c r="M25" s="315">
        <v>0</v>
      </c>
      <c r="N25" s="315">
        <v>0</v>
      </c>
      <c r="O25" s="315">
        <v>0</v>
      </c>
      <c r="P25" s="315">
        <v>0</v>
      </c>
      <c r="Q25" s="315">
        <v>0</v>
      </c>
      <c r="R25" s="315">
        <v>0</v>
      </c>
      <c r="S25" s="315">
        <v>0</v>
      </c>
      <c r="T25" s="315">
        <v>0</v>
      </c>
      <c r="U25" s="317">
        <v>0</v>
      </c>
      <c r="V25" s="318">
        <f t="shared" si="0"/>
        <v>0</v>
      </c>
      <c r="W25" s="314">
        <v>4</v>
      </c>
      <c r="X25" s="315">
        <v>8</v>
      </c>
      <c r="Y25" s="315">
        <v>9</v>
      </c>
      <c r="Z25" s="756">
        <v>9</v>
      </c>
      <c r="AA25" s="318">
        <f t="shared" si="1"/>
        <v>30</v>
      </c>
      <c r="AB25" s="304">
        <v>47</v>
      </c>
    </row>
    <row r="26" spans="1:28" x14ac:dyDescent="0.4">
      <c r="A26" s="38">
        <v>21</v>
      </c>
      <c r="B26" s="38" t="s">
        <v>416</v>
      </c>
      <c r="C26" s="293"/>
      <c r="D26" s="293"/>
      <c r="E26" s="294"/>
      <c r="F26" s="313">
        <v>6</v>
      </c>
      <c r="G26" s="305" t="s">
        <v>257</v>
      </c>
      <c r="H26" s="296">
        <v>30000</v>
      </c>
      <c r="I26" s="297" t="s">
        <v>259</v>
      </c>
      <c r="J26" s="298">
        <v>0</v>
      </c>
      <c r="K26" s="299">
        <v>0</v>
      </c>
      <c r="L26" s="299">
        <v>0</v>
      </c>
      <c r="M26" s="299">
        <v>0</v>
      </c>
      <c r="N26" s="299">
        <v>0</v>
      </c>
      <c r="O26" s="299">
        <v>0</v>
      </c>
      <c r="P26" s="299">
        <v>0</v>
      </c>
      <c r="Q26" s="299">
        <v>0</v>
      </c>
      <c r="R26" s="299">
        <v>0</v>
      </c>
      <c r="S26" s="299">
        <v>0</v>
      </c>
      <c r="T26" s="299">
        <v>0</v>
      </c>
      <c r="U26" s="301">
        <v>0</v>
      </c>
      <c r="V26" s="302">
        <f t="shared" si="0"/>
        <v>0</v>
      </c>
      <c r="W26" s="298">
        <v>4</v>
      </c>
      <c r="X26" s="299">
        <v>8</v>
      </c>
      <c r="Y26" s="299">
        <v>9</v>
      </c>
      <c r="Z26" s="754">
        <v>9</v>
      </c>
      <c r="AA26" s="302">
        <f t="shared" si="1"/>
        <v>30</v>
      </c>
      <c r="AB26" s="748">
        <v>47</v>
      </c>
    </row>
    <row r="27" spans="1:28" x14ac:dyDescent="0.4">
      <c r="A27" s="38">
        <v>20</v>
      </c>
      <c r="B27" s="38" t="s">
        <v>416</v>
      </c>
      <c r="C27" s="293"/>
      <c r="D27" s="303"/>
      <c r="E27" s="304" t="s">
        <v>330</v>
      </c>
      <c r="F27" s="313">
        <v>6</v>
      </c>
      <c r="G27" s="305" t="s">
        <v>252</v>
      </c>
      <c r="H27" s="306">
        <v>100000</v>
      </c>
      <c r="I27" s="307" t="s">
        <v>258</v>
      </c>
      <c r="J27" s="314">
        <v>0</v>
      </c>
      <c r="K27" s="315">
        <v>0</v>
      </c>
      <c r="L27" s="315">
        <v>0</v>
      </c>
      <c r="M27" s="315">
        <v>0</v>
      </c>
      <c r="N27" s="315">
        <v>0</v>
      </c>
      <c r="O27" s="315">
        <v>0</v>
      </c>
      <c r="P27" s="315">
        <v>0</v>
      </c>
      <c r="Q27" s="315">
        <v>0</v>
      </c>
      <c r="R27" s="315">
        <v>0</v>
      </c>
      <c r="S27" s="315">
        <v>0</v>
      </c>
      <c r="T27" s="315">
        <v>0</v>
      </c>
      <c r="U27" s="317">
        <v>3</v>
      </c>
      <c r="V27" s="318">
        <f t="shared" ref="V27:V28" si="3">SUM(J27:U27)</f>
        <v>3</v>
      </c>
      <c r="W27" s="314">
        <v>1</v>
      </c>
      <c r="X27" s="315">
        <v>2</v>
      </c>
      <c r="Y27" s="315">
        <v>1</v>
      </c>
      <c r="Z27" s="756">
        <v>0</v>
      </c>
      <c r="AA27" s="318">
        <f t="shared" si="1"/>
        <v>4</v>
      </c>
      <c r="AB27" s="304">
        <v>6</v>
      </c>
    </row>
    <row r="28" spans="1:28" x14ac:dyDescent="0.4">
      <c r="A28" s="38">
        <v>21</v>
      </c>
      <c r="B28" s="38" t="s">
        <v>416</v>
      </c>
      <c r="C28" s="293"/>
      <c r="D28" s="293"/>
      <c r="E28" s="294"/>
      <c r="F28" s="313">
        <v>6</v>
      </c>
      <c r="G28" s="305" t="s">
        <v>252</v>
      </c>
      <c r="H28" s="296">
        <v>100000</v>
      </c>
      <c r="I28" s="297" t="s">
        <v>259</v>
      </c>
      <c r="J28" s="298">
        <v>0</v>
      </c>
      <c r="K28" s="299">
        <v>0</v>
      </c>
      <c r="L28" s="299">
        <v>0</v>
      </c>
      <c r="M28" s="299">
        <v>0</v>
      </c>
      <c r="N28" s="299">
        <v>0</v>
      </c>
      <c r="O28" s="299">
        <v>0</v>
      </c>
      <c r="P28" s="299">
        <v>0</v>
      </c>
      <c r="Q28" s="299">
        <v>0</v>
      </c>
      <c r="R28" s="299">
        <v>0</v>
      </c>
      <c r="S28" s="299">
        <v>0</v>
      </c>
      <c r="T28" s="299">
        <v>0</v>
      </c>
      <c r="U28" s="301">
        <v>3</v>
      </c>
      <c r="V28" s="302">
        <f t="shared" si="3"/>
        <v>3</v>
      </c>
      <c r="W28" s="298">
        <v>1</v>
      </c>
      <c r="X28" s="299">
        <v>2</v>
      </c>
      <c r="Y28" s="299">
        <v>1</v>
      </c>
      <c r="Z28" s="754">
        <v>0</v>
      </c>
      <c r="AA28" s="302">
        <f t="shared" si="1"/>
        <v>4</v>
      </c>
      <c r="AB28" s="748">
        <v>6</v>
      </c>
    </row>
    <row r="29" spans="1:28" x14ac:dyDescent="0.4">
      <c r="A29" s="38">
        <v>22</v>
      </c>
      <c r="B29" s="38" t="s">
        <v>416</v>
      </c>
      <c r="C29" s="293"/>
      <c r="D29" s="303"/>
      <c r="E29" s="304" t="s">
        <v>22</v>
      </c>
      <c r="F29" s="305">
        <v>2</v>
      </c>
      <c r="G29" s="320" t="s">
        <v>257</v>
      </c>
      <c r="H29" s="306">
        <v>21000</v>
      </c>
      <c r="I29" s="307" t="s">
        <v>258</v>
      </c>
      <c r="J29" s="308">
        <v>0</v>
      </c>
      <c r="K29" s="309">
        <v>0</v>
      </c>
      <c r="L29" s="309">
        <v>0</v>
      </c>
      <c r="M29" s="309">
        <v>0</v>
      </c>
      <c r="N29" s="309">
        <v>0</v>
      </c>
      <c r="O29" s="309">
        <v>0</v>
      </c>
      <c r="P29" s="309">
        <v>0</v>
      </c>
      <c r="Q29" s="309">
        <v>0</v>
      </c>
      <c r="R29" s="309">
        <v>0</v>
      </c>
      <c r="S29" s="309">
        <v>0</v>
      </c>
      <c r="T29" s="309">
        <v>0</v>
      </c>
      <c r="U29" s="310">
        <v>0</v>
      </c>
      <c r="V29" s="311">
        <f t="shared" si="0"/>
        <v>0</v>
      </c>
      <c r="W29" s="308">
        <v>0</v>
      </c>
      <c r="X29" s="309">
        <v>0</v>
      </c>
      <c r="Y29" s="309">
        <v>0</v>
      </c>
      <c r="Z29" s="755">
        <v>0</v>
      </c>
      <c r="AA29" s="311">
        <f t="shared" si="1"/>
        <v>0</v>
      </c>
      <c r="AB29" s="749">
        <v>0</v>
      </c>
    </row>
    <row r="30" spans="1:28" x14ac:dyDescent="0.4">
      <c r="A30" s="38">
        <v>23</v>
      </c>
      <c r="B30" s="38" t="s">
        <v>416</v>
      </c>
      <c r="C30" s="293"/>
      <c r="D30" s="293"/>
      <c r="E30" s="294"/>
      <c r="F30" s="305">
        <v>2</v>
      </c>
      <c r="G30" s="320" t="s">
        <v>257</v>
      </c>
      <c r="H30" s="296">
        <v>21000</v>
      </c>
      <c r="I30" s="297" t="s">
        <v>259</v>
      </c>
      <c r="J30" s="298">
        <v>0</v>
      </c>
      <c r="K30" s="299">
        <v>0</v>
      </c>
      <c r="L30" s="299">
        <v>0</v>
      </c>
      <c r="M30" s="299">
        <v>0</v>
      </c>
      <c r="N30" s="299">
        <v>0</v>
      </c>
      <c r="O30" s="299">
        <v>0</v>
      </c>
      <c r="P30" s="299">
        <v>0</v>
      </c>
      <c r="Q30" s="299">
        <v>0</v>
      </c>
      <c r="R30" s="299">
        <v>0</v>
      </c>
      <c r="S30" s="299">
        <v>0</v>
      </c>
      <c r="T30" s="299">
        <v>0</v>
      </c>
      <c r="U30" s="301">
        <v>0</v>
      </c>
      <c r="V30" s="302">
        <f t="shared" si="0"/>
        <v>0</v>
      </c>
      <c r="W30" s="298">
        <v>0</v>
      </c>
      <c r="X30" s="299">
        <v>0</v>
      </c>
      <c r="Y30" s="299">
        <v>0</v>
      </c>
      <c r="Z30" s="754">
        <v>0</v>
      </c>
      <c r="AA30" s="302">
        <f t="shared" si="1"/>
        <v>0</v>
      </c>
      <c r="AB30" s="748">
        <v>0</v>
      </c>
    </row>
    <row r="31" spans="1:28" x14ac:dyDescent="0.4">
      <c r="A31" s="38">
        <v>24</v>
      </c>
      <c r="B31" s="38" t="s">
        <v>416</v>
      </c>
      <c r="C31" s="293"/>
      <c r="D31" s="303"/>
      <c r="E31" s="304" t="s">
        <v>267</v>
      </c>
      <c r="F31" s="305">
        <v>2</v>
      </c>
      <c r="G31" s="313" t="s">
        <v>257</v>
      </c>
      <c r="H31" s="306">
        <v>12000</v>
      </c>
      <c r="I31" s="307" t="s">
        <v>258</v>
      </c>
      <c r="J31" s="308">
        <v>0</v>
      </c>
      <c r="K31" s="309">
        <v>0</v>
      </c>
      <c r="L31" s="309">
        <v>0</v>
      </c>
      <c r="M31" s="309">
        <v>0</v>
      </c>
      <c r="N31" s="309">
        <v>0</v>
      </c>
      <c r="O31" s="309">
        <v>0</v>
      </c>
      <c r="P31" s="309">
        <v>0</v>
      </c>
      <c r="Q31" s="309">
        <v>0</v>
      </c>
      <c r="R31" s="309">
        <v>0</v>
      </c>
      <c r="S31" s="309">
        <v>0</v>
      </c>
      <c r="T31" s="309">
        <v>0</v>
      </c>
      <c r="U31" s="310">
        <v>0</v>
      </c>
      <c r="V31" s="311">
        <f t="shared" si="0"/>
        <v>0</v>
      </c>
      <c r="W31" s="308">
        <v>0</v>
      </c>
      <c r="X31" s="309">
        <v>0</v>
      </c>
      <c r="Y31" s="309">
        <v>0</v>
      </c>
      <c r="Z31" s="755">
        <v>0</v>
      </c>
      <c r="AA31" s="311">
        <f t="shared" si="1"/>
        <v>0</v>
      </c>
      <c r="AB31" s="749">
        <v>17</v>
      </c>
    </row>
    <row r="32" spans="1:28" x14ac:dyDescent="0.4">
      <c r="A32" s="38">
        <v>25</v>
      </c>
      <c r="B32" s="38" t="s">
        <v>416</v>
      </c>
      <c r="C32" s="293"/>
      <c r="D32" s="293"/>
      <c r="E32" s="294"/>
      <c r="F32" s="295">
        <v>2</v>
      </c>
      <c r="G32" s="313" t="s">
        <v>257</v>
      </c>
      <c r="H32" s="296">
        <v>12000</v>
      </c>
      <c r="I32" s="297" t="s">
        <v>259</v>
      </c>
      <c r="J32" s="298">
        <v>0</v>
      </c>
      <c r="K32" s="299">
        <v>0</v>
      </c>
      <c r="L32" s="299">
        <v>0</v>
      </c>
      <c r="M32" s="299">
        <v>0</v>
      </c>
      <c r="N32" s="299">
        <v>0</v>
      </c>
      <c r="O32" s="299">
        <v>0</v>
      </c>
      <c r="P32" s="299">
        <v>0</v>
      </c>
      <c r="Q32" s="299">
        <v>0</v>
      </c>
      <c r="R32" s="299">
        <v>0</v>
      </c>
      <c r="S32" s="299">
        <v>0</v>
      </c>
      <c r="T32" s="299">
        <v>0</v>
      </c>
      <c r="U32" s="301">
        <v>0</v>
      </c>
      <c r="V32" s="302">
        <f t="shared" si="0"/>
        <v>0</v>
      </c>
      <c r="W32" s="298">
        <v>0</v>
      </c>
      <c r="X32" s="299">
        <v>0</v>
      </c>
      <c r="Y32" s="299">
        <v>0</v>
      </c>
      <c r="Z32" s="754">
        <v>0</v>
      </c>
      <c r="AA32" s="302">
        <f t="shared" si="1"/>
        <v>0</v>
      </c>
      <c r="AB32" s="748">
        <v>17</v>
      </c>
    </row>
    <row r="33" spans="1:28" x14ac:dyDescent="0.4">
      <c r="A33" s="38">
        <v>26</v>
      </c>
      <c r="B33" s="38" t="s">
        <v>416</v>
      </c>
      <c r="C33" s="293"/>
      <c r="D33" s="293"/>
      <c r="E33" s="319" t="s">
        <v>268</v>
      </c>
      <c r="F33" s="330">
        <v>2</v>
      </c>
      <c r="G33" s="295" t="s">
        <v>252</v>
      </c>
      <c r="H33" s="306">
        <v>100000</v>
      </c>
      <c r="I33" s="307" t="s">
        <v>258</v>
      </c>
      <c r="J33" s="308">
        <v>0</v>
      </c>
      <c r="K33" s="309">
        <v>0</v>
      </c>
      <c r="L33" s="309">
        <v>0</v>
      </c>
      <c r="M33" s="309">
        <v>0</v>
      </c>
      <c r="N33" s="309">
        <v>0</v>
      </c>
      <c r="O33" s="309">
        <v>0</v>
      </c>
      <c r="P33" s="309">
        <v>0</v>
      </c>
      <c r="Q33" s="309">
        <v>0</v>
      </c>
      <c r="R33" s="309">
        <v>0</v>
      </c>
      <c r="S33" s="309">
        <v>0</v>
      </c>
      <c r="T33" s="309">
        <v>0</v>
      </c>
      <c r="U33" s="310">
        <v>0</v>
      </c>
      <c r="V33" s="311">
        <f t="shared" si="0"/>
        <v>0</v>
      </c>
      <c r="W33" s="308">
        <v>1</v>
      </c>
      <c r="X33" s="309">
        <v>0</v>
      </c>
      <c r="Y33" s="309">
        <v>0</v>
      </c>
      <c r="Z33" s="755">
        <v>0</v>
      </c>
      <c r="AA33" s="311">
        <f t="shared" si="1"/>
        <v>1</v>
      </c>
      <c r="AB33" s="749">
        <v>2</v>
      </c>
    </row>
    <row r="34" spans="1:28" x14ac:dyDescent="0.4">
      <c r="A34" s="38">
        <v>27</v>
      </c>
      <c r="B34" s="38" t="s">
        <v>416</v>
      </c>
      <c r="C34" s="293"/>
      <c r="D34" s="293"/>
      <c r="E34" s="322"/>
      <c r="F34" s="330">
        <v>2</v>
      </c>
      <c r="G34" s="295" t="s">
        <v>252</v>
      </c>
      <c r="H34" s="296">
        <v>100000</v>
      </c>
      <c r="I34" s="297" t="s">
        <v>259</v>
      </c>
      <c r="J34" s="298">
        <v>0</v>
      </c>
      <c r="K34" s="299">
        <v>0</v>
      </c>
      <c r="L34" s="299">
        <v>0</v>
      </c>
      <c r="M34" s="299">
        <v>0</v>
      </c>
      <c r="N34" s="299">
        <v>0</v>
      </c>
      <c r="O34" s="299">
        <v>0</v>
      </c>
      <c r="P34" s="299">
        <v>0</v>
      </c>
      <c r="Q34" s="299">
        <v>0</v>
      </c>
      <c r="R34" s="299">
        <v>0</v>
      </c>
      <c r="S34" s="299">
        <v>0</v>
      </c>
      <c r="T34" s="299">
        <v>0</v>
      </c>
      <c r="U34" s="301">
        <v>0</v>
      </c>
      <c r="V34" s="302">
        <f t="shared" si="0"/>
        <v>0</v>
      </c>
      <c r="W34" s="298">
        <v>1</v>
      </c>
      <c r="X34" s="299">
        <v>0</v>
      </c>
      <c r="Y34" s="299">
        <v>0</v>
      </c>
      <c r="Z34" s="754">
        <v>0</v>
      </c>
      <c r="AA34" s="302">
        <f t="shared" si="1"/>
        <v>1</v>
      </c>
      <c r="AB34" s="748">
        <v>2</v>
      </c>
    </row>
    <row r="35" spans="1:28" outlineLevel="1" x14ac:dyDescent="0.4">
      <c r="A35" s="38">
        <v>28</v>
      </c>
      <c r="B35" s="38" t="s">
        <v>416</v>
      </c>
      <c r="C35" s="293"/>
      <c r="D35" s="303"/>
      <c r="E35" s="319" t="s">
        <v>269</v>
      </c>
      <c r="F35" s="330">
        <v>14</v>
      </c>
      <c r="G35" s="330" t="s">
        <v>257</v>
      </c>
      <c r="H35" s="306">
        <v>24000</v>
      </c>
      <c r="I35" s="307" t="s">
        <v>258</v>
      </c>
      <c r="J35" s="308">
        <v>0</v>
      </c>
      <c r="K35" s="309">
        <v>0</v>
      </c>
      <c r="L35" s="309">
        <v>0</v>
      </c>
      <c r="M35" s="309">
        <v>0</v>
      </c>
      <c r="N35" s="309">
        <v>0</v>
      </c>
      <c r="O35" s="309">
        <v>0</v>
      </c>
      <c r="P35" s="309">
        <v>0</v>
      </c>
      <c r="Q35" s="309">
        <v>0</v>
      </c>
      <c r="R35" s="309">
        <v>0</v>
      </c>
      <c r="S35" s="309">
        <v>0</v>
      </c>
      <c r="T35" s="309">
        <v>0</v>
      </c>
      <c r="U35" s="310">
        <v>0</v>
      </c>
      <c r="V35" s="311">
        <f t="shared" si="0"/>
        <v>0</v>
      </c>
      <c r="W35" s="308">
        <v>0</v>
      </c>
      <c r="X35" s="309">
        <v>0</v>
      </c>
      <c r="Y35" s="309">
        <v>0</v>
      </c>
      <c r="Z35" s="755">
        <v>0</v>
      </c>
      <c r="AA35" s="311">
        <f t="shared" si="1"/>
        <v>0</v>
      </c>
      <c r="AB35" s="749">
        <v>0</v>
      </c>
    </row>
    <row r="36" spans="1:28" outlineLevel="1" x14ac:dyDescent="0.4">
      <c r="A36" s="38">
        <v>29</v>
      </c>
      <c r="B36" s="38" t="s">
        <v>416</v>
      </c>
      <c r="C36" s="293"/>
      <c r="D36" s="293"/>
      <c r="E36" s="322"/>
      <c r="F36" s="330">
        <v>14</v>
      </c>
      <c r="G36" s="330" t="s">
        <v>257</v>
      </c>
      <c r="H36" s="296">
        <v>24000</v>
      </c>
      <c r="I36" s="297" t="s">
        <v>259</v>
      </c>
      <c r="J36" s="298">
        <v>0</v>
      </c>
      <c r="K36" s="299">
        <v>0</v>
      </c>
      <c r="L36" s="299">
        <v>0</v>
      </c>
      <c r="M36" s="299">
        <v>0</v>
      </c>
      <c r="N36" s="299">
        <v>0</v>
      </c>
      <c r="O36" s="299">
        <v>0</v>
      </c>
      <c r="P36" s="299">
        <v>0</v>
      </c>
      <c r="Q36" s="299">
        <v>0</v>
      </c>
      <c r="R36" s="299">
        <v>0</v>
      </c>
      <c r="S36" s="299">
        <v>0</v>
      </c>
      <c r="T36" s="299">
        <v>0</v>
      </c>
      <c r="U36" s="301">
        <v>0</v>
      </c>
      <c r="V36" s="302">
        <f t="shared" si="0"/>
        <v>0</v>
      </c>
      <c r="W36" s="298">
        <v>0</v>
      </c>
      <c r="X36" s="299">
        <v>0</v>
      </c>
      <c r="Y36" s="299">
        <v>0</v>
      </c>
      <c r="Z36" s="754">
        <v>0</v>
      </c>
      <c r="AA36" s="302">
        <f t="shared" si="1"/>
        <v>0</v>
      </c>
      <c r="AB36" s="748">
        <v>0</v>
      </c>
    </row>
    <row r="37" spans="1:28" x14ac:dyDescent="0.4">
      <c r="A37" s="38">
        <v>30</v>
      </c>
      <c r="B37" s="38" t="s">
        <v>414</v>
      </c>
      <c r="C37" s="293"/>
      <c r="D37" s="303"/>
      <c r="E37" s="319" t="s">
        <v>270</v>
      </c>
      <c r="F37" s="330">
        <v>1</v>
      </c>
      <c r="G37" s="330" t="s">
        <v>257</v>
      </c>
      <c r="H37" s="306">
        <v>20000</v>
      </c>
      <c r="I37" s="307" t="s">
        <v>258</v>
      </c>
      <c r="J37" s="308">
        <v>3</v>
      </c>
      <c r="K37" s="309">
        <v>3</v>
      </c>
      <c r="L37" s="309">
        <v>3</v>
      </c>
      <c r="M37" s="309">
        <v>3</v>
      </c>
      <c r="N37" s="309">
        <v>3</v>
      </c>
      <c r="O37" s="309">
        <v>3</v>
      </c>
      <c r="P37" s="309">
        <v>2</v>
      </c>
      <c r="Q37" s="309">
        <v>2</v>
      </c>
      <c r="R37" s="309">
        <v>2</v>
      </c>
      <c r="S37" s="309">
        <v>2</v>
      </c>
      <c r="T37" s="309">
        <v>2</v>
      </c>
      <c r="U37" s="310">
        <v>2</v>
      </c>
      <c r="V37" s="311">
        <f t="shared" si="0"/>
        <v>30</v>
      </c>
      <c r="W37" s="308">
        <v>8</v>
      </c>
      <c r="X37" s="309">
        <v>6</v>
      </c>
      <c r="Y37" s="309">
        <v>7</v>
      </c>
      <c r="Z37" s="755">
        <v>9</v>
      </c>
      <c r="AA37" s="311">
        <f t="shared" si="1"/>
        <v>30</v>
      </c>
      <c r="AB37" s="749">
        <v>40</v>
      </c>
    </row>
    <row r="38" spans="1:28" x14ac:dyDescent="0.4">
      <c r="A38" s="38">
        <v>31</v>
      </c>
      <c r="B38" s="38" t="s">
        <v>414</v>
      </c>
      <c r="C38" s="293"/>
      <c r="D38" s="293"/>
      <c r="E38" s="322"/>
      <c r="F38" s="330">
        <v>1</v>
      </c>
      <c r="G38" s="330" t="s">
        <v>257</v>
      </c>
      <c r="H38" s="296">
        <v>20000</v>
      </c>
      <c r="I38" s="297" t="s">
        <v>259</v>
      </c>
      <c r="J38" s="298">
        <v>2</v>
      </c>
      <c r="K38" s="299">
        <v>4</v>
      </c>
      <c r="L38" s="299">
        <v>3</v>
      </c>
      <c r="M38" s="299">
        <v>3</v>
      </c>
      <c r="N38" s="299">
        <v>4</v>
      </c>
      <c r="O38" s="299">
        <v>2</v>
      </c>
      <c r="P38" s="299">
        <v>2</v>
      </c>
      <c r="Q38" s="299">
        <v>4</v>
      </c>
      <c r="R38" s="299">
        <v>0</v>
      </c>
      <c r="S38" s="299">
        <v>4</v>
      </c>
      <c r="T38" s="299">
        <v>2</v>
      </c>
      <c r="U38" s="301">
        <v>0</v>
      </c>
      <c r="V38" s="302">
        <f t="shared" si="0"/>
        <v>30</v>
      </c>
      <c r="W38" s="298">
        <v>8</v>
      </c>
      <c r="X38" s="299">
        <v>6</v>
      </c>
      <c r="Y38" s="299">
        <v>7</v>
      </c>
      <c r="Z38" s="754">
        <v>9</v>
      </c>
      <c r="AA38" s="302">
        <f t="shared" si="1"/>
        <v>30</v>
      </c>
      <c r="AB38" s="748">
        <v>40</v>
      </c>
    </row>
    <row r="39" spans="1:28" x14ac:dyDescent="0.4">
      <c r="A39" s="38">
        <v>32</v>
      </c>
      <c r="C39" s="293"/>
      <c r="D39" s="293"/>
      <c r="E39" s="319" t="s">
        <v>273</v>
      </c>
      <c r="F39" s="330">
        <v>1</v>
      </c>
      <c r="G39" s="295" t="s">
        <v>252</v>
      </c>
      <c r="H39" s="306">
        <v>100000</v>
      </c>
      <c r="I39" s="307" t="s">
        <v>258</v>
      </c>
      <c r="J39" s="308">
        <v>0</v>
      </c>
      <c r="K39" s="309">
        <v>0</v>
      </c>
      <c r="L39" s="309">
        <v>0</v>
      </c>
      <c r="M39" s="309">
        <v>0</v>
      </c>
      <c r="N39" s="309">
        <v>0</v>
      </c>
      <c r="O39" s="309">
        <v>0</v>
      </c>
      <c r="P39" s="309">
        <v>0</v>
      </c>
      <c r="Q39" s="309">
        <v>0</v>
      </c>
      <c r="R39" s="309">
        <v>0</v>
      </c>
      <c r="S39" s="309">
        <v>0</v>
      </c>
      <c r="T39" s="309">
        <v>0</v>
      </c>
      <c r="U39" s="310">
        <v>0</v>
      </c>
      <c r="V39" s="311">
        <f t="shared" si="0"/>
        <v>0</v>
      </c>
      <c r="W39" s="308">
        <v>0</v>
      </c>
      <c r="X39" s="309">
        <v>1</v>
      </c>
      <c r="Y39" s="309">
        <v>3</v>
      </c>
      <c r="Z39" s="755">
        <v>0</v>
      </c>
      <c r="AA39" s="311">
        <f t="shared" si="1"/>
        <v>4</v>
      </c>
      <c r="AB39" s="749">
        <v>8</v>
      </c>
    </row>
    <row r="40" spans="1:28" x14ac:dyDescent="0.4">
      <c r="A40" s="38">
        <v>33</v>
      </c>
      <c r="C40" s="293"/>
      <c r="D40" s="293"/>
      <c r="E40" s="322"/>
      <c r="F40" s="330">
        <v>1</v>
      </c>
      <c r="G40" s="295" t="s">
        <v>252</v>
      </c>
      <c r="H40" s="296">
        <v>100000</v>
      </c>
      <c r="I40" s="297" t="s">
        <v>259</v>
      </c>
      <c r="J40" s="298">
        <v>0</v>
      </c>
      <c r="K40" s="299">
        <v>0</v>
      </c>
      <c r="L40" s="299">
        <v>0</v>
      </c>
      <c r="M40" s="299">
        <v>0</v>
      </c>
      <c r="N40" s="299">
        <v>0</v>
      </c>
      <c r="O40" s="299">
        <v>0</v>
      </c>
      <c r="P40" s="299">
        <v>0</v>
      </c>
      <c r="Q40" s="299">
        <v>0</v>
      </c>
      <c r="R40" s="299">
        <v>0</v>
      </c>
      <c r="S40" s="299">
        <v>0</v>
      </c>
      <c r="T40" s="299">
        <v>0</v>
      </c>
      <c r="U40" s="301">
        <v>0</v>
      </c>
      <c r="V40" s="302">
        <f t="shared" si="0"/>
        <v>0</v>
      </c>
      <c r="W40" s="298">
        <v>0</v>
      </c>
      <c r="X40" s="299">
        <v>1</v>
      </c>
      <c r="Y40" s="299">
        <v>3</v>
      </c>
      <c r="Z40" s="754">
        <v>0</v>
      </c>
      <c r="AA40" s="302">
        <f t="shared" si="1"/>
        <v>4</v>
      </c>
      <c r="AB40" s="748">
        <v>8</v>
      </c>
    </row>
    <row r="41" spans="1:28" outlineLevel="1" x14ac:dyDescent="0.4">
      <c r="A41" s="38">
        <v>34</v>
      </c>
      <c r="C41" s="293"/>
      <c r="D41" s="303"/>
      <c r="E41" s="319" t="s">
        <v>274</v>
      </c>
      <c r="F41" s="330">
        <v>13</v>
      </c>
      <c r="G41" s="330" t="s">
        <v>257</v>
      </c>
      <c r="H41" s="306">
        <v>24000</v>
      </c>
      <c r="I41" s="307" t="s">
        <v>258</v>
      </c>
      <c r="J41" s="308">
        <v>0</v>
      </c>
      <c r="K41" s="309">
        <v>0</v>
      </c>
      <c r="L41" s="309">
        <v>0</v>
      </c>
      <c r="M41" s="309">
        <v>0</v>
      </c>
      <c r="N41" s="309">
        <v>0</v>
      </c>
      <c r="O41" s="309">
        <v>0</v>
      </c>
      <c r="P41" s="309">
        <v>0</v>
      </c>
      <c r="Q41" s="309">
        <v>0</v>
      </c>
      <c r="R41" s="309">
        <v>0</v>
      </c>
      <c r="S41" s="309">
        <v>0</v>
      </c>
      <c r="T41" s="309">
        <v>0</v>
      </c>
      <c r="U41" s="310">
        <v>0</v>
      </c>
      <c r="V41" s="311">
        <f t="shared" si="0"/>
        <v>0</v>
      </c>
      <c r="W41" s="308">
        <v>0</v>
      </c>
      <c r="X41" s="309">
        <v>0</v>
      </c>
      <c r="Y41" s="309">
        <v>0</v>
      </c>
      <c r="Z41" s="755">
        <v>0</v>
      </c>
      <c r="AA41" s="311">
        <f t="shared" si="1"/>
        <v>0</v>
      </c>
      <c r="AB41" s="749">
        <v>0</v>
      </c>
    </row>
    <row r="42" spans="1:28" outlineLevel="1" x14ac:dyDescent="0.4">
      <c r="A42" s="38">
        <v>35</v>
      </c>
      <c r="C42" s="293"/>
      <c r="D42" s="293"/>
      <c r="E42" s="322"/>
      <c r="F42" s="330">
        <v>13</v>
      </c>
      <c r="G42" s="330" t="s">
        <v>257</v>
      </c>
      <c r="H42" s="296">
        <v>24000</v>
      </c>
      <c r="I42" s="297" t="s">
        <v>259</v>
      </c>
      <c r="J42" s="298">
        <v>0</v>
      </c>
      <c r="K42" s="299">
        <v>0</v>
      </c>
      <c r="L42" s="299">
        <v>0</v>
      </c>
      <c r="M42" s="299">
        <v>0</v>
      </c>
      <c r="N42" s="299">
        <v>0</v>
      </c>
      <c r="O42" s="299">
        <v>0</v>
      </c>
      <c r="P42" s="299">
        <v>0</v>
      </c>
      <c r="Q42" s="299">
        <v>0</v>
      </c>
      <c r="R42" s="299">
        <v>0</v>
      </c>
      <c r="S42" s="299">
        <v>0</v>
      </c>
      <c r="T42" s="299">
        <v>0</v>
      </c>
      <c r="U42" s="301">
        <v>0</v>
      </c>
      <c r="V42" s="302">
        <f t="shared" si="0"/>
        <v>0</v>
      </c>
      <c r="W42" s="298">
        <v>0</v>
      </c>
      <c r="X42" s="299">
        <v>0</v>
      </c>
      <c r="Y42" s="299">
        <v>0</v>
      </c>
      <c r="Z42" s="754">
        <v>0</v>
      </c>
      <c r="AA42" s="302">
        <f t="shared" si="1"/>
        <v>0</v>
      </c>
      <c r="AB42" s="748">
        <v>0</v>
      </c>
    </row>
    <row r="43" spans="1:28" outlineLevel="1" x14ac:dyDescent="0.4">
      <c r="A43" s="38">
        <v>36</v>
      </c>
      <c r="C43" s="293"/>
      <c r="D43" s="303"/>
      <c r="E43" s="319" t="s">
        <v>275</v>
      </c>
      <c r="F43" s="330">
        <v>9</v>
      </c>
      <c r="G43" s="330" t="s">
        <v>257</v>
      </c>
      <c r="H43" s="306">
        <v>18000</v>
      </c>
      <c r="I43" s="307" t="s">
        <v>258</v>
      </c>
      <c r="J43" s="308">
        <v>0</v>
      </c>
      <c r="K43" s="309">
        <v>0</v>
      </c>
      <c r="L43" s="309">
        <v>0</v>
      </c>
      <c r="M43" s="309">
        <v>0</v>
      </c>
      <c r="N43" s="309">
        <v>0</v>
      </c>
      <c r="O43" s="309">
        <v>0</v>
      </c>
      <c r="P43" s="309">
        <v>0</v>
      </c>
      <c r="Q43" s="309">
        <v>0</v>
      </c>
      <c r="R43" s="309">
        <v>0</v>
      </c>
      <c r="S43" s="309">
        <v>0</v>
      </c>
      <c r="T43" s="309">
        <v>0</v>
      </c>
      <c r="U43" s="310">
        <v>0</v>
      </c>
      <c r="V43" s="311">
        <f t="shared" si="0"/>
        <v>0</v>
      </c>
      <c r="W43" s="308">
        <v>0</v>
      </c>
      <c r="X43" s="309">
        <v>0</v>
      </c>
      <c r="Y43" s="309">
        <v>0</v>
      </c>
      <c r="Z43" s="755">
        <v>0</v>
      </c>
      <c r="AA43" s="311">
        <f t="shared" si="1"/>
        <v>0</v>
      </c>
      <c r="AB43" s="749">
        <v>0</v>
      </c>
    </row>
    <row r="44" spans="1:28" outlineLevel="1" x14ac:dyDescent="0.4">
      <c r="A44" s="38">
        <v>37</v>
      </c>
      <c r="C44" s="293"/>
      <c r="D44" s="293"/>
      <c r="E44" s="322"/>
      <c r="F44" s="330">
        <v>9</v>
      </c>
      <c r="G44" s="330" t="s">
        <v>257</v>
      </c>
      <c r="H44" s="296">
        <v>18000</v>
      </c>
      <c r="I44" s="297" t="s">
        <v>259</v>
      </c>
      <c r="J44" s="298">
        <v>0</v>
      </c>
      <c r="K44" s="299">
        <v>0</v>
      </c>
      <c r="L44" s="299">
        <v>0</v>
      </c>
      <c r="M44" s="299">
        <v>0</v>
      </c>
      <c r="N44" s="299">
        <v>0</v>
      </c>
      <c r="O44" s="299">
        <v>0</v>
      </c>
      <c r="P44" s="299">
        <v>0</v>
      </c>
      <c r="Q44" s="299">
        <v>0</v>
      </c>
      <c r="R44" s="299">
        <v>0</v>
      </c>
      <c r="S44" s="299">
        <v>0</v>
      </c>
      <c r="T44" s="299">
        <v>0</v>
      </c>
      <c r="U44" s="301">
        <v>0</v>
      </c>
      <c r="V44" s="302">
        <f t="shared" si="0"/>
        <v>0</v>
      </c>
      <c r="W44" s="298">
        <v>0</v>
      </c>
      <c r="X44" s="299">
        <v>0</v>
      </c>
      <c r="Y44" s="299">
        <v>0</v>
      </c>
      <c r="Z44" s="754">
        <v>0</v>
      </c>
      <c r="AA44" s="302">
        <f t="shared" si="1"/>
        <v>0</v>
      </c>
      <c r="AB44" s="748">
        <v>0</v>
      </c>
    </row>
    <row r="45" spans="1:28" x14ac:dyDescent="0.4">
      <c r="A45" s="38">
        <v>38</v>
      </c>
      <c r="C45" s="293"/>
      <c r="D45" s="303"/>
      <c r="E45" s="319" t="s">
        <v>276</v>
      </c>
      <c r="F45" s="330">
        <v>9</v>
      </c>
      <c r="G45" s="330" t="s">
        <v>257</v>
      </c>
      <c r="H45" s="306">
        <v>12000</v>
      </c>
      <c r="I45" s="307" t="s">
        <v>258</v>
      </c>
      <c r="J45" s="308">
        <v>0</v>
      </c>
      <c r="K45" s="309">
        <v>0</v>
      </c>
      <c r="L45" s="309">
        <v>0</v>
      </c>
      <c r="M45" s="309">
        <v>0</v>
      </c>
      <c r="N45" s="309">
        <v>0</v>
      </c>
      <c r="O45" s="309">
        <v>0</v>
      </c>
      <c r="P45" s="309">
        <v>0</v>
      </c>
      <c r="Q45" s="309">
        <v>0</v>
      </c>
      <c r="R45" s="309">
        <v>0</v>
      </c>
      <c r="S45" s="309">
        <v>0</v>
      </c>
      <c r="T45" s="309">
        <v>0</v>
      </c>
      <c r="U45" s="310">
        <v>0</v>
      </c>
      <c r="V45" s="311">
        <f t="shared" si="0"/>
        <v>0</v>
      </c>
      <c r="W45" s="308">
        <v>0</v>
      </c>
      <c r="X45" s="309">
        <v>0</v>
      </c>
      <c r="Y45" s="309">
        <v>0</v>
      </c>
      <c r="Z45" s="755">
        <v>0</v>
      </c>
      <c r="AA45" s="311">
        <f t="shared" si="1"/>
        <v>0</v>
      </c>
      <c r="AB45" s="749">
        <v>9</v>
      </c>
    </row>
    <row r="46" spans="1:28" x14ac:dyDescent="0.4">
      <c r="A46" s="38">
        <v>39</v>
      </c>
      <c r="C46" s="293"/>
      <c r="D46" s="293"/>
      <c r="E46" s="322"/>
      <c r="F46" s="330">
        <v>9</v>
      </c>
      <c r="G46" s="330" t="s">
        <v>257</v>
      </c>
      <c r="H46" s="296">
        <v>12000</v>
      </c>
      <c r="I46" s="297" t="s">
        <v>259</v>
      </c>
      <c r="J46" s="298">
        <v>0</v>
      </c>
      <c r="K46" s="299">
        <v>0</v>
      </c>
      <c r="L46" s="299">
        <v>0</v>
      </c>
      <c r="M46" s="299">
        <v>0</v>
      </c>
      <c r="N46" s="299">
        <v>0</v>
      </c>
      <c r="O46" s="299">
        <v>0</v>
      </c>
      <c r="P46" s="299">
        <v>0</v>
      </c>
      <c r="Q46" s="299">
        <v>0</v>
      </c>
      <c r="R46" s="299">
        <v>0</v>
      </c>
      <c r="S46" s="299">
        <v>0</v>
      </c>
      <c r="T46" s="299">
        <v>0</v>
      </c>
      <c r="U46" s="301">
        <v>0</v>
      </c>
      <c r="V46" s="302">
        <f t="shared" si="0"/>
        <v>0</v>
      </c>
      <c r="W46" s="298">
        <v>0</v>
      </c>
      <c r="X46" s="299">
        <v>0</v>
      </c>
      <c r="Y46" s="299">
        <v>0</v>
      </c>
      <c r="Z46" s="754">
        <v>0</v>
      </c>
      <c r="AA46" s="302">
        <f t="shared" si="1"/>
        <v>0</v>
      </c>
      <c r="AB46" s="748">
        <v>0</v>
      </c>
    </row>
    <row r="47" spans="1:28" outlineLevel="1" x14ac:dyDescent="0.4">
      <c r="A47" s="38">
        <v>40</v>
      </c>
      <c r="C47" s="293"/>
      <c r="D47" s="303"/>
      <c r="E47" s="319" t="s">
        <v>277</v>
      </c>
      <c r="F47" s="330">
        <v>9</v>
      </c>
      <c r="G47" s="330" t="s">
        <v>257</v>
      </c>
      <c r="H47" s="306">
        <v>15000</v>
      </c>
      <c r="I47" s="307" t="s">
        <v>258</v>
      </c>
      <c r="J47" s="308">
        <v>0</v>
      </c>
      <c r="K47" s="309">
        <v>0</v>
      </c>
      <c r="L47" s="309">
        <v>0</v>
      </c>
      <c r="M47" s="309">
        <v>0</v>
      </c>
      <c r="N47" s="309">
        <v>0</v>
      </c>
      <c r="O47" s="309">
        <v>0</v>
      </c>
      <c r="P47" s="309">
        <v>0</v>
      </c>
      <c r="Q47" s="309">
        <v>0</v>
      </c>
      <c r="R47" s="309">
        <v>0</v>
      </c>
      <c r="S47" s="309">
        <v>0</v>
      </c>
      <c r="T47" s="309">
        <v>0</v>
      </c>
      <c r="U47" s="310">
        <v>0</v>
      </c>
      <c r="V47" s="311">
        <f t="shared" si="0"/>
        <v>0</v>
      </c>
      <c r="W47" s="308">
        <v>0</v>
      </c>
      <c r="X47" s="309">
        <v>0</v>
      </c>
      <c r="Y47" s="309">
        <v>0</v>
      </c>
      <c r="Z47" s="755">
        <v>0</v>
      </c>
      <c r="AA47" s="311">
        <f t="shared" si="1"/>
        <v>0</v>
      </c>
      <c r="AB47" s="749">
        <v>0</v>
      </c>
    </row>
    <row r="48" spans="1:28" outlineLevel="1" x14ac:dyDescent="0.4">
      <c r="A48" s="38">
        <v>41</v>
      </c>
      <c r="C48" s="293"/>
      <c r="D48" s="293"/>
      <c r="E48" s="322"/>
      <c r="F48" s="330">
        <v>9</v>
      </c>
      <c r="G48" s="330" t="s">
        <v>257</v>
      </c>
      <c r="H48" s="296">
        <v>15000</v>
      </c>
      <c r="I48" s="297" t="s">
        <v>259</v>
      </c>
      <c r="J48" s="298">
        <v>0</v>
      </c>
      <c r="K48" s="299">
        <v>0</v>
      </c>
      <c r="L48" s="299">
        <v>0</v>
      </c>
      <c r="M48" s="299">
        <v>0</v>
      </c>
      <c r="N48" s="299">
        <v>0</v>
      </c>
      <c r="O48" s="299">
        <v>0</v>
      </c>
      <c r="P48" s="299">
        <v>0</v>
      </c>
      <c r="Q48" s="299">
        <v>0</v>
      </c>
      <c r="R48" s="299">
        <v>0</v>
      </c>
      <c r="S48" s="299">
        <v>0</v>
      </c>
      <c r="T48" s="299">
        <v>0</v>
      </c>
      <c r="U48" s="301">
        <v>0</v>
      </c>
      <c r="V48" s="302">
        <f t="shared" si="0"/>
        <v>0</v>
      </c>
      <c r="W48" s="298">
        <v>0</v>
      </c>
      <c r="X48" s="299">
        <v>0</v>
      </c>
      <c r="Y48" s="299">
        <v>0</v>
      </c>
      <c r="Z48" s="754">
        <v>0</v>
      </c>
      <c r="AA48" s="302">
        <f t="shared" si="1"/>
        <v>0</v>
      </c>
      <c r="AB48" s="748">
        <v>0</v>
      </c>
    </row>
    <row r="49" spans="1:28" outlineLevel="1" x14ac:dyDescent="0.4">
      <c r="A49" s="38">
        <v>42</v>
      </c>
      <c r="C49" s="293"/>
      <c r="D49" s="303"/>
      <c r="E49" s="319" t="s">
        <v>278</v>
      </c>
      <c r="F49" s="330">
        <v>12</v>
      </c>
      <c r="G49" s="330" t="s">
        <v>257</v>
      </c>
      <c r="H49" s="306">
        <v>30000</v>
      </c>
      <c r="I49" s="307" t="s">
        <v>258</v>
      </c>
      <c r="J49" s="308">
        <v>0</v>
      </c>
      <c r="K49" s="309">
        <v>0</v>
      </c>
      <c r="L49" s="309">
        <v>0</v>
      </c>
      <c r="M49" s="309">
        <v>0</v>
      </c>
      <c r="N49" s="309">
        <v>0</v>
      </c>
      <c r="O49" s="309">
        <v>0</v>
      </c>
      <c r="P49" s="309">
        <v>0</v>
      </c>
      <c r="Q49" s="309">
        <v>0</v>
      </c>
      <c r="R49" s="309">
        <v>0</v>
      </c>
      <c r="S49" s="309">
        <v>0</v>
      </c>
      <c r="T49" s="309">
        <v>0</v>
      </c>
      <c r="U49" s="310">
        <v>0</v>
      </c>
      <c r="V49" s="311">
        <f t="shared" si="0"/>
        <v>0</v>
      </c>
      <c r="W49" s="308">
        <v>0</v>
      </c>
      <c r="X49" s="309">
        <v>0</v>
      </c>
      <c r="Y49" s="309">
        <v>0</v>
      </c>
      <c r="Z49" s="755">
        <v>0</v>
      </c>
      <c r="AA49" s="311">
        <f t="shared" si="1"/>
        <v>0</v>
      </c>
      <c r="AB49" s="749">
        <v>0</v>
      </c>
    </row>
    <row r="50" spans="1:28" outlineLevel="1" x14ac:dyDescent="0.4">
      <c r="A50" s="38">
        <v>43</v>
      </c>
      <c r="C50" s="293"/>
      <c r="D50" s="293"/>
      <c r="E50" s="322"/>
      <c r="F50" s="330">
        <v>12</v>
      </c>
      <c r="G50" s="330" t="s">
        <v>257</v>
      </c>
      <c r="H50" s="296">
        <v>30000</v>
      </c>
      <c r="I50" s="297" t="s">
        <v>259</v>
      </c>
      <c r="J50" s="298">
        <v>0</v>
      </c>
      <c r="K50" s="299">
        <v>0</v>
      </c>
      <c r="L50" s="299">
        <v>0</v>
      </c>
      <c r="M50" s="299">
        <v>0</v>
      </c>
      <c r="N50" s="299">
        <v>0</v>
      </c>
      <c r="O50" s="299">
        <v>0</v>
      </c>
      <c r="P50" s="299">
        <v>0</v>
      </c>
      <c r="Q50" s="299">
        <v>0</v>
      </c>
      <c r="R50" s="299">
        <v>0</v>
      </c>
      <c r="S50" s="299">
        <v>0</v>
      </c>
      <c r="T50" s="299">
        <v>0</v>
      </c>
      <c r="U50" s="301">
        <v>0</v>
      </c>
      <c r="V50" s="302">
        <f t="shared" si="0"/>
        <v>0</v>
      </c>
      <c r="W50" s="298">
        <v>0</v>
      </c>
      <c r="X50" s="299">
        <v>0</v>
      </c>
      <c r="Y50" s="299">
        <v>0</v>
      </c>
      <c r="Z50" s="754">
        <v>0</v>
      </c>
      <c r="AA50" s="302">
        <f t="shared" si="1"/>
        <v>0</v>
      </c>
      <c r="AB50" s="748">
        <v>0</v>
      </c>
    </row>
    <row r="51" spans="1:28" outlineLevel="1" x14ac:dyDescent="0.4">
      <c r="A51" s="38">
        <v>44</v>
      </c>
      <c r="C51" s="293"/>
      <c r="D51" s="303"/>
      <c r="E51" s="319" t="s">
        <v>279</v>
      </c>
      <c r="F51" s="330">
        <v>12</v>
      </c>
      <c r="G51" s="330" t="s">
        <v>257</v>
      </c>
      <c r="H51" s="306">
        <v>15000</v>
      </c>
      <c r="I51" s="307" t="s">
        <v>258</v>
      </c>
      <c r="J51" s="308">
        <v>0</v>
      </c>
      <c r="K51" s="309">
        <v>0</v>
      </c>
      <c r="L51" s="309">
        <v>0</v>
      </c>
      <c r="M51" s="309">
        <v>0</v>
      </c>
      <c r="N51" s="309">
        <v>0</v>
      </c>
      <c r="O51" s="309">
        <v>0</v>
      </c>
      <c r="P51" s="309">
        <v>0</v>
      </c>
      <c r="Q51" s="309">
        <v>0</v>
      </c>
      <c r="R51" s="309">
        <v>0</v>
      </c>
      <c r="S51" s="309">
        <v>0</v>
      </c>
      <c r="T51" s="309">
        <v>0</v>
      </c>
      <c r="U51" s="310">
        <v>0</v>
      </c>
      <c r="V51" s="311">
        <f t="shared" si="0"/>
        <v>0</v>
      </c>
      <c r="W51" s="308">
        <v>0</v>
      </c>
      <c r="X51" s="309">
        <v>0</v>
      </c>
      <c r="Y51" s="309">
        <v>0</v>
      </c>
      <c r="Z51" s="755">
        <v>0</v>
      </c>
      <c r="AA51" s="311">
        <f t="shared" si="1"/>
        <v>0</v>
      </c>
      <c r="AB51" s="749">
        <v>0</v>
      </c>
    </row>
    <row r="52" spans="1:28" outlineLevel="1" x14ac:dyDescent="0.4">
      <c r="A52" s="38">
        <v>45</v>
      </c>
      <c r="C52" s="293"/>
      <c r="D52" s="293"/>
      <c r="E52" s="322"/>
      <c r="F52" s="330">
        <v>12</v>
      </c>
      <c r="G52" s="330" t="s">
        <v>257</v>
      </c>
      <c r="H52" s="296">
        <v>15000</v>
      </c>
      <c r="I52" s="297" t="s">
        <v>259</v>
      </c>
      <c r="J52" s="298">
        <v>0</v>
      </c>
      <c r="K52" s="299">
        <v>0</v>
      </c>
      <c r="L52" s="299">
        <v>0</v>
      </c>
      <c r="M52" s="299">
        <v>0</v>
      </c>
      <c r="N52" s="299">
        <v>0</v>
      </c>
      <c r="O52" s="299">
        <v>0</v>
      </c>
      <c r="P52" s="299">
        <v>0</v>
      </c>
      <c r="Q52" s="299">
        <v>0</v>
      </c>
      <c r="R52" s="299">
        <v>0</v>
      </c>
      <c r="S52" s="299">
        <v>0</v>
      </c>
      <c r="T52" s="299">
        <v>0</v>
      </c>
      <c r="U52" s="301">
        <v>0</v>
      </c>
      <c r="V52" s="302">
        <f t="shared" si="0"/>
        <v>0</v>
      </c>
      <c r="W52" s="298">
        <v>0</v>
      </c>
      <c r="X52" s="299">
        <v>0</v>
      </c>
      <c r="Y52" s="299">
        <v>0</v>
      </c>
      <c r="Z52" s="754">
        <v>0</v>
      </c>
      <c r="AA52" s="302">
        <f t="shared" si="1"/>
        <v>0</v>
      </c>
      <c r="AB52" s="748">
        <v>0</v>
      </c>
    </row>
    <row r="53" spans="1:28" outlineLevel="1" x14ac:dyDescent="0.4">
      <c r="A53" s="38">
        <v>46</v>
      </c>
      <c r="C53" s="293"/>
      <c r="D53" s="303"/>
      <c r="E53" s="319" t="s">
        <v>280</v>
      </c>
      <c r="F53" s="330">
        <v>11</v>
      </c>
      <c r="G53" s="330" t="s">
        <v>257</v>
      </c>
      <c r="H53" s="306">
        <v>30000</v>
      </c>
      <c r="I53" s="307" t="s">
        <v>258</v>
      </c>
      <c r="J53" s="308">
        <v>0</v>
      </c>
      <c r="K53" s="309">
        <v>0</v>
      </c>
      <c r="L53" s="309">
        <v>0</v>
      </c>
      <c r="M53" s="309">
        <v>0</v>
      </c>
      <c r="N53" s="309">
        <v>0</v>
      </c>
      <c r="O53" s="309">
        <v>0</v>
      </c>
      <c r="P53" s="309">
        <v>0</v>
      </c>
      <c r="Q53" s="309">
        <v>0</v>
      </c>
      <c r="R53" s="309">
        <v>0</v>
      </c>
      <c r="S53" s="309">
        <v>0</v>
      </c>
      <c r="T53" s="309">
        <v>0</v>
      </c>
      <c r="U53" s="310">
        <v>0</v>
      </c>
      <c r="V53" s="311">
        <f t="shared" si="0"/>
        <v>0</v>
      </c>
      <c r="W53" s="308">
        <v>0</v>
      </c>
      <c r="X53" s="309">
        <v>0</v>
      </c>
      <c r="Y53" s="309">
        <v>0</v>
      </c>
      <c r="Z53" s="755">
        <v>0</v>
      </c>
      <c r="AA53" s="311">
        <f t="shared" si="1"/>
        <v>0</v>
      </c>
      <c r="AB53" s="749">
        <v>0</v>
      </c>
    </row>
    <row r="54" spans="1:28" outlineLevel="1" x14ac:dyDescent="0.4">
      <c r="A54" s="38">
        <v>47</v>
      </c>
      <c r="C54" s="293"/>
      <c r="D54" s="293"/>
      <c r="E54" s="322"/>
      <c r="F54" s="331">
        <v>11</v>
      </c>
      <c r="G54" s="331" t="s">
        <v>257</v>
      </c>
      <c r="H54" s="296">
        <v>30000</v>
      </c>
      <c r="I54" s="297" t="s">
        <v>259</v>
      </c>
      <c r="J54" s="298">
        <v>0</v>
      </c>
      <c r="K54" s="299">
        <v>0</v>
      </c>
      <c r="L54" s="299">
        <v>0</v>
      </c>
      <c r="M54" s="299">
        <v>0</v>
      </c>
      <c r="N54" s="299">
        <v>0</v>
      </c>
      <c r="O54" s="299">
        <v>0</v>
      </c>
      <c r="P54" s="299">
        <v>0</v>
      </c>
      <c r="Q54" s="299">
        <v>0</v>
      </c>
      <c r="R54" s="299">
        <v>0</v>
      </c>
      <c r="S54" s="299">
        <v>0</v>
      </c>
      <c r="T54" s="299">
        <v>0</v>
      </c>
      <c r="U54" s="301">
        <v>0</v>
      </c>
      <c r="V54" s="302">
        <f t="shared" si="0"/>
        <v>0</v>
      </c>
      <c r="W54" s="298">
        <v>0</v>
      </c>
      <c r="X54" s="299">
        <v>0</v>
      </c>
      <c r="Y54" s="299">
        <v>0</v>
      </c>
      <c r="Z54" s="754">
        <v>0</v>
      </c>
      <c r="AA54" s="302">
        <f t="shared" si="1"/>
        <v>0</v>
      </c>
      <c r="AB54" s="748">
        <v>0</v>
      </c>
    </row>
    <row r="55" spans="1:28" outlineLevel="1" x14ac:dyDescent="0.4">
      <c r="A55" s="38">
        <v>48</v>
      </c>
      <c r="C55" s="293"/>
      <c r="D55" s="303"/>
      <c r="E55" s="319" t="s">
        <v>281</v>
      </c>
      <c r="F55" s="320">
        <v>10</v>
      </c>
      <c r="G55" s="320" t="s">
        <v>257</v>
      </c>
      <c r="H55" s="306">
        <v>30000</v>
      </c>
      <c r="I55" s="307" t="s">
        <v>258</v>
      </c>
      <c r="J55" s="308">
        <v>0</v>
      </c>
      <c r="K55" s="309">
        <v>0</v>
      </c>
      <c r="L55" s="309">
        <v>0</v>
      </c>
      <c r="M55" s="309">
        <v>0</v>
      </c>
      <c r="N55" s="309">
        <v>0</v>
      </c>
      <c r="O55" s="309">
        <v>0</v>
      </c>
      <c r="P55" s="309">
        <v>0</v>
      </c>
      <c r="Q55" s="309">
        <v>0</v>
      </c>
      <c r="R55" s="309">
        <v>0</v>
      </c>
      <c r="S55" s="309">
        <v>0</v>
      </c>
      <c r="T55" s="309">
        <v>0</v>
      </c>
      <c r="U55" s="310">
        <v>0</v>
      </c>
      <c r="V55" s="311">
        <f t="shared" si="0"/>
        <v>0</v>
      </c>
      <c r="W55" s="308">
        <v>0</v>
      </c>
      <c r="X55" s="309">
        <v>0</v>
      </c>
      <c r="Y55" s="309">
        <v>0</v>
      </c>
      <c r="Z55" s="755">
        <v>0</v>
      </c>
      <c r="AA55" s="311">
        <f t="shared" si="1"/>
        <v>0</v>
      </c>
      <c r="AB55" s="749">
        <v>0</v>
      </c>
    </row>
    <row r="56" spans="1:28" outlineLevel="1" x14ac:dyDescent="0.4">
      <c r="A56" s="38">
        <v>49</v>
      </c>
      <c r="C56" s="332"/>
      <c r="D56" s="293"/>
      <c r="E56" s="294"/>
      <c r="F56" s="333">
        <v>10</v>
      </c>
      <c r="G56" s="333" t="s">
        <v>257</v>
      </c>
      <c r="H56" s="296">
        <v>30000</v>
      </c>
      <c r="I56" s="297" t="s">
        <v>259</v>
      </c>
      <c r="J56" s="298">
        <v>0</v>
      </c>
      <c r="K56" s="299">
        <v>0</v>
      </c>
      <c r="L56" s="299">
        <v>0</v>
      </c>
      <c r="M56" s="299">
        <v>0</v>
      </c>
      <c r="N56" s="299">
        <v>0</v>
      </c>
      <c r="O56" s="299">
        <v>0</v>
      </c>
      <c r="P56" s="299">
        <v>0</v>
      </c>
      <c r="Q56" s="299">
        <v>0</v>
      </c>
      <c r="R56" s="299">
        <v>0</v>
      </c>
      <c r="S56" s="299">
        <v>0</v>
      </c>
      <c r="T56" s="299">
        <v>0</v>
      </c>
      <c r="U56" s="301">
        <v>0</v>
      </c>
      <c r="V56" s="302">
        <f t="shared" si="0"/>
        <v>0</v>
      </c>
      <c r="W56" s="298">
        <v>0</v>
      </c>
      <c r="X56" s="299">
        <v>0</v>
      </c>
      <c r="Y56" s="299">
        <v>0</v>
      </c>
      <c r="Z56" s="754">
        <v>0</v>
      </c>
      <c r="AA56" s="302">
        <f t="shared" si="1"/>
        <v>0</v>
      </c>
      <c r="AB56" s="748">
        <v>0</v>
      </c>
    </row>
    <row r="57" spans="1:28" ht="19.2" x14ac:dyDescent="0.4">
      <c r="A57" s="38">
        <v>50</v>
      </c>
      <c r="C57" s="332"/>
      <c r="D57" s="334"/>
      <c r="F57" s="335" t="s">
        <v>282</v>
      </c>
      <c r="G57" s="335" t="s">
        <v>257</v>
      </c>
      <c r="H57" s="336" t="s">
        <v>283</v>
      </c>
      <c r="I57" s="337" t="s">
        <v>253</v>
      </c>
      <c r="J57" s="338">
        <f t="shared" ref="J57:AB57" si="4">SUMIF($I$7:$I$56,$I$57,J$7:J$56)</f>
        <v>16</v>
      </c>
      <c r="K57" s="339">
        <f t="shared" si="4"/>
        <v>14</v>
      </c>
      <c r="L57" s="339">
        <f t="shared" si="4"/>
        <v>13</v>
      </c>
      <c r="M57" s="339">
        <f t="shared" si="4"/>
        <v>12</v>
      </c>
      <c r="N57" s="339">
        <f t="shared" si="4"/>
        <v>12</v>
      </c>
      <c r="O57" s="339">
        <f t="shared" si="4"/>
        <v>12</v>
      </c>
      <c r="P57" s="339">
        <f t="shared" si="4"/>
        <v>10</v>
      </c>
      <c r="Q57" s="339">
        <f t="shared" si="4"/>
        <v>9</v>
      </c>
      <c r="R57" s="339">
        <f t="shared" si="4"/>
        <v>9</v>
      </c>
      <c r="S57" s="339">
        <f t="shared" si="4"/>
        <v>9</v>
      </c>
      <c r="T57" s="339">
        <f t="shared" si="4"/>
        <v>9</v>
      </c>
      <c r="U57" s="340">
        <f t="shared" si="4"/>
        <v>11</v>
      </c>
      <c r="V57" s="318">
        <f t="shared" si="0"/>
        <v>136</v>
      </c>
      <c r="W57" s="338">
        <f t="shared" si="4"/>
        <v>63</v>
      </c>
      <c r="X57" s="339">
        <f t="shared" si="4"/>
        <v>63</v>
      </c>
      <c r="Y57" s="339">
        <f t="shared" si="4"/>
        <v>63</v>
      </c>
      <c r="Z57" s="757">
        <f t="shared" si="4"/>
        <v>60</v>
      </c>
      <c r="AA57" s="318">
        <f t="shared" si="1"/>
        <v>249</v>
      </c>
      <c r="AB57" s="318">
        <f t="shared" si="4"/>
        <v>353</v>
      </c>
    </row>
    <row r="58" spans="1:28" ht="19.2" x14ac:dyDescent="0.4">
      <c r="A58" s="38">
        <v>51</v>
      </c>
      <c r="C58" s="332"/>
      <c r="D58" s="334" t="s">
        <v>284</v>
      </c>
      <c r="F58" s="335" t="s">
        <v>282</v>
      </c>
      <c r="G58" s="335" t="s">
        <v>257</v>
      </c>
      <c r="H58" s="341"/>
      <c r="I58" s="342" t="s">
        <v>255</v>
      </c>
      <c r="J58" s="343">
        <f t="shared" ref="J58:AB58" si="5">SUMIF($I$7:$I$56,$I$58,J$7:J$56)</f>
        <v>2</v>
      </c>
      <c r="K58" s="344">
        <f t="shared" si="5"/>
        <v>19</v>
      </c>
      <c r="L58" s="344">
        <f t="shared" si="5"/>
        <v>20</v>
      </c>
      <c r="M58" s="344">
        <f t="shared" si="5"/>
        <v>14</v>
      </c>
      <c r="N58" s="344">
        <f t="shared" si="5"/>
        <v>13</v>
      </c>
      <c r="O58" s="344">
        <f t="shared" si="5"/>
        <v>3</v>
      </c>
      <c r="P58" s="344">
        <f t="shared" si="5"/>
        <v>11</v>
      </c>
      <c r="Q58" s="344">
        <f t="shared" si="5"/>
        <v>20</v>
      </c>
      <c r="R58" s="344">
        <f t="shared" si="5"/>
        <v>5</v>
      </c>
      <c r="S58" s="344">
        <f t="shared" si="5"/>
        <v>11</v>
      </c>
      <c r="T58" s="344">
        <f t="shared" si="5"/>
        <v>8</v>
      </c>
      <c r="U58" s="345">
        <f t="shared" si="5"/>
        <v>10</v>
      </c>
      <c r="V58" s="302">
        <f t="shared" si="0"/>
        <v>136</v>
      </c>
      <c r="W58" s="343">
        <f t="shared" si="5"/>
        <v>53</v>
      </c>
      <c r="X58" s="344">
        <f t="shared" si="5"/>
        <v>44</v>
      </c>
      <c r="Y58" s="344">
        <f t="shared" si="5"/>
        <v>63</v>
      </c>
      <c r="Z58" s="758">
        <f t="shared" si="5"/>
        <v>63</v>
      </c>
      <c r="AA58" s="302">
        <f t="shared" si="1"/>
        <v>223</v>
      </c>
      <c r="AB58" s="302">
        <f t="shared" si="5"/>
        <v>228</v>
      </c>
    </row>
    <row r="59" spans="1:28" x14ac:dyDescent="0.4">
      <c r="A59" s="38">
        <v>52</v>
      </c>
      <c r="C59" s="346"/>
      <c r="D59" s="347"/>
      <c r="E59" s="348"/>
      <c r="F59" s="349" t="s">
        <v>285</v>
      </c>
      <c r="G59" s="349"/>
      <c r="H59" s="350" t="s">
        <v>286</v>
      </c>
      <c r="I59" s="351" t="s">
        <v>253</v>
      </c>
      <c r="J59" s="352">
        <f>+J7*$H$7+J11*$H$11+J13*$H$13+J15*$H$15+J17*$H$17+J19*$H$19+J21*$H$21+J23*$H$23+J25*$H$25+J29*$H$29+J31*$H$31+J33*$H$33+J35*$H$35+J37*$H$37+J39*$H$39+J41*$H$41+J43*$H$43+J45*$H$45+J47*$H$47+J49*$H$49+J51*$H$51+J53*$H$53+J55*$H$55+$H$27*J27+$H$9*J9</f>
        <v>951000</v>
      </c>
      <c r="K59" s="353">
        <f t="shared" ref="K59:U59" si="6">+K7*$H$7+K11*$H$11+K13*$H$13+K15*$H$15+K17*$H$17+K19*$H$19+K21*$H$21+K23*$H$23+K25*$H$25+K29*$H$29+K31*$H$31+K33*$H$33+K35*$H$35+K37*$H$37+K39*$H$39+K41*$H$41+K43*$H$43+K45*$H$45+K47*$H$47+K49*$H$49+K51*$H$51+K53*$H$53+K55*$H$55+$H$27*K27+$H$9*K9</f>
        <v>832000</v>
      </c>
      <c r="L59" s="353">
        <f t="shared" si="6"/>
        <v>816000</v>
      </c>
      <c r="M59" s="353">
        <f t="shared" si="6"/>
        <v>730000</v>
      </c>
      <c r="N59" s="353">
        <f t="shared" si="6"/>
        <v>730000</v>
      </c>
      <c r="O59" s="353">
        <f t="shared" si="6"/>
        <v>730000</v>
      </c>
      <c r="P59" s="353">
        <f t="shared" si="6"/>
        <v>698000</v>
      </c>
      <c r="Q59" s="353">
        <f t="shared" si="6"/>
        <v>598000</v>
      </c>
      <c r="R59" s="353">
        <f t="shared" si="6"/>
        <v>598000</v>
      </c>
      <c r="S59" s="353">
        <f t="shared" si="6"/>
        <v>598000</v>
      </c>
      <c r="T59" s="353">
        <f t="shared" si="6"/>
        <v>668000</v>
      </c>
      <c r="U59" s="354">
        <f t="shared" si="6"/>
        <v>868000</v>
      </c>
      <c r="V59" s="355">
        <f t="shared" si="0"/>
        <v>8817000</v>
      </c>
      <c r="W59" s="352">
        <f t="shared" ref="W59:Z59" si="7">+W7*$H$7+W11*$H$11+W13*$H$13+W15*$H$15+W17*$H$17+W19*$H$19+W21*$H$21+W23*$H$23+W25*$H$25+W29*$H$29+W31*$H$31+W33*$H$33+W35*$H$35+W37*$H$37+W39*$H$39+W41*$H$41+W43*$H$43+W45*$H$45+W47*$H$47+W49*$H$49+W51*$H$51+W53*$H$53+W55*$H$55+$H$27*W27+$H$9*W9</f>
        <v>3822000</v>
      </c>
      <c r="X59" s="353">
        <f t="shared" si="7"/>
        <v>3913000</v>
      </c>
      <c r="Y59" s="353">
        <f t="shared" si="7"/>
        <v>3888000</v>
      </c>
      <c r="Z59" s="759">
        <f t="shared" si="7"/>
        <v>3270000</v>
      </c>
      <c r="AA59" s="355">
        <f t="shared" si="1"/>
        <v>14893000</v>
      </c>
      <c r="AB59" s="355">
        <f t="shared" ref="AB59" si="8">+AB7*$H$7+AB11*$H$11+AB13*$H$13+AB15*$H$15+AB17*$H$17+AB19*$H$19+AB21*$H$21+AB23*$H$23+AB25*$H$25+AB29*$H$29+AB31*$H$31+AB33*$H$33+AB35*$H$35+AB37*$H$37+AB39*$H$39+AB41*$H$41+AB43*$H$43+AB45*$H$45+AB47*$H$47+AB49*$H$49+AB51*$H$51+AB53*$H$53+AB55*$H$55+$H$27*AB27+$H$9*AB9</f>
        <v>18569000</v>
      </c>
    </row>
    <row r="60" spans="1:28" x14ac:dyDescent="0.4">
      <c r="A60" s="38">
        <v>53</v>
      </c>
      <c r="C60" s="346"/>
      <c r="D60" s="347"/>
      <c r="E60" s="348"/>
      <c r="F60" s="349" t="s">
        <v>285</v>
      </c>
      <c r="G60" s="349"/>
      <c r="H60" s="356"/>
      <c r="I60" s="357" t="s">
        <v>255</v>
      </c>
      <c r="J60" s="358">
        <f>+J8*$H$7+J12*$H$11+J14*$H$13+J16*$H$15+J18*$H$17+J20*$H$19+J22*$H$21+J24*$H$23+J26*$H$25+J30*$H$29+J32*$H$31+J34*$H$33+J36*$H$35+J38*$H$37+J40*$H$39+J42*$H$41+J44*$H$43+J46*$H$45+J48*$H$47+J50*$H$49+J52*$H$51+J54*$H$53+J56*$H$55+$H$27*J28+$H$9*J10</f>
        <v>40000</v>
      </c>
      <c r="K60" s="359">
        <f t="shared" ref="K60:U60" si="9">+K8*$H$7+K12*$H$11+K14*$H$13+K16*$H$15+K18*$H$17+K20*$H$19+K22*$H$21+K24*$H$23+K26*$H$25+K30*$H$29+K32*$H$31+K34*$H$33+K36*$H$35+K38*$H$37+K40*$H$39+K42*$H$41+K44*$H$43+K46*$H$45+K48*$H$47+K50*$H$49+K52*$H$51+K54*$H$53+K56*$H$55+$H$27*K28+$H$9*K10</f>
        <v>929000</v>
      </c>
      <c r="L60" s="359">
        <f t="shared" si="9"/>
        <v>1430000</v>
      </c>
      <c r="M60" s="359">
        <f t="shared" si="9"/>
        <v>930000</v>
      </c>
      <c r="N60" s="359">
        <f t="shared" si="9"/>
        <v>750000</v>
      </c>
      <c r="O60" s="359">
        <f t="shared" si="9"/>
        <v>52000</v>
      </c>
      <c r="P60" s="359">
        <f t="shared" si="9"/>
        <v>710000</v>
      </c>
      <c r="Q60" s="359">
        <f t="shared" si="9"/>
        <v>1396000</v>
      </c>
      <c r="R60" s="359">
        <f t="shared" si="9"/>
        <v>446000</v>
      </c>
      <c r="S60" s="359">
        <f t="shared" si="9"/>
        <v>638000</v>
      </c>
      <c r="T60" s="359">
        <f t="shared" si="9"/>
        <v>568000</v>
      </c>
      <c r="U60" s="360">
        <f t="shared" si="9"/>
        <v>928000</v>
      </c>
      <c r="V60" s="361">
        <f t="shared" si="0"/>
        <v>8817000</v>
      </c>
      <c r="W60" s="358">
        <f t="shared" ref="W60:Z60" si="10">+W8*$H$7+W12*$H$11+W14*$H$13+W16*$H$15+W18*$H$17+W20*$H$19+W22*$H$21+W24*$H$23+W26*$H$25+W30*$H$29+W32*$H$31+W34*$H$33+W36*$H$35+W38*$H$37+W40*$H$39+W42*$H$41+W44*$H$43+W46*$H$45+W48*$H$47+W50*$H$49+W52*$H$51+W54*$H$53+W56*$H$55+$H$27*W28+$H$9*W10</f>
        <v>2858000</v>
      </c>
      <c r="X60" s="359">
        <f t="shared" si="10"/>
        <v>2157000</v>
      </c>
      <c r="Y60" s="359">
        <f t="shared" si="10"/>
        <v>3744000</v>
      </c>
      <c r="Z60" s="760">
        <f t="shared" si="10"/>
        <v>3534000</v>
      </c>
      <c r="AA60" s="361">
        <f t="shared" si="1"/>
        <v>12293000</v>
      </c>
      <c r="AB60" s="361">
        <f t="shared" ref="AB60" si="11">+AB8*$H$7+AB12*$H$11+AB14*$H$13+AB16*$H$15+AB18*$H$17+AB20*$H$19+AB22*$H$21+AB24*$H$23+AB26*$H$25+AB30*$H$29+AB32*$H$31+AB34*$H$33+AB36*$H$35+AB38*$H$37+AB40*$H$39+AB42*$H$41+AB44*$H$43+AB46*$H$45+AB48*$H$47+AB50*$H$49+AB52*$H$51+AB54*$H$53+AB56*$H$55+$H$27*AB28+$H$9*AB10</f>
        <v>8049000</v>
      </c>
    </row>
    <row r="61" spans="1:28" ht="18" thickBot="1" x14ac:dyDescent="0.45">
      <c r="C61" s="266"/>
      <c r="D61" s="266"/>
      <c r="F61" s="362"/>
      <c r="G61" s="362"/>
      <c r="H61" s="363"/>
      <c r="I61" s="364"/>
      <c r="J61" s="365"/>
      <c r="K61" s="365"/>
      <c r="L61" s="365"/>
      <c r="M61" s="365"/>
      <c r="N61" s="365"/>
      <c r="O61" s="365"/>
      <c r="P61" s="365"/>
      <c r="Q61" s="365"/>
      <c r="R61" s="365"/>
      <c r="S61" s="365"/>
      <c r="T61" s="365"/>
      <c r="U61" s="365"/>
      <c r="V61" s="366"/>
    </row>
    <row r="62" spans="1:28" x14ac:dyDescent="0.4">
      <c r="G62" s="266" t="s">
        <v>257</v>
      </c>
      <c r="H62" s="367" t="s">
        <v>287</v>
      </c>
      <c r="I62" s="368" t="s">
        <v>288</v>
      </c>
      <c r="J62" s="368">
        <f>SUMIFS(J$7:J$56,$G$7:$G$56,$G$62,$I$7:$I$56,$H$62)</f>
        <v>7</v>
      </c>
      <c r="K62" s="368">
        <f t="shared" ref="K62:U62" si="12">SUMIFS(K$7:K$56,$G$7:$G$56,$G$62,$I$7:$I$56,$H$62)</f>
        <v>6</v>
      </c>
      <c r="L62" s="368">
        <f t="shared" si="12"/>
        <v>5</v>
      </c>
      <c r="M62" s="368">
        <f t="shared" si="12"/>
        <v>5</v>
      </c>
      <c r="N62" s="368">
        <f t="shared" si="12"/>
        <v>5</v>
      </c>
      <c r="O62" s="368">
        <f t="shared" si="12"/>
        <v>5</v>
      </c>
      <c r="P62" s="368">
        <f t="shared" si="12"/>
        <v>3</v>
      </c>
      <c r="Q62" s="368">
        <f t="shared" si="12"/>
        <v>3</v>
      </c>
      <c r="R62" s="368">
        <f t="shared" si="12"/>
        <v>3</v>
      </c>
      <c r="S62" s="368">
        <f t="shared" si="12"/>
        <v>3</v>
      </c>
      <c r="T62" s="368">
        <f t="shared" si="12"/>
        <v>2</v>
      </c>
      <c r="U62" s="368">
        <f t="shared" si="12"/>
        <v>2</v>
      </c>
      <c r="V62" s="369">
        <f>SUM(J62:U62)</f>
        <v>49</v>
      </c>
      <c r="W62" s="38">
        <f>+U58+W58*0.666666666666667</f>
        <v>45.333333333333329</v>
      </c>
      <c r="X62" s="38">
        <f>+W58/3+X58*0.666666666666667</f>
        <v>47</v>
      </c>
      <c r="Y62" s="38">
        <f t="shared" ref="Y62:Z62" si="13">+X58/3+Y58*0.666666666666667</f>
        <v>56.666666666666664</v>
      </c>
      <c r="Z62" s="38">
        <f t="shared" si="13"/>
        <v>63</v>
      </c>
    </row>
    <row r="63" spans="1:28" x14ac:dyDescent="0.4">
      <c r="G63" s="266" t="s">
        <v>252</v>
      </c>
      <c r="H63" s="370"/>
      <c r="I63" s="371" t="s">
        <v>289</v>
      </c>
      <c r="J63" s="371">
        <f>SUMIFS(J$7:J$56,$G$7:$G$56,$G$63,$I$7:$I$56,$H$62)</f>
        <v>9</v>
      </c>
      <c r="K63" s="371">
        <f t="shared" ref="K63:U63" si="14">SUMIFS(K$7:K$56,$G$7:$G$56,$G$63,$I$7:$I$56,$H$62)</f>
        <v>8</v>
      </c>
      <c r="L63" s="371">
        <f t="shared" si="14"/>
        <v>8</v>
      </c>
      <c r="M63" s="371">
        <f t="shared" si="14"/>
        <v>7</v>
      </c>
      <c r="N63" s="371">
        <f t="shared" si="14"/>
        <v>7</v>
      </c>
      <c r="O63" s="371">
        <f t="shared" si="14"/>
        <v>7</v>
      </c>
      <c r="P63" s="371">
        <f t="shared" si="14"/>
        <v>7</v>
      </c>
      <c r="Q63" s="371">
        <f t="shared" si="14"/>
        <v>6</v>
      </c>
      <c r="R63" s="371">
        <f t="shared" si="14"/>
        <v>6</v>
      </c>
      <c r="S63" s="371">
        <f t="shared" si="14"/>
        <v>6</v>
      </c>
      <c r="T63" s="371">
        <f t="shared" si="14"/>
        <v>7</v>
      </c>
      <c r="U63" s="371">
        <f t="shared" si="14"/>
        <v>9</v>
      </c>
      <c r="V63" s="372">
        <f>SUM(J63:U63)</f>
        <v>87</v>
      </c>
    </row>
    <row r="64" spans="1:28" x14ac:dyDescent="0.4">
      <c r="G64" s="266"/>
      <c r="H64" s="370"/>
      <c r="I64" s="371" t="s">
        <v>290</v>
      </c>
      <c r="J64" s="371">
        <f>SUM(J62:J63)</f>
        <v>16</v>
      </c>
      <c r="K64" s="371">
        <f t="shared" ref="K64:V64" si="15">SUM(K62:K63)</f>
        <v>14</v>
      </c>
      <c r="L64" s="371">
        <f t="shared" si="15"/>
        <v>13</v>
      </c>
      <c r="M64" s="371">
        <f t="shared" si="15"/>
        <v>12</v>
      </c>
      <c r="N64" s="371">
        <f t="shared" si="15"/>
        <v>12</v>
      </c>
      <c r="O64" s="371">
        <f t="shared" si="15"/>
        <v>12</v>
      </c>
      <c r="P64" s="371">
        <f t="shared" si="15"/>
        <v>10</v>
      </c>
      <c r="Q64" s="371">
        <f t="shared" si="15"/>
        <v>9</v>
      </c>
      <c r="R64" s="371">
        <f t="shared" si="15"/>
        <v>9</v>
      </c>
      <c r="S64" s="371">
        <f t="shared" si="15"/>
        <v>9</v>
      </c>
      <c r="T64" s="371">
        <f t="shared" si="15"/>
        <v>9</v>
      </c>
      <c r="U64" s="371">
        <f t="shared" si="15"/>
        <v>11</v>
      </c>
      <c r="V64" s="372">
        <f t="shared" si="15"/>
        <v>136</v>
      </c>
    </row>
    <row r="65" spans="3:28" x14ac:dyDescent="0.4">
      <c r="G65" s="266" t="s">
        <v>257</v>
      </c>
      <c r="H65" s="370" t="s">
        <v>291</v>
      </c>
      <c r="I65" s="371" t="s">
        <v>288</v>
      </c>
      <c r="J65" s="371">
        <f>SUMIFS(J$7:J$56,$G$7:$G$56,$G$65,$I$7:$I$56,$H$65)</f>
        <v>2</v>
      </c>
      <c r="K65" s="371">
        <f t="shared" ref="K65:U65" si="16">SUMIFS(K$7:K$56,$G$7:$G$56,$G$65,$I$7:$I$56,$H$65)</f>
        <v>11</v>
      </c>
      <c r="L65" s="371">
        <f t="shared" si="16"/>
        <v>5</v>
      </c>
      <c r="M65" s="371">
        <f t="shared" si="16"/>
        <v>5</v>
      </c>
      <c r="N65" s="371">
        <f t="shared" si="16"/>
        <v>6</v>
      </c>
      <c r="O65" s="371">
        <f t="shared" si="16"/>
        <v>3</v>
      </c>
      <c r="P65" s="371">
        <f t="shared" si="16"/>
        <v>4</v>
      </c>
      <c r="Q65" s="371">
        <f t="shared" si="16"/>
        <v>6</v>
      </c>
      <c r="R65" s="371">
        <f t="shared" si="16"/>
        <v>0</v>
      </c>
      <c r="S65" s="371">
        <f t="shared" si="16"/>
        <v>5</v>
      </c>
      <c r="T65" s="371">
        <f t="shared" si="16"/>
        <v>2</v>
      </c>
      <c r="U65" s="371">
        <f t="shared" si="16"/>
        <v>0</v>
      </c>
      <c r="V65" s="372">
        <f>SUM(J65:U65)</f>
        <v>49</v>
      </c>
    </row>
    <row r="66" spans="3:28" x14ac:dyDescent="0.4">
      <c r="G66" s="266" t="s">
        <v>252</v>
      </c>
      <c r="H66" s="370"/>
      <c r="I66" s="371" t="s">
        <v>289</v>
      </c>
      <c r="J66" s="371">
        <f>SUMIFS(J$7:J$56,$G$7:$G$56,$G$66,$I$7:$I$56,$H$65)</f>
        <v>0</v>
      </c>
      <c r="K66" s="371">
        <f t="shared" ref="K66:U66" si="17">SUMIFS(K$7:K$56,$G$7:$G$56,$G$66,$I$7:$I$56,$H$65)</f>
        <v>8</v>
      </c>
      <c r="L66" s="371">
        <f t="shared" si="17"/>
        <v>15</v>
      </c>
      <c r="M66" s="371">
        <f t="shared" si="17"/>
        <v>9</v>
      </c>
      <c r="N66" s="371">
        <f t="shared" si="17"/>
        <v>7</v>
      </c>
      <c r="O66" s="371">
        <f t="shared" si="17"/>
        <v>0</v>
      </c>
      <c r="P66" s="371">
        <f t="shared" si="17"/>
        <v>7</v>
      </c>
      <c r="Q66" s="371">
        <f t="shared" si="17"/>
        <v>14</v>
      </c>
      <c r="R66" s="371">
        <f t="shared" si="17"/>
        <v>5</v>
      </c>
      <c r="S66" s="371">
        <f t="shared" si="17"/>
        <v>6</v>
      </c>
      <c r="T66" s="371">
        <f t="shared" si="17"/>
        <v>6</v>
      </c>
      <c r="U66" s="371">
        <f t="shared" si="17"/>
        <v>10</v>
      </c>
      <c r="V66" s="372">
        <f>SUM(J66:U66)</f>
        <v>87</v>
      </c>
    </row>
    <row r="67" spans="3:28" ht="18" thickBot="1" x14ac:dyDescent="0.45">
      <c r="H67" s="373"/>
      <c r="I67" s="374" t="s">
        <v>290</v>
      </c>
      <c r="J67" s="374">
        <f t="shared" ref="J67:V67" si="18">SUM(J65:J66)</f>
        <v>2</v>
      </c>
      <c r="K67" s="374">
        <f t="shared" si="18"/>
        <v>19</v>
      </c>
      <c r="L67" s="374">
        <f t="shared" si="18"/>
        <v>20</v>
      </c>
      <c r="M67" s="374">
        <f t="shared" si="18"/>
        <v>14</v>
      </c>
      <c r="N67" s="374">
        <f t="shared" si="18"/>
        <v>13</v>
      </c>
      <c r="O67" s="374">
        <f t="shared" si="18"/>
        <v>3</v>
      </c>
      <c r="P67" s="374">
        <f t="shared" si="18"/>
        <v>11</v>
      </c>
      <c r="Q67" s="374">
        <f t="shared" si="18"/>
        <v>20</v>
      </c>
      <c r="R67" s="374">
        <f t="shared" si="18"/>
        <v>5</v>
      </c>
      <c r="S67" s="374">
        <f t="shared" si="18"/>
        <v>11</v>
      </c>
      <c r="T67" s="374">
        <f t="shared" si="18"/>
        <v>8</v>
      </c>
      <c r="U67" s="374">
        <f t="shared" si="18"/>
        <v>10</v>
      </c>
      <c r="V67" s="375">
        <f t="shared" si="18"/>
        <v>136</v>
      </c>
    </row>
    <row r="68" spans="3:28" ht="21" x14ac:dyDescent="0.4">
      <c r="C68" s="268" t="s">
        <v>489</v>
      </c>
      <c r="H68" s="610"/>
      <c r="I68" s="371"/>
      <c r="J68" s="371"/>
      <c r="K68" s="371"/>
      <c r="L68" s="371"/>
      <c r="M68" s="371"/>
      <c r="N68" s="371"/>
      <c r="O68" s="371"/>
      <c r="P68" s="371"/>
      <c r="Q68" s="371"/>
      <c r="R68" s="371"/>
      <c r="S68" s="371"/>
      <c r="T68" s="371"/>
      <c r="U68" s="371"/>
      <c r="V68" s="371"/>
    </row>
    <row r="69" spans="3:28" x14ac:dyDescent="0.4">
      <c r="J69" s="603" t="s">
        <v>404</v>
      </c>
      <c r="U69" s="371"/>
    </row>
    <row r="70" spans="3:28" x14ac:dyDescent="0.4">
      <c r="C70" s="270"/>
      <c r="D70" s="270"/>
      <c r="E70" s="271"/>
      <c r="F70" s="272"/>
      <c r="G70" s="272"/>
      <c r="H70" s="273"/>
      <c r="I70" s="270"/>
      <c r="J70" s="1916" t="s">
        <v>381</v>
      </c>
      <c r="K70" s="1917"/>
      <c r="L70" s="1917"/>
      <c r="M70" s="1917"/>
      <c r="N70" s="1917"/>
      <c r="O70" s="1917"/>
      <c r="P70" s="1917"/>
      <c r="Q70" s="1917"/>
      <c r="R70" s="1917"/>
      <c r="S70" s="1917"/>
      <c r="T70" s="1917"/>
      <c r="U70" s="1917"/>
      <c r="V70" s="1915"/>
      <c r="W70" s="1913" t="s">
        <v>357</v>
      </c>
      <c r="X70" s="1914"/>
      <c r="Y70" s="1914"/>
      <c r="Z70" s="1914"/>
      <c r="AA70" s="1915"/>
      <c r="AB70" s="382" t="s">
        <v>496</v>
      </c>
    </row>
    <row r="71" spans="3:28" x14ac:dyDescent="0.4">
      <c r="C71" s="275" t="s">
        <v>239</v>
      </c>
      <c r="D71" s="275" t="s">
        <v>240</v>
      </c>
      <c r="E71" s="276" t="s">
        <v>241</v>
      </c>
      <c r="F71" s="277" t="s">
        <v>242</v>
      </c>
      <c r="G71" s="277" t="s">
        <v>243</v>
      </c>
      <c r="H71" s="278" t="s">
        <v>244</v>
      </c>
      <c r="I71" s="279" t="s">
        <v>245</v>
      </c>
      <c r="J71" s="279" t="s">
        <v>246</v>
      </c>
      <c r="K71" s="280" t="s">
        <v>247</v>
      </c>
      <c r="L71" s="280" t="s">
        <v>177</v>
      </c>
      <c r="M71" s="280" t="s">
        <v>178</v>
      </c>
      <c r="N71" s="280" t="s">
        <v>179</v>
      </c>
      <c r="O71" s="280" t="s">
        <v>180</v>
      </c>
      <c r="P71" s="280" t="s">
        <v>181</v>
      </c>
      <c r="Q71" s="280" t="s">
        <v>182</v>
      </c>
      <c r="R71" s="280" t="s">
        <v>183</v>
      </c>
      <c r="S71" s="280" t="s">
        <v>184</v>
      </c>
      <c r="T71" s="280" t="s">
        <v>185</v>
      </c>
      <c r="U71" s="281" t="s">
        <v>186</v>
      </c>
      <c r="V71" s="282" t="s">
        <v>248</v>
      </c>
      <c r="W71" s="279" t="s">
        <v>497</v>
      </c>
      <c r="X71" s="280" t="s">
        <v>498</v>
      </c>
      <c r="Y71" s="280" t="s">
        <v>499</v>
      </c>
      <c r="Z71" s="750" t="s">
        <v>500</v>
      </c>
      <c r="AA71" s="282" t="s">
        <v>248</v>
      </c>
      <c r="AB71" s="282" t="s">
        <v>248</v>
      </c>
    </row>
    <row r="72" spans="3:28" x14ac:dyDescent="0.4">
      <c r="C72" s="283" t="s">
        <v>397</v>
      </c>
      <c r="D72" s="283" t="s">
        <v>250</v>
      </c>
      <c r="E72" s="284" t="s">
        <v>402</v>
      </c>
      <c r="F72" s="285">
        <v>11</v>
      </c>
      <c r="G72" s="285" t="s">
        <v>252</v>
      </c>
      <c r="H72" s="286">
        <v>100000</v>
      </c>
      <c r="I72" s="287" t="s">
        <v>253</v>
      </c>
      <c r="J72" s="288"/>
      <c r="K72" s="289"/>
      <c r="L72" s="289"/>
      <c r="M72" s="289"/>
      <c r="N72" s="289"/>
      <c r="O72" s="289"/>
      <c r="P72" s="289"/>
      <c r="Q72" s="289"/>
      <c r="R72" s="289"/>
      <c r="S72" s="289"/>
      <c r="T72" s="289"/>
      <c r="U72" s="290"/>
      <c r="V72" s="291">
        <f t="shared" ref="V72:V123" si="19">SUM(J72:U72)</f>
        <v>0</v>
      </c>
      <c r="W72" s="288"/>
      <c r="X72" s="289"/>
      <c r="Y72" s="289"/>
      <c r="Z72" s="751"/>
      <c r="AA72" s="291">
        <f>SUM(W72:Z72)</f>
        <v>0</v>
      </c>
      <c r="AB72" s="746"/>
    </row>
    <row r="73" spans="3:28" x14ac:dyDescent="0.4">
      <c r="C73" s="293"/>
      <c r="D73" s="293"/>
      <c r="E73" s="294"/>
      <c r="F73" s="295">
        <f>F72</f>
        <v>11</v>
      </c>
      <c r="G73" s="295" t="s">
        <v>252</v>
      </c>
      <c r="H73" s="296">
        <v>100000</v>
      </c>
      <c r="I73" s="297" t="s">
        <v>255</v>
      </c>
      <c r="J73" s="298">
        <v>1</v>
      </c>
      <c r="K73" s="299">
        <v>0</v>
      </c>
      <c r="L73" s="299">
        <v>1</v>
      </c>
      <c r="M73" s="299">
        <v>0</v>
      </c>
      <c r="N73" s="299">
        <v>2</v>
      </c>
      <c r="O73" s="299">
        <v>1</v>
      </c>
      <c r="P73" s="299">
        <v>2</v>
      </c>
      <c r="Q73" s="299">
        <v>1</v>
      </c>
      <c r="R73" s="299">
        <v>1</v>
      </c>
      <c r="S73" s="299">
        <v>3</v>
      </c>
      <c r="T73" s="299">
        <v>1</v>
      </c>
      <c r="U73" s="301">
        <v>0</v>
      </c>
      <c r="V73" s="302">
        <f t="shared" si="19"/>
        <v>13</v>
      </c>
      <c r="W73" s="565">
        <v>2</v>
      </c>
      <c r="X73" s="479">
        <v>0</v>
      </c>
      <c r="Y73" s="479">
        <v>1</v>
      </c>
      <c r="Z73" s="752">
        <v>5</v>
      </c>
      <c r="AA73" s="735">
        <f t="shared" ref="AA73:AA123" si="20">SUM(W73:Z73)</f>
        <v>8</v>
      </c>
      <c r="AB73" s="736">
        <v>0</v>
      </c>
    </row>
    <row r="74" spans="3:28" x14ac:dyDescent="0.4">
      <c r="C74" s="293"/>
      <c r="D74" s="332"/>
      <c r="E74" s="284" t="s">
        <v>403</v>
      </c>
      <c r="F74" s="285">
        <v>11</v>
      </c>
      <c r="G74" s="285" t="s">
        <v>252</v>
      </c>
      <c r="H74" s="286">
        <v>100000</v>
      </c>
      <c r="I74" s="287" t="s">
        <v>253</v>
      </c>
      <c r="J74" s="288"/>
      <c r="K74" s="289"/>
      <c r="L74" s="289"/>
      <c r="M74" s="289"/>
      <c r="N74" s="289"/>
      <c r="O74" s="289"/>
      <c r="P74" s="289"/>
      <c r="Q74" s="289"/>
      <c r="R74" s="289"/>
      <c r="S74" s="289"/>
      <c r="T74" s="289"/>
      <c r="U74" s="290"/>
      <c r="V74" s="291">
        <f t="shared" ref="V74:V75" si="21">SUM(J74:U74)</f>
        <v>0</v>
      </c>
      <c r="W74" s="571"/>
      <c r="X74" s="432"/>
      <c r="Y74" s="432"/>
      <c r="Z74" s="753"/>
      <c r="AA74" s="739">
        <f t="shared" si="20"/>
        <v>0</v>
      </c>
      <c r="AB74" s="747"/>
    </row>
    <row r="75" spans="3:28" x14ac:dyDescent="0.4">
      <c r="C75" s="293"/>
      <c r="D75" s="293"/>
      <c r="E75" s="294"/>
      <c r="F75" s="295">
        <f>F74</f>
        <v>11</v>
      </c>
      <c r="G75" s="295" t="s">
        <v>252</v>
      </c>
      <c r="H75" s="296">
        <v>100000</v>
      </c>
      <c r="I75" s="297" t="s">
        <v>255</v>
      </c>
      <c r="J75" s="298">
        <v>1</v>
      </c>
      <c r="K75" s="299">
        <v>0</v>
      </c>
      <c r="L75" s="299">
        <v>1</v>
      </c>
      <c r="M75" s="299">
        <v>2</v>
      </c>
      <c r="N75" s="299">
        <v>2</v>
      </c>
      <c r="O75" s="299">
        <v>2</v>
      </c>
      <c r="P75" s="299">
        <v>2</v>
      </c>
      <c r="Q75" s="299">
        <v>1</v>
      </c>
      <c r="R75" s="299">
        <v>1</v>
      </c>
      <c r="S75" s="299">
        <v>2</v>
      </c>
      <c r="T75" s="299">
        <v>2</v>
      </c>
      <c r="U75" s="301">
        <v>1</v>
      </c>
      <c r="V75" s="302">
        <f t="shared" si="21"/>
        <v>17</v>
      </c>
      <c r="W75" s="298">
        <v>2</v>
      </c>
      <c r="X75" s="299">
        <v>0</v>
      </c>
      <c r="Y75" s="299">
        <v>2</v>
      </c>
      <c r="Z75" s="754">
        <v>5</v>
      </c>
      <c r="AA75" s="302">
        <f t="shared" si="20"/>
        <v>9</v>
      </c>
      <c r="AB75" s="748">
        <v>0</v>
      </c>
    </row>
    <row r="76" spans="3:28" hidden="1" outlineLevel="2" x14ac:dyDescent="0.4">
      <c r="C76" s="293"/>
      <c r="D76" s="303"/>
      <c r="E76" s="304" t="s">
        <v>256</v>
      </c>
      <c r="F76" s="305">
        <v>10</v>
      </c>
      <c r="G76" s="305" t="s">
        <v>257</v>
      </c>
      <c r="H76" s="306">
        <v>37000</v>
      </c>
      <c r="I76" s="307" t="s">
        <v>258</v>
      </c>
      <c r="J76" s="308"/>
      <c r="K76" s="309"/>
      <c r="L76" s="309"/>
      <c r="M76" s="309"/>
      <c r="N76" s="309"/>
      <c r="O76" s="309"/>
      <c r="P76" s="309"/>
      <c r="Q76" s="309"/>
      <c r="R76" s="309"/>
      <c r="S76" s="309"/>
      <c r="T76" s="309"/>
      <c r="U76" s="310"/>
      <c r="V76" s="311">
        <f t="shared" si="19"/>
        <v>0</v>
      </c>
      <c r="W76" s="308"/>
      <c r="X76" s="309"/>
      <c r="Y76" s="309"/>
      <c r="Z76" s="755"/>
      <c r="AA76" s="311">
        <f t="shared" si="20"/>
        <v>0</v>
      </c>
      <c r="AB76" s="749"/>
    </row>
    <row r="77" spans="3:28" hidden="1" outlineLevel="2" x14ac:dyDescent="0.4">
      <c r="C77" s="293"/>
      <c r="D77" s="293"/>
      <c r="E77" s="294"/>
      <c r="F77" s="305">
        <f>F76</f>
        <v>10</v>
      </c>
      <c r="G77" s="305" t="s">
        <v>257</v>
      </c>
      <c r="H77" s="296">
        <v>37000</v>
      </c>
      <c r="I77" s="297" t="s">
        <v>259</v>
      </c>
      <c r="J77" s="298"/>
      <c r="K77" s="299"/>
      <c r="L77" s="299"/>
      <c r="M77" s="299"/>
      <c r="N77" s="299"/>
      <c r="O77" s="299"/>
      <c r="P77" s="299"/>
      <c r="Q77" s="299"/>
      <c r="R77" s="299"/>
      <c r="S77" s="299"/>
      <c r="T77" s="299"/>
      <c r="U77" s="301"/>
      <c r="V77" s="302">
        <f t="shared" si="19"/>
        <v>0</v>
      </c>
      <c r="W77" s="298"/>
      <c r="X77" s="299"/>
      <c r="Y77" s="299"/>
      <c r="Z77" s="754"/>
      <c r="AA77" s="302">
        <f t="shared" si="20"/>
        <v>0</v>
      </c>
      <c r="AB77" s="748"/>
    </row>
    <row r="78" spans="3:28" collapsed="1" x14ac:dyDescent="0.4">
      <c r="C78" s="293"/>
      <c r="D78" s="293"/>
      <c r="E78" s="304" t="s">
        <v>260</v>
      </c>
      <c r="F78" s="305">
        <v>10</v>
      </c>
      <c r="G78" s="305" t="s">
        <v>252</v>
      </c>
      <c r="H78" s="599">
        <v>82000</v>
      </c>
      <c r="I78" s="307" t="s">
        <v>258</v>
      </c>
      <c r="J78" s="308"/>
      <c r="K78" s="309"/>
      <c r="L78" s="309"/>
      <c r="M78" s="309"/>
      <c r="N78" s="309"/>
      <c r="O78" s="309"/>
      <c r="P78" s="309"/>
      <c r="Q78" s="309"/>
      <c r="R78" s="309"/>
      <c r="S78" s="309"/>
      <c r="T78" s="309"/>
      <c r="U78" s="310"/>
      <c r="V78" s="311">
        <f t="shared" si="19"/>
        <v>0</v>
      </c>
      <c r="W78" s="308"/>
      <c r="X78" s="309"/>
      <c r="Y78" s="309"/>
      <c r="Z78" s="755"/>
      <c r="AA78" s="311">
        <f t="shared" si="20"/>
        <v>0</v>
      </c>
      <c r="AB78" s="749"/>
    </row>
    <row r="79" spans="3:28" x14ac:dyDescent="0.4">
      <c r="C79" s="293"/>
      <c r="D79" s="293"/>
      <c r="E79" s="294"/>
      <c r="F79" s="313">
        <f>F78</f>
        <v>10</v>
      </c>
      <c r="G79" s="313" t="s">
        <v>252</v>
      </c>
      <c r="H79" s="296">
        <v>82000</v>
      </c>
      <c r="I79" s="297" t="s">
        <v>259</v>
      </c>
      <c r="J79" s="298">
        <v>2</v>
      </c>
      <c r="K79" s="299">
        <v>1</v>
      </c>
      <c r="L79" s="299">
        <v>0</v>
      </c>
      <c r="M79" s="299">
        <v>4</v>
      </c>
      <c r="N79" s="299">
        <v>3</v>
      </c>
      <c r="O79" s="299">
        <v>3</v>
      </c>
      <c r="P79" s="299">
        <v>4</v>
      </c>
      <c r="Q79" s="299">
        <v>5</v>
      </c>
      <c r="R79" s="299">
        <v>5</v>
      </c>
      <c r="S79" s="299">
        <v>3</v>
      </c>
      <c r="T79" s="299">
        <v>4</v>
      </c>
      <c r="U79" s="301">
        <v>4</v>
      </c>
      <c r="V79" s="302">
        <f t="shared" si="19"/>
        <v>38</v>
      </c>
      <c r="W79" s="298">
        <v>16</v>
      </c>
      <c r="X79" s="299">
        <v>10</v>
      </c>
      <c r="Y79" s="299">
        <v>27</v>
      </c>
      <c r="Z79" s="754">
        <v>20</v>
      </c>
      <c r="AA79" s="302">
        <f t="shared" si="20"/>
        <v>73</v>
      </c>
      <c r="AB79" s="748">
        <v>16</v>
      </c>
    </row>
    <row r="80" spans="3:28" x14ac:dyDescent="0.4">
      <c r="C80" s="293"/>
      <c r="D80" s="293"/>
      <c r="E80" s="304" t="s">
        <v>261</v>
      </c>
      <c r="F80" s="313">
        <v>10</v>
      </c>
      <c r="G80" s="313" t="s">
        <v>252</v>
      </c>
      <c r="H80" s="306">
        <v>86000</v>
      </c>
      <c r="I80" s="307" t="s">
        <v>258</v>
      </c>
      <c r="J80" s="314"/>
      <c r="K80" s="315"/>
      <c r="L80" s="315"/>
      <c r="M80" s="315"/>
      <c r="N80" s="315"/>
      <c r="O80" s="315"/>
      <c r="P80" s="315"/>
      <c r="Q80" s="315"/>
      <c r="R80" s="315"/>
      <c r="S80" s="315"/>
      <c r="T80" s="315"/>
      <c r="U80" s="317"/>
      <c r="V80" s="318">
        <f t="shared" si="19"/>
        <v>0</v>
      </c>
      <c r="W80" s="314"/>
      <c r="X80" s="315"/>
      <c r="Y80" s="315"/>
      <c r="Z80" s="756"/>
      <c r="AA80" s="318">
        <f t="shared" si="20"/>
        <v>0</v>
      </c>
      <c r="AB80" s="304"/>
    </row>
    <row r="81" spans="3:28" x14ac:dyDescent="0.4">
      <c r="C81" s="293"/>
      <c r="D81" s="293"/>
      <c r="E81" s="294"/>
      <c r="F81" s="313">
        <f>F80</f>
        <v>10</v>
      </c>
      <c r="G81" s="313" t="s">
        <v>252</v>
      </c>
      <c r="H81" s="296">
        <v>86000</v>
      </c>
      <c r="I81" s="297" t="s">
        <v>259</v>
      </c>
      <c r="J81" s="298"/>
      <c r="K81" s="299">
        <v>0</v>
      </c>
      <c r="L81" s="299">
        <v>0</v>
      </c>
      <c r="M81" s="299">
        <v>2</v>
      </c>
      <c r="N81" s="299">
        <v>0</v>
      </c>
      <c r="O81" s="299">
        <v>1</v>
      </c>
      <c r="P81" s="299">
        <v>0</v>
      </c>
      <c r="Q81" s="299">
        <v>0</v>
      </c>
      <c r="R81" s="299">
        <v>0</v>
      </c>
      <c r="S81" s="299">
        <v>0</v>
      </c>
      <c r="T81" s="299">
        <v>0</v>
      </c>
      <c r="U81" s="301">
        <v>0</v>
      </c>
      <c r="V81" s="302">
        <f t="shared" si="19"/>
        <v>3</v>
      </c>
      <c r="W81" s="298">
        <v>1</v>
      </c>
      <c r="X81" s="299">
        <v>0</v>
      </c>
      <c r="Y81" s="299">
        <v>0</v>
      </c>
      <c r="Z81" s="754">
        <v>0</v>
      </c>
      <c r="AA81" s="302">
        <f t="shared" si="20"/>
        <v>1</v>
      </c>
      <c r="AB81" s="748">
        <v>1</v>
      </c>
    </row>
    <row r="82" spans="3:28" x14ac:dyDescent="0.4">
      <c r="C82" s="293"/>
      <c r="D82" s="303"/>
      <c r="E82" s="319" t="s">
        <v>20</v>
      </c>
      <c r="F82" s="320">
        <v>8</v>
      </c>
      <c r="G82" s="321" t="s">
        <v>257</v>
      </c>
      <c r="H82" s="306">
        <v>16000</v>
      </c>
      <c r="I82" s="307" t="s">
        <v>258</v>
      </c>
      <c r="J82" s="308"/>
      <c r="K82" s="309"/>
      <c r="L82" s="309"/>
      <c r="M82" s="309"/>
      <c r="N82" s="309"/>
      <c r="O82" s="309"/>
      <c r="P82" s="309"/>
      <c r="Q82" s="309"/>
      <c r="R82" s="309"/>
      <c r="S82" s="309"/>
      <c r="T82" s="309"/>
      <c r="U82" s="310"/>
      <c r="V82" s="311">
        <f t="shared" si="19"/>
        <v>0</v>
      </c>
      <c r="W82" s="308"/>
      <c r="X82" s="309"/>
      <c r="Y82" s="309"/>
      <c r="Z82" s="755"/>
      <c r="AA82" s="311">
        <f t="shared" si="20"/>
        <v>0</v>
      </c>
      <c r="AB82" s="749"/>
    </row>
    <row r="83" spans="3:28" x14ac:dyDescent="0.4">
      <c r="C83" s="293"/>
      <c r="D83" s="293"/>
      <c r="E83" s="322"/>
      <c r="F83" s="320">
        <f>F82</f>
        <v>8</v>
      </c>
      <c r="G83" s="321" t="s">
        <v>257</v>
      </c>
      <c r="H83" s="296">
        <v>16000</v>
      </c>
      <c r="I83" s="297" t="s">
        <v>259</v>
      </c>
      <c r="J83" s="298"/>
      <c r="K83" s="299">
        <v>0</v>
      </c>
      <c r="L83" s="299">
        <v>1</v>
      </c>
      <c r="M83" s="299">
        <v>0</v>
      </c>
      <c r="N83" s="299">
        <v>0</v>
      </c>
      <c r="O83" s="299">
        <v>0</v>
      </c>
      <c r="P83" s="299">
        <v>0</v>
      </c>
      <c r="Q83" s="299">
        <v>0</v>
      </c>
      <c r="R83" s="299">
        <v>0</v>
      </c>
      <c r="S83" s="299">
        <v>0</v>
      </c>
      <c r="T83" s="299">
        <v>0</v>
      </c>
      <c r="U83" s="301">
        <v>0</v>
      </c>
      <c r="V83" s="302">
        <f t="shared" si="19"/>
        <v>1</v>
      </c>
      <c r="W83" s="298">
        <v>2</v>
      </c>
      <c r="X83" s="299">
        <v>1</v>
      </c>
      <c r="Y83" s="299">
        <v>0</v>
      </c>
      <c r="Z83" s="754">
        <v>0</v>
      </c>
      <c r="AA83" s="302">
        <f t="shared" si="20"/>
        <v>3</v>
      </c>
      <c r="AB83" s="748">
        <v>3</v>
      </c>
    </row>
    <row r="84" spans="3:28" x14ac:dyDescent="0.4">
      <c r="C84" s="293"/>
      <c r="D84" s="303"/>
      <c r="E84" s="319" t="s">
        <v>21</v>
      </c>
      <c r="F84" s="320">
        <v>8</v>
      </c>
      <c r="G84" s="321" t="s">
        <v>257</v>
      </c>
      <c r="H84" s="306">
        <v>12000</v>
      </c>
      <c r="I84" s="307" t="s">
        <v>258</v>
      </c>
      <c r="J84" s="308"/>
      <c r="K84" s="309"/>
      <c r="L84" s="309"/>
      <c r="M84" s="309"/>
      <c r="N84" s="309"/>
      <c r="O84" s="309"/>
      <c r="P84" s="309"/>
      <c r="Q84" s="309"/>
      <c r="R84" s="309"/>
      <c r="S84" s="309"/>
      <c r="T84" s="309"/>
      <c r="U84" s="310"/>
      <c r="V84" s="311">
        <f t="shared" si="19"/>
        <v>0</v>
      </c>
      <c r="W84" s="308"/>
      <c r="X84" s="309"/>
      <c r="Y84" s="309"/>
      <c r="Z84" s="755"/>
      <c r="AA84" s="311">
        <f t="shared" si="20"/>
        <v>0</v>
      </c>
      <c r="AB84" s="749"/>
    </row>
    <row r="85" spans="3:28" x14ac:dyDescent="0.4">
      <c r="C85" s="293"/>
      <c r="D85" s="293"/>
      <c r="E85" s="322"/>
      <c r="F85" s="320">
        <f>F84</f>
        <v>8</v>
      </c>
      <c r="G85" s="321" t="s">
        <v>257</v>
      </c>
      <c r="H85" s="296">
        <v>12000</v>
      </c>
      <c r="I85" s="297" t="s">
        <v>259</v>
      </c>
      <c r="J85" s="298">
        <v>1</v>
      </c>
      <c r="K85" s="299">
        <v>0</v>
      </c>
      <c r="L85" s="299">
        <v>2</v>
      </c>
      <c r="M85" s="299">
        <v>1</v>
      </c>
      <c r="N85" s="299">
        <v>1</v>
      </c>
      <c r="O85" s="299">
        <v>1</v>
      </c>
      <c r="P85" s="299">
        <v>1</v>
      </c>
      <c r="Q85" s="299">
        <v>1</v>
      </c>
      <c r="R85" s="299">
        <v>0</v>
      </c>
      <c r="S85" s="299">
        <v>0</v>
      </c>
      <c r="T85" s="299">
        <v>0</v>
      </c>
      <c r="U85" s="301">
        <v>0</v>
      </c>
      <c r="V85" s="302">
        <f t="shared" si="19"/>
        <v>8</v>
      </c>
      <c r="W85" s="298">
        <v>6</v>
      </c>
      <c r="X85" s="299">
        <v>5</v>
      </c>
      <c r="Y85" s="299">
        <v>5</v>
      </c>
      <c r="Z85" s="754">
        <v>6</v>
      </c>
      <c r="AA85" s="302">
        <f t="shared" si="20"/>
        <v>22</v>
      </c>
      <c r="AB85" s="748">
        <v>34</v>
      </c>
    </row>
    <row r="86" spans="3:28" x14ac:dyDescent="0.4">
      <c r="C86" s="293"/>
      <c r="D86" s="293"/>
      <c r="E86" s="319" t="s">
        <v>262</v>
      </c>
      <c r="F86" s="320">
        <v>8</v>
      </c>
      <c r="G86" s="320" t="s">
        <v>252</v>
      </c>
      <c r="H86" s="306">
        <v>100000</v>
      </c>
      <c r="I86" s="307" t="s">
        <v>258</v>
      </c>
      <c r="J86" s="308"/>
      <c r="K86" s="309"/>
      <c r="L86" s="309"/>
      <c r="M86" s="309"/>
      <c r="N86" s="309"/>
      <c r="O86" s="309"/>
      <c r="P86" s="309"/>
      <c r="Q86" s="309"/>
      <c r="R86" s="309"/>
      <c r="S86" s="309"/>
      <c r="T86" s="309"/>
      <c r="U86" s="310"/>
      <c r="V86" s="311">
        <f t="shared" si="19"/>
        <v>0</v>
      </c>
      <c r="W86" s="308"/>
      <c r="X86" s="309"/>
      <c r="Y86" s="309"/>
      <c r="Z86" s="755"/>
      <c r="AA86" s="311">
        <f t="shared" si="20"/>
        <v>0</v>
      </c>
      <c r="AB86" s="749"/>
    </row>
    <row r="87" spans="3:28" x14ac:dyDescent="0.4">
      <c r="C87" s="293"/>
      <c r="D87" s="293"/>
      <c r="E87" s="322"/>
      <c r="F87" s="320">
        <f>F86</f>
        <v>8</v>
      </c>
      <c r="G87" s="320" t="s">
        <v>252</v>
      </c>
      <c r="H87" s="296">
        <v>100000</v>
      </c>
      <c r="I87" s="297" t="s">
        <v>259</v>
      </c>
      <c r="J87" s="298"/>
      <c r="K87" s="299">
        <v>0</v>
      </c>
      <c r="L87" s="299">
        <v>1</v>
      </c>
      <c r="M87" s="299">
        <v>1</v>
      </c>
      <c r="N87" s="299">
        <v>1</v>
      </c>
      <c r="O87" s="299">
        <v>1</v>
      </c>
      <c r="P87" s="605">
        <v>0</v>
      </c>
      <c r="Q87" s="605">
        <v>1</v>
      </c>
      <c r="R87" s="605">
        <v>1</v>
      </c>
      <c r="S87" s="299">
        <v>0</v>
      </c>
      <c r="T87" s="299">
        <v>0</v>
      </c>
      <c r="U87" s="301">
        <v>0</v>
      </c>
      <c r="V87" s="302">
        <f t="shared" si="19"/>
        <v>6</v>
      </c>
      <c r="W87" s="298">
        <v>2</v>
      </c>
      <c r="X87" s="299">
        <v>3</v>
      </c>
      <c r="Y87" s="299">
        <v>2</v>
      </c>
      <c r="Z87" s="754">
        <v>2</v>
      </c>
      <c r="AA87" s="302">
        <f t="shared" si="20"/>
        <v>9</v>
      </c>
      <c r="AB87" s="748">
        <v>9</v>
      </c>
    </row>
    <row r="88" spans="3:28" hidden="1" outlineLevel="2" x14ac:dyDescent="0.4">
      <c r="C88" s="293"/>
      <c r="D88" s="303"/>
      <c r="E88" s="304" t="s">
        <v>264</v>
      </c>
      <c r="F88" s="305">
        <v>8</v>
      </c>
      <c r="G88" s="313" t="s">
        <v>257</v>
      </c>
      <c r="H88" s="306">
        <v>15000</v>
      </c>
      <c r="I88" s="307" t="s">
        <v>258</v>
      </c>
      <c r="J88" s="308"/>
      <c r="K88" s="309"/>
      <c r="L88" s="309"/>
      <c r="M88" s="309"/>
      <c r="N88" s="309"/>
      <c r="O88" s="309"/>
      <c r="P88" s="309"/>
      <c r="Q88" s="309"/>
      <c r="R88" s="309"/>
      <c r="S88" s="309"/>
      <c r="T88" s="309"/>
      <c r="U88" s="310"/>
      <c r="V88" s="311">
        <f t="shared" si="19"/>
        <v>0</v>
      </c>
      <c r="W88" s="308"/>
      <c r="X88" s="309"/>
      <c r="Y88" s="309"/>
      <c r="Z88" s="755"/>
      <c r="AA88" s="311">
        <f t="shared" si="20"/>
        <v>0</v>
      </c>
      <c r="AB88" s="749"/>
    </row>
    <row r="89" spans="3:28" hidden="1" outlineLevel="2" x14ac:dyDescent="0.4">
      <c r="C89" s="293"/>
      <c r="D89" s="293"/>
      <c r="E89" s="294"/>
      <c r="F89" s="313">
        <f>F88</f>
        <v>8</v>
      </c>
      <c r="G89" s="313" t="s">
        <v>257</v>
      </c>
      <c r="H89" s="296">
        <v>15000</v>
      </c>
      <c r="I89" s="297" t="s">
        <v>259</v>
      </c>
      <c r="J89" s="298"/>
      <c r="K89" s="299"/>
      <c r="L89" s="299"/>
      <c r="M89" s="299"/>
      <c r="N89" s="299"/>
      <c r="O89" s="299"/>
      <c r="P89" s="299"/>
      <c r="Q89" s="299"/>
      <c r="R89" s="299"/>
      <c r="S89" s="299"/>
      <c r="T89" s="299"/>
      <c r="U89" s="301"/>
      <c r="V89" s="302">
        <f t="shared" si="19"/>
        <v>0</v>
      </c>
      <c r="W89" s="298"/>
      <c r="X89" s="299"/>
      <c r="Y89" s="299"/>
      <c r="Z89" s="754"/>
      <c r="AA89" s="302">
        <f t="shared" si="20"/>
        <v>0</v>
      </c>
      <c r="AB89" s="748"/>
    </row>
    <row r="90" spans="3:28" hidden="1" outlineLevel="2" x14ac:dyDescent="0.4">
      <c r="C90" s="293"/>
      <c r="D90" s="303"/>
      <c r="E90" s="304" t="s">
        <v>265</v>
      </c>
      <c r="F90" s="313">
        <v>9</v>
      </c>
      <c r="G90" s="305" t="s">
        <v>257</v>
      </c>
      <c r="H90" s="306">
        <v>30000</v>
      </c>
      <c r="I90" s="307" t="s">
        <v>258</v>
      </c>
      <c r="J90" s="314"/>
      <c r="K90" s="315"/>
      <c r="L90" s="315"/>
      <c r="M90" s="315"/>
      <c r="N90" s="315"/>
      <c r="O90" s="315"/>
      <c r="P90" s="315"/>
      <c r="Q90" s="315"/>
      <c r="R90" s="315"/>
      <c r="S90" s="315"/>
      <c r="T90" s="315"/>
      <c r="U90" s="317"/>
      <c r="V90" s="318">
        <f t="shared" si="19"/>
        <v>0</v>
      </c>
      <c r="W90" s="314"/>
      <c r="X90" s="315"/>
      <c r="Y90" s="315"/>
      <c r="Z90" s="756"/>
      <c r="AA90" s="318">
        <f t="shared" si="20"/>
        <v>0</v>
      </c>
      <c r="AB90" s="304"/>
    </row>
    <row r="91" spans="3:28" hidden="1" outlineLevel="2" x14ac:dyDescent="0.4">
      <c r="C91" s="293"/>
      <c r="D91" s="293"/>
      <c r="E91" s="294"/>
      <c r="F91" s="313">
        <f>F90</f>
        <v>9</v>
      </c>
      <c r="G91" s="305" t="s">
        <v>257</v>
      </c>
      <c r="H91" s="296">
        <v>30000</v>
      </c>
      <c r="I91" s="297" t="s">
        <v>259</v>
      </c>
      <c r="J91" s="298"/>
      <c r="K91" s="299"/>
      <c r="L91" s="299"/>
      <c r="M91" s="299"/>
      <c r="N91" s="299"/>
      <c r="O91" s="299"/>
      <c r="P91" s="299"/>
      <c r="Q91" s="299"/>
      <c r="R91" s="299"/>
      <c r="S91" s="299"/>
      <c r="T91" s="299"/>
      <c r="U91" s="301"/>
      <c r="V91" s="302">
        <f t="shared" si="19"/>
        <v>0</v>
      </c>
      <c r="W91" s="298"/>
      <c r="X91" s="299"/>
      <c r="Y91" s="299"/>
      <c r="Z91" s="754"/>
      <c r="AA91" s="302">
        <f t="shared" si="20"/>
        <v>0</v>
      </c>
      <c r="AB91" s="748"/>
    </row>
    <row r="92" spans="3:28" hidden="1" outlineLevel="2" x14ac:dyDescent="0.4">
      <c r="C92" s="293"/>
      <c r="D92" s="303"/>
      <c r="E92" s="304" t="s">
        <v>22</v>
      </c>
      <c r="F92" s="305">
        <v>7</v>
      </c>
      <c r="G92" s="320" t="s">
        <v>257</v>
      </c>
      <c r="H92" s="306">
        <v>21000</v>
      </c>
      <c r="I92" s="307" t="s">
        <v>258</v>
      </c>
      <c r="J92" s="308"/>
      <c r="K92" s="309"/>
      <c r="L92" s="309"/>
      <c r="M92" s="309"/>
      <c r="N92" s="309"/>
      <c r="O92" s="309"/>
      <c r="P92" s="309"/>
      <c r="Q92" s="309"/>
      <c r="R92" s="309"/>
      <c r="S92" s="309"/>
      <c r="T92" s="309"/>
      <c r="U92" s="310"/>
      <c r="V92" s="311">
        <f t="shared" si="19"/>
        <v>0</v>
      </c>
      <c r="W92" s="314"/>
      <c r="X92" s="315"/>
      <c r="Y92" s="315"/>
      <c r="Z92" s="756"/>
      <c r="AA92" s="318">
        <f t="shared" si="20"/>
        <v>0</v>
      </c>
      <c r="AB92" s="304"/>
    </row>
    <row r="93" spans="3:28" hidden="1" outlineLevel="2" x14ac:dyDescent="0.4">
      <c r="C93" s="293"/>
      <c r="D93" s="293"/>
      <c r="E93" s="294"/>
      <c r="F93" s="305">
        <f>F92</f>
        <v>7</v>
      </c>
      <c r="G93" s="320" t="s">
        <v>257</v>
      </c>
      <c r="H93" s="296">
        <v>21000</v>
      </c>
      <c r="I93" s="297" t="s">
        <v>259</v>
      </c>
      <c r="J93" s="298"/>
      <c r="K93" s="299"/>
      <c r="L93" s="299"/>
      <c r="M93" s="299"/>
      <c r="N93" s="299"/>
      <c r="O93" s="299"/>
      <c r="P93" s="299"/>
      <c r="Q93" s="299"/>
      <c r="R93" s="299"/>
      <c r="S93" s="299"/>
      <c r="T93" s="299"/>
      <c r="U93" s="301"/>
      <c r="V93" s="302">
        <f t="shared" si="19"/>
        <v>0</v>
      </c>
      <c r="W93" s="298"/>
      <c r="X93" s="299"/>
      <c r="Y93" s="299"/>
      <c r="Z93" s="754"/>
      <c r="AA93" s="302">
        <f t="shared" si="20"/>
        <v>0</v>
      </c>
      <c r="AB93" s="748"/>
    </row>
    <row r="94" spans="3:28" hidden="1" outlineLevel="2" x14ac:dyDescent="0.4">
      <c r="C94" s="293"/>
      <c r="D94" s="303"/>
      <c r="E94" s="304" t="s">
        <v>267</v>
      </c>
      <c r="F94" s="305">
        <v>7</v>
      </c>
      <c r="G94" s="313" t="s">
        <v>257</v>
      </c>
      <c r="H94" s="306">
        <v>12000</v>
      </c>
      <c r="I94" s="307" t="s">
        <v>258</v>
      </c>
      <c r="J94" s="308"/>
      <c r="K94" s="309"/>
      <c r="L94" s="309"/>
      <c r="M94" s="309"/>
      <c r="N94" s="309"/>
      <c r="O94" s="309"/>
      <c r="P94" s="309"/>
      <c r="Q94" s="309"/>
      <c r="R94" s="309"/>
      <c r="S94" s="309"/>
      <c r="T94" s="309"/>
      <c r="U94" s="310"/>
      <c r="V94" s="311">
        <f t="shared" si="19"/>
        <v>0</v>
      </c>
      <c r="W94" s="308"/>
      <c r="X94" s="309"/>
      <c r="Y94" s="309"/>
      <c r="Z94" s="755"/>
      <c r="AA94" s="311">
        <f t="shared" si="20"/>
        <v>0</v>
      </c>
      <c r="AB94" s="749"/>
    </row>
    <row r="95" spans="3:28" hidden="1" outlineLevel="2" x14ac:dyDescent="0.4">
      <c r="C95" s="293"/>
      <c r="D95" s="293"/>
      <c r="E95" s="294"/>
      <c r="F95" s="295">
        <f>F94</f>
        <v>7</v>
      </c>
      <c r="G95" s="313" t="s">
        <v>257</v>
      </c>
      <c r="H95" s="296">
        <v>12000</v>
      </c>
      <c r="I95" s="297" t="s">
        <v>259</v>
      </c>
      <c r="J95" s="298"/>
      <c r="K95" s="299"/>
      <c r="L95" s="299"/>
      <c r="M95" s="299"/>
      <c r="N95" s="299"/>
      <c r="O95" s="299"/>
      <c r="P95" s="299"/>
      <c r="Q95" s="299"/>
      <c r="R95" s="299"/>
      <c r="S95" s="299"/>
      <c r="T95" s="299"/>
      <c r="U95" s="301"/>
      <c r="V95" s="302">
        <f t="shared" si="19"/>
        <v>0</v>
      </c>
      <c r="W95" s="298"/>
      <c r="X95" s="299"/>
      <c r="Y95" s="299"/>
      <c r="Z95" s="754"/>
      <c r="AA95" s="302">
        <f t="shared" si="20"/>
        <v>0</v>
      </c>
      <c r="AB95" s="748"/>
    </row>
    <row r="96" spans="3:28" hidden="1" outlineLevel="2" x14ac:dyDescent="0.4">
      <c r="C96" s="293"/>
      <c r="D96" s="293"/>
      <c r="E96" s="319" t="s">
        <v>268</v>
      </c>
      <c r="F96" s="330">
        <v>7</v>
      </c>
      <c r="G96" s="295" t="s">
        <v>252</v>
      </c>
      <c r="H96" s="306">
        <v>100000</v>
      </c>
      <c r="I96" s="307" t="s">
        <v>258</v>
      </c>
      <c r="J96" s="308"/>
      <c r="K96" s="309"/>
      <c r="L96" s="309"/>
      <c r="M96" s="309"/>
      <c r="N96" s="309"/>
      <c r="O96" s="309"/>
      <c r="P96" s="309"/>
      <c r="Q96" s="309"/>
      <c r="R96" s="309"/>
      <c r="S96" s="309"/>
      <c r="T96" s="309"/>
      <c r="U96" s="310"/>
      <c r="V96" s="311">
        <f t="shared" si="19"/>
        <v>0</v>
      </c>
      <c r="W96" s="308"/>
      <c r="X96" s="309"/>
      <c r="Y96" s="309"/>
      <c r="Z96" s="755"/>
      <c r="AA96" s="311">
        <f t="shared" si="20"/>
        <v>0</v>
      </c>
      <c r="AB96" s="749"/>
    </row>
    <row r="97" spans="3:28" hidden="1" outlineLevel="2" x14ac:dyDescent="0.4">
      <c r="C97" s="293"/>
      <c r="D97" s="293"/>
      <c r="E97" s="322"/>
      <c r="F97" s="330">
        <f>F96</f>
        <v>7</v>
      </c>
      <c r="G97" s="295" t="s">
        <v>252</v>
      </c>
      <c r="H97" s="296">
        <v>100000</v>
      </c>
      <c r="I97" s="297" t="s">
        <v>259</v>
      </c>
      <c r="J97" s="298"/>
      <c r="K97" s="299"/>
      <c r="L97" s="299"/>
      <c r="M97" s="299"/>
      <c r="N97" s="299"/>
      <c r="O97" s="299"/>
      <c r="P97" s="299"/>
      <c r="Q97" s="299"/>
      <c r="R97" s="299"/>
      <c r="S97" s="299"/>
      <c r="T97" s="299"/>
      <c r="U97" s="301"/>
      <c r="V97" s="302">
        <f t="shared" si="19"/>
        <v>0</v>
      </c>
      <c r="W97" s="298"/>
      <c r="X97" s="299"/>
      <c r="Y97" s="299"/>
      <c r="Z97" s="754"/>
      <c r="AA97" s="302">
        <f t="shared" si="20"/>
        <v>0</v>
      </c>
      <c r="AB97" s="748"/>
    </row>
    <row r="98" spans="3:28" hidden="1" outlineLevel="2" x14ac:dyDescent="0.4">
      <c r="C98" s="293"/>
      <c r="D98" s="303"/>
      <c r="E98" s="319" t="s">
        <v>269</v>
      </c>
      <c r="F98" s="330">
        <v>5</v>
      </c>
      <c r="G98" s="330" t="s">
        <v>257</v>
      </c>
      <c r="H98" s="306">
        <v>24000</v>
      </c>
      <c r="I98" s="307" t="s">
        <v>258</v>
      </c>
      <c r="J98" s="308"/>
      <c r="K98" s="309"/>
      <c r="L98" s="309"/>
      <c r="M98" s="309"/>
      <c r="N98" s="309"/>
      <c r="O98" s="309"/>
      <c r="P98" s="309"/>
      <c r="Q98" s="309"/>
      <c r="R98" s="309"/>
      <c r="S98" s="309"/>
      <c r="T98" s="309"/>
      <c r="U98" s="310"/>
      <c r="V98" s="311">
        <f t="shared" si="19"/>
        <v>0</v>
      </c>
      <c r="W98" s="308"/>
      <c r="X98" s="309"/>
      <c r="Y98" s="309"/>
      <c r="Z98" s="755"/>
      <c r="AA98" s="311">
        <f t="shared" si="20"/>
        <v>0</v>
      </c>
      <c r="AB98" s="749"/>
    </row>
    <row r="99" spans="3:28" hidden="1" outlineLevel="2" x14ac:dyDescent="0.4">
      <c r="C99" s="293"/>
      <c r="D99" s="293"/>
      <c r="E99" s="322"/>
      <c r="F99" s="330">
        <f>F98</f>
        <v>5</v>
      </c>
      <c r="G99" s="330" t="s">
        <v>257</v>
      </c>
      <c r="H99" s="296">
        <v>24000</v>
      </c>
      <c r="I99" s="297" t="s">
        <v>259</v>
      </c>
      <c r="J99" s="298"/>
      <c r="K99" s="299"/>
      <c r="L99" s="299"/>
      <c r="M99" s="299"/>
      <c r="N99" s="299"/>
      <c r="O99" s="299"/>
      <c r="P99" s="299"/>
      <c r="Q99" s="299"/>
      <c r="R99" s="299"/>
      <c r="S99" s="299"/>
      <c r="T99" s="299"/>
      <c r="U99" s="301"/>
      <c r="V99" s="302">
        <f t="shared" si="19"/>
        <v>0</v>
      </c>
      <c r="W99" s="298"/>
      <c r="X99" s="299"/>
      <c r="Y99" s="299"/>
      <c r="Z99" s="754"/>
      <c r="AA99" s="302">
        <f t="shared" si="20"/>
        <v>0</v>
      </c>
      <c r="AB99" s="748"/>
    </row>
    <row r="100" spans="3:28" collapsed="1" x14ac:dyDescent="0.4">
      <c r="C100" s="293"/>
      <c r="D100" s="303"/>
      <c r="E100" s="319" t="s">
        <v>270</v>
      </c>
      <c r="F100" s="330">
        <v>6</v>
      </c>
      <c r="G100" s="330" t="s">
        <v>257</v>
      </c>
      <c r="H100" s="306">
        <v>20000</v>
      </c>
      <c r="I100" s="307" t="s">
        <v>258</v>
      </c>
      <c r="J100" s="308"/>
      <c r="K100" s="309"/>
      <c r="L100" s="309"/>
      <c r="M100" s="309"/>
      <c r="N100" s="309"/>
      <c r="O100" s="309"/>
      <c r="P100" s="309"/>
      <c r="Q100" s="309"/>
      <c r="R100" s="309"/>
      <c r="S100" s="309"/>
      <c r="T100" s="309"/>
      <c r="U100" s="310"/>
      <c r="V100" s="311">
        <f t="shared" si="19"/>
        <v>0</v>
      </c>
      <c r="W100" s="308"/>
      <c r="X100" s="309"/>
      <c r="Y100" s="309"/>
      <c r="Z100" s="755"/>
      <c r="AA100" s="311">
        <f t="shared" si="20"/>
        <v>0</v>
      </c>
      <c r="AB100" s="749"/>
    </row>
    <row r="101" spans="3:28" x14ac:dyDescent="0.4">
      <c r="C101" s="293"/>
      <c r="D101" s="293"/>
      <c r="E101" s="322"/>
      <c r="F101" s="330">
        <f>F100</f>
        <v>6</v>
      </c>
      <c r="G101" s="330" t="s">
        <v>257</v>
      </c>
      <c r="H101" s="296">
        <v>20000</v>
      </c>
      <c r="I101" s="297" t="s">
        <v>259</v>
      </c>
      <c r="J101" s="298">
        <v>1</v>
      </c>
      <c r="K101" s="299">
        <v>1</v>
      </c>
      <c r="L101" s="299">
        <v>2</v>
      </c>
      <c r="M101" s="299">
        <v>0</v>
      </c>
      <c r="N101" s="299">
        <v>2</v>
      </c>
      <c r="O101" s="299">
        <v>2</v>
      </c>
      <c r="P101" s="299">
        <v>1</v>
      </c>
      <c r="Q101" s="299">
        <v>3</v>
      </c>
      <c r="R101" s="299">
        <v>2</v>
      </c>
      <c r="S101" s="299">
        <v>0</v>
      </c>
      <c r="T101" s="299">
        <v>1</v>
      </c>
      <c r="U101" s="301">
        <v>0</v>
      </c>
      <c r="V101" s="302">
        <f t="shared" si="19"/>
        <v>15</v>
      </c>
      <c r="W101" s="298">
        <v>4</v>
      </c>
      <c r="X101" s="299">
        <v>3</v>
      </c>
      <c r="Y101" s="299">
        <v>4</v>
      </c>
      <c r="Z101" s="754">
        <v>5</v>
      </c>
      <c r="AA101" s="302">
        <f t="shared" si="20"/>
        <v>16</v>
      </c>
      <c r="AB101" s="748">
        <v>20</v>
      </c>
    </row>
    <row r="102" spans="3:28" hidden="1" outlineLevel="1" x14ac:dyDescent="0.4">
      <c r="C102" s="293"/>
      <c r="D102" s="293"/>
      <c r="E102" s="319" t="s">
        <v>273</v>
      </c>
      <c r="F102" s="330">
        <v>6</v>
      </c>
      <c r="G102" s="295" t="s">
        <v>252</v>
      </c>
      <c r="H102" s="306">
        <v>100000</v>
      </c>
      <c r="I102" s="307" t="s">
        <v>258</v>
      </c>
      <c r="J102" s="308"/>
      <c r="K102" s="309"/>
      <c r="L102" s="309"/>
      <c r="M102" s="309"/>
      <c r="N102" s="309"/>
      <c r="O102" s="309"/>
      <c r="P102" s="309"/>
      <c r="Q102" s="309"/>
      <c r="R102" s="309"/>
      <c r="S102" s="309"/>
      <c r="T102" s="309"/>
      <c r="U102" s="310"/>
      <c r="V102" s="311">
        <f t="shared" si="19"/>
        <v>0</v>
      </c>
      <c r="W102" s="308"/>
      <c r="X102" s="309"/>
      <c r="Y102" s="309"/>
      <c r="Z102" s="755"/>
      <c r="AA102" s="311">
        <f t="shared" si="20"/>
        <v>0</v>
      </c>
      <c r="AB102" s="749"/>
    </row>
    <row r="103" spans="3:28" hidden="1" outlineLevel="1" x14ac:dyDescent="0.4">
      <c r="C103" s="293"/>
      <c r="D103" s="293"/>
      <c r="E103" s="322"/>
      <c r="F103" s="330">
        <f>F102</f>
        <v>6</v>
      </c>
      <c r="G103" s="295" t="s">
        <v>252</v>
      </c>
      <c r="H103" s="296">
        <v>100000</v>
      </c>
      <c r="I103" s="297" t="s">
        <v>259</v>
      </c>
      <c r="J103" s="298"/>
      <c r="K103" s="299"/>
      <c r="L103" s="299"/>
      <c r="M103" s="299"/>
      <c r="N103" s="299"/>
      <c r="O103" s="299"/>
      <c r="P103" s="299"/>
      <c r="Q103" s="299"/>
      <c r="R103" s="299"/>
      <c r="S103" s="299"/>
      <c r="T103" s="299"/>
      <c r="U103" s="301"/>
      <c r="V103" s="302">
        <f t="shared" si="19"/>
        <v>0</v>
      </c>
      <c r="W103" s="298"/>
      <c r="X103" s="299"/>
      <c r="Y103" s="299"/>
      <c r="Z103" s="754"/>
      <c r="AA103" s="302">
        <f t="shared" si="20"/>
        <v>0</v>
      </c>
      <c r="AB103" s="748"/>
    </row>
    <row r="104" spans="3:28" hidden="1" outlineLevel="2" x14ac:dyDescent="0.4">
      <c r="C104" s="293"/>
      <c r="D104" s="303"/>
      <c r="E104" s="319" t="s">
        <v>274</v>
      </c>
      <c r="F104" s="330">
        <v>4</v>
      </c>
      <c r="G104" s="330" t="s">
        <v>257</v>
      </c>
      <c r="H104" s="306">
        <v>24000</v>
      </c>
      <c r="I104" s="307" t="s">
        <v>258</v>
      </c>
      <c r="J104" s="308"/>
      <c r="K104" s="309"/>
      <c r="L104" s="309"/>
      <c r="M104" s="309"/>
      <c r="N104" s="309"/>
      <c r="O104" s="309"/>
      <c r="P104" s="309"/>
      <c r="Q104" s="309"/>
      <c r="R104" s="309"/>
      <c r="S104" s="309"/>
      <c r="T104" s="309"/>
      <c r="U104" s="310"/>
      <c r="V104" s="311">
        <f t="shared" si="19"/>
        <v>0</v>
      </c>
      <c r="W104" s="308"/>
      <c r="X104" s="309"/>
      <c r="Y104" s="309"/>
      <c r="Z104" s="755"/>
      <c r="AA104" s="311">
        <f t="shared" si="20"/>
        <v>0</v>
      </c>
      <c r="AB104" s="749"/>
    </row>
    <row r="105" spans="3:28" hidden="1" outlineLevel="2" x14ac:dyDescent="0.4">
      <c r="C105" s="293"/>
      <c r="D105" s="293"/>
      <c r="E105" s="322"/>
      <c r="F105" s="330">
        <f>F104</f>
        <v>4</v>
      </c>
      <c r="G105" s="330" t="s">
        <v>257</v>
      </c>
      <c r="H105" s="296">
        <v>24000</v>
      </c>
      <c r="I105" s="297" t="s">
        <v>259</v>
      </c>
      <c r="J105" s="298"/>
      <c r="K105" s="299"/>
      <c r="L105" s="299"/>
      <c r="M105" s="299"/>
      <c r="N105" s="299"/>
      <c r="O105" s="299"/>
      <c r="P105" s="299"/>
      <c r="Q105" s="299"/>
      <c r="R105" s="299"/>
      <c r="S105" s="299"/>
      <c r="T105" s="299"/>
      <c r="U105" s="301"/>
      <c r="V105" s="302">
        <f t="shared" si="19"/>
        <v>0</v>
      </c>
      <c r="W105" s="298"/>
      <c r="X105" s="299"/>
      <c r="Y105" s="299"/>
      <c r="Z105" s="754"/>
      <c r="AA105" s="302">
        <f t="shared" si="20"/>
        <v>0</v>
      </c>
      <c r="AB105" s="748"/>
    </row>
    <row r="106" spans="3:28" hidden="1" outlineLevel="2" x14ac:dyDescent="0.4">
      <c r="C106" s="293"/>
      <c r="D106" s="303"/>
      <c r="E106" s="319" t="s">
        <v>275</v>
      </c>
      <c r="F106" s="330">
        <v>12</v>
      </c>
      <c r="G106" s="330" t="s">
        <v>257</v>
      </c>
      <c r="H106" s="306">
        <v>18000</v>
      </c>
      <c r="I106" s="307" t="s">
        <v>258</v>
      </c>
      <c r="J106" s="308"/>
      <c r="K106" s="309"/>
      <c r="L106" s="309"/>
      <c r="M106" s="309"/>
      <c r="N106" s="309"/>
      <c r="O106" s="309"/>
      <c r="P106" s="309"/>
      <c r="Q106" s="309"/>
      <c r="R106" s="309"/>
      <c r="S106" s="309"/>
      <c r="T106" s="309"/>
      <c r="U106" s="310"/>
      <c r="V106" s="311">
        <f t="shared" si="19"/>
        <v>0</v>
      </c>
      <c r="W106" s="308"/>
      <c r="X106" s="309"/>
      <c r="Y106" s="309"/>
      <c r="Z106" s="755"/>
      <c r="AA106" s="311">
        <f t="shared" si="20"/>
        <v>0</v>
      </c>
      <c r="AB106" s="749"/>
    </row>
    <row r="107" spans="3:28" hidden="1" outlineLevel="2" x14ac:dyDescent="0.4">
      <c r="C107" s="293"/>
      <c r="D107" s="293"/>
      <c r="E107" s="322"/>
      <c r="F107" s="330">
        <f>F106</f>
        <v>12</v>
      </c>
      <c r="G107" s="330" t="s">
        <v>257</v>
      </c>
      <c r="H107" s="296">
        <v>18000</v>
      </c>
      <c r="I107" s="297" t="s">
        <v>259</v>
      </c>
      <c r="J107" s="298"/>
      <c r="K107" s="299"/>
      <c r="L107" s="299"/>
      <c r="M107" s="299"/>
      <c r="N107" s="299"/>
      <c r="O107" s="299"/>
      <c r="P107" s="299"/>
      <c r="Q107" s="299"/>
      <c r="R107" s="299"/>
      <c r="S107" s="299"/>
      <c r="T107" s="299"/>
      <c r="U107" s="301"/>
      <c r="V107" s="302">
        <f t="shared" si="19"/>
        <v>0</v>
      </c>
      <c r="W107" s="298"/>
      <c r="X107" s="299"/>
      <c r="Y107" s="299"/>
      <c r="Z107" s="754"/>
      <c r="AA107" s="302">
        <f t="shared" si="20"/>
        <v>0</v>
      </c>
      <c r="AB107" s="748"/>
    </row>
    <row r="108" spans="3:28" hidden="1" outlineLevel="2" x14ac:dyDescent="0.4">
      <c r="C108" s="293"/>
      <c r="D108" s="303"/>
      <c r="E108" s="319" t="s">
        <v>276</v>
      </c>
      <c r="F108" s="330">
        <v>12</v>
      </c>
      <c r="G108" s="330" t="s">
        <v>257</v>
      </c>
      <c r="H108" s="306">
        <v>12000</v>
      </c>
      <c r="I108" s="307" t="s">
        <v>258</v>
      </c>
      <c r="J108" s="308"/>
      <c r="K108" s="309"/>
      <c r="L108" s="309"/>
      <c r="M108" s="309"/>
      <c r="N108" s="309"/>
      <c r="O108" s="309"/>
      <c r="P108" s="309"/>
      <c r="Q108" s="309"/>
      <c r="R108" s="309"/>
      <c r="S108" s="309"/>
      <c r="T108" s="309"/>
      <c r="U108" s="310"/>
      <c r="V108" s="311">
        <f t="shared" si="19"/>
        <v>0</v>
      </c>
      <c r="W108" s="308"/>
      <c r="X108" s="309"/>
      <c r="Y108" s="309"/>
      <c r="Z108" s="755"/>
      <c r="AA108" s="311">
        <f t="shared" si="20"/>
        <v>0</v>
      </c>
      <c r="AB108" s="749"/>
    </row>
    <row r="109" spans="3:28" hidden="1" outlineLevel="2" x14ac:dyDescent="0.4">
      <c r="C109" s="293"/>
      <c r="D109" s="293"/>
      <c r="E109" s="322"/>
      <c r="F109" s="330">
        <f>F108</f>
        <v>12</v>
      </c>
      <c r="G109" s="330" t="s">
        <v>257</v>
      </c>
      <c r="H109" s="296">
        <v>12000</v>
      </c>
      <c r="I109" s="297" t="s">
        <v>259</v>
      </c>
      <c r="J109" s="298"/>
      <c r="K109" s="299"/>
      <c r="L109" s="299"/>
      <c r="M109" s="299"/>
      <c r="N109" s="299"/>
      <c r="O109" s="299"/>
      <c r="P109" s="299"/>
      <c r="Q109" s="299"/>
      <c r="R109" s="299"/>
      <c r="S109" s="299"/>
      <c r="T109" s="299"/>
      <c r="U109" s="301"/>
      <c r="V109" s="302">
        <f t="shared" si="19"/>
        <v>0</v>
      </c>
      <c r="W109" s="298"/>
      <c r="X109" s="299"/>
      <c r="Y109" s="299"/>
      <c r="Z109" s="754"/>
      <c r="AA109" s="302">
        <f t="shared" si="20"/>
        <v>0</v>
      </c>
      <c r="AB109" s="748"/>
    </row>
    <row r="110" spans="3:28" hidden="1" outlineLevel="2" x14ac:dyDescent="0.4">
      <c r="C110" s="293"/>
      <c r="D110" s="303"/>
      <c r="E110" s="319" t="s">
        <v>277</v>
      </c>
      <c r="F110" s="330">
        <v>12</v>
      </c>
      <c r="G110" s="330" t="s">
        <v>257</v>
      </c>
      <c r="H110" s="306">
        <v>15000</v>
      </c>
      <c r="I110" s="307" t="s">
        <v>258</v>
      </c>
      <c r="J110" s="308"/>
      <c r="K110" s="309"/>
      <c r="L110" s="309"/>
      <c r="M110" s="309"/>
      <c r="N110" s="309"/>
      <c r="O110" s="309"/>
      <c r="P110" s="309"/>
      <c r="Q110" s="309"/>
      <c r="R110" s="309"/>
      <c r="S110" s="309"/>
      <c r="T110" s="309"/>
      <c r="U110" s="310"/>
      <c r="V110" s="311">
        <f t="shared" si="19"/>
        <v>0</v>
      </c>
      <c r="W110" s="308"/>
      <c r="X110" s="309"/>
      <c r="Y110" s="309"/>
      <c r="Z110" s="755"/>
      <c r="AA110" s="311">
        <f t="shared" si="20"/>
        <v>0</v>
      </c>
      <c r="AB110" s="749"/>
    </row>
    <row r="111" spans="3:28" hidden="1" outlineLevel="2" x14ac:dyDescent="0.4">
      <c r="C111" s="293"/>
      <c r="D111" s="293"/>
      <c r="E111" s="322"/>
      <c r="F111" s="330">
        <f>F110</f>
        <v>12</v>
      </c>
      <c r="G111" s="330" t="s">
        <v>257</v>
      </c>
      <c r="H111" s="296">
        <v>15000</v>
      </c>
      <c r="I111" s="297" t="s">
        <v>259</v>
      </c>
      <c r="J111" s="298"/>
      <c r="K111" s="299"/>
      <c r="L111" s="299"/>
      <c r="M111" s="299"/>
      <c r="N111" s="299"/>
      <c r="O111" s="299"/>
      <c r="P111" s="299"/>
      <c r="Q111" s="299"/>
      <c r="R111" s="299"/>
      <c r="S111" s="299"/>
      <c r="T111" s="299"/>
      <c r="U111" s="301"/>
      <c r="V111" s="302">
        <f t="shared" si="19"/>
        <v>0</v>
      </c>
      <c r="W111" s="298"/>
      <c r="X111" s="299"/>
      <c r="Y111" s="299"/>
      <c r="Z111" s="754"/>
      <c r="AA111" s="302">
        <f t="shared" si="20"/>
        <v>0</v>
      </c>
      <c r="AB111" s="748"/>
    </row>
    <row r="112" spans="3:28" hidden="1" outlineLevel="2" x14ac:dyDescent="0.4">
      <c r="C112" s="293"/>
      <c r="D112" s="303"/>
      <c r="E112" s="319" t="s">
        <v>278</v>
      </c>
      <c r="F112" s="330">
        <v>3</v>
      </c>
      <c r="G112" s="330" t="s">
        <v>257</v>
      </c>
      <c r="H112" s="306">
        <v>30000</v>
      </c>
      <c r="I112" s="307" t="s">
        <v>258</v>
      </c>
      <c r="J112" s="308"/>
      <c r="K112" s="309"/>
      <c r="L112" s="309"/>
      <c r="M112" s="309"/>
      <c r="N112" s="309"/>
      <c r="O112" s="309"/>
      <c r="P112" s="309"/>
      <c r="Q112" s="309"/>
      <c r="R112" s="309"/>
      <c r="S112" s="309"/>
      <c r="T112" s="309"/>
      <c r="U112" s="310"/>
      <c r="V112" s="311">
        <f t="shared" si="19"/>
        <v>0</v>
      </c>
      <c r="W112" s="308"/>
      <c r="X112" s="309"/>
      <c r="Y112" s="309"/>
      <c r="Z112" s="755"/>
      <c r="AA112" s="311">
        <f t="shared" si="20"/>
        <v>0</v>
      </c>
      <c r="AB112" s="749"/>
    </row>
    <row r="113" spans="3:28" hidden="1" outlineLevel="2" x14ac:dyDescent="0.4">
      <c r="C113" s="293"/>
      <c r="D113" s="293"/>
      <c r="E113" s="322"/>
      <c r="F113" s="330">
        <f>F112</f>
        <v>3</v>
      </c>
      <c r="G113" s="330" t="s">
        <v>257</v>
      </c>
      <c r="H113" s="296">
        <v>30000</v>
      </c>
      <c r="I113" s="297" t="s">
        <v>259</v>
      </c>
      <c r="J113" s="298"/>
      <c r="K113" s="299"/>
      <c r="L113" s="299"/>
      <c r="M113" s="299"/>
      <c r="N113" s="299"/>
      <c r="O113" s="299"/>
      <c r="P113" s="299"/>
      <c r="Q113" s="299"/>
      <c r="R113" s="299"/>
      <c r="S113" s="299"/>
      <c r="T113" s="299"/>
      <c r="U113" s="301"/>
      <c r="V113" s="302">
        <f t="shared" si="19"/>
        <v>0</v>
      </c>
      <c r="W113" s="298"/>
      <c r="X113" s="299"/>
      <c r="Y113" s="299"/>
      <c r="Z113" s="754"/>
      <c r="AA113" s="302">
        <f t="shared" si="20"/>
        <v>0</v>
      </c>
      <c r="AB113" s="748"/>
    </row>
    <row r="114" spans="3:28" hidden="1" outlineLevel="2" x14ac:dyDescent="0.4">
      <c r="C114" s="293"/>
      <c r="D114" s="303"/>
      <c r="E114" s="319" t="s">
        <v>279</v>
      </c>
      <c r="F114" s="330">
        <v>3</v>
      </c>
      <c r="G114" s="330" t="s">
        <v>257</v>
      </c>
      <c r="H114" s="306">
        <v>15000</v>
      </c>
      <c r="I114" s="307" t="s">
        <v>258</v>
      </c>
      <c r="J114" s="308"/>
      <c r="K114" s="309"/>
      <c r="L114" s="309"/>
      <c r="M114" s="309"/>
      <c r="N114" s="309"/>
      <c r="O114" s="309"/>
      <c r="P114" s="309"/>
      <c r="Q114" s="309"/>
      <c r="R114" s="309"/>
      <c r="S114" s="309"/>
      <c r="T114" s="309"/>
      <c r="U114" s="310"/>
      <c r="V114" s="311">
        <f t="shared" si="19"/>
        <v>0</v>
      </c>
      <c r="W114" s="308"/>
      <c r="X114" s="309"/>
      <c r="Y114" s="309"/>
      <c r="Z114" s="755"/>
      <c r="AA114" s="311">
        <f t="shared" si="20"/>
        <v>0</v>
      </c>
      <c r="AB114" s="749"/>
    </row>
    <row r="115" spans="3:28" hidden="1" outlineLevel="2" x14ac:dyDescent="0.4">
      <c r="C115" s="293"/>
      <c r="D115" s="293"/>
      <c r="E115" s="322"/>
      <c r="F115" s="330">
        <f>F114</f>
        <v>3</v>
      </c>
      <c r="G115" s="330" t="s">
        <v>257</v>
      </c>
      <c r="H115" s="296">
        <v>15000</v>
      </c>
      <c r="I115" s="297" t="s">
        <v>259</v>
      </c>
      <c r="J115" s="298"/>
      <c r="K115" s="299"/>
      <c r="L115" s="299"/>
      <c r="M115" s="299"/>
      <c r="N115" s="299"/>
      <c r="O115" s="299"/>
      <c r="P115" s="299"/>
      <c r="Q115" s="299"/>
      <c r="R115" s="299"/>
      <c r="S115" s="299"/>
      <c r="T115" s="299"/>
      <c r="U115" s="301"/>
      <c r="V115" s="302">
        <f t="shared" si="19"/>
        <v>0</v>
      </c>
      <c r="W115" s="298"/>
      <c r="X115" s="299"/>
      <c r="Y115" s="299"/>
      <c r="Z115" s="754"/>
      <c r="AA115" s="302">
        <f t="shared" si="20"/>
        <v>0</v>
      </c>
      <c r="AB115" s="748"/>
    </row>
    <row r="116" spans="3:28" hidden="1" outlineLevel="2" x14ac:dyDescent="0.4">
      <c r="C116" s="293"/>
      <c r="D116" s="303"/>
      <c r="E116" s="319" t="s">
        <v>280</v>
      </c>
      <c r="F116" s="330">
        <v>2</v>
      </c>
      <c r="G116" s="330" t="s">
        <v>257</v>
      </c>
      <c r="H116" s="306">
        <v>30000</v>
      </c>
      <c r="I116" s="307" t="s">
        <v>258</v>
      </c>
      <c r="J116" s="308"/>
      <c r="K116" s="309"/>
      <c r="L116" s="309"/>
      <c r="M116" s="309"/>
      <c r="N116" s="309"/>
      <c r="O116" s="309"/>
      <c r="P116" s="309"/>
      <c r="Q116" s="309"/>
      <c r="R116" s="309"/>
      <c r="S116" s="309"/>
      <c r="T116" s="309"/>
      <c r="U116" s="310"/>
      <c r="V116" s="311">
        <f t="shared" si="19"/>
        <v>0</v>
      </c>
      <c r="W116" s="308"/>
      <c r="X116" s="309"/>
      <c r="Y116" s="309"/>
      <c r="Z116" s="755"/>
      <c r="AA116" s="311">
        <f t="shared" si="20"/>
        <v>0</v>
      </c>
      <c r="AB116" s="749"/>
    </row>
    <row r="117" spans="3:28" hidden="1" outlineLevel="2" x14ac:dyDescent="0.4">
      <c r="C117" s="293"/>
      <c r="D117" s="293"/>
      <c r="E117" s="322"/>
      <c r="F117" s="331">
        <f>F116</f>
        <v>2</v>
      </c>
      <c r="G117" s="331" t="s">
        <v>257</v>
      </c>
      <c r="H117" s="296">
        <v>30000</v>
      </c>
      <c r="I117" s="297" t="s">
        <v>259</v>
      </c>
      <c r="J117" s="298"/>
      <c r="K117" s="299"/>
      <c r="L117" s="299"/>
      <c r="M117" s="299"/>
      <c r="N117" s="299"/>
      <c r="O117" s="299"/>
      <c r="P117" s="299"/>
      <c r="Q117" s="299"/>
      <c r="R117" s="299"/>
      <c r="S117" s="299"/>
      <c r="T117" s="299"/>
      <c r="U117" s="301"/>
      <c r="V117" s="302">
        <f t="shared" si="19"/>
        <v>0</v>
      </c>
      <c r="W117" s="298"/>
      <c r="X117" s="299"/>
      <c r="Y117" s="299"/>
      <c r="Z117" s="754"/>
      <c r="AA117" s="302">
        <f t="shared" si="20"/>
        <v>0</v>
      </c>
      <c r="AB117" s="748"/>
    </row>
    <row r="118" spans="3:28" hidden="1" outlineLevel="2" x14ac:dyDescent="0.4">
      <c r="C118" s="293"/>
      <c r="D118" s="303"/>
      <c r="E118" s="319" t="s">
        <v>281</v>
      </c>
      <c r="F118" s="320">
        <v>1</v>
      </c>
      <c r="G118" s="320" t="s">
        <v>257</v>
      </c>
      <c r="H118" s="306">
        <v>30000</v>
      </c>
      <c r="I118" s="307" t="s">
        <v>258</v>
      </c>
      <c r="J118" s="308"/>
      <c r="K118" s="309"/>
      <c r="L118" s="309"/>
      <c r="M118" s="309"/>
      <c r="N118" s="309"/>
      <c r="O118" s="309"/>
      <c r="P118" s="309"/>
      <c r="Q118" s="309"/>
      <c r="R118" s="309"/>
      <c r="S118" s="309"/>
      <c r="T118" s="309"/>
      <c r="U118" s="310"/>
      <c r="V118" s="311">
        <f t="shared" si="19"/>
        <v>0</v>
      </c>
      <c r="W118" s="308"/>
      <c r="X118" s="309"/>
      <c r="Y118" s="309"/>
      <c r="Z118" s="755"/>
      <c r="AA118" s="311">
        <f t="shared" si="20"/>
        <v>0</v>
      </c>
      <c r="AB118" s="749"/>
    </row>
    <row r="119" spans="3:28" hidden="1" outlineLevel="2" x14ac:dyDescent="0.4">
      <c r="C119" s="332"/>
      <c r="D119" s="293"/>
      <c r="E119" s="294"/>
      <c r="F119" s="333">
        <f>F118</f>
        <v>1</v>
      </c>
      <c r="G119" s="333" t="s">
        <v>257</v>
      </c>
      <c r="H119" s="296">
        <v>30000</v>
      </c>
      <c r="I119" s="297" t="s">
        <v>259</v>
      </c>
      <c r="J119" s="298"/>
      <c r="K119" s="299"/>
      <c r="L119" s="299"/>
      <c r="M119" s="299"/>
      <c r="N119" s="299"/>
      <c r="O119" s="299"/>
      <c r="P119" s="299"/>
      <c r="Q119" s="299"/>
      <c r="R119" s="299"/>
      <c r="S119" s="299"/>
      <c r="T119" s="299"/>
      <c r="U119" s="301"/>
      <c r="V119" s="302">
        <f t="shared" si="19"/>
        <v>0</v>
      </c>
      <c r="W119" s="298"/>
      <c r="X119" s="299"/>
      <c r="Y119" s="299"/>
      <c r="Z119" s="754"/>
      <c r="AA119" s="302">
        <f t="shared" si="20"/>
        <v>0</v>
      </c>
      <c r="AB119" s="748"/>
    </row>
    <row r="120" spans="3:28" ht="19.2" collapsed="1" x14ac:dyDescent="0.4">
      <c r="C120" s="332"/>
      <c r="D120" s="334"/>
      <c r="F120" s="335" t="s">
        <v>282</v>
      </c>
      <c r="G120" s="335" t="s">
        <v>257</v>
      </c>
      <c r="H120" s="336" t="s">
        <v>283</v>
      </c>
      <c r="I120" s="337" t="s">
        <v>253</v>
      </c>
      <c r="J120" s="338">
        <f t="shared" ref="J120:U120" si="22">SUMIF($I$72:$I$119,$I$57,J$72:J$119)</f>
        <v>0</v>
      </c>
      <c r="K120" s="339">
        <f t="shared" si="22"/>
        <v>0</v>
      </c>
      <c r="L120" s="339">
        <f t="shared" si="22"/>
        <v>0</v>
      </c>
      <c r="M120" s="339">
        <f t="shared" si="22"/>
        <v>0</v>
      </c>
      <c r="N120" s="339">
        <f t="shared" si="22"/>
        <v>0</v>
      </c>
      <c r="O120" s="339">
        <f t="shared" si="22"/>
        <v>0</v>
      </c>
      <c r="P120" s="339">
        <f t="shared" si="22"/>
        <v>0</v>
      </c>
      <c r="Q120" s="339">
        <f t="shared" si="22"/>
        <v>0</v>
      </c>
      <c r="R120" s="339">
        <f t="shared" si="22"/>
        <v>0</v>
      </c>
      <c r="S120" s="339">
        <f t="shared" si="22"/>
        <v>0</v>
      </c>
      <c r="T120" s="339">
        <f t="shared" si="22"/>
        <v>0</v>
      </c>
      <c r="U120" s="340">
        <f t="shared" si="22"/>
        <v>0</v>
      </c>
      <c r="V120" s="318">
        <f t="shared" si="19"/>
        <v>0</v>
      </c>
      <c r="W120" s="308">
        <f>SUMIF($I$72:$I$119,$I$57,W$72:W$119)</f>
        <v>0</v>
      </c>
      <c r="X120" s="309">
        <f>SUMIF($I$72:$I$119,$I$57,X$72:X$119)</f>
        <v>0</v>
      </c>
      <c r="Y120" s="309">
        <f>SUMIF($I$72:$I$119,$I$57,Y$72:Y$119)</f>
        <v>0</v>
      </c>
      <c r="Z120" s="755">
        <f>SUMIF($I$72:$I$119,$I$57,Z$72:Z$119)</f>
        <v>0</v>
      </c>
      <c r="AA120" s="311">
        <f t="shared" si="20"/>
        <v>0</v>
      </c>
      <c r="AB120" s="749">
        <f>SUMIF($I$72:$I$119,$I$57,AB$72:AB$119)</f>
        <v>0</v>
      </c>
    </row>
    <row r="121" spans="3:28" ht="19.2" x14ac:dyDescent="0.4">
      <c r="C121" s="332"/>
      <c r="D121" s="334" t="s">
        <v>284</v>
      </c>
      <c r="F121" s="335" t="s">
        <v>282</v>
      </c>
      <c r="G121" s="335" t="s">
        <v>257</v>
      </c>
      <c r="H121" s="341"/>
      <c r="I121" s="342" t="s">
        <v>255</v>
      </c>
      <c r="J121" s="343">
        <f t="shared" ref="J121:U121" si="23">SUMIF($I$72:$I$119,$I$58,J$72:J$119)</f>
        <v>6</v>
      </c>
      <c r="K121" s="344">
        <f t="shared" si="23"/>
        <v>2</v>
      </c>
      <c r="L121" s="344">
        <f t="shared" si="23"/>
        <v>8</v>
      </c>
      <c r="M121" s="344">
        <f t="shared" si="23"/>
        <v>10</v>
      </c>
      <c r="N121" s="344">
        <f t="shared" si="23"/>
        <v>11</v>
      </c>
      <c r="O121" s="344">
        <f t="shared" si="23"/>
        <v>11</v>
      </c>
      <c r="P121" s="344">
        <f t="shared" si="23"/>
        <v>10</v>
      </c>
      <c r="Q121" s="344">
        <f t="shared" si="23"/>
        <v>12</v>
      </c>
      <c r="R121" s="344">
        <f t="shared" si="23"/>
        <v>10</v>
      </c>
      <c r="S121" s="344">
        <f t="shared" si="23"/>
        <v>8</v>
      </c>
      <c r="T121" s="344">
        <f t="shared" si="23"/>
        <v>8</v>
      </c>
      <c r="U121" s="345">
        <f t="shared" si="23"/>
        <v>5</v>
      </c>
      <c r="V121" s="302">
        <f t="shared" si="19"/>
        <v>101</v>
      </c>
      <c r="W121" s="343">
        <f>SUMIF($I$72:$I$119,$I$58,W$72:W$119)</f>
        <v>35</v>
      </c>
      <c r="X121" s="344">
        <f>SUMIF($I$72:$I$119,$I$58,X$72:X$119)</f>
        <v>22</v>
      </c>
      <c r="Y121" s="344">
        <f>SUMIF($I$72:$I$119,$I$58,Y$72:Y$119)</f>
        <v>41</v>
      </c>
      <c r="Z121" s="758">
        <f>SUMIF($I$72:$I$119,$I$58,Z$72:Z$119)</f>
        <v>43</v>
      </c>
      <c r="AA121" s="302">
        <f t="shared" si="20"/>
        <v>141</v>
      </c>
      <c r="AB121" s="302">
        <f>SUMIF($I$72:$I$119,$I$58,AB$72:AB$119)</f>
        <v>83</v>
      </c>
    </row>
    <row r="122" spans="3:28" x14ac:dyDescent="0.4">
      <c r="C122" s="346"/>
      <c r="D122" s="347"/>
      <c r="E122" s="348"/>
      <c r="F122" s="349" t="s">
        <v>285</v>
      </c>
      <c r="G122" s="349"/>
      <c r="H122" s="350" t="s">
        <v>286</v>
      </c>
      <c r="I122" s="351" t="s">
        <v>253</v>
      </c>
      <c r="J122" s="352">
        <f t="shared" ref="J122:U122" si="24">+$H72*J72+$H74*J74+$H76*J76+$H78*J78+$H80*J80+$H82*J82+$H84*J84+$H86*J86+$H88*J88+$H90*J90+$H92*J92+$H94*J94+$H96*J96+$H98*J98+$H100*J100+$H102*J102+$H104*J104+$H106*J106+$H108*J108+$H110*J110+$H112*J112+$H114*J114+$H116*J116+$H118*J118</f>
        <v>0</v>
      </c>
      <c r="K122" s="353">
        <f t="shared" si="24"/>
        <v>0</v>
      </c>
      <c r="L122" s="353">
        <f t="shared" si="24"/>
        <v>0</v>
      </c>
      <c r="M122" s="353">
        <f t="shared" si="24"/>
        <v>0</v>
      </c>
      <c r="N122" s="353">
        <f t="shared" si="24"/>
        <v>0</v>
      </c>
      <c r="O122" s="353">
        <f t="shared" si="24"/>
        <v>0</v>
      </c>
      <c r="P122" s="353">
        <f t="shared" si="24"/>
        <v>0</v>
      </c>
      <c r="Q122" s="353">
        <f t="shared" si="24"/>
        <v>0</v>
      </c>
      <c r="R122" s="353">
        <f t="shared" si="24"/>
        <v>0</v>
      </c>
      <c r="S122" s="353">
        <f t="shared" si="24"/>
        <v>0</v>
      </c>
      <c r="T122" s="353">
        <f t="shared" si="24"/>
        <v>0</v>
      </c>
      <c r="U122" s="354">
        <f t="shared" si="24"/>
        <v>0</v>
      </c>
      <c r="V122" s="355">
        <f t="shared" si="19"/>
        <v>0</v>
      </c>
      <c r="W122" s="353">
        <f t="shared" ref="W122:Z122" si="25">+$H72*W72+$H74*W74+$H76*W76+$H78*W78+$H80*W80+$H82*W82+$H84*W84+$H86*W86+$H88*W88+$H90*W90+$H92*W92+$H94*W94+$H96*W96+$H98*W98+$H100*W100+$H102*W102+$H104*W104+$H106*W106+$H108*W108+$H110*W110+$H112*W112+$H114*W114+$H116*W116+$H118*W118</f>
        <v>0</v>
      </c>
      <c r="X122" s="353">
        <f t="shared" si="25"/>
        <v>0</v>
      </c>
      <c r="Y122" s="353">
        <f t="shared" si="25"/>
        <v>0</v>
      </c>
      <c r="Z122" s="759">
        <f t="shared" si="25"/>
        <v>0</v>
      </c>
      <c r="AA122" s="355">
        <f t="shared" si="20"/>
        <v>0</v>
      </c>
      <c r="AB122" s="355">
        <f t="shared" ref="AB122" si="26">+$H72*AB72+$H74*AB74+$H76*AB76+$H78*AB78+$H80*AB80+$H82*AB82+$H84*AB84+$H86*AB86+$H88*AB88+$H90*AB90+$H92*AB92+$H94*AB94+$H96*AB96+$H98*AB98+$H100*AB100+$H102*AB102+$H104*AB104+$H106*AB106+$H108*AB108+$H110*AB110+$H112*AB112+$H114*AB114+$H116*AB116+$H118*AB118</f>
        <v>0</v>
      </c>
    </row>
    <row r="123" spans="3:28" x14ac:dyDescent="0.4">
      <c r="C123" s="346"/>
      <c r="D123" s="347"/>
      <c r="E123" s="348"/>
      <c r="F123" s="349" t="s">
        <v>285</v>
      </c>
      <c r="G123" s="349"/>
      <c r="H123" s="356"/>
      <c r="I123" s="357" t="s">
        <v>255</v>
      </c>
      <c r="J123" s="358">
        <f t="shared" ref="J123:U123" si="27">+$H73*J73+$H75*J75+$H77*J77+$H79*J79+$H81*J81+$H83*J83+$H85*J85+$H87*J87+$H89*J89+$H91*J91+$H93*J93+$H95*J95+$H97*J97+$H99*J99+$H101*J101+$H103*J103+$H105*J105+$H107*J107+$H109*J109+$H111*J111+$H113*J113+$H115*J115+$H117*J117+$H119*J119</f>
        <v>396000</v>
      </c>
      <c r="K123" s="359">
        <f t="shared" si="27"/>
        <v>102000</v>
      </c>
      <c r="L123" s="359">
        <f t="shared" si="27"/>
        <v>380000</v>
      </c>
      <c r="M123" s="359">
        <f t="shared" si="27"/>
        <v>812000</v>
      </c>
      <c r="N123" s="359">
        <f t="shared" si="27"/>
        <v>798000</v>
      </c>
      <c r="O123" s="359">
        <f t="shared" si="27"/>
        <v>784000</v>
      </c>
      <c r="P123" s="359">
        <f t="shared" si="27"/>
        <v>760000</v>
      </c>
      <c r="Q123" s="359">
        <f t="shared" si="27"/>
        <v>782000</v>
      </c>
      <c r="R123" s="359">
        <f t="shared" si="27"/>
        <v>750000</v>
      </c>
      <c r="S123" s="359">
        <f t="shared" si="27"/>
        <v>746000</v>
      </c>
      <c r="T123" s="359">
        <f t="shared" si="27"/>
        <v>648000</v>
      </c>
      <c r="U123" s="360">
        <f t="shared" si="27"/>
        <v>428000</v>
      </c>
      <c r="V123" s="361">
        <f t="shared" si="19"/>
        <v>7386000</v>
      </c>
      <c r="W123" s="359">
        <f t="shared" ref="W123:Z123" si="28">+$H73*W73+$H75*W75+$H77*W77+$H79*W79+$H81*W81+$H83*W83+$H85*W85+$H87*W87+$H89*W89+$H91*W91+$H93*W93+$H95*W95+$H97*W97+$H99*W99+$H101*W101+$H103*W103+$H105*W105+$H107*W107+$H109*W109+$H111*W111+$H113*W113+$H115*W115+$H117*W117+$H119*W119</f>
        <v>2182000</v>
      </c>
      <c r="X123" s="359">
        <f t="shared" si="28"/>
        <v>1256000</v>
      </c>
      <c r="Y123" s="359">
        <f t="shared" si="28"/>
        <v>2854000</v>
      </c>
      <c r="Z123" s="760">
        <f t="shared" si="28"/>
        <v>3012000</v>
      </c>
      <c r="AA123" s="361">
        <f t="shared" si="20"/>
        <v>9304000</v>
      </c>
      <c r="AB123" s="361">
        <f t="shared" ref="AB123" si="29">+$H73*AB73+$H75*AB75+$H77*AB77+$H79*AB79+$H81*AB81+$H83*AB83+$H85*AB85+$H87*AB87+$H89*AB89+$H91*AB91+$H93*AB93+$H95*AB95+$H97*AB97+$H99*AB99+$H101*AB101+$H103*AB103+$H105*AB105+$H107*AB107+$H109*AB109+$H111*AB111+$H113*AB113+$H115*AB115+$H117*AB117+$H119*AB119</f>
        <v>3154000</v>
      </c>
    </row>
    <row r="124" spans="3:28" ht="18" thickBot="1" x14ac:dyDescent="0.45">
      <c r="C124" s="266"/>
      <c r="D124" s="266"/>
      <c r="F124" s="362"/>
      <c r="G124" s="362"/>
      <c r="H124" s="363"/>
      <c r="I124" s="364"/>
      <c r="J124" s="365"/>
      <c r="K124" s="365"/>
      <c r="L124" s="365"/>
      <c r="M124" s="365"/>
      <c r="N124" s="365"/>
      <c r="O124" s="365"/>
      <c r="P124" s="365"/>
      <c r="Q124" s="365"/>
      <c r="R124" s="365"/>
      <c r="S124" s="365"/>
      <c r="T124" s="365"/>
      <c r="U124" s="365"/>
      <c r="V124" s="366"/>
      <c r="W124" s="38">
        <f>+U121/2+W121*0.833333333333333</f>
        <v>31.666666666666668</v>
      </c>
      <c r="X124" s="38">
        <f>+W121/6+X121*0.833333333333333</f>
        <v>24.166666666666668</v>
      </c>
      <c r="Y124" s="38">
        <f t="shared" ref="Y124:Z124" si="30">+X121/6+Y121*0.833333333333333</f>
        <v>37.833333333333336</v>
      </c>
      <c r="Z124" s="38">
        <f t="shared" si="30"/>
        <v>42.666666666666671</v>
      </c>
    </row>
    <row r="125" spans="3:28" s="613" customFormat="1" ht="33" x14ac:dyDescent="0.4">
      <c r="C125" s="615" t="s">
        <v>419</v>
      </c>
      <c r="G125" s="614" t="s">
        <v>257</v>
      </c>
    </row>
    <row r="126" spans="3:28" ht="21" x14ac:dyDescent="0.4">
      <c r="C126" s="268" t="s">
        <v>505</v>
      </c>
      <c r="G126" s="266" t="s">
        <v>252</v>
      </c>
      <c r="H126" s="38"/>
      <c r="I126" s="38"/>
      <c r="V126" s="38"/>
    </row>
    <row r="127" spans="3:28" ht="21" x14ac:dyDescent="0.4">
      <c r="C127" s="268" t="s">
        <v>504</v>
      </c>
      <c r="H127" s="610"/>
      <c r="I127" s="371"/>
      <c r="J127" s="371"/>
      <c r="K127" s="371"/>
      <c r="L127" s="371"/>
      <c r="M127" s="371"/>
      <c r="N127" s="371"/>
      <c r="O127" s="371"/>
      <c r="P127" s="371"/>
      <c r="Q127" s="371"/>
      <c r="R127" s="371"/>
      <c r="S127" s="371"/>
      <c r="T127" s="371"/>
      <c r="U127" s="371"/>
      <c r="V127" s="371"/>
    </row>
    <row r="128" spans="3:28" ht="21" x14ac:dyDescent="0.4">
      <c r="C128" s="268"/>
      <c r="H128" s="610"/>
      <c r="I128" s="371"/>
      <c r="J128" s="603"/>
      <c r="K128" s="371"/>
      <c r="L128" s="371"/>
      <c r="M128" s="371"/>
      <c r="N128" s="371"/>
      <c r="O128" s="371"/>
      <c r="P128" s="371"/>
      <c r="Q128" s="371"/>
      <c r="R128" s="371"/>
      <c r="S128" s="371"/>
      <c r="T128" s="371"/>
      <c r="U128" s="371"/>
      <c r="V128" s="371"/>
    </row>
    <row r="129" spans="2:28" x14ac:dyDescent="0.4">
      <c r="C129" s="270"/>
      <c r="D129" s="270"/>
      <c r="E129" s="271"/>
      <c r="F129" s="272"/>
      <c r="G129" s="272"/>
      <c r="H129" s="273"/>
      <c r="I129" s="270"/>
      <c r="J129" s="1916" t="s">
        <v>411</v>
      </c>
      <c r="K129" s="1917"/>
      <c r="L129" s="1917"/>
      <c r="M129" s="1917"/>
      <c r="N129" s="1917"/>
      <c r="O129" s="1917"/>
      <c r="P129" s="1917"/>
      <c r="Q129" s="1917"/>
      <c r="R129" s="1917"/>
      <c r="S129" s="1917"/>
      <c r="T129" s="1917"/>
      <c r="U129" s="1917"/>
      <c r="V129" s="1915"/>
      <c r="W129" s="1913" t="s">
        <v>511</v>
      </c>
      <c r="X129" s="1914"/>
      <c r="Y129" s="1914"/>
      <c r="Z129" s="1914"/>
      <c r="AA129" s="1915"/>
      <c r="AB129" s="382" t="s">
        <v>496</v>
      </c>
    </row>
    <row r="130" spans="2:28" x14ac:dyDescent="0.4">
      <c r="C130" s="275" t="s">
        <v>67</v>
      </c>
      <c r="D130" s="275" t="s">
        <v>240</v>
      </c>
      <c r="E130" s="276" t="s">
        <v>241</v>
      </c>
      <c r="F130" s="277" t="s">
        <v>242</v>
      </c>
      <c r="G130" s="277" t="s">
        <v>243</v>
      </c>
      <c r="H130" s="278" t="s">
        <v>244</v>
      </c>
      <c r="I130" s="279" t="s">
        <v>0</v>
      </c>
      <c r="J130" s="279" t="s">
        <v>246</v>
      </c>
      <c r="K130" s="280" t="s">
        <v>247</v>
      </c>
      <c r="L130" s="280" t="s">
        <v>177</v>
      </c>
      <c r="M130" s="280" t="s">
        <v>178</v>
      </c>
      <c r="N130" s="280" t="s">
        <v>179</v>
      </c>
      <c r="O130" s="280" t="s">
        <v>180</v>
      </c>
      <c r="P130" s="280" t="s">
        <v>181</v>
      </c>
      <c r="Q130" s="280" t="s">
        <v>182</v>
      </c>
      <c r="R130" s="280" t="s">
        <v>183</v>
      </c>
      <c r="S130" s="280" t="s">
        <v>184</v>
      </c>
      <c r="T130" s="280" t="s">
        <v>185</v>
      </c>
      <c r="U130" s="281" t="s">
        <v>186</v>
      </c>
      <c r="V130" s="282" t="s">
        <v>248</v>
      </c>
      <c r="W130" s="279" t="s">
        <v>497</v>
      </c>
      <c r="X130" s="280" t="s">
        <v>498</v>
      </c>
      <c r="Y130" s="280" t="s">
        <v>499</v>
      </c>
      <c r="Z130" s="750" t="s">
        <v>500</v>
      </c>
      <c r="AA130" s="282" t="s">
        <v>248</v>
      </c>
      <c r="AB130" s="282" t="s">
        <v>248</v>
      </c>
    </row>
    <row r="131" spans="2:28" x14ac:dyDescent="0.4">
      <c r="C131" s="283" t="s">
        <v>495</v>
      </c>
      <c r="D131" s="283" t="s">
        <v>250</v>
      </c>
      <c r="E131" s="284" t="s">
        <v>402</v>
      </c>
      <c r="F131" s="285">
        <v>11</v>
      </c>
      <c r="G131" s="285" t="s">
        <v>252</v>
      </c>
      <c r="H131" s="286">
        <v>100000</v>
      </c>
      <c r="I131" s="287" t="s">
        <v>253</v>
      </c>
      <c r="J131" s="288"/>
      <c r="K131" s="289"/>
      <c r="L131" s="289"/>
      <c r="M131" s="289"/>
      <c r="N131" s="289"/>
      <c r="O131" s="289"/>
      <c r="P131" s="289"/>
      <c r="Q131" s="289"/>
      <c r="R131" s="289"/>
      <c r="S131" s="289"/>
      <c r="T131" s="289"/>
      <c r="U131" s="290"/>
      <c r="V131" s="291">
        <f t="shared" ref="V131:V181" si="31">SUM(J131:U131)</f>
        <v>0</v>
      </c>
      <c r="W131" s="288"/>
      <c r="X131" s="289"/>
      <c r="Y131" s="289"/>
      <c r="Z131" s="751"/>
      <c r="AA131" s="291">
        <f>SUM(W131:Z131)</f>
        <v>0</v>
      </c>
      <c r="AB131" s="746"/>
    </row>
    <row r="132" spans="2:28" x14ac:dyDescent="0.4">
      <c r="C132" s="293" t="s">
        <v>506</v>
      </c>
      <c r="D132" s="293"/>
      <c r="E132" s="294"/>
      <c r="F132" s="295">
        <f>F131</f>
        <v>11</v>
      </c>
      <c r="G132" s="295" t="s">
        <v>252</v>
      </c>
      <c r="H132" s="296">
        <v>100000</v>
      </c>
      <c r="I132" s="297" t="s">
        <v>255</v>
      </c>
      <c r="J132" s="298"/>
      <c r="K132" s="299">
        <v>4000</v>
      </c>
      <c r="L132" s="299"/>
      <c r="M132" s="299">
        <v>6000</v>
      </c>
      <c r="N132" s="299"/>
      <c r="O132" s="299">
        <v>6000</v>
      </c>
      <c r="P132" s="299"/>
      <c r="Q132" s="299">
        <v>6000</v>
      </c>
      <c r="R132" s="299"/>
      <c r="S132" s="299">
        <v>7000</v>
      </c>
      <c r="T132" s="299"/>
      <c r="U132" s="301">
        <v>14000</v>
      </c>
      <c r="V132" s="302">
        <f t="shared" si="31"/>
        <v>43000</v>
      </c>
      <c r="W132" s="298">
        <v>5733.333333333333</v>
      </c>
      <c r="X132" s="299">
        <v>0</v>
      </c>
      <c r="Y132" s="299">
        <v>2866.6666666666665</v>
      </c>
      <c r="Z132" s="754">
        <v>14333.333333333334</v>
      </c>
      <c r="AA132" s="302">
        <f t="shared" ref="AA132:AA182" si="32">SUM(W132:Z132)</f>
        <v>22933.333333333336</v>
      </c>
      <c r="AB132" s="748"/>
    </row>
    <row r="133" spans="2:28" outlineLevel="1" x14ac:dyDescent="0.4">
      <c r="B133" s="38" t="s">
        <v>414</v>
      </c>
      <c r="C133" s="293"/>
      <c r="D133" s="332"/>
      <c r="E133" s="284" t="s">
        <v>403</v>
      </c>
      <c r="F133" s="285">
        <v>11</v>
      </c>
      <c r="G133" s="285" t="s">
        <v>252</v>
      </c>
      <c r="H133" s="286">
        <v>100000</v>
      </c>
      <c r="I133" s="287" t="s">
        <v>253</v>
      </c>
      <c r="J133" s="288"/>
      <c r="K133" s="289"/>
      <c r="L133" s="289"/>
      <c r="M133" s="289"/>
      <c r="N133" s="289"/>
      <c r="O133" s="289"/>
      <c r="P133" s="289"/>
      <c r="Q133" s="289"/>
      <c r="R133" s="289"/>
      <c r="S133" s="289"/>
      <c r="T133" s="289"/>
      <c r="U133" s="290"/>
      <c r="V133" s="291">
        <f t="shared" si="31"/>
        <v>0</v>
      </c>
      <c r="W133" s="288"/>
      <c r="X133" s="289"/>
      <c r="Y133" s="289"/>
      <c r="Z133" s="751"/>
      <c r="AA133" s="291">
        <f t="shared" si="32"/>
        <v>0</v>
      </c>
      <c r="AB133" s="746"/>
    </row>
    <row r="134" spans="2:28" outlineLevel="1" x14ac:dyDescent="0.4">
      <c r="B134" s="38" t="s">
        <v>414</v>
      </c>
      <c r="C134" s="293"/>
      <c r="D134" s="293"/>
      <c r="E134" s="294"/>
      <c r="F134" s="295">
        <f>F133</f>
        <v>11</v>
      </c>
      <c r="G134" s="295" t="s">
        <v>252</v>
      </c>
      <c r="H134" s="296">
        <v>100000</v>
      </c>
      <c r="I134" s="297" t="s">
        <v>255</v>
      </c>
      <c r="J134" s="298"/>
      <c r="K134" s="299"/>
      <c r="L134" s="299"/>
      <c r="M134" s="299"/>
      <c r="N134" s="299"/>
      <c r="O134" s="299"/>
      <c r="P134" s="299"/>
      <c r="Q134" s="299"/>
      <c r="R134" s="299"/>
      <c r="S134" s="299"/>
      <c r="T134" s="299"/>
      <c r="U134" s="301"/>
      <c r="V134" s="302">
        <f t="shared" si="31"/>
        <v>0</v>
      </c>
      <c r="W134" s="298"/>
      <c r="X134" s="299"/>
      <c r="Y134" s="299"/>
      <c r="Z134" s="754"/>
      <c r="AA134" s="302">
        <f t="shared" si="32"/>
        <v>0</v>
      </c>
      <c r="AB134" s="748"/>
    </row>
    <row r="135" spans="2:28" x14ac:dyDescent="0.4">
      <c r="B135" s="38" t="s">
        <v>415</v>
      </c>
      <c r="C135" s="293"/>
      <c r="D135" s="303"/>
      <c r="E135" s="304" t="s">
        <v>256</v>
      </c>
      <c r="F135" s="305">
        <v>10</v>
      </c>
      <c r="G135" s="305" t="s">
        <v>257</v>
      </c>
      <c r="H135" s="306">
        <v>37000</v>
      </c>
      <c r="I135" s="307" t="s">
        <v>258</v>
      </c>
      <c r="J135" s="308"/>
      <c r="K135" s="309"/>
      <c r="L135" s="309"/>
      <c r="M135" s="309"/>
      <c r="N135" s="309"/>
      <c r="O135" s="309"/>
      <c r="P135" s="309"/>
      <c r="Q135" s="309"/>
      <c r="R135" s="309"/>
      <c r="S135" s="309"/>
      <c r="T135" s="309"/>
      <c r="U135" s="310"/>
      <c r="V135" s="311">
        <f t="shared" si="31"/>
        <v>0</v>
      </c>
      <c r="W135" s="308"/>
      <c r="X135" s="309"/>
      <c r="Y135" s="309"/>
      <c r="Z135" s="755"/>
      <c r="AA135" s="311">
        <f t="shared" si="32"/>
        <v>0</v>
      </c>
      <c r="AB135" s="749"/>
    </row>
    <row r="136" spans="2:28" x14ac:dyDescent="0.4">
      <c r="B136" s="38" t="s">
        <v>415</v>
      </c>
      <c r="C136" s="293"/>
      <c r="D136" s="293"/>
      <c r="E136" s="294"/>
      <c r="F136" s="305">
        <f>F135</f>
        <v>10</v>
      </c>
      <c r="G136" s="305" t="s">
        <v>257</v>
      </c>
      <c r="H136" s="296">
        <v>37000</v>
      </c>
      <c r="I136" s="297" t="s">
        <v>259</v>
      </c>
      <c r="J136" s="298">
        <v>100</v>
      </c>
      <c r="K136" s="299">
        <v>2100</v>
      </c>
      <c r="L136" s="299">
        <v>2400</v>
      </c>
      <c r="M136" s="299">
        <v>500</v>
      </c>
      <c r="N136" s="299">
        <v>3900</v>
      </c>
      <c r="O136" s="299">
        <v>1100</v>
      </c>
      <c r="P136" s="299">
        <v>1300</v>
      </c>
      <c r="Q136" s="299">
        <v>1800</v>
      </c>
      <c r="R136" s="299">
        <v>5400</v>
      </c>
      <c r="S136" s="299"/>
      <c r="T136" s="299"/>
      <c r="U136" s="301">
        <v>5000</v>
      </c>
      <c r="V136" s="302">
        <f t="shared" si="31"/>
        <v>23600</v>
      </c>
      <c r="W136" s="298">
        <v>0</v>
      </c>
      <c r="X136" s="299">
        <v>23600</v>
      </c>
      <c r="Y136" s="299">
        <v>0</v>
      </c>
      <c r="Z136" s="754">
        <v>0</v>
      </c>
      <c r="AA136" s="302">
        <f t="shared" si="32"/>
        <v>23600</v>
      </c>
      <c r="AB136" s="748">
        <v>23600</v>
      </c>
    </row>
    <row r="137" spans="2:28" x14ac:dyDescent="0.4">
      <c r="B137" s="38" t="s">
        <v>414</v>
      </c>
      <c r="C137" s="293"/>
      <c r="D137" s="293"/>
      <c r="E137" s="304" t="s">
        <v>260</v>
      </c>
      <c r="F137" s="305">
        <v>10</v>
      </c>
      <c r="G137" s="305" t="s">
        <v>252</v>
      </c>
      <c r="H137" s="599">
        <v>82000</v>
      </c>
      <c r="I137" s="307" t="s">
        <v>258</v>
      </c>
      <c r="J137" s="308"/>
      <c r="K137" s="309"/>
      <c r="L137" s="309"/>
      <c r="M137" s="309"/>
      <c r="N137" s="309"/>
      <c r="O137" s="309"/>
      <c r="P137" s="309"/>
      <c r="Q137" s="309"/>
      <c r="R137" s="309"/>
      <c r="S137" s="309"/>
      <c r="T137" s="309"/>
      <c r="U137" s="310"/>
      <c r="V137" s="311">
        <f t="shared" si="31"/>
        <v>0</v>
      </c>
      <c r="W137" s="308"/>
      <c r="X137" s="309"/>
      <c r="Y137" s="309"/>
      <c r="Z137" s="755"/>
      <c r="AA137" s="311">
        <f t="shared" si="32"/>
        <v>0</v>
      </c>
      <c r="AB137" s="749"/>
    </row>
    <row r="138" spans="2:28" x14ac:dyDescent="0.4">
      <c r="B138" s="38" t="s">
        <v>414</v>
      </c>
      <c r="C138" s="293"/>
      <c r="D138" s="293"/>
      <c r="E138" s="294"/>
      <c r="F138" s="313">
        <f>F137</f>
        <v>10</v>
      </c>
      <c r="G138" s="313" t="s">
        <v>252</v>
      </c>
      <c r="H138" s="296">
        <v>82000</v>
      </c>
      <c r="I138" s="297" t="s">
        <v>259</v>
      </c>
      <c r="J138" s="298"/>
      <c r="K138" s="299">
        <v>10000</v>
      </c>
      <c r="L138" s="299">
        <v>12500</v>
      </c>
      <c r="M138" s="299"/>
      <c r="N138" s="299"/>
      <c r="O138" s="299">
        <v>10000</v>
      </c>
      <c r="P138" s="299">
        <v>6536</v>
      </c>
      <c r="Q138" s="299">
        <v>8412</v>
      </c>
      <c r="R138" s="299">
        <v>13000</v>
      </c>
      <c r="S138" s="299">
        <v>2800</v>
      </c>
      <c r="T138" s="299">
        <v>9000</v>
      </c>
      <c r="U138" s="301"/>
      <c r="V138" s="302">
        <f t="shared" si="31"/>
        <v>72248</v>
      </c>
      <c r="W138" s="298">
        <v>29640.205128205129</v>
      </c>
      <c r="X138" s="299">
        <v>18525.128205128207</v>
      </c>
      <c r="Y138" s="299">
        <v>50017.846153846156</v>
      </c>
      <c r="Z138" s="754">
        <v>37050.256410256414</v>
      </c>
      <c r="AA138" s="302">
        <f t="shared" si="32"/>
        <v>135233.43589743591</v>
      </c>
      <c r="AB138" s="748">
        <v>29640.205128205129</v>
      </c>
    </row>
    <row r="139" spans="2:28" x14ac:dyDescent="0.4">
      <c r="B139" s="38" t="s">
        <v>414</v>
      </c>
      <c r="C139" s="293"/>
      <c r="D139" s="293"/>
      <c r="E139" s="304" t="s">
        <v>261</v>
      </c>
      <c r="F139" s="313">
        <v>10</v>
      </c>
      <c r="G139" s="313" t="s">
        <v>252</v>
      </c>
      <c r="H139" s="306">
        <v>86000</v>
      </c>
      <c r="I139" s="307" t="s">
        <v>258</v>
      </c>
      <c r="J139" s="314"/>
      <c r="K139" s="315"/>
      <c r="L139" s="315"/>
      <c r="M139" s="315"/>
      <c r="N139" s="315"/>
      <c r="O139" s="315"/>
      <c r="P139" s="315"/>
      <c r="Q139" s="315"/>
      <c r="R139" s="315"/>
      <c r="S139" s="315"/>
      <c r="T139" s="315"/>
      <c r="U139" s="317"/>
      <c r="V139" s="318">
        <f t="shared" si="31"/>
        <v>0</v>
      </c>
      <c r="W139" s="314"/>
      <c r="X139" s="315"/>
      <c r="Y139" s="315"/>
      <c r="Z139" s="756"/>
      <c r="AA139" s="318">
        <f t="shared" si="32"/>
        <v>0</v>
      </c>
      <c r="AB139" s="304"/>
    </row>
    <row r="140" spans="2:28" x14ac:dyDescent="0.4">
      <c r="B140" s="38" t="s">
        <v>414</v>
      </c>
      <c r="C140" s="293"/>
      <c r="D140" s="293"/>
      <c r="E140" s="294"/>
      <c r="F140" s="313">
        <f>F139</f>
        <v>10</v>
      </c>
      <c r="G140" s="313" t="s">
        <v>252</v>
      </c>
      <c r="H140" s="296">
        <v>86000</v>
      </c>
      <c r="I140" s="297" t="s">
        <v>259</v>
      </c>
      <c r="J140" s="298"/>
      <c r="K140" s="299">
        <v>169</v>
      </c>
      <c r="L140" s="299">
        <v>1728</v>
      </c>
      <c r="M140" s="299"/>
      <c r="N140" s="299"/>
      <c r="O140" s="299"/>
      <c r="P140" s="299">
        <v>1000</v>
      </c>
      <c r="Q140" s="299">
        <v>300</v>
      </c>
      <c r="R140" s="299">
        <v>1000</v>
      </c>
      <c r="S140" s="299"/>
      <c r="T140" s="299"/>
      <c r="U140" s="301"/>
      <c r="V140" s="302">
        <f t="shared" si="31"/>
        <v>4197</v>
      </c>
      <c r="W140" s="298">
        <v>1399</v>
      </c>
      <c r="X140" s="299">
        <v>0</v>
      </c>
      <c r="Y140" s="299">
        <v>0</v>
      </c>
      <c r="Z140" s="754">
        <v>0</v>
      </c>
      <c r="AA140" s="302">
        <f t="shared" si="32"/>
        <v>1399</v>
      </c>
      <c r="AB140" s="748">
        <v>1399</v>
      </c>
    </row>
    <row r="141" spans="2:28" x14ac:dyDescent="0.4">
      <c r="B141" s="38" t="s">
        <v>416</v>
      </c>
      <c r="C141" s="293"/>
      <c r="D141" s="303"/>
      <c r="E141" s="319" t="s">
        <v>20</v>
      </c>
      <c r="F141" s="320">
        <v>8</v>
      </c>
      <c r="G141" s="321" t="s">
        <v>257</v>
      </c>
      <c r="H141" s="306">
        <v>16000</v>
      </c>
      <c r="I141" s="307" t="s">
        <v>258</v>
      </c>
      <c r="J141" s="308"/>
      <c r="K141" s="309"/>
      <c r="L141" s="309"/>
      <c r="M141" s="309"/>
      <c r="N141" s="309"/>
      <c r="O141" s="309"/>
      <c r="P141" s="309"/>
      <c r="Q141" s="309"/>
      <c r="R141" s="309"/>
      <c r="S141" s="309"/>
      <c r="T141" s="309"/>
      <c r="U141" s="310"/>
      <c r="V141" s="311">
        <f t="shared" si="31"/>
        <v>0</v>
      </c>
      <c r="W141" s="308"/>
      <c r="X141" s="309"/>
      <c r="Y141" s="309"/>
      <c r="Z141" s="755"/>
      <c r="AA141" s="311">
        <f t="shared" si="32"/>
        <v>0</v>
      </c>
      <c r="AB141" s="749"/>
    </row>
    <row r="142" spans="2:28" x14ac:dyDescent="0.4">
      <c r="B142" s="38" t="s">
        <v>416</v>
      </c>
      <c r="C142" s="293"/>
      <c r="D142" s="293"/>
      <c r="E142" s="322"/>
      <c r="F142" s="320">
        <f>F141</f>
        <v>8</v>
      </c>
      <c r="G142" s="321" t="s">
        <v>257</v>
      </c>
      <c r="H142" s="296">
        <v>16000</v>
      </c>
      <c r="I142" s="297" t="s">
        <v>259</v>
      </c>
      <c r="J142" s="298">
        <v>400</v>
      </c>
      <c r="K142" s="299">
        <v>1796</v>
      </c>
      <c r="L142" s="299">
        <v>3139</v>
      </c>
      <c r="M142" s="299">
        <v>1222</v>
      </c>
      <c r="N142" s="299">
        <v>1250</v>
      </c>
      <c r="O142" s="299">
        <v>3623</v>
      </c>
      <c r="P142" s="299">
        <v>1800</v>
      </c>
      <c r="Q142" s="299">
        <v>1046</v>
      </c>
      <c r="R142" s="299">
        <v>950</v>
      </c>
      <c r="S142" s="299">
        <v>2400</v>
      </c>
      <c r="T142" s="299">
        <v>4200</v>
      </c>
      <c r="U142" s="301">
        <v>2950</v>
      </c>
      <c r="V142" s="302">
        <f t="shared" si="31"/>
        <v>24776</v>
      </c>
      <c r="W142" s="298">
        <v>37164</v>
      </c>
      <c r="X142" s="299">
        <v>24776</v>
      </c>
      <c r="Y142" s="299">
        <v>0</v>
      </c>
      <c r="Z142" s="754">
        <v>0</v>
      </c>
      <c r="AA142" s="302">
        <f t="shared" si="32"/>
        <v>61940</v>
      </c>
      <c r="AB142" s="748">
        <v>74328</v>
      </c>
    </row>
    <row r="143" spans="2:28" x14ac:dyDescent="0.4">
      <c r="B143" s="38" t="s">
        <v>416</v>
      </c>
      <c r="C143" s="293"/>
      <c r="D143" s="303"/>
      <c r="E143" s="319" t="s">
        <v>21</v>
      </c>
      <c r="F143" s="320">
        <v>8</v>
      </c>
      <c r="G143" s="321" t="s">
        <v>257</v>
      </c>
      <c r="H143" s="306">
        <v>12000</v>
      </c>
      <c r="I143" s="307" t="s">
        <v>258</v>
      </c>
      <c r="J143" s="308"/>
      <c r="K143" s="309"/>
      <c r="L143" s="309"/>
      <c r="M143" s="309"/>
      <c r="N143" s="309"/>
      <c r="O143" s="309"/>
      <c r="P143" s="309"/>
      <c r="Q143" s="309"/>
      <c r="R143" s="309"/>
      <c r="S143" s="309"/>
      <c r="T143" s="309"/>
      <c r="U143" s="310"/>
      <c r="V143" s="311">
        <f t="shared" si="31"/>
        <v>0</v>
      </c>
      <c r="W143" s="308"/>
      <c r="X143" s="309"/>
      <c r="Y143" s="309"/>
      <c r="Z143" s="755"/>
      <c r="AA143" s="311">
        <f t="shared" si="32"/>
        <v>0</v>
      </c>
      <c r="AB143" s="749"/>
    </row>
    <row r="144" spans="2:28" x14ac:dyDescent="0.4">
      <c r="B144" s="38" t="s">
        <v>416</v>
      </c>
      <c r="C144" s="293"/>
      <c r="D144" s="293"/>
      <c r="E144" s="322"/>
      <c r="F144" s="320">
        <f>F143</f>
        <v>8</v>
      </c>
      <c r="G144" s="321" t="s">
        <v>257</v>
      </c>
      <c r="H144" s="296">
        <v>12000</v>
      </c>
      <c r="I144" s="297" t="s">
        <v>259</v>
      </c>
      <c r="J144" s="298">
        <v>12356</v>
      </c>
      <c r="K144" s="299">
        <v>40758</v>
      </c>
      <c r="L144" s="299">
        <v>56008</v>
      </c>
      <c r="M144" s="299">
        <v>50964</v>
      </c>
      <c r="N144" s="299">
        <v>38659</v>
      </c>
      <c r="O144" s="299">
        <v>90907</v>
      </c>
      <c r="P144" s="299">
        <v>23856</v>
      </c>
      <c r="Q144" s="299">
        <v>48258</v>
      </c>
      <c r="R144" s="299">
        <v>62856</v>
      </c>
      <c r="S144" s="299">
        <v>86200</v>
      </c>
      <c r="T144" s="299">
        <v>51406</v>
      </c>
      <c r="U144" s="301">
        <v>49300</v>
      </c>
      <c r="V144" s="302">
        <f t="shared" si="31"/>
        <v>611528</v>
      </c>
      <c r="W144" s="298">
        <v>251805.64705882355</v>
      </c>
      <c r="X144" s="299">
        <v>287777.8823529412</v>
      </c>
      <c r="Y144" s="299">
        <v>198793.9318885449</v>
      </c>
      <c r="Z144" s="754">
        <v>210153.58513931889</v>
      </c>
      <c r="AA144" s="302">
        <f t="shared" si="32"/>
        <v>948531.04643962858</v>
      </c>
      <c r="AB144" s="748">
        <v>1185190.4891640868</v>
      </c>
    </row>
    <row r="145" spans="2:28" outlineLevel="1" x14ac:dyDescent="0.4">
      <c r="B145" s="38" t="s">
        <v>416</v>
      </c>
      <c r="C145" s="293"/>
      <c r="D145" s="293"/>
      <c r="E145" s="319" t="s">
        <v>262</v>
      </c>
      <c r="F145" s="320">
        <v>8</v>
      </c>
      <c r="G145" s="320" t="s">
        <v>252</v>
      </c>
      <c r="H145" s="306">
        <v>100000</v>
      </c>
      <c r="I145" s="307" t="s">
        <v>258</v>
      </c>
      <c r="J145" s="308"/>
      <c r="K145" s="309"/>
      <c r="L145" s="309"/>
      <c r="M145" s="309"/>
      <c r="N145" s="309"/>
      <c r="O145" s="309"/>
      <c r="P145" s="309"/>
      <c r="Q145" s="309"/>
      <c r="R145" s="309"/>
      <c r="S145" s="309"/>
      <c r="T145" s="309"/>
      <c r="U145" s="310"/>
      <c r="V145" s="311">
        <f t="shared" si="31"/>
        <v>0</v>
      </c>
      <c r="W145" s="308"/>
      <c r="X145" s="309"/>
      <c r="Y145" s="309"/>
      <c r="Z145" s="755"/>
      <c r="AA145" s="311">
        <f t="shared" si="32"/>
        <v>0</v>
      </c>
      <c r="AB145" s="749"/>
    </row>
    <row r="146" spans="2:28" outlineLevel="1" x14ac:dyDescent="0.4">
      <c r="B146" s="38" t="s">
        <v>416</v>
      </c>
      <c r="C146" s="293"/>
      <c r="D146" s="293"/>
      <c r="E146" s="322"/>
      <c r="F146" s="320">
        <f>F145</f>
        <v>8</v>
      </c>
      <c r="G146" s="320" t="s">
        <v>252</v>
      </c>
      <c r="H146" s="296">
        <v>100000</v>
      </c>
      <c r="I146" s="297" t="s">
        <v>259</v>
      </c>
      <c r="J146" s="298"/>
      <c r="K146" s="299"/>
      <c r="L146" s="299"/>
      <c r="M146" s="299"/>
      <c r="N146" s="299"/>
      <c r="O146" s="299"/>
      <c r="P146" s="605"/>
      <c r="Q146" s="605"/>
      <c r="R146" s="605"/>
      <c r="S146" s="299"/>
      <c r="T146" s="299"/>
      <c r="U146" s="301"/>
      <c r="V146" s="302">
        <f t="shared" si="31"/>
        <v>0</v>
      </c>
      <c r="W146" s="298"/>
      <c r="X146" s="299"/>
      <c r="Y146" s="299"/>
      <c r="Z146" s="754"/>
      <c r="AA146" s="302">
        <f t="shared" si="32"/>
        <v>0</v>
      </c>
      <c r="AB146" s="748"/>
    </row>
    <row r="147" spans="2:28" outlineLevel="1" x14ac:dyDescent="0.4">
      <c r="B147" s="38" t="s">
        <v>416</v>
      </c>
      <c r="C147" s="293"/>
      <c r="D147" s="303"/>
      <c r="E147" s="304" t="s">
        <v>264</v>
      </c>
      <c r="F147" s="305">
        <v>8</v>
      </c>
      <c r="G147" s="313" t="s">
        <v>257</v>
      </c>
      <c r="H147" s="306">
        <v>15000</v>
      </c>
      <c r="I147" s="307" t="s">
        <v>258</v>
      </c>
      <c r="J147" s="308"/>
      <c r="K147" s="309"/>
      <c r="L147" s="309"/>
      <c r="M147" s="309"/>
      <c r="N147" s="309"/>
      <c r="O147" s="309"/>
      <c r="P147" s="309"/>
      <c r="Q147" s="309"/>
      <c r="R147" s="309"/>
      <c r="S147" s="309"/>
      <c r="T147" s="309"/>
      <c r="U147" s="310"/>
      <c r="V147" s="311">
        <f t="shared" si="31"/>
        <v>0</v>
      </c>
      <c r="W147" s="308"/>
      <c r="X147" s="309"/>
      <c r="Y147" s="309"/>
      <c r="Z147" s="755"/>
      <c r="AA147" s="311">
        <f t="shared" si="32"/>
        <v>0</v>
      </c>
      <c r="AB147" s="749"/>
    </row>
    <row r="148" spans="2:28" outlineLevel="1" x14ac:dyDescent="0.4">
      <c r="B148" s="38" t="s">
        <v>416</v>
      </c>
      <c r="C148" s="293"/>
      <c r="D148" s="293"/>
      <c r="E148" s="294"/>
      <c r="F148" s="313">
        <f>F147</f>
        <v>8</v>
      </c>
      <c r="G148" s="313" t="s">
        <v>257</v>
      </c>
      <c r="H148" s="296">
        <v>15000</v>
      </c>
      <c r="I148" s="297" t="s">
        <v>259</v>
      </c>
      <c r="J148" s="298"/>
      <c r="K148" s="299"/>
      <c r="L148" s="299"/>
      <c r="M148" s="299"/>
      <c r="N148" s="299"/>
      <c r="O148" s="299"/>
      <c r="P148" s="299"/>
      <c r="Q148" s="299"/>
      <c r="R148" s="299"/>
      <c r="S148" s="299"/>
      <c r="T148" s="299"/>
      <c r="U148" s="301"/>
      <c r="V148" s="302">
        <f t="shared" si="31"/>
        <v>0</v>
      </c>
      <c r="W148" s="298"/>
      <c r="X148" s="299"/>
      <c r="Y148" s="299"/>
      <c r="Z148" s="754"/>
      <c r="AA148" s="302">
        <f t="shared" si="32"/>
        <v>0</v>
      </c>
      <c r="AB148" s="748"/>
    </row>
    <row r="149" spans="2:28" x14ac:dyDescent="0.4">
      <c r="B149" s="38" t="s">
        <v>416</v>
      </c>
      <c r="C149" s="293"/>
      <c r="D149" s="303"/>
      <c r="E149" s="304" t="s">
        <v>265</v>
      </c>
      <c r="F149" s="313">
        <v>9</v>
      </c>
      <c r="G149" s="305" t="s">
        <v>257</v>
      </c>
      <c r="H149" s="306">
        <v>30000</v>
      </c>
      <c r="I149" s="307" t="s">
        <v>258</v>
      </c>
      <c r="J149" s="314"/>
      <c r="K149" s="315"/>
      <c r="L149" s="315"/>
      <c r="M149" s="315"/>
      <c r="N149" s="315"/>
      <c r="O149" s="315"/>
      <c r="P149" s="315"/>
      <c r="Q149" s="315"/>
      <c r="R149" s="315"/>
      <c r="S149" s="315"/>
      <c r="T149" s="315"/>
      <c r="U149" s="317"/>
      <c r="V149" s="318">
        <f t="shared" si="31"/>
        <v>0</v>
      </c>
      <c r="W149" s="314"/>
      <c r="X149" s="315"/>
      <c r="Y149" s="315"/>
      <c r="Z149" s="756"/>
      <c r="AA149" s="318">
        <f t="shared" si="32"/>
        <v>0</v>
      </c>
      <c r="AB149" s="304"/>
    </row>
    <row r="150" spans="2:28" x14ac:dyDescent="0.4">
      <c r="B150" s="38" t="s">
        <v>416</v>
      </c>
      <c r="C150" s="293"/>
      <c r="D150" s="293"/>
      <c r="E150" s="294"/>
      <c r="F150" s="313">
        <f>F149</f>
        <v>9</v>
      </c>
      <c r="G150" s="305" t="s">
        <v>257</v>
      </c>
      <c r="H150" s="296">
        <v>30000</v>
      </c>
      <c r="I150" s="297" t="s">
        <v>259</v>
      </c>
      <c r="J150" s="298"/>
      <c r="K150" s="299">
        <v>6000</v>
      </c>
      <c r="L150" s="299"/>
      <c r="M150" s="299">
        <v>10000</v>
      </c>
      <c r="N150" s="299"/>
      <c r="O150" s="299"/>
      <c r="P150" s="299">
        <v>2000</v>
      </c>
      <c r="Q150" s="299">
        <v>5000</v>
      </c>
      <c r="R150" s="299">
        <v>5000</v>
      </c>
      <c r="S150" s="299">
        <v>14000</v>
      </c>
      <c r="T150" s="299"/>
      <c r="U150" s="301">
        <v>85000</v>
      </c>
      <c r="V150" s="302">
        <f t="shared" si="31"/>
        <v>127000</v>
      </c>
      <c r="W150" s="298">
        <v>70400</v>
      </c>
      <c r="X150" s="299">
        <v>140800</v>
      </c>
      <c r="Y150" s="299">
        <v>118400</v>
      </c>
      <c r="Z150" s="754">
        <v>86400</v>
      </c>
      <c r="AA150" s="302">
        <f t="shared" si="32"/>
        <v>416000</v>
      </c>
      <c r="AB150" s="748">
        <v>643200</v>
      </c>
    </row>
    <row r="151" spans="2:28" x14ac:dyDescent="0.4">
      <c r="B151" s="38" t="s">
        <v>416</v>
      </c>
      <c r="C151" s="293"/>
      <c r="D151" s="303"/>
      <c r="E151" s="304" t="s">
        <v>22</v>
      </c>
      <c r="F151" s="305">
        <v>7</v>
      </c>
      <c r="G151" s="320" t="s">
        <v>257</v>
      </c>
      <c r="H151" s="306">
        <v>21000</v>
      </c>
      <c r="I151" s="307" t="s">
        <v>258</v>
      </c>
      <c r="J151" s="308"/>
      <c r="K151" s="309"/>
      <c r="L151" s="309"/>
      <c r="M151" s="309"/>
      <c r="N151" s="309"/>
      <c r="O151" s="309"/>
      <c r="P151" s="309"/>
      <c r="Q151" s="309"/>
      <c r="R151" s="309"/>
      <c r="S151" s="309"/>
      <c r="T151" s="309"/>
      <c r="U151" s="310"/>
      <c r="V151" s="311">
        <f t="shared" si="31"/>
        <v>0</v>
      </c>
      <c r="W151" s="308"/>
      <c r="X151" s="309"/>
      <c r="Y151" s="309"/>
      <c r="Z151" s="755"/>
      <c r="AA151" s="311">
        <f t="shared" si="32"/>
        <v>0</v>
      </c>
      <c r="AB151" s="749"/>
    </row>
    <row r="152" spans="2:28" x14ac:dyDescent="0.4">
      <c r="B152" s="38" t="s">
        <v>416</v>
      </c>
      <c r="C152" s="293"/>
      <c r="D152" s="293"/>
      <c r="E152" s="294"/>
      <c r="F152" s="305">
        <f>F151</f>
        <v>7</v>
      </c>
      <c r="G152" s="320" t="s">
        <v>257</v>
      </c>
      <c r="H152" s="296">
        <v>21000</v>
      </c>
      <c r="I152" s="297" t="s">
        <v>259</v>
      </c>
      <c r="J152" s="298">
        <v>180</v>
      </c>
      <c r="K152" s="299">
        <v>4910</v>
      </c>
      <c r="L152" s="299">
        <v>7700</v>
      </c>
      <c r="M152" s="299">
        <v>310</v>
      </c>
      <c r="N152" s="299">
        <v>5840</v>
      </c>
      <c r="O152" s="299">
        <v>6230</v>
      </c>
      <c r="P152" s="299">
        <v>3190</v>
      </c>
      <c r="Q152" s="299">
        <v>6270</v>
      </c>
      <c r="R152" s="299">
        <v>1060</v>
      </c>
      <c r="S152" s="299">
        <v>14670</v>
      </c>
      <c r="T152" s="299">
        <v>3380</v>
      </c>
      <c r="U152" s="301">
        <v>5750</v>
      </c>
      <c r="V152" s="302">
        <f t="shared" si="31"/>
        <v>59490</v>
      </c>
      <c r="W152" s="298"/>
      <c r="X152" s="299"/>
      <c r="Y152" s="299"/>
      <c r="Z152" s="754"/>
      <c r="AA152" s="302">
        <f t="shared" si="32"/>
        <v>0</v>
      </c>
      <c r="AB152" s="748"/>
    </row>
    <row r="153" spans="2:28" x14ac:dyDescent="0.4">
      <c r="B153" s="38" t="s">
        <v>416</v>
      </c>
      <c r="C153" s="293"/>
      <c r="D153" s="303"/>
      <c r="E153" s="304" t="s">
        <v>267</v>
      </c>
      <c r="F153" s="305">
        <v>7</v>
      </c>
      <c r="G153" s="313" t="s">
        <v>257</v>
      </c>
      <c r="H153" s="306">
        <v>12000</v>
      </c>
      <c r="I153" s="307" t="s">
        <v>258</v>
      </c>
      <c r="J153" s="308"/>
      <c r="K153" s="309"/>
      <c r="L153" s="309"/>
      <c r="M153" s="309"/>
      <c r="N153" s="309"/>
      <c r="O153" s="309"/>
      <c r="P153" s="309"/>
      <c r="Q153" s="309"/>
      <c r="R153" s="309"/>
      <c r="S153" s="309"/>
      <c r="T153" s="309"/>
      <c r="U153" s="310"/>
      <c r="V153" s="311">
        <f t="shared" si="31"/>
        <v>0</v>
      </c>
      <c r="W153" s="308"/>
      <c r="X153" s="309"/>
      <c r="Y153" s="309"/>
      <c r="Z153" s="755"/>
      <c r="AA153" s="311">
        <f t="shared" si="32"/>
        <v>0</v>
      </c>
      <c r="AB153" s="749"/>
    </row>
    <row r="154" spans="2:28" x14ac:dyDescent="0.4">
      <c r="B154" s="38" t="s">
        <v>416</v>
      </c>
      <c r="C154" s="293"/>
      <c r="D154" s="293"/>
      <c r="E154" s="294"/>
      <c r="F154" s="295">
        <f>F153</f>
        <v>7</v>
      </c>
      <c r="G154" s="313" t="s">
        <v>257</v>
      </c>
      <c r="H154" s="296">
        <v>12000</v>
      </c>
      <c r="I154" s="297" t="s">
        <v>259</v>
      </c>
      <c r="J154" s="298">
        <v>3648</v>
      </c>
      <c r="K154" s="299">
        <v>22632</v>
      </c>
      <c r="L154" s="299">
        <v>4363</v>
      </c>
      <c r="M154" s="299">
        <v>17500</v>
      </c>
      <c r="N154" s="299">
        <v>34910</v>
      </c>
      <c r="O154" s="299">
        <v>14200</v>
      </c>
      <c r="P154" s="299">
        <v>14278</v>
      </c>
      <c r="Q154" s="299">
        <v>32532</v>
      </c>
      <c r="R154" s="299">
        <v>7778</v>
      </c>
      <c r="S154" s="299">
        <v>28500</v>
      </c>
      <c r="T154" s="299">
        <v>13546</v>
      </c>
      <c r="U154" s="301">
        <v>34200</v>
      </c>
      <c r="V154" s="302">
        <f t="shared" si="31"/>
        <v>228087</v>
      </c>
      <c r="W154" s="298">
        <v>32000</v>
      </c>
      <c r="X154" s="299">
        <v>0</v>
      </c>
      <c r="Y154" s="299">
        <v>0</v>
      </c>
      <c r="Z154" s="754">
        <v>0</v>
      </c>
      <c r="AA154" s="302">
        <f t="shared" si="32"/>
        <v>32000</v>
      </c>
      <c r="AB154" s="748">
        <v>129280</v>
      </c>
    </row>
    <row r="155" spans="2:28" outlineLevel="1" x14ac:dyDescent="0.4">
      <c r="B155" s="38" t="s">
        <v>416</v>
      </c>
      <c r="C155" s="293"/>
      <c r="D155" s="293"/>
      <c r="E155" s="319" t="s">
        <v>268</v>
      </c>
      <c r="F155" s="330">
        <v>7</v>
      </c>
      <c r="G155" s="295" t="s">
        <v>252</v>
      </c>
      <c r="H155" s="306">
        <v>100000</v>
      </c>
      <c r="I155" s="307" t="s">
        <v>258</v>
      </c>
      <c r="J155" s="308"/>
      <c r="K155" s="309"/>
      <c r="L155" s="309"/>
      <c r="M155" s="309"/>
      <c r="N155" s="309"/>
      <c r="O155" s="309"/>
      <c r="P155" s="309"/>
      <c r="Q155" s="309"/>
      <c r="R155" s="309"/>
      <c r="S155" s="309"/>
      <c r="T155" s="309"/>
      <c r="U155" s="310"/>
      <c r="V155" s="311">
        <f t="shared" si="31"/>
        <v>0</v>
      </c>
      <c r="W155" s="308"/>
      <c r="X155" s="309"/>
      <c r="Y155" s="309"/>
      <c r="Z155" s="755"/>
      <c r="AA155" s="311">
        <f t="shared" si="32"/>
        <v>0</v>
      </c>
      <c r="AB155" s="749"/>
    </row>
    <row r="156" spans="2:28" outlineLevel="1" x14ac:dyDescent="0.4">
      <c r="B156" s="38" t="s">
        <v>416</v>
      </c>
      <c r="C156" s="293"/>
      <c r="D156" s="293"/>
      <c r="E156" s="322"/>
      <c r="F156" s="330">
        <f>F155</f>
        <v>7</v>
      </c>
      <c r="G156" s="295" t="s">
        <v>252</v>
      </c>
      <c r="H156" s="296">
        <v>100000</v>
      </c>
      <c r="I156" s="297" t="s">
        <v>259</v>
      </c>
      <c r="J156" s="298"/>
      <c r="K156" s="299"/>
      <c r="L156" s="299"/>
      <c r="M156" s="299"/>
      <c r="N156" s="299"/>
      <c r="O156" s="299"/>
      <c r="P156" s="299"/>
      <c r="Q156" s="299"/>
      <c r="R156" s="299"/>
      <c r="S156" s="299"/>
      <c r="T156" s="299"/>
      <c r="U156" s="301"/>
      <c r="V156" s="302">
        <f t="shared" si="31"/>
        <v>0</v>
      </c>
      <c r="W156" s="298"/>
      <c r="X156" s="299"/>
      <c r="Y156" s="299"/>
      <c r="Z156" s="754"/>
      <c r="AA156" s="302">
        <f t="shared" si="32"/>
        <v>0</v>
      </c>
      <c r="AB156" s="748"/>
    </row>
    <row r="157" spans="2:28" outlineLevel="1" x14ac:dyDescent="0.4">
      <c r="B157" s="38" t="s">
        <v>416</v>
      </c>
      <c r="C157" s="293"/>
      <c r="D157" s="303"/>
      <c r="E157" s="319" t="s">
        <v>269</v>
      </c>
      <c r="F157" s="330">
        <v>5</v>
      </c>
      <c r="G157" s="330" t="s">
        <v>257</v>
      </c>
      <c r="H157" s="306">
        <v>24000</v>
      </c>
      <c r="I157" s="307" t="s">
        <v>258</v>
      </c>
      <c r="J157" s="308"/>
      <c r="K157" s="309"/>
      <c r="L157" s="309"/>
      <c r="M157" s="309"/>
      <c r="N157" s="309"/>
      <c r="O157" s="309"/>
      <c r="P157" s="309"/>
      <c r="Q157" s="309"/>
      <c r="R157" s="309"/>
      <c r="S157" s="309"/>
      <c r="T157" s="309"/>
      <c r="U157" s="310"/>
      <c r="V157" s="311">
        <f t="shared" si="31"/>
        <v>0</v>
      </c>
      <c r="W157" s="308"/>
      <c r="X157" s="309"/>
      <c r="Y157" s="309"/>
      <c r="Z157" s="755"/>
      <c r="AA157" s="311">
        <f t="shared" si="32"/>
        <v>0</v>
      </c>
      <c r="AB157" s="749"/>
    </row>
    <row r="158" spans="2:28" outlineLevel="1" x14ac:dyDescent="0.4">
      <c r="B158" s="38" t="s">
        <v>416</v>
      </c>
      <c r="C158" s="293"/>
      <c r="D158" s="293"/>
      <c r="E158" s="322"/>
      <c r="F158" s="330">
        <f>F157</f>
        <v>5</v>
      </c>
      <c r="G158" s="330" t="s">
        <v>257</v>
      </c>
      <c r="H158" s="296">
        <v>24000</v>
      </c>
      <c r="I158" s="297" t="s">
        <v>259</v>
      </c>
      <c r="J158" s="298"/>
      <c r="K158" s="299"/>
      <c r="L158" s="299"/>
      <c r="M158" s="299"/>
      <c r="N158" s="299"/>
      <c r="O158" s="299"/>
      <c r="P158" s="299"/>
      <c r="Q158" s="299"/>
      <c r="R158" s="299"/>
      <c r="S158" s="299"/>
      <c r="T158" s="299"/>
      <c r="U158" s="301"/>
      <c r="V158" s="302">
        <f t="shared" si="31"/>
        <v>0</v>
      </c>
      <c r="W158" s="298"/>
      <c r="X158" s="299"/>
      <c r="Y158" s="299"/>
      <c r="Z158" s="754"/>
      <c r="AA158" s="302">
        <f t="shared" si="32"/>
        <v>0</v>
      </c>
      <c r="AB158" s="748"/>
    </row>
    <row r="159" spans="2:28" x14ac:dyDescent="0.4">
      <c r="B159" s="38" t="s">
        <v>414</v>
      </c>
      <c r="C159" s="293"/>
      <c r="D159" s="303"/>
      <c r="E159" s="319" t="s">
        <v>270</v>
      </c>
      <c r="F159" s="330">
        <v>6</v>
      </c>
      <c r="G159" s="330" t="s">
        <v>257</v>
      </c>
      <c r="H159" s="306">
        <v>20000</v>
      </c>
      <c r="I159" s="307" t="s">
        <v>258</v>
      </c>
      <c r="J159" s="308"/>
      <c r="K159" s="309"/>
      <c r="L159" s="309"/>
      <c r="M159" s="309"/>
      <c r="N159" s="309"/>
      <c r="O159" s="309"/>
      <c r="P159" s="309"/>
      <c r="Q159" s="309"/>
      <c r="R159" s="309"/>
      <c r="S159" s="309"/>
      <c r="T159" s="309"/>
      <c r="U159" s="310"/>
      <c r="V159" s="311">
        <f t="shared" si="31"/>
        <v>0</v>
      </c>
      <c r="W159" s="308"/>
      <c r="X159" s="309"/>
      <c r="Y159" s="309"/>
      <c r="Z159" s="755"/>
      <c r="AA159" s="311">
        <f t="shared" si="32"/>
        <v>0</v>
      </c>
      <c r="AB159" s="749"/>
    </row>
    <row r="160" spans="2:28" x14ac:dyDescent="0.4">
      <c r="B160" s="38" t="s">
        <v>414</v>
      </c>
      <c r="C160" s="293"/>
      <c r="D160" s="293"/>
      <c r="E160" s="322"/>
      <c r="F160" s="330">
        <f>F159</f>
        <v>6</v>
      </c>
      <c r="G160" s="330" t="s">
        <v>257</v>
      </c>
      <c r="H160" s="296">
        <v>20000</v>
      </c>
      <c r="I160" s="297" t="s">
        <v>259</v>
      </c>
      <c r="J160" s="298">
        <v>21800</v>
      </c>
      <c r="K160" s="299">
        <v>11930</v>
      </c>
      <c r="L160" s="299"/>
      <c r="M160" s="299">
        <v>26200</v>
      </c>
      <c r="N160" s="299">
        <v>35860</v>
      </c>
      <c r="O160" s="299">
        <v>3800</v>
      </c>
      <c r="P160" s="299">
        <v>12730</v>
      </c>
      <c r="Q160" s="299">
        <v>3610</v>
      </c>
      <c r="R160" s="299">
        <v>10520</v>
      </c>
      <c r="S160" s="299">
        <v>28680</v>
      </c>
      <c r="T160" s="299">
        <v>3560</v>
      </c>
      <c r="U160" s="301">
        <v>21300</v>
      </c>
      <c r="V160" s="302">
        <f t="shared" si="31"/>
        <v>179990</v>
      </c>
      <c r="W160" s="298">
        <v>47997.333333333328</v>
      </c>
      <c r="X160" s="299">
        <v>65996.333333333328</v>
      </c>
      <c r="Y160" s="299">
        <v>131992.66666666666</v>
      </c>
      <c r="Z160" s="754">
        <v>53997</v>
      </c>
      <c r="AA160" s="302">
        <f t="shared" si="32"/>
        <v>299983.33333333331</v>
      </c>
      <c r="AB160" s="748">
        <v>479973.33333333331</v>
      </c>
    </row>
    <row r="161" spans="3:28" outlineLevel="1" x14ac:dyDescent="0.4">
      <c r="C161" s="293"/>
      <c r="D161" s="293"/>
      <c r="E161" s="319" t="s">
        <v>273</v>
      </c>
      <c r="F161" s="330">
        <v>6</v>
      </c>
      <c r="G161" s="295" t="s">
        <v>252</v>
      </c>
      <c r="H161" s="306">
        <v>100000</v>
      </c>
      <c r="I161" s="307" t="s">
        <v>258</v>
      </c>
      <c r="J161" s="308"/>
      <c r="K161" s="309"/>
      <c r="L161" s="309"/>
      <c r="M161" s="309"/>
      <c r="N161" s="309"/>
      <c r="O161" s="309"/>
      <c r="P161" s="309"/>
      <c r="Q161" s="309"/>
      <c r="R161" s="309"/>
      <c r="S161" s="309"/>
      <c r="T161" s="309"/>
      <c r="U161" s="310"/>
      <c r="V161" s="311">
        <f t="shared" si="31"/>
        <v>0</v>
      </c>
      <c r="W161" s="308"/>
      <c r="X161" s="309"/>
      <c r="Y161" s="309"/>
      <c r="Z161" s="755"/>
      <c r="AA161" s="311">
        <f t="shared" si="32"/>
        <v>0</v>
      </c>
      <c r="AB161" s="749"/>
    </row>
    <row r="162" spans="3:28" outlineLevel="1" x14ac:dyDescent="0.4">
      <c r="C162" s="293"/>
      <c r="D162" s="293"/>
      <c r="E162" s="322"/>
      <c r="F162" s="330">
        <f>F161</f>
        <v>6</v>
      </c>
      <c r="G162" s="295" t="s">
        <v>252</v>
      </c>
      <c r="H162" s="296">
        <v>100000</v>
      </c>
      <c r="I162" s="297" t="s">
        <v>259</v>
      </c>
      <c r="J162" s="298"/>
      <c r="K162" s="299"/>
      <c r="L162" s="299"/>
      <c r="M162" s="299"/>
      <c r="N162" s="299"/>
      <c r="O162" s="299"/>
      <c r="P162" s="299"/>
      <c r="Q162" s="299"/>
      <c r="R162" s="299"/>
      <c r="S162" s="299"/>
      <c r="T162" s="299"/>
      <c r="U162" s="301"/>
      <c r="V162" s="302">
        <f t="shared" si="31"/>
        <v>0</v>
      </c>
      <c r="W162" s="298"/>
      <c r="X162" s="299"/>
      <c r="Y162" s="299"/>
      <c r="Z162" s="754"/>
      <c r="AA162" s="302">
        <f t="shared" si="32"/>
        <v>0</v>
      </c>
      <c r="AB162" s="748"/>
    </row>
    <row r="163" spans="3:28" outlineLevel="1" x14ac:dyDescent="0.4">
      <c r="C163" s="293"/>
      <c r="D163" s="303"/>
      <c r="E163" s="319" t="s">
        <v>274</v>
      </c>
      <c r="F163" s="330">
        <v>4</v>
      </c>
      <c r="G163" s="330" t="s">
        <v>257</v>
      </c>
      <c r="H163" s="306">
        <v>24000</v>
      </c>
      <c r="I163" s="307" t="s">
        <v>258</v>
      </c>
      <c r="J163" s="308"/>
      <c r="K163" s="309"/>
      <c r="L163" s="309"/>
      <c r="M163" s="309"/>
      <c r="N163" s="309"/>
      <c r="O163" s="309"/>
      <c r="P163" s="309"/>
      <c r="Q163" s="309"/>
      <c r="R163" s="309"/>
      <c r="S163" s="309"/>
      <c r="T163" s="309"/>
      <c r="U163" s="310"/>
      <c r="V163" s="311">
        <f t="shared" si="31"/>
        <v>0</v>
      </c>
      <c r="W163" s="308"/>
      <c r="X163" s="309"/>
      <c r="Y163" s="309"/>
      <c r="Z163" s="755"/>
      <c r="AA163" s="311">
        <f t="shared" si="32"/>
        <v>0</v>
      </c>
      <c r="AB163" s="749"/>
    </row>
    <row r="164" spans="3:28" outlineLevel="1" x14ac:dyDescent="0.4">
      <c r="C164" s="293"/>
      <c r="D164" s="293"/>
      <c r="E164" s="322"/>
      <c r="F164" s="330">
        <f>F163</f>
        <v>4</v>
      </c>
      <c r="G164" s="330" t="s">
        <v>257</v>
      </c>
      <c r="H164" s="296">
        <v>24000</v>
      </c>
      <c r="I164" s="297" t="s">
        <v>259</v>
      </c>
      <c r="J164" s="298"/>
      <c r="K164" s="299"/>
      <c r="L164" s="299"/>
      <c r="M164" s="299"/>
      <c r="N164" s="299"/>
      <c r="O164" s="299"/>
      <c r="P164" s="299"/>
      <c r="Q164" s="299"/>
      <c r="R164" s="299"/>
      <c r="S164" s="299"/>
      <c r="T164" s="299"/>
      <c r="U164" s="301"/>
      <c r="V164" s="302">
        <f t="shared" si="31"/>
        <v>0</v>
      </c>
      <c r="W164" s="298"/>
      <c r="X164" s="299"/>
      <c r="Y164" s="299"/>
      <c r="Z164" s="754"/>
      <c r="AA164" s="302">
        <f t="shared" si="32"/>
        <v>0</v>
      </c>
      <c r="AB164" s="748"/>
    </row>
    <row r="165" spans="3:28" outlineLevel="1" x14ac:dyDescent="0.4">
      <c r="C165" s="293"/>
      <c r="D165" s="303"/>
      <c r="E165" s="319" t="s">
        <v>275</v>
      </c>
      <c r="F165" s="330">
        <v>12</v>
      </c>
      <c r="G165" s="330" t="s">
        <v>257</v>
      </c>
      <c r="H165" s="306">
        <v>18000</v>
      </c>
      <c r="I165" s="307" t="s">
        <v>258</v>
      </c>
      <c r="J165" s="308"/>
      <c r="K165" s="309"/>
      <c r="L165" s="309"/>
      <c r="M165" s="309"/>
      <c r="N165" s="309"/>
      <c r="O165" s="309"/>
      <c r="P165" s="309"/>
      <c r="Q165" s="309"/>
      <c r="R165" s="309"/>
      <c r="S165" s="309"/>
      <c r="T165" s="309"/>
      <c r="U165" s="310"/>
      <c r="V165" s="311">
        <f t="shared" si="31"/>
        <v>0</v>
      </c>
      <c r="W165" s="308"/>
      <c r="X165" s="309"/>
      <c r="Y165" s="309"/>
      <c r="Z165" s="755"/>
      <c r="AA165" s="311">
        <f t="shared" si="32"/>
        <v>0</v>
      </c>
      <c r="AB165" s="749"/>
    </row>
    <row r="166" spans="3:28" outlineLevel="1" x14ac:dyDescent="0.4">
      <c r="C166" s="293"/>
      <c r="D166" s="293"/>
      <c r="E166" s="322"/>
      <c r="F166" s="330">
        <f>F165</f>
        <v>12</v>
      </c>
      <c r="G166" s="330" t="s">
        <v>257</v>
      </c>
      <c r="H166" s="296">
        <v>18000</v>
      </c>
      <c r="I166" s="297" t="s">
        <v>259</v>
      </c>
      <c r="J166" s="298"/>
      <c r="K166" s="299"/>
      <c r="L166" s="299"/>
      <c r="M166" s="299"/>
      <c r="N166" s="299"/>
      <c r="O166" s="299"/>
      <c r="P166" s="299"/>
      <c r="Q166" s="299"/>
      <c r="R166" s="299"/>
      <c r="S166" s="299"/>
      <c r="T166" s="299"/>
      <c r="U166" s="301"/>
      <c r="V166" s="302">
        <f t="shared" si="31"/>
        <v>0</v>
      </c>
      <c r="W166" s="298"/>
      <c r="X166" s="299"/>
      <c r="Y166" s="299"/>
      <c r="Z166" s="754"/>
      <c r="AA166" s="302">
        <f t="shared" si="32"/>
        <v>0</v>
      </c>
      <c r="AB166" s="748"/>
    </row>
    <row r="167" spans="3:28" outlineLevel="1" x14ac:dyDescent="0.4">
      <c r="C167" s="293"/>
      <c r="D167" s="303"/>
      <c r="E167" s="319" t="s">
        <v>276</v>
      </c>
      <c r="F167" s="330">
        <v>12</v>
      </c>
      <c r="G167" s="330" t="s">
        <v>257</v>
      </c>
      <c r="H167" s="306">
        <v>12000</v>
      </c>
      <c r="I167" s="307" t="s">
        <v>258</v>
      </c>
      <c r="J167" s="308"/>
      <c r="K167" s="309"/>
      <c r="L167" s="309"/>
      <c r="M167" s="309"/>
      <c r="N167" s="309"/>
      <c r="O167" s="309"/>
      <c r="P167" s="309"/>
      <c r="Q167" s="309"/>
      <c r="R167" s="309"/>
      <c r="S167" s="309"/>
      <c r="T167" s="309"/>
      <c r="U167" s="310"/>
      <c r="V167" s="311">
        <f t="shared" si="31"/>
        <v>0</v>
      </c>
      <c r="W167" s="308"/>
      <c r="X167" s="309"/>
      <c r="Y167" s="309"/>
      <c r="Z167" s="755"/>
      <c r="AA167" s="311">
        <f t="shared" si="32"/>
        <v>0</v>
      </c>
      <c r="AB167" s="749"/>
    </row>
    <row r="168" spans="3:28" outlineLevel="1" x14ac:dyDescent="0.4">
      <c r="C168" s="293"/>
      <c r="D168" s="293"/>
      <c r="E168" s="322"/>
      <c r="F168" s="330">
        <f>F167</f>
        <v>12</v>
      </c>
      <c r="G168" s="330" t="s">
        <v>257</v>
      </c>
      <c r="H168" s="296">
        <v>12000</v>
      </c>
      <c r="I168" s="297" t="s">
        <v>259</v>
      </c>
      <c r="J168" s="298"/>
      <c r="K168" s="299"/>
      <c r="L168" s="299"/>
      <c r="M168" s="299"/>
      <c r="N168" s="299"/>
      <c r="O168" s="299"/>
      <c r="P168" s="299"/>
      <c r="Q168" s="299"/>
      <c r="R168" s="299"/>
      <c r="S168" s="299"/>
      <c r="T168" s="299"/>
      <c r="U168" s="301"/>
      <c r="V168" s="302">
        <f t="shared" si="31"/>
        <v>0</v>
      </c>
      <c r="W168" s="298"/>
      <c r="X168" s="299"/>
      <c r="Y168" s="299"/>
      <c r="Z168" s="754"/>
      <c r="AA168" s="302">
        <f t="shared" si="32"/>
        <v>0</v>
      </c>
      <c r="AB168" s="748"/>
    </row>
    <row r="169" spans="3:28" outlineLevel="1" x14ac:dyDescent="0.4">
      <c r="C169" s="293"/>
      <c r="D169" s="303"/>
      <c r="E169" s="319" t="s">
        <v>277</v>
      </c>
      <c r="F169" s="330">
        <v>12</v>
      </c>
      <c r="G169" s="330" t="s">
        <v>257</v>
      </c>
      <c r="H169" s="306">
        <v>15000</v>
      </c>
      <c r="I169" s="307" t="s">
        <v>258</v>
      </c>
      <c r="J169" s="308"/>
      <c r="K169" s="309"/>
      <c r="L169" s="309"/>
      <c r="M169" s="309"/>
      <c r="N169" s="309"/>
      <c r="O169" s="309"/>
      <c r="P169" s="309"/>
      <c r="Q169" s="309"/>
      <c r="R169" s="309"/>
      <c r="S169" s="309"/>
      <c r="T169" s="309"/>
      <c r="U169" s="310"/>
      <c r="V169" s="311">
        <f t="shared" si="31"/>
        <v>0</v>
      </c>
      <c r="W169" s="308"/>
      <c r="X169" s="309"/>
      <c r="Y169" s="309"/>
      <c r="Z169" s="755"/>
      <c r="AA169" s="311">
        <f t="shared" si="32"/>
        <v>0</v>
      </c>
      <c r="AB169" s="749"/>
    </row>
    <row r="170" spans="3:28" outlineLevel="1" x14ac:dyDescent="0.4">
      <c r="C170" s="293"/>
      <c r="D170" s="293"/>
      <c r="E170" s="322"/>
      <c r="F170" s="330">
        <f>F169</f>
        <v>12</v>
      </c>
      <c r="G170" s="330" t="s">
        <v>257</v>
      </c>
      <c r="H170" s="296">
        <v>15000</v>
      </c>
      <c r="I170" s="297" t="s">
        <v>259</v>
      </c>
      <c r="J170" s="298"/>
      <c r="K170" s="299"/>
      <c r="L170" s="299"/>
      <c r="M170" s="299"/>
      <c r="N170" s="299"/>
      <c r="O170" s="299"/>
      <c r="P170" s="299"/>
      <c r="Q170" s="299"/>
      <c r="R170" s="299"/>
      <c r="S170" s="299"/>
      <c r="T170" s="299"/>
      <c r="U170" s="301"/>
      <c r="V170" s="302">
        <f t="shared" si="31"/>
        <v>0</v>
      </c>
      <c r="W170" s="298"/>
      <c r="X170" s="299"/>
      <c r="Y170" s="299"/>
      <c r="Z170" s="754"/>
      <c r="AA170" s="302">
        <f t="shared" si="32"/>
        <v>0</v>
      </c>
      <c r="AB170" s="748"/>
    </row>
    <row r="171" spans="3:28" outlineLevel="1" x14ac:dyDescent="0.4">
      <c r="C171" s="293"/>
      <c r="D171" s="303"/>
      <c r="E171" s="319" t="s">
        <v>278</v>
      </c>
      <c r="F171" s="330">
        <v>3</v>
      </c>
      <c r="G171" s="330" t="s">
        <v>257</v>
      </c>
      <c r="H171" s="306">
        <v>30000</v>
      </c>
      <c r="I171" s="307" t="s">
        <v>258</v>
      </c>
      <c r="J171" s="308"/>
      <c r="K171" s="309"/>
      <c r="L171" s="309"/>
      <c r="M171" s="309"/>
      <c r="N171" s="309"/>
      <c r="O171" s="309"/>
      <c r="P171" s="309"/>
      <c r="Q171" s="309"/>
      <c r="R171" s="309"/>
      <c r="S171" s="309"/>
      <c r="T171" s="309"/>
      <c r="U171" s="310"/>
      <c r="V171" s="311">
        <f t="shared" si="31"/>
        <v>0</v>
      </c>
      <c r="W171" s="308"/>
      <c r="X171" s="309"/>
      <c r="Y171" s="309"/>
      <c r="Z171" s="755"/>
      <c r="AA171" s="311">
        <f t="shared" si="32"/>
        <v>0</v>
      </c>
      <c r="AB171" s="749"/>
    </row>
    <row r="172" spans="3:28" outlineLevel="1" x14ac:dyDescent="0.4">
      <c r="C172" s="293"/>
      <c r="D172" s="293"/>
      <c r="E172" s="322"/>
      <c r="F172" s="330">
        <f>F171</f>
        <v>3</v>
      </c>
      <c r="G172" s="330" t="s">
        <v>257</v>
      </c>
      <c r="H172" s="296">
        <v>30000</v>
      </c>
      <c r="I172" s="297" t="s">
        <v>259</v>
      </c>
      <c r="J172" s="298"/>
      <c r="K172" s="299"/>
      <c r="L172" s="299"/>
      <c r="M172" s="299"/>
      <c r="N172" s="299"/>
      <c r="O172" s="299"/>
      <c r="P172" s="299"/>
      <c r="Q172" s="299"/>
      <c r="R172" s="299"/>
      <c r="S172" s="299"/>
      <c r="T172" s="299"/>
      <c r="U172" s="301"/>
      <c r="V172" s="302">
        <f t="shared" si="31"/>
        <v>0</v>
      </c>
      <c r="W172" s="298"/>
      <c r="X172" s="299"/>
      <c r="Y172" s="299"/>
      <c r="Z172" s="754"/>
      <c r="AA172" s="302">
        <f t="shared" si="32"/>
        <v>0</v>
      </c>
      <c r="AB172" s="748"/>
    </row>
    <row r="173" spans="3:28" outlineLevel="1" x14ac:dyDescent="0.4">
      <c r="C173" s="293"/>
      <c r="D173" s="303"/>
      <c r="E173" s="319" t="s">
        <v>279</v>
      </c>
      <c r="F173" s="330">
        <v>3</v>
      </c>
      <c r="G173" s="330" t="s">
        <v>257</v>
      </c>
      <c r="H173" s="306">
        <v>15000</v>
      </c>
      <c r="I173" s="307" t="s">
        <v>258</v>
      </c>
      <c r="J173" s="308"/>
      <c r="K173" s="309"/>
      <c r="L173" s="309"/>
      <c r="M173" s="309"/>
      <c r="N173" s="309"/>
      <c r="O173" s="309"/>
      <c r="P173" s="309"/>
      <c r="Q173" s="309"/>
      <c r="R173" s="309"/>
      <c r="S173" s="309"/>
      <c r="T173" s="309"/>
      <c r="U173" s="310"/>
      <c r="V173" s="311">
        <f t="shared" si="31"/>
        <v>0</v>
      </c>
      <c r="W173" s="308"/>
      <c r="X173" s="309"/>
      <c r="Y173" s="309"/>
      <c r="Z173" s="755"/>
      <c r="AA173" s="311">
        <f t="shared" si="32"/>
        <v>0</v>
      </c>
      <c r="AB173" s="749"/>
    </row>
    <row r="174" spans="3:28" outlineLevel="1" x14ac:dyDescent="0.4">
      <c r="C174" s="293"/>
      <c r="D174" s="293"/>
      <c r="E174" s="322"/>
      <c r="F174" s="330">
        <f>F173</f>
        <v>3</v>
      </c>
      <c r="G174" s="330" t="s">
        <v>257</v>
      </c>
      <c r="H174" s="296">
        <v>15000</v>
      </c>
      <c r="I174" s="297" t="s">
        <v>259</v>
      </c>
      <c r="J174" s="298"/>
      <c r="K174" s="299"/>
      <c r="L174" s="299"/>
      <c r="M174" s="299"/>
      <c r="N174" s="299"/>
      <c r="O174" s="299"/>
      <c r="P174" s="299"/>
      <c r="Q174" s="299"/>
      <c r="R174" s="299"/>
      <c r="S174" s="299"/>
      <c r="T174" s="299"/>
      <c r="U174" s="301"/>
      <c r="V174" s="302">
        <f t="shared" si="31"/>
        <v>0</v>
      </c>
      <c r="W174" s="298"/>
      <c r="X174" s="299"/>
      <c r="Y174" s="299"/>
      <c r="Z174" s="754"/>
      <c r="AA174" s="302">
        <f t="shared" si="32"/>
        <v>0</v>
      </c>
      <c r="AB174" s="748"/>
    </row>
    <row r="175" spans="3:28" outlineLevel="1" x14ac:dyDescent="0.4">
      <c r="C175" s="293"/>
      <c r="D175" s="303"/>
      <c r="E175" s="319" t="s">
        <v>280</v>
      </c>
      <c r="F175" s="330">
        <v>2</v>
      </c>
      <c r="G175" s="330" t="s">
        <v>257</v>
      </c>
      <c r="H175" s="306">
        <v>30000</v>
      </c>
      <c r="I175" s="307" t="s">
        <v>258</v>
      </c>
      <c r="J175" s="308"/>
      <c r="K175" s="309"/>
      <c r="L175" s="309"/>
      <c r="M175" s="309"/>
      <c r="N175" s="309"/>
      <c r="O175" s="309"/>
      <c r="P175" s="309"/>
      <c r="Q175" s="309"/>
      <c r="R175" s="309"/>
      <c r="S175" s="309"/>
      <c r="T175" s="309"/>
      <c r="U175" s="310"/>
      <c r="V175" s="311">
        <f t="shared" si="31"/>
        <v>0</v>
      </c>
      <c r="W175" s="308"/>
      <c r="X175" s="309"/>
      <c r="Y175" s="309"/>
      <c r="Z175" s="755"/>
      <c r="AA175" s="311">
        <f t="shared" si="32"/>
        <v>0</v>
      </c>
      <c r="AB175" s="749"/>
    </row>
    <row r="176" spans="3:28" outlineLevel="1" x14ac:dyDescent="0.4">
      <c r="C176" s="293"/>
      <c r="D176" s="293"/>
      <c r="E176" s="322"/>
      <c r="F176" s="331">
        <f>F175</f>
        <v>2</v>
      </c>
      <c r="G176" s="331" t="s">
        <v>257</v>
      </c>
      <c r="H176" s="296">
        <v>30000</v>
      </c>
      <c r="I176" s="297" t="s">
        <v>259</v>
      </c>
      <c r="J176" s="298"/>
      <c r="K176" s="299"/>
      <c r="L176" s="299"/>
      <c r="M176" s="299"/>
      <c r="N176" s="299"/>
      <c r="O176" s="299"/>
      <c r="P176" s="299"/>
      <c r="Q176" s="299"/>
      <c r="R176" s="299"/>
      <c r="S176" s="299"/>
      <c r="T176" s="299"/>
      <c r="U176" s="301"/>
      <c r="V176" s="302">
        <f t="shared" si="31"/>
        <v>0</v>
      </c>
      <c r="W176" s="298"/>
      <c r="X176" s="299"/>
      <c r="Y176" s="299"/>
      <c r="Z176" s="754"/>
      <c r="AA176" s="302">
        <f t="shared" si="32"/>
        <v>0</v>
      </c>
      <c r="AB176" s="748"/>
    </row>
    <row r="177" spans="3:28" outlineLevel="1" x14ac:dyDescent="0.4">
      <c r="C177" s="293"/>
      <c r="D177" s="303"/>
      <c r="E177" s="319" t="s">
        <v>281</v>
      </c>
      <c r="F177" s="320">
        <v>1</v>
      </c>
      <c r="G177" s="320" t="s">
        <v>257</v>
      </c>
      <c r="H177" s="306">
        <v>30000</v>
      </c>
      <c r="I177" s="307" t="s">
        <v>258</v>
      </c>
      <c r="J177" s="308"/>
      <c r="K177" s="309">
        <f t="shared" ref="K177:U177" si="33">+J55</f>
        <v>0</v>
      </c>
      <c r="L177" s="309">
        <f t="shared" si="33"/>
        <v>0</v>
      </c>
      <c r="M177" s="309">
        <f t="shared" si="33"/>
        <v>0</v>
      </c>
      <c r="N177" s="309">
        <f t="shared" si="33"/>
        <v>0</v>
      </c>
      <c r="O177" s="309">
        <f t="shared" si="33"/>
        <v>0</v>
      </c>
      <c r="P177" s="309">
        <f t="shared" si="33"/>
        <v>0</v>
      </c>
      <c r="Q177" s="309">
        <f t="shared" si="33"/>
        <v>0</v>
      </c>
      <c r="R177" s="309">
        <f t="shared" si="33"/>
        <v>0</v>
      </c>
      <c r="S177" s="309">
        <f t="shared" si="33"/>
        <v>0</v>
      </c>
      <c r="T177" s="309">
        <f t="shared" si="33"/>
        <v>0</v>
      </c>
      <c r="U177" s="310">
        <f t="shared" si="33"/>
        <v>0</v>
      </c>
      <c r="V177" s="311">
        <f t="shared" si="31"/>
        <v>0</v>
      </c>
      <c r="W177" s="308"/>
      <c r="X177" s="309"/>
      <c r="Y177" s="309"/>
      <c r="Z177" s="755"/>
      <c r="AA177" s="311">
        <f t="shared" si="32"/>
        <v>0</v>
      </c>
      <c r="AB177" s="749"/>
    </row>
    <row r="178" spans="3:28" outlineLevel="1" x14ac:dyDescent="0.4">
      <c r="C178" s="332"/>
      <c r="D178" s="293"/>
      <c r="E178" s="294"/>
      <c r="F178" s="333">
        <f>F177</f>
        <v>1</v>
      </c>
      <c r="G178" s="333" t="s">
        <v>257</v>
      </c>
      <c r="H178" s="296">
        <v>30000</v>
      </c>
      <c r="I178" s="297" t="s">
        <v>259</v>
      </c>
      <c r="J178" s="298"/>
      <c r="K178" s="299">
        <f t="shared" ref="K178:U178" si="34">+J56</f>
        <v>0</v>
      </c>
      <c r="L178" s="299">
        <f t="shared" si="34"/>
        <v>0</v>
      </c>
      <c r="M178" s="299">
        <f t="shared" si="34"/>
        <v>0</v>
      </c>
      <c r="N178" s="299">
        <f t="shared" si="34"/>
        <v>0</v>
      </c>
      <c r="O178" s="299">
        <f t="shared" si="34"/>
        <v>0</v>
      </c>
      <c r="P178" s="299">
        <f t="shared" si="34"/>
        <v>0</v>
      </c>
      <c r="Q178" s="299">
        <f t="shared" si="34"/>
        <v>0</v>
      </c>
      <c r="R178" s="299">
        <f t="shared" si="34"/>
        <v>0</v>
      </c>
      <c r="S178" s="299">
        <f t="shared" si="34"/>
        <v>0</v>
      </c>
      <c r="T178" s="299">
        <f t="shared" si="34"/>
        <v>0</v>
      </c>
      <c r="U178" s="301">
        <f t="shared" si="34"/>
        <v>0</v>
      </c>
      <c r="V178" s="302">
        <f t="shared" si="31"/>
        <v>0</v>
      </c>
      <c r="W178" s="298"/>
      <c r="X178" s="299"/>
      <c r="Y178" s="299"/>
      <c r="Z178" s="754"/>
      <c r="AA178" s="302">
        <f t="shared" si="32"/>
        <v>0</v>
      </c>
      <c r="AB178" s="748"/>
    </row>
    <row r="179" spans="3:28" ht="19.2" x14ac:dyDescent="0.4">
      <c r="C179" s="332"/>
      <c r="D179" s="334"/>
      <c r="F179" s="335" t="s">
        <v>282</v>
      </c>
      <c r="G179" s="335" t="s">
        <v>257</v>
      </c>
      <c r="H179" s="336" t="s">
        <v>96</v>
      </c>
      <c r="I179" s="337" t="s">
        <v>253</v>
      </c>
      <c r="J179" s="338"/>
      <c r="K179" s="339"/>
      <c r="L179" s="339"/>
      <c r="M179" s="339"/>
      <c r="N179" s="339"/>
      <c r="O179" s="339"/>
      <c r="P179" s="339"/>
      <c r="Q179" s="339"/>
      <c r="R179" s="339"/>
      <c r="S179" s="339"/>
      <c r="T179" s="339"/>
      <c r="U179" s="340"/>
      <c r="V179" s="318"/>
      <c r="W179" s="338"/>
      <c r="X179" s="339"/>
      <c r="Y179" s="339"/>
      <c r="Z179" s="757"/>
      <c r="AA179" s="318">
        <f t="shared" si="32"/>
        <v>0</v>
      </c>
      <c r="AB179" s="318"/>
    </row>
    <row r="180" spans="3:28" ht="19.2" x14ac:dyDescent="0.4">
      <c r="C180" s="332"/>
      <c r="D180" s="334" t="s">
        <v>284</v>
      </c>
      <c r="F180" s="335" t="s">
        <v>282</v>
      </c>
      <c r="G180" s="335" t="s">
        <v>257</v>
      </c>
      <c r="H180" s="341"/>
      <c r="I180" s="342" t="s">
        <v>255</v>
      </c>
      <c r="J180" s="343">
        <f t="shared" ref="J180:U180" si="35">SUMIF($I$72:$I$119,$I$58,J$131:J$178)</f>
        <v>38484</v>
      </c>
      <c r="K180" s="344">
        <f t="shared" si="35"/>
        <v>104295</v>
      </c>
      <c r="L180" s="344">
        <f t="shared" si="35"/>
        <v>87838</v>
      </c>
      <c r="M180" s="344">
        <f t="shared" si="35"/>
        <v>112696</v>
      </c>
      <c r="N180" s="344">
        <f t="shared" si="35"/>
        <v>120419</v>
      </c>
      <c r="O180" s="344">
        <f t="shared" si="35"/>
        <v>135860</v>
      </c>
      <c r="P180" s="344">
        <f t="shared" si="35"/>
        <v>66690</v>
      </c>
      <c r="Q180" s="344">
        <f t="shared" si="35"/>
        <v>113228</v>
      </c>
      <c r="R180" s="344">
        <f t="shared" si="35"/>
        <v>107564</v>
      </c>
      <c r="S180" s="344">
        <f t="shared" si="35"/>
        <v>184250</v>
      </c>
      <c r="T180" s="344">
        <f t="shared" si="35"/>
        <v>85092</v>
      </c>
      <c r="U180" s="345">
        <f t="shared" si="35"/>
        <v>217500</v>
      </c>
      <c r="V180" s="302">
        <f t="shared" si="31"/>
        <v>1373916</v>
      </c>
      <c r="W180" s="343">
        <f t="shared" ref="W180:Z180" si="36">SUMIF($I$72:$I$119,$I$58,W$131:W$178)</f>
        <v>476139.51885369531</v>
      </c>
      <c r="X180" s="344">
        <f t="shared" si="36"/>
        <v>561475.34389140271</v>
      </c>
      <c r="Y180" s="344">
        <f t="shared" si="36"/>
        <v>502071.11137572431</v>
      </c>
      <c r="Z180" s="758">
        <f t="shared" si="36"/>
        <v>401934.17488290864</v>
      </c>
      <c r="AA180" s="302">
        <f t="shared" si="32"/>
        <v>1941620.1490037309</v>
      </c>
      <c r="AB180" s="302">
        <f>SUMIF($I$72:$I$119,$I$58,AB$131:AB$178)</f>
        <v>2566611.0276256255</v>
      </c>
    </row>
    <row r="181" spans="3:28" x14ac:dyDescent="0.4">
      <c r="C181" s="346"/>
      <c r="D181" s="347"/>
      <c r="E181" s="348"/>
      <c r="F181" s="349" t="s">
        <v>285</v>
      </c>
      <c r="G181" s="349"/>
      <c r="H181" s="350" t="s">
        <v>286</v>
      </c>
      <c r="I181" s="351" t="s">
        <v>253</v>
      </c>
      <c r="J181" s="352">
        <f t="shared" ref="J181:U181" si="37">+$H131*J131+$H133*J133+$H135*J135+$H137*J137+$H139*J139+$H141*J141+$H143*J143+$H145*J145+$H147*J147+$H149*J149+$H151*J151+$H153*J153+$H155*J155+$H157*J157+$H159*J159+$H161*J161+$H163*J163+$H165*J165+$H167*J167+$H169*J169+$H171*J171+$H173*J173+$H175*J175+$H177*J177</f>
        <v>0</v>
      </c>
      <c r="K181" s="353">
        <f t="shared" si="37"/>
        <v>0</v>
      </c>
      <c r="L181" s="353">
        <f t="shared" si="37"/>
        <v>0</v>
      </c>
      <c r="M181" s="353">
        <f t="shared" si="37"/>
        <v>0</v>
      </c>
      <c r="N181" s="353">
        <f t="shared" si="37"/>
        <v>0</v>
      </c>
      <c r="O181" s="353">
        <f t="shared" si="37"/>
        <v>0</v>
      </c>
      <c r="P181" s="353">
        <f t="shared" si="37"/>
        <v>0</v>
      </c>
      <c r="Q181" s="353">
        <f t="shared" si="37"/>
        <v>0</v>
      </c>
      <c r="R181" s="353">
        <f t="shared" si="37"/>
        <v>0</v>
      </c>
      <c r="S181" s="353">
        <f t="shared" si="37"/>
        <v>0</v>
      </c>
      <c r="T181" s="353">
        <f t="shared" si="37"/>
        <v>0</v>
      </c>
      <c r="U181" s="354">
        <f t="shared" si="37"/>
        <v>0</v>
      </c>
      <c r="V181" s="355">
        <f t="shared" si="31"/>
        <v>0</v>
      </c>
      <c r="W181" s="352"/>
      <c r="X181" s="353"/>
      <c r="Y181" s="353"/>
      <c r="Z181" s="759"/>
      <c r="AA181" s="355">
        <f t="shared" si="32"/>
        <v>0</v>
      </c>
      <c r="AB181" s="355"/>
    </row>
    <row r="182" spans="3:28" x14ac:dyDescent="0.4">
      <c r="C182" s="346"/>
      <c r="D182" s="347"/>
      <c r="E182" s="348"/>
      <c r="F182" s="349" t="s">
        <v>285</v>
      </c>
      <c r="G182" s="349"/>
      <c r="H182" s="356"/>
      <c r="I182" s="357" t="s">
        <v>255</v>
      </c>
      <c r="J182" s="358"/>
      <c r="K182" s="359"/>
      <c r="L182" s="359"/>
      <c r="M182" s="359"/>
      <c r="N182" s="359"/>
      <c r="O182" s="359"/>
      <c r="P182" s="359"/>
      <c r="Q182" s="359"/>
      <c r="R182" s="359"/>
      <c r="S182" s="359"/>
      <c r="T182" s="359"/>
      <c r="U182" s="360"/>
      <c r="V182" s="361"/>
      <c r="W182" s="358"/>
      <c r="X182" s="359"/>
      <c r="Y182" s="359"/>
      <c r="Z182" s="760"/>
      <c r="AA182" s="361">
        <f t="shared" si="32"/>
        <v>0</v>
      </c>
      <c r="AB182" s="361"/>
    </row>
    <row r="183" spans="3:28" x14ac:dyDescent="0.4">
      <c r="H183" s="38"/>
      <c r="I183" s="38"/>
      <c r="V183" s="38"/>
    </row>
    <row r="184" spans="3:28" x14ac:dyDescent="0.4">
      <c r="C184" s="270"/>
      <c r="D184" s="270"/>
      <c r="E184" s="271"/>
      <c r="F184" s="272"/>
      <c r="G184" s="272"/>
      <c r="H184" s="273"/>
      <c r="I184" s="270"/>
      <c r="J184" s="1916" t="s">
        <v>411</v>
      </c>
      <c r="K184" s="1917"/>
      <c r="L184" s="1917"/>
      <c r="M184" s="1917"/>
      <c r="N184" s="1917"/>
      <c r="O184" s="1917"/>
      <c r="P184" s="1917"/>
      <c r="Q184" s="1917"/>
      <c r="R184" s="1917"/>
      <c r="S184" s="1917"/>
      <c r="T184" s="1917"/>
      <c r="U184" s="1917"/>
      <c r="V184" s="1915"/>
      <c r="W184" s="1913" t="s">
        <v>511</v>
      </c>
      <c r="X184" s="1914"/>
      <c r="Y184" s="1914"/>
      <c r="Z184" s="1914"/>
      <c r="AA184" s="1915"/>
      <c r="AB184" s="382" t="s">
        <v>496</v>
      </c>
    </row>
    <row r="185" spans="3:28" x14ac:dyDescent="0.4">
      <c r="C185" s="275" t="s">
        <v>67</v>
      </c>
      <c r="D185" s="275" t="s">
        <v>240</v>
      </c>
      <c r="E185" s="276" t="s">
        <v>241</v>
      </c>
      <c r="F185" s="277" t="s">
        <v>242</v>
      </c>
      <c r="G185" s="277" t="s">
        <v>243</v>
      </c>
      <c r="H185" s="278" t="s">
        <v>244</v>
      </c>
      <c r="I185" s="279" t="s">
        <v>0</v>
      </c>
      <c r="J185" s="279" t="s">
        <v>246</v>
      </c>
      <c r="K185" s="280" t="s">
        <v>247</v>
      </c>
      <c r="L185" s="280" t="s">
        <v>177</v>
      </c>
      <c r="M185" s="280" t="s">
        <v>178</v>
      </c>
      <c r="N185" s="280" t="s">
        <v>179</v>
      </c>
      <c r="O185" s="280" t="s">
        <v>180</v>
      </c>
      <c r="P185" s="280" t="s">
        <v>181</v>
      </c>
      <c r="Q185" s="280" t="s">
        <v>182</v>
      </c>
      <c r="R185" s="280" t="s">
        <v>183</v>
      </c>
      <c r="S185" s="280" t="s">
        <v>184</v>
      </c>
      <c r="T185" s="280" t="s">
        <v>185</v>
      </c>
      <c r="U185" s="281" t="s">
        <v>186</v>
      </c>
      <c r="V185" s="282" t="s">
        <v>248</v>
      </c>
      <c r="W185" s="279" t="s">
        <v>497</v>
      </c>
      <c r="X185" s="280" t="s">
        <v>498</v>
      </c>
      <c r="Y185" s="280" t="s">
        <v>499</v>
      </c>
      <c r="Z185" s="750" t="s">
        <v>500</v>
      </c>
      <c r="AA185" s="282" t="s">
        <v>248</v>
      </c>
      <c r="AB185" s="282" t="s">
        <v>248</v>
      </c>
    </row>
    <row r="186" spans="3:28" x14ac:dyDescent="0.4">
      <c r="C186" s="283" t="s">
        <v>420</v>
      </c>
      <c r="D186" s="283" t="s">
        <v>250</v>
      </c>
      <c r="E186" s="284" t="s">
        <v>402</v>
      </c>
      <c r="F186" s="285">
        <v>11</v>
      </c>
      <c r="G186" s="285" t="s">
        <v>252</v>
      </c>
      <c r="H186" s="286">
        <v>100000</v>
      </c>
      <c r="I186" s="287" t="s">
        <v>253</v>
      </c>
      <c r="J186" s="288"/>
      <c r="K186" s="289"/>
      <c r="L186" s="289"/>
      <c r="M186" s="289"/>
      <c r="N186" s="289"/>
      <c r="O186" s="289"/>
      <c r="P186" s="289"/>
      <c r="Q186" s="289"/>
      <c r="R186" s="289"/>
      <c r="S186" s="289"/>
      <c r="T186" s="289"/>
      <c r="U186" s="290"/>
      <c r="V186" s="291">
        <f t="shared" ref="V186:V236" si="38">SUM(J186:U186)</f>
        <v>0</v>
      </c>
      <c r="W186" s="288"/>
      <c r="X186" s="289"/>
      <c r="Y186" s="289"/>
      <c r="Z186" s="751"/>
      <c r="AA186" s="291">
        <f>SUM(W186:Z186)</f>
        <v>0</v>
      </c>
      <c r="AB186" s="746"/>
    </row>
    <row r="187" spans="3:28" x14ac:dyDescent="0.4">
      <c r="C187" s="293"/>
      <c r="D187" s="293"/>
      <c r="E187" s="294"/>
      <c r="F187" s="295">
        <f>F186</f>
        <v>11</v>
      </c>
      <c r="G187" s="295" t="s">
        <v>252</v>
      </c>
      <c r="H187" s="296">
        <f>H186</f>
        <v>100000</v>
      </c>
      <c r="I187" s="297" t="s">
        <v>255</v>
      </c>
      <c r="J187" s="298">
        <v>1480</v>
      </c>
      <c r="K187" s="299">
        <v>32000</v>
      </c>
      <c r="L187" s="299">
        <v>7768</v>
      </c>
      <c r="M187" s="299">
        <v>52500</v>
      </c>
      <c r="N187" s="299">
        <v>40630</v>
      </c>
      <c r="O187" s="299">
        <v>7500</v>
      </c>
      <c r="P187" s="299">
        <v>45000</v>
      </c>
      <c r="Q187" s="299">
        <v>22913</v>
      </c>
      <c r="R187" s="299">
        <v>42000</v>
      </c>
      <c r="S187" s="299">
        <v>2030</v>
      </c>
      <c r="T187" s="299">
        <v>91201</v>
      </c>
      <c r="U187" s="301">
        <v>41536</v>
      </c>
      <c r="V187" s="302">
        <f t="shared" si="38"/>
        <v>386558</v>
      </c>
      <c r="W187" s="298">
        <v>59470.461538461539</v>
      </c>
      <c r="X187" s="299">
        <v>0</v>
      </c>
      <c r="Y187" s="299">
        <v>29735.23076923077</v>
      </c>
      <c r="Z187" s="754">
        <v>148676.15384615384</v>
      </c>
      <c r="AA187" s="302">
        <f t="shared" ref="AA187:AA237" si="39">SUM(W187:Z187)</f>
        <v>237881.84615384616</v>
      </c>
      <c r="AB187" s="748"/>
    </row>
    <row r="188" spans="3:28" x14ac:dyDescent="0.4">
      <c r="C188" s="293"/>
      <c r="D188" s="332"/>
      <c r="E188" s="284" t="s">
        <v>403</v>
      </c>
      <c r="F188" s="285">
        <v>11</v>
      </c>
      <c r="G188" s="285" t="s">
        <v>252</v>
      </c>
      <c r="H188" s="286">
        <v>100000</v>
      </c>
      <c r="I188" s="287" t="s">
        <v>253</v>
      </c>
      <c r="J188" s="288"/>
      <c r="K188" s="289"/>
      <c r="L188" s="289"/>
      <c r="M188" s="289"/>
      <c r="N188" s="289"/>
      <c r="O188" s="289"/>
      <c r="P188" s="289"/>
      <c r="Q188" s="289"/>
      <c r="R188" s="289"/>
      <c r="S188" s="289"/>
      <c r="T188" s="289"/>
      <c r="U188" s="290"/>
      <c r="V188" s="291">
        <f t="shared" si="38"/>
        <v>0</v>
      </c>
      <c r="W188" s="288"/>
      <c r="X188" s="289"/>
      <c r="Y188" s="289"/>
      <c r="Z188" s="751"/>
      <c r="AA188" s="291">
        <f t="shared" si="39"/>
        <v>0</v>
      </c>
      <c r="AB188" s="746"/>
    </row>
    <row r="189" spans="3:28" x14ac:dyDescent="0.4">
      <c r="C189" s="293"/>
      <c r="D189" s="293"/>
      <c r="E189" s="294"/>
      <c r="F189" s="295">
        <f>F188</f>
        <v>11</v>
      </c>
      <c r="G189" s="295" t="s">
        <v>252</v>
      </c>
      <c r="H189" s="296">
        <f>H188</f>
        <v>100000</v>
      </c>
      <c r="I189" s="297" t="s">
        <v>255</v>
      </c>
      <c r="J189" s="298">
        <v>50000</v>
      </c>
      <c r="K189" s="299"/>
      <c r="L189" s="299">
        <v>290000</v>
      </c>
      <c r="M189" s="299"/>
      <c r="N189" s="299">
        <v>180000</v>
      </c>
      <c r="O189" s="299"/>
      <c r="P189" s="299">
        <v>60000</v>
      </c>
      <c r="Q189" s="299"/>
      <c r="R189" s="299">
        <v>50000</v>
      </c>
      <c r="S189" s="299"/>
      <c r="T189" s="299">
        <v>90000</v>
      </c>
      <c r="U189" s="301">
        <v>70000</v>
      </c>
      <c r="V189" s="302">
        <f t="shared" si="38"/>
        <v>790000</v>
      </c>
      <c r="W189" s="298">
        <v>92941.176470588238</v>
      </c>
      <c r="X189" s="299">
        <v>0</v>
      </c>
      <c r="Y189" s="299">
        <v>92941.176470588238</v>
      </c>
      <c r="Z189" s="754">
        <v>232352.9411764706</v>
      </c>
      <c r="AA189" s="302">
        <f t="shared" si="39"/>
        <v>418235.29411764711</v>
      </c>
      <c r="AB189" s="748"/>
    </row>
    <row r="190" spans="3:28" outlineLevel="1" x14ac:dyDescent="0.4">
      <c r="C190" s="293"/>
      <c r="D190" s="303"/>
      <c r="E190" s="304" t="s">
        <v>256</v>
      </c>
      <c r="F190" s="305">
        <v>10</v>
      </c>
      <c r="G190" s="305" t="s">
        <v>257</v>
      </c>
      <c r="H190" s="306">
        <v>37000</v>
      </c>
      <c r="I190" s="307" t="s">
        <v>258</v>
      </c>
      <c r="J190" s="308"/>
      <c r="K190" s="309"/>
      <c r="L190" s="309"/>
      <c r="M190" s="309"/>
      <c r="N190" s="309"/>
      <c r="O190" s="309"/>
      <c r="P190" s="309"/>
      <c r="Q190" s="309"/>
      <c r="R190" s="309"/>
      <c r="S190" s="309"/>
      <c r="T190" s="309"/>
      <c r="U190" s="310"/>
      <c r="V190" s="311">
        <f t="shared" si="38"/>
        <v>0</v>
      </c>
      <c r="W190" s="308"/>
      <c r="X190" s="309"/>
      <c r="Y190" s="309"/>
      <c r="Z190" s="755"/>
      <c r="AA190" s="311">
        <f t="shared" si="39"/>
        <v>0</v>
      </c>
      <c r="AB190" s="749"/>
    </row>
    <row r="191" spans="3:28" outlineLevel="1" x14ac:dyDescent="0.4">
      <c r="C191" s="293"/>
      <c r="D191" s="293"/>
      <c r="E191" s="294"/>
      <c r="F191" s="305">
        <f>F190</f>
        <v>10</v>
      </c>
      <c r="G191" s="305" t="s">
        <v>257</v>
      </c>
      <c r="H191" s="296">
        <f>H190</f>
        <v>37000</v>
      </c>
      <c r="I191" s="297" t="s">
        <v>259</v>
      </c>
      <c r="J191" s="298"/>
      <c r="K191" s="299"/>
      <c r="L191" s="299"/>
      <c r="M191" s="299"/>
      <c r="N191" s="299"/>
      <c r="O191" s="299"/>
      <c r="P191" s="299"/>
      <c r="Q191" s="299"/>
      <c r="R191" s="299"/>
      <c r="S191" s="299"/>
      <c r="T191" s="299"/>
      <c r="U191" s="301"/>
      <c r="V191" s="302">
        <f t="shared" si="38"/>
        <v>0</v>
      </c>
      <c r="W191" s="298"/>
      <c r="X191" s="299"/>
      <c r="Y191" s="299"/>
      <c r="Z191" s="754"/>
      <c r="AA191" s="302">
        <f t="shared" si="39"/>
        <v>0</v>
      </c>
      <c r="AB191" s="748"/>
    </row>
    <row r="192" spans="3:28" x14ac:dyDescent="0.4">
      <c r="C192" s="293"/>
      <c r="D192" s="293"/>
      <c r="E192" s="304" t="s">
        <v>260</v>
      </c>
      <c r="F192" s="305">
        <v>10</v>
      </c>
      <c r="G192" s="305" t="s">
        <v>252</v>
      </c>
      <c r="H192" s="599">
        <v>82000</v>
      </c>
      <c r="I192" s="307" t="s">
        <v>258</v>
      </c>
      <c r="J192" s="308"/>
      <c r="K192" s="309"/>
      <c r="L192" s="309"/>
      <c r="M192" s="309"/>
      <c r="N192" s="309"/>
      <c r="O192" s="309"/>
      <c r="P192" s="309"/>
      <c r="Q192" s="309"/>
      <c r="R192" s="309"/>
      <c r="S192" s="309"/>
      <c r="T192" s="309"/>
      <c r="U192" s="310"/>
      <c r="V192" s="311">
        <f t="shared" si="38"/>
        <v>0</v>
      </c>
      <c r="W192" s="308"/>
      <c r="X192" s="309"/>
      <c r="Y192" s="309"/>
      <c r="Z192" s="755"/>
      <c r="AA192" s="311">
        <f t="shared" si="39"/>
        <v>0</v>
      </c>
      <c r="AB192" s="749"/>
    </row>
    <row r="193" spans="3:28" x14ac:dyDescent="0.4">
      <c r="C193" s="293"/>
      <c r="D193" s="293"/>
      <c r="E193" s="294"/>
      <c r="F193" s="313">
        <f>F192</f>
        <v>10</v>
      </c>
      <c r="G193" s="313" t="s">
        <v>252</v>
      </c>
      <c r="H193" s="296">
        <f>H192</f>
        <v>82000</v>
      </c>
      <c r="I193" s="297" t="s">
        <v>259</v>
      </c>
      <c r="J193" s="298">
        <v>25040</v>
      </c>
      <c r="K193" s="299">
        <v>133144</v>
      </c>
      <c r="L193" s="299">
        <v>48580</v>
      </c>
      <c r="M193" s="299">
        <v>65840</v>
      </c>
      <c r="N193" s="299">
        <v>21000</v>
      </c>
      <c r="O193" s="299">
        <v>165936</v>
      </c>
      <c r="P193" s="299">
        <v>27540</v>
      </c>
      <c r="Q193" s="299">
        <v>104000</v>
      </c>
      <c r="R193" s="299">
        <v>33976</v>
      </c>
      <c r="S193" s="299">
        <v>179630</v>
      </c>
      <c r="T193" s="299">
        <v>50500</v>
      </c>
      <c r="U193" s="301">
        <v>72006</v>
      </c>
      <c r="V193" s="302">
        <f t="shared" si="38"/>
        <v>927192</v>
      </c>
      <c r="W193" s="298">
        <v>390396.63157894736</v>
      </c>
      <c r="X193" s="299">
        <v>243997.89473684211</v>
      </c>
      <c r="Y193" s="299">
        <v>658794.31578947371</v>
      </c>
      <c r="Z193" s="754">
        <v>487995.78947368421</v>
      </c>
      <c r="AA193" s="302">
        <f t="shared" si="39"/>
        <v>1781184.6315789474</v>
      </c>
      <c r="AB193" s="748">
        <v>390396.63157894736</v>
      </c>
    </row>
    <row r="194" spans="3:28" x14ac:dyDescent="0.4">
      <c r="C194" s="293"/>
      <c r="D194" s="293"/>
      <c r="E194" s="304" t="s">
        <v>261</v>
      </c>
      <c r="F194" s="313">
        <v>10</v>
      </c>
      <c r="G194" s="313" t="s">
        <v>252</v>
      </c>
      <c r="H194" s="306">
        <v>86000</v>
      </c>
      <c r="I194" s="307" t="s">
        <v>258</v>
      </c>
      <c r="J194" s="314"/>
      <c r="K194" s="315"/>
      <c r="L194" s="315"/>
      <c r="M194" s="315"/>
      <c r="N194" s="315"/>
      <c r="O194" s="315"/>
      <c r="P194" s="315"/>
      <c r="Q194" s="315"/>
      <c r="R194" s="315"/>
      <c r="S194" s="315"/>
      <c r="T194" s="315"/>
      <c r="U194" s="317"/>
      <c r="V194" s="318">
        <f t="shared" si="38"/>
        <v>0</v>
      </c>
      <c r="W194" s="314"/>
      <c r="X194" s="315"/>
      <c r="Y194" s="315"/>
      <c r="Z194" s="756"/>
      <c r="AA194" s="318">
        <f t="shared" si="39"/>
        <v>0</v>
      </c>
      <c r="AB194" s="304"/>
    </row>
    <row r="195" spans="3:28" x14ac:dyDescent="0.4">
      <c r="C195" s="293"/>
      <c r="D195" s="293"/>
      <c r="E195" s="294"/>
      <c r="F195" s="313">
        <f>F194</f>
        <v>10</v>
      </c>
      <c r="G195" s="313" t="s">
        <v>252</v>
      </c>
      <c r="H195" s="296">
        <f>H194</f>
        <v>86000</v>
      </c>
      <c r="I195" s="297" t="s">
        <v>259</v>
      </c>
      <c r="J195" s="298">
        <v>14020</v>
      </c>
      <c r="K195" s="299">
        <v>5000</v>
      </c>
      <c r="L195" s="299">
        <v>500</v>
      </c>
      <c r="M195" s="299">
        <v>500</v>
      </c>
      <c r="N195" s="299">
        <v>3000</v>
      </c>
      <c r="O195" s="299">
        <v>800</v>
      </c>
      <c r="P195" s="299">
        <v>12220</v>
      </c>
      <c r="Q195" s="299">
        <v>4000</v>
      </c>
      <c r="R195" s="299">
        <v>1000</v>
      </c>
      <c r="S195" s="299">
        <v>14520</v>
      </c>
      <c r="T195" s="299">
        <v>1700</v>
      </c>
      <c r="U195" s="301">
        <v>4600</v>
      </c>
      <c r="V195" s="302">
        <f t="shared" si="38"/>
        <v>61860</v>
      </c>
      <c r="W195" s="298">
        <v>20620</v>
      </c>
      <c r="X195" s="299">
        <v>0</v>
      </c>
      <c r="Y195" s="299">
        <v>0</v>
      </c>
      <c r="Z195" s="754">
        <v>0</v>
      </c>
      <c r="AA195" s="302">
        <f t="shared" si="39"/>
        <v>20620</v>
      </c>
      <c r="AB195" s="748">
        <v>20620</v>
      </c>
    </row>
    <row r="196" spans="3:28" x14ac:dyDescent="0.4">
      <c r="C196" s="293"/>
      <c r="D196" s="303"/>
      <c r="E196" s="319" t="s">
        <v>20</v>
      </c>
      <c r="F196" s="320">
        <v>8</v>
      </c>
      <c r="G196" s="321" t="s">
        <v>257</v>
      </c>
      <c r="H196" s="306">
        <v>16000</v>
      </c>
      <c r="I196" s="307" t="s">
        <v>258</v>
      </c>
      <c r="J196" s="308"/>
      <c r="K196" s="309"/>
      <c r="L196" s="309"/>
      <c r="M196" s="309"/>
      <c r="N196" s="309"/>
      <c r="O196" s="309"/>
      <c r="P196" s="309"/>
      <c r="Q196" s="309"/>
      <c r="R196" s="309"/>
      <c r="S196" s="309"/>
      <c r="T196" s="309"/>
      <c r="U196" s="310"/>
      <c r="V196" s="311">
        <f t="shared" si="38"/>
        <v>0</v>
      </c>
      <c r="W196" s="308"/>
      <c r="X196" s="309"/>
      <c r="Y196" s="309"/>
      <c r="Z196" s="755"/>
      <c r="AA196" s="311">
        <f t="shared" si="39"/>
        <v>0</v>
      </c>
      <c r="AB196" s="749"/>
    </row>
    <row r="197" spans="3:28" x14ac:dyDescent="0.4">
      <c r="C197" s="293"/>
      <c r="D197" s="293"/>
      <c r="E197" s="322"/>
      <c r="F197" s="320">
        <f>F196</f>
        <v>8</v>
      </c>
      <c r="G197" s="321" t="s">
        <v>257</v>
      </c>
      <c r="H197" s="296">
        <f>H196</f>
        <v>16000</v>
      </c>
      <c r="I197" s="297" t="s">
        <v>259</v>
      </c>
      <c r="J197" s="298"/>
      <c r="K197" s="299"/>
      <c r="L197" s="299"/>
      <c r="M197" s="299"/>
      <c r="N197" s="299">
        <v>2000</v>
      </c>
      <c r="O197" s="299">
        <v>1500</v>
      </c>
      <c r="P197" s="299"/>
      <c r="Q197" s="299"/>
      <c r="R197" s="299">
        <v>1000</v>
      </c>
      <c r="S197" s="299">
        <v>1100</v>
      </c>
      <c r="T197" s="299"/>
      <c r="U197" s="301">
        <v>500</v>
      </c>
      <c r="V197" s="302">
        <f t="shared" si="38"/>
        <v>6100</v>
      </c>
      <c r="W197" s="298">
        <v>12200</v>
      </c>
      <c r="X197" s="299">
        <v>6100</v>
      </c>
      <c r="Y197" s="299">
        <v>0</v>
      </c>
      <c r="Z197" s="754">
        <v>0</v>
      </c>
      <c r="AA197" s="302">
        <f t="shared" si="39"/>
        <v>18300</v>
      </c>
      <c r="AB197" s="748">
        <v>18300</v>
      </c>
    </row>
    <row r="198" spans="3:28" x14ac:dyDescent="0.4">
      <c r="C198" s="293"/>
      <c r="D198" s="303"/>
      <c r="E198" s="319" t="s">
        <v>21</v>
      </c>
      <c r="F198" s="320">
        <v>8</v>
      </c>
      <c r="G198" s="321" t="s">
        <v>257</v>
      </c>
      <c r="H198" s="306">
        <v>12000</v>
      </c>
      <c r="I198" s="307" t="s">
        <v>258</v>
      </c>
      <c r="J198" s="308"/>
      <c r="K198" s="309"/>
      <c r="L198" s="309"/>
      <c r="M198" s="309"/>
      <c r="N198" s="309"/>
      <c r="O198" s="309"/>
      <c r="P198" s="309"/>
      <c r="Q198" s="309"/>
      <c r="R198" s="309"/>
      <c r="S198" s="309"/>
      <c r="T198" s="309"/>
      <c r="U198" s="310"/>
      <c r="V198" s="311">
        <f t="shared" si="38"/>
        <v>0</v>
      </c>
      <c r="W198" s="308"/>
      <c r="X198" s="309"/>
      <c r="Y198" s="309"/>
      <c r="Z198" s="755"/>
      <c r="AA198" s="311">
        <f t="shared" si="39"/>
        <v>0</v>
      </c>
      <c r="AB198" s="749"/>
    </row>
    <row r="199" spans="3:28" x14ac:dyDescent="0.4">
      <c r="C199" s="293"/>
      <c r="D199" s="293"/>
      <c r="E199" s="322"/>
      <c r="F199" s="320">
        <f>F198</f>
        <v>8</v>
      </c>
      <c r="G199" s="321" t="s">
        <v>257</v>
      </c>
      <c r="H199" s="296">
        <f>H198</f>
        <v>12000</v>
      </c>
      <c r="I199" s="297" t="s">
        <v>259</v>
      </c>
      <c r="J199" s="298"/>
      <c r="K199" s="299"/>
      <c r="L199" s="299"/>
      <c r="M199" s="299"/>
      <c r="N199" s="299">
        <v>61768</v>
      </c>
      <c r="O199" s="299">
        <v>32000</v>
      </c>
      <c r="P199" s="299"/>
      <c r="Q199" s="299">
        <v>61768</v>
      </c>
      <c r="R199" s="299">
        <v>18000</v>
      </c>
      <c r="S199" s="299">
        <v>40000</v>
      </c>
      <c r="T199" s="299">
        <v>24200</v>
      </c>
      <c r="U199" s="301">
        <v>40000</v>
      </c>
      <c r="V199" s="302">
        <f t="shared" si="38"/>
        <v>277736</v>
      </c>
      <c r="W199" s="298">
        <v>108540.50574712643</v>
      </c>
      <c r="X199" s="299">
        <v>143656.55172413794</v>
      </c>
      <c r="Y199" s="299">
        <v>103751.9540229885</v>
      </c>
      <c r="Z199" s="754">
        <v>108540.50574712643</v>
      </c>
      <c r="AA199" s="302">
        <f t="shared" si="39"/>
        <v>464489.5172413793</v>
      </c>
      <c r="AB199" s="748">
        <v>521952.13793103449</v>
      </c>
    </row>
    <row r="200" spans="3:28" x14ac:dyDescent="0.4">
      <c r="C200" s="293"/>
      <c r="D200" s="293"/>
      <c r="E200" s="319" t="s">
        <v>262</v>
      </c>
      <c r="F200" s="320">
        <v>8</v>
      </c>
      <c r="G200" s="320" t="s">
        <v>252</v>
      </c>
      <c r="H200" s="306">
        <v>100000</v>
      </c>
      <c r="I200" s="307" t="s">
        <v>258</v>
      </c>
      <c r="J200" s="308"/>
      <c r="K200" s="309"/>
      <c r="L200" s="309"/>
      <c r="M200" s="309"/>
      <c r="N200" s="309"/>
      <c r="O200" s="309"/>
      <c r="P200" s="309"/>
      <c r="Q200" s="309"/>
      <c r="R200" s="309"/>
      <c r="S200" s="309"/>
      <c r="T200" s="309"/>
      <c r="U200" s="310"/>
      <c r="V200" s="311">
        <f t="shared" si="38"/>
        <v>0</v>
      </c>
      <c r="W200" s="308"/>
      <c r="X200" s="309"/>
      <c r="Y200" s="309"/>
      <c r="Z200" s="755"/>
      <c r="AA200" s="311">
        <f t="shared" si="39"/>
        <v>0</v>
      </c>
      <c r="AB200" s="749"/>
    </row>
    <row r="201" spans="3:28" x14ac:dyDescent="0.4">
      <c r="C201" s="293"/>
      <c r="D201" s="293"/>
      <c r="E201" s="322"/>
      <c r="F201" s="320">
        <f>F200</f>
        <v>8</v>
      </c>
      <c r="G201" s="320" t="s">
        <v>252</v>
      </c>
      <c r="H201" s="296">
        <f>H200</f>
        <v>100000</v>
      </c>
      <c r="I201" s="297" t="s">
        <v>259</v>
      </c>
      <c r="J201" s="298"/>
      <c r="K201" s="299"/>
      <c r="L201" s="299"/>
      <c r="M201" s="299"/>
      <c r="N201" s="299"/>
      <c r="O201" s="299"/>
      <c r="P201" s="605"/>
      <c r="Q201" s="605"/>
      <c r="R201" s="605"/>
      <c r="S201" s="299"/>
      <c r="T201" s="299"/>
      <c r="U201" s="301"/>
      <c r="V201" s="302">
        <f t="shared" si="38"/>
        <v>0</v>
      </c>
      <c r="W201" s="298"/>
      <c r="X201" s="299"/>
      <c r="Y201" s="299"/>
      <c r="Z201" s="754"/>
      <c r="AA201" s="302">
        <f t="shared" si="39"/>
        <v>0</v>
      </c>
      <c r="AB201" s="748"/>
    </row>
    <row r="202" spans="3:28" outlineLevel="1" x14ac:dyDescent="0.4">
      <c r="C202" s="293"/>
      <c r="D202" s="303"/>
      <c r="E202" s="304" t="s">
        <v>264</v>
      </c>
      <c r="F202" s="305">
        <v>8</v>
      </c>
      <c r="G202" s="313" t="s">
        <v>257</v>
      </c>
      <c r="H202" s="306">
        <v>15000</v>
      </c>
      <c r="I202" s="307" t="s">
        <v>258</v>
      </c>
      <c r="J202" s="308"/>
      <c r="K202" s="309"/>
      <c r="L202" s="309"/>
      <c r="M202" s="309"/>
      <c r="N202" s="309"/>
      <c r="O202" s="309"/>
      <c r="P202" s="309"/>
      <c r="Q202" s="309"/>
      <c r="R202" s="309"/>
      <c r="S202" s="309"/>
      <c r="T202" s="309"/>
      <c r="U202" s="310"/>
      <c r="V202" s="311">
        <f t="shared" si="38"/>
        <v>0</v>
      </c>
      <c r="W202" s="308"/>
      <c r="X202" s="309"/>
      <c r="Y202" s="309"/>
      <c r="Z202" s="755"/>
      <c r="AA202" s="311">
        <f t="shared" si="39"/>
        <v>0</v>
      </c>
      <c r="AB202" s="749"/>
    </row>
    <row r="203" spans="3:28" outlineLevel="1" x14ac:dyDescent="0.4">
      <c r="C203" s="293"/>
      <c r="D203" s="293"/>
      <c r="E203" s="294"/>
      <c r="F203" s="313">
        <f>F202</f>
        <v>8</v>
      </c>
      <c r="G203" s="313" t="s">
        <v>257</v>
      </c>
      <c r="H203" s="296">
        <f>H202</f>
        <v>15000</v>
      </c>
      <c r="I203" s="297" t="s">
        <v>259</v>
      </c>
      <c r="J203" s="298"/>
      <c r="K203" s="299"/>
      <c r="L203" s="299"/>
      <c r="M203" s="299"/>
      <c r="N203" s="299"/>
      <c r="O203" s="299"/>
      <c r="P203" s="299"/>
      <c r="Q203" s="299"/>
      <c r="R203" s="299"/>
      <c r="S203" s="299"/>
      <c r="T203" s="299"/>
      <c r="U203" s="301"/>
      <c r="V203" s="302">
        <f t="shared" si="38"/>
        <v>0</v>
      </c>
      <c r="W203" s="298"/>
      <c r="X203" s="299"/>
      <c r="Y203" s="299"/>
      <c r="Z203" s="754"/>
      <c r="AA203" s="302">
        <f t="shared" si="39"/>
        <v>0</v>
      </c>
      <c r="AB203" s="748"/>
    </row>
    <row r="204" spans="3:28" outlineLevel="1" x14ac:dyDescent="0.4">
      <c r="C204" s="293"/>
      <c r="D204" s="303"/>
      <c r="E204" s="304" t="s">
        <v>265</v>
      </c>
      <c r="F204" s="313">
        <v>9</v>
      </c>
      <c r="G204" s="305" t="s">
        <v>257</v>
      </c>
      <c r="H204" s="306">
        <v>35000</v>
      </c>
      <c r="I204" s="307" t="s">
        <v>258</v>
      </c>
      <c r="J204" s="314"/>
      <c r="K204" s="315"/>
      <c r="L204" s="315"/>
      <c r="M204" s="315"/>
      <c r="N204" s="315"/>
      <c r="O204" s="315"/>
      <c r="P204" s="315"/>
      <c r="Q204" s="315"/>
      <c r="R204" s="315"/>
      <c r="S204" s="315"/>
      <c r="T204" s="315"/>
      <c r="U204" s="317"/>
      <c r="V204" s="318">
        <f t="shared" si="38"/>
        <v>0</v>
      </c>
      <c r="W204" s="314"/>
      <c r="X204" s="315"/>
      <c r="Y204" s="315"/>
      <c r="Z204" s="756"/>
      <c r="AA204" s="318">
        <f t="shared" si="39"/>
        <v>0</v>
      </c>
      <c r="AB204" s="304"/>
    </row>
    <row r="205" spans="3:28" outlineLevel="1" x14ac:dyDescent="0.4">
      <c r="C205" s="293"/>
      <c r="D205" s="293"/>
      <c r="E205" s="294"/>
      <c r="F205" s="313">
        <f>F204</f>
        <v>9</v>
      </c>
      <c r="G205" s="305" t="s">
        <v>257</v>
      </c>
      <c r="H205" s="296">
        <f>H204</f>
        <v>35000</v>
      </c>
      <c r="I205" s="297" t="s">
        <v>259</v>
      </c>
      <c r="J205" s="298"/>
      <c r="K205" s="299"/>
      <c r="L205" s="299"/>
      <c r="M205" s="299"/>
      <c r="N205" s="299"/>
      <c r="O205" s="299"/>
      <c r="P205" s="299"/>
      <c r="Q205" s="299"/>
      <c r="R205" s="299"/>
      <c r="S205" s="299"/>
      <c r="T205" s="299"/>
      <c r="U205" s="301"/>
      <c r="V205" s="302">
        <f t="shared" si="38"/>
        <v>0</v>
      </c>
      <c r="W205" s="298"/>
      <c r="X205" s="299"/>
      <c r="Y205" s="299"/>
      <c r="Z205" s="754"/>
      <c r="AA205" s="302">
        <f t="shared" si="39"/>
        <v>0</v>
      </c>
      <c r="AB205" s="748"/>
    </row>
    <row r="206" spans="3:28" outlineLevel="1" x14ac:dyDescent="0.4">
      <c r="C206" s="293"/>
      <c r="D206" s="303"/>
      <c r="E206" s="304" t="s">
        <v>22</v>
      </c>
      <c r="F206" s="305">
        <v>7</v>
      </c>
      <c r="G206" s="320" t="s">
        <v>257</v>
      </c>
      <c r="H206" s="306">
        <v>26000</v>
      </c>
      <c r="I206" s="307" t="s">
        <v>258</v>
      </c>
      <c r="J206" s="308"/>
      <c r="K206" s="309"/>
      <c r="L206" s="309"/>
      <c r="M206" s="309"/>
      <c r="N206" s="309"/>
      <c r="O206" s="309"/>
      <c r="P206" s="309"/>
      <c r="Q206" s="309"/>
      <c r="R206" s="309"/>
      <c r="S206" s="309"/>
      <c r="T206" s="309"/>
      <c r="U206" s="310"/>
      <c r="V206" s="311">
        <f t="shared" si="38"/>
        <v>0</v>
      </c>
      <c r="W206" s="308"/>
      <c r="X206" s="309"/>
      <c r="Y206" s="309"/>
      <c r="Z206" s="755"/>
      <c r="AA206" s="311">
        <f t="shared" si="39"/>
        <v>0</v>
      </c>
      <c r="AB206" s="749"/>
    </row>
    <row r="207" spans="3:28" outlineLevel="1" x14ac:dyDescent="0.4">
      <c r="C207" s="293"/>
      <c r="D207" s="293"/>
      <c r="E207" s="294"/>
      <c r="F207" s="305">
        <f>F206</f>
        <v>7</v>
      </c>
      <c r="G207" s="320" t="s">
        <v>257</v>
      </c>
      <c r="H207" s="296">
        <f>H206</f>
        <v>26000</v>
      </c>
      <c r="I207" s="297" t="s">
        <v>259</v>
      </c>
      <c r="J207" s="298"/>
      <c r="K207" s="299"/>
      <c r="L207" s="299"/>
      <c r="M207" s="299"/>
      <c r="N207" s="299"/>
      <c r="O207" s="299"/>
      <c r="P207" s="299"/>
      <c r="Q207" s="299"/>
      <c r="R207" s="299"/>
      <c r="S207" s="299"/>
      <c r="T207" s="299"/>
      <c r="U207" s="301"/>
      <c r="V207" s="302">
        <f t="shared" si="38"/>
        <v>0</v>
      </c>
      <c r="W207" s="298"/>
      <c r="X207" s="299"/>
      <c r="Y207" s="299"/>
      <c r="Z207" s="754"/>
      <c r="AA207" s="302">
        <f t="shared" si="39"/>
        <v>0</v>
      </c>
      <c r="AB207" s="748"/>
    </row>
    <row r="208" spans="3:28" outlineLevel="1" x14ac:dyDescent="0.4">
      <c r="C208" s="293"/>
      <c r="D208" s="303"/>
      <c r="E208" s="304" t="s">
        <v>267</v>
      </c>
      <c r="F208" s="305">
        <v>7</v>
      </c>
      <c r="G208" s="313" t="s">
        <v>257</v>
      </c>
      <c r="H208" s="306">
        <v>13000</v>
      </c>
      <c r="I208" s="307" t="s">
        <v>258</v>
      </c>
      <c r="J208" s="308"/>
      <c r="K208" s="309"/>
      <c r="L208" s="309"/>
      <c r="M208" s="309"/>
      <c r="N208" s="309"/>
      <c r="O208" s="309"/>
      <c r="P208" s="309"/>
      <c r="Q208" s="309"/>
      <c r="R208" s="309"/>
      <c r="S208" s="309"/>
      <c r="T208" s="309"/>
      <c r="U208" s="310"/>
      <c r="V208" s="311">
        <f t="shared" si="38"/>
        <v>0</v>
      </c>
      <c r="W208" s="308"/>
      <c r="X208" s="309"/>
      <c r="Y208" s="309"/>
      <c r="Z208" s="755"/>
      <c r="AA208" s="311">
        <f t="shared" si="39"/>
        <v>0</v>
      </c>
      <c r="AB208" s="749"/>
    </row>
    <row r="209" spans="3:28" outlineLevel="1" x14ac:dyDescent="0.4">
      <c r="C209" s="293"/>
      <c r="D209" s="293"/>
      <c r="E209" s="294"/>
      <c r="F209" s="295">
        <f>F208</f>
        <v>7</v>
      </c>
      <c r="G209" s="313" t="s">
        <v>257</v>
      </c>
      <c r="H209" s="296">
        <f>H208</f>
        <v>13000</v>
      </c>
      <c r="I209" s="297" t="s">
        <v>259</v>
      </c>
      <c r="J209" s="298"/>
      <c r="K209" s="299"/>
      <c r="L209" s="299"/>
      <c r="M209" s="299"/>
      <c r="N209" s="299"/>
      <c r="O209" s="299"/>
      <c r="P209" s="299"/>
      <c r="Q209" s="299"/>
      <c r="R209" s="299"/>
      <c r="S209" s="299"/>
      <c r="T209" s="299"/>
      <c r="U209" s="301"/>
      <c r="V209" s="302">
        <f t="shared" si="38"/>
        <v>0</v>
      </c>
      <c r="W209" s="298"/>
      <c r="X209" s="299"/>
      <c r="Y209" s="299"/>
      <c r="Z209" s="754"/>
      <c r="AA209" s="302">
        <f t="shared" si="39"/>
        <v>0</v>
      </c>
      <c r="AB209" s="748"/>
    </row>
    <row r="210" spans="3:28" outlineLevel="1" x14ac:dyDescent="0.4">
      <c r="C210" s="293"/>
      <c r="D210" s="293"/>
      <c r="E210" s="319" t="s">
        <v>268</v>
      </c>
      <c r="F210" s="330">
        <v>7</v>
      </c>
      <c r="G210" s="295" t="s">
        <v>252</v>
      </c>
      <c r="H210" s="306">
        <v>100000</v>
      </c>
      <c r="I210" s="307" t="s">
        <v>258</v>
      </c>
      <c r="J210" s="308"/>
      <c r="K210" s="309"/>
      <c r="L210" s="309"/>
      <c r="M210" s="309"/>
      <c r="N210" s="309"/>
      <c r="O210" s="309"/>
      <c r="P210" s="309"/>
      <c r="Q210" s="309"/>
      <c r="R210" s="309"/>
      <c r="S210" s="309"/>
      <c r="T210" s="309"/>
      <c r="U210" s="310"/>
      <c r="V210" s="311">
        <f t="shared" si="38"/>
        <v>0</v>
      </c>
      <c r="W210" s="308"/>
      <c r="X210" s="309"/>
      <c r="Y210" s="309"/>
      <c r="Z210" s="755"/>
      <c r="AA210" s="311">
        <f t="shared" si="39"/>
        <v>0</v>
      </c>
      <c r="AB210" s="749"/>
    </row>
    <row r="211" spans="3:28" outlineLevel="1" x14ac:dyDescent="0.4">
      <c r="C211" s="293"/>
      <c r="D211" s="293"/>
      <c r="E211" s="322"/>
      <c r="F211" s="330">
        <f>F210</f>
        <v>7</v>
      </c>
      <c r="G211" s="295" t="s">
        <v>252</v>
      </c>
      <c r="H211" s="296">
        <f>H210</f>
        <v>100000</v>
      </c>
      <c r="I211" s="297" t="s">
        <v>259</v>
      </c>
      <c r="J211" s="298"/>
      <c r="K211" s="299"/>
      <c r="L211" s="299"/>
      <c r="M211" s="299"/>
      <c r="N211" s="299"/>
      <c r="O211" s="299"/>
      <c r="P211" s="299"/>
      <c r="Q211" s="299"/>
      <c r="R211" s="299"/>
      <c r="S211" s="299"/>
      <c r="T211" s="299"/>
      <c r="U211" s="301"/>
      <c r="V211" s="302">
        <f t="shared" si="38"/>
        <v>0</v>
      </c>
      <c r="W211" s="298"/>
      <c r="X211" s="299"/>
      <c r="Y211" s="299"/>
      <c r="Z211" s="754"/>
      <c r="AA211" s="302">
        <f t="shared" si="39"/>
        <v>0</v>
      </c>
      <c r="AB211" s="748"/>
    </row>
    <row r="212" spans="3:28" outlineLevel="1" x14ac:dyDescent="0.4">
      <c r="C212" s="293"/>
      <c r="D212" s="303"/>
      <c r="E212" s="319" t="s">
        <v>269</v>
      </c>
      <c r="F212" s="330">
        <v>5</v>
      </c>
      <c r="G212" s="330" t="s">
        <v>257</v>
      </c>
      <c r="H212" s="306">
        <v>24000</v>
      </c>
      <c r="I212" s="307" t="s">
        <v>258</v>
      </c>
      <c r="J212" s="308"/>
      <c r="K212" s="309"/>
      <c r="L212" s="309"/>
      <c r="M212" s="309"/>
      <c r="N212" s="309"/>
      <c r="O212" s="309"/>
      <c r="P212" s="309"/>
      <c r="Q212" s="309"/>
      <c r="R212" s="309"/>
      <c r="S212" s="309"/>
      <c r="T212" s="309"/>
      <c r="U212" s="310"/>
      <c r="V212" s="311">
        <f t="shared" si="38"/>
        <v>0</v>
      </c>
      <c r="W212" s="308"/>
      <c r="X212" s="309"/>
      <c r="Y212" s="309"/>
      <c r="Z212" s="755"/>
      <c r="AA212" s="311">
        <f t="shared" si="39"/>
        <v>0</v>
      </c>
      <c r="AB212" s="749"/>
    </row>
    <row r="213" spans="3:28" outlineLevel="1" x14ac:dyDescent="0.4">
      <c r="C213" s="293"/>
      <c r="D213" s="293"/>
      <c r="E213" s="322"/>
      <c r="F213" s="330">
        <f>F212</f>
        <v>5</v>
      </c>
      <c r="G213" s="330" t="s">
        <v>257</v>
      </c>
      <c r="H213" s="296">
        <f>H212</f>
        <v>24000</v>
      </c>
      <c r="I213" s="297" t="s">
        <v>259</v>
      </c>
      <c r="J213" s="298"/>
      <c r="K213" s="299"/>
      <c r="L213" s="299"/>
      <c r="M213" s="299"/>
      <c r="N213" s="299"/>
      <c r="O213" s="299"/>
      <c r="P213" s="299"/>
      <c r="Q213" s="299"/>
      <c r="R213" s="299"/>
      <c r="S213" s="299"/>
      <c r="T213" s="299"/>
      <c r="U213" s="301"/>
      <c r="V213" s="302">
        <f t="shared" si="38"/>
        <v>0</v>
      </c>
      <c r="W213" s="298"/>
      <c r="X213" s="299"/>
      <c r="Y213" s="299"/>
      <c r="Z213" s="754"/>
      <c r="AA213" s="302">
        <f t="shared" si="39"/>
        <v>0</v>
      </c>
      <c r="AB213" s="748"/>
    </row>
    <row r="214" spans="3:28" x14ac:dyDescent="0.4">
      <c r="C214" s="293"/>
      <c r="D214" s="303"/>
      <c r="E214" s="319" t="s">
        <v>270</v>
      </c>
      <c r="F214" s="330">
        <v>6</v>
      </c>
      <c r="G214" s="330" t="s">
        <v>257</v>
      </c>
      <c r="H214" s="306">
        <v>20000</v>
      </c>
      <c r="I214" s="307" t="s">
        <v>258</v>
      </c>
      <c r="J214" s="308"/>
      <c r="K214" s="309"/>
      <c r="L214" s="309"/>
      <c r="M214" s="309"/>
      <c r="N214" s="309"/>
      <c r="O214" s="309"/>
      <c r="P214" s="309"/>
      <c r="Q214" s="309"/>
      <c r="R214" s="309"/>
      <c r="S214" s="309"/>
      <c r="T214" s="309"/>
      <c r="U214" s="310"/>
      <c r="V214" s="311">
        <f t="shared" si="38"/>
        <v>0</v>
      </c>
      <c r="W214" s="308"/>
      <c r="X214" s="309"/>
      <c r="Y214" s="309"/>
      <c r="Z214" s="755"/>
      <c r="AA214" s="311">
        <f t="shared" si="39"/>
        <v>0</v>
      </c>
      <c r="AB214" s="749"/>
    </row>
    <row r="215" spans="3:28" x14ac:dyDescent="0.4">
      <c r="C215" s="293"/>
      <c r="D215" s="293"/>
      <c r="E215" s="322"/>
      <c r="F215" s="330">
        <f>F214</f>
        <v>6</v>
      </c>
      <c r="G215" s="330" t="s">
        <v>257</v>
      </c>
      <c r="H215" s="296">
        <f>H214</f>
        <v>20000</v>
      </c>
      <c r="I215" s="297" t="s">
        <v>259</v>
      </c>
      <c r="J215" s="298">
        <v>69000</v>
      </c>
      <c r="K215" s="299">
        <v>21230</v>
      </c>
      <c r="L215" s="299"/>
      <c r="M215" s="299">
        <v>35100</v>
      </c>
      <c r="N215" s="299">
        <v>12740</v>
      </c>
      <c r="O215" s="299">
        <v>3300</v>
      </c>
      <c r="P215" s="299">
        <v>41260</v>
      </c>
      <c r="Q215" s="299">
        <v>6740</v>
      </c>
      <c r="R215" s="299">
        <v>13750</v>
      </c>
      <c r="S215" s="299">
        <v>28210</v>
      </c>
      <c r="T215" s="299">
        <v>8690</v>
      </c>
      <c r="U215" s="301">
        <v>10166</v>
      </c>
      <c r="V215" s="302">
        <f t="shared" si="38"/>
        <v>250186</v>
      </c>
      <c r="W215" s="298">
        <v>66716.266666666663</v>
      </c>
      <c r="X215" s="299">
        <v>50037.2</v>
      </c>
      <c r="Y215" s="299">
        <v>66716.266666666663</v>
      </c>
      <c r="Z215" s="754">
        <v>83395.333333333328</v>
      </c>
      <c r="AA215" s="302">
        <f t="shared" si="39"/>
        <v>266865.06666666665</v>
      </c>
      <c r="AB215" s="748">
        <v>333581.33333333331</v>
      </c>
    </row>
    <row r="216" spans="3:28" x14ac:dyDescent="0.4">
      <c r="C216" s="293"/>
      <c r="D216" s="293"/>
      <c r="E216" s="319" t="s">
        <v>273</v>
      </c>
      <c r="F216" s="330">
        <v>6</v>
      </c>
      <c r="G216" s="295" t="s">
        <v>252</v>
      </c>
      <c r="H216" s="306">
        <v>100000</v>
      </c>
      <c r="I216" s="307" t="s">
        <v>258</v>
      </c>
      <c r="J216" s="308"/>
      <c r="K216" s="309"/>
      <c r="L216" s="309"/>
      <c r="M216" s="309"/>
      <c r="N216" s="309"/>
      <c r="O216" s="309"/>
      <c r="P216" s="309"/>
      <c r="Q216" s="309"/>
      <c r="R216" s="309"/>
      <c r="S216" s="309"/>
      <c r="T216" s="309"/>
      <c r="U216" s="310"/>
      <c r="V216" s="311">
        <f t="shared" si="38"/>
        <v>0</v>
      </c>
      <c r="W216" s="308"/>
      <c r="X216" s="309"/>
      <c r="Y216" s="309"/>
      <c r="Z216" s="755"/>
      <c r="AA216" s="311">
        <f t="shared" si="39"/>
        <v>0</v>
      </c>
      <c r="AB216" s="749"/>
    </row>
    <row r="217" spans="3:28" x14ac:dyDescent="0.4">
      <c r="C217" s="293"/>
      <c r="D217" s="293"/>
      <c r="E217" s="322"/>
      <c r="F217" s="330">
        <f>F216</f>
        <v>6</v>
      </c>
      <c r="G217" s="295" t="s">
        <v>252</v>
      </c>
      <c r="H217" s="296">
        <f>H216</f>
        <v>100000</v>
      </c>
      <c r="I217" s="297" t="s">
        <v>259</v>
      </c>
      <c r="J217" s="298"/>
      <c r="K217" s="299"/>
      <c r="L217" s="299"/>
      <c r="M217" s="299"/>
      <c r="N217" s="299"/>
      <c r="O217" s="299"/>
      <c r="P217" s="299"/>
      <c r="Q217" s="299"/>
      <c r="R217" s="299"/>
      <c r="S217" s="299"/>
      <c r="T217" s="299"/>
      <c r="U217" s="301"/>
      <c r="V217" s="302">
        <f t="shared" si="38"/>
        <v>0</v>
      </c>
      <c r="W217" s="298"/>
      <c r="X217" s="299"/>
      <c r="Y217" s="299"/>
      <c r="Z217" s="754"/>
      <c r="AA217" s="302">
        <f t="shared" si="39"/>
        <v>0</v>
      </c>
      <c r="AB217" s="748"/>
    </row>
    <row r="218" spans="3:28" outlineLevel="1" x14ac:dyDescent="0.4">
      <c r="C218" s="293"/>
      <c r="D218" s="303"/>
      <c r="E218" s="319" t="s">
        <v>274</v>
      </c>
      <c r="F218" s="330">
        <v>4</v>
      </c>
      <c r="G218" s="330" t="s">
        <v>257</v>
      </c>
      <c r="H218" s="306">
        <v>24000</v>
      </c>
      <c r="I218" s="307" t="s">
        <v>258</v>
      </c>
      <c r="J218" s="308"/>
      <c r="K218" s="309"/>
      <c r="L218" s="309"/>
      <c r="M218" s="309"/>
      <c r="N218" s="309"/>
      <c r="O218" s="309"/>
      <c r="P218" s="309"/>
      <c r="Q218" s="309"/>
      <c r="R218" s="309"/>
      <c r="S218" s="309"/>
      <c r="T218" s="309"/>
      <c r="U218" s="310"/>
      <c r="V218" s="311">
        <f t="shared" si="38"/>
        <v>0</v>
      </c>
      <c r="W218" s="308"/>
      <c r="X218" s="309"/>
      <c r="Y218" s="309"/>
      <c r="Z218" s="755"/>
      <c r="AA218" s="311">
        <f t="shared" si="39"/>
        <v>0</v>
      </c>
      <c r="AB218" s="749"/>
    </row>
    <row r="219" spans="3:28" outlineLevel="1" x14ac:dyDescent="0.4">
      <c r="C219" s="293"/>
      <c r="D219" s="293"/>
      <c r="E219" s="322"/>
      <c r="F219" s="330">
        <f>F218</f>
        <v>4</v>
      </c>
      <c r="G219" s="330" t="s">
        <v>257</v>
      </c>
      <c r="H219" s="296">
        <f>H218</f>
        <v>24000</v>
      </c>
      <c r="I219" s="297" t="s">
        <v>259</v>
      </c>
      <c r="J219" s="298"/>
      <c r="K219" s="299"/>
      <c r="L219" s="299"/>
      <c r="M219" s="299"/>
      <c r="N219" s="299"/>
      <c r="O219" s="299"/>
      <c r="P219" s="299"/>
      <c r="Q219" s="299"/>
      <c r="R219" s="299"/>
      <c r="S219" s="299"/>
      <c r="T219" s="299"/>
      <c r="U219" s="301"/>
      <c r="V219" s="302">
        <f t="shared" si="38"/>
        <v>0</v>
      </c>
      <c r="W219" s="298"/>
      <c r="X219" s="299"/>
      <c r="Y219" s="299"/>
      <c r="Z219" s="754"/>
      <c r="AA219" s="302">
        <f t="shared" si="39"/>
        <v>0</v>
      </c>
      <c r="AB219" s="748"/>
    </row>
    <row r="220" spans="3:28" outlineLevel="1" x14ac:dyDescent="0.4">
      <c r="C220" s="293"/>
      <c r="D220" s="303"/>
      <c r="E220" s="319" t="s">
        <v>275</v>
      </c>
      <c r="F220" s="330">
        <v>12</v>
      </c>
      <c r="G220" s="330" t="s">
        <v>257</v>
      </c>
      <c r="H220" s="306">
        <v>18000</v>
      </c>
      <c r="I220" s="307" t="s">
        <v>258</v>
      </c>
      <c r="J220" s="308"/>
      <c r="K220" s="309"/>
      <c r="L220" s="309"/>
      <c r="M220" s="309"/>
      <c r="N220" s="309"/>
      <c r="O220" s="309"/>
      <c r="P220" s="309"/>
      <c r="Q220" s="309"/>
      <c r="R220" s="309"/>
      <c r="S220" s="309"/>
      <c r="T220" s="309"/>
      <c r="U220" s="310"/>
      <c r="V220" s="311">
        <f t="shared" si="38"/>
        <v>0</v>
      </c>
      <c r="W220" s="308"/>
      <c r="X220" s="309"/>
      <c r="Y220" s="309"/>
      <c r="Z220" s="755"/>
      <c r="AA220" s="311">
        <f t="shared" si="39"/>
        <v>0</v>
      </c>
      <c r="AB220" s="749"/>
    </row>
    <row r="221" spans="3:28" outlineLevel="1" x14ac:dyDescent="0.4">
      <c r="C221" s="293"/>
      <c r="D221" s="293"/>
      <c r="E221" s="322"/>
      <c r="F221" s="330">
        <f>F220</f>
        <v>12</v>
      </c>
      <c r="G221" s="330" t="s">
        <v>257</v>
      </c>
      <c r="H221" s="296">
        <f>H220</f>
        <v>18000</v>
      </c>
      <c r="I221" s="297" t="s">
        <v>259</v>
      </c>
      <c r="J221" s="298"/>
      <c r="K221" s="299"/>
      <c r="L221" s="299"/>
      <c r="M221" s="299"/>
      <c r="N221" s="299"/>
      <c r="O221" s="299"/>
      <c r="P221" s="299"/>
      <c r="Q221" s="299"/>
      <c r="R221" s="299"/>
      <c r="S221" s="299"/>
      <c r="T221" s="299"/>
      <c r="U221" s="301"/>
      <c r="V221" s="302">
        <f t="shared" si="38"/>
        <v>0</v>
      </c>
      <c r="W221" s="298"/>
      <c r="X221" s="299"/>
      <c r="Y221" s="299"/>
      <c r="Z221" s="754"/>
      <c r="AA221" s="302">
        <f t="shared" si="39"/>
        <v>0</v>
      </c>
      <c r="AB221" s="748"/>
    </row>
    <row r="222" spans="3:28" outlineLevel="1" x14ac:dyDescent="0.4">
      <c r="C222" s="293"/>
      <c r="D222" s="303"/>
      <c r="E222" s="319" t="s">
        <v>276</v>
      </c>
      <c r="F222" s="330">
        <v>12</v>
      </c>
      <c r="G222" s="330" t="s">
        <v>257</v>
      </c>
      <c r="H222" s="306">
        <v>12000</v>
      </c>
      <c r="I222" s="307" t="s">
        <v>258</v>
      </c>
      <c r="J222" s="308"/>
      <c r="K222" s="309"/>
      <c r="L222" s="309"/>
      <c r="M222" s="309"/>
      <c r="N222" s="309"/>
      <c r="O222" s="309"/>
      <c r="P222" s="309"/>
      <c r="Q222" s="309"/>
      <c r="R222" s="309"/>
      <c r="S222" s="309"/>
      <c r="T222" s="309"/>
      <c r="U222" s="310"/>
      <c r="V222" s="311">
        <f t="shared" si="38"/>
        <v>0</v>
      </c>
      <c r="W222" s="308"/>
      <c r="X222" s="309"/>
      <c r="Y222" s="309"/>
      <c r="Z222" s="755"/>
      <c r="AA222" s="311">
        <f t="shared" si="39"/>
        <v>0</v>
      </c>
      <c r="AB222" s="749"/>
    </row>
    <row r="223" spans="3:28" outlineLevel="1" x14ac:dyDescent="0.4">
      <c r="C223" s="293"/>
      <c r="D223" s="293"/>
      <c r="E223" s="322"/>
      <c r="F223" s="330">
        <f>F222</f>
        <v>12</v>
      </c>
      <c r="G223" s="330" t="s">
        <v>257</v>
      </c>
      <c r="H223" s="296">
        <f>H222</f>
        <v>12000</v>
      </c>
      <c r="I223" s="297" t="s">
        <v>259</v>
      </c>
      <c r="J223" s="298"/>
      <c r="K223" s="299"/>
      <c r="L223" s="299"/>
      <c r="M223" s="299"/>
      <c r="N223" s="299"/>
      <c r="O223" s="299"/>
      <c r="P223" s="299"/>
      <c r="Q223" s="299"/>
      <c r="R223" s="299"/>
      <c r="S223" s="299"/>
      <c r="T223" s="299"/>
      <c r="U223" s="301"/>
      <c r="V223" s="302">
        <f t="shared" si="38"/>
        <v>0</v>
      </c>
      <c r="W223" s="298"/>
      <c r="X223" s="299"/>
      <c r="Y223" s="299"/>
      <c r="Z223" s="754"/>
      <c r="AA223" s="302">
        <f t="shared" si="39"/>
        <v>0</v>
      </c>
      <c r="AB223" s="748"/>
    </row>
    <row r="224" spans="3:28" outlineLevel="1" x14ac:dyDescent="0.4">
      <c r="C224" s="293"/>
      <c r="D224" s="303"/>
      <c r="E224" s="319" t="s">
        <v>277</v>
      </c>
      <c r="F224" s="330">
        <v>12</v>
      </c>
      <c r="G224" s="330" t="s">
        <v>257</v>
      </c>
      <c r="H224" s="306">
        <v>15000</v>
      </c>
      <c r="I224" s="307" t="s">
        <v>258</v>
      </c>
      <c r="J224" s="308"/>
      <c r="K224" s="309"/>
      <c r="L224" s="309"/>
      <c r="M224" s="309"/>
      <c r="N224" s="309"/>
      <c r="O224" s="309"/>
      <c r="P224" s="309"/>
      <c r="Q224" s="309"/>
      <c r="R224" s="309"/>
      <c r="S224" s="309"/>
      <c r="T224" s="309"/>
      <c r="U224" s="310"/>
      <c r="V224" s="311">
        <f t="shared" si="38"/>
        <v>0</v>
      </c>
      <c r="W224" s="308"/>
      <c r="X224" s="309"/>
      <c r="Y224" s="309"/>
      <c r="Z224" s="755"/>
      <c r="AA224" s="311">
        <f t="shared" si="39"/>
        <v>0</v>
      </c>
      <c r="AB224" s="749"/>
    </row>
    <row r="225" spans="3:28" outlineLevel="1" x14ac:dyDescent="0.4">
      <c r="C225" s="293"/>
      <c r="D225" s="293"/>
      <c r="E225" s="322"/>
      <c r="F225" s="330">
        <f>F224</f>
        <v>12</v>
      </c>
      <c r="G225" s="330" t="s">
        <v>257</v>
      </c>
      <c r="H225" s="296">
        <f>H224</f>
        <v>15000</v>
      </c>
      <c r="I225" s="297" t="s">
        <v>259</v>
      </c>
      <c r="J225" s="298"/>
      <c r="K225" s="299"/>
      <c r="L225" s="299"/>
      <c r="M225" s="299"/>
      <c r="N225" s="299"/>
      <c r="O225" s="299"/>
      <c r="P225" s="299"/>
      <c r="Q225" s="299"/>
      <c r="R225" s="299"/>
      <c r="S225" s="299"/>
      <c r="T225" s="299"/>
      <c r="U225" s="301"/>
      <c r="V225" s="302">
        <f t="shared" si="38"/>
        <v>0</v>
      </c>
      <c r="W225" s="298"/>
      <c r="X225" s="299"/>
      <c r="Y225" s="299"/>
      <c r="Z225" s="754"/>
      <c r="AA225" s="302">
        <f t="shared" si="39"/>
        <v>0</v>
      </c>
      <c r="AB225" s="748"/>
    </row>
    <row r="226" spans="3:28" outlineLevel="1" x14ac:dyDescent="0.4">
      <c r="C226" s="293"/>
      <c r="D226" s="303"/>
      <c r="E226" s="319" t="s">
        <v>278</v>
      </c>
      <c r="F226" s="330">
        <v>3</v>
      </c>
      <c r="G226" s="330" t="s">
        <v>257</v>
      </c>
      <c r="H226" s="306">
        <v>30000</v>
      </c>
      <c r="I226" s="307" t="s">
        <v>258</v>
      </c>
      <c r="J226" s="308"/>
      <c r="K226" s="309"/>
      <c r="L226" s="309"/>
      <c r="M226" s="309"/>
      <c r="N226" s="309"/>
      <c r="O226" s="309"/>
      <c r="P226" s="309"/>
      <c r="Q226" s="309"/>
      <c r="R226" s="309"/>
      <c r="S226" s="309"/>
      <c r="T226" s="309"/>
      <c r="U226" s="310"/>
      <c r="V226" s="311">
        <f t="shared" si="38"/>
        <v>0</v>
      </c>
      <c r="W226" s="308"/>
      <c r="X226" s="309"/>
      <c r="Y226" s="309"/>
      <c r="Z226" s="755"/>
      <c r="AA226" s="311">
        <f t="shared" si="39"/>
        <v>0</v>
      </c>
      <c r="AB226" s="749"/>
    </row>
    <row r="227" spans="3:28" outlineLevel="1" x14ac:dyDescent="0.4">
      <c r="C227" s="293"/>
      <c r="D227" s="293"/>
      <c r="E227" s="322"/>
      <c r="F227" s="330">
        <f>F226</f>
        <v>3</v>
      </c>
      <c r="G227" s="330" t="s">
        <v>257</v>
      </c>
      <c r="H227" s="296">
        <f>H226</f>
        <v>30000</v>
      </c>
      <c r="I227" s="297" t="s">
        <v>259</v>
      </c>
      <c r="J227" s="298"/>
      <c r="K227" s="299"/>
      <c r="L227" s="299"/>
      <c r="M227" s="299"/>
      <c r="N227" s="299"/>
      <c r="O227" s="299"/>
      <c r="P227" s="299"/>
      <c r="Q227" s="299"/>
      <c r="R227" s="299"/>
      <c r="S227" s="299"/>
      <c r="T227" s="299"/>
      <c r="U227" s="301"/>
      <c r="V227" s="302">
        <f t="shared" si="38"/>
        <v>0</v>
      </c>
      <c r="W227" s="298"/>
      <c r="X227" s="299"/>
      <c r="Y227" s="299"/>
      <c r="Z227" s="754"/>
      <c r="AA227" s="302">
        <f t="shared" si="39"/>
        <v>0</v>
      </c>
      <c r="AB227" s="748"/>
    </row>
    <row r="228" spans="3:28" outlineLevel="1" x14ac:dyDescent="0.4">
      <c r="C228" s="293"/>
      <c r="D228" s="303"/>
      <c r="E228" s="319" t="s">
        <v>279</v>
      </c>
      <c r="F228" s="330">
        <v>3</v>
      </c>
      <c r="G228" s="330" t="s">
        <v>257</v>
      </c>
      <c r="H228" s="306">
        <v>15000</v>
      </c>
      <c r="I228" s="307" t="s">
        <v>258</v>
      </c>
      <c r="J228" s="308"/>
      <c r="K228" s="309"/>
      <c r="L228" s="309"/>
      <c r="M228" s="309"/>
      <c r="N228" s="309"/>
      <c r="O228" s="309"/>
      <c r="P228" s="309"/>
      <c r="Q228" s="309"/>
      <c r="R228" s="309"/>
      <c r="S228" s="309"/>
      <c r="T228" s="309"/>
      <c r="U228" s="310"/>
      <c r="V228" s="311">
        <f t="shared" si="38"/>
        <v>0</v>
      </c>
      <c r="W228" s="308"/>
      <c r="X228" s="309"/>
      <c r="Y228" s="309"/>
      <c r="Z228" s="755"/>
      <c r="AA228" s="311">
        <f t="shared" si="39"/>
        <v>0</v>
      </c>
      <c r="AB228" s="749"/>
    </row>
    <row r="229" spans="3:28" outlineLevel="1" x14ac:dyDescent="0.4">
      <c r="C229" s="293"/>
      <c r="D229" s="293"/>
      <c r="E229" s="322"/>
      <c r="F229" s="330">
        <f>F228</f>
        <v>3</v>
      </c>
      <c r="G229" s="330" t="s">
        <v>257</v>
      </c>
      <c r="H229" s="296">
        <f>H228</f>
        <v>15000</v>
      </c>
      <c r="I229" s="297" t="s">
        <v>259</v>
      </c>
      <c r="J229" s="298"/>
      <c r="K229" s="299"/>
      <c r="L229" s="299"/>
      <c r="M229" s="299"/>
      <c r="N229" s="299"/>
      <c r="O229" s="299"/>
      <c r="P229" s="299"/>
      <c r="Q229" s="299"/>
      <c r="R229" s="299"/>
      <c r="S229" s="299"/>
      <c r="T229" s="299"/>
      <c r="U229" s="301"/>
      <c r="V229" s="302">
        <f t="shared" si="38"/>
        <v>0</v>
      </c>
      <c r="W229" s="298"/>
      <c r="X229" s="299"/>
      <c r="Y229" s="299"/>
      <c r="Z229" s="754"/>
      <c r="AA229" s="302">
        <f t="shared" si="39"/>
        <v>0</v>
      </c>
      <c r="AB229" s="748"/>
    </row>
    <row r="230" spans="3:28" outlineLevel="1" x14ac:dyDescent="0.4">
      <c r="C230" s="293"/>
      <c r="D230" s="303"/>
      <c r="E230" s="319" t="s">
        <v>280</v>
      </c>
      <c r="F230" s="330">
        <v>2</v>
      </c>
      <c r="G230" s="330" t="s">
        <v>257</v>
      </c>
      <c r="H230" s="306">
        <v>30000</v>
      </c>
      <c r="I230" s="307" t="s">
        <v>258</v>
      </c>
      <c r="J230" s="308"/>
      <c r="K230" s="309"/>
      <c r="L230" s="309"/>
      <c r="M230" s="309"/>
      <c r="N230" s="309"/>
      <c r="O230" s="309"/>
      <c r="P230" s="309"/>
      <c r="Q230" s="309"/>
      <c r="R230" s="309"/>
      <c r="S230" s="309"/>
      <c r="T230" s="309"/>
      <c r="U230" s="310"/>
      <c r="V230" s="311">
        <f t="shared" si="38"/>
        <v>0</v>
      </c>
      <c r="W230" s="308"/>
      <c r="X230" s="309"/>
      <c r="Y230" s="309"/>
      <c r="Z230" s="755"/>
      <c r="AA230" s="311">
        <f t="shared" si="39"/>
        <v>0</v>
      </c>
      <c r="AB230" s="749"/>
    </row>
    <row r="231" spans="3:28" outlineLevel="1" x14ac:dyDescent="0.4">
      <c r="C231" s="293"/>
      <c r="D231" s="293"/>
      <c r="E231" s="322"/>
      <c r="F231" s="331">
        <f>F230</f>
        <v>2</v>
      </c>
      <c r="G231" s="331" t="s">
        <v>257</v>
      </c>
      <c r="H231" s="296">
        <f>H230</f>
        <v>30000</v>
      </c>
      <c r="I231" s="297" t="s">
        <v>259</v>
      </c>
      <c r="J231" s="298"/>
      <c r="K231" s="299"/>
      <c r="L231" s="299"/>
      <c r="M231" s="299"/>
      <c r="N231" s="299"/>
      <c r="O231" s="299"/>
      <c r="P231" s="299"/>
      <c r="Q231" s="299"/>
      <c r="R231" s="299"/>
      <c r="S231" s="299"/>
      <c r="T231" s="299"/>
      <c r="U231" s="301"/>
      <c r="V231" s="302">
        <f t="shared" si="38"/>
        <v>0</v>
      </c>
      <c r="W231" s="298"/>
      <c r="X231" s="299"/>
      <c r="Y231" s="299"/>
      <c r="Z231" s="754"/>
      <c r="AA231" s="302">
        <f t="shared" si="39"/>
        <v>0</v>
      </c>
      <c r="AB231" s="748"/>
    </row>
    <row r="232" spans="3:28" outlineLevel="1" x14ac:dyDescent="0.4">
      <c r="C232" s="293"/>
      <c r="D232" s="303"/>
      <c r="E232" s="319" t="s">
        <v>281</v>
      </c>
      <c r="F232" s="320">
        <v>1</v>
      </c>
      <c r="G232" s="320" t="s">
        <v>257</v>
      </c>
      <c r="H232" s="306">
        <v>30000</v>
      </c>
      <c r="I232" s="307" t="s">
        <v>258</v>
      </c>
      <c r="J232" s="308"/>
      <c r="K232" s="309"/>
      <c r="L232" s="309"/>
      <c r="M232" s="309"/>
      <c r="N232" s="309"/>
      <c r="O232" s="309"/>
      <c r="P232" s="309"/>
      <c r="Q232" s="309"/>
      <c r="R232" s="309"/>
      <c r="S232" s="309"/>
      <c r="T232" s="309"/>
      <c r="U232" s="310"/>
      <c r="V232" s="311">
        <f t="shared" si="38"/>
        <v>0</v>
      </c>
      <c r="W232" s="308"/>
      <c r="X232" s="309"/>
      <c r="Y232" s="309"/>
      <c r="Z232" s="755"/>
      <c r="AA232" s="311">
        <f t="shared" si="39"/>
        <v>0</v>
      </c>
      <c r="AB232" s="749"/>
    </row>
    <row r="233" spans="3:28" outlineLevel="1" x14ac:dyDescent="0.4">
      <c r="C233" s="332"/>
      <c r="D233" s="293"/>
      <c r="E233" s="294"/>
      <c r="F233" s="333">
        <f>F232</f>
        <v>1</v>
      </c>
      <c r="G233" s="333" t="s">
        <v>257</v>
      </c>
      <c r="H233" s="296">
        <f>H232</f>
        <v>30000</v>
      </c>
      <c r="I233" s="297" t="s">
        <v>259</v>
      </c>
      <c r="J233" s="298"/>
      <c r="K233" s="299"/>
      <c r="L233" s="299"/>
      <c r="M233" s="299"/>
      <c r="N233" s="299"/>
      <c r="O233" s="299"/>
      <c r="P233" s="299"/>
      <c r="Q233" s="299"/>
      <c r="R233" s="299"/>
      <c r="S233" s="299"/>
      <c r="T233" s="299"/>
      <c r="U233" s="301"/>
      <c r="V233" s="302">
        <f t="shared" si="38"/>
        <v>0</v>
      </c>
      <c r="W233" s="298"/>
      <c r="X233" s="299"/>
      <c r="Y233" s="299"/>
      <c r="Z233" s="754"/>
      <c r="AA233" s="302">
        <f t="shared" si="39"/>
        <v>0</v>
      </c>
      <c r="AB233" s="748"/>
    </row>
    <row r="234" spans="3:28" ht="19.2" x14ac:dyDescent="0.4">
      <c r="C234" s="332"/>
      <c r="D234" s="334"/>
      <c r="F234" s="335" t="s">
        <v>282</v>
      </c>
      <c r="G234" s="335" t="s">
        <v>257</v>
      </c>
      <c r="H234" s="336" t="s">
        <v>96</v>
      </c>
      <c r="I234" s="337" t="s">
        <v>253</v>
      </c>
      <c r="J234" s="338">
        <f t="shared" ref="J234:U234" si="40">SUMIF($I$186:$I$233,$I$234,J$186:J$233)</f>
        <v>0</v>
      </c>
      <c r="K234" s="339">
        <f t="shared" si="40"/>
        <v>0</v>
      </c>
      <c r="L234" s="339">
        <f t="shared" si="40"/>
        <v>0</v>
      </c>
      <c r="M234" s="339">
        <f t="shared" si="40"/>
        <v>0</v>
      </c>
      <c r="N234" s="339">
        <f t="shared" si="40"/>
        <v>0</v>
      </c>
      <c r="O234" s="339">
        <f t="shared" si="40"/>
        <v>0</v>
      </c>
      <c r="P234" s="339">
        <f t="shared" si="40"/>
        <v>0</v>
      </c>
      <c r="Q234" s="339">
        <f t="shared" si="40"/>
        <v>0</v>
      </c>
      <c r="R234" s="339">
        <f t="shared" si="40"/>
        <v>0</v>
      </c>
      <c r="S234" s="339">
        <f t="shared" si="40"/>
        <v>0</v>
      </c>
      <c r="T234" s="339">
        <f t="shared" si="40"/>
        <v>0</v>
      </c>
      <c r="U234" s="340">
        <f t="shared" si="40"/>
        <v>0</v>
      </c>
      <c r="V234" s="318">
        <f t="shared" si="38"/>
        <v>0</v>
      </c>
      <c r="W234" s="338"/>
      <c r="X234" s="339"/>
      <c r="Y234" s="339"/>
      <c r="Z234" s="757"/>
      <c r="AA234" s="318">
        <f t="shared" si="39"/>
        <v>0</v>
      </c>
      <c r="AB234" s="318"/>
    </row>
    <row r="235" spans="3:28" ht="19.2" x14ac:dyDescent="0.4">
      <c r="C235" s="332"/>
      <c r="D235" s="334" t="s">
        <v>284</v>
      </c>
      <c r="F235" s="335" t="s">
        <v>282</v>
      </c>
      <c r="G235" s="335" t="s">
        <v>257</v>
      </c>
      <c r="H235" s="341"/>
      <c r="I235" s="342" t="s">
        <v>255</v>
      </c>
      <c r="J235" s="343">
        <f t="shared" ref="J235:U235" si="41">SUMIF($I$186:$I$233,$I$235,J$186:J$233)</f>
        <v>159540</v>
      </c>
      <c r="K235" s="344">
        <f t="shared" si="41"/>
        <v>191374</v>
      </c>
      <c r="L235" s="344">
        <f t="shared" si="41"/>
        <v>346848</v>
      </c>
      <c r="M235" s="344">
        <f t="shared" si="41"/>
        <v>153940</v>
      </c>
      <c r="N235" s="344">
        <f t="shared" si="41"/>
        <v>321138</v>
      </c>
      <c r="O235" s="344">
        <f t="shared" si="41"/>
        <v>211036</v>
      </c>
      <c r="P235" s="344">
        <f t="shared" si="41"/>
        <v>186020</v>
      </c>
      <c r="Q235" s="344">
        <f t="shared" si="41"/>
        <v>199421</v>
      </c>
      <c r="R235" s="344">
        <f t="shared" si="41"/>
        <v>159726</v>
      </c>
      <c r="S235" s="344">
        <f t="shared" si="41"/>
        <v>265490</v>
      </c>
      <c r="T235" s="344">
        <f t="shared" si="41"/>
        <v>266291</v>
      </c>
      <c r="U235" s="345">
        <f t="shared" si="41"/>
        <v>238808</v>
      </c>
      <c r="V235" s="302">
        <f t="shared" si="38"/>
        <v>2699632</v>
      </c>
      <c r="W235" s="343">
        <f t="shared" ref="W235:Z235" si="42">SUMIF($I$186:$I$233,$I$235,W$186:W$233)</f>
        <v>750885.04200179013</v>
      </c>
      <c r="X235" s="344">
        <f t="shared" si="42"/>
        <v>443791.64646098006</v>
      </c>
      <c r="Y235" s="344">
        <f t="shared" si="42"/>
        <v>951938.9437189477</v>
      </c>
      <c r="Z235" s="758">
        <f t="shared" si="42"/>
        <v>1060960.7235767683</v>
      </c>
      <c r="AA235" s="302">
        <f t="shared" si="39"/>
        <v>3207576.3557584863</v>
      </c>
      <c r="AB235" s="302">
        <f>SUMIF($I$186:$I$233,$I$235,AB$186:AB$233)</f>
        <v>1284850.1028433151</v>
      </c>
    </row>
    <row r="236" spans="3:28" x14ac:dyDescent="0.4">
      <c r="C236" s="346"/>
      <c r="D236" s="347"/>
      <c r="E236" s="348"/>
      <c r="F236" s="349" t="s">
        <v>285</v>
      </c>
      <c r="G236" s="349"/>
      <c r="H236" s="350" t="s">
        <v>286</v>
      </c>
      <c r="I236" s="351" t="s">
        <v>253</v>
      </c>
      <c r="J236" s="352">
        <f t="shared" ref="J236:U236" si="43">+$H186*J186+$H188*J188+$H190*J190+$H192*J192+$H194*J194+$H196*J196+$H198*J198+$H200*J200+$H202*J202+$H204*J204+$H206*J206+$H208*J208+$H210*J210+$H212*J212+$H214*J214+$H216*J216+$H218*J218+$H220*J220+$H222*J222+$H224*J224+$H226*J226+$H228*J228+$H230*J230+$H232*J232</f>
        <v>0</v>
      </c>
      <c r="K236" s="353">
        <f t="shared" si="43"/>
        <v>0</v>
      </c>
      <c r="L236" s="353">
        <f t="shared" si="43"/>
        <v>0</v>
      </c>
      <c r="M236" s="353">
        <f t="shared" si="43"/>
        <v>0</v>
      </c>
      <c r="N236" s="353">
        <f t="shared" si="43"/>
        <v>0</v>
      </c>
      <c r="O236" s="353">
        <f t="shared" si="43"/>
        <v>0</v>
      </c>
      <c r="P236" s="353">
        <f t="shared" si="43"/>
        <v>0</v>
      </c>
      <c r="Q236" s="353">
        <f t="shared" si="43"/>
        <v>0</v>
      </c>
      <c r="R236" s="353">
        <f t="shared" si="43"/>
        <v>0</v>
      </c>
      <c r="S236" s="353">
        <f t="shared" si="43"/>
        <v>0</v>
      </c>
      <c r="T236" s="353">
        <f t="shared" si="43"/>
        <v>0</v>
      </c>
      <c r="U236" s="354">
        <f t="shared" si="43"/>
        <v>0</v>
      </c>
      <c r="V236" s="355">
        <f t="shared" si="38"/>
        <v>0</v>
      </c>
      <c r="W236" s="352"/>
      <c r="X236" s="353"/>
      <c r="Y236" s="353"/>
      <c r="Z236" s="759"/>
      <c r="AA236" s="355">
        <f t="shared" si="39"/>
        <v>0</v>
      </c>
      <c r="AB236" s="355"/>
    </row>
    <row r="237" spans="3:28" x14ac:dyDescent="0.4">
      <c r="C237" s="346"/>
      <c r="D237" s="347"/>
      <c r="E237" s="348"/>
      <c r="F237" s="349" t="s">
        <v>285</v>
      </c>
      <c r="G237" s="349"/>
      <c r="H237" s="356"/>
      <c r="I237" s="357" t="s">
        <v>255</v>
      </c>
      <c r="J237" s="742"/>
      <c r="K237" s="743"/>
      <c r="L237" s="743"/>
      <c r="M237" s="743"/>
      <c r="N237" s="743"/>
      <c r="O237" s="743"/>
      <c r="P237" s="743"/>
      <c r="Q237" s="743"/>
      <c r="R237" s="743"/>
      <c r="S237" s="743"/>
      <c r="T237" s="743"/>
      <c r="U237" s="744"/>
      <c r="V237" s="745"/>
      <c r="W237" s="358"/>
      <c r="X237" s="359"/>
      <c r="Y237" s="359"/>
      <c r="Z237" s="760"/>
      <c r="AA237" s="361">
        <f t="shared" si="39"/>
        <v>0</v>
      </c>
      <c r="AB237" s="361"/>
    </row>
    <row r="240" spans="3:28" ht="33" x14ac:dyDescent="0.4">
      <c r="C240" s="265" t="s">
        <v>513</v>
      </c>
    </row>
    <row r="241" spans="3:28" ht="21" x14ac:dyDescent="0.4">
      <c r="C241" s="761" t="s">
        <v>503</v>
      </c>
    </row>
    <row r="242" spans="3:28" ht="21" x14ac:dyDescent="0.4">
      <c r="C242" s="761"/>
    </row>
    <row r="243" spans="3:28" x14ac:dyDescent="0.4">
      <c r="C243" s="270"/>
      <c r="D243" s="270"/>
      <c r="E243" s="271"/>
      <c r="F243" s="272"/>
      <c r="G243" s="272"/>
      <c r="H243" s="273"/>
      <c r="I243" s="270"/>
      <c r="J243" s="1916" t="s">
        <v>522</v>
      </c>
      <c r="K243" s="1917"/>
      <c r="L243" s="1917"/>
      <c r="M243" s="1917"/>
      <c r="N243" s="1917"/>
      <c r="O243" s="1917"/>
      <c r="P243" s="1917"/>
      <c r="Q243" s="1917"/>
      <c r="R243" s="1917"/>
      <c r="S243" s="1917"/>
      <c r="T243" s="1917"/>
      <c r="U243" s="1917"/>
      <c r="V243" s="1915"/>
      <c r="W243" s="1913" t="s">
        <v>523</v>
      </c>
      <c r="X243" s="1914"/>
      <c r="Y243" s="1914"/>
      <c r="Z243" s="1914"/>
      <c r="AA243" s="1915"/>
      <c r="AB243" s="382" t="s">
        <v>496</v>
      </c>
    </row>
    <row r="244" spans="3:28" x14ac:dyDescent="0.4">
      <c r="C244" s="275" t="s">
        <v>67</v>
      </c>
      <c r="D244" s="275" t="s">
        <v>240</v>
      </c>
      <c r="E244" s="276" t="s">
        <v>241</v>
      </c>
      <c r="F244" s="277" t="s">
        <v>242</v>
      </c>
      <c r="G244" s="277" t="s">
        <v>243</v>
      </c>
      <c r="H244" s="278" t="s">
        <v>244</v>
      </c>
      <c r="I244" s="279" t="s">
        <v>0</v>
      </c>
      <c r="J244" s="279" t="s">
        <v>246</v>
      </c>
      <c r="K244" s="280" t="s">
        <v>247</v>
      </c>
      <c r="L244" s="280" t="s">
        <v>177</v>
      </c>
      <c r="M244" s="280" t="s">
        <v>178</v>
      </c>
      <c r="N244" s="280" t="s">
        <v>179</v>
      </c>
      <c r="O244" s="280" t="s">
        <v>180</v>
      </c>
      <c r="P244" s="280" t="s">
        <v>181</v>
      </c>
      <c r="Q244" s="280" t="s">
        <v>182</v>
      </c>
      <c r="R244" s="280" t="s">
        <v>183</v>
      </c>
      <c r="S244" s="280" t="s">
        <v>184</v>
      </c>
      <c r="T244" s="280" t="s">
        <v>185</v>
      </c>
      <c r="U244" s="281" t="s">
        <v>186</v>
      </c>
      <c r="V244" s="282" t="s">
        <v>248</v>
      </c>
      <c r="W244" s="279" t="s">
        <v>497</v>
      </c>
      <c r="X244" s="280" t="s">
        <v>498</v>
      </c>
      <c r="Y244" s="280" t="s">
        <v>499</v>
      </c>
      <c r="Z244" s="750" t="s">
        <v>500</v>
      </c>
      <c r="AA244" s="282" t="s">
        <v>248</v>
      </c>
      <c r="AB244" s="282" t="s">
        <v>248</v>
      </c>
    </row>
    <row r="245" spans="3:28" x14ac:dyDescent="0.4">
      <c r="C245" s="283" t="s">
        <v>514</v>
      </c>
      <c r="D245" s="283" t="s">
        <v>250</v>
      </c>
      <c r="E245" s="284" t="s">
        <v>515</v>
      </c>
      <c r="F245" s="285">
        <v>11</v>
      </c>
      <c r="G245" s="285" t="s">
        <v>252</v>
      </c>
      <c r="H245" s="286"/>
      <c r="I245" s="287" t="s">
        <v>253</v>
      </c>
      <c r="J245" s="288"/>
      <c r="K245" s="289"/>
      <c r="L245" s="289"/>
      <c r="M245" s="289"/>
      <c r="N245" s="289"/>
      <c r="O245" s="289"/>
      <c r="P245" s="289"/>
      <c r="Q245" s="289"/>
      <c r="R245" s="289"/>
      <c r="S245" s="289"/>
      <c r="T245" s="289"/>
      <c r="U245" s="290"/>
      <c r="V245" s="291">
        <f t="shared" ref="V245:V260" si="44">SUM(J245:U245)</f>
        <v>0</v>
      </c>
      <c r="W245" s="288"/>
      <c r="X245" s="289"/>
      <c r="Y245" s="289"/>
      <c r="Z245" s="751"/>
      <c r="AA245" s="291">
        <f>SUM(W245:Z245)</f>
        <v>0</v>
      </c>
      <c r="AB245" s="746"/>
    </row>
    <row r="246" spans="3:28" x14ac:dyDescent="0.4">
      <c r="C246" s="293"/>
      <c r="D246" s="293"/>
      <c r="E246" s="294"/>
      <c r="F246" s="295">
        <f>F245</f>
        <v>11</v>
      </c>
      <c r="G246" s="295" t="s">
        <v>252</v>
      </c>
      <c r="H246" s="296">
        <v>10838</v>
      </c>
      <c r="I246" s="297" t="s">
        <v>255</v>
      </c>
      <c r="J246" s="298">
        <v>2400</v>
      </c>
      <c r="K246" s="299"/>
      <c r="L246" s="299">
        <v>210860</v>
      </c>
      <c r="M246" s="299">
        <v>5700</v>
      </c>
      <c r="N246" s="299">
        <v>750</v>
      </c>
      <c r="O246" s="299">
        <v>71500</v>
      </c>
      <c r="P246" s="299">
        <v>1100</v>
      </c>
      <c r="Q246" s="299">
        <v>2900</v>
      </c>
      <c r="R246" s="299"/>
      <c r="S246" s="299">
        <v>2000</v>
      </c>
      <c r="T246" s="299">
        <v>550</v>
      </c>
      <c r="U246" s="301">
        <v>5700</v>
      </c>
      <c r="V246" s="302">
        <f t="shared" si="44"/>
        <v>303460</v>
      </c>
      <c r="W246" s="298">
        <v>213260</v>
      </c>
      <c r="X246" s="299">
        <v>77950</v>
      </c>
      <c r="Y246" s="299">
        <v>4000</v>
      </c>
      <c r="Z246" s="754">
        <v>8250</v>
      </c>
      <c r="AA246" s="302">
        <f t="shared" ref="AA246:AA260" si="45">SUM(W246:Z246)</f>
        <v>303460</v>
      </c>
      <c r="AB246" s="748">
        <v>303460</v>
      </c>
    </row>
    <row r="247" spans="3:28" x14ac:dyDescent="0.4">
      <c r="C247" s="293"/>
      <c r="D247" s="332"/>
      <c r="E247" s="284" t="s">
        <v>516</v>
      </c>
      <c r="F247" s="285">
        <v>11</v>
      </c>
      <c r="G247" s="285" t="s">
        <v>252</v>
      </c>
      <c r="H247" s="286"/>
      <c r="I247" s="287" t="s">
        <v>253</v>
      </c>
      <c r="J247" s="288"/>
      <c r="K247" s="289"/>
      <c r="L247" s="289"/>
      <c r="M247" s="289"/>
      <c r="N247" s="289"/>
      <c r="O247" s="289"/>
      <c r="P247" s="289"/>
      <c r="Q247" s="289"/>
      <c r="R247" s="289"/>
      <c r="S247" s="289"/>
      <c r="T247" s="289"/>
      <c r="U247" s="290"/>
      <c r="V247" s="291">
        <f t="shared" si="44"/>
        <v>0</v>
      </c>
      <c r="W247" s="288"/>
      <c r="X247" s="289"/>
      <c r="Y247" s="289"/>
      <c r="Z247" s="751"/>
      <c r="AA247" s="291">
        <f t="shared" si="45"/>
        <v>0</v>
      </c>
      <c r="AB247" s="746"/>
    </row>
    <row r="248" spans="3:28" x14ac:dyDescent="0.4">
      <c r="C248" s="293"/>
      <c r="D248" s="293"/>
      <c r="E248" s="294"/>
      <c r="F248" s="295">
        <f>F247</f>
        <v>11</v>
      </c>
      <c r="G248" s="295" t="s">
        <v>252</v>
      </c>
      <c r="H248" s="296">
        <v>9603</v>
      </c>
      <c r="I248" s="297" t="s">
        <v>255</v>
      </c>
      <c r="J248" s="298"/>
      <c r="K248" s="299"/>
      <c r="L248" s="299">
        <v>8640</v>
      </c>
      <c r="M248" s="299">
        <v>500</v>
      </c>
      <c r="N248" s="299"/>
      <c r="O248" s="299"/>
      <c r="P248" s="299">
        <v>17280</v>
      </c>
      <c r="Q248" s="299">
        <v>500</v>
      </c>
      <c r="R248" s="299"/>
      <c r="S248" s="299">
        <v>30000</v>
      </c>
      <c r="T248" s="299"/>
      <c r="U248" s="301"/>
      <c r="V248" s="302">
        <f t="shared" si="44"/>
        <v>56920</v>
      </c>
      <c r="W248" s="298">
        <v>8640</v>
      </c>
      <c r="X248" s="299">
        <v>500</v>
      </c>
      <c r="Y248" s="299">
        <v>17780</v>
      </c>
      <c r="Z248" s="754">
        <v>30000</v>
      </c>
      <c r="AA248" s="302">
        <f t="shared" si="45"/>
        <v>56920</v>
      </c>
      <c r="AB248" s="748">
        <v>56920</v>
      </c>
    </row>
    <row r="249" spans="3:28" x14ac:dyDescent="0.4">
      <c r="C249" s="293"/>
      <c r="D249" s="303"/>
      <c r="E249" s="304" t="s">
        <v>517</v>
      </c>
      <c r="F249" s="305">
        <v>10</v>
      </c>
      <c r="G249" s="305" t="s">
        <v>257</v>
      </c>
      <c r="H249" s="306"/>
      <c r="I249" s="307" t="s">
        <v>258</v>
      </c>
      <c r="J249" s="308"/>
      <c r="K249" s="309"/>
      <c r="L249" s="309"/>
      <c r="M249" s="309"/>
      <c r="N249" s="309"/>
      <c r="O249" s="309"/>
      <c r="P249" s="309"/>
      <c r="Q249" s="309"/>
      <c r="R249" s="309"/>
      <c r="S249" s="309"/>
      <c r="T249" s="309"/>
      <c r="U249" s="310"/>
      <c r="V249" s="311">
        <f t="shared" si="44"/>
        <v>0</v>
      </c>
      <c r="W249" s="308"/>
      <c r="X249" s="309"/>
      <c r="Y249" s="309"/>
      <c r="Z249" s="755"/>
      <c r="AA249" s="311">
        <f t="shared" si="45"/>
        <v>0</v>
      </c>
      <c r="AB249" s="749"/>
    </row>
    <row r="250" spans="3:28" x14ac:dyDescent="0.4">
      <c r="C250" s="293"/>
      <c r="D250" s="293"/>
      <c r="E250" s="294"/>
      <c r="F250" s="305">
        <f>F249</f>
        <v>10</v>
      </c>
      <c r="G250" s="305" t="s">
        <v>257</v>
      </c>
      <c r="H250" s="296"/>
      <c r="I250" s="297" t="s">
        <v>259</v>
      </c>
      <c r="J250" s="298"/>
      <c r="K250" s="299"/>
      <c r="L250" s="299"/>
      <c r="M250" s="299"/>
      <c r="N250" s="299"/>
      <c r="O250" s="299"/>
      <c r="P250" s="299"/>
      <c r="Q250" s="299"/>
      <c r="R250" s="299"/>
      <c r="S250" s="299"/>
      <c r="T250" s="299"/>
      <c r="U250" s="301"/>
      <c r="V250" s="302">
        <f t="shared" si="44"/>
        <v>0</v>
      </c>
      <c r="W250" s="298"/>
      <c r="X250" s="299"/>
      <c r="Y250" s="299"/>
      <c r="Z250" s="754"/>
      <c r="AA250" s="302">
        <f t="shared" si="45"/>
        <v>0</v>
      </c>
      <c r="AB250" s="748"/>
    </row>
    <row r="251" spans="3:28" x14ac:dyDescent="0.4">
      <c r="C251" s="293"/>
      <c r="D251" s="293"/>
      <c r="E251" s="304" t="s">
        <v>518</v>
      </c>
      <c r="F251" s="305">
        <v>10</v>
      </c>
      <c r="G251" s="305" t="s">
        <v>252</v>
      </c>
      <c r="H251" s="599"/>
      <c r="I251" s="307" t="s">
        <v>258</v>
      </c>
      <c r="J251" s="308"/>
      <c r="K251" s="309"/>
      <c r="L251" s="309"/>
      <c r="M251" s="309"/>
      <c r="N251" s="309"/>
      <c r="O251" s="309"/>
      <c r="P251" s="309"/>
      <c r="Q251" s="309"/>
      <c r="R251" s="309"/>
      <c r="S251" s="309"/>
      <c r="T251" s="309"/>
      <c r="U251" s="310"/>
      <c r="V251" s="311">
        <f t="shared" si="44"/>
        <v>0</v>
      </c>
      <c r="W251" s="308"/>
      <c r="X251" s="309"/>
      <c r="Y251" s="309"/>
      <c r="Z251" s="755"/>
      <c r="AA251" s="311">
        <f t="shared" si="45"/>
        <v>0</v>
      </c>
      <c r="AB251" s="749"/>
    </row>
    <row r="252" spans="3:28" x14ac:dyDescent="0.4">
      <c r="C252" s="293"/>
      <c r="D252" s="293"/>
      <c r="E252" s="294"/>
      <c r="F252" s="313">
        <f>F251</f>
        <v>10</v>
      </c>
      <c r="G252" s="313" t="s">
        <v>252</v>
      </c>
      <c r="H252" s="296">
        <v>15432</v>
      </c>
      <c r="I252" s="297" t="s">
        <v>259</v>
      </c>
      <c r="J252" s="298">
        <v>16000</v>
      </c>
      <c r="K252" s="299"/>
      <c r="L252" s="299">
        <v>32200</v>
      </c>
      <c r="M252" s="299"/>
      <c r="N252" s="299">
        <v>16000</v>
      </c>
      <c r="O252" s="299">
        <v>9720</v>
      </c>
      <c r="P252" s="299">
        <v>16000</v>
      </c>
      <c r="Q252" s="299"/>
      <c r="R252" s="299">
        <v>32200</v>
      </c>
      <c r="S252" s="299"/>
      <c r="T252" s="299">
        <v>16000</v>
      </c>
      <c r="U252" s="301">
        <v>16200</v>
      </c>
      <c r="V252" s="302">
        <f t="shared" si="44"/>
        <v>154320</v>
      </c>
      <c r="W252" s="298">
        <v>48200</v>
      </c>
      <c r="X252" s="299">
        <v>25720</v>
      </c>
      <c r="Y252" s="299">
        <v>48200</v>
      </c>
      <c r="Z252" s="754">
        <v>32200</v>
      </c>
      <c r="AA252" s="302">
        <f t="shared" si="45"/>
        <v>154320</v>
      </c>
      <c r="AB252" s="748">
        <v>154320</v>
      </c>
    </row>
    <row r="253" spans="3:28" x14ac:dyDescent="0.4">
      <c r="C253" s="293"/>
      <c r="D253" s="293"/>
      <c r="E253" s="304" t="s">
        <v>519</v>
      </c>
      <c r="F253" s="313">
        <v>10</v>
      </c>
      <c r="G253" s="313" t="s">
        <v>252</v>
      </c>
      <c r="H253" s="306"/>
      <c r="I253" s="307" t="s">
        <v>258</v>
      </c>
      <c r="J253" s="314"/>
      <c r="K253" s="315"/>
      <c r="L253" s="315"/>
      <c r="M253" s="315"/>
      <c r="N253" s="315"/>
      <c r="O253" s="315"/>
      <c r="P253" s="315"/>
      <c r="Q253" s="315"/>
      <c r="R253" s="315"/>
      <c r="S253" s="315"/>
      <c r="T253" s="315"/>
      <c r="U253" s="317"/>
      <c r="V253" s="318">
        <f t="shared" si="44"/>
        <v>0</v>
      </c>
      <c r="W253" s="314"/>
      <c r="X253" s="315"/>
      <c r="Y253" s="315"/>
      <c r="Z253" s="756"/>
      <c r="AA253" s="318">
        <f t="shared" si="45"/>
        <v>0</v>
      </c>
      <c r="AB253" s="304"/>
    </row>
    <row r="254" spans="3:28" x14ac:dyDescent="0.4">
      <c r="C254" s="293"/>
      <c r="D254" s="293"/>
      <c r="E254" s="294"/>
      <c r="F254" s="313">
        <f>F253</f>
        <v>10</v>
      </c>
      <c r="G254" s="313" t="s">
        <v>252</v>
      </c>
      <c r="H254" s="296">
        <v>19168</v>
      </c>
      <c r="I254" s="297" t="s">
        <v>259</v>
      </c>
      <c r="J254" s="298">
        <v>11100</v>
      </c>
      <c r="K254" s="299">
        <v>136000</v>
      </c>
      <c r="L254" s="299">
        <v>209513</v>
      </c>
      <c r="M254" s="299">
        <v>9497</v>
      </c>
      <c r="N254" s="299">
        <v>135000</v>
      </c>
      <c r="O254" s="299">
        <v>192693</v>
      </c>
      <c r="P254" s="299">
        <v>8000</v>
      </c>
      <c r="Q254" s="299">
        <v>145000</v>
      </c>
      <c r="R254" s="299">
        <v>193190</v>
      </c>
      <c r="S254" s="299">
        <v>11000</v>
      </c>
      <c r="T254" s="299">
        <v>135000</v>
      </c>
      <c r="U254" s="301">
        <v>194090</v>
      </c>
      <c r="V254" s="302">
        <f t="shared" si="44"/>
        <v>1380083</v>
      </c>
      <c r="W254" s="298">
        <v>356613</v>
      </c>
      <c r="X254" s="299">
        <v>337190</v>
      </c>
      <c r="Y254" s="299">
        <v>346190</v>
      </c>
      <c r="Z254" s="754">
        <v>340090</v>
      </c>
      <c r="AA254" s="302">
        <f t="shared" si="45"/>
        <v>1380083</v>
      </c>
      <c r="AB254" s="748">
        <v>1380083</v>
      </c>
    </row>
    <row r="255" spans="3:28" x14ac:dyDescent="0.4">
      <c r="C255" s="293"/>
      <c r="D255" s="303"/>
      <c r="E255" s="319" t="s">
        <v>520</v>
      </c>
      <c r="F255" s="320">
        <v>8</v>
      </c>
      <c r="G255" s="321" t="s">
        <v>257</v>
      </c>
      <c r="H255" s="306"/>
      <c r="I255" s="307" t="s">
        <v>258</v>
      </c>
      <c r="J255" s="308"/>
      <c r="K255" s="309"/>
      <c r="L255" s="309"/>
      <c r="M255" s="309"/>
      <c r="N255" s="309"/>
      <c r="O255" s="309"/>
      <c r="P255" s="309"/>
      <c r="Q255" s="309"/>
      <c r="R255" s="309"/>
      <c r="S255" s="309"/>
      <c r="T255" s="309"/>
      <c r="U255" s="310"/>
      <c r="V255" s="311">
        <f t="shared" si="44"/>
        <v>0</v>
      </c>
      <c r="W255" s="308"/>
      <c r="X255" s="309"/>
      <c r="Y255" s="309"/>
      <c r="Z255" s="755"/>
      <c r="AA255" s="311">
        <f t="shared" si="45"/>
        <v>0</v>
      </c>
      <c r="AB255" s="749"/>
    </row>
    <row r="256" spans="3:28" x14ac:dyDescent="0.4">
      <c r="C256" s="293"/>
      <c r="D256" s="293"/>
      <c r="E256" s="322"/>
      <c r="F256" s="320">
        <f>F255</f>
        <v>8</v>
      </c>
      <c r="G256" s="321" t="s">
        <v>257</v>
      </c>
      <c r="H256" s="296">
        <v>5002</v>
      </c>
      <c r="I256" s="297" t="s">
        <v>259</v>
      </c>
      <c r="J256" s="298"/>
      <c r="K256" s="299">
        <v>1500</v>
      </c>
      <c r="L256" s="299">
        <v>8825</v>
      </c>
      <c r="M256" s="299">
        <v>1200</v>
      </c>
      <c r="N256" s="299"/>
      <c r="O256" s="299">
        <v>13000</v>
      </c>
      <c r="P256" s="299"/>
      <c r="Q256" s="299">
        <v>2500</v>
      </c>
      <c r="R256" s="299">
        <v>13000</v>
      </c>
      <c r="S256" s="299">
        <v>1000</v>
      </c>
      <c r="T256" s="299"/>
      <c r="U256" s="301">
        <v>14000</v>
      </c>
      <c r="V256" s="302">
        <f t="shared" si="44"/>
        <v>55025</v>
      </c>
      <c r="W256" s="298">
        <v>10325</v>
      </c>
      <c r="X256" s="299">
        <v>14200</v>
      </c>
      <c r="Y256" s="299">
        <v>15500</v>
      </c>
      <c r="Z256" s="754">
        <v>15000</v>
      </c>
      <c r="AA256" s="302">
        <f t="shared" si="45"/>
        <v>55025</v>
      </c>
      <c r="AB256" s="748">
        <v>55025</v>
      </c>
    </row>
    <row r="257" spans="3:28" x14ac:dyDescent="0.4">
      <c r="C257" s="293"/>
      <c r="D257" s="303"/>
      <c r="E257" s="319" t="s">
        <v>521</v>
      </c>
      <c r="F257" s="320">
        <v>8</v>
      </c>
      <c r="G257" s="321" t="s">
        <v>257</v>
      </c>
      <c r="H257" s="306"/>
      <c r="I257" s="307" t="s">
        <v>258</v>
      </c>
      <c r="J257" s="308"/>
      <c r="K257" s="309"/>
      <c r="L257" s="309"/>
      <c r="M257" s="309"/>
      <c r="N257" s="309"/>
      <c r="O257" s="309"/>
      <c r="P257" s="309"/>
      <c r="Q257" s="309"/>
      <c r="R257" s="309"/>
      <c r="S257" s="309"/>
      <c r="T257" s="309"/>
      <c r="U257" s="310"/>
      <c r="V257" s="311">
        <f t="shared" si="44"/>
        <v>0</v>
      </c>
      <c r="W257" s="308"/>
      <c r="X257" s="309"/>
      <c r="Y257" s="309"/>
      <c r="Z257" s="755"/>
      <c r="AA257" s="311">
        <f t="shared" si="45"/>
        <v>0</v>
      </c>
      <c r="AB257" s="749"/>
    </row>
    <row r="258" spans="3:28" x14ac:dyDescent="0.4">
      <c r="C258" s="293"/>
      <c r="D258" s="293"/>
      <c r="E258" s="322"/>
      <c r="F258" s="320">
        <f>F257</f>
        <v>8</v>
      </c>
      <c r="G258" s="321" t="s">
        <v>257</v>
      </c>
      <c r="H258" s="296">
        <v>8213</v>
      </c>
      <c r="I258" s="297" t="s">
        <v>259</v>
      </c>
      <c r="J258" s="298"/>
      <c r="K258" s="299">
        <v>11500</v>
      </c>
      <c r="L258" s="299">
        <v>19450</v>
      </c>
      <c r="M258" s="299">
        <v>1000</v>
      </c>
      <c r="N258" s="299"/>
      <c r="O258" s="299">
        <v>10325</v>
      </c>
      <c r="P258" s="299">
        <v>10000</v>
      </c>
      <c r="Q258" s="299">
        <v>3000</v>
      </c>
      <c r="R258" s="299">
        <v>18700</v>
      </c>
      <c r="S258" s="299">
        <v>23000</v>
      </c>
      <c r="T258" s="299">
        <v>30000</v>
      </c>
      <c r="U258" s="301">
        <v>45500</v>
      </c>
      <c r="V258" s="302">
        <f t="shared" si="44"/>
        <v>172475</v>
      </c>
      <c r="W258" s="298">
        <v>30950</v>
      </c>
      <c r="X258" s="299">
        <v>11325</v>
      </c>
      <c r="Y258" s="299">
        <v>31700</v>
      </c>
      <c r="Z258" s="754">
        <v>98500</v>
      </c>
      <c r="AA258" s="302">
        <f t="shared" si="45"/>
        <v>172475</v>
      </c>
      <c r="AB258" s="748">
        <v>172475</v>
      </c>
    </row>
    <row r="259" spans="3:28" ht="19.2" x14ac:dyDescent="0.4">
      <c r="C259" s="332"/>
      <c r="D259" s="334"/>
      <c r="F259" s="335" t="s">
        <v>282</v>
      </c>
      <c r="G259" s="335" t="s">
        <v>257</v>
      </c>
      <c r="H259" s="336" t="s">
        <v>96</v>
      </c>
      <c r="I259" s="337" t="s">
        <v>253</v>
      </c>
      <c r="J259" s="338">
        <f t="shared" ref="J259:U259" si="46">SUMIF($I$186:$I$233,$I$234,J$186:J$233)</f>
        <v>0</v>
      </c>
      <c r="K259" s="339">
        <f t="shared" si="46"/>
        <v>0</v>
      </c>
      <c r="L259" s="339">
        <f t="shared" si="46"/>
        <v>0</v>
      </c>
      <c r="M259" s="339">
        <f t="shared" si="46"/>
        <v>0</v>
      </c>
      <c r="N259" s="339">
        <f t="shared" si="46"/>
        <v>0</v>
      </c>
      <c r="O259" s="339">
        <f t="shared" si="46"/>
        <v>0</v>
      </c>
      <c r="P259" s="339">
        <f t="shared" si="46"/>
        <v>0</v>
      </c>
      <c r="Q259" s="339">
        <f t="shared" si="46"/>
        <v>0</v>
      </c>
      <c r="R259" s="339">
        <f t="shared" si="46"/>
        <v>0</v>
      </c>
      <c r="S259" s="339">
        <f t="shared" si="46"/>
        <v>0</v>
      </c>
      <c r="T259" s="339">
        <f t="shared" si="46"/>
        <v>0</v>
      </c>
      <c r="U259" s="340">
        <f t="shared" si="46"/>
        <v>0</v>
      </c>
      <c r="V259" s="318">
        <f t="shared" si="44"/>
        <v>0</v>
      </c>
      <c r="W259" s="338"/>
      <c r="X259" s="339"/>
      <c r="Y259" s="339"/>
      <c r="Z259" s="757"/>
      <c r="AA259" s="318">
        <f t="shared" si="45"/>
        <v>0</v>
      </c>
      <c r="AB259" s="318"/>
    </row>
    <row r="260" spans="3:28" ht="19.2" x14ac:dyDescent="0.4">
      <c r="C260" s="332"/>
      <c r="D260" s="334" t="s">
        <v>284</v>
      </c>
      <c r="F260" s="335" t="s">
        <v>282</v>
      </c>
      <c r="G260" s="335" t="s">
        <v>257</v>
      </c>
      <c r="H260" s="341"/>
      <c r="I260" s="342" t="s">
        <v>255</v>
      </c>
      <c r="J260" s="343">
        <f>SUM(J245:J258)</f>
        <v>29500</v>
      </c>
      <c r="K260" s="344">
        <f t="shared" ref="K260:U260" si="47">SUM(K245:K258)</f>
        <v>149000</v>
      </c>
      <c r="L260" s="344">
        <f t="shared" si="47"/>
        <v>489488</v>
      </c>
      <c r="M260" s="344">
        <f t="shared" si="47"/>
        <v>17897</v>
      </c>
      <c r="N260" s="344">
        <f t="shared" si="47"/>
        <v>151750</v>
      </c>
      <c r="O260" s="344">
        <f t="shared" si="47"/>
        <v>297238</v>
      </c>
      <c r="P260" s="344">
        <f t="shared" si="47"/>
        <v>52380</v>
      </c>
      <c r="Q260" s="344">
        <f t="shared" si="47"/>
        <v>153900</v>
      </c>
      <c r="R260" s="344">
        <f t="shared" si="47"/>
        <v>257090</v>
      </c>
      <c r="S260" s="344">
        <f t="shared" si="47"/>
        <v>67000</v>
      </c>
      <c r="T260" s="344">
        <f t="shared" si="47"/>
        <v>181550</v>
      </c>
      <c r="U260" s="345">
        <f t="shared" si="47"/>
        <v>275490</v>
      </c>
      <c r="V260" s="302">
        <f t="shared" si="44"/>
        <v>2122283</v>
      </c>
      <c r="W260" s="343">
        <f t="shared" ref="W260:Z260" si="48">SUM(W245:W258)</f>
        <v>667988</v>
      </c>
      <c r="X260" s="344">
        <f t="shared" si="48"/>
        <v>466885</v>
      </c>
      <c r="Y260" s="344">
        <f t="shared" si="48"/>
        <v>463370</v>
      </c>
      <c r="Z260" s="758">
        <f t="shared" si="48"/>
        <v>524040</v>
      </c>
      <c r="AA260" s="302">
        <f t="shared" si="45"/>
        <v>2122283</v>
      </c>
      <c r="AB260" s="302">
        <f>SUM(AB245:AB258)</f>
        <v>2122283</v>
      </c>
    </row>
    <row r="261" spans="3:28" x14ac:dyDescent="0.4">
      <c r="C261" s="346"/>
      <c r="D261" s="347"/>
      <c r="E261" s="348"/>
      <c r="F261" s="349" t="s">
        <v>285</v>
      </c>
      <c r="G261" s="349"/>
      <c r="H261" s="350" t="s">
        <v>286</v>
      </c>
      <c r="I261" s="351" t="s">
        <v>253</v>
      </c>
      <c r="J261" s="352"/>
      <c r="K261" s="353"/>
      <c r="L261" s="353"/>
      <c r="M261" s="353"/>
      <c r="N261" s="353"/>
      <c r="O261" s="353"/>
      <c r="P261" s="353"/>
      <c r="Q261" s="353"/>
      <c r="R261" s="353"/>
      <c r="S261" s="353"/>
      <c r="T261" s="353"/>
      <c r="U261" s="354"/>
      <c r="V261" s="355"/>
      <c r="W261" s="352"/>
      <c r="X261" s="353"/>
      <c r="Y261" s="353"/>
      <c r="Z261" s="759"/>
      <c r="AA261" s="355"/>
      <c r="AB261" s="355"/>
    </row>
    <row r="262" spans="3:28" x14ac:dyDescent="0.4">
      <c r="C262" s="346"/>
      <c r="D262" s="347"/>
      <c r="E262" s="348"/>
      <c r="F262" s="349" t="s">
        <v>285</v>
      </c>
      <c r="G262" s="349"/>
      <c r="H262" s="356"/>
      <c r="I262" s="357" t="s">
        <v>255</v>
      </c>
      <c r="J262" s="742"/>
      <c r="K262" s="743"/>
      <c r="L262" s="743"/>
      <c r="M262" s="743"/>
      <c r="N262" s="743"/>
      <c r="O262" s="743"/>
      <c r="P262" s="743"/>
      <c r="Q262" s="743"/>
      <c r="R262" s="743"/>
      <c r="S262" s="743"/>
      <c r="T262" s="743"/>
      <c r="U262" s="744"/>
      <c r="V262" s="745"/>
      <c r="W262" s="358"/>
      <c r="X262" s="359"/>
      <c r="Y262" s="359"/>
      <c r="Z262" s="760"/>
      <c r="AA262" s="361"/>
      <c r="AB262" s="361"/>
    </row>
  </sheetData>
  <autoFilter ref="C71:V123" xr:uid="{03858ED7-D310-4506-ADDE-45F21736BF11}"/>
  <mergeCells count="10">
    <mergeCell ref="W129:AA129"/>
    <mergeCell ref="W184:AA184"/>
    <mergeCell ref="J243:V243"/>
    <mergeCell ref="W243:AA243"/>
    <mergeCell ref="W5:AA5"/>
    <mergeCell ref="W70:AA70"/>
    <mergeCell ref="J184:V184"/>
    <mergeCell ref="J5:V5"/>
    <mergeCell ref="J70:V70"/>
    <mergeCell ref="J129:V129"/>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D70B-964B-4BFD-BCD1-2A7995591CD1}">
  <sheetPr>
    <tabColor theme="7" tint="0.59999389629810485"/>
    <pageSetUpPr fitToPage="1"/>
  </sheetPr>
  <dimension ref="A1:AH69"/>
  <sheetViews>
    <sheetView showGridLines="0" showZeros="0" zoomScale="70" zoomScaleNormal="70" workbookViewId="0">
      <pane xSplit="8" ySplit="7" topLeftCell="I8" activePane="bottomRight" state="frozen"/>
      <selection activeCell="J41" sqref="J41"/>
      <selection pane="topRight" activeCell="J41" sqref="J41"/>
      <selection pane="bottomLeft" activeCell="J41" sqref="J41"/>
      <selection pane="bottomRight" activeCell="J41" sqref="J41"/>
    </sheetView>
  </sheetViews>
  <sheetFormatPr defaultColWidth="8.8984375" defaultRowHeight="17.399999999999999" outlineLevelCol="1" x14ac:dyDescent="0.4"/>
  <cols>
    <col min="1" max="1" width="8.8984375" style="38" hidden="1" customWidth="1" outlineLevel="1"/>
    <col min="2" max="2" width="3.5" style="38" customWidth="1" collapsed="1"/>
    <col min="3" max="4" width="8.8984375" style="38"/>
    <col min="5" max="5" width="24.5" style="38" customWidth="1"/>
    <col min="6" max="7" width="22.5" style="38" hidden="1" customWidth="1" outlineLevel="1"/>
    <col min="8" max="8" width="12.09765625" style="5" customWidth="1" collapsed="1"/>
    <col min="9" max="9" width="10.5" style="266" customWidth="1"/>
    <col min="10" max="21" width="10.5" style="38" customWidth="1"/>
    <col min="22" max="22" width="10.5" style="267" customWidth="1"/>
    <col min="23" max="23" width="10.5" style="38" hidden="1" customWidth="1" outlineLevel="1" collapsed="1"/>
    <col min="24" max="25" width="8.8984375" style="38" hidden="1" customWidth="1" outlineLevel="1"/>
    <col min="26" max="31" width="0" style="38" hidden="1" customWidth="1" outlineLevel="1"/>
    <col min="32" max="32" width="8.8984375" style="38" collapsed="1"/>
    <col min="33" max="33" width="8.8984375" style="38"/>
    <col min="34" max="34" width="13.5" style="38" bestFit="1" customWidth="1"/>
    <col min="35" max="35" width="14.5" style="38" bestFit="1" customWidth="1"/>
    <col min="36" max="16384" width="8.8984375" style="38"/>
  </cols>
  <sheetData>
    <row r="1" spans="1:34" ht="33" x14ac:dyDescent="0.4">
      <c r="C1" s="265" t="s">
        <v>233</v>
      </c>
      <c r="Y1" s="38" t="s">
        <v>437</v>
      </c>
      <c r="AA1" s="38">
        <f>+V11+V17+V19+V25+V29+V31+V37+V23+V35+V41+V43+V45+V47+V49+V51+V53+V55</f>
        <v>100</v>
      </c>
    </row>
    <row r="2" spans="1:34" ht="21" x14ac:dyDescent="0.4">
      <c r="C2" s="725" t="s">
        <v>438</v>
      </c>
      <c r="V2" s="269"/>
    </row>
    <row r="3" spans="1:34" ht="21" x14ac:dyDescent="0.4">
      <c r="C3" s="268" t="s">
        <v>439</v>
      </c>
      <c r="V3" s="269"/>
    </row>
    <row r="4" spans="1:34" ht="21" x14ac:dyDescent="0.4">
      <c r="C4" s="725" t="s">
        <v>440</v>
      </c>
      <c r="V4" s="269"/>
    </row>
    <row r="5" spans="1:34" ht="21" x14ac:dyDescent="0.4">
      <c r="C5" s="725" t="s">
        <v>441</v>
      </c>
      <c r="V5" s="269" t="s">
        <v>236</v>
      </c>
    </row>
    <row r="6" spans="1:34" x14ac:dyDescent="0.4">
      <c r="C6" s="270"/>
      <c r="D6" s="270"/>
      <c r="E6" s="271"/>
      <c r="F6" s="272"/>
      <c r="G6" s="272"/>
      <c r="H6" s="273"/>
      <c r="I6" s="270"/>
      <c r="J6" s="1916" t="s">
        <v>442</v>
      </c>
      <c r="K6" s="1917"/>
      <c r="L6" s="1917"/>
      <c r="M6" s="1917"/>
      <c r="N6" s="1917"/>
      <c r="O6" s="1917"/>
      <c r="P6" s="1917"/>
      <c r="Q6" s="1917"/>
      <c r="R6" s="1917"/>
      <c r="S6" s="1917"/>
      <c r="T6" s="1917"/>
      <c r="U6" s="1917"/>
      <c r="V6" s="1915"/>
    </row>
    <row r="7" spans="1:34" x14ac:dyDescent="0.4">
      <c r="A7" s="274" t="s">
        <v>443</v>
      </c>
      <c r="C7" s="275" t="s">
        <v>444</v>
      </c>
      <c r="D7" s="275" t="s">
        <v>240</v>
      </c>
      <c r="E7" s="276" t="s">
        <v>241</v>
      </c>
      <c r="F7" s="277" t="s">
        <v>242</v>
      </c>
      <c r="G7" s="277" t="s">
        <v>243</v>
      </c>
      <c r="H7" s="278" t="s">
        <v>445</v>
      </c>
      <c r="I7" s="279" t="s">
        <v>446</v>
      </c>
      <c r="J7" s="279" t="s">
        <v>246</v>
      </c>
      <c r="K7" s="280" t="s">
        <v>247</v>
      </c>
      <c r="L7" s="280" t="s">
        <v>177</v>
      </c>
      <c r="M7" s="280" t="s">
        <v>178</v>
      </c>
      <c r="N7" s="280" t="s">
        <v>179</v>
      </c>
      <c r="O7" s="280" t="s">
        <v>180</v>
      </c>
      <c r="P7" s="280" t="s">
        <v>181</v>
      </c>
      <c r="Q7" s="280" t="s">
        <v>182</v>
      </c>
      <c r="R7" s="280" t="s">
        <v>183</v>
      </c>
      <c r="S7" s="280" t="s">
        <v>184</v>
      </c>
      <c r="T7" s="280" t="s">
        <v>185</v>
      </c>
      <c r="U7" s="281" t="s">
        <v>186</v>
      </c>
      <c r="V7" s="282" t="s">
        <v>447</v>
      </c>
    </row>
    <row r="8" spans="1:34" x14ac:dyDescent="0.4">
      <c r="A8" s="38">
        <v>4</v>
      </c>
      <c r="C8" s="283" t="s">
        <v>448</v>
      </c>
      <c r="D8" s="283" t="s">
        <v>250</v>
      </c>
      <c r="E8" s="284" t="s">
        <v>449</v>
      </c>
      <c r="F8" s="285">
        <v>8</v>
      </c>
      <c r="G8" s="285" t="s">
        <v>252</v>
      </c>
      <c r="H8" s="286">
        <v>100000</v>
      </c>
      <c r="I8" s="287" t="s">
        <v>450</v>
      </c>
      <c r="J8" s="288">
        <f>_xlfn.XLOOKUP($E8,'[5]2025 (조정0902)'!$U:$U,'[5]2025 (조정0902)'!G:G,0,0)</f>
        <v>1</v>
      </c>
      <c r="K8" s="289">
        <f>_xlfn.XLOOKUP($E8,'[5]2025 (조정0902)'!$U:$U,'[5]2025 (조정0902)'!H:H,0,0)</f>
        <v>1</v>
      </c>
      <c r="L8" s="289">
        <f>_xlfn.XLOOKUP($E8,'[5]2025 (조정0902)'!$U:$U,'[5]2025 (조정0902)'!I:I,0,0)</f>
        <v>1</v>
      </c>
      <c r="M8" s="289">
        <f>_xlfn.XLOOKUP($E8,'[5]2025 (조정0902)'!$U:$U,'[5]2025 (조정0902)'!J:J,0,0)</f>
        <v>1</v>
      </c>
      <c r="N8" s="289">
        <f>_xlfn.XLOOKUP($E8,'[5]2025 (조정0902)'!$U:$U,'[5]2025 (조정0902)'!K:K,0,0)</f>
        <v>1</v>
      </c>
      <c r="O8" s="289">
        <f>_xlfn.XLOOKUP($E8,'[5]2025 (조정0902)'!$U:$U,'[5]2025 (조정0902)'!L:L,0,0)</f>
        <v>1</v>
      </c>
      <c r="P8" s="289">
        <f>_xlfn.XLOOKUP($E8,'[5]2025 (조정0902)'!$U:$U,'[5]2025 (조정0902)'!M:M,0,0)</f>
        <v>1</v>
      </c>
      <c r="Q8" s="289">
        <f>_xlfn.XLOOKUP($E8,'[5]2025 (조정0902)'!$U:$U,'[5]2025 (조정0902)'!N:N,0,0)</f>
        <v>1</v>
      </c>
      <c r="R8" s="289">
        <f>_xlfn.XLOOKUP($E8,'[5]2025 (조정0902)'!$U:$U,'[5]2025 (조정0902)'!O:O,0,0)</f>
        <v>1</v>
      </c>
      <c r="S8" s="289">
        <f>_xlfn.XLOOKUP($E8,'[5]2025 (조정0902)'!$U:$U,'[5]2025 (조정0902)'!P:P,0,0)</f>
        <v>1</v>
      </c>
      <c r="T8" s="289">
        <f>_xlfn.XLOOKUP($E8,'[5]2025 (조정0902)'!$U:$U,'[5]2025 (조정0902)'!Q:Q,0,0)</f>
        <v>1</v>
      </c>
      <c r="U8" s="290">
        <f>_xlfn.XLOOKUP($E8,'[5]2025 (조정0902)'!$U:$U,'[5]2025 (조정0902)'!R:R,0,0)</f>
        <v>1</v>
      </c>
      <c r="V8" s="291">
        <f t="shared" ref="V8:V59" si="0">SUM(J8:U8)</f>
        <v>12</v>
      </c>
      <c r="W8" s="292" t="s">
        <v>451</v>
      </c>
      <c r="AB8" s="38">
        <f t="shared" ref="AB8:AB59" si="1">SUM(J8:L8)</f>
        <v>3</v>
      </c>
      <c r="AC8" s="38">
        <f t="shared" ref="AC8:AC59" si="2">SUM(M8:O8)</f>
        <v>3</v>
      </c>
      <c r="AD8" s="38">
        <f t="shared" ref="AD8:AD59" si="3">SUM(P8:R8)</f>
        <v>3</v>
      </c>
      <c r="AE8" s="38">
        <f t="shared" ref="AE8:AE59" si="4">SUM(S8:U8)</f>
        <v>3</v>
      </c>
    </row>
    <row r="9" spans="1:34" x14ac:dyDescent="0.4">
      <c r="A9" s="38">
        <v>5</v>
      </c>
      <c r="C9" s="293"/>
      <c r="D9" s="293"/>
      <c r="E9" s="294"/>
      <c r="F9" s="295">
        <v>8</v>
      </c>
      <c r="G9" s="295" t="s">
        <v>252</v>
      </c>
      <c r="H9" s="296">
        <f>H8</f>
        <v>100000</v>
      </c>
      <c r="I9" s="297" t="s">
        <v>452</v>
      </c>
      <c r="J9" s="298"/>
      <c r="K9" s="299"/>
      <c r="L9" s="300">
        <v>3</v>
      </c>
      <c r="M9" s="300">
        <f>1+1+1</f>
        <v>3</v>
      </c>
      <c r="N9" s="299"/>
      <c r="O9" s="299"/>
      <c r="P9" s="299"/>
      <c r="Q9" s="299"/>
      <c r="R9" s="299"/>
      <c r="S9" s="299">
        <v>1</v>
      </c>
      <c r="T9" s="299"/>
      <c r="U9" s="301"/>
      <c r="V9" s="302">
        <f t="shared" si="0"/>
        <v>7</v>
      </c>
      <c r="AB9" s="38">
        <f t="shared" si="1"/>
        <v>3</v>
      </c>
      <c r="AC9" s="38">
        <f t="shared" si="2"/>
        <v>3</v>
      </c>
      <c r="AD9" s="38">
        <f t="shared" si="3"/>
        <v>0</v>
      </c>
      <c r="AE9" s="38">
        <f t="shared" si="4"/>
        <v>1</v>
      </c>
      <c r="AG9" s="38">
        <f>+V9*H9</f>
        <v>700000</v>
      </c>
      <c r="AH9" s="38">
        <f>+AG9*5050</f>
        <v>3535000000</v>
      </c>
    </row>
    <row r="10" spans="1:34" x14ac:dyDescent="0.4">
      <c r="A10" s="38">
        <v>6</v>
      </c>
      <c r="C10" s="293"/>
      <c r="D10" s="303"/>
      <c r="E10" s="304" t="s">
        <v>453</v>
      </c>
      <c r="F10" s="305">
        <v>4</v>
      </c>
      <c r="G10" s="305" t="s">
        <v>257</v>
      </c>
      <c r="H10" s="306">
        <v>37000</v>
      </c>
      <c r="I10" s="307" t="s">
        <v>258</v>
      </c>
      <c r="J10" s="308">
        <f>_xlfn.XLOOKUP($E10,'[5]2025 (조정0902)'!$U:$U,'[5]2025 (조정0902)'!G:G,0,0)</f>
        <v>1</v>
      </c>
      <c r="K10" s="309">
        <f>_xlfn.XLOOKUP($E10,'[5]2025 (조정0902)'!$U:$U,'[5]2025 (조정0902)'!H:H,0,0)</f>
        <v>0</v>
      </c>
      <c r="L10" s="309">
        <f>_xlfn.XLOOKUP($E10,'[5]2025 (조정0902)'!$U:$U,'[5]2025 (조정0902)'!I:I,0,0)</f>
        <v>0</v>
      </c>
      <c r="M10" s="309">
        <f>_xlfn.XLOOKUP($E10,'[5]2025 (조정0902)'!$U:$U,'[5]2025 (조정0902)'!J:J,0,0)</f>
        <v>0</v>
      </c>
      <c r="N10" s="309">
        <f>_xlfn.XLOOKUP($E10,'[5]2025 (조정0902)'!$U:$U,'[5]2025 (조정0902)'!K:K,0,0)</f>
        <v>0</v>
      </c>
      <c r="O10" s="309">
        <f>_xlfn.XLOOKUP($E10,'[5]2025 (조정0902)'!$U:$U,'[5]2025 (조정0902)'!L:L,0,0)</f>
        <v>0</v>
      </c>
      <c r="P10" s="309">
        <f>_xlfn.XLOOKUP($E10,'[5]2025 (조정0902)'!$U:$U,'[5]2025 (조정0902)'!M:M,0,0)</f>
        <v>0</v>
      </c>
      <c r="Q10" s="309">
        <f>_xlfn.XLOOKUP($E10,'[5]2025 (조정0902)'!$U:$U,'[5]2025 (조정0902)'!N:N,0,0)</f>
        <v>0</v>
      </c>
      <c r="R10" s="309">
        <f>_xlfn.XLOOKUP($E10,'[5]2025 (조정0902)'!$U:$U,'[5]2025 (조정0902)'!O:O,0,0)</f>
        <v>0</v>
      </c>
      <c r="S10" s="309">
        <f>_xlfn.XLOOKUP($E10,'[5]2025 (조정0902)'!$U:$U,'[5]2025 (조정0902)'!P:P,0,0)</f>
        <v>0</v>
      </c>
      <c r="T10" s="309">
        <f>_xlfn.XLOOKUP($E10,'[5]2025 (조정0902)'!$U:$U,'[5]2025 (조정0902)'!Q:Q,0,0)</f>
        <v>0</v>
      </c>
      <c r="U10" s="310">
        <f>_xlfn.XLOOKUP($E10,'[5]2025 (조정0902)'!$U:$U,'[5]2025 (조정0902)'!R:R,0,0)</f>
        <v>0</v>
      </c>
      <c r="V10" s="311">
        <f t="shared" si="0"/>
        <v>1</v>
      </c>
      <c r="AB10" s="38">
        <f t="shared" si="1"/>
        <v>1</v>
      </c>
      <c r="AC10" s="38">
        <f t="shared" si="2"/>
        <v>0</v>
      </c>
      <c r="AD10" s="38">
        <f t="shared" si="3"/>
        <v>0</v>
      </c>
      <c r="AE10" s="38">
        <f t="shared" si="4"/>
        <v>0</v>
      </c>
    </row>
    <row r="11" spans="1:34" x14ac:dyDescent="0.4">
      <c r="A11" s="38">
        <v>7</v>
      </c>
      <c r="C11" s="293"/>
      <c r="D11" s="293"/>
      <c r="E11" s="294"/>
      <c r="F11" s="305">
        <v>4</v>
      </c>
      <c r="G11" s="305" t="s">
        <v>257</v>
      </c>
      <c r="H11" s="296">
        <f>H10</f>
        <v>37000</v>
      </c>
      <c r="I11" s="297" t="s">
        <v>259</v>
      </c>
      <c r="J11" s="298"/>
      <c r="K11" s="300">
        <v>1</v>
      </c>
      <c r="L11" s="299"/>
      <c r="M11" s="299"/>
      <c r="N11" s="299"/>
      <c r="O11" s="299"/>
      <c r="P11" s="299"/>
      <c r="Q11" s="299"/>
      <c r="R11" s="299"/>
      <c r="S11" s="299"/>
      <c r="T11" s="299"/>
      <c r="U11" s="301"/>
      <c r="V11" s="302">
        <f t="shared" si="0"/>
        <v>1</v>
      </c>
      <c r="AB11" s="38">
        <f t="shared" si="1"/>
        <v>1</v>
      </c>
      <c r="AC11" s="38">
        <f t="shared" si="2"/>
        <v>0</v>
      </c>
      <c r="AD11" s="38">
        <f t="shared" si="3"/>
        <v>0</v>
      </c>
      <c r="AE11" s="38">
        <f t="shared" si="4"/>
        <v>0</v>
      </c>
      <c r="AG11" s="38">
        <f>+V11*H11</f>
        <v>37000</v>
      </c>
      <c r="AH11" s="38">
        <f>+AG11*5050</f>
        <v>186850000</v>
      </c>
    </row>
    <row r="12" spans="1:34" x14ac:dyDescent="0.4">
      <c r="A12" s="38">
        <v>8</v>
      </c>
      <c r="C12" s="293"/>
      <c r="D12" s="293"/>
      <c r="E12" s="304" t="s">
        <v>260</v>
      </c>
      <c r="F12" s="305">
        <v>7</v>
      </c>
      <c r="G12" s="305" t="s">
        <v>252</v>
      </c>
      <c r="H12" s="306">
        <v>82000</v>
      </c>
      <c r="I12" s="307" t="s">
        <v>258</v>
      </c>
      <c r="J12" s="308">
        <f>_xlfn.XLOOKUP($E12,'[5]2025 (조정0902)'!$U:$U,'[5]2025 (조정0902)'!G:G,0,0)</f>
        <v>2</v>
      </c>
      <c r="K12" s="309">
        <f>_xlfn.XLOOKUP($E12,'[5]2025 (조정0902)'!$U:$U,'[5]2025 (조정0902)'!H:H,0,0)</f>
        <v>2</v>
      </c>
      <c r="L12" s="309">
        <f>_xlfn.XLOOKUP($E12,'[5]2025 (조정0902)'!$U:$U,'[5]2025 (조정0902)'!I:I,0,0)</f>
        <v>2</v>
      </c>
      <c r="M12" s="309">
        <f>_xlfn.XLOOKUP($E12,'[5]2025 (조정0902)'!$U:$U,'[5]2025 (조정0902)'!J:J,0,0)</f>
        <v>2</v>
      </c>
      <c r="N12" s="309">
        <f>_xlfn.XLOOKUP($E12,'[5]2025 (조정0902)'!$U:$U,'[5]2025 (조정0902)'!K:K,0,0)</f>
        <v>2</v>
      </c>
      <c r="O12" s="309">
        <f>_xlfn.XLOOKUP($E12,'[5]2025 (조정0902)'!$U:$U,'[5]2025 (조정0902)'!L:L,0,0)</f>
        <v>2</v>
      </c>
      <c r="P12" s="309">
        <f>_xlfn.XLOOKUP($E12,'[5]2025 (조정0902)'!$U:$U,'[5]2025 (조정0902)'!M:M,0,0)</f>
        <v>2</v>
      </c>
      <c r="Q12" s="309">
        <f>_xlfn.XLOOKUP($E12,'[5]2025 (조정0902)'!$U:$U,'[5]2025 (조정0902)'!N:N,0,0)</f>
        <v>2</v>
      </c>
      <c r="R12" s="309">
        <f>_xlfn.XLOOKUP($E12,'[5]2025 (조정0902)'!$U:$U,'[5]2025 (조정0902)'!O:O,0,0)</f>
        <v>2</v>
      </c>
      <c r="S12" s="309">
        <f>_xlfn.XLOOKUP($E12,'[5]2025 (조정0902)'!$U:$U,'[5]2025 (조정0902)'!P:P,0,0)</f>
        <v>2</v>
      </c>
      <c r="T12" s="309">
        <f>_xlfn.XLOOKUP($E12,'[5]2025 (조정0902)'!$U:$U,'[5]2025 (조정0902)'!Q:Q,0,0)</f>
        <v>3</v>
      </c>
      <c r="U12" s="310">
        <f>_xlfn.XLOOKUP($E12,'[5]2025 (조정0902)'!$U:$U,'[5]2025 (조정0902)'!R:R,0,0)</f>
        <v>3</v>
      </c>
      <c r="V12" s="311">
        <f t="shared" si="0"/>
        <v>26</v>
      </c>
      <c r="W12" s="292" t="s">
        <v>451</v>
      </c>
      <c r="AB12" s="38">
        <f t="shared" si="1"/>
        <v>6</v>
      </c>
      <c r="AC12" s="38">
        <f t="shared" si="2"/>
        <v>6</v>
      </c>
      <c r="AD12" s="38">
        <f t="shared" si="3"/>
        <v>6</v>
      </c>
      <c r="AE12" s="38">
        <f t="shared" si="4"/>
        <v>8</v>
      </c>
    </row>
    <row r="13" spans="1:34" x14ac:dyDescent="0.4">
      <c r="A13" s="38">
        <v>9</v>
      </c>
      <c r="C13" s="293"/>
      <c r="D13" s="293"/>
      <c r="E13" s="294"/>
      <c r="F13" s="313">
        <v>7</v>
      </c>
      <c r="G13" s="313" t="s">
        <v>252</v>
      </c>
      <c r="H13" s="296">
        <f>H12</f>
        <v>82000</v>
      </c>
      <c r="I13" s="297" t="s">
        <v>259</v>
      </c>
      <c r="J13" s="298"/>
      <c r="K13" s="299">
        <v>2</v>
      </c>
      <c r="L13" s="300">
        <f>2+2</f>
        <v>4</v>
      </c>
      <c r="M13" s="300">
        <f>2+2</f>
        <v>4</v>
      </c>
      <c r="N13" s="300">
        <v>2</v>
      </c>
      <c r="O13" s="299"/>
      <c r="P13" s="299"/>
      <c r="Q13" s="300">
        <f>1+1</f>
        <v>2</v>
      </c>
      <c r="R13" s="299"/>
      <c r="S13" s="300">
        <f>2+1</f>
        <v>3</v>
      </c>
      <c r="T13" s="300">
        <v>2</v>
      </c>
      <c r="U13" s="634">
        <v>7</v>
      </c>
      <c r="V13" s="302">
        <f t="shared" si="0"/>
        <v>26</v>
      </c>
      <c r="AB13" s="38">
        <f t="shared" si="1"/>
        <v>6</v>
      </c>
      <c r="AC13" s="38">
        <f t="shared" si="2"/>
        <v>6</v>
      </c>
      <c r="AD13" s="38">
        <f t="shared" si="3"/>
        <v>2</v>
      </c>
      <c r="AE13" s="38">
        <f t="shared" si="4"/>
        <v>12</v>
      </c>
      <c r="AG13" s="38">
        <f>+V13*H13</f>
        <v>2132000</v>
      </c>
      <c r="AH13" s="38">
        <f>+AG13*5050</f>
        <v>10766600000</v>
      </c>
    </row>
    <row r="14" spans="1:34" x14ac:dyDescent="0.4">
      <c r="A14" s="38">
        <v>10</v>
      </c>
      <c r="C14" s="293"/>
      <c r="D14" s="293"/>
      <c r="E14" s="304" t="s">
        <v>261</v>
      </c>
      <c r="F14" s="313">
        <v>5</v>
      </c>
      <c r="G14" s="313" t="s">
        <v>252</v>
      </c>
      <c r="H14" s="306">
        <v>86000</v>
      </c>
      <c r="I14" s="307" t="s">
        <v>258</v>
      </c>
      <c r="J14" s="314">
        <f>_xlfn.XLOOKUP($E14,'[5]2025 (조정0902)'!$U:$U,'[5]2025 (조정0902)'!G:G,0,0)</f>
        <v>1</v>
      </c>
      <c r="K14" s="315">
        <f>_xlfn.XLOOKUP($E14,'[5]2025 (조정0902)'!$U:$U,'[5]2025 (조정0902)'!H:H,0,0)</f>
        <v>1</v>
      </c>
      <c r="L14" s="315">
        <f>_xlfn.XLOOKUP($E14,'[5]2025 (조정0902)'!$U:$U,'[5]2025 (조정0902)'!I:I,0,0)</f>
        <v>1</v>
      </c>
      <c r="M14" s="315">
        <f>_xlfn.XLOOKUP($E14,'[5]2025 (조정0902)'!$U:$U,'[5]2025 (조정0902)'!J:J,0,0)</f>
        <v>0</v>
      </c>
      <c r="N14" s="315">
        <f>_xlfn.XLOOKUP($E14,'[5]2025 (조정0902)'!$U:$U,'[5]2025 (조정0902)'!K:K,0,0)</f>
        <v>0</v>
      </c>
      <c r="O14" s="315">
        <f>_xlfn.XLOOKUP($E14,'[5]2025 (조정0902)'!$U:$U,'[5]2025 (조정0902)'!L:L,0,0)</f>
        <v>0</v>
      </c>
      <c r="P14" s="315">
        <f>_xlfn.XLOOKUP($E14,'[5]2025 (조정0902)'!$U:$U,'[5]2025 (조정0902)'!M:M,0,0)</f>
        <v>0</v>
      </c>
      <c r="Q14" s="315">
        <f>_xlfn.XLOOKUP($E14,'[5]2025 (조정0902)'!$U:$U,'[5]2025 (조정0902)'!N:N,0,0)</f>
        <v>0</v>
      </c>
      <c r="R14" s="315">
        <f>_xlfn.XLOOKUP($E14,'[5]2025 (조정0902)'!$U:$U,'[5]2025 (조정0902)'!O:O,0,0)</f>
        <v>0</v>
      </c>
      <c r="S14" s="315">
        <f>_xlfn.XLOOKUP($E14,'[5]2025 (조정0902)'!$U:$U,'[5]2025 (조정0902)'!P:P,0,0)</f>
        <v>0</v>
      </c>
      <c r="T14" s="315">
        <f>_xlfn.XLOOKUP($E14,'[5]2025 (조정0902)'!$U:$U,'[5]2025 (조정0902)'!Q:Q,0,0)</f>
        <v>0</v>
      </c>
      <c r="U14" s="317">
        <f>_xlfn.XLOOKUP($E14,'[5]2025 (조정0902)'!$U:$U,'[5]2025 (조정0902)'!R:R,0,0)</f>
        <v>0</v>
      </c>
      <c r="V14" s="318">
        <f t="shared" si="0"/>
        <v>3</v>
      </c>
      <c r="W14" s="292" t="s">
        <v>451</v>
      </c>
      <c r="AB14" s="38">
        <f t="shared" si="1"/>
        <v>3</v>
      </c>
      <c r="AC14" s="38">
        <f t="shared" si="2"/>
        <v>0</v>
      </c>
      <c r="AD14" s="38">
        <f t="shared" si="3"/>
        <v>0</v>
      </c>
      <c r="AE14" s="38">
        <f t="shared" si="4"/>
        <v>0</v>
      </c>
    </row>
    <row r="15" spans="1:34" x14ac:dyDescent="0.4">
      <c r="A15" s="38">
        <v>11</v>
      </c>
      <c r="C15" s="293"/>
      <c r="D15" s="293"/>
      <c r="E15" s="294"/>
      <c r="F15" s="313">
        <v>5</v>
      </c>
      <c r="G15" s="313" t="s">
        <v>252</v>
      </c>
      <c r="H15" s="296">
        <f>H14</f>
        <v>86000</v>
      </c>
      <c r="I15" s="297" t="s">
        <v>259</v>
      </c>
      <c r="J15" s="298"/>
      <c r="K15" s="300">
        <f>1+1</f>
        <v>2</v>
      </c>
      <c r="L15" s="299">
        <v>1</v>
      </c>
      <c r="M15" s="299"/>
      <c r="N15" s="299"/>
      <c r="O15" s="299"/>
      <c r="P15" s="299"/>
      <c r="Q15" s="299"/>
      <c r="R15" s="299"/>
      <c r="S15" s="299"/>
      <c r="T15" s="299"/>
      <c r="U15" s="301"/>
      <c r="V15" s="302">
        <f t="shared" si="0"/>
        <v>3</v>
      </c>
      <c r="AB15" s="38">
        <f t="shared" si="1"/>
        <v>3</v>
      </c>
      <c r="AC15" s="38">
        <f t="shared" si="2"/>
        <v>0</v>
      </c>
      <c r="AD15" s="38">
        <f t="shared" si="3"/>
        <v>0</v>
      </c>
      <c r="AE15" s="38">
        <f t="shared" si="4"/>
        <v>0</v>
      </c>
      <c r="AG15" s="38">
        <f>+V15*H15</f>
        <v>258000</v>
      </c>
      <c r="AH15" s="38">
        <f>+AG15*5050</f>
        <v>1302900000</v>
      </c>
    </row>
    <row r="16" spans="1:34" x14ac:dyDescent="0.4">
      <c r="A16" s="38">
        <v>12</v>
      </c>
      <c r="C16" s="293"/>
      <c r="D16" s="303"/>
      <c r="E16" s="319" t="s">
        <v>20</v>
      </c>
      <c r="F16" s="320">
        <v>3</v>
      </c>
      <c r="G16" s="321" t="s">
        <v>257</v>
      </c>
      <c r="H16" s="306">
        <v>16000</v>
      </c>
      <c r="I16" s="307" t="s">
        <v>258</v>
      </c>
      <c r="J16" s="308">
        <f>_xlfn.XLOOKUP($E16,'[5]2025 (조정0902)'!$U:$U,'[5]2025 (조정0902)'!G:G,0,0)</f>
        <v>1</v>
      </c>
      <c r="K16" s="309">
        <f>_xlfn.XLOOKUP($E16,'[5]2025 (조정0902)'!$U:$U,'[5]2025 (조정0902)'!H:H,0,0)</f>
        <v>1</v>
      </c>
      <c r="L16" s="309">
        <f>_xlfn.XLOOKUP($E16,'[5]2025 (조정0902)'!$U:$U,'[5]2025 (조정0902)'!I:I,0,0)</f>
        <v>0</v>
      </c>
      <c r="M16" s="309">
        <f>_xlfn.XLOOKUP($E16,'[5]2025 (조정0902)'!$U:$U,'[5]2025 (조정0902)'!J:J,0,0)</f>
        <v>0</v>
      </c>
      <c r="N16" s="309">
        <f>_xlfn.XLOOKUP($E16,'[5]2025 (조정0902)'!$U:$U,'[5]2025 (조정0902)'!K:K,0,0)</f>
        <v>0</v>
      </c>
      <c r="O16" s="309">
        <f>_xlfn.XLOOKUP($E16,'[5]2025 (조정0902)'!$U:$U,'[5]2025 (조정0902)'!L:L,0,0)</f>
        <v>0</v>
      </c>
      <c r="P16" s="309">
        <f>_xlfn.XLOOKUP($E16,'[5]2025 (조정0902)'!$U:$U,'[5]2025 (조정0902)'!M:M,0,0)</f>
        <v>0</v>
      </c>
      <c r="Q16" s="309">
        <f>_xlfn.XLOOKUP($E16,'[5]2025 (조정0902)'!$U:$U,'[5]2025 (조정0902)'!N:N,0,0)</f>
        <v>0</v>
      </c>
      <c r="R16" s="309">
        <f>_xlfn.XLOOKUP($E16,'[5]2025 (조정0902)'!$U:$U,'[5]2025 (조정0902)'!O:O,0,0)</f>
        <v>0</v>
      </c>
      <c r="S16" s="309">
        <f>_xlfn.XLOOKUP($E16,'[5]2025 (조정0902)'!$U:$U,'[5]2025 (조정0902)'!P:P,0,0)</f>
        <v>0</v>
      </c>
      <c r="T16" s="309">
        <f>_xlfn.XLOOKUP($E16,'[5]2025 (조정0902)'!$U:$U,'[5]2025 (조정0902)'!Q:Q,0,0)</f>
        <v>0</v>
      </c>
      <c r="U16" s="310">
        <f>_xlfn.XLOOKUP($E16,'[5]2025 (조정0902)'!$U:$U,'[5]2025 (조정0902)'!R:R,0,0)</f>
        <v>0</v>
      </c>
      <c r="V16" s="311">
        <f t="shared" si="0"/>
        <v>2</v>
      </c>
      <c r="AB16" s="38">
        <f t="shared" si="1"/>
        <v>2</v>
      </c>
      <c r="AC16" s="38">
        <f t="shared" si="2"/>
        <v>0</v>
      </c>
      <c r="AD16" s="38">
        <f t="shared" si="3"/>
        <v>0</v>
      </c>
      <c r="AE16" s="38">
        <f t="shared" si="4"/>
        <v>0</v>
      </c>
    </row>
    <row r="17" spans="1:34" x14ac:dyDescent="0.4">
      <c r="A17" s="38">
        <v>13</v>
      </c>
      <c r="C17" s="293"/>
      <c r="D17" s="293"/>
      <c r="E17" s="322"/>
      <c r="F17" s="320">
        <v>3</v>
      </c>
      <c r="G17" s="321" t="s">
        <v>257</v>
      </c>
      <c r="H17" s="296">
        <f>H16</f>
        <v>16000</v>
      </c>
      <c r="I17" s="297" t="s">
        <v>259</v>
      </c>
      <c r="J17" s="298"/>
      <c r="K17" s="300">
        <f>1+1</f>
        <v>2</v>
      </c>
      <c r="L17" s="299"/>
      <c r="M17" s="299"/>
      <c r="N17" s="299"/>
      <c r="O17" s="299"/>
      <c r="P17" s="299"/>
      <c r="Q17" s="299"/>
      <c r="R17" s="299"/>
      <c r="S17" s="299"/>
      <c r="T17" s="299"/>
      <c r="U17" s="301"/>
      <c r="V17" s="302">
        <f t="shared" si="0"/>
        <v>2</v>
      </c>
      <c r="AB17" s="38">
        <f t="shared" si="1"/>
        <v>2</v>
      </c>
      <c r="AC17" s="38">
        <f t="shared" si="2"/>
        <v>0</v>
      </c>
      <c r="AD17" s="38">
        <f t="shared" si="3"/>
        <v>0</v>
      </c>
      <c r="AE17" s="38">
        <f t="shared" si="4"/>
        <v>0</v>
      </c>
      <c r="AG17" s="38">
        <f>+V17*H17</f>
        <v>32000</v>
      </c>
      <c r="AH17" s="38">
        <f>+AG17*25000</f>
        <v>800000000</v>
      </c>
    </row>
    <row r="18" spans="1:34" x14ac:dyDescent="0.4">
      <c r="A18" s="38">
        <v>14</v>
      </c>
      <c r="C18" s="293"/>
      <c r="D18" s="303"/>
      <c r="E18" s="319" t="s">
        <v>21</v>
      </c>
      <c r="F18" s="320">
        <v>3</v>
      </c>
      <c r="G18" s="321" t="s">
        <v>257</v>
      </c>
      <c r="H18" s="306">
        <v>12000</v>
      </c>
      <c r="I18" s="307" t="s">
        <v>258</v>
      </c>
      <c r="J18" s="308">
        <f>_xlfn.XLOOKUP($E18,'[5]2025 (조정0902)'!$U:$U,'[5]2025 (조정0902)'!G:G,0,0)</f>
        <v>2</v>
      </c>
      <c r="K18" s="309">
        <f>_xlfn.XLOOKUP($E18,'[5]2025 (조정0902)'!$U:$U,'[5]2025 (조정0902)'!H:H,0,0)</f>
        <v>2</v>
      </c>
      <c r="L18" s="309">
        <f>_xlfn.XLOOKUP($E18,'[5]2025 (조정0902)'!$U:$U,'[5]2025 (조정0902)'!I:I,0,0)</f>
        <v>2</v>
      </c>
      <c r="M18" s="309">
        <f>_xlfn.XLOOKUP($E18,'[5]2025 (조정0902)'!$U:$U,'[5]2025 (조정0902)'!J:J,0,0)</f>
        <v>3</v>
      </c>
      <c r="N18" s="309">
        <f>_xlfn.XLOOKUP($E18,'[5]2025 (조정0902)'!$U:$U,'[5]2025 (조정0902)'!K:K,0,0)</f>
        <v>3</v>
      </c>
      <c r="O18" s="309">
        <f>_xlfn.XLOOKUP($E18,'[5]2025 (조정0902)'!$U:$U,'[5]2025 (조정0902)'!L:L,0,0)</f>
        <v>3</v>
      </c>
      <c r="P18" s="309">
        <f>_xlfn.XLOOKUP($E18,'[5]2025 (조정0902)'!$U:$U,'[5]2025 (조정0902)'!M:M,0,0)</f>
        <v>3</v>
      </c>
      <c r="Q18" s="309">
        <f>_xlfn.XLOOKUP($E18,'[5]2025 (조정0902)'!$U:$U,'[5]2025 (조정0902)'!N:N,0,0)</f>
        <v>3</v>
      </c>
      <c r="R18" s="309">
        <f>_xlfn.XLOOKUP($E18,'[5]2025 (조정0902)'!$U:$U,'[5]2025 (조정0902)'!O:O,0,0)</f>
        <v>3</v>
      </c>
      <c r="S18" s="309">
        <f>_xlfn.XLOOKUP($E18,'[5]2025 (조정0902)'!$U:$U,'[5]2025 (조정0902)'!P:P,0,0)</f>
        <v>3</v>
      </c>
      <c r="T18" s="309">
        <f>_xlfn.XLOOKUP($E18,'[5]2025 (조정0902)'!$U:$U,'[5]2025 (조정0902)'!Q:Q,0,0)</f>
        <v>3</v>
      </c>
      <c r="U18" s="310">
        <f>_xlfn.XLOOKUP($E18,'[5]2025 (조정0902)'!$U:$U,'[5]2025 (조정0902)'!R:R,0,0)</f>
        <v>3</v>
      </c>
      <c r="V18" s="311">
        <f t="shared" si="0"/>
        <v>33</v>
      </c>
      <c r="W18" s="292" t="s">
        <v>451</v>
      </c>
      <c r="AB18" s="38">
        <f t="shared" si="1"/>
        <v>6</v>
      </c>
      <c r="AC18" s="38">
        <f t="shared" si="2"/>
        <v>9</v>
      </c>
      <c r="AD18" s="38">
        <f t="shared" si="3"/>
        <v>9</v>
      </c>
      <c r="AE18" s="38">
        <f t="shared" si="4"/>
        <v>9</v>
      </c>
    </row>
    <row r="19" spans="1:34" x14ac:dyDescent="0.4">
      <c r="A19" s="38">
        <v>15</v>
      </c>
      <c r="C19" s="293"/>
      <c r="D19" s="293"/>
      <c r="E19" s="322"/>
      <c r="F19" s="320">
        <v>3</v>
      </c>
      <c r="G19" s="321" t="s">
        <v>257</v>
      </c>
      <c r="H19" s="296">
        <f>H18</f>
        <v>12000</v>
      </c>
      <c r="I19" s="297" t="s">
        <v>259</v>
      </c>
      <c r="J19" s="298"/>
      <c r="K19" s="300">
        <f>2+2</f>
        <v>4</v>
      </c>
      <c r="L19" s="300">
        <f>2+3</f>
        <v>5</v>
      </c>
      <c r="M19" s="300">
        <v>3</v>
      </c>
      <c r="N19" s="300">
        <f>3+3</f>
        <v>6</v>
      </c>
      <c r="O19" s="299"/>
      <c r="P19" s="299"/>
      <c r="Q19" s="300">
        <f>3+3</f>
        <v>6</v>
      </c>
      <c r="R19" s="300">
        <v>3</v>
      </c>
      <c r="S19" s="300">
        <v>3</v>
      </c>
      <c r="T19" s="300">
        <v>3</v>
      </c>
      <c r="U19" s="301"/>
      <c r="V19" s="302">
        <f t="shared" si="0"/>
        <v>33</v>
      </c>
      <c r="AB19" s="38">
        <f t="shared" si="1"/>
        <v>9</v>
      </c>
      <c r="AC19" s="38">
        <f t="shared" si="2"/>
        <v>9</v>
      </c>
      <c r="AD19" s="38">
        <f>SUM(P19:R19)</f>
        <v>9</v>
      </c>
      <c r="AE19" s="38">
        <f t="shared" si="4"/>
        <v>6</v>
      </c>
      <c r="AG19" s="38">
        <f>+V19*H19</f>
        <v>396000</v>
      </c>
      <c r="AH19" s="38">
        <f>+AG19*25000</f>
        <v>9900000000</v>
      </c>
    </row>
    <row r="20" spans="1:34" x14ac:dyDescent="0.4">
      <c r="A20" s="38">
        <v>16</v>
      </c>
      <c r="C20" s="293"/>
      <c r="D20" s="293"/>
      <c r="E20" s="319" t="s">
        <v>454</v>
      </c>
      <c r="F20" s="320">
        <v>3</v>
      </c>
      <c r="G20" s="320" t="s">
        <v>252</v>
      </c>
      <c r="H20" s="306">
        <v>100000</v>
      </c>
      <c r="I20" s="307" t="s">
        <v>258</v>
      </c>
      <c r="J20" s="308">
        <f>_xlfn.XLOOKUP($E20,'[5]2025 (조정0902)'!$U:$U,'[5]2025 (조정0902)'!G:G,0,0)</f>
        <v>1</v>
      </c>
      <c r="K20" s="309">
        <f>_xlfn.XLOOKUP($E20,'[5]2025 (조정0902)'!$U:$U,'[5]2025 (조정0902)'!H:H,0,0)</f>
        <v>1</v>
      </c>
      <c r="L20" s="309">
        <f>_xlfn.XLOOKUP($E20,'[5]2025 (조정0902)'!$U:$U,'[5]2025 (조정0902)'!I:I,0,0)</f>
        <v>1</v>
      </c>
      <c r="M20" s="309">
        <f>_xlfn.XLOOKUP($E20,'[5]2025 (조정0902)'!$U:$U,'[5]2025 (조정0902)'!J:J,0,0)</f>
        <v>1</v>
      </c>
      <c r="N20" s="309">
        <f>_xlfn.XLOOKUP($E20,'[5]2025 (조정0902)'!$U:$U,'[5]2025 (조정0902)'!K:K,0,0)</f>
        <v>1</v>
      </c>
      <c r="O20" s="309">
        <f>_xlfn.XLOOKUP($E20,'[5]2025 (조정0902)'!$U:$U,'[5]2025 (조정0902)'!L:L,0,0)</f>
        <v>1</v>
      </c>
      <c r="P20" s="309">
        <f>_xlfn.XLOOKUP($E20,'[5]2025 (조정0902)'!$U:$U,'[5]2025 (조정0902)'!M:M,0,0)</f>
        <v>1</v>
      </c>
      <c r="Q20" s="309">
        <f>_xlfn.XLOOKUP($E20,'[5]2025 (조정0902)'!$U:$U,'[5]2025 (조정0902)'!N:N,0,0)</f>
        <v>1</v>
      </c>
      <c r="R20" s="309">
        <f>_xlfn.XLOOKUP($E20,'[5]2025 (조정0902)'!$U:$U,'[5]2025 (조정0902)'!O:O,0,0)</f>
        <v>0</v>
      </c>
      <c r="S20" s="309">
        <f>_xlfn.XLOOKUP($E20,'[5]2025 (조정0902)'!$U:$U,'[5]2025 (조정0902)'!P:P,0,0)</f>
        <v>0</v>
      </c>
      <c r="T20" s="309">
        <f>_xlfn.XLOOKUP($E20,'[5]2025 (조정0902)'!$U:$U,'[5]2025 (조정0902)'!Q:Q,0,0)</f>
        <v>0</v>
      </c>
      <c r="U20" s="310">
        <f>_xlfn.XLOOKUP($E20,'[5]2025 (조정0902)'!$U:$U,'[5]2025 (조정0902)'!R:R,0,0)</f>
        <v>0</v>
      </c>
      <c r="V20" s="311">
        <f t="shared" si="0"/>
        <v>8</v>
      </c>
      <c r="W20" s="292" t="s">
        <v>451</v>
      </c>
      <c r="AB20" s="38">
        <f t="shared" si="1"/>
        <v>3</v>
      </c>
      <c r="AC20" s="38">
        <f t="shared" si="2"/>
        <v>3</v>
      </c>
      <c r="AD20" s="38">
        <f t="shared" si="3"/>
        <v>2</v>
      </c>
      <c r="AE20" s="38">
        <f t="shared" si="4"/>
        <v>0</v>
      </c>
    </row>
    <row r="21" spans="1:34" x14ac:dyDescent="0.4">
      <c r="A21" s="38">
        <v>17</v>
      </c>
      <c r="C21" s="293"/>
      <c r="D21" s="293"/>
      <c r="E21" s="322"/>
      <c r="F21" s="320">
        <v>3</v>
      </c>
      <c r="G21" s="320" t="s">
        <v>252</v>
      </c>
      <c r="H21" s="296">
        <f>H20</f>
        <v>100000</v>
      </c>
      <c r="I21" s="297" t="s">
        <v>259</v>
      </c>
      <c r="J21" s="298"/>
      <c r="K21" s="300">
        <f>1+1</f>
        <v>2</v>
      </c>
      <c r="L21" s="300">
        <f>1+1</f>
        <v>2</v>
      </c>
      <c r="M21" s="300">
        <v>1</v>
      </c>
      <c r="N21" s="300">
        <f>1</f>
        <v>1</v>
      </c>
      <c r="O21" s="299"/>
      <c r="P21" s="605"/>
      <c r="Q21" s="635">
        <v>2</v>
      </c>
      <c r="R21" s="605"/>
      <c r="S21" s="299"/>
      <c r="T21" s="299"/>
      <c r="U21" s="301"/>
      <c r="V21" s="302">
        <f t="shared" si="0"/>
        <v>8</v>
      </c>
      <c r="W21" s="325" t="s">
        <v>455</v>
      </c>
      <c r="AB21" s="38">
        <f t="shared" si="1"/>
        <v>4</v>
      </c>
      <c r="AC21" s="38">
        <f t="shared" si="2"/>
        <v>2</v>
      </c>
      <c r="AD21" s="38">
        <f t="shared" si="3"/>
        <v>2</v>
      </c>
      <c r="AE21" s="38">
        <f t="shared" si="4"/>
        <v>0</v>
      </c>
      <c r="AG21" s="38">
        <f>+V21*H21</f>
        <v>800000</v>
      </c>
      <c r="AH21" s="38">
        <f>+AG21*5050</f>
        <v>4040000000</v>
      </c>
    </row>
    <row r="22" spans="1:34" x14ac:dyDescent="0.4">
      <c r="A22" s="38">
        <v>18</v>
      </c>
      <c r="C22" s="293"/>
      <c r="D22" s="303"/>
      <c r="E22" s="304" t="s">
        <v>456</v>
      </c>
      <c r="F22" s="305">
        <v>3</v>
      </c>
      <c r="G22" s="313" t="s">
        <v>257</v>
      </c>
      <c r="H22" s="306">
        <v>15000</v>
      </c>
      <c r="I22" s="307" t="s">
        <v>258</v>
      </c>
      <c r="J22" s="308">
        <f>_xlfn.XLOOKUP($E22,'[5]2025 (조정0902)'!$U:$U,'[5]2025 (조정0902)'!G:G,0,0)</f>
        <v>0</v>
      </c>
      <c r="K22" s="309">
        <f>_xlfn.XLOOKUP($E22,'[5]2025 (조정0902)'!$U:$U,'[5]2025 (조정0902)'!H:H,0,0)</f>
        <v>0</v>
      </c>
      <c r="L22" s="309">
        <f>_xlfn.XLOOKUP($E22,'[5]2025 (조정0902)'!$U:$U,'[5]2025 (조정0902)'!I:I,0,0)</f>
        <v>0</v>
      </c>
      <c r="M22" s="309">
        <f>_xlfn.XLOOKUP($E22,'[5]2025 (조정0902)'!$U:$U,'[5]2025 (조정0902)'!J:J,0,0)</f>
        <v>0</v>
      </c>
      <c r="N22" s="309">
        <f>_xlfn.XLOOKUP($E22,'[5]2025 (조정0902)'!$U:$U,'[5]2025 (조정0902)'!K:K,0,0)</f>
        <v>0</v>
      </c>
      <c r="O22" s="309">
        <f>_xlfn.XLOOKUP($E22,'[5]2025 (조정0902)'!$U:$U,'[5]2025 (조정0902)'!L:L,0,0)</f>
        <v>0</v>
      </c>
      <c r="P22" s="309">
        <f>_xlfn.XLOOKUP($E22,'[5]2025 (조정0902)'!$U:$U,'[5]2025 (조정0902)'!M:M,0,0)</f>
        <v>0</v>
      </c>
      <c r="Q22" s="309">
        <f>_xlfn.XLOOKUP($E22,'[5]2025 (조정0902)'!$U:$U,'[5]2025 (조정0902)'!N:N,0,0)</f>
        <v>0</v>
      </c>
      <c r="R22" s="309">
        <f>_xlfn.XLOOKUP($E22,'[5]2025 (조정0902)'!$U:$U,'[5]2025 (조정0902)'!O:O,0,0)</f>
        <v>0</v>
      </c>
      <c r="S22" s="309">
        <f>_xlfn.XLOOKUP($E22,'[5]2025 (조정0902)'!$U:$U,'[5]2025 (조정0902)'!P:P,0,0)</f>
        <v>0</v>
      </c>
      <c r="T22" s="309">
        <f>_xlfn.XLOOKUP($E22,'[5]2025 (조정0902)'!$U:$U,'[5]2025 (조정0902)'!Q:Q,0,0)</f>
        <v>0</v>
      </c>
      <c r="U22" s="310">
        <f>_xlfn.XLOOKUP($E22,'[5]2025 (조정0902)'!$U:$U,'[5]2025 (조정0902)'!R:R,0,0)</f>
        <v>0</v>
      </c>
      <c r="V22" s="311">
        <f t="shared" si="0"/>
        <v>0</v>
      </c>
      <c r="AB22" s="38">
        <f t="shared" si="1"/>
        <v>0</v>
      </c>
      <c r="AC22" s="38">
        <f t="shared" si="2"/>
        <v>0</v>
      </c>
      <c r="AD22" s="38">
        <f t="shared" si="3"/>
        <v>0</v>
      </c>
      <c r="AE22" s="38">
        <f t="shared" si="4"/>
        <v>0</v>
      </c>
    </row>
    <row r="23" spans="1:34" x14ac:dyDescent="0.4">
      <c r="A23" s="38">
        <v>19</v>
      </c>
      <c r="C23" s="293"/>
      <c r="D23" s="293"/>
      <c r="E23" s="294"/>
      <c r="F23" s="313">
        <v>3</v>
      </c>
      <c r="G23" s="313" t="s">
        <v>257</v>
      </c>
      <c r="H23" s="296">
        <f>H22</f>
        <v>15000</v>
      </c>
      <c r="I23" s="297" t="s">
        <v>259</v>
      </c>
      <c r="J23" s="298"/>
      <c r="K23" s="299"/>
      <c r="L23" s="299"/>
      <c r="M23" s="299"/>
      <c r="N23" s="299"/>
      <c r="O23" s="299"/>
      <c r="P23" s="299"/>
      <c r="Q23" s="299"/>
      <c r="R23" s="299"/>
      <c r="S23" s="299"/>
      <c r="T23" s="299"/>
      <c r="U23" s="301"/>
      <c r="V23" s="302">
        <f t="shared" si="0"/>
        <v>0</v>
      </c>
      <c r="AB23" s="38">
        <f t="shared" si="1"/>
        <v>0</v>
      </c>
      <c r="AC23" s="38">
        <f t="shared" si="2"/>
        <v>0</v>
      </c>
      <c r="AD23" s="38">
        <f t="shared" si="3"/>
        <v>0</v>
      </c>
      <c r="AE23" s="38">
        <f t="shared" si="4"/>
        <v>0</v>
      </c>
    </row>
    <row r="24" spans="1:34" x14ac:dyDescent="0.4">
      <c r="A24" s="38">
        <v>20</v>
      </c>
      <c r="C24" s="293"/>
      <c r="D24" s="303"/>
      <c r="E24" s="304" t="s">
        <v>457</v>
      </c>
      <c r="F24" s="313">
        <v>6</v>
      </c>
      <c r="G24" s="305" t="s">
        <v>257</v>
      </c>
      <c r="H24" s="306">
        <v>30000</v>
      </c>
      <c r="I24" s="307" t="s">
        <v>258</v>
      </c>
      <c r="J24" s="314">
        <f>_xlfn.XLOOKUP($E24,'[5]2025 (조정0902)'!$U:$U,'[5]2025 (조정0902)'!G:G,0,0)</f>
        <v>1</v>
      </c>
      <c r="K24" s="315">
        <f>_xlfn.XLOOKUP($E24,'[5]2025 (조정0902)'!$U:$U,'[5]2025 (조정0902)'!H:H,0,0)</f>
        <v>1</v>
      </c>
      <c r="L24" s="315">
        <f>_xlfn.XLOOKUP($E24,'[5]2025 (조정0902)'!$U:$U,'[5]2025 (조정0902)'!I:I,0,0)</f>
        <v>1</v>
      </c>
      <c r="M24" s="315">
        <f>_xlfn.XLOOKUP($E24,'[5]2025 (조정0902)'!$U:$U,'[5]2025 (조정0902)'!J:J,0,0)</f>
        <v>1</v>
      </c>
      <c r="N24" s="315">
        <f>_xlfn.XLOOKUP($E24,'[5]2025 (조정0902)'!$U:$U,'[5]2025 (조정0902)'!K:K,0,0)</f>
        <v>1</v>
      </c>
      <c r="O24" s="315">
        <f>_xlfn.XLOOKUP($E24,'[5]2025 (조정0902)'!$U:$U,'[5]2025 (조정0902)'!L:L,0,0)</f>
        <v>1</v>
      </c>
      <c r="P24" s="315">
        <f>_xlfn.XLOOKUP($E24,'[5]2025 (조정0902)'!$U:$U,'[5]2025 (조정0902)'!M:M,0,0)</f>
        <v>1</v>
      </c>
      <c r="Q24" s="315">
        <f>_xlfn.XLOOKUP($E24,'[5]2025 (조정0902)'!$U:$U,'[5]2025 (조정0902)'!N:N,0,0)</f>
        <v>1</v>
      </c>
      <c r="R24" s="315">
        <f>_xlfn.XLOOKUP($E24,'[5]2025 (조정0902)'!$U:$U,'[5]2025 (조정0902)'!O:O,0,0)</f>
        <v>1</v>
      </c>
      <c r="S24" s="315">
        <f>_xlfn.XLOOKUP($E24,'[5]2025 (조정0902)'!$U:$U,'[5]2025 (조정0902)'!P:P,0,0)</f>
        <v>1</v>
      </c>
      <c r="T24" s="315">
        <f>_xlfn.XLOOKUP($E24,'[5]2025 (조정0902)'!$U:$U,'[5]2025 (조정0902)'!Q:Q,0,0)</f>
        <v>0</v>
      </c>
      <c r="U24" s="317">
        <f>_xlfn.XLOOKUP($E24,'[5]2025 (조정0902)'!$U:$U,'[5]2025 (조정0902)'!R:R,0,0)</f>
        <v>0</v>
      </c>
      <c r="V24" s="318">
        <f t="shared" si="0"/>
        <v>10</v>
      </c>
      <c r="AB24" s="38">
        <f t="shared" si="1"/>
        <v>3</v>
      </c>
      <c r="AC24" s="38">
        <f t="shared" si="2"/>
        <v>3</v>
      </c>
      <c r="AD24" s="38">
        <f t="shared" si="3"/>
        <v>3</v>
      </c>
      <c r="AE24" s="38">
        <f t="shared" si="4"/>
        <v>1</v>
      </c>
    </row>
    <row r="25" spans="1:34" x14ac:dyDescent="0.4">
      <c r="A25" s="38">
        <v>20</v>
      </c>
      <c r="C25" s="293"/>
      <c r="D25" s="303"/>
      <c r="E25" s="294"/>
      <c r="F25" s="313">
        <v>6</v>
      </c>
      <c r="G25" s="305" t="s">
        <v>257</v>
      </c>
      <c r="H25" s="296">
        <f>H24</f>
        <v>30000</v>
      </c>
      <c r="I25" s="297" t="s">
        <v>458</v>
      </c>
      <c r="J25" s="298"/>
      <c r="K25" s="299">
        <v>1</v>
      </c>
      <c r="L25" s="300">
        <f>1+1</f>
        <v>2</v>
      </c>
      <c r="M25" s="300">
        <v>1</v>
      </c>
      <c r="N25" s="300">
        <v>1</v>
      </c>
      <c r="O25" s="299"/>
      <c r="P25" s="299"/>
      <c r="Q25" s="300">
        <v>3</v>
      </c>
      <c r="R25" s="299">
        <v>1</v>
      </c>
      <c r="S25" s="299">
        <v>1</v>
      </c>
      <c r="T25" s="299"/>
      <c r="U25" s="301"/>
      <c r="V25" s="302">
        <f t="shared" si="0"/>
        <v>10</v>
      </c>
      <c r="AB25" s="38">
        <f t="shared" si="1"/>
        <v>3</v>
      </c>
      <c r="AC25" s="38">
        <f t="shared" si="2"/>
        <v>2</v>
      </c>
      <c r="AD25" s="38">
        <f t="shared" si="3"/>
        <v>4</v>
      </c>
      <c r="AE25" s="38">
        <f t="shared" si="4"/>
        <v>1</v>
      </c>
      <c r="AG25" s="38">
        <f>+V25*H25</f>
        <v>300000</v>
      </c>
      <c r="AH25" s="38">
        <f>+AG25*11000</f>
        <v>3300000000</v>
      </c>
    </row>
    <row r="26" spans="1:34" x14ac:dyDescent="0.4">
      <c r="A26" s="38">
        <v>21</v>
      </c>
      <c r="C26" s="293"/>
      <c r="D26" s="293"/>
      <c r="E26" s="284" t="s">
        <v>459</v>
      </c>
      <c r="F26" s="313">
        <v>6</v>
      </c>
      <c r="G26" s="295" t="s">
        <v>252</v>
      </c>
      <c r="H26" s="726">
        <v>100000</v>
      </c>
      <c r="I26" s="307" t="s">
        <v>460</v>
      </c>
      <c r="J26" s="314">
        <f>_xlfn.XLOOKUP($E26,'[5]2025 (조정0902)'!$U:$U,'[5]2025 (조정0902)'!G:G,0,0)</f>
        <v>0</v>
      </c>
      <c r="K26" s="315">
        <f>_xlfn.XLOOKUP($E26,'[5]2025 (조정0902)'!$U:$U,'[5]2025 (조정0902)'!H:H,0,0)</f>
        <v>0</v>
      </c>
      <c r="L26" s="315">
        <f>_xlfn.XLOOKUP($E26,'[5]2025 (조정0902)'!$U:$U,'[5]2025 (조정0902)'!I:I,0,0)</f>
        <v>0</v>
      </c>
      <c r="M26" s="315">
        <f>_xlfn.XLOOKUP($E26,'[5]2025 (조정0902)'!$U:$U,'[5]2025 (조정0902)'!J:J,0,0)</f>
        <v>0</v>
      </c>
      <c r="N26" s="315">
        <f>_xlfn.XLOOKUP($E26,'[5]2025 (조정0902)'!$U:$U,'[5]2025 (조정0902)'!K:K,0,0)</f>
        <v>0</v>
      </c>
      <c r="O26" s="315">
        <f>_xlfn.XLOOKUP($E26,'[5]2025 (조정0902)'!$U:$U,'[5]2025 (조정0902)'!L:L,0,0)</f>
        <v>0</v>
      </c>
      <c r="P26" s="315">
        <f>_xlfn.XLOOKUP($E26,'[5]2025 (조정0902)'!$U:$U,'[5]2025 (조정0902)'!M:M,0,0)</f>
        <v>0</v>
      </c>
      <c r="Q26" s="315">
        <f>_xlfn.XLOOKUP($E26,'[5]2025 (조정0902)'!$U:$U,'[5]2025 (조정0902)'!N:N,0,0)</f>
        <v>0</v>
      </c>
      <c r="R26" s="315">
        <f>_xlfn.XLOOKUP($E26,'[5]2025 (조정0902)'!$U:$U,'[5]2025 (조정0902)'!O:O,0,0)</f>
        <v>0</v>
      </c>
      <c r="S26" s="315">
        <f>_xlfn.XLOOKUP($E26,'[5]2025 (조정0902)'!$U:$U,'[5]2025 (조정0902)'!P:P,0,0)</f>
        <v>0</v>
      </c>
      <c r="T26" s="315">
        <f>_xlfn.XLOOKUP($E26,'[5]2025 (조정0902)'!$U:$U,'[5]2025 (조정0902)'!Q:Q,0,0)</f>
        <v>0</v>
      </c>
      <c r="U26" s="317">
        <f>_xlfn.XLOOKUP($E26,'[5]2025 (조정0902)'!$U:$U,'[5]2025 (조정0902)'!R:R,0,0)</f>
        <v>0</v>
      </c>
      <c r="V26" s="318">
        <f t="shared" si="0"/>
        <v>0</v>
      </c>
      <c r="AB26" s="38">
        <f t="shared" si="1"/>
        <v>0</v>
      </c>
      <c r="AC26" s="38">
        <f t="shared" si="2"/>
        <v>0</v>
      </c>
      <c r="AD26" s="38">
        <f t="shared" si="3"/>
        <v>0</v>
      </c>
      <c r="AE26" s="38">
        <f t="shared" si="4"/>
        <v>0</v>
      </c>
    </row>
    <row r="27" spans="1:34" x14ac:dyDescent="0.4">
      <c r="A27" s="38">
        <v>21</v>
      </c>
      <c r="C27" s="293"/>
      <c r="D27" s="293"/>
      <c r="E27" s="294"/>
      <c r="F27" s="313">
        <v>6</v>
      </c>
      <c r="G27" s="295" t="s">
        <v>252</v>
      </c>
      <c r="H27" s="296">
        <f>H26</f>
        <v>100000</v>
      </c>
      <c r="I27" s="297" t="s">
        <v>259</v>
      </c>
      <c r="J27" s="298"/>
      <c r="K27" s="299"/>
      <c r="L27" s="299"/>
      <c r="M27" s="299"/>
      <c r="N27" s="299"/>
      <c r="O27" s="299"/>
      <c r="P27" s="299"/>
      <c r="Q27" s="299"/>
      <c r="R27" s="299"/>
      <c r="S27" s="299"/>
      <c r="T27" s="299"/>
      <c r="U27" s="301"/>
      <c r="V27" s="302">
        <f t="shared" si="0"/>
        <v>0</v>
      </c>
      <c r="AB27" s="38">
        <f t="shared" si="1"/>
        <v>0</v>
      </c>
      <c r="AC27" s="38">
        <f t="shared" si="2"/>
        <v>0</v>
      </c>
      <c r="AD27" s="38">
        <f t="shared" si="3"/>
        <v>0</v>
      </c>
      <c r="AE27" s="38">
        <f t="shared" si="4"/>
        <v>0</v>
      </c>
    </row>
    <row r="28" spans="1:34" x14ac:dyDescent="0.4">
      <c r="A28" s="38">
        <v>22</v>
      </c>
      <c r="C28" s="293"/>
      <c r="D28" s="303"/>
      <c r="E28" s="304" t="s">
        <v>22</v>
      </c>
      <c r="F28" s="305">
        <v>2</v>
      </c>
      <c r="G28" s="320" t="s">
        <v>257</v>
      </c>
      <c r="H28" s="306">
        <v>21000</v>
      </c>
      <c r="I28" s="307" t="s">
        <v>258</v>
      </c>
      <c r="J28" s="308">
        <f>_xlfn.XLOOKUP($E28,'[5]2025 (조정0902)'!$U:$U,'[5]2025 (조정0902)'!G:G,0,0)</f>
        <v>1</v>
      </c>
      <c r="K28" s="326">
        <f>_xlfn.XLOOKUP($E28,'[5]2025 (조정0902)'!$U:$U,'[5]2025 (조정0902)'!H:H,0,0)</f>
        <v>1</v>
      </c>
      <c r="L28" s="326">
        <f>_xlfn.XLOOKUP($E28,'[5]2025 (조정0902)'!$U:$U,'[5]2025 (조정0902)'!I:I,0,0)</f>
        <v>1</v>
      </c>
      <c r="M28" s="326">
        <f>_xlfn.XLOOKUP($E28,'[5]2025 (조정0902)'!$U:$U,'[5]2025 (조정0902)'!J:J,0,0)</f>
        <v>1</v>
      </c>
      <c r="N28" s="326">
        <f>_xlfn.XLOOKUP($E28,'[5]2025 (조정0902)'!$U:$U,'[5]2025 (조정0902)'!K:K,0,0)</f>
        <v>1</v>
      </c>
      <c r="O28" s="309">
        <f>_xlfn.XLOOKUP($E28,'[5]2025 (조정0902)'!$U:$U,'[5]2025 (조정0902)'!L:L,0,0)</f>
        <v>1</v>
      </c>
      <c r="P28" s="309">
        <f>_xlfn.XLOOKUP($E28,'[5]2025 (조정0902)'!$U:$U,'[5]2025 (조정0902)'!M:M,0,0)</f>
        <v>1</v>
      </c>
      <c r="Q28" s="309">
        <f>_xlfn.XLOOKUP($E28,'[5]2025 (조정0902)'!$U:$U,'[5]2025 (조정0902)'!N:N,0,0)</f>
        <v>1</v>
      </c>
      <c r="R28" s="309">
        <f>_xlfn.XLOOKUP($E28,'[5]2025 (조정0902)'!$U:$U,'[5]2025 (조정0902)'!O:O,0,0)</f>
        <v>1</v>
      </c>
      <c r="S28" s="309">
        <f>_xlfn.XLOOKUP($E28,'[5]2025 (조정0902)'!$U:$U,'[5]2025 (조정0902)'!P:P,0,0)</f>
        <v>1</v>
      </c>
      <c r="T28" s="309">
        <f>_xlfn.XLOOKUP($E28,'[5]2025 (조정0902)'!$U:$U,'[5]2025 (조정0902)'!Q:Q,0,0)</f>
        <v>2</v>
      </c>
      <c r="U28" s="310">
        <f>_xlfn.XLOOKUP($E28,'[5]2025 (조정0902)'!$U:$U,'[5]2025 (조정0902)'!R:R,0,0)</f>
        <v>2</v>
      </c>
      <c r="V28" s="311">
        <f t="shared" si="0"/>
        <v>14</v>
      </c>
      <c r="W28" s="292" t="s">
        <v>451</v>
      </c>
      <c r="Y28" s="327" t="s">
        <v>461</v>
      </c>
      <c r="AB28" s="38">
        <f t="shared" si="1"/>
        <v>3</v>
      </c>
      <c r="AC28" s="38">
        <f t="shared" si="2"/>
        <v>3</v>
      </c>
      <c r="AD28" s="38">
        <f t="shared" si="3"/>
        <v>3</v>
      </c>
      <c r="AE28" s="38">
        <f t="shared" si="4"/>
        <v>5</v>
      </c>
    </row>
    <row r="29" spans="1:34" x14ac:dyDescent="0.4">
      <c r="A29" s="38">
        <v>23</v>
      </c>
      <c r="C29" s="293"/>
      <c r="D29" s="293"/>
      <c r="E29" s="294"/>
      <c r="F29" s="305">
        <v>2</v>
      </c>
      <c r="G29" s="320" t="s">
        <v>257</v>
      </c>
      <c r="H29" s="296">
        <f>H28</f>
        <v>21000</v>
      </c>
      <c r="I29" s="297" t="s">
        <v>259</v>
      </c>
      <c r="J29" s="298"/>
      <c r="K29" s="299"/>
      <c r="L29" s="299"/>
      <c r="M29" s="299"/>
      <c r="N29" s="299"/>
      <c r="O29" s="300">
        <v>1</v>
      </c>
      <c r="P29" s="300">
        <v>6</v>
      </c>
      <c r="Q29" s="300">
        <f>1+1</f>
        <v>2</v>
      </c>
      <c r="R29" s="300">
        <v>1</v>
      </c>
      <c r="S29" s="300">
        <v>2</v>
      </c>
      <c r="T29" s="300">
        <v>2</v>
      </c>
      <c r="U29" s="301"/>
      <c r="V29" s="302">
        <f t="shared" si="0"/>
        <v>14</v>
      </c>
      <c r="W29" s="325" t="s">
        <v>462</v>
      </c>
      <c r="AB29" s="38">
        <f t="shared" si="1"/>
        <v>0</v>
      </c>
      <c r="AC29" s="38">
        <f t="shared" si="2"/>
        <v>1</v>
      </c>
      <c r="AD29" s="38">
        <f t="shared" si="3"/>
        <v>9</v>
      </c>
      <c r="AE29" s="38">
        <f t="shared" si="4"/>
        <v>4</v>
      </c>
      <c r="AG29" s="38">
        <f>+V29*H29</f>
        <v>294000</v>
      </c>
      <c r="AH29" s="38">
        <f>+AG29*11000</f>
        <v>3234000000</v>
      </c>
    </row>
    <row r="30" spans="1:34" x14ac:dyDescent="0.4">
      <c r="A30" s="38">
        <v>24</v>
      </c>
      <c r="C30" s="293"/>
      <c r="D30" s="303"/>
      <c r="E30" s="304" t="s">
        <v>463</v>
      </c>
      <c r="F30" s="305">
        <v>2</v>
      </c>
      <c r="G30" s="313" t="s">
        <v>257</v>
      </c>
      <c r="H30" s="306">
        <v>12000</v>
      </c>
      <c r="I30" s="307" t="s">
        <v>258</v>
      </c>
      <c r="J30" s="308">
        <f>_xlfn.XLOOKUP($E30,'[5]2025 (조정0902)'!$U:$U,'[5]2025 (조정0902)'!G:G,0,0)</f>
        <v>2</v>
      </c>
      <c r="K30" s="326">
        <f>_xlfn.XLOOKUP($E30,'[5]2025 (조정0902)'!$U:$U,'[5]2025 (조정0902)'!H:H,0,0)</f>
        <v>2</v>
      </c>
      <c r="L30" s="326">
        <f>_xlfn.XLOOKUP($E30,'[5]2025 (조정0902)'!$U:$U,'[5]2025 (조정0902)'!I:I,0,0)</f>
        <v>2</v>
      </c>
      <c r="M30" s="326">
        <f>_xlfn.XLOOKUP($E30,'[5]2025 (조정0902)'!$U:$U,'[5]2025 (조정0902)'!J:J,0,0)</f>
        <v>2</v>
      </c>
      <c r="N30" s="326">
        <f>_xlfn.XLOOKUP($E30,'[5]2025 (조정0902)'!$U:$U,'[5]2025 (조정0902)'!K:K,0,0)</f>
        <v>3</v>
      </c>
      <c r="O30" s="309">
        <f>_xlfn.XLOOKUP($E30,'[5]2025 (조정0902)'!$U:$U,'[5]2025 (조정0902)'!L:L,0,0)</f>
        <v>2</v>
      </c>
      <c r="P30" s="309">
        <f>_xlfn.XLOOKUP($E30,'[5]2025 (조정0902)'!$U:$U,'[5]2025 (조정0902)'!M:M,0,0)</f>
        <v>2</v>
      </c>
      <c r="Q30" s="309">
        <f>_xlfn.XLOOKUP($E30,'[5]2025 (조정0902)'!$U:$U,'[5]2025 (조정0902)'!N:N,0,0)</f>
        <v>2</v>
      </c>
      <c r="R30" s="309">
        <f>_xlfn.XLOOKUP($E30,'[5]2025 (조정0902)'!$U:$U,'[5]2025 (조정0902)'!O:O,0,0)</f>
        <v>2</v>
      </c>
      <c r="S30" s="309">
        <f>_xlfn.XLOOKUP($E30,'[5]2025 (조정0902)'!$U:$U,'[5]2025 (조정0902)'!P:P,0,0)</f>
        <v>2</v>
      </c>
      <c r="T30" s="309">
        <f>_xlfn.XLOOKUP($E30,'[5]2025 (조정0902)'!$U:$U,'[5]2025 (조정0902)'!Q:Q,0,0)</f>
        <v>2</v>
      </c>
      <c r="U30" s="310">
        <f>_xlfn.XLOOKUP($E30,'[5]2025 (조정0902)'!$U:$U,'[5]2025 (조정0902)'!R:R,0,0)</f>
        <v>2</v>
      </c>
      <c r="V30" s="311">
        <f t="shared" si="0"/>
        <v>25</v>
      </c>
      <c r="W30" s="292" t="s">
        <v>451</v>
      </c>
      <c r="Y30" s="327" t="s">
        <v>461</v>
      </c>
      <c r="AB30" s="38">
        <f t="shared" si="1"/>
        <v>6</v>
      </c>
      <c r="AC30" s="38">
        <f t="shared" si="2"/>
        <v>7</v>
      </c>
      <c r="AD30" s="38">
        <f t="shared" si="3"/>
        <v>6</v>
      </c>
      <c r="AE30" s="38">
        <f t="shared" si="4"/>
        <v>6</v>
      </c>
    </row>
    <row r="31" spans="1:34" x14ac:dyDescent="0.4">
      <c r="A31" s="38">
        <v>25</v>
      </c>
      <c r="C31" s="293"/>
      <c r="D31" s="293"/>
      <c r="E31" s="294"/>
      <c r="F31" s="295">
        <v>2</v>
      </c>
      <c r="G31" s="313" t="s">
        <v>257</v>
      </c>
      <c r="H31" s="296">
        <f>H30</f>
        <v>12000</v>
      </c>
      <c r="I31" s="297" t="s">
        <v>259</v>
      </c>
      <c r="J31" s="298"/>
      <c r="K31" s="300">
        <f>2+2</f>
        <v>4</v>
      </c>
      <c r="L31" s="299"/>
      <c r="M31" s="299"/>
      <c r="N31" s="299"/>
      <c r="O31" s="300">
        <v>2</v>
      </c>
      <c r="P31" s="300">
        <v>7</v>
      </c>
      <c r="Q31" s="300">
        <f>4+2</f>
        <v>6</v>
      </c>
      <c r="R31" s="300">
        <v>2</v>
      </c>
      <c r="S31" s="300">
        <v>2</v>
      </c>
      <c r="T31" s="300">
        <v>2</v>
      </c>
      <c r="U31" s="301"/>
      <c r="V31" s="302">
        <f t="shared" si="0"/>
        <v>25</v>
      </c>
      <c r="W31" s="325" t="s">
        <v>462</v>
      </c>
      <c r="AB31" s="38">
        <f t="shared" si="1"/>
        <v>4</v>
      </c>
      <c r="AC31" s="38">
        <f t="shared" si="2"/>
        <v>2</v>
      </c>
      <c r="AD31" s="38">
        <f t="shared" si="3"/>
        <v>15</v>
      </c>
      <c r="AE31" s="38">
        <f t="shared" si="4"/>
        <v>4</v>
      </c>
      <c r="AG31" s="38">
        <f>+V31*H31</f>
        <v>300000</v>
      </c>
      <c r="AH31" s="38">
        <f>+AG31*25000</f>
        <v>7500000000</v>
      </c>
    </row>
    <row r="32" spans="1:34" x14ac:dyDescent="0.4">
      <c r="A32" s="38">
        <v>26</v>
      </c>
      <c r="C32" s="293"/>
      <c r="D32" s="293"/>
      <c r="E32" s="319" t="s">
        <v>464</v>
      </c>
      <c r="F32" s="330">
        <v>2</v>
      </c>
      <c r="G32" s="295" t="s">
        <v>252</v>
      </c>
      <c r="H32" s="306">
        <v>100000</v>
      </c>
      <c r="I32" s="307" t="s">
        <v>258</v>
      </c>
      <c r="J32" s="308">
        <f>_xlfn.XLOOKUP($E32,'[5]2025 (조정0902)'!$U:$U,'[5]2025 (조정0902)'!G:G,0,0)</f>
        <v>0</v>
      </c>
      <c r="K32" s="309">
        <f>_xlfn.XLOOKUP($E32,'[5]2025 (조정0902)'!$U:$U,'[5]2025 (조정0902)'!H:H,0,0)</f>
        <v>0</v>
      </c>
      <c r="L32" s="309">
        <f>_xlfn.XLOOKUP($E32,'[5]2025 (조정0902)'!$U:$U,'[5]2025 (조정0902)'!I:I,0,0)</f>
        <v>0</v>
      </c>
      <c r="M32" s="309">
        <f>_xlfn.XLOOKUP($E32,'[5]2025 (조정0902)'!$U:$U,'[5]2025 (조정0902)'!J:J,0,0)</f>
        <v>0</v>
      </c>
      <c r="N32" s="309">
        <f>_xlfn.XLOOKUP($E32,'[5]2025 (조정0902)'!$U:$U,'[5]2025 (조정0902)'!K:K,0,0)</f>
        <v>0</v>
      </c>
      <c r="O32" s="309">
        <f>_xlfn.XLOOKUP($E32,'[5]2025 (조정0902)'!$U:$U,'[5]2025 (조정0902)'!L:L,0,0)</f>
        <v>0</v>
      </c>
      <c r="P32" s="309">
        <f>_xlfn.XLOOKUP($E32,'[5]2025 (조정0902)'!$U:$U,'[5]2025 (조정0902)'!M:M,0,0)</f>
        <v>0</v>
      </c>
      <c r="Q32" s="309">
        <f>_xlfn.XLOOKUP($E32,'[5]2025 (조정0902)'!$U:$U,'[5]2025 (조정0902)'!N:N,0,0)</f>
        <v>0</v>
      </c>
      <c r="R32" s="309">
        <f>_xlfn.XLOOKUP($E32,'[5]2025 (조정0902)'!$U:$U,'[5]2025 (조정0902)'!O:O,0,0)</f>
        <v>0</v>
      </c>
      <c r="S32" s="309">
        <f>_xlfn.XLOOKUP($E32,'[5]2025 (조정0902)'!$U:$U,'[5]2025 (조정0902)'!P:P,0,0)</f>
        <v>0</v>
      </c>
      <c r="T32" s="309">
        <f>_xlfn.XLOOKUP($E32,'[5]2025 (조정0902)'!$U:$U,'[5]2025 (조정0902)'!Q:Q,0,0)</f>
        <v>0</v>
      </c>
      <c r="U32" s="310">
        <f>_xlfn.XLOOKUP($E32,'[5]2025 (조정0902)'!$U:$U,'[5]2025 (조정0902)'!R:R,0,0)</f>
        <v>0</v>
      </c>
      <c r="V32" s="311">
        <f t="shared" si="0"/>
        <v>0</v>
      </c>
      <c r="AB32" s="38">
        <f t="shared" si="1"/>
        <v>0</v>
      </c>
      <c r="AC32" s="38">
        <f t="shared" si="2"/>
        <v>0</v>
      </c>
      <c r="AD32" s="38">
        <f t="shared" si="3"/>
        <v>0</v>
      </c>
      <c r="AE32" s="38">
        <f t="shared" si="4"/>
        <v>0</v>
      </c>
    </row>
    <row r="33" spans="1:34" x14ac:dyDescent="0.4">
      <c r="A33" s="38">
        <v>27</v>
      </c>
      <c r="C33" s="293"/>
      <c r="D33" s="293"/>
      <c r="E33" s="322"/>
      <c r="F33" s="330">
        <v>2</v>
      </c>
      <c r="G33" s="295" t="s">
        <v>252</v>
      </c>
      <c r="H33" s="296">
        <f>H32</f>
        <v>100000</v>
      </c>
      <c r="I33" s="297" t="s">
        <v>259</v>
      </c>
      <c r="J33" s="298"/>
      <c r="K33" s="299"/>
      <c r="L33" s="299"/>
      <c r="M33" s="299"/>
      <c r="N33" s="299"/>
      <c r="O33" s="299"/>
      <c r="P33" s="299"/>
      <c r="Q33" s="299"/>
      <c r="R33" s="299"/>
      <c r="S33" s="299"/>
      <c r="T33" s="299"/>
      <c r="U33" s="301"/>
      <c r="V33" s="302">
        <f t="shared" si="0"/>
        <v>0</v>
      </c>
      <c r="W33" s="325" t="s">
        <v>465</v>
      </c>
      <c r="AB33" s="38">
        <f t="shared" si="1"/>
        <v>0</v>
      </c>
      <c r="AC33" s="38">
        <f t="shared" si="2"/>
        <v>0</v>
      </c>
      <c r="AD33" s="38">
        <f t="shared" si="3"/>
        <v>0</v>
      </c>
      <c r="AE33" s="38">
        <f t="shared" si="4"/>
        <v>0</v>
      </c>
    </row>
    <row r="34" spans="1:34" x14ac:dyDescent="0.4">
      <c r="A34" s="38">
        <v>28</v>
      </c>
      <c r="C34" s="293"/>
      <c r="D34" s="303"/>
      <c r="E34" s="319" t="s">
        <v>466</v>
      </c>
      <c r="F34" s="330">
        <v>14</v>
      </c>
      <c r="G34" s="330" t="s">
        <v>257</v>
      </c>
      <c r="H34" s="306">
        <v>24000</v>
      </c>
      <c r="I34" s="307" t="s">
        <v>258</v>
      </c>
      <c r="J34" s="308">
        <f>_xlfn.XLOOKUP($E34,'[5]2025 (조정0902)'!$U:$U,'[5]2025 (조정0902)'!G:G,0,0)</f>
        <v>0</v>
      </c>
      <c r="K34" s="309">
        <f>_xlfn.XLOOKUP($E34,'[5]2025 (조정0902)'!$U:$U,'[5]2025 (조정0902)'!H:H,0,0)</f>
        <v>0</v>
      </c>
      <c r="L34" s="309">
        <f>_xlfn.XLOOKUP($E34,'[5]2025 (조정0902)'!$U:$U,'[5]2025 (조정0902)'!I:I,0,0)</f>
        <v>0</v>
      </c>
      <c r="M34" s="309">
        <f>_xlfn.XLOOKUP($E34,'[5]2025 (조정0902)'!$U:$U,'[5]2025 (조정0902)'!J:J,0,0)</f>
        <v>0</v>
      </c>
      <c r="N34" s="309">
        <f>_xlfn.XLOOKUP($E34,'[5]2025 (조정0902)'!$U:$U,'[5]2025 (조정0902)'!K:K,0,0)</f>
        <v>0</v>
      </c>
      <c r="O34" s="309">
        <f>_xlfn.XLOOKUP($E34,'[5]2025 (조정0902)'!$U:$U,'[5]2025 (조정0902)'!L:L,0,0)</f>
        <v>0</v>
      </c>
      <c r="P34" s="309">
        <f>_xlfn.XLOOKUP($E34,'[5]2025 (조정0902)'!$U:$U,'[5]2025 (조정0902)'!M:M,0,0)</f>
        <v>0</v>
      </c>
      <c r="Q34" s="309">
        <f>_xlfn.XLOOKUP($E34,'[5]2025 (조정0902)'!$U:$U,'[5]2025 (조정0902)'!N:N,0,0)</f>
        <v>0</v>
      </c>
      <c r="R34" s="309">
        <f>_xlfn.XLOOKUP($E34,'[5]2025 (조정0902)'!$U:$U,'[5]2025 (조정0902)'!O:O,0,0)</f>
        <v>0</v>
      </c>
      <c r="S34" s="309">
        <f>_xlfn.XLOOKUP($E34,'[5]2025 (조정0902)'!$U:$U,'[5]2025 (조정0902)'!P:P,0,0)</f>
        <v>0</v>
      </c>
      <c r="T34" s="309">
        <f>_xlfn.XLOOKUP($E34,'[5]2025 (조정0902)'!$U:$U,'[5]2025 (조정0902)'!Q:Q,0,0)</f>
        <v>0</v>
      </c>
      <c r="U34" s="310">
        <f>_xlfn.XLOOKUP($E34,'[5]2025 (조정0902)'!$U:$U,'[5]2025 (조정0902)'!R:R,0,0)</f>
        <v>0</v>
      </c>
      <c r="V34" s="311">
        <f t="shared" si="0"/>
        <v>0</v>
      </c>
      <c r="AB34" s="38">
        <f t="shared" si="1"/>
        <v>0</v>
      </c>
      <c r="AC34" s="38">
        <f t="shared" si="2"/>
        <v>0</v>
      </c>
      <c r="AD34" s="38">
        <f t="shared" si="3"/>
        <v>0</v>
      </c>
      <c r="AE34" s="38">
        <f t="shared" si="4"/>
        <v>0</v>
      </c>
    </row>
    <row r="35" spans="1:34" x14ac:dyDescent="0.4">
      <c r="A35" s="38">
        <v>29</v>
      </c>
      <c r="C35" s="293"/>
      <c r="D35" s="293"/>
      <c r="E35" s="322"/>
      <c r="F35" s="330">
        <v>14</v>
      </c>
      <c r="G35" s="330" t="s">
        <v>257</v>
      </c>
      <c r="H35" s="296">
        <f>H34</f>
        <v>24000</v>
      </c>
      <c r="I35" s="297" t="s">
        <v>259</v>
      </c>
      <c r="J35" s="298"/>
      <c r="K35" s="299"/>
      <c r="L35" s="299"/>
      <c r="M35" s="299"/>
      <c r="N35" s="299"/>
      <c r="O35" s="299"/>
      <c r="P35" s="299"/>
      <c r="Q35" s="299"/>
      <c r="R35" s="299"/>
      <c r="S35" s="299"/>
      <c r="T35" s="299"/>
      <c r="U35" s="301"/>
      <c r="V35" s="302">
        <f t="shared" si="0"/>
        <v>0</v>
      </c>
      <c r="AB35" s="38">
        <f t="shared" si="1"/>
        <v>0</v>
      </c>
      <c r="AC35" s="38">
        <f t="shared" si="2"/>
        <v>0</v>
      </c>
      <c r="AD35" s="38">
        <f t="shared" si="3"/>
        <v>0</v>
      </c>
      <c r="AE35" s="38">
        <f t="shared" si="4"/>
        <v>0</v>
      </c>
    </row>
    <row r="36" spans="1:34" x14ac:dyDescent="0.4">
      <c r="A36" s="38">
        <v>30</v>
      </c>
      <c r="C36" s="293"/>
      <c r="D36" s="303"/>
      <c r="E36" s="319" t="s">
        <v>467</v>
      </c>
      <c r="F36" s="330">
        <v>1</v>
      </c>
      <c r="G36" s="330" t="s">
        <v>257</v>
      </c>
      <c r="H36" s="306">
        <v>20000</v>
      </c>
      <c r="I36" s="307" t="s">
        <v>258</v>
      </c>
      <c r="J36" s="308">
        <f>_xlfn.XLOOKUP($E36,'[5]2025 (조정0902)'!$U:$U,'[5]2025 (조정0902)'!G:G,0,0)</f>
        <v>2</v>
      </c>
      <c r="K36" s="309">
        <f>_xlfn.XLOOKUP($E36,'[5]2025 (조정0902)'!$U:$U,'[5]2025 (조정0902)'!H:H,0,0)</f>
        <v>2</v>
      </c>
      <c r="L36" s="309">
        <f>_xlfn.XLOOKUP($E36,'[5]2025 (조정0902)'!$U:$U,'[5]2025 (조정0902)'!I:I,0,0)</f>
        <v>2</v>
      </c>
      <c r="M36" s="309">
        <f>_xlfn.XLOOKUP($E36,'[5]2025 (조정0902)'!$U:$U,'[5]2025 (조정0902)'!J:J,0,0)</f>
        <v>2</v>
      </c>
      <c r="N36" s="309">
        <f>_xlfn.XLOOKUP($E36,'[5]2025 (조정0902)'!$U:$U,'[5]2025 (조정0902)'!K:K,0,0)</f>
        <v>2</v>
      </c>
      <c r="O36" s="309">
        <f>_xlfn.XLOOKUP($E36,'[5]2025 (조정0902)'!$U:$U,'[5]2025 (조정0902)'!L:L,0,0)</f>
        <v>2</v>
      </c>
      <c r="P36" s="309">
        <f>_xlfn.XLOOKUP($E36,'[5]2025 (조정0902)'!$U:$U,'[5]2025 (조정0902)'!M:M,0,0)</f>
        <v>2</v>
      </c>
      <c r="Q36" s="309">
        <f>_xlfn.XLOOKUP($E36,'[5]2025 (조정0902)'!$U:$U,'[5]2025 (조정0902)'!N:N,0,0)</f>
        <v>1</v>
      </c>
      <c r="R36" s="309">
        <f>_xlfn.XLOOKUP($E36,'[5]2025 (조정0902)'!$U:$U,'[5]2025 (조정0902)'!O:O,0,0)</f>
        <v>0</v>
      </c>
      <c r="S36" s="309">
        <f>_xlfn.XLOOKUP($E36,'[5]2025 (조정0902)'!$U:$U,'[5]2025 (조정0902)'!P:P,0,0)</f>
        <v>0</v>
      </c>
      <c r="T36" s="309">
        <f>_xlfn.XLOOKUP($E36,'[5]2025 (조정0902)'!$U:$U,'[5]2025 (조정0902)'!Q:Q,0,0)</f>
        <v>0</v>
      </c>
      <c r="U36" s="310">
        <f>_xlfn.XLOOKUP($E36,'[5]2025 (조정0902)'!$U:$U,'[5]2025 (조정0902)'!R:R,0,0)</f>
        <v>0</v>
      </c>
      <c r="V36" s="311">
        <f t="shared" si="0"/>
        <v>15</v>
      </c>
      <c r="W36" s="292" t="s">
        <v>451</v>
      </c>
      <c r="Y36" s="327" t="s">
        <v>468</v>
      </c>
      <c r="AB36" s="38">
        <f t="shared" si="1"/>
        <v>6</v>
      </c>
      <c r="AC36" s="38">
        <f t="shared" si="2"/>
        <v>6</v>
      </c>
      <c r="AD36" s="38">
        <f t="shared" si="3"/>
        <v>3</v>
      </c>
      <c r="AE36" s="38">
        <f t="shared" si="4"/>
        <v>0</v>
      </c>
    </row>
    <row r="37" spans="1:34" x14ac:dyDescent="0.4">
      <c r="A37" s="38">
        <v>31</v>
      </c>
      <c r="C37" s="293"/>
      <c r="D37" s="293"/>
      <c r="E37" s="322"/>
      <c r="F37" s="330">
        <v>1</v>
      </c>
      <c r="G37" s="330" t="s">
        <v>257</v>
      </c>
      <c r="H37" s="296">
        <f>H36</f>
        <v>20000</v>
      </c>
      <c r="I37" s="297" t="s">
        <v>259</v>
      </c>
      <c r="J37" s="298">
        <v>2</v>
      </c>
      <c r="K37" s="299">
        <v>2</v>
      </c>
      <c r="L37" s="300">
        <f>2+2</f>
        <v>4</v>
      </c>
      <c r="M37" s="300">
        <v>2</v>
      </c>
      <c r="N37" s="300">
        <f>2+2</f>
        <v>4</v>
      </c>
      <c r="O37" s="299"/>
      <c r="P37" s="299"/>
      <c r="Q37" s="299">
        <v>1</v>
      </c>
      <c r="R37" s="299"/>
      <c r="S37" s="299"/>
      <c r="T37" s="299"/>
      <c r="U37" s="301"/>
      <c r="V37" s="302">
        <f t="shared" si="0"/>
        <v>15</v>
      </c>
      <c r="Y37" s="327" t="s">
        <v>469</v>
      </c>
      <c r="AB37" s="38">
        <f t="shared" si="1"/>
        <v>8</v>
      </c>
      <c r="AC37" s="38">
        <f t="shared" si="2"/>
        <v>6</v>
      </c>
      <c r="AD37" s="38">
        <f t="shared" si="3"/>
        <v>1</v>
      </c>
      <c r="AE37" s="38">
        <f t="shared" si="4"/>
        <v>0</v>
      </c>
      <c r="AG37" s="38">
        <f>+V37*H36</f>
        <v>300000</v>
      </c>
      <c r="AH37" s="38">
        <f>+AG37*11000</f>
        <v>3300000000</v>
      </c>
    </row>
    <row r="38" spans="1:34" x14ac:dyDescent="0.4">
      <c r="A38" s="38">
        <v>32</v>
      </c>
      <c r="C38" s="293"/>
      <c r="D38" s="293"/>
      <c r="E38" s="319" t="s">
        <v>470</v>
      </c>
      <c r="F38" s="330">
        <v>1</v>
      </c>
      <c r="G38" s="295" t="s">
        <v>252</v>
      </c>
      <c r="H38" s="306">
        <v>100000</v>
      </c>
      <c r="I38" s="307" t="s">
        <v>258</v>
      </c>
      <c r="J38" s="308">
        <f>_xlfn.XLOOKUP($E38,'[5]2025 (조정0902)'!$U:$U,'[5]2025 (조정0902)'!G:G,0,0)</f>
        <v>0</v>
      </c>
      <c r="K38" s="309">
        <f>_xlfn.XLOOKUP($E38,'[5]2025 (조정0902)'!$U:$U,'[5]2025 (조정0902)'!H:H,0,0)</f>
        <v>0</v>
      </c>
      <c r="L38" s="309">
        <f>_xlfn.XLOOKUP($E38,'[5]2025 (조정0902)'!$U:$U,'[5]2025 (조정0902)'!I:I,0,0)</f>
        <v>0</v>
      </c>
      <c r="M38" s="309">
        <f>_xlfn.XLOOKUP($E38,'[5]2025 (조정0902)'!$U:$U,'[5]2025 (조정0902)'!J:J,0,0)</f>
        <v>0</v>
      </c>
      <c r="N38" s="309">
        <f>_xlfn.XLOOKUP($E38,'[5]2025 (조정0902)'!$U:$U,'[5]2025 (조정0902)'!K:K,0,0)</f>
        <v>0</v>
      </c>
      <c r="O38" s="309">
        <f>_xlfn.XLOOKUP($E38,'[5]2025 (조정0902)'!$U:$U,'[5]2025 (조정0902)'!L:L,0,0)</f>
        <v>0</v>
      </c>
      <c r="P38" s="309">
        <f>_xlfn.XLOOKUP($E38,'[5]2025 (조정0902)'!$U:$U,'[5]2025 (조정0902)'!M:M,0,0)</f>
        <v>0</v>
      </c>
      <c r="Q38" s="309">
        <f>_xlfn.XLOOKUP($E38,'[5]2025 (조정0902)'!$U:$U,'[5]2025 (조정0902)'!N:N,0,0)</f>
        <v>0</v>
      </c>
      <c r="R38" s="309">
        <f>_xlfn.XLOOKUP($E38,'[5]2025 (조정0902)'!$U:$U,'[5]2025 (조정0902)'!O:O,0,0)</f>
        <v>0</v>
      </c>
      <c r="S38" s="309">
        <f>_xlfn.XLOOKUP($E38,'[5]2025 (조정0902)'!$U:$U,'[5]2025 (조정0902)'!P:P,0,0)</f>
        <v>0</v>
      </c>
      <c r="T38" s="309">
        <f>_xlfn.XLOOKUP($E38,'[5]2025 (조정0902)'!$U:$U,'[5]2025 (조정0902)'!Q:Q,0,0)</f>
        <v>0</v>
      </c>
      <c r="U38" s="310">
        <f>_xlfn.XLOOKUP($E38,'[5]2025 (조정0902)'!$U:$U,'[5]2025 (조정0902)'!R:R,0,0)</f>
        <v>0</v>
      </c>
      <c r="V38" s="311">
        <f t="shared" si="0"/>
        <v>0</v>
      </c>
      <c r="AB38" s="38">
        <f t="shared" si="1"/>
        <v>0</v>
      </c>
      <c r="AC38" s="38">
        <f t="shared" si="2"/>
        <v>0</v>
      </c>
      <c r="AD38" s="38">
        <f t="shared" si="3"/>
        <v>0</v>
      </c>
      <c r="AE38" s="38">
        <f t="shared" si="4"/>
        <v>0</v>
      </c>
    </row>
    <row r="39" spans="1:34" x14ac:dyDescent="0.4">
      <c r="A39" s="38">
        <v>33</v>
      </c>
      <c r="C39" s="293"/>
      <c r="D39" s="293"/>
      <c r="E39" s="322"/>
      <c r="F39" s="330">
        <v>1</v>
      </c>
      <c r="G39" s="295" t="s">
        <v>252</v>
      </c>
      <c r="H39" s="296">
        <f>H38</f>
        <v>100000</v>
      </c>
      <c r="I39" s="297" t="s">
        <v>259</v>
      </c>
      <c r="J39" s="298"/>
      <c r="K39" s="299"/>
      <c r="L39" s="299"/>
      <c r="M39" s="299"/>
      <c r="N39" s="299"/>
      <c r="O39" s="299"/>
      <c r="P39" s="299"/>
      <c r="Q39" s="299"/>
      <c r="R39" s="299"/>
      <c r="S39" s="299"/>
      <c r="T39" s="299"/>
      <c r="U39" s="301"/>
      <c r="V39" s="302">
        <f t="shared" si="0"/>
        <v>0</v>
      </c>
      <c r="AB39" s="38">
        <f t="shared" si="1"/>
        <v>0</v>
      </c>
      <c r="AC39" s="38">
        <f t="shared" si="2"/>
        <v>0</v>
      </c>
      <c r="AD39" s="38">
        <f t="shared" si="3"/>
        <v>0</v>
      </c>
      <c r="AE39" s="38">
        <f t="shared" si="4"/>
        <v>0</v>
      </c>
    </row>
    <row r="40" spans="1:34" x14ac:dyDescent="0.4">
      <c r="A40" s="38">
        <v>34</v>
      </c>
      <c r="C40" s="293"/>
      <c r="D40" s="303"/>
      <c r="E40" s="319" t="s">
        <v>471</v>
      </c>
      <c r="F40" s="330">
        <v>13</v>
      </c>
      <c r="G40" s="330" t="s">
        <v>257</v>
      </c>
      <c r="H40" s="306">
        <v>24000</v>
      </c>
      <c r="I40" s="307" t="s">
        <v>258</v>
      </c>
      <c r="J40" s="308">
        <f>_xlfn.XLOOKUP($E40,'[5]2025 (조정0902)'!$U:$U,'[5]2025 (조정0902)'!G:G,0,0)</f>
        <v>0</v>
      </c>
      <c r="K40" s="309">
        <f>_xlfn.XLOOKUP($E40,'[5]2025 (조정0902)'!$U:$U,'[5]2025 (조정0902)'!H:H,0,0)</f>
        <v>0</v>
      </c>
      <c r="L40" s="309">
        <f>_xlfn.XLOOKUP($E40,'[5]2025 (조정0902)'!$U:$U,'[5]2025 (조정0902)'!I:I,0,0)</f>
        <v>0</v>
      </c>
      <c r="M40" s="309">
        <f>_xlfn.XLOOKUP($E40,'[5]2025 (조정0902)'!$U:$U,'[5]2025 (조정0902)'!J:J,0,0)</f>
        <v>0</v>
      </c>
      <c r="N40" s="309">
        <f>_xlfn.XLOOKUP($E40,'[5]2025 (조정0902)'!$U:$U,'[5]2025 (조정0902)'!K:K,0,0)</f>
        <v>0</v>
      </c>
      <c r="O40" s="309">
        <f>_xlfn.XLOOKUP($E40,'[5]2025 (조정0902)'!$U:$U,'[5]2025 (조정0902)'!L:L,0,0)</f>
        <v>0</v>
      </c>
      <c r="P40" s="309">
        <f>_xlfn.XLOOKUP($E40,'[5]2025 (조정0902)'!$U:$U,'[5]2025 (조정0902)'!M:M,0,0)</f>
        <v>0</v>
      </c>
      <c r="Q40" s="309">
        <f>_xlfn.XLOOKUP($E40,'[5]2025 (조정0902)'!$U:$U,'[5]2025 (조정0902)'!N:N,0,0)</f>
        <v>0</v>
      </c>
      <c r="R40" s="309">
        <f>_xlfn.XLOOKUP($E40,'[5]2025 (조정0902)'!$U:$U,'[5]2025 (조정0902)'!O:O,0,0)</f>
        <v>0</v>
      </c>
      <c r="S40" s="309">
        <f>_xlfn.XLOOKUP($E40,'[5]2025 (조정0902)'!$U:$U,'[5]2025 (조정0902)'!P:P,0,0)</f>
        <v>0</v>
      </c>
      <c r="T40" s="309">
        <f>_xlfn.XLOOKUP($E40,'[5]2025 (조정0902)'!$U:$U,'[5]2025 (조정0902)'!Q:Q,0,0)</f>
        <v>0</v>
      </c>
      <c r="U40" s="310">
        <f>_xlfn.XLOOKUP($E40,'[5]2025 (조정0902)'!$U:$U,'[5]2025 (조정0902)'!R:R,0,0)</f>
        <v>0</v>
      </c>
      <c r="V40" s="311">
        <f t="shared" si="0"/>
        <v>0</v>
      </c>
      <c r="AB40" s="38">
        <f t="shared" si="1"/>
        <v>0</v>
      </c>
      <c r="AC40" s="38">
        <f t="shared" si="2"/>
        <v>0</v>
      </c>
      <c r="AD40" s="38">
        <f t="shared" si="3"/>
        <v>0</v>
      </c>
      <c r="AE40" s="38">
        <f t="shared" si="4"/>
        <v>0</v>
      </c>
    </row>
    <row r="41" spans="1:34" x14ac:dyDescent="0.4">
      <c r="A41" s="38">
        <v>35</v>
      </c>
      <c r="C41" s="293"/>
      <c r="D41" s="293"/>
      <c r="E41" s="322"/>
      <c r="F41" s="330">
        <v>13</v>
      </c>
      <c r="G41" s="330" t="s">
        <v>257</v>
      </c>
      <c r="H41" s="296">
        <f>H40</f>
        <v>24000</v>
      </c>
      <c r="I41" s="297" t="s">
        <v>259</v>
      </c>
      <c r="J41" s="298"/>
      <c r="K41" s="299"/>
      <c r="L41" s="299"/>
      <c r="M41" s="299"/>
      <c r="N41" s="299"/>
      <c r="O41" s="299"/>
      <c r="P41" s="299"/>
      <c r="Q41" s="299"/>
      <c r="R41" s="299"/>
      <c r="S41" s="299"/>
      <c r="T41" s="299"/>
      <c r="U41" s="301"/>
      <c r="V41" s="302">
        <f t="shared" si="0"/>
        <v>0</v>
      </c>
      <c r="AB41" s="38">
        <f t="shared" si="1"/>
        <v>0</v>
      </c>
      <c r="AC41" s="38">
        <f t="shared" si="2"/>
        <v>0</v>
      </c>
      <c r="AD41" s="38">
        <f t="shared" si="3"/>
        <v>0</v>
      </c>
      <c r="AE41" s="38">
        <f t="shared" si="4"/>
        <v>0</v>
      </c>
    </row>
    <row r="42" spans="1:34" x14ac:dyDescent="0.4">
      <c r="A42" s="38">
        <v>36</v>
      </c>
      <c r="C42" s="293"/>
      <c r="D42" s="303"/>
      <c r="E42" s="319" t="s">
        <v>472</v>
      </c>
      <c r="F42" s="330">
        <v>9</v>
      </c>
      <c r="G42" s="330" t="s">
        <v>257</v>
      </c>
      <c r="H42" s="306">
        <v>18000</v>
      </c>
      <c r="I42" s="307" t="s">
        <v>258</v>
      </c>
      <c r="J42" s="308">
        <f>_xlfn.XLOOKUP($E42,'[5]2025 (조정0902)'!$U:$U,'[5]2025 (조정0902)'!G:G,0,0)</f>
        <v>0</v>
      </c>
      <c r="K42" s="309">
        <f>_xlfn.XLOOKUP($E42,'[5]2025 (조정0902)'!$U:$U,'[5]2025 (조정0902)'!H:H,0,0)</f>
        <v>0</v>
      </c>
      <c r="L42" s="309">
        <f>_xlfn.XLOOKUP($E42,'[5]2025 (조정0902)'!$U:$U,'[5]2025 (조정0902)'!I:I,0,0)</f>
        <v>0</v>
      </c>
      <c r="M42" s="309">
        <f>_xlfn.XLOOKUP($E42,'[5]2025 (조정0902)'!$U:$U,'[5]2025 (조정0902)'!J:J,0,0)</f>
        <v>0</v>
      </c>
      <c r="N42" s="309">
        <f>_xlfn.XLOOKUP($E42,'[5]2025 (조정0902)'!$U:$U,'[5]2025 (조정0902)'!K:K,0,0)</f>
        <v>0</v>
      </c>
      <c r="O42" s="309">
        <f>_xlfn.XLOOKUP($E42,'[5]2025 (조정0902)'!$U:$U,'[5]2025 (조정0902)'!L:L,0,0)</f>
        <v>0</v>
      </c>
      <c r="P42" s="309">
        <f>_xlfn.XLOOKUP($E42,'[5]2025 (조정0902)'!$U:$U,'[5]2025 (조정0902)'!M:M,0,0)</f>
        <v>0</v>
      </c>
      <c r="Q42" s="309">
        <f>_xlfn.XLOOKUP($E42,'[5]2025 (조정0902)'!$U:$U,'[5]2025 (조정0902)'!N:N,0,0)</f>
        <v>0</v>
      </c>
      <c r="R42" s="309">
        <f>_xlfn.XLOOKUP($E42,'[5]2025 (조정0902)'!$U:$U,'[5]2025 (조정0902)'!O:O,0,0)</f>
        <v>0</v>
      </c>
      <c r="S42" s="309">
        <f>_xlfn.XLOOKUP($E42,'[5]2025 (조정0902)'!$U:$U,'[5]2025 (조정0902)'!P:P,0,0)</f>
        <v>0</v>
      </c>
      <c r="T42" s="309">
        <f>_xlfn.XLOOKUP($E42,'[5]2025 (조정0902)'!$U:$U,'[5]2025 (조정0902)'!Q:Q,0,0)</f>
        <v>0</v>
      </c>
      <c r="U42" s="310">
        <f>_xlfn.XLOOKUP($E42,'[5]2025 (조정0902)'!$U:$U,'[5]2025 (조정0902)'!R:R,0,0)</f>
        <v>0</v>
      </c>
      <c r="V42" s="311">
        <f t="shared" si="0"/>
        <v>0</v>
      </c>
      <c r="AB42" s="38">
        <f t="shared" si="1"/>
        <v>0</v>
      </c>
      <c r="AC42" s="38">
        <f t="shared" si="2"/>
        <v>0</v>
      </c>
      <c r="AD42" s="38">
        <f t="shared" si="3"/>
        <v>0</v>
      </c>
      <c r="AE42" s="38">
        <f t="shared" si="4"/>
        <v>0</v>
      </c>
    </row>
    <row r="43" spans="1:34" x14ac:dyDescent="0.4">
      <c r="A43" s="38">
        <v>37</v>
      </c>
      <c r="C43" s="293"/>
      <c r="D43" s="293"/>
      <c r="E43" s="322"/>
      <c r="F43" s="330">
        <v>9</v>
      </c>
      <c r="G43" s="330" t="s">
        <v>257</v>
      </c>
      <c r="H43" s="296">
        <f>H42</f>
        <v>18000</v>
      </c>
      <c r="I43" s="297" t="s">
        <v>259</v>
      </c>
      <c r="J43" s="298"/>
      <c r="K43" s="299"/>
      <c r="L43" s="299"/>
      <c r="M43" s="299"/>
      <c r="N43" s="299"/>
      <c r="O43" s="299"/>
      <c r="P43" s="299"/>
      <c r="Q43" s="299"/>
      <c r="R43" s="299"/>
      <c r="S43" s="299"/>
      <c r="T43" s="299"/>
      <c r="U43" s="301"/>
      <c r="V43" s="302">
        <f t="shared" si="0"/>
        <v>0</v>
      </c>
      <c r="AB43" s="38">
        <f t="shared" si="1"/>
        <v>0</v>
      </c>
      <c r="AC43" s="38">
        <f t="shared" si="2"/>
        <v>0</v>
      </c>
      <c r="AD43" s="38">
        <f t="shared" si="3"/>
        <v>0</v>
      </c>
      <c r="AE43" s="38">
        <f t="shared" si="4"/>
        <v>0</v>
      </c>
    </row>
    <row r="44" spans="1:34" x14ac:dyDescent="0.4">
      <c r="A44" s="38">
        <v>38</v>
      </c>
      <c r="C44" s="293"/>
      <c r="D44" s="303"/>
      <c r="E44" s="319" t="s">
        <v>473</v>
      </c>
      <c r="F44" s="330">
        <v>9</v>
      </c>
      <c r="G44" s="330" t="s">
        <v>257</v>
      </c>
      <c r="H44" s="306">
        <v>12000</v>
      </c>
      <c r="I44" s="307" t="s">
        <v>258</v>
      </c>
      <c r="J44" s="308">
        <f>_xlfn.XLOOKUP($E44,'[5]2025 (조정0902)'!$U:$U,'[5]2025 (조정0902)'!G:G,0,0)</f>
        <v>0</v>
      </c>
      <c r="K44" s="309">
        <f>_xlfn.XLOOKUP($E44,'[5]2025 (조정0902)'!$U:$U,'[5]2025 (조정0902)'!H:H,0,0)</f>
        <v>0</v>
      </c>
      <c r="L44" s="309">
        <f>_xlfn.XLOOKUP($E44,'[5]2025 (조정0902)'!$U:$U,'[5]2025 (조정0902)'!I:I,0,0)</f>
        <v>0</v>
      </c>
      <c r="M44" s="309">
        <f>_xlfn.XLOOKUP($E44,'[5]2025 (조정0902)'!$U:$U,'[5]2025 (조정0902)'!J:J,0,0)</f>
        <v>0</v>
      </c>
      <c r="N44" s="309">
        <f>_xlfn.XLOOKUP($E44,'[5]2025 (조정0902)'!$U:$U,'[5]2025 (조정0902)'!K:K,0,0)</f>
        <v>0</v>
      </c>
      <c r="O44" s="309">
        <f>_xlfn.XLOOKUP($E44,'[5]2025 (조정0902)'!$U:$U,'[5]2025 (조정0902)'!L:L,0,0)</f>
        <v>0</v>
      </c>
      <c r="P44" s="309">
        <f>_xlfn.XLOOKUP($E44,'[5]2025 (조정0902)'!$U:$U,'[5]2025 (조정0902)'!M:M,0,0)</f>
        <v>0</v>
      </c>
      <c r="Q44" s="309">
        <f>_xlfn.XLOOKUP($E44,'[5]2025 (조정0902)'!$U:$U,'[5]2025 (조정0902)'!N:N,0,0)</f>
        <v>0</v>
      </c>
      <c r="R44" s="309">
        <f>_xlfn.XLOOKUP($E44,'[5]2025 (조정0902)'!$U:$U,'[5]2025 (조정0902)'!O:O,0,0)</f>
        <v>0</v>
      </c>
      <c r="S44" s="309">
        <f>_xlfn.XLOOKUP($E44,'[5]2025 (조정0902)'!$U:$U,'[5]2025 (조정0902)'!P:P,0,0)</f>
        <v>0</v>
      </c>
      <c r="T44" s="309">
        <f>_xlfn.XLOOKUP($E44,'[5]2025 (조정0902)'!$U:$U,'[5]2025 (조정0902)'!Q:Q,0,0)</f>
        <v>0</v>
      </c>
      <c r="U44" s="310">
        <f>_xlfn.XLOOKUP($E44,'[5]2025 (조정0902)'!$U:$U,'[5]2025 (조정0902)'!R:R,0,0)</f>
        <v>0</v>
      </c>
      <c r="V44" s="311">
        <f t="shared" si="0"/>
        <v>0</v>
      </c>
      <c r="AB44" s="38">
        <f t="shared" si="1"/>
        <v>0</v>
      </c>
      <c r="AC44" s="38">
        <f t="shared" si="2"/>
        <v>0</v>
      </c>
      <c r="AD44" s="38">
        <f t="shared" si="3"/>
        <v>0</v>
      </c>
      <c r="AE44" s="38">
        <f t="shared" si="4"/>
        <v>0</v>
      </c>
    </row>
    <row r="45" spans="1:34" x14ac:dyDescent="0.4">
      <c r="A45" s="38">
        <v>39</v>
      </c>
      <c r="C45" s="293"/>
      <c r="D45" s="293"/>
      <c r="E45" s="322"/>
      <c r="F45" s="330">
        <v>9</v>
      </c>
      <c r="G45" s="330" t="s">
        <v>257</v>
      </c>
      <c r="H45" s="296">
        <f>H44</f>
        <v>12000</v>
      </c>
      <c r="I45" s="297" t="s">
        <v>259</v>
      </c>
      <c r="J45" s="298"/>
      <c r="K45" s="299"/>
      <c r="L45" s="299"/>
      <c r="M45" s="299"/>
      <c r="N45" s="299"/>
      <c r="O45" s="299"/>
      <c r="P45" s="299"/>
      <c r="Q45" s="299"/>
      <c r="R45" s="299"/>
      <c r="S45" s="299"/>
      <c r="T45" s="299"/>
      <c r="U45" s="301"/>
      <c r="V45" s="302">
        <f t="shared" si="0"/>
        <v>0</v>
      </c>
      <c r="AB45" s="38">
        <f t="shared" si="1"/>
        <v>0</v>
      </c>
      <c r="AC45" s="38">
        <f t="shared" si="2"/>
        <v>0</v>
      </c>
      <c r="AD45" s="38">
        <f t="shared" si="3"/>
        <v>0</v>
      </c>
      <c r="AE45" s="38">
        <f t="shared" si="4"/>
        <v>0</v>
      </c>
    </row>
    <row r="46" spans="1:34" x14ac:dyDescent="0.4">
      <c r="A46" s="38">
        <v>40</v>
      </c>
      <c r="C46" s="293"/>
      <c r="D46" s="303"/>
      <c r="E46" s="319" t="s">
        <v>474</v>
      </c>
      <c r="F46" s="330">
        <v>9</v>
      </c>
      <c r="G46" s="330" t="s">
        <v>257</v>
      </c>
      <c r="H46" s="306">
        <v>15000</v>
      </c>
      <c r="I46" s="307" t="s">
        <v>258</v>
      </c>
      <c r="J46" s="308">
        <f>_xlfn.XLOOKUP($E46,'[5]2025 (조정0902)'!$U:$U,'[5]2025 (조정0902)'!G:G,0,0)</f>
        <v>0</v>
      </c>
      <c r="K46" s="309">
        <f>_xlfn.XLOOKUP($E46,'[5]2025 (조정0902)'!$U:$U,'[5]2025 (조정0902)'!H:H,0,0)</f>
        <v>0</v>
      </c>
      <c r="L46" s="309">
        <f>_xlfn.XLOOKUP($E46,'[5]2025 (조정0902)'!$U:$U,'[5]2025 (조정0902)'!I:I,0,0)</f>
        <v>0</v>
      </c>
      <c r="M46" s="309">
        <f>_xlfn.XLOOKUP($E46,'[5]2025 (조정0902)'!$U:$U,'[5]2025 (조정0902)'!J:J,0,0)</f>
        <v>0</v>
      </c>
      <c r="N46" s="309">
        <f>_xlfn.XLOOKUP($E46,'[5]2025 (조정0902)'!$U:$U,'[5]2025 (조정0902)'!K:K,0,0)</f>
        <v>0</v>
      </c>
      <c r="O46" s="309">
        <f>_xlfn.XLOOKUP($E46,'[5]2025 (조정0902)'!$U:$U,'[5]2025 (조정0902)'!L:L,0,0)</f>
        <v>0</v>
      </c>
      <c r="P46" s="309">
        <f>_xlfn.XLOOKUP($E46,'[5]2025 (조정0902)'!$U:$U,'[5]2025 (조정0902)'!M:M,0,0)</f>
        <v>0</v>
      </c>
      <c r="Q46" s="309">
        <f>_xlfn.XLOOKUP($E46,'[5]2025 (조정0902)'!$U:$U,'[5]2025 (조정0902)'!N:N,0,0)</f>
        <v>0</v>
      </c>
      <c r="R46" s="309">
        <f>_xlfn.XLOOKUP($E46,'[5]2025 (조정0902)'!$U:$U,'[5]2025 (조정0902)'!O:O,0,0)</f>
        <v>0</v>
      </c>
      <c r="S46" s="309">
        <f>_xlfn.XLOOKUP($E46,'[5]2025 (조정0902)'!$U:$U,'[5]2025 (조정0902)'!P:P,0,0)</f>
        <v>0</v>
      </c>
      <c r="T46" s="309">
        <f>_xlfn.XLOOKUP($E46,'[5]2025 (조정0902)'!$U:$U,'[5]2025 (조정0902)'!Q:Q,0,0)</f>
        <v>0</v>
      </c>
      <c r="U46" s="310">
        <f>_xlfn.XLOOKUP($E46,'[5]2025 (조정0902)'!$U:$U,'[5]2025 (조정0902)'!R:R,0,0)</f>
        <v>0</v>
      </c>
      <c r="V46" s="311">
        <f t="shared" si="0"/>
        <v>0</v>
      </c>
      <c r="AB46" s="38">
        <f t="shared" si="1"/>
        <v>0</v>
      </c>
      <c r="AC46" s="38">
        <f t="shared" si="2"/>
        <v>0</v>
      </c>
      <c r="AD46" s="38">
        <f t="shared" si="3"/>
        <v>0</v>
      </c>
      <c r="AE46" s="38">
        <f t="shared" si="4"/>
        <v>0</v>
      </c>
    </row>
    <row r="47" spans="1:34" x14ac:dyDescent="0.4">
      <c r="A47" s="38">
        <v>41</v>
      </c>
      <c r="C47" s="293"/>
      <c r="D47" s="293"/>
      <c r="E47" s="322"/>
      <c r="F47" s="330">
        <v>9</v>
      </c>
      <c r="G47" s="330" t="s">
        <v>257</v>
      </c>
      <c r="H47" s="296">
        <f>H46</f>
        <v>15000</v>
      </c>
      <c r="I47" s="297" t="s">
        <v>259</v>
      </c>
      <c r="J47" s="298"/>
      <c r="K47" s="299"/>
      <c r="L47" s="299"/>
      <c r="M47" s="299"/>
      <c r="N47" s="299"/>
      <c r="O47" s="299"/>
      <c r="P47" s="299"/>
      <c r="Q47" s="299"/>
      <c r="R47" s="299"/>
      <c r="S47" s="299"/>
      <c r="T47" s="299"/>
      <c r="U47" s="301"/>
      <c r="V47" s="302">
        <f t="shared" si="0"/>
        <v>0</v>
      </c>
      <c r="AB47" s="38">
        <f t="shared" si="1"/>
        <v>0</v>
      </c>
      <c r="AC47" s="38">
        <f t="shared" si="2"/>
        <v>0</v>
      </c>
      <c r="AD47" s="38">
        <f t="shared" si="3"/>
        <v>0</v>
      </c>
      <c r="AE47" s="38">
        <f t="shared" si="4"/>
        <v>0</v>
      </c>
    </row>
    <row r="48" spans="1:34" x14ac:dyDescent="0.4">
      <c r="A48" s="38">
        <v>42</v>
      </c>
      <c r="C48" s="293"/>
      <c r="D48" s="303"/>
      <c r="E48" s="319" t="s">
        <v>475</v>
      </c>
      <c r="F48" s="330">
        <v>12</v>
      </c>
      <c r="G48" s="330" t="s">
        <v>257</v>
      </c>
      <c r="H48" s="306">
        <v>30000</v>
      </c>
      <c r="I48" s="307" t="s">
        <v>258</v>
      </c>
      <c r="J48" s="308">
        <f>_xlfn.XLOOKUP($E48,'[5]2025 (조정0902)'!$U:$U,'[5]2025 (조정0902)'!G:G,0,0)</f>
        <v>0</v>
      </c>
      <c r="K48" s="309">
        <f>_xlfn.XLOOKUP($E48,'[5]2025 (조정0902)'!$U:$U,'[5]2025 (조정0902)'!H:H,0,0)</f>
        <v>0</v>
      </c>
      <c r="L48" s="309">
        <f>_xlfn.XLOOKUP($E48,'[5]2025 (조정0902)'!$U:$U,'[5]2025 (조정0902)'!I:I,0,0)</f>
        <v>0</v>
      </c>
      <c r="M48" s="309">
        <f>_xlfn.XLOOKUP($E48,'[5]2025 (조정0902)'!$U:$U,'[5]2025 (조정0902)'!J:J,0,0)</f>
        <v>0</v>
      </c>
      <c r="N48" s="309">
        <f>_xlfn.XLOOKUP($E48,'[5]2025 (조정0902)'!$U:$U,'[5]2025 (조정0902)'!K:K,0,0)</f>
        <v>0</v>
      </c>
      <c r="O48" s="309">
        <f>_xlfn.XLOOKUP($E48,'[5]2025 (조정0902)'!$U:$U,'[5]2025 (조정0902)'!L:L,0,0)</f>
        <v>0</v>
      </c>
      <c r="P48" s="309">
        <f>_xlfn.XLOOKUP($E48,'[5]2025 (조정0902)'!$U:$U,'[5]2025 (조정0902)'!M:M,0,0)</f>
        <v>0</v>
      </c>
      <c r="Q48" s="309">
        <f>_xlfn.XLOOKUP($E48,'[5]2025 (조정0902)'!$U:$U,'[5]2025 (조정0902)'!N:N,0,0)</f>
        <v>0</v>
      </c>
      <c r="R48" s="309">
        <f>_xlfn.XLOOKUP($E48,'[5]2025 (조정0902)'!$U:$U,'[5]2025 (조정0902)'!O:O,0,0)</f>
        <v>0</v>
      </c>
      <c r="S48" s="309">
        <f>_xlfn.XLOOKUP($E48,'[5]2025 (조정0902)'!$U:$U,'[5]2025 (조정0902)'!P:P,0,0)</f>
        <v>0</v>
      </c>
      <c r="T48" s="309">
        <f>_xlfn.XLOOKUP($E48,'[5]2025 (조정0902)'!$U:$U,'[5]2025 (조정0902)'!Q:Q,0,0)</f>
        <v>0</v>
      </c>
      <c r="U48" s="310">
        <f>_xlfn.XLOOKUP($E48,'[5]2025 (조정0902)'!$U:$U,'[5]2025 (조정0902)'!R:R,0,0)</f>
        <v>0</v>
      </c>
      <c r="V48" s="311">
        <f t="shared" si="0"/>
        <v>0</v>
      </c>
      <c r="AB48" s="38">
        <f t="shared" si="1"/>
        <v>0</v>
      </c>
      <c r="AC48" s="38">
        <f t="shared" si="2"/>
        <v>0</v>
      </c>
      <c r="AD48" s="38">
        <f t="shared" si="3"/>
        <v>0</v>
      </c>
      <c r="AE48" s="38">
        <f t="shared" si="4"/>
        <v>0</v>
      </c>
    </row>
    <row r="49" spans="1:31" x14ac:dyDescent="0.4">
      <c r="A49" s="38">
        <v>43</v>
      </c>
      <c r="C49" s="293"/>
      <c r="D49" s="293"/>
      <c r="E49" s="322"/>
      <c r="F49" s="330">
        <v>12</v>
      </c>
      <c r="G49" s="330" t="s">
        <v>257</v>
      </c>
      <c r="H49" s="296">
        <f>H48</f>
        <v>30000</v>
      </c>
      <c r="I49" s="297" t="s">
        <v>259</v>
      </c>
      <c r="J49" s="298"/>
      <c r="K49" s="299"/>
      <c r="L49" s="299"/>
      <c r="M49" s="299"/>
      <c r="N49" s="299"/>
      <c r="O49" s="299"/>
      <c r="P49" s="299"/>
      <c r="Q49" s="299"/>
      <c r="R49" s="299"/>
      <c r="S49" s="299"/>
      <c r="T49" s="299"/>
      <c r="U49" s="301"/>
      <c r="V49" s="302">
        <f t="shared" si="0"/>
        <v>0</v>
      </c>
      <c r="AB49" s="38">
        <f t="shared" si="1"/>
        <v>0</v>
      </c>
      <c r="AC49" s="38">
        <f t="shared" si="2"/>
        <v>0</v>
      </c>
      <c r="AD49" s="38">
        <f t="shared" si="3"/>
        <v>0</v>
      </c>
      <c r="AE49" s="38">
        <f t="shared" si="4"/>
        <v>0</v>
      </c>
    </row>
    <row r="50" spans="1:31" x14ac:dyDescent="0.4">
      <c r="A50" s="38">
        <v>44</v>
      </c>
      <c r="C50" s="293"/>
      <c r="D50" s="303"/>
      <c r="E50" s="319" t="s">
        <v>476</v>
      </c>
      <c r="F50" s="330">
        <v>12</v>
      </c>
      <c r="G50" s="330" t="s">
        <v>257</v>
      </c>
      <c r="H50" s="306">
        <v>15000</v>
      </c>
      <c r="I50" s="307" t="s">
        <v>258</v>
      </c>
      <c r="J50" s="308">
        <f>_xlfn.XLOOKUP($E50,'[5]2025 (조정0902)'!$U:$U,'[5]2025 (조정0902)'!G:G,0,0)</f>
        <v>0</v>
      </c>
      <c r="K50" s="309">
        <f>_xlfn.XLOOKUP($E50,'[5]2025 (조정0902)'!$U:$U,'[5]2025 (조정0902)'!H:H,0,0)</f>
        <v>0</v>
      </c>
      <c r="L50" s="309">
        <f>_xlfn.XLOOKUP($E50,'[5]2025 (조정0902)'!$U:$U,'[5]2025 (조정0902)'!I:I,0,0)</f>
        <v>0</v>
      </c>
      <c r="M50" s="309">
        <f>_xlfn.XLOOKUP($E50,'[5]2025 (조정0902)'!$U:$U,'[5]2025 (조정0902)'!J:J,0,0)</f>
        <v>0</v>
      </c>
      <c r="N50" s="309">
        <f>_xlfn.XLOOKUP($E50,'[5]2025 (조정0902)'!$U:$U,'[5]2025 (조정0902)'!K:K,0,0)</f>
        <v>0</v>
      </c>
      <c r="O50" s="309">
        <f>_xlfn.XLOOKUP($E50,'[5]2025 (조정0902)'!$U:$U,'[5]2025 (조정0902)'!L:L,0,0)</f>
        <v>0</v>
      </c>
      <c r="P50" s="309">
        <f>_xlfn.XLOOKUP($E50,'[5]2025 (조정0902)'!$U:$U,'[5]2025 (조정0902)'!M:M,0,0)</f>
        <v>0</v>
      </c>
      <c r="Q50" s="309">
        <f>_xlfn.XLOOKUP($E50,'[5]2025 (조정0902)'!$U:$U,'[5]2025 (조정0902)'!N:N,0,0)</f>
        <v>0</v>
      </c>
      <c r="R50" s="309">
        <f>_xlfn.XLOOKUP($E50,'[5]2025 (조정0902)'!$U:$U,'[5]2025 (조정0902)'!O:O,0,0)</f>
        <v>0</v>
      </c>
      <c r="S50" s="309">
        <f>_xlfn.XLOOKUP($E50,'[5]2025 (조정0902)'!$U:$U,'[5]2025 (조정0902)'!P:P,0,0)</f>
        <v>0</v>
      </c>
      <c r="T50" s="309">
        <f>_xlfn.XLOOKUP($E50,'[5]2025 (조정0902)'!$U:$U,'[5]2025 (조정0902)'!Q:Q,0,0)</f>
        <v>0</v>
      </c>
      <c r="U50" s="310">
        <f>_xlfn.XLOOKUP($E50,'[5]2025 (조정0902)'!$U:$U,'[5]2025 (조정0902)'!R:R,0,0)</f>
        <v>0</v>
      </c>
      <c r="V50" s="311">
        <f t="shared" si="0"/>
        <v>0</v>
      </c>
      <c r="AB50" s="38">
        <f t="shared" si="1"/>
        <v>0</v>
      </c>
      <c r="AC50" s="38">
        <f t="shared" si="2"/>
        <v>0</v>
      </c>
      <c r="AD50" s="38">
        <f t="shared" si="3"/>
        <v>0</v>
      </c>
      <c r="AE50" s="38">
        <f t="shared" si="4"/>
        <v>0</v>
      </c>
    </row>
    <row r="51" spans="1:31" x14ac:dyDescent="0.4">
      <c r="A51" s="38">
        <v>45</v>
      </c>
      <c r="C51" s="293"/>
      <c r="D51" s="293"/>
      <c r="E51" s="322"/>
      <c r="F51" s="330">
        <v>12</v>
      </c>
      <c r="G51" s="330" t="s">
        <v>257</v>
      </c>
      <c r="H51" s="296">
        <f>H50</f>
        <v>15000</v>
      </c>
      <c r="I51" s="297" t="s">
        <v>259</v>
      </c>
      <c r="J51" s="298"/>
      <c r="K51" s="299"/>
      <c r="L51" s="299"/>
      <c r="M51" s="299"/>
      <c r="N51" s="299"/>
      <c r="O51" s="299"/>
      <c r="P51" s="299"/>
      <c r="Q51" s="299"/>
      <c r="R51" s="299"/>
      <c r="S51" s="299"/>
      <c r="T51" s="299"/>
      <c r="U51" s="301"/>
      <c r="V51" s="302">
        <f t="shared" si="0"/>
        <v>0</v>
      </c>
      <c r="AB51" s="38">
        <f t="shared" si="1"/>
        <v>0</v>
      </c>
      <c r="AC51" s="38">
        <f t="shared" si="2"/>
        <v>0</v>
      </c>
      <c r="AD51" s="38">
        <f t="shared" si="3"/>
        <v>0</v>
      </c>
      <c r="AE51" s="38">
        <f t="shared" si="4"/>
        <v>0</v>
      </c>
    </row>
    <row r="52" spans="1:31" x14ac:dyDescent="0.4">
      <c r="A52" s="38">
        <v>46</v>
      </c>
      <c r="C52" s="293"/>
      <c r="D52" s="303"/>
      <c r="E52" s="319" t="s">
        <v>477</v>
      </c>
      <c r="F52" s="330">
        <v>11</v>
      </c>
      <c r="G52" s="330" t="s">
        <v>257</v>
      </c>
      <c r="H52" s="306">
        <v>30000</v>
      </c>
      <c r="I52" s="307" t="s">
        <v>258</v>
      </c>
      <c r="J52" s="308">
        <f>_xlfn.XLOOKUP($E52,'[5]2025 (조정0902)'!$U:$U,'[5]2025 (조정0902)'!G:G,0,0)</f>
        <v>0</v>
      </c>
      <c r="K52" s="309">
        <f>_xlfn.XLOOKUP($E52,'[5]2025 (조정0902)'!$U:$U,'[5]2025 (조정0902)'!H:H,0,0)</f>
        <v>0</v>
      </c>
      <c r="L52" s="309">
        <f>_xlfn.XLOOKUP($E52,'[5]2025 (조정0902)'!$U:$U,'[5]2025 (조정0902)'!I:I,0,0)</f>
        <v>0</v>
      </c>
      <c r="M52" s="309">
        <f>_xlfn.XLOOKUP($E52,'[5]2025 (조정0902)'!$U:$U,'[5]2025 (조정0902)'!J:J,0,0)</f>
        <v>0</v>
      </c>
      <c r="N52" s="309">
        <f>_xlfn.XLOOKUP($E52,'[5]2025 (조정0902)'!$U:$U,'[5]2025 (조정0902)'!K:K,0,0)</f>
        <v>0</v>
      </c>
      <c r="O52" s="309">
        <f>_xlfn.XLOOKUP($E52,'[5]2025 (조정0902)'!$U:$U,'[5]2025 (조정0902)'!L:L,0,0)</f>
        <v>0</v>
      </c>
      <c r="P52" s="309">
        <f>_xlfn.XLOOKUP($E52,'[5]2025 (조정0902)'!$U:$U,'[5]2025 (조정0902)'!M:M,0,0)</f>
        <v>0</v>
      </c>
      <c r="Q52" s="309">
        <f>_xlfn.XLOOKUP($E52,'[5]2025 (조정0902)'!$U:$U,'[5]2025 (조정0902)'!N:N,0,0)</f>
        <v>0</v>
      </c>
      <c r="R52" s="309">
        <f>_xlfn.XLOOKUP($E52,'[5]2025 (조정0902)'!$U:$U,'[5]2025 (조정0902)'!O:O,0,0)</f>
        <v>0</v>
      </c>
      <c r="S52" s="309">
        <f>_xlfn.XLOOKUP($E52,'[5]2025 (조정0902)'!$U:$U,'[5]2025 (조정0902)'!P:P,0,0)</f>
        <v>0</v>
      </c>
      <c r="T52" s="309">
        <f>_xlfn.XLOOKUP($E52,'[5]2025 (조정0902)'!$U:$U,'[5]2025 (조정0902)'!Q:Q,0,0)</f>
        <v>0</v>
      </c>
      <c r="U52" s="310">
        <f>_xlfn.XLOOKUP($E52,'[5]2025 (조정0902)'!$U:$U,'[5]2025 (조정0902)'!R:R,0,0)</f>
        <v>0</v>
      </c>
      <c r="V52" s="311">
        <f t="shared" si="0"/>
        <v>0</v>
      </c>
      <c r="AB52" s="38">
        <f t="shared" si="1"/>
        <v>0</v>
      </c>
      <c r="AC52" s="38">
        <f t="shared" si="2"/>
        <v>0</v>
      </c>
      <c r="AD52" s="38">
        <f t="shared" si="3"/>
        <v>0</v>
      </c>
      <c r="AE52" s="38">
        <f t="shared" si="4"/>
        <v>0</v>
      </c>
    </row>
    <row r="53" spans="1:31" x14ac:dyDescent="0.4">
      <c r="A53" s="38">
        <v>47</v>
      </c>
      <c r="C53" s="293"/>
      <c r="D53" s="293"/>
      <c r="E53" s="322"/>
      <c r="F53" s="331">
        <v>11</v>
      </c>
      <c r="G53" s="331" t="s">
        <v>257</v>
      </c>
      <c r="H53" s="296">
        <f>H52</f>
        <v>30000</v>
      </c>
      <c r="I53" s="297" t="s">
        <v>259</v>
      </c>
      <c r="J53" s="298"/>
      <c r="K53" s="299"/>
      <c r="L53" s="299"/>
      <c r="M53" s="299"/>
      <c r="N53" s="299"/>
      <c r="O53" s="299"/>
      <c r="P53" s="299"/>
      <c r="Q53" s="299"/>
      <c r="R53" s="299"/>
      <c r="S53" s="299"/>
      <c r="T53" s="299"/>
      <c r="U53" s="301"/>
      <c r="V53" s="302">
        <f t="shared" si="0"/>
        <v>0</v>
      </c>
      <c r="AB53" s="38">
        <f t="shared" si="1"/>
        <v>0</v>
      </c>
      <c r="AC53" s="38">
        <f t="shared" si="2"/>
        <v>0</v>
      </c>
      <c r="AD53" s="38">
        <f t="shared" si="3"/>
        <v>0</v>
      </c>
      <c r="AE53" s="38">
        <f t="shared" si="4"/>
        <v>0</v>
      </c>
    </row>
    <row r="54" spans="1:31" x14ac:dyDescent="0.4">
      <c r="A54" s="38">
        <v>48</v>
      </c>
      <c r="C54" s="293"/>
      <c r="D54" s="303"/>
      <c r="E54" s="319" t="s">
        <v>478</v>
      </c>
      <c r="F54" s="320">
        <v>10</v>
      </c>
      <c r="G54" s="320" t="s">
        <v>257</v>
      </c>
      <c r="H54" s="306">
        <v>30000</v>
      </c>
      <c r="I54" s="307" t="s">
        <v>258</v>
      </c>
      <c r="J54" s="308">
        <f>_xlfn.XLOOKUP($E54,'[5]2025 (조정0902)'!$U:$U,'[5]2025 (조정0902)'!G:G,0,0)</f>
        <v>0</v>
      </c>
      <c r="K54" s="309">
        <f>_xlfn.XLOOKUP($E54,'[5]2025 (조정0902)'!$U:$U,'[5]2025 (조정0902)'!H:H,0,0)</f>
        <v>0</v>
      </c>
      <c r="L54" s="309">
        <f>_xlfn.XLOOKUP($E54,'[5]2025 (조정0902)'!$U:$U,'[5]2025 (조정0902)'!I:I,0,0)</f>
        <v>0</v>
      </c>
      <c r="M54" s="309">
        <f>_xlfn.XLOOKUP($E54,'[5]2025 (조정0902)'!$U:$U,'[5]2025 (조정0902)'!J:J,0,0)</f>
        <v>0</v>
      </c>
      <c r="N54" s="309">
        <f>_xlfn.XLOOKUP($E54,'[5]2025 (조정0902)'!$U:$U,'[5]2025 (조정0902)'!K:K,0,0)</f>
        <v>0</v>
      </c>
      <c r="O54" s="309">
        <f>_xlfn.XLOOKUP($E54,'[5]2025 (조정0902)'!$U:$U,'[5]2025 (조정0902)'!L:L,0,0)</f>
        <v>0</v>
      </c>
      <c r="P54" s="309">
        <f>_xlfn.XLOOKUP($E54,'[5]2025 (조정0902)'!$U:$U,'[5]2025 (조정0902)'!M:M,0,0)</f>
        <v>0</v>
      </c>
      <c r="Q54" s="309">
        <f>_xlfn.XLOOKUP($E54,'[5]2025 (조정0902)'!$U:$U,'[5]2025 (조정0902)'!N:N,0,0)</f>
        <v>0</v>
      </c>
      <c r="R54" s="309">
        <f>_xlfn.XLOOKUP($E54,'[5]2025 (조정0902)'!$U:$U,'[5]2025 (조정0902)'!O:O,0,0)</f>
        <v>0</v>
      </c>
      <c r="S54" s="309">
        <f>_xlfn.XLOOKUP($E54,'[5]2025 (조정0902)'!$U:$U,'[5]2025 (조정0902)'!P:P,0,0)</f>
        <v>0</v>
      </c>
      <c r="T54" s="309">
        <f>_xlfn.XLOOKUP($E54,'[5]2025 (조정0902)'!$U:$U,'[5]2025 (조정0902)'!Q:Q,0,0)</f>
        <v>0</v>
      </c>
      <c r="U54" s="310">
        <f>_xlfn.XLOOKUP($E54,'[5]2025 (조정0902)'!$U:$U,'[5]2025 (조정0902)'!R:R,0,0)</f>
        <v>0</v>
      </c>
      <c r="V54" s="311">
        <f t="shared" si="0"/>
        <v>0</v>
      </c>
      <c r="AB54" s="38">
        <f t="shared" si="1"/>
        <v>0</v>
      </c>
      <c r="AC54" s="38">
        <f t="shared" si="2"/>
        <v>0</v>
      </c>
      <c r="AD54" s="38">
        <f t="shared" si="3"/>
        <v>0</v>
      </c>
      <c r="AE54" s="38">
        <f t="shared" si="4"/>
        <v>0</v>
      </c>
    </row>
    <row r="55" spans="1:31" x14ac:dyDescent="0.4">
      <c r="A55" s="38">
        <v>49</v>
      </c>
      <c r="C55" s="332"/>
      <c r="D55" s="293"/>
      <c r="E55" s="294"/>
      <c r="F55" s="333">
        <v>10</v>
      </c>
      <c r="G55" s="333" t="s">
        <v>257</v>
      </c>
      <c r="H55" s="296">
        <f>H54</f>
        <v>30000</v>
      </c>
      <c r="I55" s="297" t="s">
        <v>259</v>
      </c>
      <c r="J55" s="298"/>
      <c r="K55" s="299"/>
      <c r="L55" s="299"/>
      <c r="M55" s="299"/>
      <c r="N55" s="299"/>
      <c r="O55" s="299"/>
      <c r="P55" s="299"/>
      <c r="Q55" s="299"/>
      <c r="R55" s="299"/>
      <c r="S55" s="299"/>
      <c r="T55" s="299"/>
      <c r="U55" s="301"/>
      <c r="V55" s="302">
        <f t="shared" si="0"/>
        <v>0</v>
      </c>
      <c r="AB55" s="38">
        <f t="shared" si="1"/>
        <v>0</v>
      </c>
      <c r="AC55" s="38">
        <f t="shared" si="2"/>
        <v>0</v>
      </c>
      <c r="AD55" s="38">
        <f t="shared" si="3"/>
        <v>0</v>
      </c>
      <c r="AE55" s="38">
        <f t="shared" si="4"/>
        <v>0</v>
      </c>
    </row>
    <row r="56" spans="1:31" ht="19.2" x14ac:dyDescent="0.4">
      <c r="A56" s="38">
        <v>50</v>
      </c>
      <c r="C56" s="332"/>
      <c r="D56" s="334"/>
      <c r="F56" s="335" t="s">
        <v>479</v>
      </c>
      <c r="G56" s="335" t="s">
        <v>257</v>
      </c>
      <c r="H56" s="336" t="s">
        <v>480</v>
      </c>
      <c r="I56" s="337" t="s">
        <v>450</v>
      </c>
      <c r="J56" s="338">
        <f t="shared" ref="J56:U56" si="5">SUMIF($I$8:$I$55,$I$56,J$8:J$55)</f>
        <v>15</v>
      </c>
      <c r="K56" s="339">
        <f t="shared" si="5"/>
        <v>14</v>
      </c>
      <c r="L56" s="339">
        <f t="shared" si="5"/>
        <v>13</v>
      </c>
      <c r="M56" s="339">
        <f t="shared" si="5"/>
        <v>13</v>
      </c>
      <c r="N56" s="339">
        <f t="shared" si="5"/>
        <v>14</v>
      </c>
      <c r="O56" s="339">
        <f t="shared" si="5"/>
        <v>13</v>
      </c>
      <c r="P56" s="339">
        <f t="shared" si="5"/>
        <v>13</v>
      </c>
      <c r="Q56" s="339">
        <f t="shared" si="5"/>
        <v>12</v>
      </c>
      <c r="R56" s="339">
        <f t="shared" si="5"/>
        <v>10</v>
      </c>
      <c r="S56" s="339">
        <f t="shared" si="5"/>
        <v>10</v>
      </c>
      <c r="T56" s="339">
        <f t="shared" si="5"/>
        <v>11</v>
      </c>
      <c r="U56" s="340">
        <f t="shared" si="5"/>
        <v>11</v>
      </c>
      <c r="V56" s="318">
        <f t="shared" si="0"/>
        <v>149</v>
      </c>
      <c r="W56" s="38">
        <v>170</v>
      </c>
      <c r="AB56" s="38">
        <f t="shared" si="1"/>
        <v>42</v>
      </c>
      <c r="AC56" s="38">
        <f t="shared" si="2"/>
        <v>40</v>
      </c>
      <c r="AD56" s="38">
        <f t="shared" si="3"/>
        <v>35</v>
      </c>
      <c r="AE56" s="38">
        <f t="shared" si="4"/>
        <v>32</v>
      </c>
    </row>
    <row r="57" spans="1:31" ht="19.2" x14ac:dyDescent="0.4">
      <c r="A57" s="38">
        <v>51</v>
      </c>
      <c r="C57" s="332"/>
      <c r="D57" s="334" t="s">
        <v>481</v>
      </c>
      <c r="F57" s="335" t="s">
        <v>479</v>
      </c>
      <c r="G57" s="335" t="s">
        <v>257</v>
      </c>
      <c r="H57" s="341"/>
      <c r="I57" s="342" t="s">
        <v>452</v>
      </c>
      <c r="J57" s="343">
        <f t="shared" ref="J57:U57" si="6">SUMIF($I$8:$I$55,$I$57,J$8:J$55)</f>
        <v>2</v>
      </c>
      <c r="K57" s="344">
        <f t="shared" si="6"/>
        <v>20</v>
      </c>
      <c r="L57" s="344">
        <f t="shared" si="6"/>
        <v>21</v>
      </c>
      <c r="M57" s="344">
        <f t="shared" si="6"/>
        <v>14</v>
      </c>
      <c r="N57" s="344">
        <f t="shared" si="6"/>
        <v>14</v>
      </c>
      <c r="O57" s="344">
        <f t="shared" si="6"/>
        <v>3</v>
      </c>
      <c r="P57" s="344">
        <f t="shared" si="6"/>
        <v>13</v>
      </c>
      <c r="Q57" s="344">
        <f t="shared" si="6"/>
        <v>22</v>
      </c>
      <c r="R57" s="344">
        <f t="shared" si="6"/>
        <v>7</v>
      </c>
      <c r="S57" s="344">
        <f t="shared" si="6"/>
        <v>12</v>
      </c>
      <c r="T57" s="344">
        <f t="shared" si="6"/>
        <v>9</v>
      </c>
      <c r="U57" s="345">
        <f t="shared" si="6"/>
        <v>7</v>
      </c>
      <c r="V57" s="302">
        <f t="shared" si="0"/>
        <v>144</v>
      </c>
      <c r="W57" s="38">
        <v>116</v>
      </c>
      <c r="AB57" s="38">
        <f t="shared" si="1"/>
        <v>43</v>
      </c>
      <c r="AC57" s="38">
        <f t="shared" si="2"/>
        <v>31</v>
      </c>
      <c r="AD57" s="38">
        <f t="shared" si="3"/>
        <v>42</v>
      </c>
      <c r="AE57" s="38">
        <f t="shared" si="4"/>
        <v>28</v>
      </c>
    </row>
    <row r="58" spans="1:31" x14ac:dyDescent="0.4">
      <c r="A58" s="38">
        <v>52</v>
      </c>
      <c r="C58" s="346"/>
      <c r="D58" s="347"/>
      <c r="E58" s="348"/>
      <c r="F58" s="349" t="s">
        <v>482</v>
      </c>
      <c r="G58" s="349"/>
      <c r="H58" s="350" t="s">
        <v>483</v>
      </c>
      <c r="I58" s="351" t="s">
        <v>450</v>
      </c>
      <c r="J58" s="352">
        <f t="shared" ref="J58:U59" si="7">+J8*$H$8+J10*$H$10+J12*$H$12+J14*$H$14+J16*$H$16+J18*$H$18+J20*$H$20+J22*$H$22+J24*$H$24+J28*$H$28+J30*$H$30+J32*$H$32+J34*$H$34+J36*$H$36+J38*$H$38+J40*$H$40+J42*$H$42+J44*$H$44+J46*$H$46+J48*$H$48+J50*$H$50+J52*$H$52+J54*$H$54+$H$26*J26</f>
        <v>642000</v>
      </c>
      <c r="K58" s="353">
        <f t="shared" si="7"/>
        <v>605000</v>
      </c>
      <c r="L58" s="353">
        <f t="shared" si="7"/>
        <v>589000</v>
      </c>
      <c r="M58" s="353">
        <f t="shared" si="7"/>
        <v>515000</v>
      </c>
      <c r="N58" s="353">
        <f t="shared" si="7"/>
        <v>527000</v>
      </c>
      <c r="O58" s="353">
        <f t="shared" si="7"/>
        <v>515000</v>
      </c>
      <c r="P58" s="353">
        <f t="shared" si="7"/>
        <v>515000</v>
      </c>
      <c r="Q58" s="353">
        <f t="shared" si="7"/>
        <v>495000</v>
      </c>
      <c r="R58" s="353">
        <f t="shared" si="7"/>
        <v>375000</v>
      </c>
      <c r="S58" s="353">
        <f t="shared" si="7"/>
        <v>375000</v>
      </c>
      <c r="T58" s="353">
        <f t="shared" si="7"/>
        <v>448000</v>
      </c>
      <c r="U58" s="354">
        <f t="shared" si="7"/>
        <v>448000</v>
      </c>
      <c r="V58" s="355">
        <f t="shared" si="0"/>
        <v>6049000</v>
      </c>
      <c r="W58" s="38">
        <v>13224000</v>
      </c>
      <c r="AB58" s="38">
        <f t="shared" si="1"/>
        <v>1836000</v>
      </c>
      <c r="AC58" s="38">
        <f t="shared" si="2"/>
        <v>1557000</v>
      </c>
      <c r="AD58" s="38">
        <f t="shared" si="3"/>
        <v>1385000</v>
      </c>
      <c r="AE58" s="38">
        <f t="shared" si="4"/>
        <v>1271000</v>
      </c>
    </row>
    <row r="59" spans="1:31" x14ac:dyDescent="0.4">
      <c r="A59" s="38">
        <v>53</v>
      </c>
      <c r="C59" s="346"/>
      <c r="D59" s="347"/>
      <c r="E59" s="348"/>
      <c r="F59" s="349" t="s">
        <v>482</v>
      </c>
      <c r="G59" s="349"/>
      <c r="H59" s="356"/>
      <c r="I59" s="357" t="s">
        <v>452</v>
      </c>
      <c r="J59" s="358">
        <f t="shared" si="7"/>
        <v>40000</v>
      </c>
      <c r="K59" s="359">
        <f t="shared" si="7"/>
        <v>771000</v>
      </c>
      <c r="L59" s="359">
        <f>+L9*$H$8+L11*$H$10+L13*$H$12+L15*$H$14+L17*$H$16+L19*$H$18+L21*$H$20+L23*$H$22+L25*$H$24+L29*$H$28+L31*$H$30+L33*$H$32+L35*$H$34+L37*$H$36+L39*$H$38+L41*$H$40+L43*$H$42+L45*$H$44+L47*$H$46+L49*$H$48+L51*$H$50+L53*$H$52+L55*$H$54+$H$26*L27</f>
        <v>1114000</v>
      </c>
      <c r="M59" s="359">
        <f t="shared" si="7"/>
        <v>834000</v>
      </c>
      <c r="N59" s="359">
        <f t="shared" si="7"/>
        <v>446000</v>
      </c>
      <c r="O59" s="359">
        <f t="shared" si="7"/>
        <v>45000</v>
      </c>
      <c r="P59" s="359">
        <f>+P9*$H$8+P11*$H$10+P13*$H$12+P15*$H$14+P17*$H$16+P19*$H$18+P21*$H$20+P23*$H$22+P25*$H$24+P29*$H$28+P31*$H$30+P33*$H$32+P35*$H$34+P37*$H$36+P39*$H$38+P41*$H$40+P43*$H$42+P45*$H$44+P47*$H$46+P49*$H$48+P51*$H$50+P53*$H$52+P55*$H$54+$H$26*P27</f>
        <v>210000</v>
      </c>
      <c r="Q59" s="359">
        <f t="shared" si="7"/>
        <v>660000</v>
      </c>
      <c r="R59" s="359">
        <f t="shared" si="7"/>
        <v>111000</v>
      </c>
      <c r="S59" s="359">
        <f t="shared" si="7"/>
        <v>478000</v>
      </c>
      <c r="T59" s="359">
        <f t="shared" si="7"/>
        <v>266000</v>
      </c>
      <c r="U59" s="360">
        <f t="shared" si="7"/>
        <v>574000</v>
      </c>
      <c r="V59" s="361">
        <f t="shared" si="0"/>
        <v>5549000</v>
      </c>
      <c r="W59" s="38">
        <v>7956000</v>
      </c>
      <c r="AB59" s="38">
        <f t="shared" si="1"/>
        <v>1925000</v>
      </c>
      <c r="AC59" s="38">
        <f t="shared" si="2"/>
        <v>1325000</v>
      </c>
      <c r="AD59" s="38">
        <f t="shared" si="3"/>
        <v>981000</v>
      </c>
      <c r="AE59" s="38">
        <f t="shared" si="4"/>
        <v>1318000</v>
      </c>
    </row>
    <row r="60" spans="1:31" ht="18" thickBot="1" x14ac:dyDescent="0.45">
      <c r="C60" s="266"/>
      <c r="D60" s="266"/>
      <c r="F60" s="362"/>
      <c r="G60" s="362"/>
      <c r="H60" s="363"/>
      <c r="I60" s="364"/>
      <c r="J60" s="365"/>
      <c r="K60" s="365"/>
      <c r="L60" s="365"/>
      <c r="M60" s="365"/>
      <c r="N60" s="365"/>
      <c r="O60" s="365"/>
      <c r="P60" s="365"/>
      <c r="Q60" s="365"/>
      <c r="R60" s="365"/>
      <c r="S60" s="365"/>
      <c r="T60" s="365"/>
      <c r="U60" s="365"/>
      <c r="V60" s="366"/>
    </row>
    <row r="61" spans="1:31" x14ac:dyDescent="0.4">
      <c r="G61" s="266" t="s">
        <v>257</v>
      </c>
      <c r="H61" s="367" t="s">
        <v>484</v>
      </c>
      <c r="I61" s="368" t="s">
        <v>485</v>
      </c>
      <c r="J61" s="368">
        <f>SUMIFS(J$8:J$55,$G$8:$G$55,$G$61,$I$8:$I$55,$H$61)</f>
        <v>10</v>
      </c>
      <c r="K61" s="368">
        <f t="shared" ref="K61:U61" si="8">SUMIFS(K$8:K$55,$G$8:$G$55,$G$61,$I$8:$I$55,$H$61)</f>
        <v>9</v>
      </c>
      <c r="L61" s="368">
        <f t="shared" si="8"/>
        <v>8</v>
      </c>
      <c r="M61" s="368">
        <f t="shared" si="8"/>
        <v>9</v>
      </c>
      <c r="N61" s="368">
        <f t="shared" si="8"/>
        <v>10</v>
      </c>
      <c r="O61" s="368">
        <f t="shared" si="8"/>
        <v>9</v>
      </c>
      <c r="P61" s="368">
        <f t="shared" si="8"/>
        <v>9</v>
      </c>
      <c r="Q61" s="368">
        <f t="shared" si="8"/>
        <v>8</v>
      </c>
      <c r="R61" s="368">
        <f t="shared" si="8"/>
        <v>7</v>
      </c>
      <c r="S61" s="368">
        <f t="shared" si="8"/>
        <v>7</v>
      </c>
      <c r="T61" s="368">
        <f t="shared" si="8"/>
        <v>7</v>
      </c>
      <c r="U61" s="368">
        <f t="shared" si="8"/>
        <v>7</v>
      </c>
      <c r="V61" s="369">
        <f>SUM(J61:U61)</f>
        <v>100</v>
      </c>
    </row>
    <row r="62" spans="1:31" x14ac:dyDescent="0.4">
      <c r="G62" s="266" t="s">
        <v>252</v>
      </c>
      <c r="H62" s="370"/>
      <c r="I62" s="371" t="s">
        <v>486</v>
      </c>
      <c r="J62" s="371">
        <f>SUMIFS(J$8:J$55,$G$8:$G$55,$G$62,$I$8:$I$55,$H$61)</f>
        <v>5</v>
      </c>
      <c r="K62" s="371">
        <f t="shared" ref="K62:U62" si="9">SUMIFS(K$8:K$55,$G$8:$G$55,$G$62,$I$8:$I$55,$H$61)</f>
        <v>5</v>
      </c>
      <c r="L62" s="371">
        <f t="shared" si="9"/>
        <v>5</v>
      </c>
      <c r="M62" s="371">
        <f t="shared" si="9"/>
        <v>4</v>
      </c>
      <c r="N62" s="371">
        <f t="shared" si="9"/>
        <v>4</v>
      </c>
      <c r="O62" s="371">
        <f t="shared" si="9"/>
        <v>4</v>
      </c>
      <c r="P62" s="371">
        <f t="shared" si="9"/>
        <v>4</v>
      </c>
      <c r="Q62" s="371">
        <f t="shared" si="9"/>
        <v>4</v>
      </c>
      <c r="R62" s="371">
        <f t="shared" si="9"/>
        <v>3</v>
      </c>
      <c r="S62" s="371">
        <f t="shared" si="9"/>
        <v>3</v>
      </c>
      <c r="T62" s="371">
        <f t="shared" si="9"/>
        <v>4</v>
      </c>
      <c r="U62" s="371">
        <f t="shared" si="9"/>
        <v>4</v>
      </c>
      <c r="V62" s="372">
        <f>SUM(J62:U62)</f>
        <v>49</v>
      </c>
    </row>
    <row r="63" spans="1:31" x14ac:dyDescent="0.4">
      <c r="G63" s="266"/>
      <c r="H63" s="370"/>
      <c r="I63" s="371" t="s">
        <v>487</v>
      </c>
      <c r="J63" s="371">
        <f>SUM(J61:J62)</f>
        <v>15</v>
      </c>
      <c r="K63" s="371">
        <f t="shared" ref="K63:V63" si="10">SUM(K61:K62)</f>
        <v>14</v>
      </c>
      <c r="L63" s="371">
        <f t="shared" si="10"/>
        <v>13</v>
      </c>
      <c r="M63" s="371">
        <f t="shared" si="10"/>
        <v>13</v>
      </c>
      <c r="N63" s="371">
        <f t="shared" si="10"/>
        <v>14</v>
      </c>
      <c r="O63" s="371">
        <f t="shared" si="10"/>
        <v>13</v>
      </c>
      <c r="P63" s="371">
        <f t="shared" si="10"/>
        <v>13</v>
      </c>
      <c r="Q63" s="371">
        <f t="shared" si="10"/>
        <v>12</v>
      </c>
      <c r="R63" s="371">
        <f t="shared" si="10"/>
        <v>10</v>
      </c>
      <c r="S63" s="371">
        <f t="shared" si="10"/>
        <v>10</v>
      </c>
      <c r="T63" s="371">
        <f t="shared" si="10"/>
        <v>11</v>
      </c>
      <c r="U63" s="371">
        <f t="shared" si="10"/>
        <v>11</v>
      </c>
      <c r="V63" s="372">
        <f t="shared" si="10"/>
        <v>149</v>
      </c>
    </row>
    <row r="64" spans="1:31" x14ac:dyDescent="0.4">
      <c r="G64" s="266" t="s">
        <v>257</v>
      </c>
      <c r="H64" s="370" t="s">
        <v>488</v>
      </c>
      <c r="I64" s="371" t="s">
        <v>485</v>
      </c>
      <c r="J64" s="371">
        <f>SUMIFS(J$8:J$55,$G$8:$G$55,$G$64,$I$8:$I$55,$H$64)</f>
        <v>2</v>
      </c>
      <c r="K64" s="371">
        <f t="shared" ref="K64:U64" si="11">SUMIFS(K$8:K$55,$G$8:$G$55,$G$64,$I$8:$I$55,$H$64)</f>
        <v>14</v>
      </c>
      <c r="L64" s="371">
        <f t="shared" si="11"/>
        <v>11</v>
      </c>
      <c r="M64" s="371">
        <f t="shared" si="11"/>
        <v>6</v>
      </c>
      <c r="N64" s="371">
        <f t="shared" si="11"/>
        <v>11</v>
      </c>
      <c r="O64" s="371">
        <f t="shared" si="11"/>
        <v>3</v>
      </c>
      <c r="P64" s="371">
        <f t="shared" si="11"/>
        <v>13</v>
      </c>
      <c r="Q64" s="371">
        <f t="shared" si="11"/>
        <v>18</v>
      </c>
      <c r="R64" s="371">
        <f t="shared" si="11"/>
        <v>7</v>
      </c>
      <c r="S64" s="371">
        <f t="shared" si="11"/>
        <v>8</v>
      </c>
      <c r="T64" s="371">
        <f t="shared" si="11"/>
        <v>7</v>
      </c>
      <c r="U64" s="371">
        <f t="shared" si="11"/>
        <v>0</v>
      </c>
      <c r="V64" s="372">
        <f>SUM(J64:U64)</f>
        <v>100</v>
      </c>
    </row>
    <row r="65" spans="7:22" x14ac:dyDescent="0.4">
      <c r="G65" s="266" t="s">
        <v>252</v>
      </c>
      <c r="H65" s="370"/>
      <c r="I65" s="371" t="s">
        <v>486</v>
      </c>
      <c r="J65" s="371">
        <f>SUMIFS(J$8:J$55,$G$8:$G$55,$G$65,$I$8:$I$55,$H$64)</f>
        <v>0</v>
      </c>
      <c r="K65" s="371">
        <f t="shared" ref="K65:U65" si="12">SUMIFS(K$8:K$55,$G$8:$G$55,$G$65,$I$8:$I$55,$H$64)</f>
        <v>6</v>
      </c>
      <c r="L65" s="371">
        <f t="shared" si="12"/>
        <v>10</v>
      </c>
      <c r="M65" s="371">
        <f t="shared" si="12"/>
        <v>8</v>
      </c>
      <c r="N65" s="371">
        <f t="shared" si="12"/>
        <v>3</v>
      </c>
      <c r="O65" s="371">
        <f t="shared" si="12"/>
        <v>0</v>
      </c>
      <c r="P65" s="371">
        <f t="shared" si="12"/>
        <v>0</v>
      </c>
      <c r="Q65" s="371">
        <f t="shared" si="12"/>
        <v>4</v>
      </c>
      <c r="R65" s="371">
        <f t="shared" si="12"/>
        <v>0</v>
      </c>
      <c r="S65" s="371">
        <f t="shared" si="12"/>
        <v>4</v>
      </c>
      <c r="T65" s="371">
        <f t="shared" si="12"/>
        <v>2</v>
      </c>
      <c r="U65" s="371">
        <f t="shared" si="12"/>
        <v>7</v>
      </c>
      <c r="V65" s="372">
        <f>SUM(J65:U65)</f>
        <v>44</v>
      </c>
    </row>
    <row r="66" spans="7:22" ht="18" thickBot="1" x14ac:dyDescent="0.45">
      <c r="H66" s="373"/>
      <c r="I66" s="374" t="s">
        <v>487</v>
      </c>
      <c r="J66" s="374">
        <f t="shared" ref="J66:V66" si="13">SUM(J64:J65)</f>
        <v>2</v>
      </c>
      <c r="K66" s="374">
        <f t="shared" si="13"/>
        <v>20</v>
      </c>
      <c r="L66" s="374">
        <f t="shared" si="13"/>
        <v>21</v>
      </c>
      <c r="M66" s="374">
        <f t="shared" si="13"/>
        <v>14</v>
      </c>
      <c r="N66" s="374">
        <f t="shared" si="13"/>
        <v>14</v>
      </c>
      <c r="O66" s="374">
        <f t="shared" si="13"/>
        <v>3</v>
      </c>
      <c r="P66" s="374">
        <f t="shared" si="13"/>
        <v>13</v>
      </c>
      <c r="Q66" s="374">
        <f t="shared" si="13"/>
        <v>22</v>
      </c>
      <c r="R66" s="374">
        <f t="shared" si="13"/>
        <v>7</v>
      </c>
      <c r="S66" s="374">
        <f t="shared" si="13"/>
        <v>12</v>
      </c>
      <c r="T66" s="374">
        <f t="shared" si="13"/>
        <v>9</v>
      </c>
      <c r="U66" s="374">
        <f t="shared" si="13"/>
        <v>7</v>
      </c>
      <c r="V66" s="375">
        <f t="shared" si="13"/>
        <v>144</v>
      </c>
    </row>
    <row r="69" spans="7:22" x14ac:dyDescent="0.4">
      <c r="V69" s="38"/>
    </row>
  </sheetData>
  <autoFilter ref="A7:AH7" xr:uid="{B31AD727-22CE-4118-95FE-6DFFC6754111}">
    <sortState xmlns:xlrd2="http://schemas.microsoft.com/office/spreadsheetml/2017/richdata2" ref="A8:AH59">
      <sortCondition ref="A7"/>
    </sortState>
  </autoFilter>
  <mergeCells count="1">
    <mergeCell ref="J6:V6"/>
  </mergeCells>
  <phoneticPr fontId="4" type="noConversion"/>
  <pageMargins left="0.70866141732283472" right="0.70866141732283472" top="0.74803149606299213" bottom="0.74803149606299213" header="0.31496062992125984" footer="0.31496062992125984"/>
  <pageSetup paperSize="8" scale="64"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BF03-B1E0-4BB0-9048-8856713209E5}">
  <sheetPr codeName="Sheet25">
    <tabColor rgb="FFFFC000"/>
  </sheetPr>
  <dimension ref="A1:AV49"/>
  <sheetViews>
    <sheetView showGridLines="0" zoomScale="85" zoomScaleNormal="85" workbookViewId="0">
      <pane xSplit="9" ySplit="5" topLeftCell="J15" activePane="bottomRight" state="frozen"/>
      <selection activeCell="J41" sqref="J41"/>
      <selection pane="topRight" activeCell="J41" sqref="J41"/>
      <selection pane="bottomLeft" activeCell="J41" sqref="J41"/>
      <selection pane="bottomRight" activeCell="J41" sqref="J41"/>
    </sheetView>
  </sheetViews>
  <sheetFormatPr defaultRowHeight="17.399999999999999" outlineLevelRow="2" outlineLevelCol="1" x14ac:dyDescent="0.4"/>
  <cols>
    <col min="2" max="2" width="15.5" style="2" bestFit="1" customWidth="1"/>
    <col min="3" max="3" width="8.8984375" style="2" hidden="1" customWidth="1" outlineLevel="1"/>
    <col min="4" max="4" width="8.8984375" style="2" customWidth="1" outlineLevel="1"/>
    <col min="5" max="6" width="8.8984375" style="2" hidden="1" customWidth="1" outlineLevel="1"/>
    <col min="7" max="7" width="18.5" style="2" customWidth="1"/>
    <col min="8" max="8" width="9" style="507" bestFit="1" customWidth="1"/>
    <col min="9" max="9" width="9" style="2" customWidth="1"/>
    <col min="10" max="13" width="10.8984375" customWidth="1" outlineLevel="1"/>
    <col min="14" max="15" width="10.8984375" customWidth="1"/>
    <col min="16" max="21" width="10.8984375" customWidth="1" outlineLevel="1"/>
    <col min="22" max="22" width="12.5" customWidth="1"/>
    <col min="23" max="34" width="10.8984375" customWidth="1" outlineLevel="1"/>
    <col min="35" max="35" width="12.3984375" customWidth="1"/>
    <col min="36" max="47" width="10.8984375" customWidth="1"/>
    <col min="48" max="48" width="12.5" bestFit="1" customWidth="1"/>
  </cols>
  <sheetData>
    <row r="1" spans="1:48" x14ac:dyDescent="0.4">
      <c r="B1" s="506" t="s">
        <v>398</v>
      </c>
      <c r="I1" s="507"/>
      <c r="J1" s="507"/>
      <c r="K1" s="507"/>
      <c r="L1" s="507"/>
      <c r="M1" s="507"/>
      <c r="N1" s="507"/>
      <c r="O1" s="507"/>
      <c r="P1" s="507"/>
      <c r="Q1" s="507"/>
      <c r="R1" s="507"/>
      <c r="S1" s="507"/>
      <c r="T1" s="507"/>
      <c r="U1" s="507"/>
      <c r="V1" s="507"/>
      <c r="W1" s="507"/>
      <c r="X1" s="507"/>
      <c r="Y1" s="507"/>
      <c r="Z1" s="507"/>
      <c r="AA1" s="507"/>
      <c r="AB1" s="507"/>
      <c r="AC1" s="507"/>
      <c r="AD1" s="507"/>
      <c r="AE1" s="507"/>
      <c r="AF1" s="507"/>
      <c r="AG1" s="507"/>
      <c r="AH1" s="507"/>
      <c r="AI1" s="507"/>
    </row>
    <row r="2" spans="1:48" x14ac:dyDescent="0.4">
      <c r="B2" s="506" t="s">
        <v>348</v>
      </c>
      <c r="I2" s="507"/>
      <c r="J2" s="507"/>
      <c r="K2" s="507"/>
      <c r="L2" s="507"/>
      <c r="M2" s="507"/>
      <c r="N2" s="507"/>
      <c r="O2" s="507"/>
      <c r="P2" s="507"/>
      <c r="Q2" s="507"/>
      <c r="R2" s="507"/>
      <c r="S2" s="507"/>
      <c r="T2" s="507"/>
      <c r="U2" s="507"/>
      <c r="V2" s="507"/>
      <c r="W2" s="507"/>
      <c r="X2" s="507"/>
      <c r="Y2" s="507"/>
      <c r="Z2" s="507"/>
      <c r="AA2" s="507"/>
      <c r="AB2" s="507"/>
      <c r="AC2" s="507"/>
      <c r="AD2" s="507"/>
      <c r="AE2" s="507"/>
      <c r="AF2" s="507"/>
      <c r="AG2" s="507"/>
      <c r="AH2" s="507"/>
      <c r="AI2" s="507"/>
    </row>
    <row r="3" spans="1:48" ht="18" thickBot="1" x14ac:dyDescent="0.45">
      <c r="B3" s="506" t="s">
        <v>349</v>
      </c>
      <c r="I3" s="507"/>
      <c r="J3" s="507"/>
      <c r="K3" s="507"/>
      <c r="L3" s="507"/>
      <c r="M3" s="507"/>
      <c r="N3" s="507"/>
      <c r="O3" s="507"/>
      <c r="P3" s="507"/>
      <c r="Q3" s="507"/>
      <c r="R3" s="507"/>
      <c r="S3" s="507"/>
      <c r="T3" s="507"/>
      <c r="U3" s="507"/>
      <c r="V3" s="507"/>
      <c r="W3" s="507"/>
      <c r="X3" s="507"/>
      <c r="Y3" s="507"/>
      <c r="Z3" s="507"/>
      <c r="AA3" s="507"/>
      <c r="AB3" s="507"/>
      <c r="AC3" s="507"/>
      <c r="AD3" s="507"/>
      <c r="AE3" s="507"/>
      <c r="AF3" s="507"/>
      <c r="AG3" s="507"/>
      <c r="AH3" s="507"/>
      <c r="AI3" s="507"/>
      <c r="AU3" s="508" t="s">
        <v>350</v>
      </c>
    </row>
    <row r="4" spans="1:48" x14ac:dyDescent="0.4">
      <c r="B4" s="509" t="s">
        <v>351</v>
      </c>
      <c r="C4" s="510" t="s">
        <v>352</v>
      </c>
      <c r="D4" s="511" t="s">
        <v>353</v>
      </c>
      <c r="E4" s="510" t="s">
        <v>354</v>
      </c>
      <c r="F4" s="512" t="s">
        <v>240</v>
      </c>
      <c r="G4" s="512" t="s">
        <v>241</v>
      </c>
      <c r="H4" s="513" t="s">
        <v>355</v>
      </c>
      <c r="I4" s="514" t="s">
        <v>0</v>
      </c>
      <c r="J4" s="515"/>
      <c r="K4" s="516"/>
      <c r="L4" s="516"/>
      <c r="M4" s="516"/>
      <c r="N4" s="516"/>
      <c r="O4" s="516"/>
      <c r="P4" s="517" t="s">
        <v>356</v>
      </c>
      <c r="Q4" s="516"/>
      <c r="R4" s="516"/>
      <c r="S4" s="516"/>
      <c r="T4" s="516"/>
      <c r="U4" s="516"/>
      <c r="V4" s="518"/>
      <c r="W4" s="509"/>
      <c r="X4" s="519"/>
      <c r="Y4" s="519"/>
      <c r="Z4" s="519"/>
      <c r="AA4" s="519"/>
      <c r="AB4" s="519"/>
      <c r="AC4" s="511" t="s">
        <v>206</v>
      </c>
      <c r="AD4" s="519"/>
      <c r="AE4" s="519"/>
      <c r="AF4" s="519"/>
      <c r="AG4" s="519"/>
      <c r="AH4" s="519"/>
      <c r="AI4" s="518"/>
      <c r="AJ4" s="509"/>
      <c r="AK4" s="519"/>
      <c r="AL4" s="519"/>
      <c r="AM4" s="519"/>
      <c r="AN4" s="519"/>
      <c r="AO4" s="519"/>
      <c r="AP4" s="511" t="s">
        <v>357</v>
      </c>
      <c r="AQ4" s="519"/>
      <c r="AR4" s="519"/>
      <c r="AS4" s="519"/>
      <c r="AT4" s="519"/>
      <c r="AU4" s="519"/>
      <c r="AV4" s="518"/>
    </row>
    <row r="5" spans="1:48" x14ac:dyDescent="0.4">
      <c r="B5" s="515"/>
      <c r="C5" s="520"/>
      <c r="D5" s="517"/>
      <c r="E5" s="520"/>
      <c r="F5" s="521"/>
      <c r="G5" s="520"/>
      <c r="H5" s="522"/>
      <c r="I5" s="523"/>
      <c r="J5" s="524" t="s">
        <v>246</v>
      </c>
      <c r="K5" s="525" t="s">
        <v>247</v>
      </c>
      <c r="L5" s="525" t="s">
        <v>177</v>
      </c>
      <c r="M5" s="525" t="s">
        <v>178</v>
      </c>
      <c r="N5" s="525" t="s">
        <v>179</v>
      </c>
      <c r="O5" s="525" t="s">
        <v>180</v>
      </c>
      <c r="P5" s="525" t="s">
        <v>181</v>
      </c>
      <c r="Q5" s="525" t="s">
        <v>182</v>
      </c>
      <c r="R5" s="525" t="s">
        <v>183</v>
      </c>
      <c r="S5" s="525" t="s">
        <v>184</v>
      </c>
      <c r="T5" s="525" t="s">
        <v>185</v>
      </c>
      <c r="U5" s="525" t="s">
        <v>186</v>
      </c>
      <c r="V5" s="526" t="s">
        <v>324</v>
      </c>
      <c r="W5" s="524" t="s">
        <v>246</v>
      </c>
      <c r="X5" s="525" t="s">
        <v>247</v>
      </c>
      <c r="Y5" s="525" t="s">
        <v>177</v>
      </c>
      <c r="Z5" s="525" t="s">
        <v>178</v>
      </c>
      <c r="AA5" s="525" t="s">
        <v>179</v>
      </c>
      <c r="AB5" s="525" t="s">
        <v>180</v>
      </c>
      <c r="AC5" s="525" t="s">
        <v>181</v>
      </c>
      <c r="AD5" s="525" t="s">
        <v>182</v>
      </c>
      <c r="AE5" s="525" t="s">
        <v>183</v>
      </c>
      <c r="AF5" s="525" t="s">
        <v>184</v>
      </c>
      <c r="AG5" s="525" t="s">
        <v>185</v>
      </c>
      <c r="AH5" s="525" t="s">
        <v>186</v>
      </c>
      <c r="AI5" s="526" t="s">
        <v>324</v>
      </c>
      <c r="AJ5" s="524" t="s">
        <v>246</v>
      </c>
      <c r="AK5" s="525" t="s">
        <v>247</v>
      </c>
      <c r="AL5" s="525" t="s">
        <v>177</v>
      </c>
      <c r="AM5" s="525" t="s">
        <v>178</v>
      </c>
      <c r="AN5" s="525" t="s">
        <v>179</v>
      </c>
      <c r="AO5" s="525" t="s">
        <v>180</v>
      </c>
      <c r="AP5" s="525" t="s">
        <v>181</v>
      </c>
      <c r="AQ5" s="525" t="s">
        <v>182</v>
      </c>
      <c r="AR5" s="525" t="s">
        <v>183</v>
      </c>
      <c r="AS5" s="525" t="s">
        <v>184</v>
      </c>
      <c r="AT5" s="525" t="s">
        <v>185</v>
      </c>
      <c r="AU5" s="525" t="s">
        <v>186</v>
      </c>
      <c r="AV5" s="526" t="s">
        <v>324</v>
      </c>
    </row>
    <row r="6" spans="1:48" outlineLevel="2" x14ac:dyDescent="0.4">
      <c r="B6" s="527">
        <v>45512</v>
      </c>
      <c r="C6" s="528" t="s">
        <v>358</v>
      </c>
      <c r="D6" s="528" t="s">
        <v>68</v>
      </c>
      <c r="E6" s="528" t="s">
        <v>68</v>
      </c>
      <c r="F6" s="529" t="s">
        <v>250</v>
      </c>
      <c r="G6" s="528" t="s">
        <v>359</v>
      </c>
      <c r="H6" s="530">
        <v>100000</v>
      </c>
      <c r="I6" s="531" t="s">
        <v>360</v>
      </c>
      <c r="J6" s="532">
        <f>_xlfn.XLOOKUP($G6,'[6](충전) Fcst 정리_240614'!$F:$F,'[6](충전) Fcst 정리_240614'!J:J,0,0)</f>
        <v>0</v>
      </c>
      <c r="K6" s="533">
        <f>_xlfn.XLOOKUP($G6,'[6](충전) Fcst 정리_240614'!$F:$F,'[6](충전) Fcst 정리_240614'!K:K,0,0)</f>
        <v>5</v>
      </c>
      <c r="L6" s="533">
        <f>_xlfn.XLOOKUP($G6,'[6](충전) Fcst 정리_240614'!$F:$F,'[6](충전) Fcst 정리_240614'!L:L,0,0)</f>
        <v>0</v>
      </c>
      <c r="M6" s="533">
        <f>_xlfn.XLOOKUP($G6,'[6](충전) Fcst 정리_240614'!$F:$F,'[6](충전) Fcst 정리_240614'!M:M,0,0)</f>
        <v>0</v>
      </c>
      <c r="N6" s="533">
        <f>_xlfn.XLOOKUP($G6,'[6](충전) Fcst 정리_240614'!$F:$F,'[6](충전) Fcst 정리_240614'!N:N,0,0)</f>
        <v>1</v>
      </c>
      <c r="O6" s="533">
        <f>_xlfn.XLOOKUP($G6,'[6](충전) Fcst 정리_240614'!$F:$F,'[6](충전) Fcst 정리_240614'!O:O,0,0)</f>
        <v>0</v>
      </c>
      <c r="P6" s="533">
        <f>_xlfn.XLOOKUP($G6,'[6](충전) Fcst 정리_240614'!$F:$F,'[6](충전) Fcst 정리_240614'!P:P,0,0)</f>
        <v>5</v>
      </c>
      <c r="Q6" s="533">
        <f>_xlfn.XLOOKUP($G6,'[6](충전) Fcst 정리_240614'!$F:$F,'[6](충전) Fcst 정리_240614'!Q:Q,0,0)</f>
        <v>5</v>
      </c>
      <c r="R6" s="533">
        <f>_xlfn.XLOOKUP($G6,'[6](충전) Fcst 정리_240614'!$F:$F,'[6](충전) Fcst 정리_240614'!R:R,0,0)</f>
        <v>4</v>
      </c>
      <c r="S6" s="533">
        <f>_xlfn.XLOOKUP($G6,'[6](충전) Fcst 정리_240614'!$F:$F,'[6](충전) Fcst 정리_240614'!S:S,0,0)</f>
        <v>1</v>
      </c>
      <c r="T6" s="533">
        <f>_xlfn.XLOOKUP($G6,'[6](충전) Fcst 정리_240614'!$F:$F,'[6](충전) Fcst 정리_240614'!T:T,0,0)</f>
        <v>2</v>
      </c>
      <c r="U6" s="533">
        <f>_xlfn.XLOOKUP($G6,'[6](충전) Fcst 정리_240614'!$F:$F,'[6](충전) Fcst 정리_240614'!U:U,0,0)</f>
        <v>0</v>
      </c>
      <c r="V6" s="534">
        <f t="shared" ref="V6:V23" si="0">SUM(J6:U6)</f>
        <v>23</v>
      </c>
      <c r="W6" s="532">
        <v>0</v>
      </c>
      <c r="X6" s="533">
        <v>5</v>
      </c>
      <c r="Y6" s="533">
        <v>3</v>
      </c>
      <c r="Z6" s="533">
        <v>1</v>
      </c>
      <c r="AA6" s="533">
        <v>3</v>
      </c>
      <c r="AB6" s="533">
        <v>3</v>
      </c>
      <c r="AC6" s="533">
        <v>3</v>
      </c>
      <c r="AD6" s="533">
        <v>3</v>
      </c>
      <c r="AE6" s="533">
        <v>0</v>
      </c>
      <c r="AF6" s="533">
        <v>4</v>
      </c>
      <c r="AG6" s="533">
        <v>2</v>
      </c>
      <c r="AH6" s="533">
        <v>1</v>
      </c>
      <c r="AI6" s="534">
        <f t="shared" ref="AI6:AI23" si="1">SUM(W6:AH6)</f>
        <v>28</v>
      </c>
      <c r="AJ6" s="532">
        <v>3</v>
      </c>
      <c r="AK6" s="533">
        <v>1</v>
      </c>
      <c r="AL6" s="533">
        <v>5</v>
      </c>
      <c r="AM6" s="533">
        <v>1</v>
      </c>
      <c r="AN6" s="533">
        <v>2</v>
      </c>
      <c r="AO6" s="533">
        <v>3</v>
      </c>
      <c r="AP6" s="533">
        <v>4</v>
      </c>
      <c r="AQ6" s="533">
        <v>3</v>
      </c>
      <c r="AR6" s="533">
        <v>0</v>
      </c>
      <c r="AS6" s="533">
        <v>2</v>
      </c>
      <c r="AT6" s="533">
        <v>0</v>
      </c>
      <c r="AU6" s="535">
        <v>3</v>
      </c>
      <c r="AV6" s="534">
        <f t="shared" ref="AV6:AV23" si="2">SUM(AJ6:AU6)</f>
        <v>27</v>
      </c>
    </row>
    <row r="7" spans="1:48" outlineLevel="2" x14ac:dyDescent="0.4">
      <c r="B7" s="527">
        <v>45512</v>
      </c>
      <c r="C7" s="536"/>
      <c r="D7" s="536"/>
      <c r="E7" s="536"/>
      <c r="F7" s="537"/>
      <c r="G7" s="528" t="s">
        <v>361</v>
      </c>
      <c r="H7" s="530">
        <v>100000</v>
      </c>
      <c r="I7" s="531" t="s">
        <v>360</v>
      </c>
      <c r="J7" s="538">
        <f>_xlfn.XLOOKUP($G7,'[6](충전) Fcst 정리_240614'!$F:$F,'[6](충전) Fcst 정리_240614'!J:J,0,0)</f>
        <v>0</v>
      </c>
      <c r="K7" s="539">
        <f>_xlfn.XLOOKUP($G7,'[6](충전) Fcst 정리_240614'!$F:$F,'[6](충전) Fcst 정리_240614'!K:K,0,0)</f>
        <v>1</v>
      </c>
      <c r="L7" s="539">
        <f>_xlfn.XLOOKUP($G7,'[6](충전) Fcst 정리_240614'!$F:$F,'[6](충전) Fcst 정리_240614'!L:L,0,0)</f>
        <v>0</v>
      </c>
      <c r="M7" s="539">
        <f>_xlfn.XLOOKUP($G7,'[6](충전) Fcst 정리_240614'!$F:$F,'[6](충전) Fcst 정리_240614'!M:M,0,0)</f>
        <v>2</v>
      </c>
      <c r="N7" s="539">
        <f>_xlfn.XLOOKUP($G7,'[6](충전) Fcst 정리_240614'!$F:$F,'[6](충전) Fcst 정리_240614'!N:N,0,0)</f>
        <v>0</v>
      </c>
      <c r="O7" s="539">
        <f>_xlfn.XLOOKUP($G7,'[6](충전) Fcst 정리_240614'!$F:$F,'[6](충전) Fcst 정리_240614'!O:O,0,0)</f>
        <v>0</v>
      </c>
      <c r="P7" s="539">
        <f>_xlfn.XLOOKUP($G7,'[6](충전) Fcst 정리_240614'!$F:$F,'[6](충전) Fcst 정리_240614'!P:P,0,0)</f>
        <v>2</v>
      </c>
      <c r="Q7" s="539">
        <f>_xlfn.XLOOKUP($G7,'[6](충전) Fcst 정리_240614'!$F:$F,'[6](충전) Fcst 정리_240614'!Q:Q,0,0)</f>
        <v>2</v>
      </c>
      <c r="R7" s="539">
        <f>_xlfn.XLOOKUP($G7,'[6](충전) Fcst 정리_240614'!$F:$F,'[6](충전) Fcst 정리_240614'!R:R,0,0)</f>
        <v>0</v>
      </c>
      <c r="S7" s="539">
        <f>_xlfn.XLOOKUP($G7,'[6](충전) Fcst 정리_240614'!$F:$F,'[6](충전) Fcst 정리_240614'!S:S,0,0)</f>
        <v>0</v>
      </c>
      <c r="T7" s="539">
        <f>_xlfn.XLOOKUP($G7,'[6](충전) Fcst 정리_240614'!$F:$F,'[6](충전) Fcst 정리_240614'!T:T,0,0)</f>
        <v>1</v>
      </c>
      <c r="U7" s="539">
        <f>_xlfn.XLOOKUP($G7,'[6](충전) Fcst 정리_240614'!$F:$F,'[6](충전) Fcst 정리_240614'!U:U,0,0)</f>
        <v>0</v>
      </c>
      <c r="V7" s="540">
        <f t="shared" si="0"/>
        <v>8</v>
      </c>
      <c r="W7" s="538">
        <v>3</v>
      </c>
      <c r="X7" s="539">
        <v>2</v>
      </c>
      <c r="Y7" s="539">
        <v>1</v>
      </c>
      <c r="Z7" s="539">
        <v>2</v>
      </c>
      <c r="AA7" s="539">
        <v>0</v>
      </c>
      <c r="AB7" s="539">
        <v>1</v>
      </c>
      <c r="AC7" s="539">
        <v>1</v>
      </c>
      <c r="AD7" s="539">
        <v>0</v>
      </c>
      <c r="AE7" s="539">
        <v>2</v>
      </c>
      <c r="AF7" s="539">
        <v>1</v>
      </c>
      <c r="AG7" s="539">
        <v>0</v>
      </c>
      <c r="AH7" s="539">
        <v>2</v>
      </c>
      <c r="AI7" s="540">
        <f t="shared" si="1"/>
        <v>15</v>
      </c>
      <c r="AJ7" s="538">
        <v>2</v>
      </c>
      <c r="AK7" s="539">
        <v>0</v>
      </c>
      <c r="AL7" s="539">
        <v>0</v>
      </c>
      <c r="AM7" s="539">
        <v>5</v>
      </c>
      <c r="AN7" s="539">
        <v>1</v>
      </c>
      <c r="AO7" s="539">
        <v>2</v>
      </c>
      <c r="AP7" s="539">
        <v>1</v>
      </c>
      <c r="AQ7" s="539">
        <v>2</v>
      </c>
      <c r="AR7" s="539">
        <v>2</v>
      </c>
      <c r="AS7" s="539">
        <v>3</v>
      </c>
      <c r="AT7" s="539">
        <v>2</v>
      </c>
      <c r="AU7" s="539">
        <v>3</v>
      </c>
      <c r="AV7" s="540">
        <f t="shared" si="2"/>
        <v>23</v>
      </c>
    </row>
    <row r="8" spans="1:48" outlineLevel="1" x14ac:dyDescent="0.4">
      <c r="A8" s="284" t="s">
        <v>251</v>
      </c>
      <c r="B8" s="541">
        <v>45512</v>
      </c>
      <c r="C8" s="542"/>
      <c r="D8" s="542"/>
      <c r="E8" s="542"/>
      <c r="F8" s="543"/>
      <c r="G8" s="544" t="s">
        <v>362</v>
      </c>
      <c r="H8" s="545">
        <v>100000</v>
      </c>
      <c r="I8" s="546" t="s">
        <v>360</v>
      </c>
      <c r="J8" s="538">
        <f>_xlfn.XLOOKUP($G8,'[6](충전) Fcst 정리_240614'!$F:$F,'[6](충전) Fcst 정리_240614'!J:J,0,0)</f>
        <v>0</v>
      </c>
      <c r="K8" s="539">
        <f>_xlfn.XLOOKUP($G8,'[6](충전) Fcst 정리_240614'!$F:$F,'[6](충전) Fcst 정리_240614'!K:K,0,0)</f>
        <v>0</v>
      </c>
      <c r="L8" s="539">
        <f>_xlfn.XLOOKUP($G8,'[6](충전) Fcst 정리_240614'!$F:$F,'[6](충전) Fcst 정리_240614'!L:L,0,0)</f>
        <v>0</v>
      </c>
      <c r="M8" s="539">
        <f>_xlfn.XLOOKUP($G8,'[6](충전) Fcst 정리_240614'!$F:$F,'[6](충전) Fcst 정리_240614'!M:M,0,0)</f>
        <v>0</v>
      </c>
      <c r="N8" s="539">
        <f>_xlfn.XLOOKUP($G8,'[6](충전) Fcst 정리_240614'!$F:$F,'[6](충전) Fcst 정리_240614'!N:N,0,0)</f>
        <v>0</v>
      </c>
      <c r="O8" s="539">
        <f>_xlfn.XLOOKUP($G8,'[6](충전) Fcst 정리_240614'!$F:$F,'[6](충전) Fcst 정리_240614'!O:O,0,0)</f>
        <v>0</v>
      </c>
      <c r="P8" s="547">
        <f>_xlfn.XLOOKUP($G8,'[6](충전) Fcst 정리_240614'!$F:$F,'[6](충전) Fcst 정리_240614'!P:P,0,0)</f>
        <v>0</v>
      </c>
      <c r="Q8" s="547">
        <f>_xlfn.XLOOKUP($G8,'[6](충전) Fcst 정리_240614'!$F:$F,'[6](충전) Fcst 정리_240614'!Q:Q,0,0)</f>
        <v>0</v>
      </c>
      <c r="R8" s="547">
        <f>_xlfn.XLOOKUP($G8,'[6](충전) Fcst 정리_240614'!$F:$F,'[6](충전) Fcst 정리_240614'!R:R,0,0)</f>
        <v>0</v>
      </c>
      <c r="S8" s="547">
        <f>_xlfn.XLOOKUP($G8,'[6](충전) Fcst 정리_240614'!$F:$F,'[6](충전) Fcst 정리_240614'!S:S,0,0)</f>
        <v>0</v>
      </c>
      <c r="T8" s="547">
        <f>_xlfn.XLOOKUP($G8,'[6](충전) Fcst 정리_240614'!$F:$F,'[6](충전) Fcst 정리_240614'!T:T,0,0)</f>
        <v>0</v>
      </c>
      <c r="U8" s="547">
        <f>_xlfn.XLOOKUP($G8,'[6](충전) Fcst 정리_240614'!$F:$F,'[6](충전) Fcst 정리_240614'!U:U,0,0)</f>
        <v>0</v>
      </c>
      <c r="V8" s="548">
        <f t="shared" si="0"/>
        <v>0</v>
      </c>
      <c r="W8" s="549">
        <f>+W7+W6</f>
        <v>3</v>
      </c>
      <c r="X8" s="547">
        <f t="shared" ref="X8:AH8" si="3">+X7+X6</f>
        <v>7</v>
      </c>
      <c r="Y8" s="547">
        <f t="shared" si="3"/>
        <v>4</v>
      </c>
      <c r="Z8" s="547">
        <f t="shared" si="3"/>
        <v>3</v>
      </c>
      <c r="AA8" s="547">
        <f t="shared" si="3"/>
        <v>3</v>
      </c>
      <c r="AB8" s="547">
        <f t="shared" si="3"/>
        <v>4</v>
      </c>
      <c r="AC8" s="547">
        <f t="shared" si="3"/>
        <v>4</v>
      </c>
      <c r="AD8" s="547">
        <f t="shared" si="3"/>
        <v>3</v>
      </c>
      <c r="AE8" s="547">
        <f t="shared" si="3"/>
        <v>2</v>
      </c>
      <c r="AF8" s="547">
        <f t="shared" si="3"/>
        <v>5</v>
      </c>
      <c r="AG8" s="547">
        <f t="shared" si="3"/>
        <v>2</v>
      </c>
      <c r="AH8" s="547">
        <f t="shared" si="3"/>
        <v>3</v>
      </c>
      <c r="AI8" s="548">
        <f t="shared" si="1"/>
        <v>43</v>
      </c>
      <c r="AJ8" s="549">
        <f>+AJ7+AJ6</f>
        <v>5</v>
      </c>
      <c r="AK8" s="547">
        <f t="shared" ref="AK8:AT8" si="4">+AK7+AK6</f>
        <v>1</v>
      </c>
      <c r="AL8" s="547">
        <f t="shared" si="4"/>
        <v>5</v>
      </c>
      <c r="AM8" s="547">
        <f t="shared" si="4"/>
        <v>6</v>
      </c>
      <c r="AN8" s="547">
        <f t="shared" si="4"/>
        <v>3</v>
      </c>
      <c r="AO8" s="547">
        <f t="shared" si="4"/>
        <v>5</v>
      </c>
      <c r="AP8" s="550">
        <f t="shared" si="4"/>
        <v>5</v>
      </c>
      <c r="AQ8" s="550">
        <f t="shared" si="4"/>
        <v>5</v>
      </c>
      <c r="AR8" s="547">
        <f t="shared" si="4"/>
        <v>2</v>
      </c>
      <c r="AS8" s="550">
        <f t="shared" si="4"/>
        <v>5</v>
      </c>
      <c r="AT8" s="550">
        <f t="shared" si="4"/>
        <v>2</v>
      </c>
      <c r="AU8" s="547">
        <f>+AU7+AU6</f>
        <v>6</v>
      </c>
      <c r="AV8" s="548">
        <f t="shared" si="2"/>
        <v>50</v>
      </c>
    </row>
    <row r="9" spans="1:48" outlineLevel="1" x14ac:dyDescent="0.4">
      <c r="A9" s="304" t="s">
        <v>256</v>
      </c>
      <c r="B9" s="541">
        <v>45512</v>
      </c>
      <c r="C9" s="542"/>
      <c r="D9" s="542"/>
      <c r="E9" s="542"/>
      <c r="F9" s="543"/>
      <c r="G9" s="544" t="s">
        <v>329</v>
      </c>
      <c r="H9" s="545">
        <v>30000</v>
      </c>
      <c r="I9" s="546" t="s">
        <v>360</v>
      </c>
      <c r="J9" s="538">
        <f>_xlfn.XLOOKUP($G9,'[6](충전) Fcst 정리_240614'!$F:$F,'[6](충전) Fcst 정리_240614'!J:J,0,0)</f>
        <v>0</v>
      </c>
      <c r="K9" s="539">
        <f>_xlfn.XLOOKUP($G9,'[6](충전) Fcst 정리_240614'!$F:$F,'[6](충전) Fcst 정리_240614'!K:K,0,0)</f>
        <v>0</v>
      </c>
      <c r="L9" s="539">
        <f>_xlfn.XLOOKUP($G9,'[6](충전) Fcst 정리_240614'!$F:$F,'[6](충전) Fcst 정리_240614'!L:L,0,0)</f>
        <v>0</v>
      </c>
      <c r="M9" s="539">
        <f>_xlfn.XLOOKUP($G9,'[6](충전) Fcst 정리_240614'!$F:$F,'[6](충전) Fcst 정리_240614'!M:M,0,0)</f>
        <v>0</v>
      </c>
      <c r="N9" s="539">
        <f>_xlfn.XLOOKUP($G9,'[6](충전) Fcst 정리_240614'!$F:$F,'[6](충전) Fcst 정리_240614'!N:N,0,0)</f>
        <v>0</v>
      </c>
      <c r="O9" s="539">
        <f>_xlfn.XLOOKUP($G9,'[6](충전) Fcst 정리_240614'!$F:$F,'[6](충전) Fcst 정리_240614'!O:O,0,0)</f>
        <v>0</v>
      </c>
      <c r="P9" s="547">
        <f>_xlfn.XLOOKUP($G9,'[6](충전) Fcst 정리_240614'!$F:$F,'[6](충전) Fcst 정리_240614'!P:P,0,0)</f>
        <v>0</v>
      </c>
      <c r="Q9" s="547">
        <f>_xlfn.XLOOKUP($G9,'[6](충전) Fcst 정리_240614'!$F:$F,'[6](충전) Fcst 정리_240614'!Q:Q,0,0)</f>
        <v>0</v>
      </c>
      <c r="R9" s="547">
        <f>_xlfn.XLOOKUP($G9,'[6](충전) Fcst 정리_240614'!$F:$F,'[6](충전) Fcst 정리_240614'!R:R,0,0)</f>
        <v>0</v>
      </c>
      <c r="S9" s="547">
        <f>_xlfn.XLOOKUP($G9,'[6](충전) Fcst 정리_240614'!$F:$F,'[6](충전) Fcst 정리_240614'!S:S,0,0)</f>
        <v>0</v>
      </c>
      <c r="T9" s="547">
        <f>_xlfn.XLOOKUP($G9,'[6](충전) Fcst 정리_240614'!$F:$F,'[6](충전) Fcst 정리_240614'!T:T,0,0)</f>
        <v>0</v>
      </c>
      <c r="U9" s="547">
        <f>_xlfn.XLOOKUP($G9,'[6](충전) Fcst 정리_240614'!$F:$F,'[6](충전) Fcst 정리_240614'!U:U,0,0)</f>
        <v>0</v>
      </c>
      <c r="V9" s="548">
        <f t="shared" si="0"/>
        <v>0</v>
      </c>
      <c r="W9" s="549">
        <v>0</v>
      </c>
      <c r="X9" s="547">
        <v>0</v>
      </c>
      <c r="Y9" s="547">
        <v>0</v>
      </c>
      <c r="Z9" s="547">
        <v>0</v>
      </c>
      <c r="AA9" s="547">
        <v>0</v>
      </c>
      <c r="AB9" s="547">
        <v>0</v>
      </c>
      <c r="AC9" s="547">
        <v>0</v>
      </c>
      <c r="AD9" s="547">
        <v>0</v>
      </c>
      <c r="AE9" s="547">
        <v>0</v>
      </c>
      <c r="AF9" s="547">
        <v>0</v>
      </c>
      <c r="AG9" s="547">
        <v>0</v>
      </c>
      <c r="AH9" s="547">
        <v>0</v>
      </c>
      <c r="AI9" s="548">
        <f t="shared" si="1"/>
        <v>0</v>
      </c>
      <c r="AJ9" s="549">
        <v>1</v>
      </c>
      <c r="AK9" s="547">
        <v>0</v>
      </c>
      <c r="AL9" s="547">
        <v>0</v>
      </c>
      <c r="AM9" s="547">
        <v>0</v>
      </c>
      <c r="AN9" s="547">
        <v>0</v>
      </c>
      <c r="AO9" s="547">
        <v>0</v>
      </c>
      <c r="AP9" s="547">
        <v>0</v>
      </c>
      <c r="AQ9" s="547">
        <v>0</v>
      </c>
      <c r="AR9" s="547">
        <v>0</v>
      </c>
      <c r="AS9" s="547">
        <v>1</v>
      </c>
      <c r="AT9" s="547">
        <v>0</v>
      </c>
      <c r="AU9" s="547">
        <v>0</v>
      </c>
      <c r="AV9" s="548">
        <f t="shared" si="2"/>
        <v>2</v>
      </c>
    </row>
    <row r="10" spans="1:48" outlineLevel="1" x14ac:dyDescent="0.4">
      <c r="A10" s="304" t="s">
        <v>260</v>
      </c>
      <c r="B10" s="541">
        <v>45512</v>
      </c>
      <c r="C10" s="542"/>
      <c r="D10" s="542"/>
      <c r="E10" s="542"/>
      <c r="F10" s="543"/>
      <c r="G10" s="544" t="s">
        <v>363</v>
      </c>
      <c r="H10" s="545">
        <v>94000</v>
      </c>
      <c r="I10" s="546" t="s">
        <v>360</v>
      </c>
      <c r="J10" s="538">
        <f>_xlfn.XLOOKUP($G10,'[6](충전) Fcst 정리_240614'!$F:$F,'[6](충전) Fcst 정리_240614'!J:J,0,0)</f>
        <v>6</v>
      </c>
      <c r="K10" s="539">
        <f>_xlfn.XLOOKUP($G10,'[6](충전) Fcst 정리_240614'!$F:$F,'[6](충전) Fcst 정리_240614'!K:K,0,0)</f>
        <v>6</v>
      </c>
      <c r="L10" s="539">
        <f>_xlfn.XLOOKUP($G10,'[6](충전) Fcst 정리_240614'!$F:$F,'[6](충전) Fcst 정리_240614'!L:L,0,0)</f>
        <v>7</v>
      </c>
      <c r="M10" s="539">
        <f>_xlfn.XLOOKUP($G10,'[6](충전) Fcst 정리_240614'!$F:$F,'[6](충전) Fcst 정리_240614'!M:M,0,0)</f>
        <v>0</v>
      </c>
      <c r="N10" s="539">
        <f>_xlfn.XLOOKUP($G10,'[6](충전) Fcst 정리_240614'!$F:$F,'[6](충전) Fcst 정리_240614'!N:N,0,0)</f>
        <v>0</v>
      </c>
      <c r="O10" s="539">
        <f>_xlfn.XLOOKUP($G10,'[6](충전) Fcst 정리_240614'!$F:$F,'[6](충전) Fcst 정리_240614'!O:O,0,0)</f>
        <v>3</v>
      </c>
      <c r="P10" s="547">
        <f>_xlfn.XLOOKUP($G10,'[6](충전) Fcst 정리_240614'!$F:$F,'[6](충전) Fcst 정리_240614'!P:P,0,0)</f>
        <v>9</v>
      </c>
      <c r="Q10" s="547">
        <f>_xlfn.XLOOKUP($G10,'[6](충전) Fcst 정리_240614'!$F:$F,'[6](충전) Fcst 정리_240614'!Q:Q,0,0)</f>
        <v>6</v>
      </c>
      <c r="R10" s="547">
        <f>_xlfn.XLOOKUP($G10,'[6](충전) Fcst 정리_240614'!$F:$F,'[6](충전) Fcst 정리_240614'!R:R,0,0)</f>
        <v>6</v>
      </c>
      <c r="S10" s="547">
        <f>_xlfn.XLOOKUP($G10,'[6](충전) Fcst 정리_240614'!$F:$F,'[6](충전) Fcst 정리_240614'!S:S,0,0)</f>
        <v>4</v>
      </c>
      <c r="T10" s="547">
        <f>_xlfn.XLOOKUP($G10,'[6](충전) Fcst 정리_240614'!$F:$F,'[6](충전) Fcst 정리_240614'!T:T,0,0)</f>
        <v>1</v>
      </c>
      <c r="U10" s="547">
        <f>_xlfn.XLOOKUP($G10,'[6](충전) Fcst 정리_240614'!$F:$F,'[6](충전) Fcst 정리_240614'!U:U,0,0)</f>
        <v>6</v>
      </c>
      <c r="V10" s="548">
        <f t="shared" si="0"/>
        <v>54</v>
      </c>
      <c r="W10" s="549">
        <v>8</v>
      </c>
      <c r="X10" s="547">
        <v>5</v>
      </c>
      <c r="Y10" s="547">
        <v>9</v>
      </c>
      <c r="Z10" s="547">
        <v>7</v>
      </c>
      <c r="AA10" s="547">
        <v>2</v>
      </c>
      <c r="AB10" s="547">
        <v>9</v>
      </c>
      <c r="AC10" s="547">
        <v>5</v>
      </c>
      <c r="AD10" s="547">
        <v>0</v>
      </c>
      <c r="AE10" s="547">
        <v>6</v>
      </c>
      <c r="AF10" s="547">
        <v>7</v>
      </c>
      <c r="AG10" s="547">
        <v>9</v>
      </c>
      <c r="AH10" s="547">
        <v>5</v>
      </c>
      <c r="AI10" s="548">
        <f t="shared" si="1"/>
        <v>72</v>
      </c>
      <c r="AJ10" s="549">
        <v>3</v>
      </c>
      <c r="AK10" s="547">
        <v>13</v>
      </c>
      <c r="AL10" s="547">
        <v>3</v>
      </c>
      <c r="AM10" s="547">
        <v>6</v>
      </c>
      <c r="AN10" s="547">
        <v>13</v>
      </c>
      <c r="AO10" s="547">
        <v>4</v>
      </c>
      <c r="AP10" s="550">
        <v>4</v>
      </c>
      <c r="AQ10" s="550">
        <v>7</v>
      </c>
      <c r="AR10" s="550">
        <v>4</v>
      </c>
      <c r="AS10" s="550">
        <v>11</v>
      </c>
      <c r="AT10" s="550">
        <v>11</v>
      </c>
      <c r="AU10" s="550">
        <v>13</v>
      </c>
      <c r="AV10" s="548">
        <f t="shared" si="2"/>
        <v>92</v>
      </c>
    </row>
    <row r="11" spans="1:48" outlineLevel="1" x14ac:dyDescent="0.4">
      <c r="A11" s="304" t="s">
        <v>261</v>
      </c>
      <c r="B11" s="541">
        <v>45512</v>
      </c>
      <c r="C11" s="542"/>
      <c r="D11" s="542"/>
      <c r="E11" s="542"/>
      <c r="F11" s="543"/>
      <c r="G11" s="544" t="s">
        <v>364</v>
      </c>
      <c r="H11" s="545">
        <v>90000</v>
      </c>
      <c r="I11" s="546" t="s">
        <v>360</v>
      </c>
      <c r="J11" s="538">
        <f>_xlfn.XLOOKUP($G11,'[6](충전) Fcst 정리_240614'!$F:$F,'[6](충전) Fcst 정리_240614'!J:J,0,0)</f>
        <v>0</v>
      </c>
      <c r="K11" s="539">
        <f>_xlfn.XLOOKUP($G11,'[6](충전) Fcst 정리_240614'!$F:$F,'[6](충전) Fcst 정리_240614'!K:K,0,0)</f>
        <v>0</v>
      </c>
      <c r="L11" s="539">
        <f>_xlfn.XLOOKUP($G11,'[6](충전) Fcst 정리_240614'!$F:$F,'[6](충전) Fcst 정리_240614'!L:L,0,0)</f>
        <v>1</v>
      </c>
      <c r="M11" s="539">
        <f>_xlfn.XLOOKUP($G11,'[6](충전) Fcst 정리_240614'!$F:$F,'[6](충전) Fcst 정리_240614'!M:M,0,0)</f>
        <v>0</v>
      </c>
      <c r="N11" s="539">
        <f>_xlfn.XLOOKUP($G11,'[6](충전) Fcst 정리_240614'!$F:$F,'[6](충전) Fcst 정리_240614'!N:N,0,0)</f>
        <v>0</v>
      </c>
      <c r="O11" s="539">
        <f>_xlfn.XLOOKUP($G11,'[6](충전) Fcst 정리_240614'!$F:$F,'[6](충전) Fcst 정리_240614'!O:O,0,0)</f>
        <v>1</v>
      </c>
      <c r="P11" s="547">
        <f>_xlfn.XLOOKUP($G11,'[6](충전) Fcst 정리_240614'!$F:$F,'[6](충전) Fcst 정리_240614'!P:P,0,0)</f>
        <v>0</v>
      </c>
      <c r="Q11" s="547">
        <f>_xlfn.XLOOKUP($G11,'[6](충전) Fcst 정리_240614'!$F:$F,'[6](충전) Fcst 정리_240614'!Q:Q,0,0)</f>
        <v>0</v>
      </c>
      <c r="R11" s="547">
        <f>_xlfn.XLOOKUP($G11,'[6](충전) Fcst 정리_240614'!$F:$F,'[6](충전) Fcst 정리_240614'!R:R,0,0)</f>
        <v>0</v>
      </c>
      <c r="S11" s="547">
        <f>_xlfn.XLOOKUP($G11,'[6](충전) Fcst 정리_240614'!$F:$F,'[6](충전) Fcst 정리_240614'!S:S,0,0)</f>
        <v>1</v>
      </c>
      <c r="T11" s="547">
        <f>_xlfn.XLOOKUP($G11,'[6](충전) Fcst 정리_240614'!$F:$F,'[6](충전) Fcst 정리_240614'!T:T,0,0)</f>
        <v>0</v>
      </c>
      <c r="U11" s="547">
        <f>_xlfn.XLOOKUP($G11,'[6](충전) Fcst 정리_240614'!$F:$F,'[6](충전) Fcst 정리_240614'!U:U,0,0)</f>
        <v>1</v>
      </c>
      <c r="V11" s="548">
        <f t="shared" si="0"/>
        <v>4</v>
      </c>
      <c r="W11" s="549">
        <v>0</v>
      </c>
      <c r="X11" s="547">
        <v>1</v>
      </c>
      <c r="Y11" s="547">
        <v>0</v>
      </c>
      <c r="Z11" s="547">
        <v>2</v>
      </c>
      <c r="AA11" s="547">
        <v>0</v>
      </c>
      <c r="AB11" s="547">
        <v>1</v>
      </c>
      <c r="AC11" s="547">
        <v>1</v>
      </c>
      <c r="AD11" s="547">
        <v>0</v>
      </c>
      <c r="AE11" s="547">
        <v>1</v>
      </c>
      <c r="AF11" s="547">
        <v>0</v>
      </c>
      <c r="AG11" s="547">
        <v>0</v>
      </c>
      <c r="AH11" s="547">
        <v>0</v>
      </c>
      <c r="AI11" s="548">
        <f t="shared" si="1"/>
        <v>6</v>
      </c>
      <c r="AJ11" s="549">
        <v>2</v>
      </c>
      <c r="AK11" s="547">
        <v>0</v>
      </c>
      <c r="AL11" s="547">
        <v>1</v>
      </c>
      <c r="AM11" s="547">
        <v>1</v>
      </c>
      <c r="AN11" s="547">
        <v>0</v>
      </c>
      <c r="AO11" s="547">
        <v>1</v>
      </c>
      <c r="AP11" s="550">
        <v>1</v>
      </c>
      <c r="AQ11" s="550">
        <v>1</v>
      </c>
      <c r="AR11" s="547">
        <v>1</v>
      </c>
      <c r="AS11" s="550">
        <v>0</v>
      </c>
      <c r="AT11" s="547">
        <v>1</v>
      </c>
      <c r="AU11" s="547">
        <v>0</v>
      </c>
      <c r="AV11" s="548">
        <f t="shared" si="2"/>
        <v>9</v>
      </c>
    </row>
    <row r="12" spans="1:48" outlineLevel="1" x14ac:dyDescent="0.4">
      <c r="A12" s="319" t="s">
        <v>21</v>
      </c>
      <c r="B12" s="541">
        <v>45512</v>
      </c>
      <c r="C12" s="542"/>
      <c r="D12" s="542"/>
      <c r="E12" s="542"/>
      <c r="F12" s="543"/>
      <c r="G12" s="544" t="s">
        <v>365</v>
      </c>
      <c r="H12" s="545">
        <v>12000</v>
      </c>
      <c r="I12" s="546" t="s">
        <v>360</v>
      </c>
      <c r="J12" s="538">
        <f>_xlfn.XLOOKUP($G12,'[6](충전) Fcst 정리_240614'!$F:$F,'[6](충전) Fcst 정리_240614'!J:J,0,0)</f>
        <v>0</v>
      </c>
      <c r="K12" s="539">
        <f>_xlfn.XLOOKUP($G12,'[6](충전) Fcst 정리_240614'!$F:$F,'[6](충전) Fcst 정리_240614'!K:K,0,0)</f>
        <v>0</v>
      </c>
      <c r="L12" s="539">
        <f>_xlfn.XLOOKUP($G12,'[6](충전) Fcst 정리_240614'!$F:$F,'[6](충전) Fcst 정리_240614'!L:L,0,0)</f>
        <v>0</v>
      </c>
      <c r="M12" s="539">
        <f>_xlfn.XLOOKUP($G12,'[6](충전) Fcst 정리_240614'!$F:$F,'[6](충전) Fcst 정리_240614'!M:M,0,0)</f>
        <v>0</v>
      </c>
      <c r="N12" s="539">
        <f>_xlfn.XLOOKUP($G12,'[6](충전) Fcst 정리_240614'!$F:$F,'[6](충전) Fcst 정리_240614'!N:N,0,0)</f>
        <v>2</v>
      </c>
      <c r="O12" s="539">
        <f>_xlfn.XLOOKUP($G12,'[6](충전) Fcst 정리_240614'!$F:$F,'[6](충전) Fcst 정리_240614'!O:O,0,0)</f>
        <v>1</v>
      </c>
      <c r="P12" s="547">
        <f>_xlfn.XLOOKUP($G12,'[6](충전) Fcst 정리_240614'!$F:$F,'[6](충전) Fcst 정리_240614'!P:P,0,0)</f>
        <v>1</v>
      </c>
      <c r="Q12" s="547">
        <f>_xlfn.XLOOKUP($G12,'[6](충전) Fcst 정리_240614'!$F:$F,'[6](충전) Fcst 정리_240614'!Q:Q,0,0)</f>
        <v>3</v>
      </c>
      <c r="R12" s="547">
        <f>_xlfn.XLOOKUP($G12,'[6](충전) Fcst 정리_240614'!$F:$F,'[6](충전) Fcst 정리_240614'!R:R,0,0)</f>
        <v>1</v>
      </c>
      <c r="S12" s="547">
        <f>_xlfn.XLOOKUP($G12,'[6](충전) Fcst 정리_240614'!$F:$F,'[6](충전) Fcst 정리_240614'!S:S,0,0)</f>
        <v>0</v>
      </c>
      <c r="T12" s="547">
        <f>_xlfn.XLOOKUP($G12,'[6](충전) Fcst 정리_240614'!$F:$F,'[6](충전) Fcst 정리_240614'!T:T,0,0)</f>
        <v>4</v>
      </c>
      <c r="U12" s="547">
        <f>_xlfn.XLOOKUP($G12,'[6](충전) Fcst 정리_240614'!$F:$F,'[6](충전) Fcst 정리_240614'!U:U,0,0)</f>
        <v>1</v>
      </c>
      <c r="V12" s="548">
        <f t="shared" si="0"/>
        <v>13</v>
      </c>
      <c r="W12" s="549">
        <v>1</v>
      </c>
      <c r="X12" s="547">
        <v>0</v>
      </c>
      <c r="Y12" s="547">
        <v>0</v>
      </c>
      <c r="Z12" s="547">
        <v>0</v>
      </c>
      <c r="AA12" s="547">
        <v>0</v>
      </c>
      <c r="AB12" s="547">
        <v>0</v>
      </c>
      <c r="AC12" s="547">
        <v>0</v>
      </c>
      <c r="AD12" s="547">
        <v>0</v>
      </c>
      <c r="AE12" s="547">
        <v>0</v>
      </c>
      <c r="AF12" s="547">
        <v>0</v>
      </c>
      <c r="AG12" s="547">
        <v>0</v>
      </c>
      <c r="AH12" s="547">
        <v>0</v>
      </c>
      <c r="AI12" s="548">
        <f t="shared" si="1"/>
        <v>1</v>
      </c>
      <c r="AJ12" s="549">
        <v>0</v>
      </c>
      <c r="AK12" s="547">
        <v>0</v>
      </c>
      <c r="AL12" s="547">
        <v>0</v>
      </c>
      <c r="AM12" s="547">
        <v>0</v>
      </c>
      <c r="AN12" s="547">
        <v>0</v>
      </c>
      <c r="AO12" s="547">
        <v>0</v>
      </c>
      <c r="AP12" s="547">
        <v>0</v>
      </c>
      <c r="AQ12" s="547">
        <v>0</v>
      </c>
      <c r="AR12" s="547">
        <v>0</v>
      </c>
      <c r="AS12" s="547">
        <v>0</v>
      </c>
      <c r="AT12" s="547">
        <v>0</v>
      </c>
      <c r="AU12" s="547">
        <v>4</v>
      </c>
      <c r="AV12" s="548">
        <f t="shared" si="2"/>
        <v>4</v>
      </c>
    </row>
    <row r="13" spans="1:48" outlineLevel="1" x14ac:dyDescent="0.4">
      <c r="A13" s="319" t="s">
        <v>262</v>
      </c>
      <c r="B13" s="541">
        <v>45512</v>
      </c>
      <c r="C13" s="542"/>
      <c r="D13" s="542"/>
      <c r="E13" s="542"/>
      <c r="F13" s="543"/>
      <c r="G13" s="544" t="s">
        <v>366</v>
      </c>
      <c r="H13" s="545">
        <v>100000</v>
      </c>
      <c r="I13" s="546" t="s">
        <v>360</v>
      </c>
      <c r="J13" s="538">
        <f>_xlfn.XLOOKUP($G13,'[6](충전) Fcst 정리_240614'!$F:$F,'[6](충전) Fcst 정리_240614'!J:J,0,0)</f>
        <v>0</v>
      </c>
      <c r="K13" s="539">
        <f>_xlfn.XLOOKUP($G13,'[6](충전) Fcst 정리_240614'!$F:$F,'[6](충전) Fcst 정리_240614'!K:K,0,0)</f>
        <v>0</v>
      </c>
      <c r="L13" s="539">
        <f>_xlfn.XLOOKUP($G13,'[6](충전) Fcst 정리_240614'!$F:$F,'[6](충전) Fcst 정리_240614'!L:L,0,0)</f>
        <v>0</v>
      </c>
      <c r="M13" s="539">
        <f>_xlfn.XLOOKUP($G13,'[6](충전) Fcst 정리_240614'!$F:$F,'[6](충전) Fcst 정리_240614'!M:M,0,0)</f>
        <v>0</v>
      </c>
      <c r="N13" s="539">
        <f>_xlfn.XLOOKUP($G13,'[6](충전) Fcst 정리_240614'!$F:$F,'[6](충전) Fcst 정리_240614'!N:N,0,0)</f>
        <v>0</v>
      </c>
      <c r="O13" s="539">
        <f>_xlfn.XLOOKUP($G13,'[6](충전) Fcst 정리_240614'!$F:$F,'[6](충전) Fcst 정리_240614'!O:O,0,0)</f>
        <v>0</v>
      </c>
      <c r="P13" s="547">
        <f>_xlfn.XLOOKUP($G13,'[6](충전) Fcst 정리_240614'!$F:$F,'[6](충전) Fcst 정리_240614'!P:P,0,0)</f>
        <v>0</v>
      </c>
      <c r="Q13" s="547">
        <f>_xlfn.XLOOKUP($G13,'[6](충전) Fcst 정리_240614'!$F:$F,'[6](충전) Fcst 정리_240614'!Q:Q,0,0)</f>
        <v>0</v>
      </c>
      <c r="R13" s="547">
        <f>_xlfn.XLOOKUP($G13,'[6](충전) Fcst 정리_240614'!$F:$F,'[6](충전) Fcst 정리_240614'!R:R,0,0)</f>
        <v>0</v>
      </c>
      <c r="S13" s="547">
        <f>_xlfn.XLOOKUP($G13,'[6](충전) Fcst 정리_240614'!$F:$F,'[6](충전) Fcst 정리_240614'!S:S,0,0)</f>
        <v>0</v>
      </c>
      <c r="T13" s="547">
        <f>_xlfn.XLOOKUP($G13,'[6](충전) Fcst 정리_240614'!$F:$F,'[6](충전) Fcst 정리_240614'!T:T,0,0)</f>
        <v>0</v>
      </c>
      <c r="U13" s="547">
        <f>_xlfn.XLOOKUP($G13,'[6](충전) Fcst 정리_240614'!$F:$F,'[6](충전) Fcst 정리_240614'!U:U,0,0)</f>
        <v>0</v>
      </c>
      <c r="V13" s="548">
        <f t="shared" si="0"/>
        <v>0</v>
      </c>
      <c r="W13" s="549">
        <v>2</v>
      </c>
      <c r="X13" s="547">
        <v>0</v>
      </c>
      <c r="Y13" s="547">
        <v>2</v>
      </c>
      <c r="Z13" s="547">
        <v>0</v>
      </c>
      <c r="AA13" s="547">
        <v>2</v>
      </c>
      <c r="AB13" s="547">
        <v>0</v>
      </c>
      <c r="AC13" s="547">
        <v>0</v>
      </c>
      <c r="AD13" s="547">
        <v>0</v>
      </c>
      <c r="AE13" s="547">
        <v>1</v>
      </c>
      <c r="AF13" s="547">
        <v>0</v>
      </c>
      <c r="AG13" s="547">
        <v>0</v>
      </c>
      <c r="AH13" s="547">
        <v>0</v>
      </c>
      <c r="AI13" s="548">
        <f t="shared" si="1"/>
        <v>7</v>
      </c>
      <c r="AJ13" s="549">
        <v>2</v>
      </c>
      <c r="AK13" s="547">
        <v>1</v>
      </c>
      <c r="AL13" s="547">
        <v>4</v>
      </c>
      <c r="AM13" s="547">
        <v>0</v>
      </c>
      <c r="AN13" s="547">
        <v>0</v>
      </c>
      <c r="AO13" s="547">
        <v>4</v>
      </c>
      <c r="AP13" s="547">
        <v>2</v>
      </c>
      <c r="AQ13" s="547">
        <v>0</v>
      </c>
      <c r="AR13" s="547">
        <v>5</v>
      </c>
      <c r="AS13" s="550">
        <v>0</v>
      </c>
      <c r="AT13" s="547">
        <v>1</v>
      </c>
      <c r="AU13" s="547">
        <v>1</v>
      </c>
      <c r="AV13" s="548">
        <f t="shared" si="2"/>
        <v>20</v>
      </c>
    </row>
    <row r="14" spans="1:48" outlineLevel="1" x14ac:dyDescent="0.4">
      <c r="A14" s="319" t="s">
        <v>20</v>
      </c>
      <c r="B14" s="541">
        <v>45512</v>
      </c>
      <c r="C14" s="542"/>
      <c r="D14" s="542"/>
      <c r="E14" s="542"/>
      <c r="F14" s="543"/>
      <c r="G14" s="544" t="s">
        <v>367</v>
      </c>
      <c r="H14" s="545">
        <v>18000</v>
      </c>
      <c r="I14" s="546" t="s">
        <v>360</v>
      </c>
      <c r="J14" s="538">
        <f>_xlfn.XLOOKUP($G14,'[6](충전) Fcst 정리_240614'!$F:$F,'[6](충전) Fcst 정리_240614'!J:J,0,0)</f>
        <v>0</v>
      </c>
      <c r="K14" s="539">
        <f>_xlfn.XLOOKUP($G14,'[6](충전) Fcst 정리_240614'!$F:$F,'[6](충전) Fcst 정리_240614'!K:K,0,0)</f>
        <v>0</v>
      </c>
      <c r="L14" s="539">
        <f>_xlfn.XLOOKUP($G14,'[6](충전) Fcst 정리_240614'!$F:$F,'[6](충전) Fcst 정리_240614'!L:L,0,0)</f>
        <v>0</v>
      </c>
      <c r="M14" s="539">
        <f>_xlfn.XLOOKUP($G14,'[6](충전) Fcst 정리_240614'!$F:$F,'[6](충전) Fcst 정리_240614'!M:M,0,0)</f>
        <v>0</v>
      </c>
      <c r="N14" s="539">
        <f>_xlfn.XLOOKUP($G14,'[6](충전) Fcst 정리_240614'!$F:$F,'[6](충전) Fcst 정리_240614'!N:N,0,0)</f>
        <v>1</v>
      </c>
      <c r="O14" s="539">
        <f>_xlfn.XLOOKUP($G14,'[6](충전) Fcst 정리_240614'!$F:$F,'[6](충전) Fcst 정리_240614'!O:O,0,0)</f>
        <v>0</v>
      </c>
      <c r="P14" s="547">
        <f>_xlfn.XLOOKUP($G14,'[6](충전) Fcst 정리_240614'!$F:$F,'[6](충전) Fcst 정리_240614'!P:P,0,0)</f>
        <v>0</v>
      </c>
      <c r="Q14" s="547">
        <f>_xlfn.XLOOKUP($G14,'[6](충전) Fcst 정리_240614'!$F:$F,'[6](충전) Fcst 정리_240614'!Q:Q,0,0)</f>
        <v>0</v>
      </c>
      <c r="R14" s="547">
        <f>_xlfn.XLOOKUP($G14,'[6](충전) Fcst 정리_240614'!$F:$F,'[6](충전) Fcst 정리_240614'!R:R,0,0)</f>
        <v>0</v>
      </c>
      <c r="S14" s="547">
        <f>_xlfn.XLOOKUP($G14,'[6](충전) Fcst 정리_240614'!$F:$F,'[6](충전) Fcst 정리_240614'!S:S,0,0)</f>
        <v>0</v>
      </c>
      <c r="T14" s="547">
        <f>_xlfn.XLOOKUP($G14,'[6](충전) Fcst 정리_240614'!$F:$F,'[6](충전) Fcst 정리_240614'!T:T,0,0)</f>
        <v>0</v>
      </c>
      <c r="U14" s="547">
        <f>_xlfn.XLOOKUP($G14,'[6](충전) Fcst 정리_240614'!$F:$F,'[6](충전) Fcst 정리_240614'!U:U,0,0)</f>
        <v>0</v>
      </c>
      <c r="V14" s="548">
        <f t="shared" si="0"/>
        <v>1</v>
      </c>
      <c r="W14" s="549">
        <v>0</v>
      </c>
      <c r="X14" s="547">
        <v>1</v>
      </c>
      <c r="Y14" s="547">
        <v>0</v>
      </c>
      <c r="Z14" s="547">
        <v>0</v>
      </c>
      <c r="AA14" s="547">
        <v>0</v>
      </c>
      <c r="AB14" s="547">
        <v>1</v>
      </c>
      <c r="AC14" s="547">
        <v>0</v>
      </c>
      <c r="AD14" s="547">
        <v>0</v>
      </c>
      <c r="AE14" s="547">
        <v>0</v>
      </c>
      <c r="AF14" s="547">
        <v>0</v>
      </c>
      <c r="AG14" s="547">
        <v>0</v>
      </c>
      <c r="AH14" s="547">
        <v>0</v>
      </c>
      <c r="AI14" s="548">
        <f t="shared" si="1"/>
        <v>2</v>
      </c>
      <c r="AJ14" s="549">
        <v>1</v>
      </c>
      <c r="AK14" s="547">
        <v>1</v>
      </c>
      <c r="AL14" s="547">
        <v>1</v>
      </c>
      <c r="AM14" s="547">
        <v>0</v>
      </c>
      <c r="AN14" s="547">
        <v>0</v>
      </c>
      <c r="AO14" s="547">
        <v>1</v>
      </c>
      <c r="AP14" s="550">
        <v>0</v>
      </c>
      <c r="AQ14" s="547">
        <v>0</v>
      </c>
      <c r="AR14" s="547">
        <v>1</v>
      </c>
      <c r="AS14" s="547">
        <v>0</v>
      </c>
      <c r="AT14" s="547">
        <v>0</v>
      </c>
      <c r="AU14" s="547">
        <v>1</v>
      </c>
      <c r="AV14" s="548">
        <f t="shared" si="2"/>
        <v>6</v>
      </c>
    </row>
    <row r="15" spans="1:48" outlineLevel="1" x14ac:dyDescent="0.4">
      <c r="A15" s="304" t="s">
        <v>22</v>
      </c>
      <c r="B15" s="541">
        <v>45512</v>
      </c>
      <c r="C15" s="542"/>
      <c r="D15" s="542"/>
      <c r="E15" s="542"/>
      <c r="F15" s="543"/>
      <c r="G15" s="544" t="s">
        <v>368</v>
      </c>
      <c r="H15" s="545">
        <v>26000</v>
      </c>
      <c r="I15" s="546" t="s">
        <v>360</v>
      </c>
      <c r="J15" s="538">
        <f>_xlfn.XLOOKUP($G15,'[6](충전) Fcst 정리_240614'!$F:$F,'[6](충전) Fcst 정리_240614'!J:J,0,0)</f>
        <v>0</v>
      </c>
      <c r="K15" s="539">
        <f>_xlfn.XLOOKUP($G15,'[6](충전) Fcst 정리_240614'!$F:$F,'[6](충전) Fcst 정리_240614'!K:K,0,0)</f>
        <v>0</v>
      </c>
      <c r="L15" s="539">
        <f>_xlfn.XLOOKUP($G15,'[6](충전) Fcst 정리_240614'!$F:$F,'[6](충전) Fcst 정리_240614'!L:L,0,0)</f>
        <v>0</v>
      </c>
      <c r="M15" s="539">
        <f>_xlfn.XLOOKUP($G15,'[6](충전) Fcst 정리_240614'!$F:$F,'[6](충전) Fcst 정리_240614'!M:M,0,0)</f>
        <v>1</v>
      </c>
      <c r="N15" s="539">
        <f>_xlfn.XLOOKUP($G15,'[6](충전) Fcst 정리_240614'!$F:$F,'[6](충전) Fcst 정리_240614'!N:N,0,0)</f>
        <v>0</v>
      </c>
      <c r="O15" s="539">
        <f>_xlfn.XLOOKUP($G15,'[6](충전) Fcst 정리_240614'!$F:$F,'[6](충전) Fcst 정리_240614'!O:O,0,0)</f>
        <v>0</v>
      </c>
      <c r="P15" s="547">
        <f>_xlfn.XLOOKUP($G15,'[6](충전) Fcst 정리_240614'!$F:$F,'[6](충전) Fcst 정리_240614'!P:P,0,0)</f>
        <v>0</v>
      </c>
      <c r="Q15" s="547">
        <f>_xlfn.XLOOKUP($G15,'[6](충전) Fcst 정리_240614'!$F:$F,'[6](충전) Fcst 정리_240614'!Q:Q,0,0)</f>
        <v>0</v>
      </c>
      <c r="R15" s="547">
        <f>_xlfn.XLOOKUP($G15,'[6](충전) Fcst 정리_240614'!$F:$F,'[6](충전) Fcst 정리_240614'!R:R,0,0)</f>
        <v>0</v>
      </c>
      <c r="S15" s="547">
        <f>_xlfn.XLOOKUP($G15,'[6](충전) Fcst 정리_240614'!$F:$F,'[6](충전) Fcst 정리_240614'!S:S,0,0)</f>
        <v>1</v>
      </c>
      <c r="T15" s="547">
        <f>_xlfn.XLOOKUP($G15,'[6](충전) Fcst 정리_240614'!$F:$F,'[6](충전) Fcst 정리_240614'!T:T,0,0)</f>
        <v>0</v>
      </c>
      <c r="U15" s="547">
        <f>_xlfn.XLOOKUP($G15,'[6](충전) Fcst 정리_240614'!$F:$F,'[6](충전) Fcst 정리_240614'!U:U,0,0)</f>
        <v>0</v>
      </c>
      <c r="V15" s="548">
        <f t="shared" si="0"/>
        <v>2</v>
      </c>
      <c r="W15" s="549">
        <v>1</v>
      </c>
      <c r="X15" s="547">
        <v>0</v>
      </c>
      <c r="Y15" s="547">
        <v>0</v>
      </c>
      <c r="Z15" s="547">
        <v>0</v>
      </c>
      <c r="AA15" s="547">
        <v>1</v>
      </c>
      <c r="AB15" s="547">
        <v>0</v>
      </c>
      <c r="AC15" s="547">
        <v>0</v>
      </c>
      <c r="AD15" s="547">
        <v>0</v>
      </c>
      <c r="AE15" s="547">
        <v>1</v>
      </c>
      <c r="AF15" s="547">
        <v>0</v>
      </c>
      <c r="AG15" s="547">
        <v>0</v>
      </c>
      <c r="AH15" s="547">
        <v>0</v>
      </c>
      <c r="AI15" s="548">
        <f t="shared" si="1"/>
        <v>3</v>
      </c>
      <c r="AJ15" s="549">
        <v>0</v>
      </c>
      <c r="AK15" s="547">
        <v>0</v>
      </c>
      <c r="AL15" s="547">
        <v>0</v>
      </c>
      <c r="AM15" s="547">
        <v>0</v>
      </c>
      <c r="AN15" s="547">
        <v>0</v>
      </c>
      <c r="AO15" s="547">
        <v>0</v>
      </c>
      <c r="AP15" s="547">
        <v>0</v>
      </c>
      <c r="AQ15" s="547">
        <v>0</v>
      </c>
      <c r="AR15" s="547">
        <v>0</v>
      </c>
      <c r="AS15" s="550">
        <v>0</v>
      </c>
      <c r="AT15" s="547">
        <v>0</v>
      </c>
      <c r="AU15" s="547"/>
      <c r="AV15" s="548">
        <f t="shared" si="2"/>
        <v>0</v>
      </c>
    </row>
    <row r="16" spans="1:48" outlineLevel="1" x14ac:dyDescent="0.4">
      <c r="A16" s="304" t="s">
        <v>267</v>
      </c>
      <c r="B16" s="541">
        <v>45512</v>
      </c>
      <c r="C16" s="542"/>
      <c r="D16" s="542"/>
      <c r="E16" s="542"/>
      <c r="F16" s="543"/>
      <c r="G16" s="544" t="s">
        <v>369</v>
      </c>
      <c r="H16" s="545">
        <v>13000</v>
      </c>
      <c r="I16" s="546" t="s">
        <v>360</v>
      </c>
      <c r="J16" s="538">
        <f>_xlfn.XLOOKUP($G16,'[6](충전) Fcst 정리_240614'!$F:$F,'[6](충전) Fcst 정리_240614'!J:J,0,0)</f>
        <v>0</v>
      </c>
      <c r="K16" s="539">
        <f>_xlfn.XLOOKUP($G16,'[6](충전) Fcst 정리_240614'!$F:$F,'[6](충전) Fcst 정리_240614'!K:K,0,0)</f>
        <v>0</v>
      </c>
      <c r="L16" s="539">
        <f>_xlfn.XLOOKUP($G16,'[6](충전) Fcst 정리_240614'!$F:$F,'[6](충전) Fcst 정리_240614'!L:L,0,0)</f>
        <v>0</v>
      </c>
      <c r="M16" s="539">
        <f>_xlfn.XLOOKUP($G16,'[6](충전) Fcst 정리_240614'!$F:$F,'[6](충전) Fcst 정리_240614'!M:M,0,0)</f>
        <v>1</v>
      </c>
      <c r="N16" s="539">
        <f>_xlfn.XLOOKUP($G16,'[6](충전) Fcst 정리_240614'!$F:$F,'[6](충전) Fcst 정리_240614'!N:N,0,0)</f>
        <v>3</v>
      </c>
      <c r="O16" s="539">
        <f>_xlfn.XLOOKUP($G16,'[6](충전) Fcst 정리_240614'!$F:$F,'[6](충전) Fcst 정리_240614'!O:O,0,0)</f>
        <v>0</v>
      </c>
      <c r="P16" s="547">
        <f>_xlfn.XLOOKUP($G16,'[6](충전) Fcst 정리_240614'!$F:$F,'[6](충전) Fcst 정리_240614'!P:P,0,0)</f>
        <v>0</v>
      </c>
      <c r="Q16" s="547">
        <f>_xlfn.XLOOKUP($G16,'[6](충전) Fcst 정리_240614'!$F:$F,'[6](충전) Fcst 정리_240614'!Q:Q,0,0)</f>
        <v>0</v>
      </c>
      <c r="R16" s="547">
        <f>_xlfn.XLOOKUP($G16,'[6](충전) Fcst 정리_240614'!$F:$F,'[6](충전) Fcst 정리_240614'!R:R,0,0)</f>
        <v>1</v>
      </c>
      <c r="S16" s="547">
        <f>_xlfn.XLOOKUP($G16,'[6](충전) Fcst 정리_240614'!$F:$F,'[6](충전) Fcst 정리_240614'!S:S,0,0)</f>
        <v>1</v>
      </c>
      <c r="T16" s="547">
        <f>_xlfn.XLOOKUP($G16,'[6](충전) Fcst 정리_240614'!$F:$F,'[6](충전) Fcst 정리_240614'!T:T,0,0)</f>
        <v>1</v>
      </c>
      <c r="U16" s="547">
        <f>_xlfn.XLOOKUP($G16,'[6](충전) Fcst 정리_240614'!$F:$F,'[6](충전) Fcst 정리_240614'!U:U,0,0)</f>
        <v>1</v>
      </c>
      <c r="V16" s="548">
        <f t="shared" si="0"/>
        <v>8</v>
      </c>
      <c r="W16" s="549">
        <v>2</v>
      </c>
      <c r="X16" s="547">
        <v>3</v>
      </c>
      <c r="Y16" s="547">
        <v>2</v>
      </c>
      <c r="Z16" s="547">
        <v>2</v>
      </c>
      <c r="AA16" s="547">
        <v>1</v>
      </c>
      <c r="AB16" s="547">
        <v>0</v>
      </c>
      <c r="AC16" s="547">
        <v>1</v>
      </c>
      <c r="AD16" s="547">
        <v>3</v>
      </c>
      <c r="AE16" s="547">
        <v>1</v>
      </c>
      <c r="AF16" s="547">
        <v>0</v>
      </c>
      <c r="AG16" s="547">
        <v>0</v>
      </c>
      <c r="AH16" s="547">
        <v>0</v>
      </c>
      <c r="AI16" s="548">
        <f t="shared" si="1"/>
        <v>15</v>
      </c>
      <c r="AJ16" s="549">
        <v>0</v>
      </c>
      <c r="AK16" s="547">
        <v>0</v>
      </c>
      <c r="AL16" s="547">
        <v>0</v>
      </c>
      <c r="AM16" s="547">
        <v>0</v>
      </c>
      <c r="AN16" s="547">
        <v>0</v>
      </c>
      <c r="AO16" s="547">
        <v>0</v>
      </c>
      <c r="AP16" s="547">
        <v>0</v>
      </c>
      <c r="AQ16" s="550">
        <v>0</v>
      </c>
      <c r="AR16" s="550">
        <v>0</v>
      </c>
      <c r="AS16" s="550">
        <v>0</v>
      </c>
      <c r="AT16" s="547">
        <v>0</v>
      </c>
      <c r="AU16" s="547">
        <v>1</v>
      </c>
      <c r="AV16" s="548">
        <f t="shared" si="2"/>
        <v>1</v>
      </c>
    </row>
    <row r="17" spans="1:48" outlineLevel="1" x14ac:dyDescent="0.4">
      <c r="A17" s="319" t="s">
        <v>268</v>
      </c>
      <c r="B17" s="541">
        <v>45512</v>
      </c>
      <c r="C17" s="542"/>
      <c r="D17" s="542"/>
      <c r="E17" s="542"/>
      <c r="F17" s="543"/>
      <c r="G17" s="544" t="s">
        <v>370</v>
      </c>
      <c r="H17" s="545">
        <v>100000</v>
      </c>
      <c r="I17" s="546" t="s">
        <v>360</v>
      </c>
      <c r="J17" s="538">
        <f>_xlfn.XLOOKUP($G17,'[6](충전) Fcst 정리_240614'!$F:$F,'[6](충전) Fcst 정리_240614'!J:J,0,0)</f>
        <v>0</v>
      </c>
      <c r="K17" s="539">
        <f>_xlfn.XLOOKUP($G17,'[6](충전) Fcst 정리_240614'!$F:$F,'[6](충전) Fcst 정리_240614'!K:K,0,0)</f>
        <v>0</v>
      </c>
      <c r="L17" s="539">
        <f>_xlfn.XLOOKUP($G17,'[6](충전) Fcst 정리_240614'!$F:$F,'[6](충전) Fcst 정리_240614'!L:L,0,0)</f>
        <v>0</v>
      </c>
      <c r="M17" s="539">
        <f>_xlfn.XLOOKUP($G17,'[6](충전) Fcst 정리_240614'!$F:$F,'[6](충전) Fcst 정리_240614'!M:M,0,0)</f>
        <v>0</v>
      </c>
      <c r="N17" s="539">
        <f>_xlfn.XLOOKUP($G17,'[6](충전) Fcst 정리_240614'!$F:$F,'[6](충전) Fcst 정리_240614'!N:N,0,0)</f>
        <v>0</v>
      </c>
      <c r="O17" s="539">
        <f>_xlfn.XLOOKUP($G17,'[6](충전) Fcst 정리_240614'!$F:$F,'[6](충전) Fcst 정리_240614'!O:O,0,0)</f>
        <v>0</v>
      </c>
      <c r="P17" s="547">
        <f>_xlfn.XLOOKUP($G17,'[6](충전) Fcst 정리_240614'!$F:$F,'[6](충전) Fcst 정리_240614'!P:P,0,0)</f>
        <v>0</v>
      </c>
      <c r="Q17" s="547">
        <f>_xlfn.XLOOKUP($G17,'[6](충전) Fcst 정리_240614'!$F:$F,'[6](충전) Fcst 정리_240614'!Q:Q,0,0)</f>
        <v>0</v>
      </c>
      <c r="R17" s="547">
        <f>_xlfn.XLOOKUP($G17,'[6](충전) Fcst 정리_240614'!$F:$F,'[6](충전) Fcst 정리_240614'!R:R,0,0)</f>
        <v>0</v>
      </c>
      <c r="S17" s="547">
        <f>_xlfn.XLOOKUP($G17,'[6](충전) Fcst 정리_240614'!$F:$F,'[6](충전) Fcst 정리_240614'!S:S,0,0)</f>
        <v>0</v>
      </c>
      <c r="T17" s="547">
        <f>_xlfn.XLOOKUP($G17,'[6](충전) Fcst 정리_240614'!$F:$F,'[6](충전) Fcst 정리_240614'!T:T,0,0)</f>
        <v>0</v>
      </c>
      <c r="U17" s="547">
        <f>_xlfn.XLOOKUP($G17,'[6](충전) Fcst 정리_240614'!$F:$F,'[6](충전) Fcst 정리_240614'!U:U,0,0)</f>
        <v>0</v>
      </c>
      <c r="V17" s="548">
        <f t="shared" si="0"/>
        <v>0</v>
      </c>
      <c r="W17" s="549">
        <v>0</v>
      </c>
      <c r="X17" s="547">
        <v>0</v>
      </c>
      <c r="Y17" s="547">
        <v>0</v>
      </c>
      <c r="Z17" s="547">
        <v>0</v>
      </c>
      <c r="AA17" s="547">
        <v>0</v>
      </c>
      <c r="AB17" s="547">
        <v>0</v>
      </c>
      <c r="AC17" s="547">
        <v>0</v>
      </c>
      <c r="AD17" s="547">
        <v>0</v>
      </c>
      <c r="AE17" s="547">
        <v>0</v>
      </c>
      <c r="AF17" s="547">
        <v>1</v>
      </c>
      <c r="AG17" s="547">
        <v>1</v>
      </c>
      <c r="AH17" s="547">
        <v>0</v>
      </c>
      <c r="AI17" s="548">
        <f t="shared" si="1"/>
        <v>2</v>
      </c>
      <c r="AJ17" s="549">
        <v>0</v>
      </c>
      <c r="AK17" s="547">
        <v>0</v>
      </c>
      <c r="AL17" s="547">
        <v>0</v>
      </c>
      <c r="AM17" s="547">
        <v>0</v>
      </c>
      <c r="AN17" s="547">
        <v>0</v>
      </c>
      <c r="AO17" s="547">
        <v>0</v>
      </c>
      <c r="AP17" s="547">
        <v>2</v>
      </c>
      <c r="AQ17" s="547">
        <v>0</v>
      </c>
      <c r="AR17" s="547">
        <v>0</v>
      </c>
      <c r="AS17" s="547">
        <v>0</v>
      </c>
      <c r="AT17" s="550">
        <v>1</v>
      </c>
      <c r="AU17" s="550"/>
      <c r="AV17" s="548">
        <f t="shared" si="2"/>
        <v>3</v>
      </c>
    </row>
    <row r="18" spans="1:48" outlineLevel="1" x14ac:dyDescent="0.4">
      <c r="A18" s="319" t="s">
        <v>270</v>
      </c>
      <c r="B18" s="541">
        <v>45512</v>
      </c>
      <c r="C18" s="542"/>
      <c r="D18" s="542"/>
      <c r="E18" s="542"/>
      <c r="F18" s="543"/>
      <c r="G18" s="544" t="s">
        <v>371</v>
      </c>
      <c r="H18" s="545">
        <v>20000</v>
      </c>
      <c r="I18" s="546" t="s">
        <v>360</v>
      </c>
      <c r="J18" s="538">
        <f>_xlfn.XLOOKUP($G18,'[6](충전) Fcst 정리_240614'!$F:$F,'[6](충전) Fcst 정리_240614'!J:J,0,0)</f>
        <v>0</v>
      </c>
      <c r="K18" s="539">
        <f>_xlfn.XLOOKUP($G18,'[6](충전) Fcst 정리_240614'!$F:$F,'[6](충전) Fcst 정리_240614'!K:K,0,0)</f>
        <v>0</v>
      </c>
      <c r="L18" s="539">
        <f>_xlfn.XLOOKUP($G18,'[6](충전) Fcst 정리_240614'!$F:$F,'[6](충전) Fcst 정리_240614'!L:L,0,0)</f>
        <v>0</v>
      </c>
      <c r="M18" s="539">
        <f>_xlfn.XLOOKUP($G18,'[6](충전) Fcst 정리_240614'!$F:$F,'[6](충전) Fcst 정리_240614'!M:M,0,0)</f>
        <v>0</v>
      </c>
      <c r="N18" s="539">
        <f>_xlfn.XLOOKUP($G18,'[6](충전) Fcst 정리_240614'!$F:$F,'[6](충전) Fcst 정리_240614'!N:N,0,0)</f>
        <v>0</v>
      </c>
      <c r="O18" s="539">
        <f>_xlfn.XLOOKUP($G18,'[6](충전) Fcst 정리_240614'!$F:$F,'[6](충전) Fcst 정리_240614'!O:O,0,0)</f>
        <v>0</v>
      </c>
      <c r="P18" s="547">
        <f>_xlfn.XLOOKUP($G18,'[6](충전) Fcst 정리_240614'!$F:$F,'[6](충전) Fcst 정리_240614'!P:P,0,0)</f>
        <v>0</v>
      </c>
      <c r="Q18" s="547">
        <f>_xlfn.XLOOKUP($G18,'[6](충전) Fcst 정리_240614'!$F:$F,'[6](충전) Fcst 정리_240614'!Q:Q,0,0)</f>
        <v>1</v>
      </c>
      <c r="R18" s="547">
        <f>_xlfn.XLOOKUP($G18,'[6](충전) Fcst 정리_240614'!$F:$F,'[6](충전) Fcst 정리_240614'!R:R,0,0)</f>
        <v>0</v>
      </c>
      <c r="S18" s="547">
        <f>_xlfn.XLOOKUP($G18,'[6](충전) Fcst 정리_240614'!$F:$F,'[6](충전) Fcst 정리_240614'!S:S,0,0)</f>
        <v>0</v>
      </c>
      <c r="T18" s="547">
        <f>_xlfn.XLOOKUP($G18,'[6](충전) Fcst 정리_240614'!$F:$F,'[6](충전) Fcst 정리_240614'!T:T,0,0)</f>
        <v>0</v>
      </c>
      <c r="U18" s="547">
        <f>_xlfn.XLOOKUP($G18,'[6](충전) Fcst 정리_240614'!$F:$F,'[6](충전) Fcst 정리_240614'!U:U,0,0)</f>
        <v>1</v>
      </c>
      <c r="V18" s="548">
        <f t="shared" si="0"/>
        <v>2</v>
      </c>
      <c r="W18" s="549">
        <v>3</v>
      </c>
      <c r="X18" s="547">
        <v>2</v>
      </c>
      <c r="Y18" s="547">
        <v>3</v>
      </c>
      <c r="Z18" s="547">
        <v>4</v>
      </c>
      <c r="AA18" s="547">
        <v>0</v>
      </c>
      <c r="AB18" s="547">
        <v>2</v>
      </c>
      <c r="AC18" s="547">
        <v>2</v>
      </c>
      <c r="AD18" s="547">
        <v>2</v>
      </c>
      <c r="AE18" s="547">
        <v>0</v>
      </c>
      <c r="AF18" s="547">
        <v>0</v>
      </c>
      <c r="AG18" s="547">
        <v>0</v>
      </c>
      <c r="AH18" s="547">
        <v>0</v>
      </c>
      <c r="AI18" s="548">
        <f t="shared" si="1"/>
        <v>18</v>
      </c>
      <c r="AJ18" s="549">
        <v>0</v>
      </c>
      <c r="AK18" s="547">
        <v>0</v>
      </c>
      <c r="AL18" s="547">
        <v>0</v>
      </c>
      <c r="AM18" s="547">
        <v>0</v>
      </c>
      <c r="AN18" s="547">
        <v>0</v>
      </c>
      <c r="AO18" s="547">
        <v>0</v>
      </c>
      <c r="AP18" s="550">
        <v>0</v>
      </c>
      <c r="AQ18" s="550">
        <v>0</v>
      </c>
      <c r="AR18" s="547">
        <v>0</v>
      </c>
      <c r="AS18" s="547">
        <v>0</v>
      </c>
      <c r="AT18" s="547">
        <v>0</v>
      </c>
      <c r="AU18" s="547">
        <v>3</v>
      </c>
      <c r="AV18" s="548">
        <f t="shared" si="2"/>
        <v>3</v>
      </c>
    </row>
    <row r="19" spans="1:48" outlineLevel="1" x14ac:dyDescent="0.4">
      <c r="A19" s="319" t="s">
        <v>273</v>
      </c>
      <c r="B19" s="541">
        <v>45512</v>
      </c>
      <c r="C19" s="542"/>
      <c r="D19" s="542"/>
      <c r="E19" s="542"/>
      <c r="F19" s="543"/>
      <c r="G19" s="544" t="s">
        <v>372</v>
      </c>
      <c r="H19" s="545">
        <v>100000</v>
      </c>
      <c r="I19" s="546" t="s">
        <v>360</v>
      </c>
      <c r="J19" s="538">
        <f>_xlfn.XLOOKUP($G19,'[6](충전) Fcst 정리_240614'!$F:$F,'[6](충전) Fcst 정리_240614'!J:J,0,0)</f>
        <v>0</v>
      </c>
      <c r="K19" s="539">
        <f>_xlfn.XLOOKUP($G19,'[6](충전) Fcst 정리_240614'!$F:$F,'[6](충전) Fcst 정리_240614'!K:K,0,0)</f>
        <v>0</v>
      </c>
      <c r="L19" s="539">
        <f>_xlfn.XLOOKUP($G19,'[6](충전) Fcst 정리_240614'!$F:$F,'[6](충전) Fcst 정리_240614'!L:L,0,0)</f>
        <v>0</v>
      </c>
      <c r="M19" s="539">
        <f>_xlfn.XLOOKUP($G19,'[6](충전) Fcst 정리_240614'!$F:$F,'[6](충전) Fcst 정리_240614'!M:M,0,0)</f>
        <v>0</v>
      </c>
      <c r="N19" s="539">
        <f>_xlfn.XLOOKUP($G19,'[6](충전) Fcst 정리_240614'!$F:$F,'[6](충전) Fcst 정리_240614'!N:N,0,0)</f>
        <v>0</v>
      </c>
      <c r="O19" s="539">
        <f>_xlfn.XLOOKUP($G19,'[6](충전) Fcst 정리_240614'!$F:$F,'[6](충전) Fcst 정리_240614'!O:O,0,0)</f>
        <v>0</v>
      </c>
      <c r="P19" s="547">
        <f>_xlfn.XLOOKUP($G19,'[6](충전) Fcst 정리_240614'!$F:$F,'[6](충전) Fcst 정리_240614'!P:P,0,0)</f>
        <v>0</v>
      </c>
      <c r="Q19" s="547">
        <f>_xlfn.XLOOKUP($G19,'[6](충전) Fcst 정리_240614'!$F:$F,'[6](충전) Fcst 정리_240614'!Q:Q,0,0)</f>
        <v>0</v>
      </c>
      <c r="R19" s="547">
        <f>_xlfn.XLOOKUP($G19,'[6](충전) Fcst 정리_240614'!$F:$F,'[6](충전) Fcst 정리_240614'!R:R,0,0)</f>
        <v>0</v>
      </c>
      <c r="S19" s="547">
        <f>_xlfn.XLOOKUP($G19,'[6](충전) Fcst 정리_240614'!$F:$F,'[6](충전) Fcst 정리_240614'!S:S,0,0)</f>
        <v>0</v>
      </c>
      <c r="T19" s="547">
        <f>_xlfn.XLOOKUP($G19,'[6](충전) Fcst 정리_240614'!$F:$F,'[6](충전) Fcst 정리_240614'!T:T,0,0)</f>
        <v>0</v>
      </c>
      <c r="U19" s="547">
        <f>_xlfn.XLOOKUP($G19,'[6](충전) Fcst 정리_240614'!$F:$F,'[6](충전) Fcst 정리_240614'!U:U,0,0)</f>
        <v>0</v>
      </c>
      <c r="V19" s="548">
        <f t="shared" si="0"/>
        <v>0</v>
      </c>
      <c r="W19" s="549">
        <v>0</v>
      </c>
      <c r="X19" s="547">
        <v>0</v>
      </c>
      <c r="Y19" s="547">
        <v>0</v>
      </c>
      <c r="Z19" s="547">
        <v>0</v>
      </c>
      <c r="AA19" s="547">
        <v>0</v>
      </c>
      <c r="AB19" s="547">
        <v>0</v>
      </c>
      <c r="AC19" s="547">
        <v>0</v>
      </c>
      <c r="AD19" s="547">
        <v>0</v>
      </c>
      <c r="AE19" s="547">
        <v>0</v>
      </c>
      <c r="AF19" s="547">
        <v>0</v>
      </c>
      <c r="AG19" s="547">
        <v>0</v>
      </c>
      <c r="AH19" s="547">
        <v>0</v>
      </c>
      <c r="AI19" s="548">
        <f t="shared" si="1"/>
        <v>0</v>
      </c>
      <c r="AJ19" s="549">
        <v>3</v>
      </c>
      <c r="AK19" s="547">
        <v>1</v>
      </c>
      <c r="AL19" s="547">
        <v>1</v>
      </c>
      <c r="AM19" s="547">
        <v>0</v>
      </c>
      <c r="AN19" s="547">
        <v>0</v>
      </c>
      <c r="AO19" s="547">
        <v>0</v>
      </c>
      <c r="AP19" s="547">
        <v>3</v>
      </c>
      <c r="AQ19" s="547">
        <v>2</v>
      </c>
      <c r="AR19" s="547">
        <v>2</v>
      </c>
      <c r="AS19" s="547">
        <v>0</v>
      </c>
      <c r="AT19" s="547">
        <v>0</v>
      </c>
      <c r="AU19" s="547"/>
      <c r="AV19" s="548">
        <f t="shared" si="2"/>
        <v>12</v>
      </c>
    </row>
    <row r="20" spans="1:48" outlineLevel="1" x14ac:dyDescent="0.4">
      <c r="A20" s="304" t="s">
        <v>265</v>
      </c>
      <c r="B20" s="541">
        <v>45512</v>
      </c>
      <c r="C20" s="542"/>
      <c r="D20" s="542"/>
      <c r="E20" s="542"/>
      <c r="F20" s="543"/>
      <c r="G20" s="544" t="s">
        <v>373</v>
      </c>
      <c r="H20" s="545">
        <v>35000</v>
      </c>
      <c r="I20" s="546" t="s">
        <v>360</v>
      </c>
      <c r="J20" s="538">
        <f>_xlfn.XLOOKUP($G20,'[6](충전) Fcst 정리_240614'!$F:$F,'[6](충전) Fcst 정리_240614'!J:J,0,0)</f>
        <v>0</v>
      </c>
      <c r="K20" s="539">
        <f>_xlfn.XLOOKUP($G20,'[6](충전) Fcst 정리_240614'!$F:$F,'[6](충전) Fcst 정리_240614'!K:K,0,0)</f>
        <v>0</v>
      </c>
      <c r="L20" s="539">
        <f>_xlfn.XLOOKUP($G20,'[6](충전) Fcst 정리_240614'!$F:$F,'[6](충전) Fcst 정리_240614'!L:L,0,0)</f>
        <v>0</v>
      </c>
      <c r="M20" s="539">
        <f>_xlfn.XLOOKUP($G20,'[6](충전) Fcst 정리_240614'!$F:$F,'[6](충전) Fcst 정리_240614'!M:M,0,0)</f>
        <v>0</v>
      </c>
      <c r="N20" s="539">
        <f>_xlfn.XLOOKUP($G20,'[6](충전) Fcst 정리_240614'!$F:$F,'[6](충전) Fcst 정리_240614'!N:N,0,0)</f>
        <v>0</v>
      </c>
      <c r="O20" s="539">
        <f>_xlfn.XLOOKUP($G20,'[6](충전) Fcst 정리_240614'!$F:$F,'[6](충전) Fcst 정리_240614'!O:O,0,0)</f>
        <v>0</v>
      </c>
      <c r="P20" s="547">
        <f>_xlfn.XLOOKUP($G20,'[6](충전) Fcst 정리_240614'!$F:$F,'[6](충전) Fcst 정리_240614'!P:P,0,0)</f>
        <v>0</v>
      </c>
      <c r="Q20" s="547">
        <f>_xlfn.XLOOKUP($G20,'[6](충전) Fcst 정리_240614'!$F:$F,'[6](충전) Fcst 정리_240614'!Q:Q,0,0)</f>
        <v>0</v>
      </c>
      <c r="R20" s="547">
        <f>_xlfn.XLOOKUP($G20,'[6](충전) Fcst 정리_240614'!$F:$F,'[6](충전) Fcst 정리_240614'!R:R,0,0)</f>
        <v>0</v>
      </c>
      <c r="S20" s="547">
        <f>_xlfn.XLOOKUP($G20,'[6](충전) Fcst 정리_240614'!$F:$F,'[6](충전) Fcst 정리_240614'!S:S,0,0)</f>
        <v>0</v>
      </c>
      <c r="T20" s="547">
        <f>_xlfn.XLOOKUP($G20,'[6](충전) Fcst 정리_240614'!$F:$F,'[6](충전) Fcst 정리_240614'!T:T,0,0)</f>
        <v>0</v>
      </c>
      <c r="U20" s="547">
        <f>_xlfn.XLOOKUP($G20,'[6](충전) Fcst 정리_240614'!$F:$F,'[6](충전) Fcst 정리_240614'!U:U,0,0)</f>
        <v>0</v>
      </c>
      <c r="V20" s="548">
        <f t="shared" si="0"/>
        <v>0</v>
      </c>
      <c r="W20" s="549">
        <v>0</v>
      </c>
      <c r="X20" s="547">
        <v>1</v>
      </c>
      <c r="Y20" s="547">
        <v>0</v>
      </c>
      <c r="Z20" s="547">
        <v>0</v>
      </c>
      <c r="AA20" s="547">
        <v>0</v>
      </c>
      <c r="AB20" s="547">
        <v>0</v>
      </c>
      <c r="AC20" s="547">
        <v>0</v>
      </c>
      <c r="AD20" s="547">
        <v>0</v>
      </c>
      <c r="AE20" s="547">
        <v>0</v>
      </c>
      <c r="AF20" s="547">
        <v>0</v>
      </c>
      <c r="AG20" s="547">
        <v>0</v>
      </c>
      <c r="AH20" s="547">
        <v>0</v>
      </c>
      <c r="AI20" s="548">
        <f t="shared" si="1"/>
        <v>1</v>
      </c>
      <c r="AJ20" s="549">
        <v>0</v>
      </c>
      <c r="AK20" s="547">
        <v>0</v>
      </c>
      <c r="AL20" s="547">
        <v>0</v>
      </c>
      <c r="AM20" s="547">
        <v>0</v>
      </c>
      <c r="AN20" s="547">
        <v>0</v>
      </c>
      <c r="AO20" s="547">
        <v>0</v>
      </c>
      <c r="AP20" s="547">
        <v>0</v>
      </c>
      <c r="AQ20" s="547">
        <v>0</v>
      </c>
      <c r="AR20" s="547">
        <v>0</v>
      </c>
      <c r="AS20" s="547">
        <v>0</v>
      </c>
      <c r="AT20" s="547">
        <v>0</v>
      </c>
      <c r="AU20" s="547">
        <v>2</v>
      </c>
      <c r="AV20" s="548">
        <f t="shared" si="2"/>
        <v>2</v>
      </c>
    </row>
    <row r="21" spans="1:48" ht="18" outlineLevel="1" thickBot="1" x14ac:dyDescent="0.45">
      <c r="A21" t="s">
        <v>374</v>
      </c>
      <c r="B21" s="541">
        <v>45512</v>
      </c>
      <c r="C21" s="542"/>
      <c r="D21" s="542"/>
      <c r="E21" s="542"/>
      <c r="F21" s="543"/>
      <c r="G21" s="544" t="s">
        <v>375</v>
      </c>
      <c r="H21" s="545">
        <v>100000</v>
      </c>
      <c r="I21" s="546" t="s">
        <v>360</v>
      </c>
      <c r="J21" s="538">
        <f>_xlfn.XLOOKUP($G21,'[6](충전) Fcst 정리_240614'!$F:$F,'[6](충전) Fcst 정리_240614'!J:J,0,0)</f>
        <v>0</v>
      </c>
      <c r="K21" s="539">
        <f>_xlfn.XLOOKUP($G21,'[6](충전) Fcst 정리_240614'!$F:$F,'[6](충전) Fcst 정리_240614'!K:K,0,0)</f>
        <v>0</v>
      </c>
      <c r="L21" s="539">
        <f>_xlfn.XLOOKUP($G21,'[6](충전) Fcst 정리_240614'!$F:$F,'[6](충전) Fcst 정리_240614'!L:L,0,0)</f>
        <v>0</v>
      </c>
      <c r="M21" s="539">
        <f>_xlfn.XLOOKUP($G21,'[6](충전) Fcst 정리_240614'!$F:$F,'[6](충전) Fcst 정리_240614'!M:M,0,0)</f>
        <v>0</v>
      </c>
      <c r="N21" s="539">
        <f>_xlfn.XLOOKUP($G21,'[6](충전) Fcst 정리_240614'!$F:$F,'[6](충전) Fcst 정리_240614'!N:N,0,0)</f>
        <v>0</v>
      </c>
      <c r="O21" s="539">
        <f>_xlfn.XLOOKUP($G21,'[6](충전) Fcst 정리_240614'!$F:$F,'[6](충전) Fcst 정리_240614'!O:O,0,0)</f>
        <v>0</v>
      </c>
      <c r="P21" s="547">
        <f>_xlfn.XLOOKUP($G21,'[6](충전) Fcst 정리_240614'!$F:$F,'[6](충전) Fcst 정리_240614'!P:P,0,0)</f>
        <v>0</v>
      </c>
      <c r="Q21" s="547">
        <f>_xlfn.XLOOKUP($G21,'[6](충전) Fcst 정리_240614'!$F:$F,'[6](충전) Fcst 정리_240614'!Q:Q,0,0)</f>
        <v>0</v>
      </c>
      <c r="R21" s="547">
        <f>_xlfn.XLOOKUP($G21,'[6](충전) Fcst 정리_240614'!$F:$F,'[6](충전) Fcst 정리_240614'!R:R,0,0)</f>
        <v>0</v>
      </c>
      <c r="S21" s="547">
        <f>_xlfn.XLOOKUP($G21,'[6](충전) Fcst 정리_240614'!$F:$F,'[6](충전) Fcst 정리_240614'!S:S,0,0)</f>
        <v>0</v>
      </c>
      <c r="T21" s="547">
        <f>_xlfn.XLOOKUP($G21,'[6](충전) Fcst 정리_240614'!$F:$F,'[6](충전) Fcst 정리_240614'!T:T,0,0)</f>
        <v>0</v>
      </c>
      <c r="U21" s="547">
        <f>_xlfn.XLOOKUP($G21,'[6](충전) Fcst 정리_240614'!$F:$F,'[6](충전) Fcst 정리_240614'!U:U,0,0)</f>
        <v>0</v>
      </c>
      <c r="V21" s="548">
        <f t="shared" si="0"/>
        <v>0</v>
      </c>
      <c r="W21" s="549">
        <v>0</v>
      </c>
      <c r="X21" s="547">
        <v>0</v>
      </c>
      <c r="Y21" s="547">
        <v>0</v>
      </c>
      <c r="Z21" s="547">
        <v>0</v>
      </c>
      <c r="AA21" s="547">
        <v>0</v>
      </c>
      <c r="AB21" s="547">
        <v>0</v>
      </c>
      <c r="AC21" s="547">
        <v>0</v>
      </c>
      <c r="AD21" s="547">
        <v>0</v>
      </c>
      <c r="AE21" s="547">
        <v>0</v>
      </c>
      <c r="AF21" s="547">
        <v>0</v>
      </c>
      <c r="AG21" s="547">
        <v>0</v>
      </c>
      <c r="AH21" s="547">
        <v>0</v>
      </c>
      <c r="AI21" s="548">
        <f t="shared" si="1"/>
        <v>0</v>
      </c>
      <c r="AJ21" s="549">
        <v>0</v>
      </c>
      <c r="AK21" s="547">
        <v>0</v>
      </c>
      <c r="AL21" s="547">
        <v>0</v>
      </c>
      <c r="AM21" s="547">
        <v>0</v>
      </c>
      <c r="AN21" s="547">
        <v>1</v>
      </c>
      <c r="AO21" s="547">
        <v>0</v>
      </c>
      <c r="AP21" s="547">
        <v>0</v>
      </c>
      <c r="AQ21" s="547">
        <v>0</v>
      </c>
      <c r="AR21" s="547">
        <v>1</v>
      </c>
      <c r="AS21" s="547">
        <v>0</v>
      </c>
      <c r="AT21" s="547">
        <v>0</v>
      </c>
      <c r="AU21" s="547"/>
      <c r="AV21" s="548">
        <f t="shared" si="2"/>
        <v>2</v>
      </c>
    </row>
    <row r="22" spans="1:48" ht="18" outlineLevel="1" thickBot="1" x14ac:dyDescent="0.45">
      <c r="B22" s="551"/>
      <c r="C22" s="552"/>
      <c r="D22" s="552"/>
      <c r="E22" s="552"/>
      <c r="F22" s="553"/>
      <c r="G22" s="552" t="s">
        <v>324</v>
      </c>
      <c r="H22" s="554"/>
      <c r="I22" s="555" t="s">
        <v>360</v>
      </c>
      <c r="J22" s="556">
        <f t="shared" ref="J22:U22" si="5">+J6+J7+J9+J10+J11+J12+J13+J14+J15+J16+J17+J18+J19+J20+J21</f>
        <v>6</v>
      </c>
      <c r="K22" s="557">
        <f t="shared" si="5"/>
        <v>12</v>
      </c>
      <c r="L22" s="557">
        <f t="shared" si="5"/>
        <v>8</v>
      </c>
      <c r="M22" s="557">
        <f t="shared" si="5"/>
        <v>4</v>
      </c>
      <c r="N22" s="557">
        <f t="shared" si="5"/>
        <v>7</v>
      </c>
      <c r="O22" s="557">
        <f t="shared" si="5"/>
        <v>5</v>
      </c>
      <c r="P22" s="557">
        <f t="shared" si="5"/>
        <v>17</v>
      </c>
      <c r="Q22" s="557">
        <f t="shared" si="5"/>
        <v>17</v>
      </c>
      <c r="R22" s="557">
        <f t="shared" si="5"/>
        <v>12</v>
      </c>
      <c r="S22" s="557">
        <f t="shared" si="5"/>
        <v>8</v>
      </c>
      <c r="T22" s="557">
        <f t="shared" si="5"/>
        <v>9</v>
      </c>
      <c r="U22" s="557">
        <f t="shared" si="5"/>
        <v>10</v>
      </c>
      <c r="V22" s="558">
        <f t="shared" si="0"/>
        <v>115</v>
      </c>
      <c r="W22" s="556">
        <f t="shared" ref="W22:AH22" si="6">+W6+W7+W9+W10+W11+W12+W13+W14+W15+W16+W17+W18+W19+W20+W21</f>
        <v>20</v>
      </c>
      <c r="X22" s="557">
        <f t="shared" si="6"/>
        <v>20</v>
      </c>
      <c r="Y22" s="557">
        <f t="shared" si="6"/>
        <v>20</v>
      </c>
      <c r="Z22" s="557">
        <f t="shared" si="6"/>
        <v>18</v>
      </c>
      <c r="AA22" s="557">
        <f t="shared" si="6"/>
        <v>9</v>
      </c>
      <c r="AB22" s="557">
        <f t="shared" si="6"/>
        <v>17</v>
      </c>
      <c r="AC22" s="557">
        <f t="shared" si="6"/>
        <v>13</v>
      </c>
      <c r="AD22" s="557">
        <f t="shared" si="6"/>
        <v>8</v>
      </c>
      <c r="AE22" s="557">
        <f t="shared" si="6"/>
        <v>12</v>
      </c>
      <c r="AF22" s="557">
        <f t="shared" si="6"/>
        <v>13</v>
      </c>
      <c r="AG22" s="557">
        <f t="shared" si="6"/>
        <v>12</v>
      </c>
      <c r="AH22" s="557">
        <f t="shared" si="6"/>
        <v>8</v>
      </c>
      <c r="AI22" s="558">
        <f t="shared" si="1"/>
        <v>170</v>
      </c>
      <c r="AJ22" s="556">
        <f t="shared" ref="AJ22:AU22" si="7">+AJ6+AJ7+AJ9+AJ10+AJ11+AJ12+AJ13+AJ14+AJ15+AJ16+AJ17+AJ18+AJ19+AJ20+AJ21</f>
        <v>17</v>
      </c>
      <c r="AK22" s="557">
        <f t="shared" si="7"/>
        <v>17</v>
      </c>
      <c r="AL22" s="557">
        <f t="shared" si="7"/>
        <v>15</v>
      </c>
      <c r="AM22" s="557">
        <f t="shared" si="7"/>
        <v>13</v>
      </c>
      <c r="AN22" s="557">
        <f t="shared" si="7"/>
        <v>17</v>
      </c>
      <c r="AO22" s="557">
        <f t="shared" si="7"/>
        <v>15</v>
      </c>
      <c r="AP22" s="557">
        <f t="shared" si="7"/>
        <v>17</v>
      </c>
      <c r="AQ22" s="557">
        <f t="shared" si="7"/>
        <v>15</v>
      </c>
      <c r="AR22" s="557">
        <f t="shared" si="7"/>
        <v>16</v>
      </c>
      <c r="AS22" s="557">
        <f t="shared" si="7"/>
        <v>17</v>
      </c>
      <c r="AT22" s="557">
        <f t="shared" si="7"/>
        <v>16</v>
      </c>
      <c r="AU22" s="557">
        <f t="shared" si="7"/>
        <v>31</v>
      </c>
      <c r="AV22" s="558">
        <f t="shared" si="2"/>
        <v>206</v>
      </c>
    </row>
    <row r="23" spans="1:48" outlineLevel="1" x14ac:dyDescent="0.4">
      <c r="B23" s="551"/>
      <c r="C23" s="552"/>
      <c r="D23" s="552"/>
      <c r="E23" s="552"/>
      <c r="F23" s="553"/>
      <c r="G23" s="552"/>
      <c r="H23" s="554"/>
      <c r="I23" s="555"/>
      <c r="J23" s="556">
        <f t="shared" ref="J23:U23" si="8">+J7+J9+J10+J11+J12+J13+J14+J15+J16+J17+J18+J19+J20+J21+J22</f>
        <v>12</v>
      </c>
      <c r="K23" s="557">
        <f t="shared" si="8"/>
        <v>19</v>
      </c>
      <c r="L23" s="557">
        <f t="shared" si="8"/>
        <v>16</v>
      </c>
      <c r="M23" s="557">
        <f t="shared" si="8"/>
        <v>8</v>
      </c>
      <c r="N23" s="557">
        <f t="shared" si="8"/>
        <v>13</v>
      </c>
      <c r="O23" s="557">
        <f t="shared" si="8"/>
        <v>10</v>
      </c>
      <c r="P23" s="557">
        <f t="shared" si="8"/>
        <v>29</v>
      </c>
      <c r="Q23" s="557">
        <f t="shared" si="8"/>
        <v>29</v>
      </c>
      <c r="R23" s="557">
        <f t="shared" si="8"/>
        <v>20</v>
      </c>
      <c r="S23" s="557">
        <f t="shared" si="8"/>
        <v>15</v>
      </c>
      <c r="T23" s="557">
        <f t="shared" si="8"/>
        <v>16</v>
      </c>
      <c r="U23" s="557">
        <f t="shared" si="8"/>
        <v>20</v>
      </c>
      <c r="V23" s="558">
        <f t="shared" si="0"/>
        <v>207</v>
      </c>
      <c r="W23" s="559">
        <f>SUMPRODUCT($H$8:$H$21,W8:W21)</f>
        <v>1376000</v>
      </c>
      <c r="X23" s="560">
        <f t="shared" ref="X23:AH23" si="9">SUMPRODUCT($H$8:$H$21,X8:X21)</f>
        <v>1392000</v>
      </c>
      <c r="Y23" s="560">
        <f t="shared" si="9"/>
        <v>1532000</v>
      </c>
      <c r="Z23" s="560">
        <f t="shared" si="9"/>
        <v>1244000</v>
      </c>
      <c r="AA23" s="560">
        <f t="shared" si="9"/>
        <v>727000</v>
      </c>
      <c r="AB23" s="560">
        <f t="shared" si="9"/>
        <v>1394000</v>
      </c>
      <c r="AC23" s="560">
        <f t="shared" si="9"/>
        <v>1013000</v>
      </c>
      <c r="AD23" s="560">
        <f t="shared" si="9"/>
        <v>379000</v>
      </c>
      <c r="AE23" s="560">
        <f t="shared" si="9"/>
        <v>993000</v>
      </c>
      <c r="AF23" s="560">
        <f t="shared" si="9"/>
        <v>1258000</v>
      </c>
      <c r="AG23" s="560">
        <f t="shared" si="9"/>
        <v>1146000</v>
      </c>
      <c r="AH23" s="560">
        <f t="shared" si="9"/>
        <v>770000</v>
      </c>
      <c r="AI23" s="561">
        <f t="shared" si="1"/>
        <v>13224000</v>
      </c>
      <c r="AJ23" s="559">
        <f>SUMPRODUCT($H$8:$H$21,AJ8:AJ21)</f>
        <v>1510000</v>
      </c>
      <c r="AK23" s="560">
        <f t="shared" ref="AK23:AU23" si="10">SUMPRODUCT($H$8:$H$21,AK8:AK21)</f>
        <v>1540000</v>
      </c>
      <c r="AL23" s="560">
        <f t="shared" si="10"/>
        <v>1390000</v>
      </c>
      <c r="AM23" s="560">
        <f t="shared" si="10"/>
        <v>1254000</v>
      </c>
      <c r="AN23" s="560">
        <f t="shared" si="10"/>
        <v>1622000</v>
      </c>
      <c r="AO23" s="560">
        <f t="shared" si="10"/>
        <v>1384000</v>
      </c>
      <c r="AP23" s="560">
        <f t="shared" si="10"/>
        <v>1666000</v>
      </c>
      <c r="AQ23" s="560">
        <f t="shared" si="10"/>
        <v>1448000</v>
      </c>
      <c r="AR23" s="560">
        <f t="shared" si="10"/>
        <v>1484000</v>
      </c>
      <c r="AS23" s="560">
        <f t="shared" si="10"/>
        <v>1564000</v>
      </c>
      <c r="AT23" s="560">
        <f t="shared" si="10"/>
        <v>1524000</v>
      </c>
      <c r="AU23" s="560">
        <f t="shared" si="10"/>
        <v>2131000</v>
      </c>
      <c r="AV23" s="561">
        <f t="shared" si="2"/>
        <v>18517000</v>
      </c>
    </row>
    <row r="25" spans="1:48" hidden="1" outlineLevel="1" x14ac:dyDescent="0.4">
      <c r="AI25" t="s">
        <v>376</v>
      </c>
      <c r="AJ25" s="562">
        <f>+AJ9+AJ12+AJ15+AJ16+AJ14+AJ18+AJ20</f>
        <v>2</v>
      </c>
      <c r="AK25" s="562">
        <f t="shared" ref="AK25:AV25" si="11">+AK9+AK12+AK15+AK16+AK14+AK18+AK20</f>
        <v>1</v>
      </c>
      <c r="AL25" s="562">
        <f t="shared" si="11"/>
        <v>1</v>
      </c>
      <c r="AM25" s="562">
        <f t="shared" si="11"/>
        <v>0</v>
      </c>
      <c r="AN25" s="562">
        <f t="shared" si="11"/>
        <v>0</v>
      </c>
      <c r="AO25" s="562">
        <f t="shared" si="11"/>
        <v>1</v>
      </c>
      <c r="AP25" s="562">
        <f t="shared" si="11"/>
        <v>0</v>
      </c>
      <c r="AQ25" s="562">
        <f t="shared" si="11"/>
        <v>0</v>
      </c>
      <c r="AR25" s="562">
        <f t="shared" si="11"/>
        <v>1</v>
      </c>
      <c r="AS25" s="562">
        <f t="shared" si="11"/>
        <v>1</v>
      </c>
      <c r="AT25" s="562">
        <f t="shared" si="11"/>
        <v>0</v>
      </c>
      <c r="AU25" s="562">
        <f t="shared" si="11"/>
        <v>11</v>
      </c>
      <c r="AV25" s="562">
        <f t="shared" si="11"/>
        <v>18</v>
      </c>
    </row>
    <row r="26" spans="1:48" hidden="1" outlineLevel="1" x14ac:dyDescent="0.4">
      <c r="AI26" t="s">
        <v>377</v>
      </c>
      <c r="AJ26" s="562">
        <f>+AJ22-AJ25</f>
        <v>15</v>
      </c>
      <c r="AK26" s="562">
        <f t="shared" ref="AK26:AV26" si="12">+AK22-AK25</f>
        <v>16</v>
      </c>
      <c r="AL26" s="562">
        <f t="shared" si="12"/>
        <v>14</v>
      </c>
      <c r="AM26" s="562">
        <f t="shared" si="12"/>
        <v>13</v>
      </c>
      <c r="AN26" s="562">
        <f t="shared" si="12"/>
        <v>17</v>
      </c>
      <c r="AO26" s="562">
        <f t="shared" si="12"/>
        <v>14</v>
      </c>
      <c r="AP26" s="562">
        <f t="shared" si="12"/>
        <v>17</v>
      </c>
      <c r="AQ26" s="562">
        <f t="shared" si="12"/>
        <v>15</v>
      </c>
      <c r="AR26" s="562">
        <f t="shared" si="12"/>
        <v>15</v>
      </c>
      <c r="AS26" s="562">
        <f t="shared" si="12"/>
        <v>16</v>
      </c>
      <c r="AT26" s="562">
        <f t="shared" si="12"/>
        <v>16</v>
      </c>
      <c r="AU26" s="562">
        <f t="shared" si="12"/>
        <v>20</v>
      </c>
      <c r="AV26" s="562">
        <f t="shared" si="12"/>
        <v>188</v>
      </c>
    </row>
    <row r="27" spans="1:48" collapsed="1" x14ac:dyDescent="0.4">
      <c r="B27" s="506" t="s">
        <v>399</v>
      </c>
      <c r="I27" s="507"/>
      <c r="J27" s="507"/>
      <c r="K27" s="507"/>
      <c r="L27" s="507"/>
      <c r="M27" s="507"/>
      <c r="N27" s="507"/>
      <c r="O27" s="507"/>
      <c r="P27" s="507"/>
      <c r="Q27" s="507"/>
      <c r="R27" s="507"/>
      <c r="S27" s="507"/>
      <c r="T27" s="507"/>
      <c r="U27" s="507"/>
      <c r="V27" s="507"/>
      <c r="W27" s="507"/>
      <c r="X27" s="507"/>
      <c r="Y27" s="507"/>
      <c r="Z27" s="507"/>
      <c r="AA27" s="507"/>
      <c r="AB27" s="507"/>
      <c r="AC27" s="507"/>
      <c r="AD27" s="507"/>
      <c r="AE27" s="507"/>
      <c r="AF27" s="507"/>
      <c r="AG27" s="507"/>
      <c r="AH27" s="507"/>
      <c r="AI27" s="507"/>
    </row>
    <row r="28" spans="1:48" x14ac:dyDescent="0.4">
      <c r="B28" s="506" t="s">
        <v>401</v>
      </c>
      <c r="I28" s="507"/>
      <c r="J28" s="507"/>
      <c r="K28" s="507"/>
      <c r="L28" s="507"/>
      <c r="M28" s="507"/>
      <c r="N28" s="507"/>
      <c r="O28" s="507"/>
      <c r="P28" s="507"/>
      <c r="Q28" s="507"/>
      <c r="R28" s="507"/>
      <c r="S28" s="507"/>
      <c r="T28" s="507"/>
      <c r="U28" s="507"/>
      <c r="V28" s="507"/>
      <c r="W28" s="507"/>
      <c r="X28" s="507"/>
      <c r="Y28" s="507"/>
      <c r="Z28" s="507"/>
      <c r="AA28" s="507"/>
      <c r="AB28" s="507"/>
      <c r="AC28" s="507"/>
      <c r="AD28" s="507"/>
      <c r="AE28" s="507"/>
      <c r="AF28" s="507"/>
      <c r="AG28" s="507"/>
      <c r="AH28" s="507"/>
      <c r="AI28" s="507"/>
    </row>
    <row r="29" spans="1:48" ht="18" thickBot="1" x14ac:dyDescent="0.45">
      <c r="B29" s="506"/>
      <c r="I29" s="507"/>
      <c r="J29" s="507"/>
      <c r="K29" s="507"/>
      <c r="L29" s="507"/>
      <c r="M29" s="507"/>
      <c r="N29" s="507"/>
      <c r="O29" s="507"/>
      <c r="P29" s="507"/>
      <c r="Q29" s="507"/>
      <c r="R29" s="507"/>
      <c r="S29" s="507"/>
      <c r="T29" s="507"/>
      <c r="U29" s="507"/>
      <c r="V29" s="507"/>
      <c r="W29" s="507"/>
      <c r="X29" s="507"/>
      <c r="Y29" s="507"/>
      <c r="Z29" s="507"/>
      <c r="AA29" s="507"/>
      <c r="AB29" s="507"/>
      <c r="AC29" s="507"/>
      <c r="AD29" s="507"/>
      <c r="AE29" s="507"/>
      <c r="AF29" s="507"/>
      <c r="AG29" s="507"/>
      <c r="AH29" s="507"/>
      <c r="AI29" s="507"/>
      <c r="AU29" s="508" t="s">
        <v>400</v>
      </c>
    </row>
    <row r="30" spans="1:48" x14ac:dyDescent="0.4">
      <c r="B30" s="509" t="s">
        <v>351</v>
      </c>
      <c r="C30" s="510" t="s">
        <v>352</v>
      </c>
      <c r="D30" s="511" t="s">
        <v>353</v>
      </c>
      <c r="E30" s="510" t="s">
        <v>354</v>
      </c>
      <c r="F30" s="512" t="s">
        <v>240</v>
      </c>
      <c r="G30" s="512" t="s">
        <v>241</v>
      </c>
      <c r="H30" s="513" t="s">
        <v>355</v>
      </c>
      <c r="I30" s="514" t="s">
        <v>0</v>
      </c>
      <c r="J30" s="515"/>
      <c r="K30" s="516"/>
      <c r="L30" s="516"/>
      <c r="M30" s="516"/>
      <c r="N30" s="516"/>
      <c r="O30" s="516"/>
      <c r="P30" s="517" t="s">
        <v>356</v>
      </c>
      <c r="Q30" s="516"/>
      <c r="R30" s="516"/>
      <c r="S30" s="516"/>
      <c r="T30" s="516"/>
      <c r="U30" s="516"/>
      <c r="V30" s="518"/>
      <c r="W30" s="509"/>
      <c r="X30" s="519"/>
      <c r="Y30" s="519"/>
      <c r="Z30" s="519"/>
      <c r="AA30" s="519"/>
      <c r="AB30" s="519"/>
      <c r="AC30" s="511" t="s">
        <v>206</v>
      </c>
      <c r="AD30" s="519"/>
      <c r="AE30" s="519"/>
      <c r="AF30" s="519"/>
      <c r="AG30" s="519"/>
      <c r="AH30" s="519"/>
      <c r="AI30" s="518"/>
      <c r="AJ30" s="509"/>
      <c r="AK30" s="519"/>
      <c r="AL30" s="519"/>
      <c r="AM30" s="519"/>
      <c r="AN30" s="519"/>
      <c r="AO30" s="519"/>
      <c r="AP30" s="511" t="s">
        <v>357</v>
      </c>
      <c r="AQ30" s="519"/>
      <c r="AR30" s="519"/>
      <c r="AS30" s="519"/>
      <c r="AT30" s="519"/>
      <c r="AU30" s="519"/>
      <c r="AV30" s="518"/>
    </row>
    <row r="31" spans="1:48" x14ac:dyDescent="0.4">
      <c r="B31" s="515"/>
      <c r="C31" s="520"/>
      <c r="D31" s="517"/>
      <c r="E31" s="520"/>
      <c r="F31" s="521"/>
      <c r="G31" s="520"/>
      <c r="H31" s="522"/>
      <c r="I31" s="523"/>
      <c r="J31" s="524" t="s">
        <v>246</v>
      </c>
      <c r="K31" s="525" t="s">
        <v>247</v>
      </c>
      <c r="L31" s="525" t="s">
        <v>177</v>
      </c>
      <c r="M31" s="525" t="s">
        <v>178</v>
      </c>
      <c r="N31" s="525" t="s">
        <v>179</v>
      </c>
      <c r="O31" s="525" t="s">
        <v>180</v>
      </c>
      <c r="P31" s="525" t="s">
        <v>181</v>
      </c>
      <c r="Q31" s="525" t="s">
        <v>182</v>
      </c>
      <c r="R31" s="525" t="s">
        <v>183</v>
      </c>
      <c r="S31" s="525" t="s">
        <v>184</v>
      </c>
      <c r="T31" s="525" t="s">
        <v>185</v>
      </c>
      <c r="U31" s="525" t="s">
        <v>186</v>
      </c>
      <c r="V31" s="526" t="s">
        <v>324</v>
      </c>
      <c r="W31" s="524" t="s">
        <v>246</v>
      </c>
      <c r="X31" s="525" t="s">
        <v>247</v>
      </c>
      <c r="Y31" s="525" t="s">
        <v>177</v>
      </c>
      <c r="Z31" s="525" t="s">
        <v>178</v>
      </c>
      <c r="AA31" s="525" t="s">
        <v>179</v>
      </c>
      <c r="AB31" s="525" t="s">
        <v>180</v>
      </c>
      <c r="AC31" s="525" t="s">
        <v>181</v>
      </c>
      <c r="AD31" s="525" t="s">
        <v>182</v>
      </c>
      <c r="AE31" s="525" t="s">
        <v>183</v>
      </c>
      <c r="AF31" s="525" t="s">
        <v>184</v>
      </c>
      <c r="AG31" s="525" t="s">
        <v>185</v>
      </c>
      <c r="AH31" s="525" t="s">
        <v>186</v>
      </c>
      <c r="AI31" s="526" t="s">
        <v>324</v>
      </c>
      <c r="AJ31" s="524" t="s">
        <v>246</v>
      </c>
      <c r="AK31" s="525" t="s">
        <v>247</v>
      </c>
      <c r="AL31" s="525" t="s">
        <v>177</v>
      </c>
      <c r="AM31" s="525" t="s">
        <v>178</v>
      </c>
      <c r="AN31" s="525" t="s">
        <v>179</v>
      </c>
      <c r="AO31" s="525" t="s">
        <v>180</v>
      </c>
      <c r="AP31" s="525" t="s">
        <v>181</v>
      </c>
      <c r="AQ31" s="525" t="s">
        <v>182</v>
      </c>
      <c r="AR31" s="525" t="s">
        <v>183</v>
      </c>
      <c r="AS31" s="525" t="s">
        <v>184</v>
      </c>
      <c r="AT31" s="525" t="s">
        <v>185</v>
      </c>
      <c r="AU31" s="525" t="s">
        <v>186</v>
      </c>
      <c r="AV31" s="526" t="s">
        <v>324</v>
      </c>
    </row>
    <row r="32" spans="1:48" x14ac:dyDescent="0.4">
      <c r="B32" s="527">
        <v>45517</v>
      </c>
      <c r="C32" s="528" t="s">
        <v>358</v>
      </c>
      <c r="D32" s="528" t="s">
        <v>71</v>
      </c>
      <c r="E32" s="528" t="s">
        <v>68</v>
      </c>
      <c r="F32" s="529" t="s">
        <v>250</v>
      </c>
      <c r="G32" s="528" t="s">
        <v>359</v>
      </c>
      <c r="H32" s="530">
        <v>100000</v>
      </c>
      <c r="I32" s="531" t="s">
        <v>360</v>
      </c>
      <c r="J32" s="532">
        <f>_xlfn.XLOOKUP($G32,'[6](충전) Fcst 정리_240614'!$F:$F,'[6](충전) Fcst 정리_240614'!J:J,0,0)</f>
        <v>0</v>
      </c>
      <c r="K32" s="533">
        <f>_xlfn.XLOOKUP($G32,'[6](충전) Fcst 정리_240614'!$F:$F,'[6](충전) Fcst 정리_240614'!K:K,0,0)</f>
        <v>5</v>
      </c>
      <c r="L32" s="533">
        <f>_xlfn.XLOOKUP($G32,'[6](충전) Fcst 정리_240614'!$F:$F,'[6](충전) Fcst 정리_240614'!L:L,0,0)</f>
        <v>0</v>
      </c>
      <c r="M32" s="533">
        <f>_xlfn.XLOOKUP($G32,'[6](충전) Fcst 정리_240614'!$F:$F,'[6](충전) Fcst 정리_240614'!M:M,0,0)</f>
        <v>0</v>
      </c>
      <c r="N32" s="533">
        <f>_xlfn.XLOOKUP($G32,'[6](충전) Fcst 정리_240614'!$F:$F,'[6](충전) Fcst 정리_240614'!N:N,0,0)</f>
        <v>1</v>
      </c>
      <c r="O32" s="533">
        <f>_xlfn.XLOOKUP($G32,'[6](충전) Fcst 정리_240614'!$F:$F,'[6](충전) Fcst 정리_240614'!O:O,0,0)</f>
        <v>0</v>
      </c>
      <c r="P32" s="533">
        <f>_xlfn.XLOOKUP($G32,'[6](충전) Fcst 정리_240614'!$F:$F,'[6](충전) Fcst 정리_240614'!P:P,0,0)</f>
        <v>5</v>
      </c>
      <c r="Q32" s="533">
        <f>_xlfn.XLOOKUP($G32,'[6](충전) Fcst 정리_240614'!$F:$F,'[6](충전) Fcst 정리_240614'!Q:Q,0,0)</f>
        <v>5</v>
      </c>
      <c r="R32" s="533">
        <f>_xlfn.XLOOKUP($G32,'[6](충전) Fcst 정리_240614'!$F:$F,'[6](충전) Fcst 정리_240614'!R:R,0,0)</f>
        <v>4</v>
      </c>
      <c r="S32" s="533">
        <f>_xlfn.XLOOKUP($G32,'[6](충전) Fcst 정리_240614'!$F:$F,'[6](충전) Fcst 정리_240614'!S:S,0,0)</f>
        <v>1</v>
      </c>
      <c r="T32" s="533">
        <f>_xlfn.XLOOKUP($G32,'[6](충전) Fcst 정리_240614'!$F:$F,'[6](충전) Fcst 정리_240614'!T:T,0,0)</f>
        <v>2</v>
      </c>
      <c r="U32" s="533">
        <f>_xlfn.XLOOKUP($G32,'[6](충전) Fcst 정리_240614'!$F:$F,'[6](충전) Fcst 정리_240614'!U:U,0,0)</f>
        <v>0</v>
      </c>
      <c r="V32" s="534">
        <f t="shared" ref="V32:V49" si="13">SUM(J32:U32)</f>
        <v>23</v>
      </c>
      <c r="W32" s="532">
        <v>0</v>
      </c>
      <c r="X32" s="533">
        <v>2</v>
      </c>
      <c r="Y32" s="533">
        <v>2</v>
      </c>
      <c r="Z32" s="533">
        <v>2</v>
      </c>
      <c r="AA32" s="533">
        <v>2</v>
      </c>
      <c r="AB32" s="533">
        <v>1</v>
      </c>
      <c r="AC32" s="533">
        <v>5</v>
      </c>
      <c r="AD32" s="533">
        <v>5</v>
      </c>
      <c r="AE32" s="533">
        <v>0</v>
      </c>
      <c r="AF32" s="533">
        <v>4</v>
      </c>
      <c r="AG32" s="533">
        <v>1</v>
      </c>
      <c r="AH32" s="533">
        <v>2</v>
      </c>
      <c r="AI32" s="534">
        <f t="shared" ref="AI32:AI49" si="14">SUM(W32:AH32)</f>
        <v>26</v>
      </c>
      <c r="AJ32" s="532">
        <v>2</v>
      </c>
      <c r="AK32" s="533">
        <v>1</v>
      </c>
      <c r="AL32" s="533">
        <v>3</v>
      </c>
      <c r="AM32" s="533">
        <v>1</v>
      </c>
      <c r="AN32" s="533">
        <v>5</v>
      </c>
      <c r="AO32" s="533">
        <v>1</v>
      </c>
      <c r="AP32" s="533">
        <v>2</v>
      </c>
      <c r="AQ32" s="533">
        <v>3</v>
      </c>
      <c r="AR32" s="533">
        <v>4</v>
      </c>
      <c r="AS32" s="533">
        <v>3</v>
      </c>
      <c r="AT32" s="533">
        <v>0</v>
      </c>
      <c r="AU32" s="606"/>
      <c r="AV32" s="534">
        <f t="shared" ref="AV32:AV49" si="15">SUM(AJ32:AU32)</f>
        <v>25</v>
      </c>
    </row>
    <row r="33" spans="2:48" x14ac:dyDescent="0.4">
      <c r="B33" s="527">
        <v>45517</v>
      </c>
      <c r="C33" s="536"/>
      <c r="D33" s="536"/>
      <c r="E33" s="536"/>
      <c r="F33" s="537"/>
      <c r="G33" s="528" t="s">
        <v>361</v>
      </c>
      <c r="H33" s="530">
        <v>100000</v>
      </c>
      <c r="I33" s="531" t="s">
        <v>360</v>
      </c>
      <c r="J33" s="538">
        <f>_xlfn.XLOOKUP($G33,'[6](충전) Fcst 정리_240614'!$F:$F,'[6](충전) Fcst 정리_240614'!J:J,0,0)</f>
        <v>0</v>
      </c>
      <c r="K33" s="539">
        <f>_xlfn.XLOOKUP($G33,'[6](충전) Fcst 정리_240614'!$F:$F,'[6](충전) Fcst 정리_240614'!K:K,0,0)</f>
        <v>1</v>
      </c>
      <c r="L33" s="539">
        <f>_xlfn.XLOOKUP($G33,'[6](충전) Fcst 정리_240614'!$F:$F,'[6](충전) Fcst 정리_240614'!L:L,0,0)</f>
        <v>0</v>
      </c>
      <c r="M33" s="539">
        <f>_xlfn.XLOOKUP($G33,'[6](충전) Fcst 정리_240614'!$F:$F,'[6](충전) Fcst 정리_240614'!M:M,0,0)</f>
        <v>2</v>
      </c>
      <c r="N33" s="539">
        <f>_xlfn.XLOOKUP($G33,'[6](충전) Fcst 정리_240614'!$F:$F,'[6](충전) Fcst 정리_240614'!N:N,0,0)</f>
        <v>0</v>
      </c>
      <c r="O33" s="539">
        <f>_xlfn.XLOOKUP($G33,'[6](충전) Fcst 정리_240614'!$F:$F,'[6](충전) Fcst 정리_240614'!O:O,0,0)</f>
        <v>0</v>
      </c>
      <c r="P33" s="539">
        <f>_xlfn.XLOOKUP($G33,'[6](충전) Fcst 정리_240614'!$F:$F,'[6](충전) Fcst 정리_240614'!P:P,0,0)</f>
        <v>2</v>
      </c>
      <c r="Q33" s="539">
        <f>_xlfn.XLOOKUP($G33,'[6](충전) Fcst 정리_240614'!$F:$F,'[6](충전) Fcst 정리_240614'!Q:Q,0,0)</f>
        <v>2</v>
      </c>
      <c r="R33" s="539">
        <f>_xlfn.XLOOKUP($G33,'[6](충전) Fcst 정리_240614'!$F:$F,'[6](충전) Fcst 정리_240614'!R:R,0,0)</f>
        <v>0</v>
      </c>
      <c r="S33" s="539">
        <f>_xlfn.XLOOKUP($G33,'[6](충전) Fcst 정리_240614'!$F:$F,'[6](충전) Fcst 정리_240614'!S:S,0,0)</f>
        <v>0</v>
      </c>
      <c r="T33" s="539">
        <f>_xlfn.XLOOKUP($G33,'[6](충전) Fcst 정리_240614'!$F:$F,'[6](충전) Fcst 정리_240614'!T:T,0,0)</f>
        <v>1</v>
      </c>
      <c r="U33" s="539">
        <f>_xlfn.XLOOKUP($G33,'[6](충전) Fcst 정리_240614'!$F:$F,'[6](충전) Fcst 정리_240614'!U:U,0,0)</f>
        <v>0</v>
      </c>
      <c r="V33" s="540">
        <f t="shared" si="13"/>
        <v>8</v>
      </c>
      <c r="W33" s="538">
        <v>0</v>
      </c>
      <c r="X33" s="539">
        <v>1</v>
      </c>
      <c r="Y33" s="539">
        <v>0</v>
      </c>
      <c r="Z33" s="539">
        <v>2</v>
      </c>
      <c r="AA33" s="539">
        <v>0</v>
      </c>
      <c r="AB33" s="539">
        <v>1</v>
      </c>
      <c r="AC33" s="539">
        <v>2</v>
      </c>
      <c r="AD33" s="539">
        <v>2</v>
      </c>
      <c r="AE33" s="539">
        <v>0</v>
      </c>
      <c r="AF33" s="539">
        <v>0</v>
      </c>
      <c r="AG33" s="539">
        <v>1</v>
      </c>
      <c r="AH33" s="539">
        <v>3</v>
      </c>
      <c r="AI33" s="540">
        <f t="shared" si="14"/>
        <v>12</v>
      </c>
      <c r="AJ33" s="538">
        <v>2</v>
      </c>
      <c r="AK33" s="539">
        <v>2</v>
      </c>
      <c r="AL33" s="539">
        <v>0</v>
      </c>
      <c r="AM33" s="539">
        <v>0</v>
      </c>
      <c r="AN33" s="539">
        <v>5</v>
      </c>
      <c r="AO33" s="539">
        <v>1</v>
      </c>
      <c r="AP33" s="539">
        <v>2</v>
      </c>
      <c r="AQ33" s="539">
        <v>1</v>
      </c>
      <c r="AR33" s="539">
        <v>2</v>
      </c>
      <c r="AS33" s="539">
        <v>2</v>
      </c>
      <c r="AT33" s="539">
        <v>3</v>
      </c>
      <c r="AU33" s="607"/>
      <c r="AV33" s="540">
        <f t="shared" si="15"/>
        <v>20</v>
      </c>
    </row>
    <row r="34" spans="2:48" x14ac:dyDescent="0.4">
      <c r="B34" s="541">
        <v>45517</v>
      </c>
      <c r="C34" s="542"/>
      <c r="D34" s="542"/>
      <c r="E34" s="542"/>
      <c r="F34" s="543"/>
      <c r="G34" s="544" t="s">
        <v>362</v>
      </c>
      <c r="H34" s="545">
        <v>100000</v>
      </c>
      <c r="I34" s="546" t="s">
        <v>360</v>
      </c>
      <c r="J34" s="538">
        <f>_xlfn.XLOOKUP($G34,'[6](충전) Fcst 정리_240614'!$F:$F,'[6](충전) Fcst 정리_240614'!J:J,0,0)</f>
        <v>0</v>
      </c>
      <c r="K34" s="539">
        <f>_xlfn.XLOOKUP($G34,'[6](충전) Fcst 정리_240614'!$F:$F,'[6](충전) Fcst 정리_240614'!K:K,0,0)</f>
        <v>0</v>
      </c>
      <c r="L34" s="539">
        <f>_xlfn.XLOOKUP($G34,'[6](충전) Fcst 정리_240614'!$F:$F,'[6](충전) Fcst 정리_240614'!L:L,0,0)</f>
        <v>0</v>
      </c>
      <c r="M34" s="539">
        <f>_xlfn.XLOOKUP($G34,'[6](충전) Fcst 정리_240614'!$F:$F,'[6](충전) Fcst 정리_240614'!M:M,0,0)</f>
        <v>0</v>
      </c>
      <c r="N34" s="539">
        <f>_xlfn.XLOOKUP($G34,'[6](충전) Fcst 정리_240614'!$F:$F,'[6](충전) Fcst 정리_240614'!N:N,0,0)</f>
        <v>0</v>
      </c>
      <c r="O34" s="539">
        <f>_xlfn.XLOOKUP($G34,'[6](충전) Fcst 정리_240614'!$F:$F,'[6](충전) Fcst 정리_240614'!O:O,0,0)</f>
        <v>0</v>
      </c>
      <c r="P34" s="547">
        <f>_xlfn.XLOOKUP($G34,'[6](충전) Fcst 정리_240614'!$F:$F,'[6](충전) Fcst 정리_240614'!P:P,0,0)</f>
        <v>0</v>
      </c>
      <c r="Q34" s="547">
        <f>_xlfn.XLOOKUP($G34,'[6](충전) Fcst 정리_240614'!$F:$F,'[6](충전) Fcst 정리_240614'!Q:Q,0,0)</f>
        <v>0</v>
      </c>
      <c r="R34" s="547">
        <f>_xlfn.XLOOKUP($G34,'[6](충전) Fcst 정리_240614'!$F:$F,'[6](충전) Fcst 정리_240614'!R:R,0,0)</f>
        <v>0</v>
      </c>
      <c r="S34" s="547">
        <f>_xlfn.XLOOKUP($G34,'[6](충전) Fcst 정리_240614'!$F:$F,'[6](충전) Fcst 정리_240614'!S:S,0,0)</f>
        <v>0</v>
      </c>
      <c r="T34" s="547">
        <f>_xlfn.XLOOKUP($G34,'[6](충전) Fcst 정리_240614'!$F:$F,'[6](충전) Fcst 정리_240614'!T:T,0,0)</f>
        <v>0</v>
      </c>
      <c r="U34" s="547">
        <f>_xlfn.XLOOKUP($G34,'[6](충전) Fcst 정리_240614'!$F:$F,'[6](충전) Fcst 정리_240614'!U:U,0,0)</f>
        <v>0</v>
      </c>
      <c r="V34" s="548">
        <f t="shared" si="13"/>
        <v>0</v>
      </c>
      <c r="W34" s="549">
        <f t="shared" ref="W34:AH34" si="16">+W33+W32</f>
        <v>0</v>
      </c>
      <c r="X34" s="547">
        <f t="shared" si="16"/>
        <v>3</v>
      </c>
      <c r="Y34" s="547">
        <f t="shared" si="16"/>
        <v>2</v>
      </c>
      <c r="Z34" s="547">
        <f t="shared" si="16"/>
        <v>4</v>
      </c>
      <c r="AA34" s="547">
        <f t="shared" si="16"/>
        <v>2</v>
      </c>
      <c r="AB34" s="547">
        <f t="shared" si="16"/>
        <v>2</v>
      </c>
      <c r="AC34" s="547">
        <f t="shared" si="16"/>
        <v>7</v>
      </c>
      <c r="AD34" s="547">
        <f t="shared" si="16"/>
        <v>7</v>
      </c>
      <c r="AE34" s="547">
        <f t="shared" si="16"/>
        <v>0</v>
      </c>
      <c r="AF34" s="547">
        <f t="shared" si="16"/>
        <v>4</v>
      </c>
      <c r="AG34" s="547">
        <f t="shared" si="16"/>
        <v>2</v>
      </c>
      <c r="AH34" s="547">
        <f t="shared" si="16"/>
        <v>5</v>
      </c>
      <c r="AI34" s="548">
        <f t="shared" si="14"/>
        <v>38</v>
      </c>
      <c r="AJ34" s="549">
        <f>+AJ33+AJ32</f>
        <v>4</v>
      </c>
      <c r="AK34" s="547">
        <f t="shared" ref="AK34:AT34" si="17">+AK33+AK32</f>
        <v>3</v>
      </c>
      <c r="AL34" s="547">
        <f t="shared" si="17"/>
        <v>3</v>
      </c>
      <c r="AM34" s="547">
        <f t="shared" si="17"/>
        <v>1</v>
      </c>
      <c r="AN34" s="547">
        <f t="shared" si="17"/>
        <v>10</v>
      </c>
      <c r="AO34" s="547">
        <f t="shared" si="17"/>
        <v>2</v>
      </c>
      <c r="AP34" s="547">
        <f t="shared" si="17"/>
        <v>4</v>
      </c>
      <c r="AQ34" s="547">
        <f t="shared" si="17"/>
        <v>4</v>
      </c>
      <c r="AR34" s="547">
        <f t="shared" si="17"/>
        <v>6</v>
      </c>
      <c r="AS34" s="547">
        <f t="shared" si="17"/>
        <v>5</v>
      </c>
      <c r="AT34" s="547">
        <f t="shared" si="17"/>
        <v>3</v>
      </c>
      <c r="AU34" s="607">
        <f>+AU33+AU32</f>
        <v>0</v>
      </c>
      <c r="AV34" s="548">
        <f t="shared" si="15"/>
        <v>45</v>
      </c>
    </row>
    <row r="35" spans="2:48" x14ac:dyDescent="0.4">
      <c r="B35" s="541">
        <v>45517</v>
      </c>
      <c r="C35" s="542"/>
      <c r="D35" s="542"/>
      <c r="E35" s="542"/>
      <c r="F35" s="543"/>
      <c r="G35" s="544" t="s">
        <v>329</v>
      </c>
      <c r="H35" s="545">
        <v>30000</v>
      </c>
      <c r="I35" s="546" t="s">
        <v>360</v>
      </c>
      <c r="J35" s="538">
        <f>_xlfn.XLOOKUP($G35,'[6](충전) Fcst 정리_240614'!$F:$F,'[6](충전) Fcst 정리_240614'!J:J,0,0)</f>
        <v>0</v>
      </c>
      <c r="K35" s="539">
        <f>_xlfn.XLOOKUP($G35,'[6](충전) Fcst 정리_240614'!$F:$F,'[6](충전) Fcst 정리_240614'!K:K,0,0)</f>
        <v>0</v>
      </c>
      <c r="L35" s="539">
        <f>_xlfn.XLOOKUP($G35,'[6](충전) Fcst 정리_240614'!$F:$F,'[6](충전) Fcst 정리_240614'!L:L,0,0)</f>
        <v>0</v>
      </c>
      <c r="M35" s="539">
        <f>_xlfn.XLOOKUP($G35,'[6](충전) Fcst 정리_240614'!$F:$F,'[6](충전) Fcst 정리_240614'!M:M,0,0)</f>
        <v>0</v>
      </c>
      <c r="N35" s="539">
        <f>_xlfn.XLOOKUP($G35,'[6](충전) Fcst 정리_240614'!$F:$F,'[6](충전) Fcst 정리_240614'!N:N,0,0)</f>
        <v>0</v>
      </c>
      <c r="O35" s="539">
        <f>_xlfn.XLOOKUP($G35,'[6](충전) Fcst 정리_240614'!$F:$F,'[6](충전) Fcst 정리_240614'!O:O,0,0)</f>
        <v>0</v>
      </c>
      <c r="P35" s="547">
        <f>_xlfn.XLOOKUP($G35,'[6](충전) Fcst 정리_240614'!$F:$F,'[6](충전) Fcst 정리_240614'!P:P,0,0)</f>
        <v>0</v>
      </c>
      <c r="Q35" s="547">
        <f>_xlfn.XLOOKUP($G35,'[6](충전) Fcst 정리_240614'!$F:$F,'[6](충전) Fcst 정리_240614'!Q:Q,0,0)</f>
        <v>0</v>
      </c>
      <c r="R35" s="547">
        <f>_xlfn.XLOOKUP($G35,'[6](충전) Fcst 정리_240614'!$F:$F,'[6](충전) Fcst 정리_240614'!R:R,0,0)</f>
        <v>0</v>
      </c>
      <c r="S35" s="547">
        <f>_xlfn.XLOOKUP($G35,'[6](충전) Fcst 정리_240614'!$F:$F,'[6](충전) Fcst 정리_240614'!S:S,0,0)</f>
        <v>0</v>
      </c>
      <c r="T35" s="547">
        <f>_xlfn.XLOOKUP($G35,'[6](충전) Fcst 정리_240614'!$F:$F,'[6](충전) Fcst 정리_240614'!T:T,0,0)</f>
        <v>0</v>
      </c>
      <c r="U35" s="547">
        <f>_xlfn.XLOOKUP($G35,'[6](충전) Fcst 정리_240614'!$F:$F,'[6](충전) Fcst 정리_240614'!U:U,0,0)</f>
        <v>0</v>
      </c>
      <c r="V35" s="548">
        <f t="shared" si="13"/>
        <v>0</v>
      </c>
      <c r="W35" s="549"/>
      <c r="X35" s="547"/>
      <c r="Y35" s="547"/>
      <c r="Z35" s="547"/>
      <c r="AA35" s="547"/>
      <c r="AB35" s="547"/>
      <c r="AC35" s="547"/>
      <c r="AD35" s="547"/>
      <c r="AE35" s="547"/>
      <c r="AF35" s="547"/>
      <c r="AG35" s="547"/>
      <c r="AH35" s="547"/>
      <c r="AI35" s="548">
        <f t="shared" si="14"/>
        <v>0</v>
      </c>
      <c r="AJ35" s="549"/>
      <c r="AK35" s="547"/>
      <c r="AL35" s="547"/>
      <c r="AM35" s="547"/>
      <c r="AN35" s="547"/>
      <c r="AO35" s="547"/>
      <c r="AP35" s="547"/>
      <c r="AQ35" s="547"/>
      <c r="AR35" s="547"/>
      <c r="AS35" s="547"/>
      <c r="AT35" s="547"/>
      <c r="AU35" s="607"/>
      <c r="AV35" s="548">
        <f t="shared" si="15"/>
        <v>0</v>
      </c>
    </row>
    <row r="36" spans="2:48" x14ac:dyDescent="0.4">
      <c r="B36" s="541">
        <v>45517</v>
      </c>
      <c r="C36" s="542"/>
      <c r="D36" s="542"/>
      <c r="E36" s="542"/>
      <c r="F36" s="543"/>
      <c r="G36" s="544" t="s">
        <v>363</v>
      </c>
      <c r="H36" s="545">
        <v>94000</v>
      </c>
      <c r="I36" s="546" t="s">
        <v>360</v>
      </c>
      <c r="J36" s="538">
        <f>_xlfn.XLOOKUP($G36,'[6](충전) Fcst 정리_240614'!$F:$F,'[6](충전) Fcst 정리_240614'!J:J,0,0)</f>
        <v>6</v>
      </c>
      <c r="K36" s="539">
        <f>_xlfn.XLOOKUP($G36,'[6](충전) Fcst 정리_240614'!$F:$F,'[6](충전) Fcst 정리_240614'!K:K,0,0)</f>
        <v>6</v>
      </c>
      <c r="L36" s="539">
        <f>_xlfn.XLOOKUP($G36,'[6](충전) Fcst 정리_240614'!$F:$F,'[6](충전) Fcst 정리_240614'!L:L,0,0)</f>
        <v>7</v>
      </c>
      <c r="M36" s="539">
        <f>_xlfn.XLOOKUP($G36,'[6](충전) Fcst 정리_240614'!$F:$F,'[6](충전) Fcst 정리_240614'!M:M,0,0)</f>
        <v>0</v>
      </c>
      <c r="N36" s="539">
        <f>_xlfn.XLOOKUP($G36,'[6](충전) Fcst 정리_240614'!$F:$F,'[6](충전) Fcst 정리_240614'!N:N,0,0)</f>
        <v>0</v>
      </c>
      <c r="O36" s="539">
        <f>_xlfn.XLOOKUP($G36,'[6](충전) Fcst 정리_240614'!$F:$F,'[6](충전) Fcst 정리_240614'!O:O,0,0)</f>
        <v>3</v>
      </c>
      <c r="P36" s="547">
        <f>_xlfn.XLOOKUP($G36,'[6](충전) Fcst 정리_240614'!$F:$F,'[6](충전) Fcst 정리_240614'!P:P,0,0)</f>
        <v>9</v>
      </c>
      <c r="Q36" s="547">
        <f>_xlfn.XLOOKUP($G36,'[6](충전) Fcst 정리_240614'!$F:$F,'[6](충전) Fcst 정리_240614'!Q:Q,0,0)</f>
        <v>6</v>
      </c>
      <c r="R36" s="547">
        <f>_xlfn.XLOOKUP($G36,'[6](충전) Fcst 정리_240614'!$F:$F,'[6](충전) Fcst 정리_240614'!R:R,0,0)</f>
        <v>6</v>
      </c>
      <c r="S36" s="547">
        <f>_xlfn.XLOOKUP($G36,'[6](충전) Fcst 정리_240614'!$F:$F,'[6](충전) Fcst 정리_240614'!S:S,0,0)</f>
        <v>4</v>
      </c>
      <c r="T36" s="547">
        <f>_xlfn.XLOOKUP($G36,'[6](충전) Fcst 정리_240614'!$F:$F,'[6](충전) Fcst 정리_240614'!T:T,0,0)</f>
        <v>1</v>
      </c>
      <c r="U36" s="547">
        <f>_xlfn.XLOOKUP($G36,'[6](충전) Fcst 정리_240614'!$F:$F,'[6](충전) Fcst 정리_240614'!U:U,0,0)</f>
        <v>6</v>
      </c>
      <c r="V36" s="548">
        <f t="shared" si="13"/>
        <v>54</v>
      </c>
      <c r="W36" s="549">
        <v>3</v>
      </c>
      <c r="X36" s="547">
        <v>3</v>
      </c>
      <c r="Y36" s="547">
        <v>4</v>
      </c>
      <c r="Z36" s="547">
        <v>3</v>
      </c>
      <c r="AA36" s="547">
        <v>0</v>
      </c>
      <c r="AB36" s="547">
        <v>8</v>
      </c>
      <c r="AC36" s="547">
        <v>3</v>
      </c>
      <c r="AD36" s="547">
        <v>4</v>
      </c>
      <c r="AE36" s="547">
        <v>5</v>
      </c>
      <c r="AF36" s="547">
        <v>6</v>
      </c>
      <c r="AG36" s="547">
        <v>4</v>
      </c>
      <c r="AH36" s="547">
        <v>1</v>
      </c>
      <c r="AI36" s="548">
        <f t="shared" si="14"/>
        <v>44</v>
      </c>
      <c r="AJ36" s="549">
        <v>9</v>
      </c>
      <c r="AK36" s="547">
        <v>5</v>
      </c>
      <c r="AL36" s="547">
        <v>3</v>
      </c>
      <c r="AM36" s="547">
        <v>13</v>
      </c>
      <c r="AN36" s="547">
        <v>3</v>
      </c>
      <c r="AO36" s="547">
        <v>6</v>
      </c>
      <c r="AP36" s="547">
        <v>13</v>
      </c>
      <c r="AQ36" s="547">
        <v>4</v>
      </c>
      <c r="AR36" s="547">
        <v>4</v>
      </c>
      <c r="AS36" s="547">
        <v>7</v>
      </c>
      <c r="AT36" s="547">
        <v>4</v>
      </c>
      <c r="AU36" s="607"/>
      <c r="AV36" s="548">
        <f t="shared" si="15"/>
        <v>71</v>
      </c>
    </row>
    <row r="37" spans="2:48" x14ac:dyDescent="0.4">
      <c r="B37" s="541">
        <v>45517</v>
      </c>
      <c r="C37" s="542"/>
      <c r="D37" s="542"/>
      <c r="E37" s="542"/>
      <c r="F37" s="543"/>
      <c r="G37" s="544" t="s">
        <v>364</v>
      </c>
      <c r="H37" s="545">
        <v>90000</v>
      </c>
      <c r="I37" s="546" t="s">
        <v>360</v>
      </c>
      <c r="J37" s="538">
        <f>_xlfn.XLOOKUP($G37,'[6](충전) Fcst 정리_240614'!$F:$F,'[6](충전) Fcst 정리_240614'!J:J,0,0)</f>
        <v>0</v>
      </c>
      <c r="K37" s="539">
        <f>_xlfn.XLOOKUP($G37,'[6](충전) Fcst 정리_240614'!$F:$F,'[6](충전) Fcst 정리_240614'!K:K,0,0)</f>
        <v>0</v>
      </c>
      <c r="L37" s="539">
        <f>_xlfn.XLOOKUP($G37,'[6](충전) Fcst 정리_240614'!$F:$F,'[6](충전) Fcst 정리_240614'!L:L,0,0)</f>
        <v>1</v>
      </c>
      <c r="M37" s="539">
        <f>_xlfn.XLOOKUP($G37,'[6](충전) Fcst 정리_240614'!$F:$F,'[6](충전) Fcst 정리_240614'!M:M,0,0)</f>
        <v>0</v>
      </c>
      <c r="N37" s="539">
        <f>_xlfn.XLOOKUP($G37,'[6](충전) Fcst 정리_240614'!$F:$F,'[6](충전) Fcst 정리_240614'!N:N,0,0)</f>
        <v>0</v>
      </c>
      <c r="O37" s="539">
        <f>_xlfn.XLOOKUP($G37,'[6](충전) Fcst 정리_240614'!$F:$F,'[6](충전) Fcst 정리_240614'!O:O,0,0)</f>
        <v>1</v>
      </c>
      <c r="P37" s="547">
        <f>_xlfn.XLOOKUP($G37,'[6](충전) Fcst 정리_240614'!$F:$F,'[6](충전) Fcst 정리_240614'!P:P,0,0)</f>
        <v>0</v>
      </c>
      <c r="Q37" s="547">
        <f>_xlfn.XLOOKUP($G37,'[6](충전) Fcst 정리_240614'!$F:$F,'[6](충전) Fcst 정리_240614'!Q:Q,0,0)</f>
        <v>0</v>
      </c>
      <c r="R37" s="547">
        <f>_xlfn.XLOOKUP($G37,'[6](충전) Fcst 정리_240614'!$F:$F,'[6](충전) Fcst 정리_240614'!R:R,0,0)</f>
        <v>0</v>
      </c>
      <c r="S37" s="547">
        <f>_xlfn.XLOOKUP($G37,'[6](충전) Fcst 정리_240614'!$F:$F,'[6](충전) Fcst 정리_240614'!S:S,0,0)</f>
        <v>1</v>
      </c>
      <c r="T37" s="547">
        <f>_xlfn.XLOOKUP($G37,'[6](충전) Fcst 정리_240614'!$F:$F,'[6](충전) Fcst 정리_240614'!T:T,0,0)</f>
        <v>0</v>
      </c>
      <c r="U37" s="547">
        <f>_xlfn.XLOOKUP($G37,'[6](충전) Fcst 정리_240614'!$F:$F,'[6](충전) Fcst 정리_240614'!U:U,0,0)</f>
        <v>1</v>
      </c>
      <c r="V37" s="548">
        <f t="shared" si="13"/>
        <v>4</v>
      </c>
      <c r="W37" s="549">
        <v>0</v>
      </c>
      <c r="X37" s="547">
        <v>0</v>
      </c>
      <c r="Y37" s="547">
        <v>1</v>
      </c>
      <c r="Z37" s="547">
        <v>0</v>
      </c>
      <c r="AA37" s="547">
        <v>0</v>
      </c>
      <c r="AB37" s="547">
        <v>1</v>
      </c>
      <c r="AC37" s="547">
        <v>0</v>
      </c>
      <c r="AD37" s="547">
        <v>0</v>
      </c>
      <c r="AE37" s="547">
        <v>0</v>
      </c>
      <c r="AF37" s="547">
        <v>1</v>
      </c>
      <c r="AG37" s="547">
        <v>0</v>
      </c>
      <c r="AH37" s="547">
        <v>1</v>
      </c>
      <c r="AI37" s="548">
        <f t="shared" si="14"/>
        <v>4</v>
      </c>
      <c r="AJ37" s="549">
        <v>0</v>
      </c>
      <c r="AK37" s="547">
        <v>2</v>
      </c>
      <c r="AL37" s="547">
        <v>0</v>
      </c>
      <c r="AM37" s="547">
        <v>1</v>
      </c>
      <c r="AN37" s="547">
        <v>1</v>
      </c>
      <c r="AO37" s="547">
        <v>0</v>
      </c>
      <c r="AP37" s="547">
        <v>1</v>
      </c>
      <c r="AQ37" s="547">
        <v>1</v>
      </c>
      <c r="AR37" s="547">
        <v>1</v>
      </c>
      <c r="AS37" s="547">
        <v>1</v>
      </c>
      <c r="AT37" s="547">
        <v>0</v>
      </c>
      <c r="AU37" s="607"/>
      <c r="AV37" s="548">
        <f t="shared" si="15"/>
        <v>8</v>
      </c>
    </row>
    <row r="38" spans="2:48" x14ac:dyDescent="0.4">
      <c r="B38" s="541">
        <v>45517</v>
      </c>
      <c r="C38" s="542"/>
      <c r="D38" s="542"/>
      <c r="E38" s="542"/>
      <c r="F38" s="543"/>
      <c r="G38" s="544" t="s">
        <v>365</v>
      </c>
      <c r="H38" s="545">
        <v>12000</v>
      </c>
      <c r="I38" s="546" t="s">
        <v>360</v>
      </c>
      <c r="J38" s="538">
        <f>_xlfn.XLOOKUP($G38,'[6](충전) Fcst 정리_240614'!$F:$F,'[6](충전) Fcst 정리_240614'!J:J,0,0)</f>
        <v>0</v>
      </c>
      <c r="K38" s="539">
        <f>_xlfn.XLOOKUP($G38,'[6](충전) Fcst 정리_240614'!$F:$F,'[6](충전) Fcst 정리_240614'!K:K,0,0)</f>
        <v>0</v>
      </c>
      <c r="L38" s="539">
        <f>_xlfn.XLOOKUP($G38,'[6](충전) Fcst 정리_240614'!$F:$F,'[6](충전) Fcst 정리_240614'!L:L,0,0)</f>
        <v>0</v>
      </c>
      <c r="M38" s="539">
        <f>_xlfn.XLOOKUP($G38,'[6](충전) Fcst 정리_240614'!$F:$F,'[6](충전) Fcst 정리_240614'!M:M,0,0)</f>
        <v>0</v>
      </c>
      <c r="N38" s="539">
        <f>_xlfn.XLOOKUP($G38,'[6](충전) Fcst 정리_240614'!$F:$F,'[6](충전) Fcst 정리_240614'!N:N,0,0)</f>
        <v>2</v>
      </c>
      <c r="O38" s="539">
        <f>_xlfn.XLOOKUP($G38,'[6](충전) Fcst 정리_240614'!$F:$F,'[6](충전) Fcst 정리_240614'!O:O,0,0)</f>
        <v>1</v>
      </c>
      <c r="P38" s="547">
        <f>_xlfn.XLOOKUP($G38,'[6](충전) Fcst 정리_240614'!$F:$F,'[6](충전) Fcst 정리_240614'!P:P,0,0)</f>
        <v>1</v>
      </c>
      <c r="Q38" s="547">
        <f>_xlfn.XLOOKUP($G38,'[6](충전) Fcst 정리_240614'!$F:$F,'[6](충전) Fcst 정리_240614'!Q:Q,0,0)</f>
        <v>3</v>
      </c>
      <c r="R38" s="547">
        <f>_xlfn.XLOOKUP($G38,'[6](충전) Fcst 정리_240614'!$F:$F,'[6](충전) Fcst 정리_240614'!R:R,0,0)</f>
        <v>1</v>
      </c>
      <c r="S38" s="547">
        <f>_xlfn.XLOOKUP($G38,'[6](충전) Fcst 정리_240614'!$F:$F,'[6](충전) Fcst 정리_240614'!S:S,0,0)</f>
        <v>0</v>
      </c>
      <c r="T38" s="547">
        <f>_xlfn.XLOOKUP($G38,'[6](충전) Fcst 정리_240614'!$F:$F,'[6](충전) Fcst 정리_240614'!T:T,0,0)</f>
        <v>4</v>
      </c>
      <c r="U38" s="547">
        <f>_xlfn.XLOOKUP($G38,'[6](충전) Fcst 정리_240614'!$F:$F,'[6](충전) Fcst 정리_240614'!U:U,0,0)</f>
        <v>1</v>
      </c>
      <c r="V38" s="548">
        <f t="shared" si="13"/>
        <v>13</v>
      </c>
      <c r="W38" s="549"/>
      <c r="X38" s="547"/>
      <c r="Y38" s="547"/>
      <c r="Z38" s="547"/>
      <c r="AA38" s="547"/>
      <c r="AB38" s="547"/>
      <c r="AC38" s="547"/>
      <c r="AD38" s="547"/>
      <c r="AE38" s="547"/>
      <c r="AF38" s="547"/>
      <c r="AG38" s="547"/>
      <c r="AH38" s="547"/>
      <c r="AI38" s="548">
        <f t="shared" si="14"/>
        <v>0</v>
      </c>
      <c r="AJ38" s="549"/>
      <c r="AK38" s="547"/>
      <c r="AL38" s="547"/>
      <c r="AM38" s="547"/>
      <c r="AN38" s="547"/>
      <c r="AO38" s="547"/>
      <c r="AP38" s="547"/>
      <c r="AQ38" s="547"/>
      <c r="AR38" s="547"/>
      <c r="AS38" s="547"/>
      <c r="AT38" s="547"/>
      <c r="AU38" s="607"/>
      <c r="AV38" s="548">
        <f t="shared" si="15"/>
        <v>0</v>
      </c>
    </row>
    <row r="39" spans="2:48" x14ac:dyDescent="0.4">
      <c r="B39" s="541">
        <v>45517</v>
      </c>
      <c r="C39" s="542"/>
      <c r="D39" s="542"/>
      <c r="E39" s="542"/>
      <c r="F39" s="543"/>
      <c r="G39" s="544" t="s">
        <v>366</v>
      </c>
      <c r="H39" s="545">
        <v>100000</v>
      </c>
      <c r="I39" s="546" t="s">
        <v>360</v>
      </c>
      <c r="J39" s="538">
        <f>_xlfn.XLOOKUP($G39,'[6](충전) Fcst 정리_240614'!$F:$F,'[6](충전) Fcst 정리_240614'!J:J,0,0)</f>
        <v>0</v>
      </c>
      <c r="K39" s="539">
        <f>_xlfn.XLOOKUP($G39,'[6](충전) Fcst 정리_240614'!$F:$F,'[6](충전) Fcst 정리_240614'!K:K,0,0)</f>
        <v>0</v>
      </c>
      <c r="L39" s="539">
        <f>_xlfn.XLOOKUP($G39,'[6](충전) Fcst 정리_240614'!$F:$F,'[6](충전) Fcst 정리_240614'!L:L,0,0)</f>
        <v>0</v>
      </c>
      <c r="M39" s="539">
        <f>_xlfn.XLOOKUP($G39,'[6](충전) Fcst 정리_240614'!$F:$F,'[6](충전) Fcst 정리_240614'!M:M,0,0)</f>
        <v>0</v>
      </c>
      <c r="N39" s="539">
        <f>_xlfn.XLOOKUP($G39,'[6](충전) Fcst 정리_240614'!$F:$F,'[6](충전) Fcst 정리_240614'!N:N,0,0)</f>
        <v>0</v>
      </c>
      <c r="O39" s="539">
        <f>_xlfn.XLOOKUP($G39,'[6](충전) Fcst 정리_240614'!$F:$F,'[6](충전) Fcst 정리_240614'!O:O,0,0)</f>
        <v>0</v>
      </c>
      <c r="P39" s="547">
        <f>_xlfn.XLOOKUP($G39,'[6](충전) Fcst 정리_240614'!$F:$F,'[6](충전) Fcst 정리_240614'!P:P,0,0)</f>
        <v>0</v>
      </c>
      <c r="Q39" s="547">
        <f>_xlfn.XLOOKUP($G39,'[6](충전) Fcst 정리_240614'!$F:$F,'[6](충전) Fcst 정리_240614'!Q:Q,0,0)</f>
        <v>0</v>
      </c>
      <c r="R39" s="547">
        <f>_xlfn.XLOOKUP($G39,'[6](충전) Fcst 정리_240614'!$F:$F,'[6](충전) Fcst 정리_240614'!R:R,0,0)</f>
        <v>0</v>
      </c>
      <c r="S39" s="547">
        <f>_xlfn.XLOOKUP($G39,'[6](충전) Fcst 정리_240614'!$F:$F,'[6](충전) Fcst 정리_240614'!S:S,0,0)</f>
        <v>0</v>
      </c>
      <c r="T39" s="547">
        <f>_xlfn.XLOOKUP($G39,'[6](충전) Fcst 정리_240614'!$F:$F,'[6](충전) Fcst 정리_240614'!T:T,0,0)</f>
        <v>0</v>
      </c>
      <c r="U39" s="547">
        <f>_xlfn.XLOOKUP($G39,'[6](충전) Fcst 정리_240614'!$F:$F,'[6](충전) Fcst 정리_240614'!U:U,0,0)</f>
        <v>0</v>
      </c>
      <c r="V39" s="548">
        <f t="shared" si="13"/>
        <v>0</v>
      </c>
      <c r="W39" s="549"/>
      <c r="X39" s="547"/>
      <c r="Y39" s="547"/>
      <c r="Z39" s="547"/>
      <c r="AA39" s="547"/>
      <c r="AB39" s="547"/>
      <c r="AC39" s="547"/>
      <c r="AD39" s="547"/>
      <c r="AE39" s="547"/>
      <c r="AF39" s="547"/>
      <c r="AG39" s="547"/>
      <c r="AH39" s="547"/>
      <c r="AI39" s="548">
        <f t="shared" si="14"/>
        <v>0</v>
      </c>
      <c r="AJ39" s="549"/>
      <c r="AK39" s="547"/>
      <c r="AL39" s="547"/>
      <c r="AM39" s="547"/>
      <c r="AN39" s="547"/>
      <c r="AO39" s="547"/>
      <c r="AP39" s="547"/>
      <c r="AQ39" s="547"/>
      <c r="AR39" s="547"/>
      <c r="AS39" s="547"/>
      <c r="AT39" s="547"/>
      <c r="AU39" s="607"/>
      <c r="AV39" s="548">
        <f t="shared" si="15"/>
        <v>0</v>
      </c>
    </row>
    <row r="40" spans="2:48" x14ac:dyDescent="0.4">
      <c r="B40" s="541">
        <v>45517</v>
      </c>
      <c r="C40" s="542"/>
      <c r="D40" s="542"/>
      <c r="E40" s="542"/>
      <c r="F40" s="543"/>
      <c r="G40" s="544" t="s">
        <v>367</v>
      </c>
      <c r="H40" s="545">
        <v>18000</v>
      </c>
      <c r="I40" s="546" t="s">
        <v>360</v>
      </c>
      <c r="J40" s="538">
        <f>_xlfn.XLOOKUP($G40,'[6](충전) Fcst 정리_240614'!$F:$F,'[6](충전) Fcst 정리_240614'!J:J,0,0)</f>
        <v>0</v>
      </c>
      <c r="K40" s="539">
        <f>_xlfn.XLOOKUP($G40,'[6](충전) Fcst 정리_240614'!$F:$F,'[6](충전) Fcst 정리_240614'!K:K,0,0)</f>
        <v>0</v>
      </c>
      <c r="L40" s="539">
        <f>_xlfn.XLOOKUP($G40,'[6](충전) Fcst 정리_240614'!$F:$F,'[6](충전) Fcst 정리_240614'!L:L,0,0)</f>
        <v>0</v>
      </c>
      <c r="M40" s="539">
        <f>_xlfn.XLOOKUP($G40,'[6](충전) Fcst 정리_240614'!$F:$F,'[6](충전) Fcst 정리_240614'!M:M,0,0)</f>
        <v>0</v>
      </c>
      <c r="N40" s="539">
        <f>_xlfn.XLOOKUP($G40,'[6](충전) Fcst 정리_240614'!$F:$F,'[6](충전) Fcst 정리_240614'!N:N,0,0)</f>
        <v>1</v>
      </c>
      <c r="O40" s="539">
        <f>_xlfn.XLOOKUP($G40,'[6](충전) Fcst 정리_240614'!$F:$F,'[6](충전) Fcst 정리_240614'!O:O,0,0)</f>
        <v>0</v>
      </c>
      <c r="P40" s="547">
        <f>_xlfn.XLOOKUP($G40,'[6](충전) Fcst 정리_240614'!$F:$F,'[6](충전) Fcst 정리_240614'!P:P,0,0)</f>
        <v>0</v>
      </c>
      <c r="Q40" s="547">
        <f>_xlfn.XLOOKUP($G40,'[6](충전) Fcst 정리_240614'!$F:$F,'[6](충전) Fcst 정리_240614'!Q:Q,0,0)</f>
        <v>0</v>
      </c>
      <c r="R40" s="547">
        <f>_xlfn.XLOOKUP($G40,'[6](충전) Fcst 정리_240614'!$F:$F,'[6](충전) Fcst 정리_240614'!R:R,0,0)</f>
        <v>0</v>
      </c>
      <c r="S40" s="547">
        <f>_xlfn.XLOOKUP($G40,'[6](충전) Fcst 정리_240614'!$F:$F,'[6](충전) Fcst 정리_240614'!S:S,0,0)</f>
        <v>0</v>
      </c>
      <c r="T40" s="547">
        <f>_xlfn.XLOOKUP($G40,'[6](충전) Fcst 정리_240614'!$F:$F,'[6](충전) Fcst 정리_240614'!T:T,0,0)</f>
        <v>0</v>
      </c>
      <c r="U40" s="547">
        <f>_xlfn.XLOOKUP($G40,'[6](충전) Fcst 정리_240614'!$F:$F,'[6](충전) Fcst 정리_240614'!U:U,0,0)</f>
        <v>0</v>
      </c>
      <c r="V40" s="548">
        <f t="shared" si="13"/>
        <v>1</v>
      </c>
      <c r="W40" s="549"/>
      <c r="X40" s="547"/>
      <c r="Y40" s="547"/>
      <c r="Z40" s="547"/>
      <c r="AA40" s="547"/>
      <c r="AB40" s="547"/>
      <c r="AC40" s="547"/>
      <c r="AD40" s="547"/>
      <c r="AE40" s="547"/>
      <c r="AF40" s="547"/>
      <c r="AG40" s="547"/>
      <c r="AH40" s="547"/>
      <c r="AI40" s="548">
        <f t="shared" si="14"/>
        <v>0</v>
      </c>
      <c r="AJ40" s="549"/>
      <c r="AK40" s="547"/>
      <c r="AL40" s="547"/>
      <c r="AM40" s="547"/>
      <c r="AN40" s="547"/>
      <c r="AO40" s="547"/>
      <c r="AP40" s="547"/>
      <c r="AQ40" s="547"/>
      <c r="AR40" s="547"/>
      <c r="AS40" s="547"/>
      <c r="AT40" s="547"/>
      <c r="AU40" s="607"/>
      <c r="AV40" s="548">
        <f t="shared" si="15"/>
        <v>0</v>
      </c>
    </row>
    <row r="41" spans="2:48" x14ac:dyDescent="0.4">
      <c r="B41" s="541">
        <v>45517</v>
      </c>
      <c r="C41" s="542"/>
      <c r="D41" s="542"/>
      <c r="E41" s="542"/>
      <c r="F41" s="543"/>
      <c r="G41" s="544" t="s">
        <v>368</v>
      </c>
      <c r="H41" s="545">
        <v>26000</v>
      </c>
      <c r="I41" s="546" t="s">
        <v>360</v>
      </c>
      <c r="J41" s="538">
        <f>_xlfn.XLOOKUP($G41,'[6](충전) Fcst 정리_240614'!$F:$F,'[6](충전) Fcst 정리_240614'!J:J,0,0)</f>
        <v>0</v>
      </c>
      <c r="K41" s="539">
        <f>_xlfn.XLOOKUP($G41,'[6](충전) Fcst 정리_240614'!$F:$F,'[6](충전) Fcst 정리_240614'!K:K,0,0)</f>
        <v>0</v>
      </c>
      <c r="L41" s="539">
        <f>_xlfn.XLOOKUP($G41,'[6](충전) Fcst 정리_240614'!$F:$F,'[6](충전) Fcst 정리_240614'!L:L,0,0)</f>
        <v>0</v>
      </c>
      <c r="M41" s="539">
        <f>_xlfn.XLOOKUP($G41,'[6](충전) Fcst 정리_240614'!$F:$F,'[6](충전) Fcst 정리_240614'!M:M,0,0)</f>
        <v>1</v>
      </c>
      <c r="N41" s="539">
        <f>_xlfn.XLOOKUP($G41,'[6](충전) Fcst 정리_240614'!$F:$F,'[6](충전) Fcst 정리_240614'!N:N,0,0)</f>
        <v>0</v>
      </c>
      <c r="O41" s="539">
        <f>_xlfn.XLOOKUP($G41,'[6](충전) Fcst 정리_240614'!$F:$F,'[6](충전) Fcst 정리_240614'!O:O,0,0)</f>
        <v>0</v>
      </c>
      <c r="P41" s="547">
        <f>_xlfn.XLOOKUP($G41,'[6](충전) Fcst 정리_240614'!$F:$F,'[6](충전) Fcst 정리_240614'!P:P,0,0)</f>
        <v>0</v>
      </c>
      <c r="Q41" s="547">
        <f>_xlfn.XLOOKUP($G41,'[6](충전) Fcst 정리_240614'!$F:$F,'[6](충전) Fcst 정리_240614'!Q:Q,0,0)</f>
        <v>0</v>
      </c>
      <c r="R41" s="547">
        <f>_xlfn.XLOOKUP($G41,'[6](충전) Fcst 정리_240614'!$F:$F,'[6](충전) Fcst 정리_240614'!R:R,0,0)</f>
        <v>0</v>
      </c>
      <c r="S41" s="547">
        <f>_xlfn.XLOOKUP($G41,'[6](충전) Fcst 정리_240614'!$F:$F,'[6](충전) Fcst 정리_240614'!S:S,0,0)</f>
        <v>1</v>
      </c>
      <c r="T41" s="547">
        <f>_xlfn.XLOOKUP($G41,'[6](충전) Fcst 정리_240614'!$F:$F,'[6](충전) Fcst 정리_240614'!T:T,0,0)</f>
        <v>0</v>
      </c>
      <c r="U41" s="547">
        <f>_xlfn.XLOOKUP($G41,'[6](충전) Fcst 정리_240614'!$F:$F,'[6](충전) Fcst 정리_240614'!U:U,0,0)</f>
        <v>0</v>
      </c>
      <c r="V41" s="548">
        <f t="shared" si="13"/>
        <v>2</v>
      </c>
      <c r="W41" s="549"/>
      <c r="X41" s="547"/>
      <c r="Y41" s="547"/>
      <c r="Z41" s="547"/>
      <c r="AA41" s="547"/>
      <c r="AB41" s="547"/>
      <c r="AC41" s="547"/>
      <c r="AD41" s="547"/>
      <c r="AE41" s="547"/>
      <c r="AF41" s="547"/>
      <c r="AG41" s="547"/>
      <c r="AH41" s="547"/>
      <c r="AI41" s="548">
        <f t="shared" si="14"/>
        <v>0</v>
      </c>
      <c r="AJ41" s="549"/>
      <c r="AK41" s="547"/>
      <c r="AL41" s="547"/>
      <c r="AM41" s="547"/>
      <c r="AN41" s="547"/>
      <c r="AO41" s="547"/>
      <c r="AP41" s="547"/>
      <c r="AQ41" s="547"/>
      <c r="AR41" s="547"/>
      <c r="AS41" s="547"/>
      <c r="AT41" s="547"/>
      <c r="AU41" s="607"/>
      <c r="AV41" s="548">
        <f t="shared" si="15"/>
        <v>0</v>
      </c>
    </row>
    <row r="42" spans="2:48" x14ac:dyDescent="0.4">
      <c r="B42" s="541">
        <v>45517</v>
      </c>
      <c r="C42" s="542"/>
      <c r="D42" s="542"/>
      <c r="E42" s="542"/>
      <c r="F42" s="543"/>
      <c r="G42" s="544" t="s">
        <v>369</v>
      </c>
      <c r="H42" s="545">
        <v>13000</v>
      </c>
      <c r="I42" s="546" t="s">
        <v>360</v>
      </c>
      <c r="J42" s="538">
        <f>_xlfn.XLOOKUP($G42,'[6](충전) Fcst 정리_240614'!$F:$F,'[6](충전) Fcst 정리_240614'!J:J,0,0)</f>
        <v>0</v>
      </c>
      <c r="K42" s="539">
        <f>_xlfn.XLOOKUP($G42,'[6](충전) Fcst 정리_240614'!$F:$F,'[6](충전) Fcst 정리_240614'!K:K,0,0)</f>
        <v>0</v>
      </c>
      <c r="L42" s="539">
        <f>_xlfn.XLOOKUP($G42,'[6](충전) Fcst 정리_240614'!$F:$F,'[6](충전) Fcst 정리_240614'!L:L,0,0)</f>
        <v>0</v>
      </c>
      <c r="M42" s="539">
        <f>_xlfn.XLOOKUP($G42,'[6](충전) Fcst 정리_240614'!$F:$F,'[6](충전) Fcst 정리_240614'!M:M,0,0)</f>
        <v>1</v>
      </c>
      <c r="N42" s="539">
        <f>_xlfn.XLOOKUP($G42,'[6](충전) Fcst 정리_240614'!$F:$F,'[6](충전) Fcst 정리_240614'!N:N,0,0)</f>
        <v>3</v>
      </c>
      <c r="O42" s="539">
        <f>_xlfn.XLOOKUP($G42,'[6](충전) Fcst 정리_240614'!$F:$F,'[6](충전) Fcst 정리_240614'!O:O,0,0)</f>
        <v>0</v>
      </c>
      <c r="P42" s="547">
        <f>_xlfn.XLOOKUP($G42,'[6](충전) Fcst 정리_240614'!$F:$F,'[6](충전) Fcst 정리_240614'!P:P,0,0)</f>
        <v>0</v>
      </c>
      <c r="Q42" s="547">
        <f>_xlfn.XLOOKUP($G42,'[6](충전) Fcst 정리_240614'!$F:$F,'[6](충전) Fcst 정리_240614'!Q:Q,0,0)</f>
        <v>0</v>
      </c>
      <c r="R42" s="547">
        <f>_xlfn.XLOOKUP($G42,'[6](충전) Fcst 정리_240614'!$F:$F,'[6](충전) Fcst 정리_240614'!R:R,0,0)</f>
        <v>1</v>
      </c>
      <c r="S42" s="547">
        <f>_xlfn.XLOOKUP($G42,'[6](충전) Fcst 정리_240614'!$F:$F,'[6](충전) Fcst 정리_240614'!S:S,0,0)</f>
        <v>1</v>
      </c>
      <c r="T42" s="547">
        <f>_xlfn.XLOOKUP($G42,'[6](충전) Fcst 정리_240614'!$F:$F,'[6](충전) Fcst 정리_240614'!T:T,0,0)</f>
        <v>1</v>
      </c>
      <c r="U42" s="547">
        <f>_xlfn.XLOOKUP($G42,'[6](충전) Fcst 정리_240614'!$F:$F,'[6](충전) Fcst 정리_240614'!U:U,0,0)</f>
        <v>1</v>
      </c>
      <c r="V42" s="548">
        <f t="shared" si="13"/>
        <v>8</v>
      </c>
      <c r="W42" s="549"/>
      <c r="X42" s="547"/>
      <c r="Y42" s="547"/>
      <c r="Z42" s="547"/>
      <c r="AA42" s="547"/>
      <c r="AB42" s="547"/>
      <c r="AC42" s="547"/>
      <c r="AD42" s="547"/>
      <c r="AE42" s="547"/>
      <c r="AF42" s="547"/>
      <c r="AG42" s="547"/>
      <c r="AH42" s="547"/>
      <c r="AI42" s="548">
        <f t="shared" si="14"/>
        <v>0</v>
      </c>
      <c r="AJ42" s="549"/>
      <c r="AK42" s="547"/>
      <c r="AL42" s="547"/>
      <c r="AM42" s="547"/>
      <c r="AN42" s="547"/>
      <c r="AO42" s="547"/>
      <c r="AP42" s="547"/>
      <c r="AQ42" s="547"/>
      <c r="AR42" s="547"/>
      <c r="AS42" s="547"/>
      <c r="AT42" s="547"/>
      <c r="AU42" s="607"/>
      <c r="AV42" s="548">
        <f t="shared" si="15"/>
        <v>0</v>
      </c>
    </row>
    <row r="43" spans="2:48" x14ac:dyDescent="0.4">
      <c r="B43" s="541">
        <v>45517</v>
      </c>
      <c r="C43" s="542"/>
      <c r="D43" s="542"/>
      <c r="E43" s="542"/>
      <c r="F43" s="543"/>
      <c r="G43" s="544" t="s">
        <v>370</v>
      </c>
      <c r="H43" s="545">
        <v>100000</v>
      </c>
      <c r="I43" s="546" t="s">
        <v>360</v>
      </c>
      <c r="J43" s="538">
        <f>_xlfn.XLOOKUP($G43,'[6](충전) Fcst 정리_240614'!$F:$F,'[6](충전) Fcst 정리_240614'!J:J,0,0)</f>
        <v>0</v>
      </c>
      <c r="K43" s="539">
        <f>_xlfn.XLOOKUP($G43,'[6](충전) Fcst 정리_240614'!$F:$F,'[6](충전) Fcst 정리_240614'!K:K,0,0)</f>
        <v>0</v>
      </c>
      <c r="L43" s="539">
        <f>_xlfn.XLOOKUP($G43,'[6](충전) Fcst 정리_240614'!$F:$F,'[6](충전) Fcst 정리_240614'!L:L,0,0)</f>
        <v>0</v>
      </c>
      <c r="M43" s="539">
        <f>_xlfn.XLOOKUP($G43,'[6](충전) Fcst 정리_240614'!$F:$F,'[6](충전) Fcst 정리_240614'!M:M,0,0)</f>
        <v>0</v>
      </c>
      <c r="N43" s="539">
        <f>_xlfn.XLOOKUP($G43,'[6](충전) Fcst 정리_240614'!$F:$F,'[6](충전) Fcst 정리_240614'!N:N,0,0)</f>
        <v>0</v>
      </c>
      <c r="O43" s="539">
        <f>_xlfn.XLOOKUP($G43,'[6](충전) Fcst 정리_240614'!$F:$F,'[6](충전) Fcst 정리_240614'!O:O,0,0)</f>
        <v>0</v>
      </c>
      <c r="P43" s="547">
        <f>_xlfn.XLOOKUP($G43,'[6](충전) Fcst 정리_240614'!$F:$F,'[6](충전) Fcst 정리_240614'!P:P,0,0)</f>
        <v>0</v>
      </c>
      <c r="Q43" s="547">
        <f>_xlfn.XLOOKUP($G43,'[6](충전) Fcst 정리_240614'!$F:$F,'[6](충전) Fcst 정리_240614'!Q:Q,0,0)</f>
        <v>0</v>
      </c>
      <c r="R43" s="547">
        <f>_xlfn.XLOOKUP($G43,'[6](충전) Fcst 정리_240614'!$F:$F,'[6](충전) Fcst 정리_240614'!R:R,0,0)</f>
        <v>0</v>
      </c>
      <c r="S43" s="547">
        <f>_xlfn.XLOOKUP($G43,'[6](충전) Fcst 정리_240614'!$F:$F,'[6](충전) Fcst 정리_240614'!S:S,0,0)</f>
        <v>0</v>
      </c>
      <c r="T43" s="547">
        <f>_xlfn.XLOOKUP($G43,'[6](충전) Fcst 정리_240614'!$F:$F,'[6](충전) Fcst 정리_240614'!T:T,0,0)</f>
        <v>0</v>
      </c>
      <c r="U43" s="547">
        <f>_xlfn.XLOOKUP($G43,'[6](충전) Fcst 정리_240614'!$F:$F,'[6](충전) Fcst 정리_240614'!U:U,0,0)</f>
        <v>0</v>
      </c>
      <c r="V43" s="548">
        <f t="shared" si="13"/>
        <v>0</v>
      </c>
      <c r="W43" s="549"/>
      <c r="X43" s="547"/>
      <c r="Y43" s="547"/>
      <c r="Z43" s="547"/>
      <c r="AA43" s="547"/>
      <c r="AB43" s="547"/>
      <c r="AC43" s="547"/>
      <c r="AD43" s="547"/>
      <c r="AE43" s="547"/>
      <c r="AF43" s="547"/>
      <c r="AG43" s="547"/>
      <c r="AH43" s="547"/>
      <c r="AI43" s="548">
        <f t="shared" si="14"/>
        <v>0</v>
      </c>
      <c r="AJ43" s="549"/>
      <c r="AK43" s="547"/>
      <c r="AL43" s="547"/>
      <c r="AM43" s="547"/>
      <c r="AN43" s="547"/>
      <c r="AO43" s="547"/>
      <c r="AP43" s="547"/>
      <c r="AQ43" s="547"/>
      <c r="AR43" s="547"/>
      <c r="AS43" s="547"/>
      <c r="AT43" s="547"/>
      <c r="AU43" s="607"/>
      <c r="AV43" s="548">
        <f t="shared" si="15"/>
        <v>0</v>
      </c>
    </row>
    <row r="44" spans="2:48" x14ac:dyDescent="0.4">
      <c r="B44" s="541">
        <v>45517</v>
      </c>
      <c r="C44" s="542"/>
      <c r="D44" s="542"/>
      <c r="E44" s="542"/>
      <c r="F44" s="543"/>
      <c r="G44" s="544" t="s">
        <v>371</v>
      </c>
      <c r="H44" s="545">
        <v>20000</v>
      </c>
      <c r="I44" s="546" t="s">
        <v>360</v>
      </c>
      <c r="J44" s="538">
        <f>_xlfn.XLOOKUP($G44,'[6](충전) Fcst 정리_240614'!$F:$F,'[6](충전) Fcst 정리_240614'!J:J,0,0)</f>
        <v>0</v>
      </c>
      <c r="K44" s="539">
        <f>_xlfn.XLOOKUP($G44,'[6](충전) Fcst 정리_240614'!$F:$F,'[6](충전) Fcst 정리_240614'!K:K,0,0)</f>
        <v>0</v>
      </c>
      <c r="L44" s="539">
        <f>_xlfn.XLOOKUP($G44,'[6](충전) Fcst 정리_240614'!$F:$F,'[6](충전) Fcst 정리_240614'!L:L,0,0)</f>
        <v>0</v>
      </c>
      <c r="M44" s="539">
        <f>_xlfn.XLOOKUP($G44,'[6](충전) Fcst 정리_240614'!$F:$F,'[6](충전) Fcst 정리_240614'!M:M,0,0)</f>
        <v>0</v>
      </c>
      <c r="N44" s="539">
        <f>_xlfn.XLOOKUP($G44,'[6](충전) Fcst 정리_240614'!$F:$F,'[6](충전) Fcst 정리_240614'!N:N,0,0)</f>
        <v>0</v>
      </c>
      <c r="O44" s="539">
        <f>_xlfn.XLOOKUP($G44,'[6](충전) Fcst 정리_240614'!$F:$F,'[6](충전) Fcst 정리_240614'!O:O,0,0)</f>
        <v>0</v>
      </c>
      <c r="P44" s="547">
        <f>_xlfn.XLOOKUP($G44,'[6](충전) Fcst 정리_240614'!$F:$F,'[6](충전) Fcst 정리_240614'!P:P,0,0)</f>
        <v>0</v>
      </c>
      <c r="Q44" s="547">
        <f>_xlfn.XLOOKUP($G44,'[6](충전) Fcst 정리_240614'!$F:$F,'[6](충전) Fcst 정리_240614'!Q:Q,0,0)</f>
        <v>1</v>
      </c>
      <c r="R44" s="547">
        <f>_xlfn.XLOOKUP($G44,'[6](충전) Fcst 정리_240614'!$F:$F,'[6](충전) Fcst 정리_240614'!R:R,0,0)</f>
        <v>0</v>
      </c>
      <c r="S44" s="547">
        <f>_xlfn.XLOOKUP($G44,'[6](충전) Fcst 정리_240614'!$F:$F,'[6](충전) Fcst 정리_240614'!S:S,0,0)</f>
        <v>0</v>
      </c>
      <c r="T44" s="547">
        <f>_xlfn.XLOOKUP($G44,'[6](충전) Fcst 정리_240614'!$F:$F,'[6](충전) Fcst 정리_240614'!T:T,0,0)</f>
        <v>0</v>
      </c>
      <c r="U44" s="547">
        <f>_xlfn.XLOOKUP($G44,'[6](충전) Fcst 정리_240614'!$F:$F,'[6](충전) Fcst 정리_240614'!U:U,0,0)</f>
        <v>1</v>
      </c>
      <c r="V44" s="548">
        <f t="shared" si="13"/>
        <v>2</v>
      </c>
      <c r="W44" s="549">
        <v>0</v>
      </c>
      <c r="X44" s="547">
        <v>0</v>
      </c>
      <c r="Y44" s="547">
        <v>0</v>
      </c>
      <c r="Z44" s="547">
        <v>0</v>
      </c>
      <c r="AA44" s="547">
        <v>0</v>
      </c>
      <c r="AB44" s="547">
        <v>0</v>
      </c>
      <c r="AC44" s="547">
        <v>0</v>
      </c>
      <c r="AD44" s="547">
        <v>1</v>
      </c>
      <c r="AE44" s="547">
        <v>0</v>
      </c>
      <c r="AF44" s="547">
        <v>0</v>
      </c>
      <c r="AG44" s="547">
        <v>0</v>
      </c>
      <c r="AH44" s="547">
        <v>1</v>
      </c>
      <c r="AI44" s="548">
        <f t="shared" si="14"/>
        <v>2</v>
      </c>
      <c r="AJ44" s="549">
        <v>0</v>
      </c>
      <c r="AK44" s="547">
        <v>0</v>
      </c>
      <c r="AL44" s="547">
        <v>3</v>
      </c>
      <c r="AM44" s="547">
        <v>1</v>
      </c>
      <c r="AN44" s="547">
        <v>1</v>
      </c>
      <c r="AO44" s="547">
        <v>0</v>
      </c>
      <c r="AP44" s="547">
        <v>0</v>
      </c>
      <c r="AQ44" s="547">
        <v>0</v>
      </c>
      <c r="AR44" s="547">
        <v>3</v>
      </c>
      <c r="AS44" s="547">
        <v>2</v>
      </c>
      <c r="AT44" s="547">
        <v>2</v>
      </c>
      <c r="AU44" s="607"/>
      <c r="AV44" s="548">
        <f t="shared" si="15"/>
        <v>12</v>
      </c>
    </row>
    <row r="45" spans="2:48" x14ac:dyDescent="0.4">
      <c r="B45" s="541">
        <v>45517</v>
      </c>
      <c r="C45" s="542"/>
      <c r="D45" s="542"/>
      <c r="E45" s="542"/>
      <c r="F45" s="543"/>
      <c r="G45" s="544" t="s">
        <v>372</v>
      </c>
      <c r="H45" s="545">
        <v>100000</v>
      </c>
      <c r="I45" s="546" t="s">
        <v>360</v>
      </c>
      <c r="J45" s="538">
        <f>_xlfn.XLOOKUP($G45,'[6](충전) Fcst 정리_240614'!$F:$F,'[6](충전) Fcst 정리_240614'!J:J,0,0)</f>
        <v>0</v>
      </c>
      <c r="K45" s="539">
        <f>_xlfn.XLOOKUP($G45,'[6](충전) Fcst 정리_240614'!$F:$F,'[6](충전) Fcst 정리_240614'!K:K,0,0)</f>
        <v>0</v>
      </c>
      <c r="L45" s="539">
        <f>_xlfn.XLOOKUP($G45,'[6](충전) Fcst 정리_240614'!$F:$F,'[6](충전) Fcst 정리_240614'!L:L,0,0)</f>
        <v>0</v>
      </c>
      <c r="M45" s="539">
        <f>_xlfn.XLOOKUP($G45,'[6](충전) Fcst 정리_240614'!$F:$F,'[6](충전) Fcst 정리_240614'!M:M,0,0)</f>
        <v>0</v>
      </c>
      <c r="N45" s="539">
        <f>_xlfn.XLOOKUP($G45,'[6](충전) Fcst 정리_240614'!$F:$F,'[6](충전) Fcst 정리_240614'!N:N,0,0)</f>
        <v>0</v>
      </c>
      <c r="O45" s="539">
        <f>_xlfn.XLOOKUP($G45,'[6](충전) Fcst 정리_240614'!$F:$F,'[6](충전) Fcst 정리_240614'!O:O,0,0)</f>
        <v>0</v>
      </c>
      <c r="P45" s="547">
        <f>_xlfn.XLOOKUP($G45,'[6](충전) Fcst 정리_240614'!$F:$F,'[6](충전) Fcst 정리_240614'!P:P,0,0)</f>
        <v>0</v>
      </c>
      <c r="Q45" s="547">
        <f>_xlfn.XLOOKUP($G45,'[6](충전) Fcst 정리_240614'!$F:$F,'[6](충전) Fcst 정리_240614'!Q:Q,0,0)</f>
        <v>0</v>
      </c>
      <c r="R45" s="547">
        <f>_xlfn.XLOOKUP($G45,'[6](충전) Fcst 정리_240614'!$F:$F,'[6](충전) Fcst 정리_240614'!R:R,0,0)</f>
        <v>0</v>
      </c>
      <c r="S45" s="547">
        <f>_xlfn.XLOOKUP($G45,'[6](충전) Fcst 정리_240614'!$F:$F,'[6](충전) Fcst 정리_240614'!S:S,0,0)</f>
        <v>0</v>
      </c>
      <c r="T45" s="547">
        <f>_xlfn.XLOOKUP($G45,'[6](충전) Fcst 정리_240614'!$F:$F,'[6](충전) Fcst 정리_240614'!T:T,0,0)</f>
        <v>0</v>
      </c>
      <c r="U45" s="547">
        <f>_xlfn.XLOOKUP($G45,'[6](충전) Fcst 정리_240614'!$F:$F,'[6](충전) Fcst 정리_240614'!U:U,0,0)</f>
        <v>0</v>
      </c>
      <c r="V45" s="548">
        <f t="shared" si="13"/>
        <v>0</v>
      </c>
      <c r="W45" s="549"/>
      <c r="X45" s="547"/>
      <c r="Y45" s="547"/>
      <c r="Z45" s="547"/>
      <c r="AA45" s="547"/>
      <c r="AB45" s="547"/>
      <c r="AC45" s="547"/>
      <c r="AD45" s="547"/>
      <c r="AE45" s="547"/>
      <c r="AF45" s="547"/>
      <c r="AG45" s="547"/>
      <c r="AH45" s="547"/>
      <c r="AI45" s="548">
        <f t="shared" si="14"/>
        <v>0</v>
      </c>
      <c r="AJ45" s="549"/>
      <c r="AK45" s="547"/>
      <c r="AL45" s="547"/>
      <c r="AM45" s="547"/>
      <c r="AN45" s="547"/>
      <c r="AO45" s="547"/>
      <c r="AP45" s="547"/>
      <c r="AQ45" s="547"/>
      <c r="AR45" s="547"/>
      <c r="AS45" s="547"/>
      <c r="AT45" s="547"/>
      <c r="AU45" s="607"/>
      <c r="AV45" s="548">
        <f t="shared" si="15"/>
        <v>0</v>
      </c>
    </row>
    <row r="46" spans="2:48" x14ac:dyDescent="0.4">
      <c r="B46" s="541">
        <v>45517</v>
      </c>
      <c r="C46" s="542"/>
      <c r="D46" s="542"/>
      <c r="E46" s="542"/>
      <c r="F46" s="543"/>
      <c r="G46" s="544" t="s">
        <v>373</v>
      </c>
      <c r="H46" s="545">
        <v>35000</v>
      </c>
      <c r="I46" s="546" t="s">
        <v>360</v>
      </c>
      <c r="J46" s="538">
        <f>_xlfn.XLOOKUP($G46,'[6](충전) Fcst 정리_240614'!$F:$F,'[6](충전) Fcst 정리_240614'!J:J,0,0)</f>
        <v>0</v>
      </c>
      <c r="K46" s="539">
        <f>_xlfn.XLOOKUP($G46,'[6](충전) Fcst 정리_240614'!$F:$F,'[6](충전) Fcst 정리_240614'!K:K,0,0)</f>
        <v>0</v>
      </c>
      <c r="L46" s="539">
        <f>_xlfn.XLOOKUP($G46,'[6](충전) Fcst 정리_240614'!$F:$F,'[6](충전) Fcst 정리_240614'!L:L,0,0)</f>
        <v>0</v>
      </c>
      <c r="M46" s="539">
        <f>_xlfn.XLOOKUP($G46,'[6](충전) Fcst 정리_240614'!$F:$F,'[6](충전) Fcst 정리_240614'!M:M,0,0)</f>
        <v>0</v>
      </c>
      <c r="N46" s="539">
        <f>_xlfn.XLOOKUP($G46,'[6](충전) Fcst 정리_240614'!$F:$F,'[6](충전) Fcst 정리_240614'!N:N,0,0)</f>
        <v>0</v>
      </c>
      <c r="O46" s="539">
        <f>_xlfn.XLOOKUP($G46,'[6](충전) Fcst 정리_240614'!$F:$F,'[6](충전) Fcst 정리_240614'!O:O,0,0)</f>
        <v>0</v>
      </c>
      <c r="P46" s="547">
        <f>_xlfn.XLOOKUP($G46,'[6](충전) Fcst 정리_240614'!$F:$F,'[6](충전) Fcst 정리_240614'!P:P,0,0)</f>
        <v>0</v>
      </c>
      <c r="Q46" s="547">
        <f>_xlfn.XLOOKUP($G46,'[6](충전) Fcst 정리_240614'!$F:$F,'[6](충전) Fcst 정리_240614'!Q:Q,0,0)</f>
        <v>0</v>
      </c>
      <c r="R46" s="547">
        <f>_xlfn.XLOOKUP($G46,'[6](충전) Fcst 정리_240614'!$F:$F,'[6](충전) Fcst 정리_240614'!R:R,0,0)</f>
        <v>0</v>
      </c>
      <c r="S46" s="547">
        <f>_xlfn.XLOOKUP($G46,'[6](충전) Fcst 정리_240614'!$F:$F,'[6](충전) Fcst 정리_240614'!S:S,0,0)</f>
        <v>0</v>
      </c>
      <c r="T46" s="547">
        <f>_xlfn.XLOOKUP($G46,'[6](충전) Fcst 정리_240614'!$F:$F,'[6](충전) Fcst 정리_240614'!T:T,0,0)</f>
        <v>0</v>
      </c>
      <c r="U46" s="547">
        <f>_xlfn.XLOOKUP($G46,'[6](충전) Fcst 정리_240614'!$F:$F,'[6](충전) Fcst 정리_240614'!U:U,0,0)</f>
        <v>0</v>
      </c>
      <c r="V46" s="548">
        <f t="shared" si="13"/>
        <v>0</v>
      </c>
      <c r="W46" s="549"/>
      <c r="X46" s="547"/>
      <c r="Y46" s="547"/>
      <c r="Z46" s="547"/>
      <c r="AA46" s="547"/>
      <c r="AB46" s="547"/>
      <c r="AC46" s="547"/>
      <c r="AD46" s="547"/>
      <c r="AE46" s="547"/>
      <c r="AF46" s="547"/>
      <c r="AG46" s="547"/>
      <c r="AH46" s="547"/>
      <c r="AI46" s="548">
        <f t="shared" si="14"/>
        <v>0</v>
      </c>
      <c r="AJ46" s="549"/>
      <c r="AK46" s="547"/>
      <c r="AL46" s="547"/>
      <c r="AM46" s="547"/>
      <c r="AN46" s="547"/>
      <c r="AO46" s="547"/>
      <c r="AP46" s="547"/>
      <c r="AQ46" s="547"/>
      <c r="AR46" s="547"/>
      <c r="AS46" s="547"/>
      <c r="AT46" s="547"/>
      <c r="AU46" s="607"/>
      <c r="AV46" s="548">
        <f t="shared" si="15"/>
        <v>0</v>
      </c>
    </row>
    <row r="47" spans="2:48" ht="18" thickBot="1" x14ac:dyDescent="0.45">
      <c r="B47" s="541">
        <v>45517</v>
      </c>
      <c r="C47" s="542"/>
      <c r="D47" s="542"/>
      <c r="E47" s="542"/>
      <c r="F47" s="543"/>
      <c r="G47" s="544" t="s">
        <v>375</v>
      </c>
      <c r="H47" s="545">
        <v>100000</v>
      </c>
      <c r="I47" s="546" t="s">
        <v>360</v>
      </c>
      <c r="J47" s="538">
        <f>_xlfn.XLOOKUP($G47,'[6](충전) Fcst 정리_240614'!$F:$F,'[6](충전) Fcst 정리_240614'!J:J,0,0)</f>
        <v>0</v>
      </c>
      <c r="K47" s="539">
        <f>_xlfn.XLOOKUP($G47,'[6](충전) Fcst 정리_240614'!$F:$F,'[6](충전) Fcst 정리_240614'!K:K,0,0)</f>
        <v>0</v>
      </c>
      <c r="L47" s="539">
        <f>_xlfn.XLOOKUP($G47,'[6](충전) Fcst 정리_240614'!$F:$F,'[6](충전) Fcst 정리_240614'!L:L,0,0)</f>
        <v>0</v>
      </c>
      <c r="M47" s="539">
        <f>_xlfn.XLOOKUP($G47,'[6](충전) Fcst 정리_240614'!$F:$F,'[6](충전) Fcst 정리_240614'!M:M,0,0)</f>
        <v>0</v>
      </c>
      <c r="N47" s="539">
        <f>_xlfn.XLOOKUP($G47,'[6](충전) Fcst 정리_240614'!$F:$F,'[6](충전) Fcst 정리_240614'!N:N,0,0)</f>
        <v>0</v>
      </c>
      <c r="O47" s="539">
        <f>_xlfn.XLOOKUP($G47,'[6](충전) Fcst 정리_240614'!$F:$F,'[6](충전) Fcst 정리_240614'!O:O,0,0)</f>
        <v>0</v>
      </c>
      <c r="P47" s="547">
        <f>_xlfn.XLOOKUP($G47,'[6](충전) Fcst 정리_240614'!$F:$F,'[6](충전) Fcst 정리_240614'!P:P,0,0)</f>
        <v>0</v>
      </c>
      <c r="Q47" s="547">
        <f>_xlfn.XLOOKUP($G47,'[6](충전) Fcst 정리_240614'!$F:$F,'[6](충전) Fcst 정리_240614'!Q:Q,0,0)</f>
        <v>0</v>
      </c>
      <c r="R47" s="547">
        <f>_xlfn.XLOOKUP($G47,'[6](충전) Fcst 정리_240614'!$F:$F,'[6](충전) Fcst 정리_240614'!R:R,0,0)</f>
        <v>0</v>
      </c>
      <c r="S47" s="547">
        <f>_xlfn.XLOOKUP($G47,'[6](충전) Fcst 정리_240614'!$F:$F,'[6](충전) Fcst 정리_240614'!S:S,0,0)</f>
        <v>0</v>
      </c>
      <c r="T47" s="547">
        <f>_xlfn.XLOOKUP($G47,'[6](충전) Fcst 정리_240614'!$F:$F,'[6](충전) Fcst 정리_240614'!T:T,0,0)</f>
        <v>0</v>
      </c>
      <c r="U47" s="547">
        <f>_xlfn.XLOOKUP($G47,'[6](충전) Fcst 정리_240614'!$F:$F,'[6](충전) Fcst 정리_240614'!U:U,0,0)</f>
        <v>0</v>
      </c>
      <c r="V47" s="548">
        <f t="shared" si="13"/>
        <v>0</v>
      </c>
      <c r="W47" s="549"/>
      <c r="X47" s="547"/>
      <c r="Y47" s="547"/>
      <c r="Z47" s="547"/>
      <c r="AA47" s="547"/>
      <c r="AB47" s="547"/>
      <c r="AC47" s="547"/>
      <c r="AD47" s="547"/>
      <c r="AE47" s="547"/>
      <c r="AF47" s="547"/>
      <c r="AG47" s="547"/>
      <c r="AH47" s="547"/>
      <c r="AI47" s="548">
        <f t="shared" si="14"/>
        <v>0</v>
      </c>
      <c r="AJ47" s="549"/>
      <c r="AK47" s="547"/>
      <c r="AL47" s="547"/>
      <c r="AM47" s="547"/>
      <c r="AN47" s="547"/>
      <c r="AO47" s="547"/>
      <c r="AP47" s="547"/>
      <c r="AQ47" s="547"/>
      <c r="AR47" s="547"/>
      <c r="AS47" s="547"/>
      <c r="AT47" s="547"/>
      <c r="AU47" s="607"/>
      <c r="AV47" s="548">
        <f t="shared" si="15"/>
        <v>0</v>
      </c>
    </row>
    <row r="48" spans="2:48" ht="18" thickBot="1" x14ac:dyDescent="0.45">
      <c r="B48" s="551"/>
      <c r="C48" s="552"/>
      <c r="D48" s="552"/>
      <c r="E48" s="552"/>
      <c r="F48" s="553"/>
      <c r="G48" s="552" t="s">
        <v>324</v>
      </c>
      <c r="H48" s="554"/>
      <c r="I48" s="555" t="s">
        <v>360</v>
      </c>
      <c r="J48" s="556">
        <f t="shared" ref="J48:U48" si="18">+J32+J33+J35+J36+J37+J38+J39+J40+J41+J42+J43+J44+J45+J46+J47</f>
        <v>6</v>
      </c>
      <c r="K48" s="557">
        <f t="shared" si="18"/>
        <v>12</v>
      </c>
      <c r="L48" s="557">
        <f t="shared" si="18"/>
        <v>8</v>
      </c>
      <c r="M48" s="557">
        <f t="shared" si="18"/>
        <v>4</v>
      </c>
      <c r="N48" s="557">
        <f t="shared" si="18"/>
        <v>7</v>
      </c>
      <c r="O48" s="557">
        <f t="shared" si="18"/>
        <v>5</v>
      </c>
      <c r="P48" s="557">
        <f t="shared" si="18"/>
        <v>17</v>
      </c>
      <c r="Q48" s="557">
        <f t="shared" si="18"/>
        <v>17</v>
      </c>
      <c r="R48" s="557">
        <f t="shared" si="18"/>
        <v>12</v>
      </c>
      <c r="S48" s="557">
        <f t="shared" si="18"/>
        <v>8</v>
      </c>
      <c r="T48" s="557">
        <f t="shared" si="18"/>
        <v>9</v>
      </c>
      <c r="U48" s="557">
        <f t="shared" si="18"/>
        <v>10</v>
      </c>
      <c r="V48" s="558">
        <f t="shared" si="13"/>
        <v>115</v>
      </c>
      <c r="W48" s="556">
        <f t="shared" ref="W48:AH48" si="19">+W32+W33+W35+W36+W37+W38+W39+W40+W41+W42+W43+W44+W45+W46+W47</f>
        <v>3</v>
      </c>
      <c r="X48" s="557">
        <f t="shared" si="19"/>
        <v>6</v>
      </c>
      <c r="Y48" s="557">
        <f t="shared" si="19"/>
        <v>7</v>
      </c>
      <c r="Z48" s="557">
        <f t="shared" si="19"/>
        <v>7</v>
      </c>
      <c r="AA48" s="557">
        <f t="shared" si="19"/>
        <v>2</v>
      </c>
      <c r="AB48" s="557">
        <f t="shared" si="19"/>
        <v>11</v>
      </c>
      <c r="AC48" s="557">
        <f t="shared" si="19"/>
        <v>10</v>
      </c>
      <c r="AD48" s="557">
        <f t="shared" si="19"/>
        <v>12</v>
      </c>
      <c r="AE48" s="557">
        <f t="shared" si="19"/>
        <v>5</v>
      </c>
      <c r="AF48" s="557">
        <f t="shared" si="19"/>
        <v>11</v>
      </c>
      <c r="AG48" s="557">
        <f t="shared" si="19"/>
        <v>6</v>
      </c>
      <c r="AH48" s="557">
        <f t="shared" si="19"/>
        <v>8</v>
      </c>
      <c r="AI48" s="558">
        <f t="shared" si="14"/>
        <v>88</v>
      </c>
      <c r="AJ48" s="556">
        <f t="shared" ref="AJ48:AU48" si="20">+AJ32+AJ33+AJ35+AJ36+AJ37+AJ38+AJ39+AJ40+AJ41+AJ42+AJ43+AJ44+AJ45+AJ46+AJ47</f>
        <v>13</v>
      </c>
      <c r="AK48" s="557">
        <f t="shared" si="20"/>
        <v>10</v>
      </c>
      <c r="AL48" s="557">
        <f t="shared" si="20"/>
        <v>9</v>
      </c>
      <c r="AM48" s="557">
        <f t="shared" si="20"/>
        <v>16</v>
      </c>
      <c r="AN48" s="557">
        <f t="shared" si="20"/>
        <v>15</v>
      </c>
      <c r="AO48" s="557">
        <f t="shared" si="20"/>
        <v>8</v>
      </c>
      <c r="AP48" s="557">
        <f t="shared" si="20"/>
        <v>18</v>
      </c>
      <c r="AQ48" s="557">
        <f t="shared" si="20"/>
        <v>9</v>
      </c>
      <c r="AR48" s="557">
        <f t="shared" si="20"/>
        <v>14</v>
      </c>
      <c r="AS48" s="557">
        <f t="shared" si="20"/>
        <v>15</v>
      </c>
      <c r="AT48" s="557">
        <f t="shared" si="20"/>
        <v>9</v>
      </c>
      <c r="AU48" s="608">
        <f t="shared" si="20"/>
        <v>0</v>
      </c>
      <c r="AV48" s="558">
        <f t="shared" si="15"/>
        <v>136</v>
      </c>
    </row>
    <row r="49" spans="2:48" x14ac:dyDescent="0.4">
      <c r="B49" s="551"/>
      <c r="C49" s="552"/>
      <c r="D49" s="552"/>
      <c r="E49" s="552"/>
      <c r="F49" s="553"/>
      <c r="G49" s="552"/>
      <c r="H49" s="554"/>
      <c r="I49" s="555"/>
      <c r="J49" s="556">
        <f t="shared" ref="J49:U49" si="21">+J33+J35+J36+J37+J38+J39+J40+J41+J42+J43+J44+J45+J46+J47+J48</f>
        <v>12</v>
      </c>
      <c r="K49" s="557">
        <f t="shared" si="21"/>
        <v>19</v>
      </c>
      <c r="L49" s="557">
        <f t="shared" si="21"/>
        <v>16</v>
      </c>
      <c r="M49" s="557">
        <f t="shared" si="21"/>
        <v>8</v>
      </c>
      <c r="N49" s="557">
        <f t="shared" si="21"/>
        <v>13</v>
      </c>
      <c r="O49" s="557">
        <f t="shared" si="21"/>
        <v>10</v>
      </c>
      <c r="P49" s="557">
        <f t="shared" si="21"/>
        <v>29</v>
      </c>
      <c r="Q49" s="557">
        <f t="shared" si="21"/>
        <v>29</v>
      </c>
      <c r="R49" s="557">
        <f t="shared" si="21"/>
        <v>20</v>
      </c>
      <c r="S49" s="557">
        <f t="shared" si="21"/>
        <v>15</v>
      </c>
      <c r="T49" s="557">
        <f t="shared" si="21"/>
        <v>16</v>
      </c>
      <c r="U49" s="557">
        <f t="shared" si="21"/>
        <v>20</v>
      </c>
      <c r="V49" s="558">
        <f t="shared" si="13"/>
        <v>207</v>
      </c>
      <c r="W49" s="559">
        <f>SUMPRODUCT($H$8:$H$21,W34:W47)</f>
        <v>282000</v>
      </c>
      <c r="X49" s="560">
        <f t="shared" ref="X49:AH49" si="22">SUMPRODUCT($H$8:$H$21,X34:X47)</f>
        <v>582000</v>
      </c>
      <c r="Y49" s="560">
        <f t="shared" si="22"/>
        <v>666000</v>
      </c>
      <c r="Z49" s="560">
        <f t="shared" si="22"/>
        <v>682000</v>
      </c>
      <c r="AA49" s="560">
        <f t="shared" si="22"/>
        <v>200000</v>
      </c>
      <c r="AB49" s="560">
        <f t="shared" si="22"/>
        <v>1042000</v>
      </c>
      <c r="AC49" s="560">
        <f t="shared" si="22"/>
        <v>982000</v>
      </c>
      <c r="AD49" s="560">
        <f t="shared" si="22"/>
        <v>1096000</v>
      </c>
      <c r="AE49" s="560">
        <f t="shared" si="22"/>
        <v>470000</v>
      </c>
      <c r="AF49" s="560">
        <f t="shared" si="22"/>
        <v>1054000</v>
      </c>
      <c r="AG49" s="560">
        <f t="shared" si="22"/>
        <v>576000</v>
      </c>
      <c r="AH49" s="560">
        <f t="shared" si="22"/>
        <v>704000</v>
      </c>
      <c r="AI49" s="561">
        <f t="shared" si="14"/>
        <v>8336000</v>
      </c>
      <c r="AJ49" s="559">
        <f>SUMPRODUCT($H$8:$H$21,AJ34:AJ47)</f>
        <v>1246000</v>
      </c>
      <c r="AK49" s="560">
        <f t="shared" ref="AK49:AU49" si="23">SUMPRODUCT($H$8:$H$21,AK34:AK47)</f>
        <v>950000</v>
      </c>
      <c r="AL49" s="560">
        <f t="shared" si="23"/>
        <v>642000</v>
      </c>
      <c r="AM49" s="560">
        <f t="shared" si="23"/>
        <v>1432000</v>
      </c>
      <c r="AN49" s="560">
        <f t="shared" si="23"/>
        <v>1392000</v>
      </c>
      <c r="AO49" s="560">
        <f t="shared" si="23"/>
        <v>764000</v>
      </c>
      <c r="AP49" s="560">
        <f t="shared" si="23"/>
        <v>1712000</v>
      </c>
      <c r="AQ49" s="560">
        <f t="shared" si="23"/>
        <v>866000</v>
      </c>
      <c r="AR49" s="560">
        <f t="shared" si="23"/>
        <v>1126000</v>
      </c>
      <c r="AS49" s="560">
        <f t="shared" si="23"/>
        <v>1288000</v>
      </c>
      <c r="AT49" s="560">
        <f t="shared" si="23"/>
        <v>716000</v>
      </c>
      <c r="AU49" s="609">
        <f t="shared" si="23"/>
        <v>0</v>
      </c>
      <c r="AV49" s="561">
        <f t="shared" si="15"/>
        <v>12134000</v>
      </c>
    </row>
  </sheetData>
  <autoFilter ref="B5:AI22" xr:uid="{82C3DD98-A420-4D3C-9F28-B6E9D466B9DB}"/>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9EFD-6DBA-4D76-A334-4CBA2B90D8F0}">
  <sheetPr codeName="Sheet10">
    <tabColor rgb="FF92D050"/>
  </sheetPr>
  <dimension ref="A1:CE246"/>
  <sheetViews>
    <sheetView showGridLines="0" showZeros="0" zoomScale="85" zoomScaleNormal="85" workbookViewId="0">
      <pane xSplit="8" ySplit="7" topLeftCell="I76" activePane="bottomRight" state="frozen"/>
      <selection activeCell="J41" sqref="J41"/>
      <selection pane="topRight" activeCell="J41" sqref="J41"/>
      <selection pane="bottomLeft" activeCell="J41" sqref="J41"/>
      <selection pane="bottomRight" activeCell="J41" sqref="J41"/>
    </sheetView>
  </sheetViews>
  <sheetFormatPr defaultColWidth="8.8984375" defaultRowHeight="17.399999999999999" outlineLevelRow="1" outlineLevelCol="1" x14ac:dyDescent="0.4"/>
  <cols>
    <col min="1" max="1" width="8.8984375" style="38" hidden="1" customWidth="1" outlineLevel="1"/>
    <col min="2" max="2" width="3.5" style="38" customWidth="1" collapsed="1"/>
    <col min="3" max="4" width="8.8984375" style="38"/>
    <col min="5" max="5" width="24.5" style="38" customWidth="1"/>
    <col min="6" max="7" width="22.5" style="38" hidden="1" customWidth="1" outlineLevel="1"/>
    <col min="8" max="8" width="12.09765625" style="5" customWidth="1" collapsed="1"/>
    <col min="9" max="9" width="10.5" style="266" customWidth="1"/>
    <col min="10" max="21" width="10.5" style="38" customWidth="1"/>
    <col min="22" max="22" width="10.5" style="267" customWidth="1"/>
    <col min="23" max="23" width="8.8984375" style="38" customWidth="1" collapsed="1"/>
    <col min="24" max="25" width="8.8984375" style="38" customWidth="1"/>
    <col min="26" max="16384" width="8.8984375" style="38"/>
  </cols>
  <sheetData>
    <row r="1" spans="1:31" ht="33" x14ac:dyDescent="0.4">
      <c r="C1" s="265" t="s">
        <v>233</v>
      </c>
      <c r="Y1" s="38" t="s">
        <v>234</v>
      </c>
      <c r="AA1" s="38">
        <f>+V11+V17+V19+V25+V27+V29+V35+V23+V33+V39+V41+V43+V45+V47+V49+V51+V53</f>
        <v>106</v>
      </c>
    </row>
    <row r="2" spans="1:31" ht="21" x14ac:dyDescent="0.4">
      <c r="C2" s="268" t="s">
        <v>337</v>
      </c>
      <c r="V2" s="269" t="s">
        <v>236</v>
      </c>
    </row>
    <row r="3" spans="1:31" ht="21" x14ac:dyDescent="0.4">
      <c r="C3" s="268" t="s">
        <v>338</v>
      </c>
      <c r="V3" s="269"/>
    </row>
    <row r="4" spans="1:31" ht="21" x14ac:dyDescent="0.4">
      <c r="C4" s="268" t="s">
        <v>407</v>
      </c>
      <c r="V4" s="269"/>
    </row>
    <row r="5" spans="1:31" ht="21" x14ac:dyDescent="0.4">
      <c r="C5" s="268" t="s">
        <v>235</v>
      </c>
      <c r="V5" s="269" t="s">
        <v>236</v>
      </c>
    </row>
    <row r="6" spans="1:31" x14ac:dyDescent="0.4">
      <c r="C6" s="270"/>
      <c r="D6" s="270"/>
      <c r="E6" s="271"/>
      <c r="F6" s="272"/>
      <c r="G6" s="272"/>
      <c r="H6" s="273"/>
      <c r="I6" s="270"/>
      <c r="J6" s="1916" t="s">
        <v>237</v>
      </c>
      <c r="K6" s="1917"/>
      <c r="L6" s="1917"/>
      <c r="M6" s="1917"/>
      <c r="N6" s="1917"/>
      <c r="O6" s="1917"/>
      <c r="P6" s="1917"/>
      <c r="Q6" s="1917"/>
      <c r="R6" s="1917"/>
      <c r="S6" s="1917"/>
      <c r="T6" s="1917"/>
      <c r="U6" s="1917"/>
      <c r="V6" s="1915"/>
    </row>
    <row r="7" spans="1:31" x14ac:dyDescent="0.4">
      <c r="A7" s="274" t="s">
        <v>238</v>
      </c>
      <c r="C7" s="275" t="s">
        <v>239</v>
      </c>
      <c r="D7" s="275" t="s">
        <v>240</v>
      </c>
      <c r="E7" s="276" t="s">
        <v>241</v>
      </c>
      <c r="F7" s="277" t="s">
        <v>242</v>
      </c>
      <c r="G7" s="277" t="s">
        <v>243</v>
      </c>
      <c r="H7" s="278" t="s">
        <v>244</v>
      </c>
      <c r="I7" s="279" t="s">
        <v>245</v>
      </c>
      <c r="J7" s="279" t="s">
        <v>246</v>
      </c>
      <c r="K7" s="280" t="s">
        <v>247</v>
      </c>
      <c r="L7" s="280" t="s">
        <v>177</v>
      </c>
      <c r="M7" s="280" t="s">
        <v>178</v>
      </c>
      <c r="N7" s="280" t="s">
        <v>179</v>
      </c>
      <c r="O7" s="280" t="s">
        <v>180</v>
      </c>
      <c r="P7" s="280" t="s">
        <v>181</v>
      </c>
      <c r="Q7" s="280" t="s">
        <v>182</v>
      </c>
      <c r="R7" s="280" t="s">
        <v>183</v>
      </c>
      <c r="S7" s="280" t="s">
        <v>184</v>
      </c>
      <c r="T7" s="280" t="s">
        <v>185</v>
      </c>
      <c r="U7" s="281" t="s">
        <v>186</v>
      </c>
      <c r="V7" s="282" t="s">
        <v>248</v>
      </c>
    </row>
    <row r="8" spans="1:31" x14ac:dyDescent="0.4">
      <c r="A8" s="38">
        <v>4</v>
      </c>
      <c r="C8" s="283" t="s">
        <v>249</v>
      </c>
      <c r="D8" s="283" t="s">
        <v>250</v>
      </c>
      <c r="E8" s="284" t="s">
        <v>251</v>
      </c>
      <c r="F8" s="285">
        <v>11</v>
      </c>
      <c r="G8" s="285" t="s">
        <v>252</v>
      </c>
      <c r="H8" s="286">
        <v>100000</v>
      </c>
      <c r="I8" s="287" t="s">
        <v>253</v>
      </c>
      <c r="J8" s="288">
        <f>_xlfn.XLOOKUP($E8,'미래성장팀 년간물량 변환'!$E$7:$E$20,'미래성장팀 년간물량 변환'!X$7:X$20,0,0)</f>
        <v>3</v>
      </c>
      <c r="K8" s="289">
        <f>_xlfn.XLOOKUP($E8,'미래성장팀 년간물량 변환'!$E$7:$E$20,'미래성장팀 년간물량 변환'!Y$7:Y$20,0,0)</f>
        <v>3</v>
      </c>
      <c r="L8" s="289">
        <f>_xlfn.XLOOKUP($E8,'미래성장팀 년간물량 변환'!$E$7:$E$20,'미래성장팀 년간물량 변환'!Z$7:Z$20,0,0)</f>
        <v>3</v>
      </c>
      <c r="M8" s="289">
        <f>_xlfn.XLOOKUP($E8,'미래성장팀 년간물량 변환'!$E$7:$E$20,'미래성장팀 년간물량 변환'!AA$7:AA$20,0,0)</f>
        <v>3</v>
      </c>
      <c r="N8" s="289">
        <f>_xlfn.XLOOKUP($E8,'미래성장팀 년간물량 변환'!$E$7:$E$20,'미래성장팀 년간물량 변환'!AB$7:AB$20,0,0)</f>
        <v>3</v>
      </c>
      <c r="O8" s="289">
        <f>_xlfn.XLOOKUP($E8,'미래성장팀 년간물량 변환'!$E$7:$E$20,'미래성장팀 년간물량 변환'!AC$7:AC$20,0,0)</f>
        <v>3</v>
      </c>
      <c r="P8" s="289">
        <f>_xlfn.XLOOKUP($E8,'미래성장팀 년간물량 변환'!$E$7:$E$20,'미래성장팀 년간물량 변환'!AD$7:AD$20,0,0)</f>
        <v>3</v>
      </c>
      <c r="Q8" s="289">
        <f>_xlfn.XLOOKUP($E8,'미래성장팀 년간물량 변환'!$E$7:$E$20,'미래성장팀 년간물량 변환'!AE$7:AE$20,0,0)</f>
        <v>4</v>
      </c>
      <c r="R8" s="289">
        <f>_xlfn.XLOOKUP($E8,'미래성장팀 년간물량 변환'!$E$7:$E$20,'미래성장팀 년간물량 변환'!AF$7:AF$20,0,0)</f>
        <v>4</v>
      </c>
      <c r="S8" s="289">
        <f>_xlfn.XLOOKUP($E8,'미래성장팀 년간물량 변환'!$E$7:$E$20,'미래성장팀 년간물량 변환'!AG$7:AG$20,0,0)</f>
        <v>4</v>
      </c>
      <c r="T8" s="289">
        <f>_xlfn.XLOOKUP($E8,'미래성장팀 년간물량 변환'!$E$7:$E$20,'미래성장팀 년간물량 변환'!AH$7:AH$20,0,0)</f>
        <v>4</v>
      </c>
      <c r="U8" s="290">
        <f>_xlfn.XLOOKUP($E8,'미래성장팀 년간물량 변환'!$E$7:$E$20,'미래성장팀 년간물량 변환'!AI$7:AI$20,0,0)</f>
        <v>4</v>
      </c>
      <c r="V8" s="291">
        <f t="shared" ref="V8:V39" si="0">SUM(J8:U8)</f>
        <v>41</v>
      </c>
      <c r="W8" s="292" t="s">
        <v>254</v>
      </c>
      <c r="AB8" s="38">
        <f>SUM(J8:L8)</f>
        <v>9</v>
      </c>
      <c r="AC8" s="38">
        <f>SUM(M8:O8)</f>
        <v>9</v>
      </c>
      <c r="AD8" s="38">
        <f>SUM(P8:R8)</f>
        <v>11</v>
      </c>
      <c r="AE8" s="38">
        <f>SUM(S8:U8)</f>
        <v>12</v>
      </c>
    </row>
    <row r="9" spans="1:31" x14ac:dyDescent="0.4">
      <c r="A9" s="38">
        <v>5</v>
      </c>
      <c r="C9" s="293"/>
      <c r="D9" s="293"/>
      <c r="E9" s="294"/>
      <c r="F9" s="295">
        <f>F8</f>
        <v>11</v>
      </c>
      <c r="G9" s="295" t="s">
        <v>252</v>
      </c>
      <c r="H9" s="296"/>
      <c r="I9" s="297" t="s">
        <v>255</v>
      </c>
      <c r="J9" s="298"/>
      <c r="K9" s="299"/>
      <c r="L9" s="299"/>
      <c r="M9" s="299"/>
      <c r="N9" s="299"/>
      <c r="O9" s="299"/>
      <c r="P9" s="299"/>
      <c r="Q9" s="299"/>
      <c r="R9" s="299"/>
      <c r="S9" s="299"/>
      <c r="T9" s="299"/>
      <c r="U9" s="301"/>
      <c r="V9" s="302">
        <f t="shared" si="0"/>
        <v>0</v>
      </c>
      <c r="AB9" s="38">
        <f t="shared" ref="AB9:AB57" si="1">SUM(J9:L9)</f>
        <v>0</v>
      </c>
      <c r="AC9" s="38">
        <f t="shared" ref="AC9:AC57" si="2">SUM(M9:O9)</f>
        <v>0</v>
      </c>
      <c r="AD9" s="38">
        <f t="shared" ref="AD9:AD57" si="3">SUM(P9:R9)</f>
        <v>0</v>
      </c>
      <c r="AE9" s="38">
        <f t="shared" ref="AE9:AE57" si="4">SUM(S9:U9)</f>
        <v>0</v>
      </c>
    </row>
    <row r="10" spans="1:31" x14ac:dyDescent="0.4">
      <c r="A10" s="38">
        <v>6</v>
      </c>
      <c r="C10" s="293"/>
      <c r="D10" s="303"/>
      <c r="E10" s="304" t="s">
        <v>256</v>
      </c>
      <c r="F10" s="305">
        <v>10</v>
      </c>
      <c r="G10" s="305" t="s">
        <v>257</v>
      </c>
      <c r="H10" s="306">
        <v>30000</v>
      </c>
      <c r="I10" s="307" t="s">
        <v>258</v>
      </c>
      <c r="J10" s="308">
        <f>_xlfn.XLOOKUP($E10,'미래성장팀 년간물량 변환'!$E$7:$E$20,'미래성장팀 년간물량 변환'!X$7:X$20,0,0)</f>
        <v>0</v>
      </c>
      <c r="K10" s="309">
        <f>_xlfn.XLOOKUP($E10,'미래성장팀 년간물량 변환'!$E$7:$E$20,'미래성장팀 년간물량 변환'!Y$7:Y$20,0,0)</f>
        <v>0</v>
      </c>
      <c r="L10" s="309">
        <f>_xlfn.XLOOKUP($E10,'미래성장팀 년간물량 변환'!$E$7:$E$20,'미래성장팀 년간물량 변환'!Z$7:Z$20,0,0)</f>
        <v>0</v>
      </c>
      <c r="M10" s="309">
        <f>_xlfn.XLOOKUP($E10,'미래성장팀 년간물량 변환'!$E$7:$E$20,'미래성장팀 년간물량 변환'!AA$7:AA$20,0,0)</f>
        <v>0</v>
      </c>
      <c r="N10" s="309">
        <f>_xlfn.XLOOKUP($E10,'미래성장팀 년간물량 변환'!$E$7:$E$20,'미래성장팀 년간물량 변환'!AB$7:AB$20,0,0)</f>
        <v>0</v>
      </c>
      <c r="O10" s="309">
        <f>_xlfn.XLOOKUP($E10,'미래성장팀 년간물량 변환'!$E$7:$E$20,'미래성장팀 년간물량 변환'!AC$7:AC$20,0,0)</f>
        <v>0</v>
      </c>
      <c r="P10" s="309">
        <f>_xlfn.XLOOKUP($E10,'미래성장팀 년간물량 변환'!$E$7:$E$20,'미래성장팀 년간물량 변환'!AD$7:AD$20,0,0)</f>
        <v>0</v>
      </c>
      <c r="Q10" s="309">
        <f>_xlfn.XLOOKUP($E10,'미래성장팀 년간물량 변환'!$E$7:$E$20,'미래성장팀 년간물량 변환'!AE$7:AE$20,0,0)</f>
        <v>0</v>
      </c>
      <c r="R10" s="309">
        <f>_xlfn.XLOOKUP($E10,'미래성장팀 년간물량 변환'!$E$7:$E$20,'미래성장팀 년간물량 변환'!AF$7:AF$20,0,0)</f>
        <v>0</v>
      </c>
      <c r="S10" s="309">
        <f>_xlfn.XLOOKUP($E10,'미래성장팀 년간물량 변환'!$E$7:$E$20,'미래성장팀 년간물량 변환'!AG$7:AG$20,0,0)</f>
        <v>1</v>
      </c>
      <c r="T10" s="309">
        <f>_xlfn.XLOOKUP($E10,'미래성장팀 년간물량 변환'!$E$7:$E$20,'미래성장팀 년간물량 변환'!AH$7:AH$20,0,0)</f>
        <v>1</v>
      </c>
      <c r="U10" s="310">
        <f>_xlfn.XLOOKUP($E10,'미래성장팀 년간물량 변환'!$E$7:$E$20,'미래성장팀 년간물량 변환'!AI$7:AI$20,0,0)</f>
        <v>1</v>
      </c>
      <c r="V10" s="311">
        <f t="shared" si="0"/>
        <v>3</v>
      </c>
      <c r="AB10" s="38">
        <f t="shared" si="1"/>
        <v>0</v>
      </c>
      <c r="AC10" s="38">
        <f t="shared" si="2"/>
        <v>0</v>
      </c>
      <c r="AD10" s="38">
        <f t="shared" si="3"/>
        <v>0</v>
      </c>
      <c r="AE10" s="38">
        <f t="shared" si="4"/>
        <v>3</v>
      </c>
    </row>
    <row r="11" spans="1:31" x14ac:dyDescent="0.4">
      <c r="A11" s="38">
        <v>7</v>
      </c>
      <c r="C11" s="293"/>
      <c r="D11" s="293"/>
      <c r="E11" s="294"/>
      <c r="F11" s="305">
        <f>F10</f>
        <v>10</v>
      </c>
      <c r="G11" s="305" t="s">
        <v>257</v>
      </c>
      <c r="H11" s="296"/>
      <c r="I11" s="297" t="s">
        <v>259</v>
      </c>
      <c r="J11" s="298"/>
      <c r="K11" s="299"/>
      <c r="L11" s="299"/>
      <c r="M11" s="299"/>
      <c r="N11" s="299"/>
      <c r="O11" s="299"/>
      <c r="P11" s="299"/>
      <c r="Q11" s="299"/>
      <c r="R11" s="299"/>
      <c r="S11" s="299"/>
      <c r="T11" s="299"/>
      <c r="U11" s="301"/>
      <c r="V11" s="302">
        <f t="shared" si="0"/>
        <v>0</v>
      </c>
      <c r="AB11" s="38">
        <f t="shared" si="1"/>
        <v>0</v>
      </c>
      <c r="AC11" s="38">
        <f t="shared" si="2"/>
        <v>0</v>
      </c>
      <c r="AD11" s="38">
        <f t="shared" si="3"/>
        <v>0</v>
      </c>
      <c r="AE11" s="38">
        <f t="shared" si="4"/>
        <v>0</v>
      </c>
    </row>
    <row r="12" spans="1:31" x14ac:dyDescent="0.4">
      <c r="A12" s="38">
        <v>8</v>
      </c>
      <c r="C12" s="293"/>
      <c r="D12" s="293"/>
      <c r="E12" s="304" t="s">
        <v>260</v>
      </c>
      <c r="F12" s="305">
        <v>10</v>
      </c>
      <c r="G12" s="305" t="s">
        <v>252</v>
      </c>
      <c r="H12" s="306">
        <v>94000</v>
      </c>
      <c r="I12" s="307" t="s">
        <v>258</v>
      </c>
      <c r="J12" s="308">
        <f>_xlfn.XLOOKUP($E12,'미래성장팀 년간물량 변환'!$E$7:$E$20,'미래성장팀 년간물량 변환'!X$7:X$20,0,0)</f>
        <v>7</v>
      </c>
      <c r="K12" s="309">
        <f>_xlfn.XLOOKUP($E12,'미래성장팀 년간물량 변환'!$E$7:$E$20,'미래성장팀 년간물량 변환'!Y$7:Y$20,0,0)</f>
        <v>7</v>
      </c>
      <c r="L12" s="312">
        <f>_xlfn.XLOOKUP($E12,'미래성장팀 년간물량 변환'!$E$7:$E$20,'미래성장팀 년간물량 변환'!Z$7:Z$20,0,0)</f>
        <v>7</v>
      </c>
      <c r="M12" s="309">
        <f>_xlfn.XLOOKUP($E12,'미래성장팀 년간물량 변환'!$E$7:$E$20,'미래성장팀 년간물량 변환'!AA$7:AA$20,0,0)</f>
        <v>7</v>
      </c>
      <c r="N12" s="309">
        <f>_xlfn.XLOOKUP($E12,'미래성장팀 년간물량 변환'!$E$7:$E$20,'미래성장팀 년간물량 변환'!AB$7:AB$20,0,0)</f>
        <v>7</v>
      </c>
      <c r="O12" s="309">
        <f>_xlfn.XLOOKUP($E12,'미래성장팀 년간물량 변환'!$E$7:$E$20,'미래성장팀 년간물량 변환'!AC$7:AC$20,0,0)</f>
        <v>7</v>
      </c>
      <c r="P12" s="309">
        <f>_xlfn.XLOOKUP($E12,'미래성장팀 년간물량 변환'!$E$7:$E$20,'미래성장팀 년간물량 변환'!AD$7:AD$20,0,0)</f>
        <v>7</v>
      </c>
      <c r="Q12" s="309">
        <f>_xlfn.XLOOKUP($E12,'미래성장팀 년간물량 변환'!$E$7:$E$20,'미래성장팀 년간물량 변환'!AE$7:AE$20,0,0)</f>
        <v>7</v>
      </c>
      <c r="R12" s="309">
        <f>_xlfn.XLOOKUP($E12,'미래성장팀 년간물량 변환'!$E$7:$E$20,'미래성장팀 년간물량 변환'!AF$7:AF$20,0,0)</f>
        <v>7</v>
      </c>
      <c r="S12" s="309">
        <f>_xlfn.XLOOKUP($E12,'미래성장팀 년간물량 변환'!$E$7:$E$20,'미래성장팀 년간물량 변환'!AG$7:AG$20,0,0)</f>
        <v>7</v>
      </c>
      <c r="T12" s="309">
        <f>_xlfn.XLOOKUP($E12,'미래성장팀 년간물량 변환'!$E$7:$E$20,'미래성장팀 년간물량 변환'!AH$7:AH$20,0,0)</f>
        <v>7</v>
      </c>
      <c r="U12" s="310">
        <f>_xlfn.XLOOKUP($E12,'미래성장팀 년간물량 변환'!$E$7:$E$20,'미래성장팀 년간물량 변환'!AI$7:AI$20,0,0)</f>
        <v>7</v>
      </c>
      <c r="V12" s="311">
        <f t="shared" si="0"/>
        <v>84</v>
      </c>
      <c r="W12" s="292" t="s">
        <v>254</v>
      </c>
      <c r="AB12" s="38">
        <f t="shared" si="1"/>
        <v>21</v>
      </c>
      <c r="AC12" s="38">
        <f t="shared" si="2"/>
        <v>21</v>
      </c>
      <c r="AD12" s="38">
        <f t="shared" si="3"/>
        <v>21</v>
      </c>
      <c r="AE12" s="38">
        <f t="shared" si="4"/>
        <v>21</v>
      </c>
    </row>
    <row r="13" spans="1:31" x14ac:dyDescent="0.4">
      <c r="A13" s="38">
        <v>9</v>
      </c>
      <c r="C13" s="293"/>
      <c r="D13" s="293"/>
      <c r="E13" s="294"/>
      <c r="F13" s="313">
        <f>F12</f>
        <v>10</v>
      </c>
      <c r="G13" s="313" t="s">
        <v>252</v>
      </c>
      <c r="H13" s="296"/>
      <c r="I13" s="297" t="s">
        <v>259</v>
      </c>
      <c r="J13" s="298"/>
      <c r="K13" s="299"/>
      <c r="L13" s="300">
        <v>11</v>
      </c>
      <c r="M13" s="299">
        <v>4</v>
      </c>
      <c r="N13" s="299">
        <v>5</v>
      </c>
      <c r="O13" s="299"/>
      <c r="P13" s="299"/>
      <c r="Q13" s="299"/>
      <c r="R13" s="299"/>
      <c r="S13" s="299"/>
      <c r="T13" s="299"/>
      <c r="U13" s="301"/>
      <c r="V13" s="302">
        <f t="shared" si="0"/>
        <v>20</v>
      </c>
      <c r="AB13" s="38">
        <f t="shared" si="1"/>
        <v>11</v>
      </c>
      <c r="AC13" s="38">
        <f t="shared" si="2"/>
        <v>9</v>
      </c>
      <c r="AD13" s="38">
        <f t="shared" si="3"/>
        <v>0</v>
      </c>
      <c r="AE13" s="38">
        <f t="shared" si="4"/>
        <v>0</v>
      </c>
    </row>
    <row r="14" spans="1:31" x14ac:dyDescent="0.4">
      <c r="A14" s="38">
        <v>10</v>
      </c>
      <c r="C14" s="293"/>
      <c r="D14" s="293"/>
      <c r="E14" s="304" t="s">
        <v>261</v>
      </c>
      <c r="F14" s="313">
        <v>10</v>
      </c>
      <c r="G14" s="313" t="s">
        <v>252</v>
      </c>
      <c r="H14" s="306">
        <v>90000</v>
      </c>
      <c r="I14" s="307" t="s">
        <v>258</v>
      </c>
      <c r="J14" s="314">
        <f>_xlfn.XLOOKUP($E14,'미래성장팀 년간물량 변환'!$E$7:$E$20,'미래성장팀 년간물량 변환'!X$7:X$20,0,0)</f>
        <v>1</v>
      </c>
      <c r="K14" s="315">
        <f>_xlfn.XLOOKUP($E14,'미래성장팀 년간물량 변환'!$E$7:$E$20,'미래성장팀 년간물량 변환'!Y$7:Y$20,0,0)</f>
        <v>1</v>
      </c>
      <c r="L14" s="316">
        <f>_xlfn.XLOOKUP($E14,'미래성장팀 년간물량 변환'!$E$7:$E$20,'미래성장팀 년간물량 변환'!Z$7:Z$20,0,0)</f>
        <v>1</v>
      </c>
      <c r="M14" s="315">
        <f>_xlfn.XLOOKUP($E14,'미래성장팀 년간물량 변환'!$E$7:$E$20,'미래성장팀 년간물량 변환'!AA$7:AA$20,0,0)</f>
        <v>1</v>
      </c>
      <c r="N14" s="315">
        <f>_xlfn.XLOOKUP($E14,'미래성장팀 년간물량 변환'!$E$7:$E$20,'미래성장팀 년간물량 변환'!AB$7:AB$20,0,0)</f>
        <v>1</v>
      </c>
      <c r="O14" s="315">
        <f>_xlfn.XLOOKUP($E14,'미래성장팀 년간물량 변환'!$E$7:$E$20,'미래성장팀 년간물량 변환'!AC$7:AC$20,0,0)</f>
        <v>1</v>
      </c>
      <c r="P14" s="315">
        <f>_xlfn.XLOOKUP($E14,'미래성장팀 년간물량 변환'!$E$7:$E$20,'미래성장팀 년간물량 변환'!AD$7:AD$20,0,0)</f>
        <v>1</v>
      </c>
      <c r="Q14" s="315">
        <f>_xlfn.XLOOKUP($E14,'미래성장팀 년간물량 변환'!$E$7:$E$20,'미래성장팀 년간물량 변환'!AE$7:AE$20,0,0)</f>
        <v>0</v>
      </c>
      <c r="R14" s="315">
        <f>_xlfn.XLOOKUP($E14,'미래성장팀 년간물량 변환'!$E$7:$E$20,'미래성장팀 년간물량 변환'!AF$7:AF$20,0,0)</f>
        <v>0</v>
      </c>
      <c r="S14" s="315">
        <f>_xlfn.XLOOKUP($E14,'미래성장팀 년간물량 변환'!$E$7:$E$20,'미래성장팀 년간물량 변환'!AG$7:AG$20,0,0)</f>
        <v>0</v>
      </c>
      <c r="T14" s="315">
        <f>_xlfn.XLOOKUP($E14,'미래성장팀 년간물량 변환'!$E$7:$E$20,'미래성장팀 년간물량 변환'!AH$7:AH$20,0,0)</f>
        <v>0</v>
      </c>
      <c r="U14" s="317">
        <f>_xlfn.XLOOKUP($E14,'미래성장팀 년간물량 변환'!$E$7:$E$20,'미래성장팀 년간물량 변환'!AI$7:AI$20,0,0)</f>
        <v>0</v>
      </c>
      <c r="V14" s="318">
        <f t="shared" si="0"/>
        <v>7</v>
      </c>
      <c r="W14" s="292" t="s">
        <v>254</v>
      </c>
      <c r="AB14" s="38">
        <f t="shared" si="1"/>
        <v>3</v>
      </c>
      <c r="AC14" s="38">
        <f t="shared" si="2"/>
        <v>3</v>
      </c>
      <c r="AD14" s="38">
        <f t="shared" si="3"/>
        <v>1</v>
      </c>
      <c r="AE14" s="38">
        <f t="shared" si="4"/>
        <v>0</v>
      </c>
    </row>
    <row r="15" spans="1:31" x14ac:dyDescent="0.4">
      <c r="A15" s="38">
        <v>11</v>
      </c>
      <c r="C15" s="293"/>
      <c r="D15" s="293"/>
      <c r="E15" s="294"/>
      <c r="F15" s="313">
        <f>F14</f>
        <v>10</v>
      </c>
      <c r="G15" s="313" t="s">
        <v>252</v>
      </c>
      <c r="H15" s="296"/>
      <c r="I15" s="297" t="s">
        <v>259</v>
      </c>
      <c r="J15" s="298"/>
      <c r="K15" s="299"/>
      <c r="L15" s="300">
        <v>3</v>
      </c>
      <c r="M15" s="299">
        <v>1</v>
      </c>
      <c r="N15" s="299">
        <v>1</v>
      </c>
      <c r="O15" s="299"/>
      <c r="P15" s="299"/>
      <c r="Q15" s="299"/>
      <c r="R15" s="299"/>
      <c r="S15" s="299"/>
      <c r="T15" s="299"/>
      <c r="U15" s="301"/>
      <c r="V15" s="302">
        <f t="shared" si="0"/>
        <v>5</v>
      </c>
      <c r="AB15" s="38">
        <f t="shared" si="1"/>
        <v>3</v>
      </c>
      <c r="AC15" s="38">
        <f t="shared" si="2"/>
        <v>2</v>
      </c>
      <c r="AD15" s="38">
        <f t="shared" si="3"/>
        <v>0</v>
      </c>
      <c r="AE15" s="38">
        <f t="shared" si="4"/>
        <v>0</v>
      </c>
    </row>
    <row r="16" spans="1:31" x14ac:dyDescent="0.4">
      <c r="A16" s="38">
        <v>12</v>
      </c>
      <c r="C16" s="293"/>
      <c r="D16" s="303"/>
      <c r="E16" s="319" t="s">
        <v>20</v>
      </c>
      <c r="F16" s="320">
        <v>8</v>
      </c>
      <c r="G16" s="321" t="s">
        <v>257</v>
      </c>
      <c r="H16" s="306">
        <v>18000</v>
      </c>
      <c r="I16" s="307" t="s">
        <v>258</v>
      </c>
      <c r="J16" s="308">
        <f>_xlfn.XLOOKUP($E16,'미래성장팀 년간물량 변환'!$E$7:$E$20,'미래성장팀 년간물량 변환'!X$7:X$20,0,0)</f>
        <v>1</v>
      </c>
      <c r="K16" s="312">
        <f>_xlfn.XLOOKUP($E16,'미래성장팀 년간물량 변환'!$E$7:$E$20,'미래성장팀 년간물량 변환'!Y$7:Y$20,0,0)</f>
        <v>1</v>
      </c>
      <c r="L16" s="309">
        <f>_xlfn.XLOOKUP($E16,'미래성장팀 년간물량 변환'!$E$7:$E$20,'미래성장팀 년간물량 변환'!Z$7:Z$20,0,0)</f>
        <v>1</v>
      </c>
      <c r="M16" s="309">
        <f>_xlfn.XLOOKUP($E16,'미래성장팀 년간물량 변환'!$E$7:$E$20,'미래성장팀 년간물량 변환'!AA$7:AA$20,0,0)</f>
        <v>1</v>
      </c>
      <c r="N16" s="309">
        <f>_xlfn.XLOOKUP($E16,'미래성장팀 년간물량 변환'!$E$7:$E$20,'미래성장팀 년간물량 변환'!AB$7:AB$20,0,0)</f>
        <v>1</v>
      </c>
      <c r="O16" s="309">
        <f>_xlfn.XLOOKUP($E16,'미래성장팀 년간물량 변환'!$E$7:$E$20,'미래성장팀 년간물량 변환'!AC$7:AC$20,0,0)</f>
        <v>1</v>
      </c>
      <c r="P16" s="309">
        <f>_xlfn.XLOOKUP($E16,'미래성장팀 년간물량 변환'!$E$7:$E$20,'미래성장팀 년간물량 변환'!AD$7:AD$20,0,0)</f>
        <v>1</v>
      </c>
      <c r="Q16" s="309">
        <f>_xlfn.XLOOKUP($E16,'미래성장팀 년간물량 변환'!$E$7:$E$20,'미래성장팀 년간물량 변환'!AE$7:AE$20,0,0)</f>
        <v>1</v>
      </c>
      <c r="R16" s="309">
        <f>_xlfn.XLOOKUP($E16,'미래성장팀 년간물량 변환'!$E$7:$E$20,'미래성장팀 년간물량 변환'!AF$7:AF$20,0,0)</f>
        <v>0</v>
      </c>
      <c r="S16" s="309">
        <f>_xlfn.XLOOKUP($E16,'미래성장팀 년간물량 변환'!$E$7:$E$20,'미래성장팀 년간물량 변환'!AG$7:AG$20,0,0)</f>
        <v>0</v>
      </c>
      <c r="T16" s="309">
        <f>_xlfn.XLOOKUP($E16,'미래성장팀 년간물량 변환'!$E$7:$E$20,'미래성장팀 년간물량 변환'!AH$7:AH$20,0,0)</f>
        <v>0</v>
      </c>
      <c r="U16" s="310">
        <f>_xlfn.XLOOKUP($E16,'미래성장팀 년간물량 변환'!$E$7:$E$20,'미래성장팀 년간물량 변환'!AI$7:AI$20,0,0)</f>
        <v>0</v>
      </c>
      <c r="V16" s="311">
        <f t="shared" si="0"/>
        <v>8</v>
      </c>
      <c r="W16" s="292" t="s">
        <v>254</v>
      </c>
      <c r="AB16" s="38">
        <f t="shared" si="1"/>
        <v>3</v>
      </c>
      <c r="AC16" s="38">
        <f t="shared" si="2"/>
        <v>3</v>
      </c>
      <c r="AD16" s="38">
        <f t="shared" si="3"/>
        <v>2</v>
      </c>
      <c r="AE16" s="38">
        <f t="shared" si="4"/>
        <v>0</v>
      </c>
    </row>
    <row r="17" spans="1:31" x14ac:dyDescent="0.4">
      <c r="A17" s="38">
        <v>13</v>
      </c>
      <c r="C17" s="293"/>
      <c r="D17" s="293"/>
      <c r="E17" s="322"/>
      <c r="F17" s="320">
        <f>F16</f>
        <v>8</v>
      </c>
      <c r="G17" s="321" t="s">
        <v>257</v>
      </c>
      <c r="H17" s="296"/>
      <c r="I17" s="297" t="s">
        <v>259</v>
      </c>
      <c r="J17" s="298"/>
      <c r="K17" s="300">
        <v>2</v>
      </c>
      <c r="L17" s="299">
        <v>1</v>
      </c>
      <c r="M17" s="299">
        <v>1</v>
      </c>
      <c r="N17" s="299">
        <v>1</v>
      </c>
      <c r="O17" s="299"/>
      <c r="P17" s="299"/>
      <c r="Q17" s="299"/>
      <c r="R17" s="299"/>
      <c r="S17" s="299"/>
      <c r="T17" s="299"/>
      <c r="U17" s="301"/>
      <c r="V17" s="302">
        <f t="shared" si="0"/>
        <v>5</v>
      </c>
      <c r="AB17" s="38">
        <f t="shared" si="1"/>
        <v>3</v>
      </c>
      <c r="AC17" s="38">
        <f t="shared" si="2"/>
        <v>2</v>
      </c>
      <c r="AD17" s="38">
        <f t="shared" si="3"/>
        <v>0</v>
      </c>
      <c r="AE17" s="38">
        <f t="shared" si="4"/>
        <v>0</v>
      </c>
    </row>
    <row r="18" spans="1:31" x14ac:dyDescent="0.4">
      <c r="A18" s="38">
        <v>14</v>
      </c>
      <c r="C18" s="293"/>
      <c r="D18" s="303"/>
      <c r="E18" s="319" t="s">
        <v>21</v>
      </c>
      <c r="F18" s="320">
        <v>8</v>
      </c>
      <c r="G18" s="321" t="s">
        <v>257</v>
      </c>
      <c r="H18" s="306">
        <v>12000</v>
      </c>
      <c r="I18" s="307" t="s">
        <v>258</v>
      </c>
      <c r="J18" s="308">
        <f>_xlfn.XLOOKUP($E18,'미래성장팀 년간물량 변환'!$E$7:$E$20,'미래성장팀 년간물량 변환'!X$7:X$20,0,0)</f>
        <v>2</v>
      </c>
      <c r="K18" s="312">
        <f>_xlfn.XLOOKUP($E18,'미래성장팀 년간물량 변환'!$E$7:$E$20,'미래성장팀 년간물량 변환'!Y$7:Y$20,0,0)</f>
        <v>2</v>
      </c>
      <c r="L18" s="309">
        <f>_xlfn.XLOOKUP($E18,'미래성장팀 년간물량 변환'!$E$7:$E$20,'미래성장팀 년간물량 변환'!Z$7:Z$20,0,0)</f>
        <v>2</v>
      </c>
      <c r="M18" s="309">
        <f>_xlfn.XLOOKUP($E18,'미래성장팀 년간물량 변환'!$E$7:$E$20,'미래성장팀 년간물량 변환'!AA$7:AA$20,0,0)</f>
        <v>2</v>
      </c>
      <c r="N18" s="309">
        <f>_xlfn.XLOOKUP($E18,'미래성장팀 년간물량 변환'!$E$7:$E$20,'미래성장팀 년간물량 변환'!AB$7:AB$20,0,0)</f>
        <v>2</v>
      </c>
      <c r="O18" s="309">
        <f>_xlfn.XLOOKUP($E18,'미래성장팀 년간물량 변환'!$E$7:$E$20,'미래성장팀 년간물량 변환'!AC$7:AC$20,0,0)</f>
        <v>2</v>
      </c>
      <c r="P18" s="309">
        <f>_xlfn.XLOOKUP($E18,'미래성장팀 년간물량 변환'!$E$7:$E$20,'미래성장팀 년간물량 변환'!AD$7:AD$20,0,0)</f>
        <v>2</v>
      </c>
      <c r="Q18" s="309">
        <f>_xlfn.XLOOKUP($E18,'미래성장팀 년간물량 변환'!$E$7:$E$20,'미래성장팀 년간물량 변환'!AE$7:AE$20,0,0)</f>
        <v>2</v>
      </c>
      <c r="R18" s="309">
        <f>_xlfn.XLOOKUP($E18,'미래성장팀 년간물량 변환'!$E$7:$E$20,'미래성장팀 년간물량 변환'!AF$7:AF$20,0,0)</f>
        <v>2</v>
      </c>
      <c r="S18" s="309">
        <f>_xlfn.XLOOKUP($E18,'미래성장팀 년간물량 변환'!$E$7:$E$20,'미래성장팀 년간물량 변환'!AG$7:AG$20,0,0)</f>
        <v>2</v>
      </c>
      <c r="T18" s="309">
        <f>_xlfn.XLOOKUP($E18,'미래성장팀 년간물량 변환'!$E$7:$E$20,'미래성장팀 년간물량 변환'!AH$7:AH$20,0,0)</f>
        <v>2</v>
      </c>
      <c r="U18" s="310">
        <f>_xlfn.XLOOKUP($E18,'미래성장팀 년간물량 변환'!$E$7:$E$20,'미래성장팀 년간물량 변환'!AI$7:AI$20,0,0)</f>
        <v>3</v>
      </c>
      <c r="V18" s="311">
        <f t="shared" si="0"/>
        <v>25</v>
      </c>
      <c r="W18" s="292" t="s">
        <v>254</v>
      </c>
      <c r="AB18" s="38">
        <f t="shared" si="1"/>
        <v>6</v>
      </c>
      <c r="AC18" s="38">
        <f t="shared" si="2"/>
        <v>6</v>
      </c>
      <c r="AD18" s="38">
        <f t="shared" si="3"/>
        <v>6</v>
      </c>
      <c r="AE18" s="38">
        <f t="shared" si="4"/>
        <v>7</v>
      </c>
    </row>
    <row r="19" spans="1:31" x14ac:dyDescent="0.4">
      <c r="A19" s="38">
        <v>15</v>
      </c>
      <c r="C19" s="293"/>
      <c r="D19" s="293"/>
      <c r="E19" s="322"/>
      <c r="F19" s="320">
        <f>F18</f>
        <v>8</v>
      </c>
      <c r="G19" s="321" t="s">
        <v>257</v>
      </c>
      <c r="H19" s="296"/>
      <c r="I19" s="297" t="s">
        <v>259</v>
      </c>
      <c r="J19" s="298"/>
      <c r="K19" s="300">
        <v>4</v>
      </c>
      <c r="L19" s="299">
        <v>2</v>
      </c>
      <c r="M19" s="299">
        <v>2</v>
      </c>
      <c r="N19" s="299">
        <v>2</v>
      </c>
      <c r="O19" s="299"/>
      <c r="P19" s="299"/>
      <c r="Q19" s="299"/>
      <c r="R19" s="299"/>
      <c r="S19" s="299"/>
      <c r="T19" s="299"/>
      <c r="U19" s="301"/>
      <c r="V19" s="302">
        <f t="shared" si="0"/>
        <v>10</v>
      </c>
      <c r="AB19" s="38">
        <f t="shared" si="1"/>
        <v>6</v>
      </c>
      <c r="AC19" s="38">
        <f t="shared" si="2"/>
        <v>4</v>
      </c>
      <c r="AD19" s="38">
        <f t="shared" si="3"/>
        <v>0</v>
      </c>
      <c r="AE19" s="38">
        <f t="shared" si="4"/>
        <v>0</v>
      </c>
    </row>
    <row r="20" spans="1:31" x14ac:dyDescent="0.4">
      <c r="A20" s="38">
        <v>16</v>
      </c>
      <c r="C20" s="293"/>
      <c r="D20" s="293"/>
      <c r="E20" s="319" t="s">
        <v>262</v>
      </c>
      <c r="F20" s="320">
        <v>8</v>
      </c>
      <c r="G20" s="320" t="s">
        <v>252</v>
      </c>
      <c r="H20" s="306">
        <v>100000</v>
      </c>
      <c r="I20" s="307" t="s">
        <v>258</v>
      </c>
      <c r="J20" s="308">
        <f>_xlfn.XLOOKUP($E20,'미래성장팀 년간물량 변환'!$E$7:$E$20,'미래성장팀 년간물량 변환'!X$7:X$20,0,0)</f>
        <v>0</v>
      </c>
      <c r="K20" s="309">
        <f>_xlfn.XLOOKUP($E20,'미래성장팀 년간물량 변환'!$E$7:$E$20,'미래성장팀 년간물량 변환'!Y$7:Y$20,0,0)</f>
        <v>0</v>
      </c>
      <c r="L20" s="309">
        <f>_xlfn.XLOOKUP($E20,'미래성장팀 년간물량 변환'!$E$7:$E$20,'미래성장팀 년간물량 변환'!Z$7:Z$20,0,0)</f>
        <v>0</v>
      </c>
      <c r="M20" s="309">
        <f>_xlfn.XLOOKUP($E20,'미래성장팀 년간물량 변환'!$E$7:$E$20,'미래성장팀 년간물량 변환'!AA$7:AA$20,0,0)</f>
        <v>0</v>
      </c>
      <c r="N20" s="309">
        <f>_xlfn.XLOOKUP($E20,'미래성장팀 년간물량 변환'!$E$7:$E$20,'미래성장팀 년간물량 변환'!AB$7:AB$20,0,0)</f>
        <v>0</v>
      </c>
      <c r="O20" s="309">
        <f>_xlfn.XLOOKUP($E20,'미래성장팀 년간물량 변환'!$E$7:$E$20,'미래성장팀 년간물량 변환'!AC$7:AC$20,0,0)</f>
        <v>0</v>
      </c>
      <c r="P20" s="309">
        <f>_xlfn.XLOOKUP($E20,'미래성장팀 년간물량 변환'!$E$7:$E$20,'미래성장팀 년간물량 변환'!AD$7:AD$20,0,0)</f>
        <v>0</v>
      </c>
      <c r="Q20" s="309">
        <f>_xlfn.XLOOKUP($E20,'미래성장팀 년간물량 변환'!$E$7:$E$20,'미래성장팀 년간물량 변환'!AE$7:AE$20,0,0)</f>
        <v>0</v>
      </c>
      <c r="R20" s="309">
        <f>_xlfn.XLOOKUP($E20,'미래성장팀 년간물량 변환'!$E$7:$E$20,'미래성장팀 년간물량 변환'!AF$7:AF$20,0,0)</f>
        <v>0</v>
      </c>
      <c r="S20" s="309">
        <f>_xlfn.XLOOKUP($E20,'미래성장팀 년간물량 변환'!$E$7:$E$20,'미래성장팀 년간물량 변환'!AG$7:AG$20,0,0)</f>
        <v>1</v>
      </c>
      <c r="T20" s="309">
        <f>_xlfn.XLOOKUP($E20,'미래성장팀 년간물량 변환'!$E$7:$E$20,'미래성장팀 년간물량 변환'!AH$7:AH$20,0,0)</f>
        <v>1</v>
      </c>
      <c r="U20" s="310">
        <f>_xlfn.XLOOKUP($E20,'미래성장팀 년간물량 변환'!$E$7:$E$20,'미래성장팀 년간물량 변환'!AI$7:AI$20,0,0)</f>
        <v>1</v>
      </c>
      <c r="V20" s="311">
        <f t="shared" si="0"/>
        <v>3</v>
      </c>
      <c r="W20" s="292" t="s">
        <v>254</v>
      </c>
      <c r="AB20" s="38">
        <f t="shared" si="1"/>
        <v>0</v>
      </c>
      <c r="AC20" s="38">
        <f t="shared" si="2"/>
        <v>0</v>
      </c>
      <c r="AD20" s="38">
        <f t="shared" si="3"/>
        <v>0</v>
      </c>
      <c r="AE20" s="38">
        <f t="shared" si="4"/>
        <v>3</v>
      </c>
    </row>
    <row r="21" spans="1:31" x14ac:dyDescent="0.4">
      <c r="A21" s="38">
        <v>17</v>
      </c>
      <c r="C21" s="293"/>
      <c r="D21" s="293"/>
      <c r="E21" s="322"/>
      <c r="F21" s="320">
        <f>F20</f>
        <v>8</v>
      </c>
      <c r="G21" s="320" t="s">
        <v>252</v>
      </c>
      <c r="H21" s="296"/>
      <c r="I21" s="297" t="s">
        <v>259</v>
      </c>
      <c r="J21" s="298"/>
      <c r="K21" s="299"/>
      <c r="L21" s="299"/>
      <c r="M21" s="299"/>
      <c r="N21" s="299"/>
      <c r="O21" s="299"/>
      <c r="P21" s="324"/>
      <c r="Q21" s="324"/>
      <c r="R21" s="324"/>
      <c r="S21" s="323"/>
      <c r="T21" s="323"/>
      <c r="U21" s="329"/>
      <c r="V21" s="302">
        <f t="shared" si="0"/>
        <v>0</v>
      </c>
      <c r="W21" s="325" t="s">
        <v>263</v>
      </c>
      <c r="AB21" s="38">
        <f t="shared" si="1"/>
        <v>0</v>
      </c>
      <c r="AC21" s="38">
        <f t="shared" si="2"/>
        <v>0</v>
      </c>
      <c r="AD21" s="38">
        <f t="shared" si="3"/>
        <v>0</v>
      </c>
      <c r="AE21" s="38">
        <f t="shared" si="4"/>
        <v>0</v>
      </c>
    </row>
    <row r="22" spans="1:31" x14ac:dyDescent="0.4">
      <c r="A22" s="38">
        <v>18</v>
      </c>
      <c r="C22" s="293"/>
      <c r="D22" s="303"/>
      <c r="E22" s="304" t="s">
        <v>264</v>
      </c>
      <c r="F22" s="305">
        <v>8</v>
      </c>
      <c r="G22" s="313" t="s">
        <v>257</v>
      </c>
      <c r="H22" s="306">
        <v>15000</v>
      </c>
      <c r="I22" s="307" t="s">
        <v>258</v>
      </c>
      <c r="J22" s="308">
        <f>_xlfn.XLOOKUP($E22,'미래성장팀 년간물량 변환'!$E$7:$E$20,'미래성장팀 년간물량 변환'!X$7:X$20,0,0)</f>
        <v>0</v>
      </c>
      <c r="K22" s="309">
        <f>_xlfn.XLOOKUP($E22,'미래성장팀 년간물량 변환'!$E$7:$E$20,'미래성장팀 년간물량 변환'!Y$7:Y$20,0,0)</f>
        <v>0</v>
      </c>
      <c r="L22" s="309">
        <f>_xlfn.XLOOKUP($E22,'미래성장팀 년간물량 변환'!$E$7:$E$20,'미래성장팀 년간물량 변환'!Z$7:Z$20,0,0)</f>
        <v>0</v>
      </c>
      <c r="M22" s="309">
        <f>_xlfn.XLOOKUP($E22,'미래성장팀 년간물량 변환'!$E$7:$E$20,'미래성장팀 년간물량 변환'!AA$7:AA$20,0,0)</f>
        <v>0</v>
      </c>
      <c r="N22" s="309">
        <f>_xlfn.XLOOKUP($E22,'미래성장팀 년간물량 변환'!$E$7:$E$20,'미래성장팀 년간물량 변환'!AB$7:AB$20,0,0)</f>
        <v>0</v>
      </c>
      <c r="O22" s="309">
        <f>_xlfn.XLOOKUP($E22,'미래성장팀 년간물량 변환'!$E$7:$E$20,'미래성장팀 년간물량 변환'!AC$7:AC$20,0,0)</f>
        <v>0</v>
      </c>
      <c r="P22" s="309">
        <f>_xlfn.XLOOKUP($E22,'미래성장팀 년간물량 변환'!$E$7:$E$20,'미래성장팀 년간물량 변환'!AD$7:AD$20,0,0)</f>
        <v>0</v>
      </c>
      <c r="Q22" s="309">
        <f>_xlfn.XLOOKUP($E22,'미래성장팀 년간물량 변환'!$E$7:$E$20,'미래성장팀 년간물량 변환'!AE$7:AE$20,0,0)</f>
        <v>0</v>
      </c>
      <c r="R22" s="309">
        <f>_xlfn.XLOOKUP($E22,'미래성장팀 년간물량 변환'!$E$7:$E$20,'미래성장팀 년간물량 변환'!AF$7:AF$20,0,0)</f>
        <v>0</v>
      </c>
      <c r="S22" s="309">
        <f>_xlfn.XLOOKUP($E22,'미래성장팀 년간물량 변환'!$E$7:$E$20,'미래성장팀 년간물량 변환'!AG$7:AG$20,0,0)</f>
        <v>0</v>
      </c>
      <c r="T22" s="309">
        <f>_xlfn.XLOOKUP($E22,'미래성장팀 년간물량 변환'!$E$7:$E$20,'미래성장팀 년간물량 변환'!AH$7:AH$20,0,0)</f>
        <v>0</v>
      </c>
      <c r="U22" s="310">
        <f>_xlfn.XLOOKUP($E22,'미래성장팀 년간물량 변환'!$E$7:$E$20,'미래성장팀 년간물량 변환'!AI$7:AI$20,0,0)</f>
        <v>0</v>
      </c>
      <c r="V22" s="311">
        <f t="shared" si="0"/>
        <v>0</v>
      </c>
      <c r="AB22" s="38">
        <f t="shared" si="1"/>
        <v>0</v>
      </c>
      <c r="AC22" s="38">
        <f t="shared" si="2"/>
        <v>0</v>
      </c>
      <c r="AD22" s="38">
        <f t="shared" si="3"/>
        <v>0</v>
      </c>
      <c r="AE22" s="38">
        <f t="shared" si="4"/>
        <v>0</v>
      </c>
    </row>
    <row r="23" spans="1:31" x14ac:dyDescent="0.4">
      <c r="A23" s="38">
        <v>19</v>
      </c>
      <c r="C23" s="293"/>
      <c r="D23" s="293"/>
      <c r="E23" s="294"/>
      <c r="F23" s="313">
        <f>F22</f>
        <v>8</v>
      </c>
      <c r="G23" s="313" t="s">
        <v>257</v>
      </c>
      <c r="H23" s="296"/>
      <c r="I23" s="297" t="s">
        <v>259</v>
      </c>
      <c r="J23" s="298"/>
      <c r="K23" s="299"/>
      <c r="L23" s="299"/>
      <c r="M23" s="299"/>
      <c r="N23" s="299"/>
      <c r="O23" s="299"/>
      <c r="P23" s="299"/>
      <c r="Q23" s="299"/>
      <c r="R23" s="299"/>
      <c r="S23" s="299"/>
      <c r="T23" s="299"/>
      <c r="U23" s="301"/>
      <c r="V23" s="302">
        <f t="shared" si="0"/>
        <v>0</v>
      </c>
      <c r="AB23" s="38">
        <f t="shared" si="1"/>
        <v>0</v>
      </c>
      <c r="AC23" s="38">
        <f t="shared" si="2"/>
        <v>0</v>
      </c>
      <c r="AD23" s="38">
        <f t="shared" si="3"/>
        <v>0</v>
      </c>
      <c r="AE23" s="38">
        <f t="shared" si="4"/>
        <v>0</v>
      </c>
    </row>
    <row r="24" spans="1:31" x14ac:dyDescent="0.4">
      <c r="A24" s="38">
        <v>20</v>
      </c>
      <c r="C24" s="293"/>
      <c r="D24" s="303"/>
      <c r="E24" s="304" t="s">
        <v>265</v>
      </c>
      <c r="F24" s="313">
        <v>9</v>
      </c>
      <c r="G24" s="305" t="s">
        <v>257</v>
      </c>
      <c r="H24" s="306">
        <v>35000</v>
      </c>
      <c r="I24" s="307" t="s">
        <v>258</v>
      </c>
      <c r="J24" s="314">
        <f>_xlfn.XLOOKUP($E24,'미래성장팀 년간물량 변환'!$E$7:$E$20,'미래성장팀 년간물량 변환'!X$7:X$20,0,0)</f>
        <v>1</v>
      </c>
      <c r="K24" s="315">
        <f>_xlfn.XLOOKUP($E24,'미래성장팀 년간물량 변환'!$E$7:$E$20,'미래성장팀 년간물량 변환'!Y$7:Y$20,0,0)</f>
        <v>1</v>
      </c>
      <c r="L24" s="316">
        <f>_xlfn.XLOOKUP($E24,'미래성장팀 년간물량 변환'!$E$7:$E$20,'미래성장팀 년간물량 변환'!Z$7:Z$20,0,0)</f>
        <v>1</v>
      </c>
      <c r="M24" s="315">
        <f>_xlfn.XLOOKUP($E24,'미래성장팀 년간물량 변환'!$E$7:$E$20,'미래성장팀 년간물량 변환'!AA$7:AA$20,0,0)</f>
        <v>1</v>
      </c>
      <c r="N24" s="315">
        <f>_xlfn.XLOOKUP($E24,'미래성장팀 년간물량 변환'!$E$7:$E$20,'미래성장팀 년간물량 변환'!AB$7:AB$20,0,0)</f>
        <v>1</v>
      </c>
      <c r="O24" s="315">
        <f>_xlfn.XLOOKUP($E24,'미래성장팀 년간물량 변환'!$E$7:$E$20,'미래성장팀 년간물량 변환'!AC$7:AC$20,0,0)</f>
        <v>1</v>
      </c>
      <c r="P24" s="315">
        <f>_xlfn.XLOOKUP($E24,'미래성장팀 년간물량 변환'!$E$7:$E$20,'미래성장팀 년간물량 변환'!AD$7:AD$20,0,0)</f>
        <v>1</v>
      </c>
      <c r="Q24" s="315">
        <f>_xlfn.XLOOKUP($E24,'미래성장팀 년간물량 변환'!$E$7:$E$20,'미래성장팀 년간물량 변환'!AE$7:AE$20,0,0)</f>
        <v>1</v>
      </c>
      <c r="R24" s="315">
        <f>_xlfn.XLOOKUP($E24,'미래성장팀 년간물량 변환'!$E$7:$E$20,'미래성장팀 년간물량 변환'!AF$7:AF$20,0,0)</f>
        <v>1</v>
      </c>
      <c r="S24" s="315">
        <f>_xlfn.XLOOKUP($E24,'미래성장팀 년간물량 변환'!$E$7:$E$20,'미래성장팀 년간물량 변환'!AG$7:AG$20,0,0)</f>
        <v>1</v>
      </c>
      <c r="T24" s="315">
        <f>_xlfn.XLOOKUP($E24,'미래성장팀 년간물량 변환'!$E$7:$E$20,'미래성장팀 년간물량 변환'!AH$7:AH$20,0,0)</f>
        <v>0</v>
      </c>
      <c r="U24" s="317">
        <f>_xlfn.XLOOKUP($E24,'미래성장팀 년간물량 변환'!$E$7:$E$20,'미래성장팀 년간물량 변환'!AI$7:AI$20,0,0)</f>
        <v>0</v>
      </c>
      <c r="V24" s="318">
        <f t="shared" si="0"/>
        <v>10</v>
      </c>
      <c r="AB24" s="38">
        <f t="shared" si="1"/>
        <v>3</v>
      </c>
      <c r="AC24" s="38">
        <f t="shared" si="2"/>
        <v>3</v>
      </c>
      <c r="AD24" s="38">
        <f t="shared" si="3"/>
        <v>3</v>
      </c>
      <c r="AE24" s="38">
        <f t="shared" si="4"/>
        <v>1</v>
      </c>
    </row>
    <row r="25" spans="1:31" x14ac:dyDescent="0.4">
      <c r="A25" s="38">
        <v>21</v>
      </c>
      <c r="C25" s="293"/>
      <c r="D25" s="293"/>
      <c r="E25" s="294"/>
      <c r="F25" s="313">
        <f>F24</f>
        <v>9</v>
      </c>
      <c r="G25" s="305" t="s">
        <v>257</v>
      </c>
      <c r="H25" s="296"/>
      <c r="I25" s="297" t="s">
        <v>259</v>
      </c>
      <c r="J25" s="298"/>
      <c r="K25" s="299"/>
      <c r="L25" s="300">
        <v>3</v>
      </c>
      <c r="M25" s="299">
        <v>1</v>
      </c>
      <c r="N25" s="299">
        <v>1</v>
      </c>
      <c r="O25" s="299"/>
      <c r="P25" s="299"/>
      <c r="Q25" s="299"/>
      <c r="R25" s="299"/>
      <c r="S25" s="299"/>
      <c r="T25" s="299"/>
      <c r="U25" s="301"/>
      <c r="V25" s="302">
        <f t="shared" si="0"/>
        <v>5</v>
      </c>
      <c r="AB25" s="38">
        <f t="shared" si="1"/>
        <v>3</v>
      </c>
      <c r="AC25" s="38">
        <f t="shared" si="2"/>
        <v>2</v>
      </c>
      <c r="AD25" s="38">
        <f t="shared" si="3"/>
        <v>0</v>
      </c>
      <c r="AE25" s="38">
        <f t="shared" si="4"/>
        <v>0</v>
      </c>
    </row>
    <row r="26" spans="1:31" x14ac:dyDescent="0.4">
      <c r="A26" s="38">
        <v>22</v>
      </c>
      <c r="C26" s="293"/>
      <c r="D26" s="303"/>
      <c r="E26" s="304" t="s">
        <v>22</v>
      </c>
      <c r="F26" s="305">
        <v>7</v>
      </c>
      <c r="G26" s="320" t="s">
        <v>257</v>
      </c>
      <c r="H26" s="306">
        <v>26000</v>
      </c>
      <c r="I26" s="307" t="s">
        <v>258</v>
      </c>
      <c r="J26" s="308">
        <f>_xlfn.XLOOKUP($E26,'미래성장팀 년간물량 변환'!$E$7:$E$20,'미래성장팀 년간물량 변환'!X$7:X$20,0,0)</f>
        <v>1</v>
      </c>
      <c r="K26" s="312">
        <f>_xlfn.XLOOKUP($E26,'미래성장팀 년간물량 변환'!$E$7:$E$20,'미래성장팀 년간물량 변환'!Y$7:Y$20,0,0)</f>
        <v>1</v>
      </c>
      <c r="L26" s="326">
        <f>_xlfn.XLOOKUP($E26,'미래성장팀 년간물량 변환'!$E$7:$E$20,'미래성장팀 년간물량 변환'!Z$7:Z$20,0,0)</f>
        <v>1</v>
      </c>
      <c r="M26" s="326">
        <f>_xlfn.XLOOKUP($E26,'미래성장팀 년간물량 변환'!$E$7:$E$20,'미래성장팀 년간물량 변환'!AA$7:AA$20,0,0)</f>
        <v>1</v>
      </c>
      <c r="N26" s="326">
        <f>_xlfn.XLOOKUP($E26,'미래성장팀 년간물량 변환'!$E$7:$E$20,'미래성장팀 년간물량 변환'!AB$7:AB$20,0,0)</f>
        <v>1</v>
      </c>
      <c r="O26" s="309">
        <f>_xlfn.XLOOKUP($E26,'미래성장팀 년간물량 변환'!$E$7:$E$20,'미래성장팀 년간물량 변환'!AC$7:AC$20,0,0)</f>
        <v>1</v>
      </c>
      <c r="P26" s="312">
        <f>_xlfn.XLOOKUP($E26,'미래성장팀 년간물량 변환'!$E$7:$E$20,'미래성장팀 년간물량 변환'!AD$7:AD$20,0,0)</f>
        <v>1</v>
      </c>
      <c r="Q26" s="309">
        <f>_xlfn.XLOOKUP($E26,'미래성장팀 년간물량 변환'!$E$7:$E$20,'미래성장팀 년간물량 변환'!AE$7:AE$20,0,0)</f>
        <v>1</v>
      </c>
      <c r="R26" s="309">
        <f>_xlfn.XLOOKUP($E26,'미래성장팀 년간물량 변환'!$E$7:$E$20,'미래성장팀 년간물량 변환'!AF$7:AF$20,0,0)</f>
        <v>1</v>
      </c>
      <c r="S26" s="309">
        <f>_xlfn.XLOOKUP($E26,'미래성장팀 년간물량 변환'!$E$7:$E$20,'미래성장팀 년간물량 변환'!AG$7:AG$20,0,0)</f>
        <v>1</v>
      </c>
      <c r="T26" s="309">
        <f>_xlfn.XLOOKUP($E26,'미래성장팀 년간물량 변환'!$E$7:$E$20,'미래성장팀 년간물량 변환'!AH$7:AH$20,0,0)</f>
        <v>1</v>
      </c>
      <c r="U26" s="310">
        <f>_xlfn.XLOOKUP($E26,'미래성장팀 년간물량 변환'!$E$7:$E$20,'미래성장팀 년간물량 변환'!AI$7:AI$20,0,0)</f>
        <v>0</v>
      </c>
      <c r="V26" s="311">
        <f t="shared" si="0"/>
        <v>11</v>
      </c>
      <c r="W26" s="292" t="s">
        <v>254</v>
      </c>
      <c r="Y26" s="327" t="s">
        <v>266</v>
      </c>
      <c r="AB26" s="38">
        <f t="shared" si="1"/>
        <v>3</v>
      </c>
      <c r="AC26" s="38">
        <f t="shared" si="2"/>
        <v>3</v>
      </c>
      <c r="AD26" s="38">
        <f t="shared" si="3"/>
        <v>3</v>
      </c>
      <c r="AE26" s="38">
        <f t="shared" si="4"/>
        <v>2</v>
      </c>
    </row>
    <row r="27" spans="1:31" x14ac:dyDescent="0.4">
      <c r="A27" s="38">
        <v>23</v>
      </c>
      <c r="C27" s="293"/>
      <c r="D27" s="293"/>
      <c r="E27" s="294"/>
      <c r="F27" s="305">
        <f>F26</f>
        <v>7</v>
      </c>
      <c r="G27" s="320" t="s">
        <v>257</v>
      </c>
      <c r="H27" s="296"/>
      <c r="I27" s="297" t="s">
        <v>259</v>
      </c>
      <c r="J27" s="298"/>
      <c r="K27" s="300">
        <v>1</v>
      </c>
      <c r="L27" s="328"/>
      <c r="M27" s="328"/>
      <c r="N27" s="328"/>
      <c r="O27" s="299"/>
      <c r="P27" s="300">
        <v>6</v>
      </c>
      <c r="Q27" s="299">
        <v>1</v>
      </c>
      <c r="R27" s="299">
        <v>1</v>
      </c>
      <c r="S27" s="299">
        <v>1</v>
      </c>
      <c r="T27" s="299">
        <v>1</v>
      </c>
      <c r="U27" s="301"/>
      <c r="V27" s="302">
        <f t="shared" si="0"/>
        <v>11</v>
      </c>
      <c r="W27" s="327" t="s">
        <v>395</v>
      </c>
      <c r="AB27" s="38">
        <f t="shared" si="1"/>
        <v>1</v>
      </c>
      <c r="AC27" s="38">
        <f t="shared" si="2"/>
        <v>0</v>
      </c>
      <c r="AD27" s="38">
        <f t="shared" si="3"/>
        <v>8</v>
      </c>
      <c r="AE27" s="38">
        <f t="shared" si="4"/>
        <v>2</v>
      </c>
    </row>
    <row r="28" spans="1:31" x14ac:dyDescent="0.4">
      <c r="A28" s="38">
        <v>24</v>
      </c>
      <c r="C28" s="293"/>
      <c r="D28" s="303"/>
      <c r="E28" s="304" t="s">
        <v>267</v>
      </c>
      <c r="F28" s="305">
        <v>7</v>
      </c>
      <c r="G28" s="313" t="s">
        <v>257</v>
      </c>
      <c r="H28" s="306">
        <v>13000</v>
      </c>
      <c r="I28" s="307" t="s">
        <v>258</v>
      </c>
      <c r="J28" s="308">
        <f>_xlfn.XLOOKUP($E28,'미래성장팀 년간물량 변환'!$E$7:$E$20,'미래성장팀 년간물량 변환'!X$7:X$20,0,0)</f>
        <v>5</v>
      </c>
      <c r="K28" s="326">
        <f>_xlfn.XLOOKUP($E28,'미래성장팀 년간물량 변환'!$E$7:$E$20,'미래성장팀 년간물량 변환'!Y$7:Y$20,0,0)</f>
        <v>5</v>
      </c>
      <c r="L28" s="326">
        <f>_xlfn.XLOOKUP($E28,'미래성장팀 년간물량 변환'!$E$7:$E$20,'미래성장팀 년간물량 변환'!Z$7:Z$20,0,0)</f>
        <v>5</v>
      </c>
      <c r="M28" s="326">
        <f>_xlfn.XLOOKUP($E28,'미래성장팀 년간물량 변환'!$E$7:$E$20,'미래성장팀 년간물량 변환'!AA$7:AA$20,0,0)</f>
        <v>5</v>
      </c>
      <c r="N28" s="326">
        <f>_xlfn.XLOOKUP($E28,'미래성장팀 년간물량 변환'!$E$7:$E$20,'미래성장팀 년간물량 변환'!AB$7:AB$20,0,0)</f>
        <v>5</v>
      </c>
      <c r="O28" s="309">
        <f>_xlfn.XLOOKUP($E28,'미래성장팀 년간물량 변환'!$E$7:$E$20,'미래성장팀 년간물량 변환'!AC$7:AC$20,0,0)</f>
        <v>5</v>
      </c>
      <c r="P28" s="312">
        <f>_xlfn.XLOOKUP($E28,'미래성장팀 년간물량 변환'!$E$7:$E$20,'미래성장팀 년간물량 변환'!AD$7:AD$20,0,0)</f>
        <v>4</v>
      </c>
      <c r="Q28" s="312">
        <f>_xlfn.XLOOKUP($E28,'미래성장팀 년간물량 변환'!$E$7:$E$20,'미래성장팀 년간물량 변환'!AE$7:AE$20,0,0)</f>
        <v>4</v>
      </c>
      <c r="R28" s="309">
        <f>_xlfn.XLOOKUP($E28,'미래성장팀 년간물량 변환'!$E$7:$E$20,'미래성장팀 년간물량 변환'!AF$7:AF$20,0,0)</f>
        <v>4</v>
      </c>
      <c r="S28" s="312">
        <f>_xlfn.XLOOKUP($E28,'미래성장팀 년간물량 변환'!$E$7:$E$20,'미래성장팀 년간물량 변환'!AG$7:AG$20,0,0)</f>
        <v>4</v>
      </c>
      <c r="T28" s="309">
        <f>_xlfn.XLOOKUP($E28,'미래성장팀 년간물량 변환'!$E$7:$E$20,'미래성장팀 년간물량 변환'!AH$7:AH$20,0,0)</f>
        <v>4</v>
      </c>
      <c r="U28" s="310">
        <f>_xlfn.XLOOKUP($E28,'미래성장팀 년간물량 변환'!$E$7:$E$20,'미래성장팀 년간물량 변환'!AI$7:AI$20,0,0)</f>
        <v>4</v>
      </c>
      <c r="V28" s="311">
        <f t="shared" si="0"/>
        <v>54</v>
      </c>
      <c r="W28" s="292" t="s">
        <v>254</v>
      </c>
      <c r="Y28" s="327" t="s">
        <v>266</v>
      </c>
      <c r="AB28" s="38">
        <f t="shared" si="1"/>
        <v>15</v>
      </c>
      <c r="AC28" s="38">
        <f t="shared" si="2"/>
        <v>15</v>
      </c>
      <c r="AD28" s="38">
        <f t="shared" si="3"/>
        <v>12</v>
      </c>
      <c r="AE28" s="38">
        <f t="shared" si="4"/>
        <v>12</v>
      </c>
    </row>
    <row r="29" spans="1:31" x14ac:dyDescent="0.4">
      <c r="A29" s="38">
        <v>25</v>
      </c>
      <c r="C29" s="293"/>
      <c r="D29" s="293"/>
      <c r="E29" s="294"/>
      <c r="F29" s="295">
        <f>F28</f>
        <v>7</v>
      </c>
      <c r="G29" s="313" t="s">
        <v>257</v>
      </c>
      <c r="H29" s="296"/>
      <c r="I29" s="297" t="s">
        <v>259</v>
      </c>
      <c r="J29" s="298"/>
      <c r="K29" s="328">
        <v>4</v>
      </c>
      <c r="L29" s="328"/>
      <c r="M29" s="328"/>
      <c r="N29" s="328"/>
      <c r="O29" s="299"/>
      <c r="P29" s="300">
        <v>5</v>
      </c>
      <c r="Q29" s="300">
        <v>21</v>
      </c>
      <c r="R29" s="299">
        <v>4</v>
      </c>
      <c r="S29" s="300">
        <v>8</v>
      </c>
      <c r="T29" s="299">
        <v>5</v>
      </c>
      <c r="U29" s="301"/>
      <c r="V29" s="302">
        <f t="shared" si="0"/>
        <v>47</v>
      </c>
      <c r="W29" s="327" t="s">
        <v>395</v>
      </c>
      <c r="X29" s="327">
        <v>4</v>
      </c>
      <c r="AB29" s="38">
        <f t="shared" si="1"/>
        <v>4</v>
      </c>
      <c r="AC29" s="38">
        <f t="shared" si="2"/>
        <v>0</v>
      </c>
      <c r="AD29" s="38">
        <f t="shared" si="3"/>
        <v>30</v>
      </c>
      <c r="AE29" s="38">
        <f t="shared" si="4"/>
        <v>13</v>
      </c>
    </row>
    <row r="30" spans="1:31" x14ac:dyDescent="0.4">
      <c r="A30" s="38">
        <v>26</v>
      </c>
      <c r="C30" s="293"/>
      <c r="D30" s="293"/>
      <c r="E30" s="319" t="s">
        <v>268</v>
      </c>
      <c r="F30" s="330">
        <v>7</v>
      </c>
      <c r="G30" s="295" t="s">
        <v>252</v>
      </c>
      <c r="H30" s="306">
        <v>100000</v>
      </c>
      <c r="I30" s="307" t="s">
        <v>258</v>
      </c>
      <c r="J30" s="308">
        <f>_xlfn.XLOOKUP($E30,'미래성장팀 년간물량 변환'!$E$7:$E$20,'미래성장팀 년간물량 변환'!X$7:X$20,0,0)</f>
        <v>0</v>
      </c>
      <c r="K30" s="309">
        <f>_xlfn.XLOOKUP($E30,'미래성장팀 년간물량 변환'!$E$7:$E$20,'미래성장팀 년간물량 변환'!Y$7:Y$20,0,0)</f>
        <v>0</v>
      </c>
      <c r="L30" s="309">
        <f>_xlfn.XLOOKUP($E30,'미래성장팀 년간물량 변환'!$E$7:$E$20,'미래성장팀 년간물량 변환'!Z$7:Z$20,0,0)</f>
        <v>0</v>
      </c>
      <c r="M30" s="309">
        <f>_xlfn.XLOOKUP($E30,'미래성장팀 년간물량 변환'!$E$7:$E$20,'미래성장팀 년간물량 변환'!AA$7:AA$20,0,0)</f>
        <v>0</v>
      </c>
      <c r="N30" s="309">
        <f>_xlfn.XLOOKUP($E30,'미래성장팀 년간물량 변환'!$E$7:$E$20,'미래성장팀 년간물량 변환'!AB$7:AB$20,0,0)</f>
        <v>0</v>
      </c>
      <c r="O30" s="309">
        <f>_xlfn.XLOOKUP($E30,'미래성장팀 년간물량 변환'!$E$7:$E$20,'미래성장팀 년간물량 변환'!AC$7:AC$20,0,0)</f>
        <v>0</v>
      </c>
      <c r="P30" s="309">
        <f>_xlfn.XLOOKUP($E30,'미래성장팀 년간물량 변환'!$E$7:$E$20,'미래성장팀 년간물량 변환'!AD$7:AD$20,0,0)</f>
        <v>0</v>
      </c>
      <c r="Q30" s="309">
        <f>_xlfn.XLOOKUP($E30,'미래성장팀 년간물량 변환'!$E$7:$E$20,'미래성장팀 년간물량 변환'!AE$7:AE$20,0,0)</f>
        <v>0</v>
      </c>
      <c r="R30" s="309">
        <f>_xlfn.XLOOKUP($E30,'미래성장팀 년간물량 변환'!$E$7:$E$20,'미래성장팀 년간물량 변환'!AF$7:AF$20,0,0)</f>
        <v>0</v>
      </c>
      <c r="S30" s="309">
        <f>_xlfn.XLOOKUP($E30,'미래성장팀 년간물량 변환'!$E$7:$E$20,'미래성장팀 년간물량 변환'!AG$7:AG$20,0,0)</f>
        <v>0</v>
      </c>
      <c r="T30" s="309">
        <f>_xlfn.XLOOKUP($E30,'미래성장팀 년간물량 변환'!$E$7:$E$20,'미래성장팀 년간물량 변환'!AH$7:AH$20,0,0)</f>
        <v>0</v>
      </c>
      <c r="U30" s="310">
        <f>_xlfn.XLOOKUP($E30,'미래성장팀 년간물량 변환'!$E$7:$E$20,'미래성장팀 년간물량 변환'!AI$7:AI$20,0,0)</f>
        <v>1</v>
      </c>
      <c r="V30" s="311">
        <f t="shared" si="0"/>
        <v>1</v>
      </c>
      <c r="AB30" s="38">
        <f t="shared" si="1"/>
        <v>0</v>
      </c>
      <c r="AC30" s="38">
        <f t="shared" si="2"/>
        <v>0</v>
      </c>
      <c r="AD30" s="38">
        <f t="shared" si="3"/>
        <v>0</v>
      </c>
      <c r="AE30" s="38">
        <f t="shared" si="4"/>
        <v>1</v>
      </c>
    </row>
    <row r="31" spans="1:31" x14ac:dyDescent="0.4">
      <c r="A31" s="38">
        <v>27</v>
      </c>
      <c r="C31" s="293"/>
      <c r="D31" s="293"/>
      <c r="E31" s="322"/>
      <c r="F31" s="330">
        <f>F30</f>
        <v>7</v>
      </c>
      <c r="G31" s="295" t="s">
        <v>252</v>
      </c>
      <c r="H31" s="296"/>
      <c r="I31" s="297" t="s">
        <v>259</v>
      </c>
      <c r="J31" s="298"/>
      <c r="K31" s="299"/>
      <c r="L31" s="299"/>
      <c r="M31" s="299"/>
      <c r="N31" s="299"/>
      <c r="O31" s="299"/>
      <c r="P31" s="299"/>
      <c r="Q31" s="299"/>
      <c r="R31" s="299"/>
      <c r="S31" s="299"/>
      <c r="T31" s="299"/>
      <c r="U31" s="301"/>
      <c r="V31" s="302">
        <f t="shared" si="0"/>
        <v>0</v>
      </c>
      <c r="AB31" s="38">
        <f t="shared" si="1"/>
        <v>0</v>
      </c>
      <c r="AC31" s="38">
        <f t="shared" si="2"/>
        <v>0</v>
      </c>
      <c r="AD31" s="38">
        <f t="shared" si="3"/>
        <v>0</v>
      </c>
      <c r="AE31" s="38">
        <f t="shared" si="4"/>
        <v>0</v>
      </c>
    </row>
    <row r="32" spans="1:31" x14ac:dyDescent="0.4">
      <c r="A32" s="38">
        <v>28</v>
      </c>
      <c r="C32" s="293"/>
      <c r="D32" s="303"/>
      <c r="E32" s="319" t="s">
        <v>269</v>
      </c>
      <c r="F32" s="330">
        <v>5</v>
      </c>
      <c r="G32" s="330" t="s">
        <v>257</v>
      </c>
      <c r="H32" s="306">
        <v>24000</v>
      </c>
      <c r="I32" s="307" t="s">
        <v>258</v>
      </c>
      <c r="J32" s="308">
        <f>_xlfn.XLOOKUP($E32,'미래성장팀 년간물량 변환'!$E$7:$E$20,'미래성장팀 년간물량 변환'!X$7:X$20,0,0)</f>
        <v>0</v>
      </c>
      <c r="K32" s="309">
        <f>_xlfn.XLOOKUP($E32,'미래성장팀 년간물량 변환'!$E$7:$E$20,'미래성장팀 년간물량 변환'!Y$7:Y$20,0,0)</f>
        <v>0</v>
      </c>
      <c r="L32" s="309">
        <f>_xlfn.XLOOKUP($E32,'미래성장팀 년간물량 변환'!$E$7:$E$20,'미래성장팀 년간물량 변환'!Z$7:Z$20,0,0)</f>
        <v>0</v>
      </c>
      <c r="M32" s="309">
        <f>_xlfn.XLOOKUP($E32,'미래성장팀 년간물량 변환'!$E$7:$E$20,'미래성장팀 년간물량 변환'!AA$7:AA$20,0,0)</f>
        <v>0</v>
      </c>
      <c r="N32" s="309">
        <f>_xlfn.XLOOKUP($E32,'미래성장팀 년간물량 변환'!$E$7:$E$20,'미래성장팀 년간물량 변환'!AB$7:AB$20,0,0)</f>
        <v>0</v>
      </c>
      <c r="O32" s="309">
        <f>_xlfn.XLOOKUP($E32,'미래성장팀 년간물량 변환'!$E$7:$E$20,'미래성장팀 년간물량 변환'!AC$7:AC$20,0,0)</f>
        <v>0</v>
      </c>
      <c r="P32" s="309">
        <f>_xlfn.XLOOKUP($E32,'미래성장팀 년간물량 변환'!$E$7:$E$20,'미래성장팀 년간물량 변환'!AD$7:AD$20,0,0)</f>
        <v>0</v>
      </c>
      <c r="Q32" s="309">
        <f>_xlfn.XLOOKUP($E32,'미래성장팀 년간물량 변환'!$E$7:$E$20,'미래성장팀 년간물량 변환'!AE$7:AE$20,0,0)</f>
        <v>0</v>
      </c>
      <c r="R32" s="309">
        <f>_xlfn.XLOOKUP($E32,'미래성장팀 년간물량 변환'!$E$7:$E$20,'미래성장팀 년간물량 변환'!AF$7:AF$20,0,0)</f>
        <v>0</v>
      </c>
      <c r="S32" s="309">
        <f>_xlfn.XLOOKUP($E32,'미래성장팀 년간물량 변환'!$E$7:$E$20,'미래성장팀 년간물량 변환'!AG$7:AG$20,0,0)</f>
        <v>0</v>
      </c>
      <c r="T32" s="309">
        <f>_xlfn.XLOOKUP($E32,'미래성장팀 년간물량 변환'!$E$7:$E$20,'미래성장팀 년간물량 변환'!AH$7:AH$20,0,0)</f>
        <v>0</v>
      </c>
      <c r="U32" s="310">
        <f>_xlfn.XLOOKUP($E32,'미래성장팀 년간물량 변환'!$E$7:$E$20,'미래성장팀 년간물량 변환'!AI$7:AI$20,0,0)</f>
        <v>0</v>
      </c>
      <c r="V32" s="311">
        <f t="shared" si="0"/>
        <v>0</v>
      </c>
      <c r="AB32" s="38">
        <f t="shared" si="1"/>
        <v>0</v>
      </c>
      <c r="AC32" s="38">
        <f t="shared" si="2"/>
        <v>0</v>
      </c>
      <c r="AD32" s="38">
        <f t="shared" si="3"/>
        <v>0</v>
      </c>
      <c r="AE32" s="38">
        <f t="shared" si="4"/>
        <v>0</v>
      </c>
    </row>
    <row r="33" spans="1:31" x14ac:dyDescent="0.4">
      <c r="A33" s="38">
        <v>29</v>
      </c>
      <c r="C33" s="293"/>
      <c r="D33" s="293"/>
      <c r="E33" s="322"/>
      <c r="F33" s="330">
        <f>F32</f>
        <v>5</v>
      </c>
      <c r="G33" s="330" t="s">
        <v>257</v>
      </c>
      <c r="H33" s="296"/>
      <c r="I33" s="297" t="s">
        <v>259</v>
      </c>
      <c r="J33" s="298"/>
      <c r="K33" s="299"/>
      <c r="L33" s="299"/>
      <c r="M33" s="299"/>
      <c r="N33" s="299"/>
      <c r="O33" s="299"/>
      <c r="P33" s="299"/>
      <c r="Q33" s="299"/>
      <c r="R33" s="299"/>
      <c r="S33" s="299"/>
      <c r="T33" s="299"/>
      <c r="U33" s="301"/>
      <c r="V33" s="302">
        <f t="shared" si="0"/>
        <v>0</v>
      </c>
      <c r="AB33" s="38">
        <f t="shared" si="1"/>
        <v>0</v>
      </c>
      <c r="AC33" s="38">
        <f t="shared" si="2"/>
        <v>0</v>
      </c>
      <c r="AD33" s="38">
        <f t="shared" si="3"/>
        <v>0</v>
      </c>
      <c r="AE33" s="38">
        <f t="shared" si="4"/>
        <v>0</v>
      </c>
    </row>
    <row r="34" spans="1:31" x14ac:dyDescent="0.4">
      <c r="A34" s="38">
        <v>30</v>
      </c>
      <c r="C34" s="293"/>
      <c r="D34" s="303"/>
      <c r="E34" s="319" t="s">
        <v>270</v>
      </c>
      <c r="F34" s="330">
        <v>6</v>
      </c>
      <c r="G34" s="330" t="s">
        <v>257</v>
      </c>
      <c r="H34" s="306">
        <v>20000</v>
      </c>
      <c r="I34" s="307" t="s">
        <v>258</v>
      </c>
      <c r="J34" s="308">
        <f>_xlfn.XLOOKUP($E34,'미래성장팀 년간물량 변환'!$E$7:$E$20,'미래성장팀 년간물량 변환'!X$7:X$20,0,0)</f>
        <v>3</v>
      </c>
      <c r="K34" s="326">
        <f>_xlfn.XLOOKUP($E34,'미래성장팀 년간물량 변환'!$E$7:$E$20,'미래성장팀 년간물량 변환'!Y$7:Y$20,0,0)</f>
        <v>3</v>
      </c>
      <c r="L34" s="326">
        <f>_xlfn.XLOOKUP($E34,'미래성장팀 년간물량 변환'!$E$7:$E$20,'미래성장팀 년간물량 변환'!Z$7:Z$20,0,0)</f>
        <v>3</v>
      </c>
      <c r="M34" s="312">
        <f>_xlfn.XLOOKUP($E34,'미래성장팀 년간물량 변환'!$E$7:$E$20,'미래성장팀 년간물량 변환'!AA$7:AA$20,0,0)</f>
        <v>3</v>
      </c>
      <c r="N34" s="309">
        <f>_xlfn.XLOOKUP($E34,'미래성장팀 년간물량 변환'!$E$7:$E$20,'미래성장팀 년간물량 변환'!AB$7:AB$20,0,0)</f>
        <v>3</v>
      </c>
      <c r="O34" s="309">
        <f>_xlfn.XLOOKUP($E34,'미래성장팀 년간물량 변환'!$E$7:$E$20,'미래성장팀 년간물량 변환'!AC$7:AC$20,0,0)</f>
        <v>3</v>
      </c>
      <c r="P34" s="309">
        <f>_xlfn.XLOOKUP($E34,'미래성장팀 년간물량 변환'!$E$7:$E$20,'미래성장팀 년간물량 변환'!AD$7:AD$20,0,0)</f>
        <v>2</v>
      </c>
      <c r="Q34" s="309">
        <f>_xlfn.XLOOKUP($E34,'미래성장팀 년간물량 변환'!$E$7:$E$20,'미래성장팀 년간물량 변환'!AE$7:AE$20,0,0)</f>
        <v>2</v>
      </c>
      <c r="R34" s="309">
        <f>_xlfn.XLOOKUP($E34,'미래성장팀 년간물량 변환'!$E$7:$E$20,'미래성장팀 년간물량 변환'!AF$7:AF$20,0,0)</f>
        <v>2</v>
      </c>
      <c r="S34" s="309">
        <f>_xlfn.XLOOKUP($E34,'미래성장팀 년간물량 변환'!$E$7:$E$20,'미래성장팀 년간물량 변환'!AG$7:AG$20,0,0)</f>
        <v>2</v>
      </c>
      <c r="T34" s="309">
        <f>_xlfn.XLOOKUP($E34,'미래성장팀 년간물량 변환'!$E$7:$E$20,'미래성장팀 년간물량 변환'!AH$7:AH$20,0,0)</f>
        <v>2</v>
      </c>
      <c r="U34" s="310">
        <f>_xlfn.XLOOKUP($E34,'미래성장팀 년간물량 변환'!$E$7:$E$20,'미래성장팀 년간물량 변환'!AI$7:AI$20,0,0)</f>
        <v>2</v>
      </c>
      <c r="V34" s="311">
        <f t="shared" si="0"/>
        <v>30</v>
      </c>
      <c r="W34" s="292" t="s">
        <v>254</v>
      </c>
      <c r="Y34" s="327" t="s">
        <v>271</v>
      </c>
      <c r="AB34" s="38">
        <f t="shared" si="1"/>
        <v>9</v>
      </c>
      <c r="AC34" s="38">
        <f t="shared" si="2"/>
        <v>9</v>
      </c>
      <c r="AD34" s="38">
        <f t="shared" si="3"/>
        <v>6</v>
      </c>
      <c r="AE34" s="38">
        <f t="shared" si="4"/>
        <v>6</v>
      </c>
    </row>
    <row r="35" spans="1:31" x14ac:dyDescent="0.4">
      <c r="A35" s="38">
        <v>31</v>
      </c>
      <c r="C35" s="293"/>
      <c r="D35" s="293"/>
      <c r="E35" s="322"/>
      <c r="F35" s="330">
        <f>F34</f>
        <v>6</v>
      </c>
      <c r="G35" s="330" t="s">
        <v>257</v>
      </c>
      <c r="H35" s="296"/>
      <c r="I35" s="297" t="s">
        <v>259</v>
      </c>
      <c r="J35" s="298">
        <v>2</v>
      </c>
      <c r="K35" s="328">
        <v>3</v>
      </c>
      <c r="L35" s="328"/>
      <c r="M35" s="300">
        <v>7</v>
      </c>
      <c r="N35" s="299">
        <v>3</v>
      </c>
      <c r="O35" s="299">
        <v>3</v>
      </c>
      <c r="P35" s="299">
        <v>2</v>
      </c>
      <c r="Q35" s="299">
        <v>2</v>
      </c>
      <c r="R35" s="299">
        <v>2</v>
      </c>
      <c r="S35" s="299">
        <v>2</v>
      </c>
      <c r="T35" s="299">
        <v>2</v>
      </c>
      <c r="U35" s="301"/>
      <c r="V35" s="302">
        <f t="shared" si="0"/>
        <v>28</v>
      </c>
      <c r="W35" s="327" t="s">
        <v>396</v>
      </c>
      <c r="X35" s="327">
        <v>5</v>
      </c>
      <c r="Y35" s="327" t="s">
        <v>272</v>
      </c>
      <c r="AB35" s="38">
        <f t="shared" si="1"/>
        <v>5</v>
      </c>
      <c r="AC35" s="38">
        <f t="shared" si="2"/>
        <v>13</v>
      </c>
      <c r="AD35" s="38">
        <f t="shared" si="3"/>
        <v>6</v>
      </c>
      <c r="AE35" s="38">
        <f t="shared" si="4"/>
        <v>4</v>
      </c>
    </row>
    <row r="36" spans="1:31" hidden="1" outlineLevel="1" x14ac:dyDescent="0.4">
      <c r="A36" s="38">
        <v>32</v>
      </c>
      <c r="C36" s="293"/>
      <c r="D36" s="293"/>
      <c r="E36" s="319" t="s">
        <v>273</v>
      </c>
      <c r="F36" s="330">
        <v>6</v>
      </c>
      <c r="G36" s="295" t="s">
        <v>252</v>
      </c>
      <c r="H36" s="306">
        <v>100000</v>
      </c>
      <c r="I36" s="307" t="s">
        <v>258</v>
      </c>
      <c r="J36" s="308">
        <f>_xlfn.XLOOKUP($E36,'미래성장팀 년간물량 변환'!$E$7:$E$20,'미래성장팀 년간물량 변환'!X$7:X$20,0,0)</f>
        <v>0</v>
      </c>
      <c r="K36" s="309">
        <f>_xlfn.XLOOKUP($E36,'미래성장팀 년간물량 변환'!$E$7:$E$20,'미래성장팀 년간물량 변환'!Y$7:Y$20,0,0)</f>
        <v>0</v>
      </c>
      <c r="L36" s="309">
        <f>_xlfn.XLOOKUP($E36,'미래성장팀 년간물량 변환'!$E$7:$E$20,'미래성장팀 년간물량 변환'!Z$7:Z$20,0,0)</f>
        <v>0</v>
      </c>
      <c r="M36" s="309">
        <f>_xlfn.XLOOKUP($E36,'미래성장팀 년간물량 변환'!$E$7:$E$20,'미래성장팀 년간물량 변환'!AA$7:AA$20,0,0)</f>
        <v>0</v>
      </c>
      <c r="N36" s="309">
        <f>_xlfn.XLOOKUP($E36,'미래성장팀 년간물량 변환'!$E$7:$E$20,'미래성장팀 년간물량 변환'!AB$7:AB$20,0,0)</f>
        <v>0</v>
      </c>
      <c r="O36" s="309">
        <f>_xlfn.XLOOKUP($E36,'미래성장팀 년간물량 변환'!$E$7:$E$20,'미래성장팀 년간물량 변환'!AC$7:AC$20,0,0)</f>
        <v>0</v>
      </c>
      <c r="P36" s="309">
        <f>_xlfn.XLOOKUP($E36,'미래성장팀 년간물량 변환'!$E$7:$E$20,'미래성장팀 년간물량 변환'!AD$7:AD$20,0,0)</f>
        <v>0</v>
      </c>
      <c r="Q36" s="309">
        <f>_xlfn.XLOOKUP($E36,'미래성장팀 년간물량 변환'!$E$7:$E$20,'미래성장팀 년간물량 변환'!AE$7:AE$20,0,0)</f>
        <v>0</v>
      </c>
      <c r="R36" s="309">
        <f>_xlfn.XLOOKUP($E36,'미래성장팀 년간물량 변환'!$E$7:$E$20,'미래성장팀 년간물량 변환'!AF$7:AF$20,0,0)</f>
        <v>0</v>
      </c>
      <c r="S36" s="309">
        <f>_xlfn.XLOOKUP($E36,'미래성장팀 년간물량 변환'!$E$7:$E$20,'미래성장팀 년간물량 변환'!AG$7:AG$20,0,0)</f>
        <v>0</v>
      </c>
      <c r="T36" s="309">
        <f>_xlfn.XLOOKUP($E36,'미래성장팀 년간물량 변환'!$E$7:$E$20,'미래성장팀 년간물량 변환'!AH$7:AH$20,0,0)</f>
        <v>0</v>
      </c>
      <c r="U36" s="310">
        <f>_xlfn.XLOOKUP($E36,'미래성장팀 년간물량 변환'!$E$7:$E$20,'미래성장팀 년간물량 변환'!AI$7:AI$20,0,0)</f>
        <v>0</v>
      </c>
      <c r="V36" s="311">
        <f t="shared" si="0"/>
        <v>0</v>
      </c>
      <c r="AB36" s="38">
        <f t="shared" si="1"/>
        <v>0</v>
      </c>
      <c r="AC36" s="38">
        <f t="shared" si="2"/>
        <v>0</v>
      </c>
      <c r="AD36" s="38">
        <f t="shared" si="3"/>
        <v>0</v>
      </c>
      <c r="AE36" s="38">
        <f t="shared" si="4"/>
        <v>0</v>
      </c>
    </row>
    <row r="37" spans="1:31" hidden="1" outlineLevel="1" x14ac:dyDescent="0.4">
      <c r="A37" s="38">
        <v>33</v>
      </c>
      <c r="C37" s="293"/>
      <c r="D37" s="293"/>
      <c r="E37" s="322"/>
      <c r="F37" s="330">
        <f>F36</f>
        <v>6</v>
      </c>
      <c r="G37" s="295" t="s">
        <v>252</v>
      </c>
      <c r="H37" s="296"/>
      <c r="I37" s="297" t="s">
        <v>259</v>
      </c>
      <c r="J37" s="298"/>
      <c r="K37" s="299"/>
      <c r="L37" s="299"/>
      <c r="M37" s="299"/>
      <c r="N37" s="299"/>
      <c r="O37" s="299"/>
      <c r="P37" s="299"/>
      <c r="Q37" s="299"/>
      <c r="R37" s="299"/>
      <c r="S37" s="299"/>
      <c r="T37" s="299"/>
      <c r="U37" s="301"/>
      <c r="V37" s="302">
        <f t="shared" si="0"/>
        <v>0</v>
      </c>
      <c r="AB37" s="38">
        <f t="shared" si="1"/>
        <v>0</v>
      </c>
      <c r="AC37" s="38">
        <f t="shared" si="2"/>
        <v>0</v>
      </c>
      <c r="AD37" s="38">
        <f t="shared" si="3"/>
        <v>0</v>
      </c>
      <c r="AE37" s="38">
        <f t="shared" si="4"/>
        <v>0</v>
      </c>
    </row>
    <row r="38" spans="1:31" hidden="1" outlineLevel="1" x14ac:dyDescent="0.4">
      <c r="A38" s="38">
        <v>34</v>
      </c>
      <c r="C38" s="293"/>
      <c r="D38" s="303"/>
      <c r="E38" s="319" t="s">
        <v>274</v>
      </c>
      <c r="F38" s="330">
        <v>4</v>
      </c>
      <c r="G38" s="330" t="s">
        <v>257</v>
      </c>
      <c r="H38" s="306">
        <v>24000</v>
      </c>
      <c r="I38" s="307" t="s">
        <v>258</v>
      </c>
      <c r="J38" s="308">
        <f>_xlfn.XLOOKUP($E38,'미래성장팀 년간물량 변환'!$E$7:$E$20,'미래성장팀 년간물량 변환'!X$7:X$20,0,0)</f>
        <v>0</v>
      </c>
      <c r="K38" s="309">
        <f>_xlfn.XLOOKUP($E38,'미래성장팀 년간물량 변환'!$E$7:$E$20,'미래성장팀 년간물량 변환'!Y$7:Y$20,0,0)</f>
        <v>0</v>
      </c>
      <c r="L38" s="309">
        <f>_xlfn.XLOOKUP($E38,'미래성장팀 년간물량 변환'!$E$7:$E$20,'미래성장팀 년간물량 변환'!Z$7:Z$20,0,0)</f>
        <v>0</v>
      </c>
      <c r="M38" s="309">
        <f>_xlfn.XLOOKUP($E38,'미래성장팀 년간물량 변환'!$E$7:$E$20,'미래성장팀 년간물량 변환'!AA$7:AA$20,0,0)</f>
        <v>0</v>
      </c>
      <c r="N38" s="309">
        <f>_xlfn.XLOOKUP($E38,'미래성장팀 년간물량 변환'!$E$7:$E$20,'미래성장팀 년간물량 변환'!AB$7:AB$20,0,0)</f>
        <v>0</v>
      </c>
      <c r="O38" s="309">
        <f>_xlfn.XLOOKUP($E38,'미래성장팀 년간물량 변환'!$E$7:$E$20,'미래성장팀 년간물량 변환'!AC$7:AC$20,0,0)</f>
        <v>0</v>
      </c>
      <c r="P38" s="309">
        <f>_xlfn.XLOOKUP($E38,'미래성장팀 년간물량 변환'!$E$7:$E$20,'미래성장팀 년간물량 변환'!AD$7:AD$20,0,0)</f>
        <v>0</v>
      </c>
      <c r="Q38" s="309">
        <f>_xlfn.XLOOKUP($E38,'미래성장팀 년간물량 변환'!$E$7:$E$20,'미래성장팀 년간물량 변환'!AE$7:AE$20,0,0)</f>
        <v>0</v>
      </c>
      <c r="R38" s="309">
        <f>_xlfn.XLOOKUP($E38,'미래성장팀 년간물량 변환'!$E$7:$E$20,'미래성장팀 년간물량 변환'!AF$7:AF$20,0,0)</f>
        <v>0</v>
      </c>
      <c r="S38" s="309">
        <f>_xlfn.XLOOKUP($E38,'미래성장팀 년간물량 변환'!$E$7:$E$20,'미래성장팀 년간물량 변환'!AG$7:AG$20,0,0)</f>
        <v>0</v>
      </c>
      <c r="T38" s="309">
        <f>_xlfn.XLOOKUP($E38,'미래성장팀 년간물량 변환'!$E$7:$E$20,'미래성장팀 년간물량 변환'!AH$7:AH$20,0,0)</f>
        <v>0</v>
      </c>
      <c r="U38" s="310">
        <f>_xlfn.XLOOKUP($E38,'미래성장팀 년간물량 변환'!$E$7:$E$20,'미래성장팀 년간물량 변환'!AI$7:AI$20,0,0)</f>
        <v>0</v>
      </c>
      <c r="V38" s="311">
        <f t="shared" si="0"/>
        <v>0</v>
      </c>
      <c r="AB38" s="38">
        <f t="shared" si="1"/>
        <v>0</v>
      </c>
      <c r="AC38" s="38">
        <f t="shared" si="2"/>
        <v>0</v>
      </c>
      <c r="AD38" s="38">
        <f t="shared" si="3"/>
        <v>0</v>
      </c>
      <c r="AE38" s="38">
        <f t="shared" si="4"/>
        <v>0</v>
      </c>
    </row>
    <row r="39" spans="1:31" hidden="1" outlineLevel="1" x14ac:dyDescent="0.4">
      <c r="A39" s="38">
        <v>35</v>
      </c>
      <c r="C39" s="293"/>
      <c r="D39" s="293"/>
      <c r="E39" s="322"/>
      <c r="F39" s="330">
        <f>F38</f>
        <v>4</v>
      </c>
      <c r="G39" s="330" t="s">
        <v>257</v>
      </c>
      <c r="H39" s="296"/>
      <c r="I39" s="297" t="s">
        <v>259</v>
      </c>
      <c r="J39" s="298"/>
      <c r="K39" s="299"/>
      <c r="L39" s="299"/>
      <c r="M39" s="299"/>
      <c r="N39" s="299"/>
      <c r="O39" s="299"/>
      <c r="P39" s="299"/>
      <c r="Q39" s="299"/>
      <c r="R39" s="299"/>
      <c r="S39" s="299"/>
      <c r="T39" s="299"/>
      <c r="U39" s="301"/>
      <c r="V39" s="302">
        <f t="shared" si="0"/>
        <v>0</v>
      </c>
      <c r="AB39" s="38">
        <f t="shared" si="1"/>
        <v>0</v>
      </c>
      <c r="AC39" s="38">
        <f t="shared" si="2"/>
        <v>0</v>
      </c>
      <c r="AD39" s="38">
        <f t="shared" si="3"/>
        <v>0</v>
      </c>
      <c r="AE39" s="38">
        <f t="shared" si="4"/>
        <v>0</v>
      </c>
    </row>
    <row r="40" spans="1:31" hidden="1" outlineLevel="1" x14ac:dyDescent="0.4">
      <c r="A40" s="38">
        <v>36</v>
      </c>
      <c r="C40" s="293"/>
      <c r="D40" s="303"/>
      <c r="E40" s="319" t="s">
        <v>275</v>
      </c>
      <c r="F40" s="330">
        <v>12</v>
      </c>
      <c r="G40" s="330" t="s">
        <v>257</v>
      </c>
      <c r="H40" s="306">
        <v>18000</v>
      </c>
      <c r="I40" s="307" t="s">
        <v>258</v>
      </c>
      <c r="J40" s="308">
        <f>_xlfn.XLOOKUP($E40,'미래성장팀 년간물량 변환'!$E$7:$E$20,'미래성장팀 년간물량 변환'!X$7:X$20,0,0)</f>
        <v>0</v>
      </c>
      <c r="K40" s="309">
        <f>_xlfn.XLOOKUP($E40,'미래성장팀 년간물량 변환'!$E$7:$E$20,'미래성장팀 년간물량 변환'!Y$7:Y$20,0,0)</f>
        <v>0</v>
      </c>
      <c r="L40" s="309">
        <f>_xlfn.XLOOKUP($E40,'미래성장팀 년간물량 변환'!$E$7:$E$20,'미래성장팀 년간물량 변환'!Z$7:Z$20,0,0)</f>
        <v>0</v>
      </c>
      <c r="M40" s="309">
        <f>_xlfn.XLOOKUP($E40,'미래성장팀 년간물량 변환'!$E$7:$E$20,'미래성장팀 년간물량 변환'!AA$7:AA$20,0,0)</f>
        <v>0</v>
      </c>
      <c r="N40" s="309">
        <f>_xlfn.XLOOKUP($E40,'미래성장팀 년간물량 변환'!$E$7:$E$20,'미래성장팀 년간물량 변환'!AB$7:AB$20,0,0)</f>
        <v>0</v>
      </c>
      <c r="O40" s="309">
        <f>_xlfn.XLOOKUP($E40,'미래성장팀 년간물량 변환'!$E$7:$E$20,'미래성장팀 년간물량 변환'!AC$7:AC$20,0,0)</f>
        <v>0</v>
      </c>
      <c r="P40" s="309">
        <f>_xlfn.XLOOKUP($E40,'미래성장팀 년간물량 변환'!$E$7:$E$20,'미래성장팀 년간물량 변환'!AD$7:AD$20,0,0)</f>
        <v>0</v>
      </c>
      <c r="Q40" s="309">
        <f>_xlfn.XLOOKUP($E40,'미래성장팀 년간물량 변환'!$E$7:$E$20,'미래성장팀 년간물량 변환'!AE$7:AE$20,0,0)</f>
        <v>0</v>
      </c>
      <c r="R40" s="309">
        <f>_xlfn.XLOOKUP($E40,'미래성장팀 년간물량 변환'!$E$7:$E$20,'미래성장팀 년간물량 변환'!AF$7:AF$20,0,0)</f>
        <v>0</v>
      </c>
      <c r="S40" s="309">
        <f>_xlfn.XLOOKUP($E40,'미래성장팀 년간물량 변환'!$E$7:$E$20,'미래성장팀 년간물량 변환'!AG$7:AG$20,0,0)</f>
        <v>0</v>
      </c>
      <c r="T40" s="309">
        <f>_xlfn.XLOOKUP($E40,'미래성장팀 년간물량 변환'!$E$7:$E$20,'미래성장팀 년간물량 변환'!AH$7:AH$20,0,0)</f>
        <v>0</v>
      </c>
      <c r="U40" s="310">
        <f>_xlfn.XLOOKUP($E40,'미래성장팀 년간물량 변환'!$E$7:$E$20,'미래성장팀 년간물량 변환'!AI$7:AI$20,0,0)</f>
        <v>0</v>
      </c>
      <c r="V40" s="311">
        <f t="shared" ref="V40:V57" si="5">SUM(J40:U40)</f>
        <v>0</v>
      </c>
      <c r="AB40" s="38">
        <f t="shared" si="1"/>
        <v>0</v>
      </c>
      <c r="AC40" s="38">
        <f t="shared" si="2"/>
        <v>0</v>
      </c>
      <c r="AD40" s="38">
        <f t="shared" si="3"/>
        <v>0</v>
      </c>
      <c r="AE40" s="38">
        <f t="shared" si="4"/>
        <v>0</v>
      </c>
    </row>
    <row r="41" spans="1:31" hidden="1" outlineLevel="1" x14ac:dyDescent="0.4">
      <c r="A41" s="38">
        <v>37</v>
      </c>
      <c r="C41" s="293"/>
      <c r="D41" s="293"/>
      <c r="E41" s="322"/>
      <c r="F41" s="330">
        <f>F40</f>
        <v>12</v>
      </c>
      <c r="G41" s="330" t="s">
        <v>257</v>
      </c>
      <c r="H41" s="296"/>
      <c r="I41" s="297" t="s">
        <v>259</v>
      </c>
      <c r="J41" s="298"/>
      <c r="K41" s="299"/>
      <c r="L41" s="299"/>
      <c r="M41" s="299"/>
      <c r="N41" s="299"/>
      <c r="O41" s="299"/>
      <c r="P41" s="299"/>
      <c r="Q41" s="299"/>
      <c r="R41" s="299"/>
      <c r="S41" s="299"/>
      <c r="T41" s="299"/>
      <c r="U41" s="301"/>
      <c r="V41" s="302">
        <f t="shared" si="5"/>
        <v>0</v>
      </c>
      <c r="AB41" s="38">
        <f t="shared" si="1"/>
        <v>0</v>
      </c>
      <c r="AC41" s="38">
        <f t="shared" si="2"/>
        <v>0</v>
      </c>
      <c r="AD41" s="38">
        <f t="shared" si="3"/>
        <v>0</v>
      </c>
      <c r="AE41" s="38">
        <f t="shared" si="4"/>
        <v>0</v>
      </c>
    </row>
    <row r="42" spans="1:31" hidden="1" outlineLevel="1" x14ac:dyDescent="0.4">
      <c r="A42" s="38">
        <v>38</v>
      </c>
      <c r="C42" s="293"/>
      <c r="D42" s="303"/>
      <c r="E42" s="319" t="s">
        <v>276</v>
      </c>
      <c r="F42" s="330">
        <v>12</v>
      </c>
      <c r="G42" s="330" t="s">
        <v>257</v>
      </c>
      <c r="H42" s="306">
        <v>12000</v>
      </c>
      <c r="I42" s="307" t="s">
        <v>258</v>
      </c>
      <c r="J42" s="308">
        <f>_xlfn.XLOOKUP($E42,'미래성장팀 년간물량 변환'!$E$7:$E$20,'미래성장팀 년간물량 변환'!X$7:X$20,0,0)</f>
        <v>0</v>
      </c>
      <c r="K42" s="309">
        <f>_xlfn.XLOOKUP($E42,'미래성장팀 년간물량 변환'!$E$7:$E$20,'미래성장팀 년간물량 변환'!Y$7:Y$20,0,0)</f>
        <v>0</v>
      </c>
      <c r="L42" s="309">
        <f>_xlfn.XLOOKUP($E42,'미래성장팀 년간물량 변환'!$E$7:$E$20,'미래성장팀 년간물량 변환'!Z$7:Z$20,0,0)</f>
        <v>0</v>
      </c>
      <c r="M42" s="309">
        <f>_xlfn.XLOOKUP($E42,'미래성장팀 년간물량 변환'!$E$7:$E$20,'미래성장팀 년간물량 변환'!AA$7:AA$20,0,0)</f>
        <v>0</v>
      </c>
      <c r="N42" s="309">
        <f>_xlfn.XLOOKUP($E42,'미래성장팀 년간물량 변환'!$E$7:$E$20,'미래성장팀 년간물량 변환'!AB$7:AB$20,0,0)</f>
        <v>0</v>
      </c>
      <c r="O42" s="309">
        <f>_xlfn.XLOOKUP($E42,'미래성장팀 년간물량 변환'!$E$7:$E$20,'미래성장팀 년간물량 변환'!AC$7:AC$20,0,0)</f>
        <v>0</v>
      </c>
      <c r="P42" s="309">
        <f>_xlfn.XLOOKUP($E42,'미래성장팀 년간물량 변환'!$E$7:$E$20,'미래성장팀 년간물량 변환'!AD$7:AD$20,0,0)</f>
        <v>0</v>
      </c>
      <c r="Q42" s="309">
        <f>_xlfn.XLOOKUP($E42,'미래성장팀 년간물량 변환'!$E$7:$E$20,'미래성장팀 년간물량 변환'!AE$7:AE$20,0,0)</f>
        <v>0</v>
      </c>
      <c r="R42" s="309">
        <f>_xlfn.XLOOKUP($E42,'미래성장팀 년간물량 변환'!$E$7:$E$20,'미래성장팀 년간물량 변환'!AF$7:AF$20,0,0)</f>
        <v>0</v>
      </c>
      <c r="S42" s="309">
        <f>_xlfn.XLOOKUP($E42,'미래성장팀 년간물량 변환'!$E$7:$E$20,'미래성장팀 년간물량 변환'!AG$7:AG$20,0,0)</f>
        <v>0</v>
      </c>
      <c r="T42" s="309">
        <f>_xlfn.XLOOKUP($E42,'미래성장팀 년간물량 변환'!$E$7:$E$20,'미래성장팀 년간물량 변환'!AH$7:AH$20,0,0)</f>
        <v>0</v>
      </c>
      <c r="U42" s="310">
        <f>_xlfn.XLOOKUP($E42,'미래성장팀 년간물량 변환'!$E$7:$E$20,'미래성장팀 년간물량 변환'!AI$7:AI$20,0,0)</f>
        <v>0</v>
      </c>
      <c r="V42" s="311">
        <f t="shared" si="5"/>
        <v>0</v>
      </c>
      <c r="AB42" s="38">
        <f t="shared" si="1"/>
        <v>0</v>
      </c>
      <c r="AC42" s="38">
        <f t="shared" si="2"/>
        <v>0</v>
      </c>
      <c r="AD42" s="38">
        <f t="shared" si="3"/>
        <v>0</v>
      </c>
      <c r="AE42" s="38">
        <f t="shared" si="4"/>
        <v>0</v>
      </c>
    </row>
    <row r="43" spans="1:31" hidden="1" outlineLevel="1" x14ac:dyDescent="0.4">
      <c r="A43" s="38">
        <v>39</v>
      </c>
      <c r="C43" s="293"/>
      <c r="D43" s="293"/>
      <c r="E43" s="322"/>
      <c r="F43" s="330">
        <f>F42</f>
        <v>12</v>
      </c>
      <c r="G43" s="330" t="s">
        <v>257</v>
      </c>
      <c r="H43" s="296"/>
      <c r="I43" s="297" t="s">
        <v>259</v>
      </c>
      <c r="J43" s="298"/>
      <c r="K43" s="299"/>
      <c r="L43" s="299"/>
      <c r="M43" s="299"/>
      <c r="N43" s="299"/>
      <c r="O43" s="299"/>
      <c r="P43" s="299"/>
      <c r="Q43" s="299"/>
      <c r="R43" s="299"/>
      <c r="S43" s="299"/>
      <c r="T43" s="299"/>
      <c r="U43" s="301"/>
      <c r="V43" s="302">
        <f t="shared" si="5"/>
        <v>0</v>
      </c>
      <c r="AB43" s="38">
        <f t="shared" si="1"/>
        <v>0</v>
      </c>
      <c r="AC43" s="38">
        <f t="shared" si="2"/>
        <v>0</v>
      </c>
      <c r="AD43" s="38">
        <f t="shared" si="3"/>
        <v>0</v>
      </c>
      <c r="AE43" s="38">
        <f t="shared" si="4"/>
        <v>0</v>
      </c>
    </row>
    <row r="44" spans="1:31" hidden="1" outlineLevel="1" x14ac:dyDescent="0.4">
      <c r="A44" s="38">
        <v>40</v>
      </c>
      <c r="C44" s="293"/>
      <c r="D44" s="303"/>
      <c r="E44" s="319" t="s">
        <v>277</v>
      </c>
      <c r="F44" s="330">
        <v>12</v>
      </c>
      <c r="G44" s="330" t="s">
        <v>257</v>
      </c>
      <c r="H44" s="306">
        <v>15000</v>
      </c>
      <c r="I44" s="307" t="s">
        <v>258</v>
      </c>
      <c r="J44" s="308">
        <f>_xlfn.XLOOKUP($E44,'미래성장팀 년간물량 변환'!$E$7:$E$20,'미래성장팀 년간물량 변환'!X$7:X$20,0,0)</f>
        <v>0</v>
      </c>
      <c r="K44" s="309">
        <f>_xlfn.XLOOKUP($E44,'미래성장팀 년간물량 변환'!$E$7:$E$20,'미래성장팀 년간물량 변환'!Y$7:Y$20,0,0)</f>
        <v>0</v>
      </c>
      <c r="L44" s="309">
        <f>_xlfn.XLOOKUP($E44,'미래성장팀 년간물량 변환'!$E$7:$E$20,'미래성장팀 년간물량 변환'!Z$7:Z$20,0,0)</f>
        <v>0</v>
      </c>
      <c r="M44" s="309">
        <f>_xlfn.XLOOKUP($E44,'미래성장팀 년간물량 변환'!$E$7:$E$20,'미래성장팀 년간물량 변환'!AA$7:AA$20,0,0)</f>
        <v>0</v>
      </c>
      <c r="N44" s="309">
        <f>_xlfn.XLOOKUP($E44,'미래성장팀 년간물량 변환'!$E$7:$E$20,'미래성장팀 년간물량 변환'!AB$7:AB$20,0,0)</f>
        <v>0</v>
      </c>
      <c r="O44" s="309">
        <f>_xlfn.XLOOKUP($E44,'미래성장팀 년간물량 변환'!$E$7:$E$20,'미래성장팀 년간물량 변환'!AC$7:AC$20,0,0)</f>
        <v>0</v>
      </c>
      <c r="P44" s="309">
        <f>_xlfn.XLOOKUP($E44,'미래성장팀 년간물량 변환'!$E$7:$E$20,'미래성장팀 년간물량 변환'!AD$7:AD$20,0,0)</f>
        <v>0</v>
      </c>
      <c r="Q44" s="309">
        <f>_xlfn.XLOOKUP($E44,'미래성장팀 년간물량 변환'!$E$7:$E$20,'미래성장팀 년간물량 변환'!AE$7:AE$20,0,0)</f>
        <v>0</v>
      </c>
      <c r="R44" s="309">
        <f>_xlfn.XLOOKUP($E44,'미래성장팀 년간물량 변환'!$E$7:$E$20,'미래성장팀 년간물량 변환'!AF$7:AF$20,0,0)</f>
        <v>0</v>
      </c>
      <c r="S44" s="309">
        <f>_xlfn.XLOOKUP($E44,'미래성장팀 년간물량 변환'!$E$7:$E$20,'미래성장팀 년간물량 변환'!AG$7:AG$20,0,0)</f>
        <v>0</v>
      </c>
      <c r="T44" s="309">
        <f>_xlfn.XLOOKUP($E44,'미래성장팀 년간물량 변환'!$E$7:$E$20,'미래성장팀 년간물량 변환'!AH$7:AH$20,0,0)</f>
        <v>0</v>
      </c>
      <c r="U44" s="310">
        <f>_xlfn.XLOOKUP($E44,'미래성장팀 년간물량 변환'!$E$7:$E$20,'미래성장팀 년간물량 변환'!AI$7:AI$20,0,0)</f>
        <v>0</v>
      </c>
      <c r="V44" s="311">
        <f t="shared" si="5"/>
        <v>0</v>
      </c>
      <c r="AB44" s="38">
        <f t="shared" si="1"/>
        <v>0</v>
      </c>
      <c r="AC44" s="38">
        <f t="shared" si="2"/>
        <v>0</v>
      </c>
      <c r="AD44" s="38">
        <f t="shared" si="3"/>
        <v>0</v>
      </c>
      <c r="AE44" s="38">
        <f t="shared" si="4"/>
        <v>0</v>
      </c>
    </row>
    <row r="45" spans="1:31" hidden="1" outlineLevel="1" x14ac:dyDescent="0.4">
      <c r="A45" s="38">
        <v>41</v>
      </c>
      <c r="C45" s="293"/>
      <c r="D45" s="293"/>
      <c r="E45" s="322"/>
      <c r="F45" s="330">
        <f>F44</f>
        <v>12</v>
      </c>
      <c r="G45" s="330" t="s">
        <v>257</v>
      </c>
      <c r="H45" s="296"/>
      <c r="I45" s="297" t="s">
        <v>259</v>
      </c>
      <c r="J45" s="298"/>
      <c r="K45" s="299"/>
      <c r="L45" s="299"/>
      <c r="M45" s="299"/>
      <c r="N45" s="299"/>
      <c r="O45" s="299"/>
      <c r="P45" s="299"/>
      <c r="Q45" s="299"/>
      <c r="R45" s="299"/>
      <c r="S45" s="299"/>
      <c r="T45" s="299"/>
      <c r="U45" s="301"/>
      <c r="V45" s="302">
        <f t="shared" si="5"/>
        <v>0</v>
      </c>
      <c r="AB45" s="38">
        <f t="shared" si="1"/>
        <v>0</v>
      </c>
      <c r="AC45" s="38">
        <f t="shared" si="2"/>
        <v>0</v>
      </c>
      <c r="AD45" s="38">
        <f t="shared" si="3"/>
        <v>0</v>
      </c>
      <c r="AE45" s="38">
        <f t="shared" si="4"/>
        <v>0</v>
      </c>
    </row>
    <row r="46" spans="1:31" hidden="1" outlineLevel="1" x14ac:dyDescent="0.4">
      <c r="A46" s="38">
        <v>42</v>
      </c>
      <c r="C46" s="293"/>
      <c r="D46" s="303"/>
      <c r="E46" s="319" t="s">
        <v>278</v>
      </c>
      <c r="F46" s="330">
        <v>3</v>
      </c>
      <c r="G46" s="330" t="s">
        <v>257</v>
      </c>
      <c r="H46" s="306">
        <v>30000</v>
      </c>
      <c r="I46" s="307" t="s">
        <v>258</v>
      </c>
      <c r="J46" s="308">
        <f>_xlfn.XLOOKUP($E46,'미래성장팀 년간물량 변환'!$E$7:$E$20,'미래성장팀 년간물량 변환'!X$7:X$20,0,0)</f>
        <v>0</v>
      </c>
      <c r="K46" s="309">
        <f>_xlfn.XLOOKUP($E46,'미래성장팀 년간물량 변환'!$E$7:$E$20,'미래성장팀 년간물량 변환'!Y$7:Y$20,0,0)</f>
        <v>0</v>
      </c>
      <c r="L46" s="309">
        <f>_xlfn.XLOOKUP($E46,'미래성장팀 년간물량 변환'!$E$7:$E$20,'미래성장팀 년간물량 변환'!Z$7:Z$20,0,0)</f>
        <v>0</v>
      </c>
      <c r="M46" s="309">
        <f>_xlfn.XLOOKUP($E46,'미래성장팀 년간물량 변환'!$E$7:$E$20,'미래성장팀 년간물량 변환'!AA$7:AA$20,0,0)</f>
        <v>0</v>
      </c>
      <c r="N46" s="309">
        <f>_xlfn.XLOOKUP($E46,'미래성장팀 년간물량 변환'!$E$7:$E$20,'미래성장팀 년간물량 변환'!AB$7:AB$20,0,0)</f>
        <v>0</v>
      </c>
      <c r="O46" s="309">
        <f>_xlfn.XLOOKUP($E46,'미래성장팀 년간물량 변환'!$E$7:$E$20,'미래성장팀 년간물량 변환'!AC$7:AC$20,0,0)</f>
        <v>0</v>
      </c>
      <c r="P46" s="309">
        <f>_xlfn.XLOOKUP($E46,'미래성장팀 년간물량 변환'!$E$7:$E$20,'미래성장팀 년간물량 변환'!AD$7:AD$20,0,0)</f>
        <v>0</v>
      </c>
      <c r="Q46" s="309">
        <f>_xlfn.XLOOKUP($E46,'미래성장팀 년간물량 변환'!$E$7:$E$20,'미래성장팀 년간물량 변환'!AE$7:AE$20,0,0)</f>
        <v>0</v>
      </c>
      <c r="R46" s="309">
        <f>_xlfn.XLOOKUP($E46,'미래성장팀 년간물량 변환'!$E$7:$E$20,'미래성장팀 년간물량 변환'!AF$7:AF$20,0,0)</f>
        <v>0</v>
      </c>
      <c r="S46" s="309">
        <f>_xlfn.XLOOKUP($E46,'미래성장팀 년간물량 변환'!$E$7:$E$20,'미래성장팀 년간물량 변환'!AG$7:AG$20,0,0)</f>
        <v>0</v>
      </c>
      <c r="T46" s="309">
        <f>_xlfn.XLOOKUP($E46,'미래성장팀 년간물량 변환'!$E$7:$E$20,'미래성장팀 년간물량 변환'!AH$7:AH$20,0,0)</f>
        <v>0</v>
      </c>
      <c r="U46" s="310">
        <f>_xlfn.XLOOKUP($E46,'미래성장팀 년간물량 변환'!$E$7:$E$20,'미래성장팀 년간물량 변환'!AI$7:AI$20,0,0)</f>
        <v>0</v>
      </c>
      <c r="V46" s="311">
        <f t="shared" si="5"/>
        <v>0</v>
      </c>
      <c r="AB46" s="38">
        <f t="shared" si="1"/>
        <v>0</v>
      </c>
      <c r="AC46" s="38">
        <f t="shared" si="2"/>
        <v>0</v>
      </c>
      <c r="AD46" s="38">
        <f t="shared" si="3"/>
        <v>0</v>
      </c>
      <c r="AE46" s="38">
        <f t="shared" si="4"/>
        <v>0</v>
      </c>
    </row>
    <row r="47" spans="1:31" hidden="1" outlineLevel="1" x14ac:dyDescent="0.4">
      <c r="A47" s="38">
        <v>43</v>
      </c>
      <c r="C47" s="293"/>
      <c r="D47" s="293"/>
      <c r="E47" s="322"/>
      <c r="F47" s="330">
        <f>F46</f>
        <v>3</v>
      </c>
      <c r="G47" s="330" t="s">
        <v>257</v>
      </c>
      <c r="H47" s="296"/>
      <c r="I47" s="297" t="s">
        <v>259</v>
      </c>
      <c r="J47" s="298"/>
      <c r="K47" s="299"/>
      <c r="L47" s="299"/>
      <c r="M47" s="299"/>
      <c r="N47" s="299"/>
      <c r="O47" s="299"/>
      <c r="P47" s="299"/>
      <c r="Q47" s="299"/>
      <c r="R47" s="299"/>
      <c r="S47" s="299"/>
      <c r="T47" s="299"/>
      <c r="U47" s="301"/>
      <c r="V47" s="302">
        <f t="shared" si="5"/>
        <v>0</v>
      </c>
      <c r="AB47" s="38">
        <f t="shared" si="1"/>
        <v>0</v>
      </c>
      <c r="AC47" s="38">
        <f t="shared" si="2"/>
        <v>0</v>
      </c>
      <c r="AD47" s="38">
        <f t="shared" si="3"/>
        <v>0</v>
      </c>
      <c r="AE47" s="38">
        <f t="shared" si="4"/>
        <v>0</v>
      </c>
    </row>
    <row r="48" spans="1:31" hidden="1" outlineLevel="1" x14ac:dyDescent="0.4">
      <c r="A48" s="38">
        <v>44</v>
      </c>
      <c r="C48" s="293"/>
      <c r="D48" s="303"/>
      <c r="E48" s="319" t="s">
        <v>279</v>
      </c>
      <c r="F48" s="330">
        <v>3</v>
      </c>
      <c r="G48" s="330" t="s">
        <v>257</v>
      </c>
      <c r="H48" s="306">
        <v>15000</v>
      </c>
      <c r="I48" s="307" t="s">
        <v>258</v>
      </c>
      <c r="J48" s="308">
        <f>_xlfn.XLOOKUP($E48,'미래성장팀 년간물량 변환'!$E$7:$E$20,'미래성장팀 년간물량 변환'!X$7:X$20,0,0)</f>
        <v>0</v>
      </c>
      <c r="K48" s="309">
        <f>_xlfn.XLOOKUP($E48,'미래성장팀 년간물량 변환'!$E$7:$E$20,'미래성장팀 년간물량 변환'!Y$7:Y$20,0,0)</f>
        <v>0</v>
      </c>
      <c r="L48" s="309">
        <f>_xlfn.XLOOKUP($E48,'미래성장팀 년간물량 변환'!$E$7:$E$20,'미래성장팀 년간물량 변환'!Z$7:Z$20,0,0)</f>
        <v>0</v>
      </c>
      <c r="M48" s="309">
        <f>_xlfn.XLOOKUP($E48,'미래성장팀 년간물량 변환'!$E$7:$E$20,'미래성장팀 년간물량 변환'!AA$7:AA$20,0,0)</f>
        <v>0</v>
      </c>
      <c r="N48" s="309">
        <f>_xlfn.XLOOKUP($E48,'미래성장팀 년간물량 변환'!$E$7:$E$20,'미래성장팀 년간물량 변환'!AB$7:AB$20,0,0)</f>
        <v>0</v>
      </c>
      <c r="O48" s="309">
        <f>_xlfn.XLOOKUP($E48,'미래성장팀 년간물량 변환'!$E$7:$E$20,'미래성장팀 년간물량 변환'!AC$7:AC$20,0,0)</f>
        <v>0</v>
      </c>
      <c r="P48" s="309">
        <f>_xlfn.XLOOKUP($E48,'미래성장팀 년간물량 변환'!$E$7:$E$20,'미래성장팀 년간물량 변환'!AD$7:AD$20,0,0)</f>
        <v>0</v>
      </c>
      <c r="Q48" s="309">
        <f>_xlfn.XLOOKUP($E48,'미래성장팀 년간물량 변환'!$E$7:$E$20,'미래성장팀 년간물량 변환'!AE$7:AE$20,0,0)</f>
        <v>0</v>
      </c>
      <c r="R48" s="309">
        <f>_xlfn.XLOOKUP($E48,'미래성장팀 년간물량 변환'!$E$7:$E$20,'미래성장팀 년간물량 변환'!AF$7:AF$20,0,0)</f>
        <v>0</v>
      </c>
      <c r="S48" s="309">
        <f>_xlfn.XLOOKUP($E48,'미래성장팀 년간물량 변환'!$E$7:$E$20,'미래성장팀 년간물량 변환'!AG$7:AG$20,0,0)</f>
        <v>0</v>
      </c>
      <c r="T48" s="309">
        <f>_xlfn.XLOOKUP($E48,'미래성장팀 년간물량 변환'!$E$7:$E$20,'미래성장팀 년간물량 변환'!AH$7:AH$20,0,0)</f>
        <v>0</v>
      </c>
      <c r="U48" s="310">
        <f>_xlfn.XLOOKUP($E48,'미래성장팀 년간물량 변환'!$E$7:$E$20,'미래성장팀 년간물량 변환'!AI$7:AI$20,0,0)</f>
        <v>0</v>
      </c>
      <c r="V48" s="311">
        <f t="shared" si="5"/>
        <v>0</v>
      </c>
      <c r="AB48" s="38">
        <f t="shared" si="1"/>
        <v>0</v>
      </c>
      <c r="AC48" s="38">
        <f t="shared" si="2"/>
        <v>0</v>
      </c>
      <c r="AD48" s="38">
        <f t="shared" si="3"/>
        <v>0</v>
      </c>
      <c r="AE48" s="38">
        <f t="shared" si="4"/>
        <v>0</v>
      </c>
    </row>
    <row r="49" spans="1:31" hidden="1" outlineLevel="1" x14ac:dyDescent="0.4">
      <c r="A49" s="38">
        <v>45</v>
      </c>
      <c r="C49" s="293"/>
      <c r="D49" s="293"/>
      <c r="E49" s="322"/>
      <c r="F49" s="330">
        <f>F48</f>
        <v>3</v>
      </c>
      <c r="G49" s="330" t="s">
        <v>257</v>
      </c>
      <c r="H49" s="296"/>
      <c r="I49" s="297" t="s">
        <v>259</v>
      </c>
      <c r="J49" s="298"/>
      <c r="K49" s="299"/>
      <c r="L49" s="299"/>
      <c r="M49" s="299"/>
      <c r="N49" s="299"/>
      <c r="O49" s="299"/>
      <c r="P49" s="299"/>
      <c r="Q49" s="299"/>
      <c r="R49" s="299"/>
      <c r="S49" s="299"/>
      <c r="T49" s="299"/>
      <c r="U49" s="301"/>
      <c r="V49" s="302">
        <f t="shared" si="5"/>
        <v>0</v>
      </c>
      <c r="AB49" s="38">
        <f t="shared" si="1"/>
        <v>0</v>
      </c>
      <c r="AC49" s="38">
        <f t="shared" si="2"/>
        <v>0</v>
      </c>
      <c r="AD49" s="38">
        <f t="shared" si="3"/>
        <v>0</v>
      </c>
      <c r="AE49" s="38">
        <f t="shared" si="4"/>
        <v>0</v>
      </c>
    </row>
    <row r="50" spans="1:31" hidden="1" outlineLevel="1" x14ac:dyDescent="0.4">
      <c r="A50" s="38">
        <v>46</v>
      </c>
      <c r="C50" s="293"/>
      <c r="D50" s="303"/>
      <c r="E50" s="319" t="s">
        <v>280</v>
      </c>
      <c r="F50" s="330">
        <v>2</v>
      </c>
      <c r="G50" s="330" t="s">
        <v>257</v>
      </c>
      <c r="H50" s="306">
        <v>30000</v>
      </c>
      <c r="I50" s="307" t="s">
        <v>258</v>
      </c>
      <c r="J50" s="308">
        <f>_xlfn.XLOOKUP($E50,'미래성장팀 년간물량 변환'!$E$7:$E$20,'미래성장팀 년간물량 변환'!X$7:X$20,0,0)</f>
        <v>0</v>
      </c>
      <c r="K50" s="309">
        <f>_xlfn.XLOOKUP($E50,'미래성장팀 년간물량 변환'!$E$7:$E$20,'미래성장팀 년간물량 변환'!Y$7:Y$20,0,0)</f>
        <v>0</v>
      </c>
      <c r="L50" s="309">
        <f>_xlfn.XLOOKUP($E50,'미래성장팀 년간물량 변환'!$E$7:$E$20,'미래성장팀 년간물량 변환'!Z$7:Z$20,0,0)</f>
        <v>0</v>
      </c>
      <c r="M50" s="309">
        <f>_xlfn.XLOOKUP($E50,'미래성장팀 년간물량 변환'!$E$7:$E$20,'미래성장팀 년간물량 변환'!AA$7:AA$20,0,0)</f>
        <v>0</v>
      </c>
      <c r="N50" s="309">
        <f>_xlfn.XLOOKUP($E50,'미래성장팀 년간물량 변환'!$E$7:$E$20,'미래성장팀 년간물량 변환'!AB$7:AB$20,0,0)</f>
        <v>0</v>
      </c>
      <c r="O50" s="309">
        <f>_xlfn.XLOOKUP($E50,'미래성장팀 년간물량 변환'!$E$7:$E$20,'미래성장팀 년간물량 변환'!AC$7:AC$20,0,0)</f>
        <v>0</v>
      </c>
      <c r="P50" s="309">
        <f>_xlfn.XLOOKUP($E50,'미래성장팀 년간물량 변환'!$E$7:$E$20,'미래성장팀 년간물량 변환'!AD$7:AD$20,0,0)</f>
        <v>0</v>
      </c>
      <c r="Q50" s="309">
        <f>_xlfn.XLOOKUP($E50,'미래성장팀 년간물량 변환'!$E$7:$E$20,'미래성장팀 년간물량 변환'!AE$7:AE$20,0,0)</f>
        <v>0</v>
      </c>
      <c r="R50" s="309">
        <f>_xlfn.XLOOKUP($E50,'미래성장팀 년간물량 변환'!$E$7:$E$20,'미래성장팀 년간물량 변환'!AF$7:AF$20,0,0)</f>
        <v>0</v>
      </c>
      <c r="S50" s="309">
        <f>_xlfn.XLOOKUP($E50,'미래성장팀 년간물량 변환'!$E$7:$E$20,'미래성장팀 년간물량 변환'!AG$7:AG$20,0,0)</f>
        <v>0</v>
      </c>
      <c r="T50" s="309">
        <f>_xlfn.XLOOKUP($E50,'미래성장팀 년간물량 변환'!$E$7:$E$20,'미래성장팀 년간물량 변환'!AH$7:AH$20,0,0)</f>
        <v>0</v>
      </c>
      <c r="U50" s="310">
        <f>_xlfn.XLOOKUP($E50,'미래성장팀 년간물량 변환'!$E$7:$E$20,'미래성장팀 년간물량 변환'!AI$7:AI$20,0,0)</f>
        <v>0</v>
      </c>
      <c r="V50" s="311">
        <f t="shared" si="5"/>
        <v>0</v>
      </c>
      <c r="AB50" s="38">
        <f t="shared" si="1"/>
        <v>0</v>
      </c>
      <c r="AC50" s="38">
        <f t="shared" si="2"/>
        <v>0</v>
      </c>
      <c r="AD50" s="38">
        <f t="shared" si="3"/>
        <v>0</v>
      </c>
      <c r="AE50" s="38">
        <f t="shared" si="4"/>
        <v>0</v>
      </c>
    </row>
    <row r="51" spans="1:31" hidden="1" outlineLevel="1" x14ac:dyDescent="0.4">
      <c r="A51" s="38">
        <v>47</v>
      </c>
      <c r="C51" s="293"/>
      <c r="D51" s="293"/>
      <c r="E51" s="322"/>
      <c r="F51" s="331">
        <f>F50</f>
        <v>2</v>
      </c>
      <c r="G51" s="331" t="s">
        <v>257</v>
      </c>
      <c r="H51" s="296"/>
      <c r="I51" s="297" t="s">
        <v>259</v>
      </c>
      <c r="J51" s="298"/>
      <c r="K51" s="299"/>
      <c r="L51" s="299"/>
      <c r="M51" s="299"/>
      <c r="N51" s="299"/>
      <c r="O51" s="299"/>
      <c r="P51" s="299"/>
      <c r="Q51" s="299"/>
      <c r="R51" s="299"/>
      <c r="S51" s="299"/>
      <c r="T51" s="299"/>
      <c r="U51" s="301"/>
      <c r="V51" s="302">
        <f t="shared" si="5"/>
        <v>0</v>
      </c>
      <c r="AB51" s="38">
        <f t="shared" si="1"/>
        <v>0</v>
      </c>
      <c r="AC51" s="38">
        <f t="shared" si="2"/>
        <v>0</v>
      </c>
      <c r="AD51" s="38">
        <f t="shared" si="3"/>
        <v>0</v>
      </c>
      <c r="AE51" s="38">
        <f t="shared" si="4"/>
        <v>0</v>
      </c>
    </row>
    <row r="52" spans="1:31" hidden="1" outlineLevel="1" x14ac:dyDescent="0.4">
      <c r="A52" s="38">
        <v>48</v>
      </c>
      <c r="C52" s="293"/>
      <c r="D52" s="303"/>
      <c r="E52" s="319" t="s">
        <v>281</v>
      </c>
      <c r="F52" s="320">
        <v>1</v>
      </c>
      <c r="G52" s="320" t="s">
        <v>257</v>
      </c>
      <c r="H52" s="306">
        <v>30000</v>
      </c>
      <c r="I52" s="307" t="s">
        <v>258</v>
      </c>
      <c r="J52" s="308">
        <f>_xlfn.XLOOKUP($E52,'미래성장팀 년간물량 변환'!$E$7:$E$20,'미래성장팀 년간물량 변환'!X$7:X$20,0,0)</f>
        <v>0</v>
      </c>
      <c r="K52" s="309">
        <f>_xlfn.XLOOKUP($E52,'미래성장팀 년간물량 변환'!$E$7:$E$20,'미래성장팀 년간물량 변환'!Y$7:Y$20,0,0)</f>
        <v>0</v>
      </c>
      <c r="L52" s="309">
        <f>_xlfn.XLOOKUP($E52,'미래성장팀 년간물량 변환'!$E$7:$E$20,'미래성장팀 년간물량 변환'!Z$7:Z$20,0,0)</f>
        <v>0</v>
      </c>
      <c r="M52" s="309">
        <f>_xlfn.XLOOKUP($E52,'미래성장팀 년간물량 변환'!$E$7:$E$20,'미래성장팀 년간물량 변환'!AA$7:AA$20,0,0)</f>
        <v>0</v>
      </c>
      <c r="N52" s="309">
        <f>_xlfn.XLOOKUP($E52,'미래성장팀 년간물량 변환'!$E$7:$E$20,'미래성장팀 년간물량 변환'!AB$7:AB$20,0,0)</f>
        <v>0</v>
      </c>
      <c r="O52" s="309">
        <f>_xlfn.XLOOKUP($E52,'미래성장팀 년간물량 변환'!$E$7:$E$20,'미래성장팀 년간물량 변환'!AC$7:AC$20,0,0)</f>
        <v>0</v>
      </c>
      <c r="P52" s="309">
        <f>_xlfn.XLOOKUP($E52,'미래성장팀 년간물량 변환'!$E$7:$E$20,'미래성장팀 년간물량 변환'!AD$7:AD$20,0,0)</f>
        <v>0</v>
      </c>
      <c r="Q52" s="309">
        <f>_xlfn.XLOOKUP($E52,'미래성장팀 년간물량 변환'!$E$7:$E$20,'미래성장팀 년간물량 변환'!AE$7:AE$20,0,0)</f>
        <v>0</v>
      </c>
      <c r="R52" s="309">
        <f>_xlfn.XLOOKUP($E52,'미래성장팀 년간물량 변환'!$E$7:$E$20,'미래성장팀 년간물량 변환'!AF$7:AF$20,0,0)</f>
        <v>0</v>
      </c>
      <c r="S52" s="309">
        <f>_xlfn.XLOOKUP($E52,'미래성장팀 년간물량 변환'!$E$7:$E$20,'미래성장팀 년간물량 변환'!AG$7:AG$20,0,0)</f>
        <v>0</v>
      </c>
      <c r="T52" s="309">
        <f>_xlfn.XLOOKUP($E52,'미래성장팀 년간물량 변환'!$E$7:$E$20,'미래성장팀 년간물량 변환'!AH$7:AH$20,0,0)</f>
        <v>0</v>
      </c>
      <c r="U52" s="310">
        <f>_xlfn.XLOOKUP($E52,'미래성장팀 년간물량 변환'!$E$7:$E$20,'미래성장팀 년간물량 변환'!AI$7:AI$20,0,0)</f>
        <v>0</v>
      </c>
      <c r="V52" s="311">
        <f t="shared" si="5"/>
        <v>0</v>
      </c>
      <c r="AB52" s="38">
        <f t="shared" si="1"/>
        <v>0</v>
      </c>
      <c r="AC52" s="38">
        <f t="shared" si="2"/>
        <v>0</v>
      </c>
      <c r="AD52" s="38">
        <f t="shared" si="3"/>
        <v>0</v>
      </c>
      <c r="AE52" s="38">
        <f t="shared" si="4"/>
        <v>0</v>
      </c>
    </row>
    <row r="53" spans="1:31" hidden="1" outlineLevel="1" x14ac:dyDescent="0.4">
      <c r="A53" s="38">
        <v>49</v>
      </c>
      <c r="C53" s="332"/>
      <c r="D53" s="293"/>
      <c r="E53" s="294"/>
      <c r="F53" s="333">
        <f>F52</f>
        <v>1</v>
      </c>
      <c r="G53" s="333" t="s">
        <v>257</v>
      </c>
      <c r="H53" s="296"/>
      <c r="I53" s="297" t="s">
        <v>259</v>
      </c>
      <c r="J53" s="298"/>
      <c r="K53" s="299"/>
      <c r="L53" s="299"/>
      <c r="M53" s="299"/>
      <c r="N53" s="299"/>
      <c r="O53" s="299"/>
      <c r="P53" s="299"/>
      <c r="Q53" s="299"/>
      <c r="R53" s="299"/>
      <c r="S53" s="299"/>
      <c r="T53" s="299"/>
      <c r="U53" s="301"/>
      <c r="V53" s="302">
        <f t="shared" si="5"/>
        <v>0</v>
      </c>
      <c r="AB53" s="38">
        <f t="shared" si="1"/>
        <v>0</v>
      </c>
      <c r="AC53" s="38">
        <f t="shared" si="2"/>
        <v>0</v>
      </c>
      <c r="AD53" s="38">
        <f t="shared" si="3"/>
        <v>0</v>
      </c>
      <c r="AE53" s="38">
        <f t="shared" si="4"/>
        <v>0</v>
      </c>
    </row>
    <row r="54" spans="1:31" ht="19.2" collapsed="1" x14ac:dyDescent="0.4">
      <c r="A54" s="38">
        <v>50</v>
      </c>
      <c r="C54" s="332"/>
      <c r="D54" s="334"/>
      <c r="F54" s="335" t="s">
        <v>282</v>
      </c>
      <c r="G54" s="335" t="s">
        <v>257</v>
      </c>
      <c r="H54" s="336" t="s">
        <v>283</v>
      </c>
      <c r="I54" s="337" t="s">
        <v>253</v>
      </c>
      <c r="J54" s="338">
        <f t="shared" ref="J54:U54" si="6">SUMIF($I$8:$I$53,$I$54,J$8:J$53)</f>
        <v>24</v>
      </c>
      <c r="K54" s="339">
        <f t="shared" si="6"/>
        <v>24</v>
      </c>
      <c r="L54" s="339">
        <f t="shared" si="6"/>
        <v>24</v>
      </c>
      <c r="M54" s="339">
        <f t="shared" si="6"/>
        <v>24</v>
      </c>
      <c r="N54" s="339">
        <f t="shared" si="6"/>
        <v>24</v>
      </c>
      <c r="O54" s="339">
        <f t="shared" si="6"/>
        <v>24</v>
      </c>
      <c r="P54" s="339">
        <f t="shared" si="6"/>
        <v>22</v>
      </c>
      <c r="Q54" s="339">
        <f t="shared" si="6"/>
        <v>22</v>
      </c>
      <c r="R54" s="339">
        <f t="shared" si="6"/>
        <v>21</v>
      </c>
      <c r="S54" s="339">
        <f t="shared" si="6"/>
        <v>23</v>
      </c>
      <c r="T54" s="339">
        <f t="shared" si="6"/>
        <v>22</v>
      </c>
      <c r="U54" s="340">
        <f t="shared" si="6"/>
        <v>23</v>
      </c>
      <c r="V54" s="318">
        <f t="shared" si="5"/>
        <v>277</v>
      </c>
      <c r="AB54" s="38">
        <f t="shared" si="1"/>
        <v>72</v>
      </c>
      <c r="AC54" s="38">
        <f t="shared" si="2"/>
        <v>72</v>
      </c>
      <c r="AD54" s="38">
        <f t="shared" si="3"/>
        <v>65</v>
      </c>
      <c r="AE54" s="38">
        <f t="shared" si="4"/>
        <v>68</v>
      </c>
    </row>
    <row r="55" spans="1:31" ht="19.2" x14ac:dyDescent="0.4">
      <c r="A55" s="38">
        <v>51</v>
      </c>
      <c r="C55" s="332"/>
      <c r="D55" s="334" t="s">
        <v>284</v>
      </c>
      <c r="F55" s="335" t="s">
        <v>282</v>
      </c>
      <c r="G55" s="335" t="s">
        <v>257</v>
      </c>
      <c r="H55" s="341"/>
      <c r="I55" s="342" t="s">
        <v>255</v>
      </c>
      <c r="J55" s="343">
        <f t="shared" ref="J55:U55" si="7">SUMIF($I$8:$I$53,$I$55,J$8:J$53)</f>
        <v>2</v>
      </c>
      <c r="K55" s="344">
        <f t="shared" si="7"/>
        <v>14</v>
      </c>
      <c r="L55" s="344">
        <f t="shared" si="7"/>
        <v>20</v>
      </c>
      <c r="M55" s="344">
        <f t="shared" si="7"/>
        <v>16</v>
      </c>
      <c r="N55" s="344">
        <f t="shared" si="7"/>
        <v>13</v>
      </c>
      <c r="O55" s="344">
        <f t="shared" si="7"/>
        <v>3</v>
      </c>
      <c r="P55" s="344">
        <f t="shared" si="7"/>
        <v>13</v>
      </c>
      <c r="Q55" s="344">
        <f t="shared" si="7"/>
        <v>24</v>
      </c>
      <c r="R55" s="344">
        <f t="shared" si="7"/>
        <v>7</v>
      </c>
      <c r="S55" s="344">
        <f t="shared" si="7"/>
        <v>11</v>
      </c>
      <c r="T55" s="344">
        <f t="shared" si="7"/>
        <v>8</v>
      </c>
      <c r="U55" s="345">
        <f t="shared" si="7"/>
        <v>0</v>
      </c>
      <c r="V55" s="302">
        <f t="shared" si="5"/>
        <v>131</v>
      </c>
      <c r="AB55" s="38">
        <f t="shared" si="1"/>
        <v>36</v>
      </c>
      <c r="AC55" s="38">
        <f t="shared" si="2"/>
        <v>32</v>
      </c>
      <c r="AD55" s="38">
        <f t="shared" si="3"/>
        <v>44</v>
      </c>
      <c r="AE55" s="38">
        <f t="shared" si="4"/>
        <v>19</v>
      </c>
    </row>
    <row r="56" spans="1:31" x14ac:dyDescent="0.4">
      <c r="A56" s="38">
        <v>52</v>
      </c>
      <c r="C56" s="346"/>
      <c r="D56" s="347"/>
      <c r="E56" s="348"/>
      <c r="F56" s="349" t="s">
        <v>285</v>
      </c>
      <c r="G56" s="349"/>
      <c r="H56" s="350" t="s">
        <v>286</v>
      </c>
      <c r="I56" s="351" t="s">
        <v>253</v>
      </c>
      <c r="J56" s="352">
        <f t="shared" ref="J56:U56" si="8">+J8*$H$8+J10*$H$10+J12*$H$12+J14*$H$14+J16*$H$16+J18*$H$18+J20*$H$20+J22*$H$22+J24*$H$24+J26*$H$26+J28*$H$28+J30*$H$30+J32*$H$32+J34*$H$34+J36*$H$36+J38*$H$38+J40*$H$40+J42*$H$42+J44*$H$44+J46*$H$46+J48*$H$48+J50*$H$50+J52*$H$52</f>
        <v>1276000</v>
      </c>
      <c r="K56" s="353">
        <f t="shared" si="8"/>
        <v>1276000</v>
      </c>
      <c r="L56" s="353">
        <f t="shared" si="8"/>
        <v>1276000</v>
      </c>
      <c r="M56" s="353">
        <f t="shared" si="8"/>
        <v>1276000</v>
      </c>
      <c r="N56" s="353">
        <f t="shared" si="8"/>
        <v>1276000</v>
      </c>
      <c r="O56" s="353">
        <f t="shared" si="8"/>
        <v>1276000</v>
      </c>
      <c r="P56" s="353">
        <f t="shared" si="8"/>
        <v>1243000</v>
      </c>
      <c r="Q56" s="353">
        <f t="shared" si="8"/>
        <v>1253000</v>
      </c>
      <c r="R56" s="353">
        <f t="shared" si="8"/>
        <v>1235000</v>
      </c>
      <c r="S56" s="353">
        <f t="shared" si="8"/>
        <v>1365000</v>
      </c>
      <c r="T56" s="353">
        <f t="shared" si="8"/>
        <v>1330000</v>
      </c>
      <c r="U56" s="354">
        <f t="shared" si="8"/>
        <v>1416000</v>
      </c>
      <c r="V56" s="355">
        <f t="shared" si="5"/>
        <v>15498000</v>
      </c>
      <c r="AB56" s="38">
        <f t="shared" si="1"/>
        <v>3828000</v>
      </c>
      <c r="AC56" s="38">
        <f t="shared" si="2"/>
        <v>3828000</v>
      </c>
      <c r="AD56" s="38">
        <f t="shared" si="3"/>
        <v>3731000</v>
      </c>
      <c r="AE56" s="38">
        <f t="shared" si="4"/>
        <v>4111000</v>
      </c>
    </row>
    <row r="57" spans="1:31" x14ac:dyDescent="0.4">
      <c r="A57" s="38">
        <v>53</v>
      </c>
      <c r="C57" s="346"/>
      <c r="D57" s="347"/>
      <c r="E57" s="348"/>
      <c r="F57" s="349" t="s">
        <v>285</v>
      </c>
      <c r="G57" s="349"/>
      <c r="H57" s="356"/>
      <c r="I57" s="357" t="s">
        <v>255</v>
      </c>
      <c r="J57" s="358">
        <f t="shared" ref="J57:U57" si="9">+J9*$H$8+J11*$H$10+J13*$H$12+J15*$H$14+J17*$H$16+J19*$H$18+J21*$H$20+J23*$H$22+J25*$H$24+J27*$H$26+J29*$H$28+J31*$H$30+J33*$H$32+J35*$H$34+J37*$H$36+J39*$H$38+J41*$H$40+J43*$H$42+J45*$H$44+J47*$H$46+J49*$H$48+J51*$H$50+J53*$H$52</f>
        <v>40000</v>
      </c>
      <c r="K57" s="359">
        <f t="shared" si="9"/>
        <v>222000</v>
      </c>
      <c r="L57" s="359">
        <f t="shared" si="9"/>
        <v>1451000</v>
      </c>
      <c r="M57" s="359">
        <f t="shared" si="9"/>
        <v>683000</v>
      </c>
      <c r="N57" s="359">
        <f t="shared" si="9"/>
        <v>697000</v>
      </c>
      <c r="O57" s="359">
        <f t="shared" si="9"/>
        <v>60000</v>
      </c>
      <c r="P57" s="359">
        <f t="shared" si="9"/>
        <v>261000</v>
      </c>
      <c r="Q57" s="359">
        <f t="shared" si="9"/>
        <v>339000</v>
      </c>
      <c r="R57" s="359">
        <f t="shared" si="9"/>
        <v>118000</v>
      </c>
      <c r="S57" s="359">
        <f t="shared" si="9"/>
        <v>170000</v>
      </c>
      <c r="T57" s="359">
        <f t="shared" si="9"/>
        <v>131000</v>
      </c>
      <c r="U57" s="360">
        <f t="shared" si="9"/>
        <v>0</v>
      </c>
      <c r="V57" s="361">
        <f t="shared" si="5"/>
        <v>4172000</v>
      </c>
      <c r="AB57" s="38">
        <f t="shared" si="1"/>
        <v>1713000</v>
      </c>
      <c r="AC57" s="38">
        <f t="shared" si="2"/>
        <v>1440000</v>
      </c>
      <c r="AD57" s="38">
        <f t="shared" si="3"/>
        <v>718000</v>
      </c>
      <c r="AE57" s="38">
        <f t="shared" si="4"/>
        <v>301000</v>
      </c>
    </row>
    <row r="58" spans="1:31" ht="18" thickBot="1" x14ac:dyDescent="0.45">
      <c r="C58" s="266"/>
      <c r="D58" s="266"/>
      <c r="F58" s="362"/>
      <c r="G58" s="362"/>
      <c r="H58" s="363"/>
      <c r="I58" s="364"/>
      <c r="J58" s="365"/>
      <c r="K58" s="365"/>
      <c r="L58" s="365"/>
      <c r="M58" s="365"/>
      <c r="N58" s="365"/>
      <c r="O58" s="365"/>
      <c r="P58" s="365"/>
      <c r="Q58" s="365"/>
      <c r="R58" s="365"/>
      <c r="S58" s="365"/>
      <c r="T58" s="365"/>
      <c r="U58" s="365"/>
      <c r="V58" s="366"/>
    </row>
    <row r="59" spans="1:31" x14ac:dyDescent="0.4">
      <c r="G59" s="266" t="s">
        <v>257</v>
      </c>
      <c r="H59" s="367" t="s">
        <v>287</v>
      </c>
      <c r="I59" s="368" t="s">
        <v>288</v>
      </c>
      <c r="J59" s="368">
        <f>SUMIFS(J$8:J$53,$G$8:$G$53,$G$59,$I$8:$I$53,$H$59)</f>
        <v>13</v>
      </c>
      <c r="K59" s="368">
        <f t="shared" ref="K59:U59" si="10">SUMIFS(K$8:K$53,$G$8:$G$53,$G$59,$I$8:$I$53,$H$59)</f>
        <v>13</v>
      </c>
      <c r="L59" s="368">
        <f t="shared" si="10"/>
        <v>13</v>
      </c>
      <c r="M59" s="368">
        <f t="shared" si="10"/>
        <v>13</v>
      </c>
      <c r="N59" s="368">
        <f t="shared" si="10"/>
        <v>13</v>
      </c>
      <c r="O59" s="368">
        <f t="shared" si="10"/>
        <v>13</v>
      </c>
      <c r="P59" s="368">
        <f t="shared" si="10"/>
        <v>11</v>
      </c>
      <c r="Q59" s="368">
        <f t="shared" si="10"/>
        <v>11</v>
      </c>
      <c r="R59" s="368">
        <f t="shared" si="10"/>
        <v>10</v>
      </c>
      <c r="S59" s="368">
        <f t="shared" si="10"/>
        <v>11</v>
      </c>
      <c r="T59" s="368">
        <f t="shared" si="10"/>
        <v>10</v>
      </c>
      <c r="U59" s="368">
        <f t="shared" si="10"/>
        <v>10</v>
      </c>
      <c r="V59" s="369">
        <f>SUM(J59:U59)</f>
        <v>141</v>
      </c>
    </row>
    <row r="60" spans="1:31" x14ac:dyDescent="0.4">
      <c r="G60" s="266" t="s">
        <v>252</v>
      </c>
      <c r="H60" s="370"/>
      <c r="I60" s="371" t="s">
        <v>289</v>
      </c>
      <c r="J60" s="371">
        <f>SUMIFS(J$8:J$53,$G$8:$G$53,$G$60,$I$8:$I$53,$H$59)</f>
        <v>11</v>
      </c>
      <c r="K60" s="371">
        <f t="shared" ref="K60:U60" si="11">SUMIFS(K$8:K$53,$G$8:$G$53,$G$60,$I$8:$I$53,$H$59)</f>
        <v>11</v>
      </c>
      <c r="L60" s="371">
        <f t="shared" si="11"/>
        <v>11</v>
      </c>
      <c r="M60" s="371">
        <f t="shared" si="11"/>
        <v>11</v>
      </c>
      <c r="N60" s="371">
        <f t="shared" si="11"/>
        <v>11</v>
      </c>
      <c r="O60" s="371">
        <f t="shared" si="11"/>
        <v>11</v>
      </c>
      <c r="P60" s="371">
        <f t="shared" si="11"/>
        <v>11</v>
      </c>
      <c r="Q60" s="371">
        <f t="shared" si="11"/>
        <v>11</v>
      </c>
      <c r="R60" s="371">
        <f t="shared" si="11"/>
        <v>11</v>
      </c>
      <c r="S60" s="371">
        <f t="shared" si="11"/>
        <v>12</v>
      </c>
      <c r="T60" s="371">
        <f t="shared" si="11"/>
        <v>12</v>
      </c>
      <c r="U60" s="371">
        <f t="shared" si="11"/>
        <v>13</v>
      </c>
      <c r="V60" s="372">
        <f>SUM(J60:U60)</f>
        <v>136</v>
      </c>
    </row>
    <row r="61" spans="1:31" x14ac:dyDescent="0.4">
      <c r="G61" s="266"/>
      <c r="H61" s="370"/>
      <c r="I61" s="371" t="s">
        <v>290</v>
      </c>
      <c r="J61" s="371">
        <f>SUM(J59:J60)</f>
        <v>24</v>
      </c>
      <c r="K61" s="371">
        <f t="shared" ref="K61:V61" si="12">SUM(K59:K60)</f>
        <v>24</v>
      </c>
      <c r="L61" s="371">
        <f t="shared" si="12"/>
        <v>24</v>
      </c>
      <c r="M61" s="371">
        <f t="shared" si="12"/>
        <v>24</v>
      </c>
      <c r="N61" s="371">
        <f t="shared" si="12"/>
        <v>24</v>
      </c>
      <c r="O61" s="371">
        <f t="shared" si="12"/>
        <v>24</v>
      </c>
      <c r="P61" s="371">
        <f t="shared" si="12"/>
        <v>22</v>
      </c>
      <c r="Q61" s="371">
        <f t="shared" si="12"/>
        <v>22</v>
      </c>
      <c r="R61" s="371">
        <f t="shared" si="12"/>
        <v>21</v>
      </c>
      <c r="S61" s="371">
        <f t="shared" si="12"/>
        <v>23</v>
      </c>
      <c r="T61" s="371">
        <f t="shared" si="12"/>
        <v>22</v>
      </c>
      <c r="U61" s="371">
        <f t="shared" si="12"/>
        <v>23</v>
      </c>
      <c r="V61" s="372">
        <f t="shared" si="12"/>
        <v>277</v>
      </c>
    </row>
    <row r="62" spans="1:31" x14ac:dyDescent="0.4">
      <c r="G62" s="266" t="s">
        <v>257</v>
      </c>
      <c r="H62" s="370" t="s">
        <v>291</v>
      </c>
      <c r="I62" s="371" t="s">
        <v>288</v>
      </c>
      <c r="J62" s="371">
        <f>SUMIFS(J$8:J$53,$G$8:$G$53,$G$62,$I$8:$I$53,$H$62)</f>
        <v>2</v>
      </c>
      <c r="K62" s="371">
        <f t="shared" ref="K62:U62" si="13">SUMIFS(K$8:K$53,$G$8:$G$53,$G$62,$I$8:$I$53,$H$62)</f>
        <v>14</v>
      </c>
      <c r="L62" s="371">
        <f t="shared" si="13"/>
        <v>6</v>
      </c>
      <c r="M62" s="371">
        <f t="shared" si="13"/>
        <v>11</v>
      </c>
      <c r="N62" s="371">
        <f t="shared" si="13"/>
        <v>7</v>
      </c>
      <c r="O62" s="371">
        <f t="shared" si="13"/>
        <v>3</v>
      </c>
      <c r="P62" s="371">
        <f t="shared" si="13"/>
        <v>13</v>
      </c>
      <c r="Q62" s="371">
        <f t="shared" si="13"/>
        <v>24</v>
      </c>
      <c r="R62" s="371">
        <f t="shared" si="13"/>
        <v>7</v>
      </c>
      <c r="S62" s="371">
        <f t="shared" si="13"/>
        <v>11</v>
      </c>
      <c r="T62" s="371">
        <f t="shared" si="13"/>
        <v>8</v>
      </c>
      <c r="U62" s="371">
        <f t="shared" si="13"/>
        <v>0</v>
      </c>
      <c r="V62" s="372">
        <f>SUM(J62:U62)</f>
        <v>106</v>
      </c>
    </row>
    <row r="63" spans="1:31" x14ac:dyDescent="0.4">
      <c r="G63" s="266" t="s">
        <v>252</v>
      </c>
      <c r="H63" s="370"/>
      <c r="I63" s="371" t="s">
        <v>289</v>
      </c>
      <c r="J63" s="371">
        <f>SUMIFS(J$8:J$53,$G$8:$G$53,$G$63,$I$8:$I$53,$H$62)</f>
        <v>0</v>
      </c>
      <c r="K63" s="371">
        <f t="shared" ref="K63:U63" si="14">SUMIFS(K$8:K$53,$G$8:$G$53,$G$63,$I$8:$I$53,$H$62)</f>
        <v>0</v>
      </c>
      <c r="L63" s="371">
        <f t="shared" si="14"/>
        <v>14</v>
      </c>
      <c r="M63" s="371">
        <f t="shared" si="14"/>
        <v>5</v>
      </c>
      <c r="N63" s="371">
        <f t="shared" si="14"/>
        <v>6</v>
      </c>
      <c r="O63" s="371">
        <f t="shared" si="14"/>
        <v>0</v>
      </c>
      <c r="P63" s="371">
        <f t="shared" si="14"/>
        <v>0</v>
      </c>
      <c r="Q63" s="371">
        <f t="shared" si="14"/>
        <v>0</v>
      </c>
      <c r="R63" s="371">
        <f t="shared" si="14"/>
        <v>0</v>
      </c>
      <c r="S63" s="371">
        <f t="shared" si="14"/>
        <v>0</v>
      </c>
      <c r="T63" s="371">
        <f t="shared" si="14"/>
        <v>0</v>
      </c>
      <c r="U63" s="371">
        <f t="shared" si="14"/>
        <v>0</v>
      </c>
      <c r="V63" s="372">
        <f>SUM(J63:U63)</f>
        <v>25</v>
      </c>
    </row>
    <row r="64" spans="1:31" ht="18" thickBot="1" x14ac:dyDescent="0.45">
      <c r="H64" s="373"/>
      <c r="I64" s="374" t="s">
        <v>290</v>
      </c>
      <c r="J64" s="374">
        <f t="shared" ref="J64:V64" si="15">SUM(J62:J63)</f>
        <v>2</v>
      </c>
      <c r="K64" s="374">
        <f t="shared" si="15"/>
        <v>14</v>
      </c>
      <c r="L64" s="374">
        <f t="shared" si="15"/>
        <v>20</v>
      </c>
      <c r="M64" s="374">
        <f t="shared" si="15"/>
        <v>16</v>
      </c>
      <c r="N64" s="374">
        <f t="shared" si="15"/>
        <v>13</v>
      </c>
      <c r="O64" s="374">
        <f t="shared" si="15"/>
        <v>3</v>
      </c>
      <c r="P64" s="374">
        <f t="shared" si="15"/>
        <v>13</v>
      </c>
      <c r="Q64" s="374">
        <f t="shared" si="15"/>
        <v>24</v>
      </c>
      <c r="R64" s="374">
        <f t="shared" si="15"/>
        <v>7</v>
      </c>
      <c r="S64" s="374">
        <f t="shared" si="15"/>
        <v>11</v>
      </c>
      <c r="T64" s="374">
        <f t="shared" si="15"/>
        <v>8</v>
      </c>
      <c r="U64" s="374">
        <f t="shared" si="15"/>
        <v>0</v>
      </c>
      <c r="V64" s="375">
        <f t="shared" si="15"/>
        <v>131</v>
      </c>
    </row>
    <row r="66" spans="3:23" ht="21" x14ac:dyDescent="0.4">
      <c r="C66" s="268" t="s">
        <v>409</v>
      </c>
    </row>
    <row r="67" spans="3:23" ht="21" x14ac:dyDescent="0.4">
      <c r="C67" s="268" t="s">
        <v>406</v>
      </c>
    </row>
    <row r="68" spans="3:23" ht="21" x14ac:dyDescent="0.4">
      <c r="C68" s="268" t="s">
        <v>410</v>
      </c>
    </row>
    <row r="69" spans="3:23" x14ac:dyDescent="0.4">
      <c r="J69" s="603" t="s">
        <v>408</v>
      </c>
    </row>
    <row r="70" spans="3:23" x14ac:dyDescent="0.4">
      <c r="J70" s="603" t="s">
        <v>404</v>
      </c>
      <c r="V70" s="38"/>
    </row>
    <row r="71" spans="3:23" x14ac:dyDescent="0.4">
      <c r="C71" s="270"/>
      <c r="D71" s="270"/>
      <c r="E71" s="271"/>
      <c r="F71" s="272"/>
      <c r="G71" s="272"/>
      <c r="H71" s="273"/>
      <c r="I71" s="270"/>
      <c r="J71" s="1916" t="s">
        <v>206</v>
      </c>
      <c r="K71" s="1917"/>
      <c r="L71" s="1917"/>
      <c r="M71" s="1917"/>
      <c r="N71" s="1917"/>
      <c r="O71" s="1917"/>
      <c r="P71" s="1917"/>
      <c r="Q71" s="1917"/>
      <c r="R71" s="1917"/>
      <c r="S71" s="1917"/>
      <c r="T71" s="1917"/>
      <c r="U71" s="1917"/>
      <c r="V71" s="1915"/>
    </row>
    <row r="72" spans="3:23" x14ac:dyDescent="0.4">
      <c r="C72" s="275" t="s">
        <v>67</v>
      </c>
      <c r="D72" s="275" t="s">
        <v>240</v>
      </c>
      <c r="E72" s="276" t="s">
        <v>241</v>
      </c>
      <c r="F72" s="277" t="s">
        <v>242</v>
      </c>
      <c r="G72" s="277" t="s">
        <v>243</v>
      </c>
      <c r="H72" s="278" t="s">
        <v>244</v>
      </c>
      <c r="I72" s="279" t="s">
        <v>0</v>
      </c>
      <c r="J72" s="279" t="s">
        <v>246</v>
      </c>
      <c r="K72" s="280" t="s">
        <v>247</v>
      </c>
      <c r="L72" s="280" t="s">
        <v>177</v>
      </c>
      <c r="M72" s="280" t="s">
        <v>178</v>
      </c>
      <c r="N72" s="280" t="s">
        <v>179</v>
      </c>
      <c r="O72" s="280" t="s">
        <v>180</v>
      </c>
      <c r="P72" s="280" t="s">
        <v>181</v>
      </c>
      <c r="Q72" s="280" t="s">
        <v>182</v>
      </c>
      <c r="R72" s="280" t="s">
        <v>183</v>
      </c>
      <c r="S72" s="280" t="s">
        <v>184</v>
      </c>
      <c r="T72" s="280" t="s">
        <v>185</v>
      </c>
      <c r="U72" s="281" t="s">
        <v>186</v>
      </c>
      <c r="V72" s="282" t="s">
        <v>248</v>
      </c>
    </row>
    <row r="73" spans="3:23" x14ac:dyDescent="0.4">
      <c r="C73" s="283" t="s">
        <v>194</v>
      </c>
      <c r="D73" s="283" t="s">
        <v>250</v>
      </c>
      <c r="E73" s="284" t="s">
        <v>402</v>
      </c>
      <c r="F73" s="285">
        <v>11</v>
      </c>
      <c r="G73" s="285" t="s">
        <v>252</v>
      </c>
      <c r="H73" s="286">
        <v>100000</v>
      </c>
      <c r="I73" s="287" t="s">
        <v>253</v>
      </c>
      <c r="J73" s="288">
        <f>+'(PFS CMO) PFS 생산배치수_240923'!J72</f>
        <v>0</v>
      </c>
      <c r="K73" s="289">
        <f>+J8-K75</f>
        <v>1</v>
      </c>
      <c r="L73" s="289">
        <f t="shared" ref="L73:U73" si="16">+K8-L75</f>
        <v>1</v>
      </c>
      <c r="M73" s="289">
        <f t="shared" si="16"/>
        <v>1</v>
      </c>
      <c r="N73" s="289">
        <f t="shared" si="16"/>
        <v>1</v>
      </c>
      <c r="O73" s="289">
        <f t="shared" si="16"/>
        <v>1</v>
      </c>
      <c r="P73" s="289">
        <f t="shared" si="16"/>
        <v>1</v>
      </c>
      <c r="Q73" s="289">
        <f t="shared" si="16"/>
        <v>1</v>
      </c>
      <c r="R73" s="289">
        <f t="shared" si="16"/>
        <v>2</v>
      </c>
      <c r="S73" s="289">
        <f t="shared" si="16"/>
        <v>2</v>
      </c>
      <c r="T73" s="289">
        <f t="shared" si="16"/>
        <v>2</v>
      </c>
      <c r="U73" s="290">
        <f t="shared" si="16"/>
        <v>2</v>
      </c>
      <c r="V73" s="291">
        <f t="shared" ref="V73:V124" si="17">SUM(J73:U73)</f>
        <v>15</v>
      </c>
    </row>
    <row r="74" spans="3:23" x14ac:dyDescent="0.4">
      <c r="C74" s="293"/>
      <c r="D74" s="293"/>
      <c r="E74" s="294"/>
      <c r="F74" s="295">
        <f>F73</f>
        <v>11</v>
      </c>
      <c r="G74" s="295" t="s">
        <v>252</v>
      </c>
      <c r="H74" s="296">
        <f>H73</f>
        <v>100000</v>
      </c>
      <c r="I74" s="297" t="s">
        <v>255</v>
      </c>
      <c r="J74" s="298">
        <f>+'(PFS CMO) PFS 생산배치수_240923'!J73</f>
        <v>1</v>
      </c>
      <c r="K74" s="299"/>
      <c r="L74" s="299"/>
      <c r="M74" s="299"/>
      <c r="N74" s="299"/>
      <c r="O74" s="299"/>
      <c r="P74" s="299"/>
      <c r="Q74" s="299"/>
      <c r="R74" s="299"/>
      <c r="S74" s="299"/>
      <c r="T74" s="299"/>
      <c r="U74" s="301"/>
      <c r="V74" s="302">
        <f t="shared" si="17"/>
        <v>1</v>
      </c>
    </row>
    <row r="75" spans="3:23" x14ac:dyDescent="0.4">
      <c r="C75" s="293"/>
      <c r="D75" s="332"/>
      <c r="E75" s="284" t="s">
        <v>403</v>
      </c>
      <c r="F75" s="285">
        <v>11</v>
      </c>
      <c r="G75" s="285" t="s">
        <v>252</v>
      </c>
      <c r="H75" s="286">
        <v>100000</v>
      </c>
      <c r="I75" s="287" t="s">
        <v>253</v>
      </c>
      <c r="J75" s="288">
        <f>+'(PFS CMO) PFS 생산배치수_240923'!J74</f>
        <v>0</v>
      </c>
      <c r="K75" s="289">
        <f>ROUNDUP(+J8/2,0)</f>
        <v>2</v>
      </c>
      <c r="L75" s="289">
        <f t="shared" ref="L75:U75" si="18">ROUNDUP(+K8/2,0)</f>
        <v>2</v>
      </c>
      <c r="M75" s="289">
        <f t="shared" si="18"/>
        <v>2</v>
      </c>
      <c r="N75" s="289">
        <f t="shared" si="18"/>
        <v>2</v>
      </c>
      <c r="O75" s="289">
        <f t="shared" si="18"/>
        <v>2</v>
      </c>
      <c r="P75" s="289">
        <f t="shared" si="18"/>
        <v>2</v>
      </c>
      <c r="Q75" s="289">
        <f t="shared" si="18"/>
        <v>2</v>
      </c>
      <c r="R75" s="289">
        <f t="shared" si="18"/>
        <v>2</v>
      </c>
      <c r="S75" s="289">
        <f t="shared" si="18"/>
        <v>2</v>
      </c>
      <c r="T75" s="289">
        <f t="shared" si="18"/>
        <v>2</v>
      </c>
      <c r="U75" s="290">
        <f t="shared" si="18"/>
        <v>2</v>
      </c>
      <c r="V75" s="291">
        <f t="shared" ref="V75:V76" si="19">SUM(J75:U75)</f>
        <v>22</v>
      </c>
    </row>
    <row r="76" spans="3:23" x14ac:dyDescent="0.4">
      <c r="C76" s="293"/>
      <c r="D76" s="293"/>
      <c r="E76" s="294"/>
      <c r="F76" s="295">
        <f>F75</f>
        <v>11</v>
      </c>
      <c r="G76" s="295" t="s">
        <v>252</v>
      </c>
      <c r="H76" s="296">
        <f>H75</f>
        <v>100000</v>
      </c>
      <c r="I76" s="297" t="s">
        <v>255</v>
      </c>
      <c r="J76" s="298">
        <f>+'(PFS CMO) PFS 생산배치수_240923'!J75</f>
        <v>1</v>
      </c>
      <c r="K76" s="299"/>
      <c r="L76" s="299"/>
      <c r="M76" s="299"/>
      <c r="N76" s="299"/>
      <c r="O76" s="299"/>
      <c r="P76" s="299"/>
      <c r="Q76" s="299"/>
      <c r="R76" s="299"/>
      <c r="S76" s="299"/>
      <c r="T76" s="299"/>
      <c r="U76" s="301"/>
      <c r="V76" s="302">
        <f t="shared" si="19"/>
        <v>1</v>
      </c>
    </row>
    <row r="77" spans="3:23" x14ac:dyDescent="0.4">
      <c r="C77" s="293"/>
      <c r="D77" s="303"/>
      <c r="E77" s="304" t="s">
        <v>256</v>
      </c>
      <c r="F77" s="305">
        <v>10</v>
      </c>
      <c r="G77" s="305" t="s">
        <v>257</v>
      </c>
      <c r="H77" s="306">
        <v>30000</v>
      </c>
      <c r="I77" s="307" t="s">
        <v>258</v>
      </c>
      <c r="J77" s="308"/>
      <c r="K77" s="309"/>
      <c r="L77" s="309"/>
      <c r="M77" s="309"/>
      <c r="N77" s="309"/>
      <c r="O77" s="309"/>
      <c r="P77" s="309"/>
      <c r="Q77" s="309"/>
      <c r="R77" s="309"/>
      <c r="S77" s="309"/>
      <c r="T77" s="309"/>
      <c r="U77" s="310"/>
      <c r="V77" s="311">
        <f t="shared" si="17"/>
        <v>0</v>
      </c>
    </row>
    <row r="78" spans="3:23" x14ac:dyDescent="0.4">
      <c r="C78" s="293"/>
      <c r="D78" s="293"/>
      <c r="E78" s="294"/>
      <c r="F78" s="305">
        <f>F77</f>
        <v>10</v>
      </c>
      <c r="G78" s="305" t="s">
        <v>257</v>
      </c>
      <c r="H78" s="296">
        <f>H77</f>
        <v>30000</v>
      </c>
      <c r="I78" s="297" t="s">
        <v>259</v>
      </c>
      <c r="J78" s="298"/>
      <c r="K78" s="299"/>
      <c r="L78" s="299"/>
      <c r="M78" s="299"/>
      <c r="N78" s="299"/>
      <c r="O78" s="299"/>
      <c r="P78" s="299"/>
      <c r="Q78" s="299"/>
      <c r="R78" s="299"/>
      <c r="S78" s="299"/>
      <c r="T78" s="299"/>
      <c r="U78" s="301"/>
      <c r="V78" s="302">
        <f t="shared" si="17"/>
        <v>0</v>
      </c>
    </row>
    <row r="79" spans="3:23" x14ac:dyDescent="0.4">
      <c r="C79" s="293"/>
      <c r="D79" s="293"/>
      <c r="E79" s="304" t="s">
        <v>260</v>
      </c>
      <c r="F79" s="305">
        <v>10</v>
      </c>
      <c r="G79" s="305" t="s">
        <v>252</v>
      </c>
      <c r="H79" s="306">
        <v>94000</v>
      </c>
      <c r="I79" s="307" t="s">
        <v>258</v>
      </c>
      <c r="J79" s="308">
        <f>+'(PFS CMO) PFS 생산배치수_240923'!J78</f>
        <v>0</v>
      </c>
      <c r="K79" s="309">
        <f t="shared" ref="K79:U79" si="20">+J12</f>
        <v>7</v>
      </c>
      <c r="L79" s="309">
        <f t="shared" si="20"/>
        <v>7</v>
      </c>
      <c r="M79" s="309">
        <f t="shared" si="20"/>
        <v>7</v>
      </c>
      <c r="N79" s="309">
        <f t="shared" si="20"/>
        <v>7</v>
      </c>
      <c r="O79" s="309">
        <f t="shared" si="20"/>
        <v>7</v>
      </c>
      <c r="P79" s="309">
        <f t="shared" si="20"/>
        <v>7</v>
      </c>
      <c r="Q79" s="309">
        <f t="shared" si="20"/>
        <v>7</v>
      </c>
      <c r="R79" s="309">
        <f t="shared" si="20"/>
        <v>7</v>
      </c>
      <c r="S79" s="309">
        <f t="shared" si="20"/>
        <v>7</v>
      </c>
      <c r="T79" s="309">
        <f t="shared" si="20"/>
        <v>7</v>
      </c>
      <c r="U79" s="310">
        <f t="shared" si="20"/>
        <v>7</v>
      </c>
      <c r="V79" s="311">
        <f t="shared" si="17"/>
        <v>77</v>
      </c>
    </row>
    <row r="80" spans="3:23" x14ac:dyDescent="0.4">
      <c r="C80" s="293"/>
      <c r="D80" s="293"/>
      <c r="E80" s="294"/>
      <c r="F80" s="313">
        <f>F79</f>
        <v>10</v>
      </c>
      <c r="G80" s="313" t="s">
        <v>252</v>
      </c>
      <c r="H80" s="296">
        <f>H79</f>
        <v>94000</v>
      </c>
      <c r="I80" s="297" t="s">
        <v>259</v>
      </c>
      <c r="J80" s="298">
        <f>+'(PFS CMO) PFS 생산배치수_240923'!J79</f>
        <v>2</v>
      </c>
      <c r="K80" s="299">
        <f t="shared" ref="K80:U80" si="21">+J13</f>
        <v>0</v>
      </c>
      <c r="L80" s="299">
        <f t="shared" si="21"/>
        <v>0</v>
      </c>
      <c r="M80" s="323">
        <f>+L13-1</f>
        <v>10</v>
      </c>
      <c r="N80" s="323">
        <f>+M13+1</f>
        <v>5</v>
      </c>
      <c r="O80" s="299">
        <f t="shared" si="21"/>
        <v>5</v>
      </c>
      <c r="P80" s="299">
        <f t="shared" si="21"/>
        <v>0</v>
      </c>
      <c r="Q80" s="299">
        <f t="shared" si="21"/>
        <v>0</v>
      </c>
      <c r="R80" s="299">
        <f t="shared" si="21"/>
        <v>0</v>
      </c>
      <c r="S80" s="299">
        <f t="shared" si="21"/>
        <v>0</v>
      </c>
      <c r="T80" s="299">
        <f t="shared" si="21"/>
        <v>0</v>
      </c>
      <c r="U80" s="301">
        <f t="shared" si="21"/>
        <v>0</v>
      </c>
      <c r="V80" s="302">
        <f t="shared" si="17"/>
        <v>22</v>
      </c>
      <c r="W80" s="325" t="s">
        <v>405</v>
      </c>
    </row>
    <row r="81" spans="3:22" x14ac:dyDescent="0.4">
      <c r="C81" s="293"/>
      <c r="D81" s="293"/>
      <c r="E81" s="304" t="s">
        <v>261</v>
      </c>
      <c r="F81" s="313">
        <v>10</v>
      </c>
      <c r="G81" s="313" t="s">
        <v>252</v>
      </c>
      <c r="H81" s="306">
        <v>90000</v>
      </c>
      <c r="I81" s="307" t="s">
        <v>258</v>
      </c>
      <c r="J81" s="314">
        <f>+'(PFS CMO) PFS 생산배치수_240923'!J80</f>
        <v>0</v>
      </c>
      <c r="K81" s="315">
        <f t="shared" ref="K81:U81" si="22">+J14</f>
        <v>1</v>
      </c>
      <c r="L81" s="315">
        <f t="shared" si="22"/>
        <v>1</v>
      </c>
      <c r="M81" s="315">
        <f t="shared" si="22"/>
        <v>1</v>
      </c>
      <c r="N81" s="315">
        <f t="shared" si="22"/>
        <v>1</v>
      </c>
      <c r="O81" s="315">
        <f t="shared" si="22"/>
        <v>1</v>
      </c>
      <c r="P81" s="315">
        <f t="shared" si="22"/>
        <v>1</v>
      </c>
      <c r="Q81" s="315">
        <f t="shared" si="22"/>
        <v>1</v>
      </c>
      <c r="R81" s="315">
        <f t="shared" si="22"/>
        <v>0</v>
      </c>
      <c r="S81" s="315">
        <f t="shared" si="22"/>
        <v>0</v>
      </c>
      <c r="T81" s="315">
        <f t="shared" si="22"/>
        <v>0</v>
      </c>
      <c r="U81" s="317">
        <f t="shared" si="22"/>
        <v>0</v>
      </c>
      <c r="V81" s="318">
        <f t="shared" si="17"/>
        <v>7</v>
      </c>
    </row>
    <row r="82" spans="3:22" x14ac:dyDescent="0.4">
      <c r="C82" s="293"/>
      <c r="D82" s="293"/>
      <c r="E82" s="294"/>
      <c r="F82" s="313">
        <f>F81</f>
        <v>10</v>
      </c>
      <c r="G82" s="313" t="s">
        <v>252</v>
      </c>
      <c r="H82" s="296">
        <f>H81</f>
        <v>90000</v>
      </c>
      <c r="I82" s="297" t="s">
        <v>259</v>
      </c>
      <c r="J82" s="298">
        <f>+'(PFS CMO) PFS 생산배치수_240923'!J81</f>
        <v>0</v>
      </c>
      <c r="K82" s="299">
        <f t="shared" ref="K82:U82" si="23">+J15</f>
        <v>0</v>
      </c>
      <c r="L82" s="299">
        <f t="shared" si="23"/>
        <v>0</v>
      </c>
      <c r="M82" s="299">
        <f t="shared" si="23"/>
        <v>3</v>
      </c>
      <c r="N82" s="299">
        <f t="shared" si="23"/>
        <v>1</v>
      </c>
      <c r="O82" s="299">
        <f t="shared" si="23"/>
        <v>1</v>
      </c>
      <c r="P82" s="299">
        <f t="shared" si="23"/>
        <v>0</v>
      </c>
      <c r="Q82" s="299">
        <f t="shared" si="23"/>
        <v>0</v>
      </c>
      <c r="R82" s="299">
        <f t="shared" si="23"/>
        <v>0</v>
      </c>
      <c r="S82" s="299">
        <f t="shared" si="23"/>
        <v>0</v>
      </c>
      <c r="T82" s="299">
        <f t="shared" si="23"/>
        <v>0</v>
      </c>
      <c r="U82" s="301">
        <f t="shared" si="23"/>
        <v>0</v>
      </c>
      <c r="V82" s="302">
        <f t="shared" si="17"/>
        <v>5</v>
      </c>
    </row>
    <row r="83" spans="3:22" x14ac:dyDescent="0.4">
      <c r="C83" s="293"/>
      <c r="D83" s="303"/>
      <c r="E83" s="319" t="s">
        <v>20</v>
      </c>
      <c r="F83" s="320">
        <v>8</v>
      </c>
      <c r="G83" s="321" t="s">
        <v>257</v>
      </c>
      <c r="H83" s="306">
        <v>18000</v>
      </c>
      <c r="I83" s="307" t="s">
        <v>258</v>
      </c>
      <c r="J83" s="308"/>
      <c r="K83" s="309"/>
      <c r="L83" s="309"/>
      <c r="M83" s="309"/>
      <c r="N83" s="309"/>
      <c r="O83" s="309"/>
      <c r="P83" s="309"/>
      <c r="Q83" s="309"/>
      <c r="R83" s="309"/>
      <c r="S83" s="309"/>
      <c r="T83" s="309"/>
      <c r="U83" s="310"/>
      <c r="V83" s="311">
        <f t="shared" si="17"/>
        <v>0</v>
      </c>
    </row>
    <row r="84" spans="3:22" x14ac:dyDescent="0.4">
      <c r="C84" s="293"/>
      <c r="D84" s="293"/>
      <c r="E84" s="322"/>
      <c r="F84" s="320">
        <f>F83</f>
        <v>8</v>
      </c>
      <c r="G84" s="321" t="s">
        <v>257</v>
      </c>
      <c r="H84" s="296">
        <f>H83</f>
        <v>18000</v>
      </c>
      <c r="I84" s="297" t="s">
        <v>259</v>
      </c>
      <c r="J84" s="298"/>
      <c r="K84" s="299"/>
      <c r="L84" s="299"/>
      <c r="M84" s="299"/>
      <c r="N84" s="299"/>
      <c r="O84" s="299"/>
      <c r="P84" s="299"/>
      <c r="Q84" s="299"/>
      <c r="R84" s="299"/>
      <c r="S84" s="299"/>
      <c r="T84" s="299"/>
      <c r="U84" s="301"/>
      <c r="V84" s="302">
        <f t="shared" si="17"/>
        <v>0</v>
      </c>
    </row>
    <row r="85" spans="3:22" x14ac:dyDescent="0.4">
      <c r="C85" s="293"/>
      <c r="D85" s="303"/>
      <c r="E85" s="319" t="s">
        <v>21</v>
      </c>
      <c r="F85" s="320">
        <v>8</v>
      </c>
      <c r="G85" s="321" t="s">
        <v>257</v>
      </c>
      <c r="H85" s="306">
        <v>12000</v>
      </c>
      <c r="I85" s="307" t="s">
        <v>258</v>
      </c>
      <c r="J85" s="308"/>
      <c r="K85" s="309"/>
      <c r="L85" s="309"/>
      <c r="M85" s="309"/>
      <c r="N85" s="309"/>
      <c r="O85" s="309"/>
      <c r="P85" s="309"/>
      <c r="Q85" s="309"/>
      <c r="R85" s="309"/>
      <c r="S85" s="309"/>
      <c r="T85" s="309"/>
      <c r="U85" s="310"/>
      <c r="V85" s="311">
        <f t="shared" si="17"/>
        <v>0</v>
      </c>
    </row>
    <row r="86" spans="3:22" x14ac:dyDescent="0.4">
      <c r="C86" s="293"/>
      <c r="D86" s="293"/>
      <c r="E86" s="322"/>
      <c r="F86" s="320">
        <f>F85</f>
        <v>8</v>
      </c>
      <c r="G86" s="321" t="s">
        <v>257</v>
      </c>
      <c r="H86" s="296">
        <f>H85</f>
        <v>12000</v>
      </c>
      <c r="I86" s="297" t="s">
        <v>259</v>
      </c>
      <c r="J86" s="298"/>
      <c r="K86" s="299"/>
      <c r="L86" s="299"/>
      <c r="M86" s="299"/>
      <c r="N86" s="299"/>
      <c r="O86" s="299"/>
      <c r="P86" s="299"/>
      <c r="Q86" s="299"/>
      <c r="R86" s="299"/>
      <c r="S86" s="299"/>
      <c r="T86" s="299"/>
      <c r="U86" s="301"/>
      <c r="V86" s="302">
        <f t="shared" si="17"/>
        <v>0</v>
      </c>
    </row>
    <row r="87" spans="3:22" x14ac:dyDescent="0.4">
      <c r="C87" s="293"/>
      <c r="D87" s="293"/>
      <c r="E87" s="319" t="s">
        <v>262</v>
      </c>
      <c r="F87" s="320">
        <v>8</v>
      </c>
      <c r="G87" s="320" t="s">
        <v>252</v>
      </c>
      <c r="H87" s="306">
        <v>100000</v>
      </c>
      <c r="I87" s="307" t="s">
        <v>258</v>
      </c>
      <c r="J87" s="308"/>
      <c r="K87" s="309"/>
      <c r="L87" s="309"/>
      <c r="M87" s="309"/>
      <c r="N87" s="309"/>
      <c r="O87" s="309"/>
      <c r="P87" s="309"/>
      <c r="Q87" s="309"/>
      <c r="R87" s="309"/>
      <c r="S87" s="309"/>
      <c r="T87" s="309"/>
      <c r="U87" s="310"/>
      <c r="V87" s="311">
        <f t="shared" si="17"/>
        <v>0</v>
      </c>
    </row>
    <row r="88" spans="3:22" x14ac:dyDescent="0.4">
      <c r="C88" s="293"/>
      <c r="D88" s="293"/>
      <c r="E88" s="322"/>
      <c r="F88" s="320">
        <f>F87</f>
        <v>8</v>
      </c>
      <c r="G88" s="320" t="s">
        <v>252</v>
      </c>
      <c r="H88" s="296">
        <f>H87</f>
        <v>100000</v>
      </c>
      <c r="I88" s="297" t="s">
        <v>259</v>
      </c>
      <c r="J88" s="298"/>
      <c r="K88" s="299"/>
      <c r="L88" s="299"/>
      <c r="M88" s="299"/>
      <c r="N88" s="299"/>
      <c r="O88" s="299"/>
      <c r="P88" s="605"/>
      <c r="Q88" s="605"/>
      <c r="R88" s="605"/>
      <c r="S88" s="299"/>
      <c r="T88" s="299"/>
      <c r="U88" s="301"/>
      <c r="V88" s="302">
        <f t="shared" si="17"/>
        <v>0</v>
      </c>
    </row>
    <row r="89" spans="3:22" x14ac:dyDescent="0.4">
      <c r="C89" s="293"/>
      <c r="D89" s="303"/>
      <c r="E89" s="304" t="s">
        <v>264</v>
      </c>
      <c r="F89" s="305">
        <v>8</v>
      </c>
      <c r="G89" s="313" t="s">
        <v>257</v>
      </c>
      <c r="H89" s="306">
        <v>15000</v>
      </c>
      <c r="I89" s="307" t="s">
        <v>258</v>
      </c>
      <c r="J89" s="308"/>
      <c r="K89" s="309">
        <f t="shared" ref="K89:U89" si="24">+J22</f>
        <v>0</v>
      </c>
      <c r="L89" s="309">
        <f t="shared" si="24"/>
        <v>0</v>
      </c>
      <c r="M89" s="309">
        <f t="shared" si="24"/>
        <v>0</v>
      </c>
      <c r="N89" s="309">
        <f t="shared" si="24"/>
        <v>0</v>
      </c>
      <c r="O89" s="309">
        <f t="shared" si="24"/>
        <v>0</v>
      </c>
      <c r="P89" s="309">
        <f t="shared" si="24"/>
        <v>0</v>
      </c>
      <c r="Q89" s="309">
        <f t="shared" si="24"/>
        <v>0</v>
      </c>
      <c r="R89" s="309">
        <f t="shared" si="24"/>
        <v>0</v>
      </c>
      <c r="S89" s="309">
        <f t="shared" si="24"/>
        <v>0</v>
      </c>
      <c r="T89" s="309">
        <f t="shared" si="24"/>
        <v>0</v>
      </c>
      <c r="U89" s="310">
        <f t="shared" si="24"/>
        <v>0</v>
      </c>
      <c r="V89" s="311">
        <f t="shared" si="17"/>
        <v>0</v>
      </c>
    </row>
    <row r="90" spans="3:22" x14ac:dyDescent="0.4">
      <c r="C90" s="293"/>
      <c r="D90" s="293"/>
      <c r="E90" s="294"/>
      <c r="F90" s="313">
        <f>F89</f>
        <v>8</v>
      </c>
      <c r="G90" s="313" t="s">
        <v>257</v>
      </c>
      <c r="H90" s="296">
        <f>H89</f>
        <v>15000</v>
      </c>
      <c r="I90" s="297" t="s">
        <v>259</v>
      </c>
      <c r="J90" s="298"/>
      <c r="K90" s="299">
        <f t="shared" ref="K90:U90" si="25">+J23</f>
        <v>0</v>
      </c>
      <c r="L90" s="299">
        <f t="shared" si="25"/>
        <v>0</v>
      </c>
      <c r="M90" s="299">
        <f t="shared" si="25"/>
        <v>0</v>
      </c>
      <c r="N90" s="299">
        <f t="shared" si="25"/>
        <v>0</v>
      </c>
      <c r="O90" s="299">
        <f t="shared" si="25"/>
        <v>0</v>
      </c>
      <c r="P90" s="299">
        <f t="shared" si="25"/>
        <v>0</v>
      </c>
      <c r="Q90" s="299">
        <f t="shared" si="25"/>
        <v>0</v>
      </c>
      <c r="R90" s="299">
        <f t="shared" si="25"/>
        <v>0</v>
      </c>
      <c r="S90" s="299">
        <f t="shared" si="25"/>
        <v>0</v>
      </c>
      <c r="T90" s="299">
        <f t="shared" si="25"/>
        <v>0</v>
      </c>
      <c r="U90" s="301">
        <f t="shared" si="25"/>
        <v>0</v>
      </c>
      <c r="V90" s="302">
        <f t="shared" si="17"/>
        <v>0</v>
      </c>
    </row>
    <row r="91" spans="3:22" x14ac:dyDescent="0.4">
      <c r="C91" s="293"/>
      <c r="D91" s="303"/>
      <c r="E91" s="304" t="s">
        <v>265</v>
      </c>
      <c r="F91" s="313">
        <v>9</v>
      </c>
      <c r="G91" s="305" t="s">
        <v>257</v>
      </c>
      <c r="H91" s="306">
        <v>35000</v>
      </c>
      <c r="I91" s="307" t="s">
        <v>258</v>
      </c>
      <c r="J91" s="314"/>
      <c r="K91" s="315"/>
      <c r="L91" s="315"/>
      <c r="M91" s="315"/>
      <c r="N91" s="315"/>
      <c r="O91" s="315"/>
      <c r="P91" s="315"/>
      <c r="Q91" s="315"/>
      <c r="R91" s="315"/>
      <c r="S91" s="315"/>
      <c r="T91" s="315"/>
      <c r="U91" s="317"/>
      <c r="V91" s="318">
        <f t="shared" si="17"/>
        <v>0</v>
      </c>
    </row>
    <row r="92" spans="3:22" x14ac:dyDescent="0.4">
      <c r="C92" s="293"/>
      <c r="D92" s="293"/>
      <c r="E92" s="294"/>
      <c r="F92" s="313">
        <f>F91</f>
        <v>9</v>
      </c>
      <c r="G92" s="305" t="s">
        <v>257</v>
      </c>
      <c r="H92" s="296">
        <f>H91</f>
        <v>35000</v>
      </c>
      <c r="I92" s="297" t="s">
        <v>259</v>
      </c>
      <c r="J92" s="298"/>
      <c r="K92" s="299"/>
      <c r="L92" s="299"/>
      <c r="M92" s="299"/>
      <c r="N92" s="299"/>
      <c r="O92" s="299"/>
      <c r="P92" s="299"/>
      <c r="Q92" s="299"/>
      <c r="R92" s="299"/>
      <c r="S92" s="299"/>
      <c r="T92" s="299"/>
      <c r="U92" s="301"/>
      <c r="V92" s="302">
        <f t="shared" si="17"/>
        <v>0</v>
      </c>
    </row>
    <row r="93" spans="3:22" x14ac:dyDescent="0.4">
      <c r="C93" s="293"/>
      <c r="D93" s="303"/>
      <c r="E93" s="304" t="s">
        <v>22</v>
      </c>
      <c r="F93" s="305">
        <v>7</v>
      </c>
      <c r="G93" s="320" t="s">
        <v>257</v>
      </c>
      <c r="H93" s="306">
        <v>26000</v>
      </c>
      <c r="I93" s="307" t="s">
        <v>258</v>
      </c>
      <c r="J93" s="308"/>
      <c r="K93" s="309"/>
      <c r="L93" s="309"/>
      <c r="M93" s="309"/>
      <c r="N93" s="309"/>
      <c r="O93" s="309"/>
      <c r="P93" s="309"/>
      <c r="Q93" s="309"/>
      <c r="R93" s="309"/>
      <c r="S93" s="309"/>
      <c r="T93" s="309"/>
      <c r="U93" s="310"/>
      <c r="V93" s="311">
        <f t="shared" si="17"/>
        <v>0</v>
      </c>
    </row>
    <row r="94" spans="3:22" x14ac:dyDescent="0.4">
      <c r="C94" s="293"/>
      <c r="D94" s="293"/>
      <c r="E94" s="294"/>
      <c r="F94" s="305">
        <f>F93</f>
        <v>7</v>
      </c>
      <c r="G94" s="320" t="s">
        <v>257</v>
      </c>
      <c r="H94" s="296">
        <f>H93</f>
        <v>26000</v>
      </c>
      <c r="I94" s="297" t="s">
        <v>259</v>
      </c>
      <c r="J94" s="298"/>
      <c r="K94" s="299"/>
      <c r="L94" s="299"/>
      <c r="M94" s="299"/>
      <c r="N94" s="299"/>
      <c r="O94" s="299"/>
      <c r="P94" s="299"/>
      <c r="Q94" s="299"/>
      <c r="R94" s="299"/>
      <c r="S94" s="299"/>
      <c r="T94" s="299"/>
      <c r="U94" s="301"/>
      <c r="V94" s="302">
        <f t="shared" si="17"/>
        <v>0</v>
      </c>
    </row>
    <row r="95" spans="3:22" x14ac:dyDescent="0.4">
      <c r="C95" s="293"/>
      <c r="D95" s="303"/>
      <c r="E95" s="304" t="s">
        <v>267</v>
      </c>
      <c r="F95" s="305">
        <v>7</v>
      </c>
      <c r="G95" s="313" t="s">
        <v>257</v>
      </c>
      <c r="H95" s="306">
        <v>13000</v>
      </c>
      <c r="I95" s="307" t="s">
        <v>258</v>
      </c>
      <c r="J95" s="308"/>
      <c r="K95" s="309"/>
      <c r="L95" s="309"/>
      <c r="M95" s="309"/>
      <c r="N95" s="309"/>
      <c r="O95" s="309"/>
      <c r="P95" s="309"/>
      <c r="Q95" s="309"/>
      <c r="R95" s="309"/>
      <c r="S95" s="309"/>
      <c r="T95" s="309"/>
      <c r="U95" s="310"/>
      <c r="V95" s="311">
        <f t="shared" si="17"/>
        <v>0</v>
      </c>
    </row>
    <row r="96" spans="3:22" x14ac:dyDescent="0.4">
      <c r="C96" s="293"/>
      <c r="D96" s="293"/>
      <c r="E96" s="294"/>
      <c r="F96" s="295">
        <f>F95</f>
        <v>7</v>
      </c>
      <c r="G96" s="313" t="s">
        <v>257</v>
      </c>
      <c r="H96" s="296">
        <f>H95</f>
        <v>13000</v>
      </c>
      <c r="I96" s="297" t="s">
        <v>259</v>
      </c>
      <c r="J96" s="298"/>
      <c r="K96" s="299"/>
      <c r="L96" s="299"/>
      <c r="M96" s="299"/>
      <c r="N96" s="299"/>
      <c r="O96" s="299"/>
      <c r="P96" s="299"/>
      <c r="Q96" s="299"/>
      <c r="R96" s="299"/>
      <c r="S96" s="299"/>
      <c r="T96" s="299"/>
      <c r="U96" s="301"/>
      <c r="V96" s="302">
        <f t="shared" si="17"/>
        <v>0</v>
      </c>
    </row>
    <row r="97" spans="3:22" x14ac:dyDescent="0.4">
      <c r="C97" s="293"/>
      <c r="D97" s="293"/>
      <c r="E97" s="319" t="s">
        <v>268</v>
      </c>
      <c r="F97" s="330">
        <v>7</v>
      </c>
      <c r="G97" s="295" t="s">
        <v>252</v>
      </c>
      <c r="H97" s="306">
        <v>100000</v>
      </c>
      <c r="I97" s="307" t="s">
        <v>258</v>
      </c>
      <c r="J97" s="308"/>
      <c r="K97" s="309">
        <f t="shared" ref="K97:U97" si="26">+J30</f>
        <v>0</v>
      </c>
      <c r="L97" s="309">
        <f t="shared" si="26"/>
        <v>0</v>
      </c>
      <c r="M97" s="309">
        <f t="shared" si="26"/>
        <v>0</v>
      </c>
      <c r="N97" s="309">
        <f t="shared" si="26"/>
        <v>0</v>
      </c>
      <c r="O97" s="309">
        <f t="shared" si="26"/>
        <v>0</v>
      </c>
      <c r="P97" s="309">
        <f t="shared" si="26"/>
        <v>0</v>
      </c>
      <c r="Q97" s="309">
        <f t="shared" si="26"/>
        <v>0</v>
      </c>
      <c r="R97" s="309">
        <f t="shared" si="26"/>
        <v>0</v>
      </c>
      <c r="S97" s="309">
        <f t="shared" si="26"/>
        <v>0</v>
      </c>
      <c r="T97" s="309">
        <f t="shared" si="26"/>
        <v>0</v>
      </c>
      <c r="U97" s="310">
        <f t="shared" si="26"/>
        <v>0</v>
      </c>
      <c r="V97" s="311">
        <f t="shared" si="17"/>
        <v>0</v>
      </c>
    </row>
    <row r="98" spans="3:22" x14ac:dyDescent="0.4">
      <c r="C98" s="293"/>
      <c r="D98" s="293"/>
      <c r="E98" s="322"/>
      <c r="F98" s="330">
        <f>F97</f>
        <v>7</v>
      </c>
      <c r="G98" s="295" t="s">
        <v>252</v>
      </c>
      <c r="H98" s="296">
        <f>H97</f>
        <v>100000</v>
      </c>
      <c r="I98" s="297" t="s">
        <v>259</v>
      </c>
      <c r="J98" s="298"/>
      <c r="K98" s="299">
        <f t="shared" ref="K98:U98" si="27">+J31</f>
        <v>0</v>
      </c>
      <c r="L98" s="299">
        <f t="shared" si="27"/>
        <v>0</v>
      </c>
      <c r="M98" s="299">
        <f t="shared" si="27"/>
        <v>0</v>
      </c>
      <c r="N98" s="299">
        <f t="shared" si="27"/>
        <v>0</v>
      </c>
      <c r="O98" s="299">
        <f t="shared" si="27"/>
        <v>0</v>
      </c>
      <c r="P98" s="299">
        <f t="shared" si="27"/>
        <v>0</v>
      </c>
      <c r="Q98" s="299">
        <f t="shared" si="27"/>
        <v>0</v>
      </c>
      <c r="R98" s="299">
        <f t="shared" si="27"/>
        <v>0</v>
      </c>
      <c r="S98" s="299">
        <f t="shared" si="27"/>
        <v>0</v>
      </c>
      <c r="T98" s="299">
        <f t="shared" si="27"/>
        <v>0</v>
      </c>
      <c r="U98" s="301">
        <f t="shared" si="27"/>
        <v>0</v>
      </c>
      <c r="V98" s="302">
        <f t="shared" si="17"/>
        <v>0</v>
      </c>
    </row>
    <row r="99" spans="3:22" x14ac:dyDescent="0.4">
      <c r="C99" s="293"/>
      <c r="D99" s="303"/>
      <c r="E99" s="319" t="s">
        <v>269</v>
      </c>
      <c r="F99" s="330">
        <v>5</v>
      </c>
      <c r="G99" s="330" t="s">
        <v>257</v>
      </c>
      <c r="H99" s="306">
        <v>24000</v>
      </c>
      <c r="I99" s="307" t="s">
        <v>258</v>
      </c>
      <c r="J99" s="308"/>
      <c r="K99" s="309">
        <f t="shared" ref="K99:U99" si="28">+J32</f>
        <v>0</v>
      </c>
      <c r="L99" s="309">
        <f t="shared" si="28"/>
        <v>0</v>
      </c>
      <c r="M99" s="309">
        <f t="shared" si="28"/>
        <v>0</v>
      </c>
      <c r="N99" s="309">
        <f t="shared" si="28"/>
        <v>0</v>
      </c>
      <c r="O99" s="309">
        <f t="shared" si="28"/>
        <v>0</v>
      </c>
      <c r="P99" s="309">
        <f t="shared" si="28"/>
        <v>0</v>
      </c>
      <c r="Q99" s="309">
        <f t="shared" si="28"/>
        <v>0</v>
      </c>
      <c r="R99" s="309">
        <f t="shared" si="28"/>
        <v>0</v>
      </c>
      <c r="S99" s="309">
        <f t="shared" si="28"/>
        <v>0</v>
      </c>
      <c r="T99" s="309">
        <f t="shared" si="28"/>
        <v>0</v>
      </c>
      <c r="U99" s="310">
        <f t="shared" si="28"/>
        <v>0</v>
      </c>
      <c r="V99" s="311">
        <f t="shared" si="17"/>
        <v>0</v>
      </c>
    </row>
    <row r="100" spans="3:22" x14ac:dyDescent="0.4">
      <c r="C100" s="293"/>
      <c r="D100" s="293"/>
      <c r="E100" s="322"/>
      <c r="F100" s="330">
        <f>F99</f>
        <v>5</v>
      </c>
      <c r="G100" s="330" t="s">
        <v>257</v>
      </c>
      <c r="H100" s="296">
        <f>H99</f>
        <v>24000</v>
      </c>
      <c r="I100" s="297" t="s">
        <v>259</v>
      </c>
      <c r="J100" s="298"/>
      <c r="K100" s="299">
        <f t="shared" ref="K100:U100" si="29">+J33</f>
        <v>0</v>
      </c>
      <c r="L100" s="299">
        <f t="shared" si="29"/>
        <v>0</v>
      </c>
      <c r="M100" s="299">
        <f t="shared" si="29"/>
        <v>0</v>
      </c>
      <c r="N100" s="299">
        <f t="shared" si="29"/>
        <v>0</v>
      </c>
      <c r="O100" s="299">
        <f t="shared" si="29"/>
        <v>0</v>
      </c>
      <c r="P100" s="299">
        <f t="shared" si="29"/>
        <v>0</v>
      </c>
      <c r="Q100" s="299">
        <f t="shared" si="29"/>
        <v>0</v>
      </c>
      <c r="R100" s="299">
        <f t="shared" si="29"/>
        <v>0</v>
      </c>
      <c r="S100" s="299">
        <f t="shared" si="29"/>
        <v>0</v>
      </c>
      <c r="T100" s="299">
        <f t="shared" si="29"/>
        <v>0</v>
      </c>
      <c r="U100" s="301">
        <f t="shared" si="29"/>
        <v>0</v>
      </c>
      <c r="V100" s="302">
        <f t="shared" si="17"/>
        <v>0</v>
      </c>
    </row>
    <row r="101" spans="3:22" x14ac:dyDescent="0.4">
      <c r="C101" s="293"/>
      <c r="D101" s="303"/>
      <c r="E101" s="319" t="s">
        <v>270</v>
      </c>
      <c r="F101" s="330">
        <v>6</v>
      </c>
      <c r="G101" s="330" t="s">
        <v>257</v>
      </c>
      <c r="H101" s="306">
        <v>20000</v>
      </c>
      <c r="I101" s="307" t="s">
        <v>258</v>
      </c>
      <c r="J101" s="308">
        <f>+'(PFS CMO) PFS 생산배치수_240923'!J100</f>
        <v>0</v>
      </c>
      <c r="K101" s="309">
        <f t="shared" ref="K101:U101" si="30">+J34</f>
        <v>3</v>
      </c>
      <c r="L101" s="309">
        <f t="shared" si="30"/>
        <v>3</v>
      </c>
      <c r="M101" s="309">
        <f t="shared" si="30"/>
        <v>3</v>
      </c>
      <c r="N101" s="309">
        <f t="shared" si="30"/>
        <v>3</v>
      </c>
      <c r="O101" s="309">
        <f t="shared" si="30"/>
        <v>3</v>
      </c>
      <c r="P101" s="309">
        <f t="shared" si="30"/>
        <v>3</v>
      </c>
      <c r="Q101" s="309">
        <f t="shared" si="30"/>
        <v>2</v>
      </c>
      <c r="R101" s="309">
        <f t="shared" si="30"/>
        <v>2</v>
      </c>
      <c r="S101" s="309">
        <f t="shared" si="30"/>
        <v>2</v>
      </c>
      <c r="T101" s="309">
        <f t="shared" si="30"/>
        <v>2</v>
      </c>
      <c r="U101" s="310">
        <f t="shared" si="30"/>
        <v>2</v>
      </c>
      <c r="V101" s="311">
        <f t="shared" si="17"/>
        <v>28</v>
      </c>
    </row>
    <row r="102" spans="3:22" x14ac:dyDescent="0.4">
      <c r="C102" s="293"/>
      <c r="D102" s="293"/>
      <c r="E102" s="322"/>
      <c r="F102" s="330">
        <f>F101</f>
        <v>6</v>
      </c>
      <c r="G102" s="330" t="s">
        <v>257</v>
      </c>
      <c r="H102" s="296">
        <f>H101</f>
        <v>20000</v>
      </c>
      <c r="I102" s="297" t="s">
        <v>259</v>
      </c>
      <c r="J102" s="298">
        <f>+'(PFS CMO) PFS 생산배치수_240923'!J101</f>
        <v>1</v>
      </c>
      <c r="K102" s="299">
        <f t="shared" ref="K102:U102" si="31">+J35</f>
        <v>2</v>
      </c>
      <c r="L102" s="299">
        <f t="shared" si="31"/>
        <v>3</v>
      </c>
      <c r="M102" s="299">
        <f t="shared" si="31"/>
        <v>0</v>
      </c>
      <c r="N102" s="299">
        <f t="shared" si="31"/>
        <v>7</v>
      </c>
      <c r="O102" s="299">
        <f t="shared" si="31"/>
        <v>3</v>
      </c>
      <c r="P102" s="299">
        <f t="shared" si="31"/>
        <v>3</v>
      </c>
      <c r="Q102" s="299">
        <f t="shared" si="31"/>
        <v>2</v>
      </c>
      <c r="R102" s="299">
        <f t="shared" si="31"/>
        <v>2</v>
      </c>
      <c r="S102" s="299">
        <f t="shared" si="31"/>
        <v>2</v>
      </c>
      <c r="T102" s="299">
        <f t="shared" si="31"/>
        <v>2</v>
      </c>
      <c r="U102" s="301">
        <f t="shared" si="31"/>
        <v>2</v>
      </c>
      <c r="V102" s="302">
        <f t="shared" si="17"/>
        <v>29</v>
      </c>
    </row>
    <row r="103" spans="3:22" x14ac:dyDescent="0.4">
      <c r="C103" s="293"/>
      <c r="D103" s="293"/>
      <c r="E103" s="319" t="s">
        <v>273</v>
      </c>
      <c r="F103" s="330">
        <v>6</v>
      </c>
      <c r="G103" s="295" t="s">
        <v>252</v>
      </c>
      <c r="H103" s="306">
        <v>100000</v>
      </c>
      <c r="I103" s="307" t="s">
        <v>258</v>
      </c>
      <c r="J103" s="308"/>
      <c r="K103" s="309">
        <f t="shared" ref="K103:U103" si="32">+J36</f>
        <v>0</v>
      </c>
      <c r="L103" s="309">
        <f t="shared" si="32"/>
        <v>0</v>
      </c>
      <c r="M103" s="309">
        <f t="shared" si="32"/>
        <v>0</v>
      </c>
      <c r="N103" s="309">
        <f t="shared" si="32"/>
        <v>0</v>
      </c>
      <c r="O103" s="309">
        <f t="shared" si="32"/>
        <v>0</v>
      </c>
      <c r="P103" s="309">
        <f t="shared" si="32"/>
        <v>0</v>
      </c>
      <c r="Q103" s="309">
        <f t="shared" si="32"/>
        <v>0</v>
      </c>
      <c r="R103" s="309">
        <f t="shared" si="32"/>
        <v>0</v>
      </c>
      <c r="S103" s="309">
        <f t="shared" si="32"/>
        <v>0</v>
      </c>
      <c r="T103" s="309">
        <f t="shared" si="32"/>
        <v>0</v>
      </c>
      <c r="U103" s="310">
        <f t="shared" si="32"/>
        <v>0</v>
      </c>
      <c r="V103" s="311">
        <f t="shared" si="17"/>
        <v>0</v>
      </c>
    </row>
    <row r="104" spans="3:22" x14ac:dyDescent="0.4">
      <c r="C104" s="293"/>
      <c r="D104" s="293"/>
      <c r="E104" s="322"/>
      <c r="F104" s="330">
        <f>F103</f>
        <v>6</v>
      </c>
      <c r="G104" s="295" t="s">
        <v>252</v>
      </c>
      <c r="H104" s="296">
        <f>H103</f>
        <v>100000</v>
      </c>
      <c r="I104" s="297" t="s">
        <v>259</v>
      </c>
      <c r="J104" s="298"/>
      <c r="K104" s="299">
        <f t="shared" ref="K104:U104" si="33">+J37</f>
        <v>0</v>
      </c>
      <c r="L104" s="299">
        <f t="shared" si="33"/>
        <v>0</v>
      </c>
      <c r="M104" s="299">
        <f t="shared" si="33"/>
        <v>0</v>
      </c>
      <c r="N104" s="299">
        <f t="shared" si="33"/>
        <v>0</v>
      </c>
      <c r="O104" s="299">
        <f t="shared" si="33"/>
        <v>0</v>
      </c>
      <c r="P104" s="299">
        <f t="shared" si="33"/>
        <v>0</v>
      </c>
      <c r="Q104" s="299">
        <f t="shared" si="33"/>
        <v>0</v>
      </c>
      <c r="R104" s="299">
        <f t="shared" si="33"/>
        <v>0</v>
      </c>
      <c r="S104" s="299">
        <f t="shared" si="33"/>
        <v>0</v>
      </c>
      <c r="T104" s="299">
        <f t="shared" si="33"/>
        <v>0</v>
      </c>
      <c r="U104" s="301">
        <f t="shared" si="33"/>
        <v>0</v>
      </c>
      <c r="V104" s="302">
        <f t="shared" si="17"/>
        <v>0</v>
      </c>
    </row>
    <row r="105" spans="3:22" x14ac:dyDescent="0.4">
      <c r="C105" s="293"/>
      <c r="D105" s="303"/>
      <c r="E105" s="319" t="s">
        <v>274</v>
      </c>
      <c r="F105" s="330">
        <v>4</v>
      </c>
      <c r="G105" s="330" t="s">
        <v>257</v>
      </c>
      <c r="H105" s="306">
        <v>24000</v>
      </c>
      <c r="I105" s="307" t="s">
        <v>258</v>
      </c>
      <c r="J105" s="308"/>
      <c r="K105" s="309">
        <f t="shared" ref="K105:U105" si="34">+J38</f>
        <v>0</v>
      </c>
      <c r="L105" s="309">
        <f t="shared" si="34"/>
        <v>0</v>
      </c>
      <c r="M105" s="309">
        <f t="shared" si="34"/>
        <v>0</v>
      </c>
      <c r="N105" s="309">
        <f t="shared" si="34"/>
        <v>0</v>
      </c>
      <c r="O105" s="309">
        <f t="shared" si="34"/>
        <v>0</v>
      </c>
      <c r="P105" s="309">
        <f t="shared" si="34"/>
        <v>0</v>
      </c>
      <c r="Q105" s="309">
        <f t="shared" si="34"/>
        <v>0</v>
      </c>
      <c r="R105" s="309">
        <f t="shared" si="34"/>
        <v>0</v>
      </c>
      <c r="S105" s="309">
        <f t="shared" si="34"/>
        <v>0</v>
      </c>
      <c r="T105" s="309">
        <f t="shared" si="34"/>
        <v>0</v>
      </c>
      <c r="U105" s="310">
        <f t="shared" si="34"/>
        <v>0</v>
      </c>
      <c r="V105" s="311">
        <f t="shared" si="17"/>
        <v>0</v>
      </c>
    </row>
    <row r="106" spans="3:22" x14ac:dyDescent="0.4">
      <c r="C106" s="293"/>
      <c r="D106" s="293"/>
      <c r="E106" s="322"/>
      <c r="F106" s="330">
        <f>F105</f>
        <v>4</v>
      </c>
      <c r="G106" s="330" t="s">
        <v>257</v>
      </c>
      <c r="H106" s="296">
        <f>H105</f>
        <v>24000</v>
      </c>
      <c r="I106" s="297" t="s">
        <v>259</v>
      </c>
      <c r="J106" s="298"/>
      <c r="K106" s="299">
        <f t="shared" ref="K106:U106" si="35">+J39</f>
        <v>0</v>
      </c>
      <c r="L106" s="299">
        <f t="shared" si="35"/>
        <v>0</v>
      </c>
      <c r="M106" s="299">
        <f t="shared" si="35"/>
        <v>0</v>
      </c>
      <c r="N106" s="299">
        <f t="shared" si="35"/>
        <v>0</v>
      </c>
      <c r="O106" s="299">
        <f t="shared" si="35"/>
        <v>0</v>
      </c>
      <c r="P106" s="299">
        <f t="shared" si="35"/>
        <v>0</v>
      </c>
      <c r="Q106" s="299">
        <f t="shared" si="35"/>
        <v>0</v>
      </c>
      <c r="R106" s="299">
        <f t="shared" si="35"/>
        <v>0</v>
      </c>
      <c r="S106" s="299">
        <f t="shared" si="35"/>
        <v>0</v>
      </c>
      <c r="T106" s="299">
        <f t="shared" si="35"/>
        <v>0</v>
      </c>
      <c r="U106" s="301">
        <f t="shared" si="35"/>
        <v>0</v>
      </c>
      <c r="V106" s="302">
        <f t="shared" si="17"/>
        <v>0</v>
      </c>
    </row>
    <row r="107" spans="3:22" x14ac:dyDescent="0.4">
      <c r="C107" s="293"/>
      <c r="D107" s="303"/>
      <c r="E107" s="319" t="s">
        <v>275</v>
      </c>
      <c r="F107" s="330">
        <v>12</v>
      </c>
      <c r="G107" s="330" t="s">
        <v>257</v>
      </c>
      <c r="H107" s="306">
        <v>18000</v>
      </c>
      <c r="I107" s="307" t="s">
        <v>258</v>
      </c>
      <c r="J107" s="308"/>
      <c r="K107" s="309">
        <f t="shared" ref="K107:U107" si="36">+J40</f>
        <v>0</v>
      </c>
      <c r="L107" s="309">
        <f t="shared" si="36"/>
        <v>0</v>
      </c>
      <c r="M107" s="309">
        <f t="shared" si="36"/>
        <v>0</v>
      </c>
      <c r="N107" s="309">
        <f t="shared" si="36"/>
        <v>0</v>
      </c>
      <c r="O107" s="309">
        <f t="shared" si="36"/>
        <v>0</v>
      </c>
      <c r="P107" s="309">
        <f t="shared" si="36"/>
        <v>0</v>
      </c>
      <c r="Q107" s="309">
        <f t="shared" si="36"/>
        <v>0</v>
      </c>
      <c r="R107" s="309">
        <f t="shared" si="36"/>
        <v>0</v>
      </c>
      <c r="S107" s="309">
        <f t="shared" si="36"/>
        <v>0</v>
      </c>
      <c r="T107" s="309">
        <f t="shared" si="36"/>
        <v>0</v>
      </c>
      <c r="U107" s="310">
        <f t="shared" si="36"/>
        <v>0</v>
      </c>
      <c r="V107" s="311">
        <f t="shared" si="17"/>
        <v>0</v>
      </c>
    </row>
    <row r="108" spans="3:22" x14ac:dyDescent="0.4">
      <c r="C108" s="293"/>
      <c r="D108" s="293"/>
      <c r="E108" s="322"/>
      <c r="F108" s="330">
        <f>F107</f>
        <v>12</v>
      </c>
      <c r="G108" s="330" t="s">
        <v>257</v>
      </c>
      <c r="H108" s="296">
        <f>H107</f>
        <v>18000</v>
      </c>
      <c r="I108" s="297" t="s">
        <v>259</v>
      </c>
      <c r="J108" s="298"/>
      <c r="K108" s="299">
        <f t="shared" ref="K108:U108" si="37">+J41</f>
        <v>0</v>
      </c>
      <c r="L108" s="299">
        <f t="shared" si="37"/>
        <v>0</v>
      </c>
      <c r="M108" s="299">
        <f t="shared" si="37"/>
        <v>0</v>
      </c>
      <c r="N108" s="299">
        <f t="shared" si="37"/>
        <v>0</v>
      </c>
      <c r="O108" s="299">
        <f t="shared" si="37"/>
        <v>0</v>
      </c>
      <c r="P108" s="299">
        <f t="shared" si="37"/>
        <v>0</v>
      </c>
      <c r="Q108" s="299">
        <f t="shared" si="37"/>
        <v>0</v>
      </c>
      <c r="R108" s="299">
        <f t="shared" si="37"/>
        <v>0</v>
      </c>
      <c r="S108" s="299">
        <f t="shared" si="37"/>
        <v>0</v>
      </c>
      <c r="T108" s="299">
        <f t="shared" si="37"/>
        <v>0</v>
      </c>
      <c r="U108" s="301">
        <f t="shared" si="37"/>
        <v>0</v>
      </c>
      <c r="V108" s="302">
        <f t="shared" si="17"/>
        <v>0</v>
      </c>
    </row>
    <row r="109" spans="3:22" x14ac:dyDescent="0.4">
      <c r="C109" s="293"/>
      <c r="D109" s="303"/>
      <c r="E109" s="319" t="s">
        <v>276</v>
      </c>
      <c r="F109" s="330">
        <v>12</v>
      </c>
      <c r="G109" s="330" t="s">
        <v>257</v>
      </c>
      <c r="H109" s="306">
        <v>12000</v>
      </c>
      <c r="I109" s="307" t="s">
        <v>258</v>
      </c>
      <c r="J109" s="308"/>
      <c r="K109" s="309">
        <f t="shared" ref="K109:U109" si="38">+J42</f>
        <v>0</v>
      </c>
      <c r="L109" s="309">
        <f t="shared" si="38"/>
        <v>0</v>
      </c>
      <c r="M109" s="309">
        <f t="shared" si="38"/>
        <v>0</v>
      </c>
      <c r="N109" s="309">
        <f t="shared" si="38"/>
        <v>0</v>
      </c>
      <c r="O109" s="309">
        <f t="shared" si="38"/>
        <v>0</v>
      </c>
      <c r="P109" s="309">
        <f t="shared" si="38"/>
        <v>0</v>
      </c>
      <c r="Q109" s="309">
        <f t="shared" si="38"/>
        <v>0</v>
      </c>
      <c r="R109" s="309">
        <f t="shared" si="38"/>
        <v>0</v>
      </c>
      <c r="S109" s="309">
        <f t="shared" si="38"/>
        <v>0</v>
      </c>
      <c r="T109" s="309">
        <f t="shared" si="38"/>
        <v>0</v>
      </c>
      <c r="U109" s="310">
        <f t="shared" si="38"/>
        <v>0</v>
      </c>
      <c r="V109" s="311">
        <f t="shared" si="17"/>
        <v>0</v>
      </c>
    </row>
    <row r="110" spans="3:22" x14ac:dyDescent="0.4">
      <c r="C110" s="293"/>
      <c r="D110" s="293"/>
      <c r="E110" s="322"/>
      <c r="F110" s="330">
        <f>F109</f>
        <v>12</v>
      </c>
      <c r="G110" s="330" t="s">
        <v>257</v>
      </c>
      <c r="H110" s="296">
        <f>H109</f>
        <v>12000</v>
      </c>
      <c r="I110" s="297" t="s">
        <v>259</v>
      </c>
      <c r="J110" s="298"/>
      <c r="K110" s="299">
        <f t="shared" ref="K110:U110" si="39">+J43</f>
        <v>0</v>
      </c>
      <c r="L110" s="299">
        <f t="shared" si="39"/>
        <v>0</v>
      </c>
      <c r="M110" s="299">
        <f t="shared" si="39"/>
        <v>0</v>
      </c>
      <c r="N110" s="299">
        <f t="shared" si="39"/>
        <v>0</v>
      </c>
      <c r="O110" s="299">
        <f t="shared" si="39"/>
        <v>0</v>
      </c>
      <c r="P110" s="299">
        <f t="shared" si="39"/>
        <v>0</v>
      </c>
      <c r="Q110" s="299">
        <f t="shared" si="39"/>
        <v>0</v>
      </c>
      <c r="R110" s="299">
        <f t="shared" si="39"/>
        <v>0</v>
      </c>
      <c r="S110" s="299">
        <f t="shared" si="39"/>
        <v>0</v>
      </c>
      <c r="T110" s="299">
        <f t="shared" si="39"/>
        <v>0</v>
      </c>
      <c r="U110" s="301">
        <f t="shared" si="39"/>
        <v>0</v>
      </c>
      <c r="V110" s="302">
        <f t="shared" si="17"/>
        <v>0</v>
      </c>
    </row>
    <row r="111" spans="3:22" x14ac:dyDescent="0.4">
      <c r="C111" s="293"/>
      <c r="D111" s="303"/>
      <c r="E111" s="319" t="s">
        <v>277</v>
      </c>
      <c r="F111" s="330">
        <v>12</v>
      </c>
      <c r="G111" s="330" t="s">
        <v>257</v>
      </c>
      <c r="H111" s="306">
        <v>15000</v>
      </c>
      <c r="I111" s="307" t="s">
        <v>258</v>
      </c>
      <c r="J111" s="308"/>
      <c r="K111" s="309">
        <f t="shared" ref="K111:U111" si="40">+J44</f>
        <v>0</v>
      </c>
      <c r="L111" s="309">
        <f t="shared" si="40"/>
        <v>0</v>
      </c>
      <c r="M111" s="309">
        <f t="shared" si="40"/>
        <v>0</v>
      </c>
      <c r="N111" s="309">
        <f t="shared" si="40"/>
        <v>0</v>
      </c>
      <c r="O111" s="309">
        <f t="shared" si="40"/>
        <v>0</v>
      </c>
      <c r="P111" s="309">
        <f t="shared" si="40"/>
        <v>0</v>
      </c>
      <c r="Q111" s="309">
        <f t="shared" si="40"/>
        <v>0</v>
      </c>
      <c r="R111" s="309">
        <f t="shared" si="40"/>
        <v>0</v>
      </c>
      <c r="S111" s="309">
        <f t="shared" si="40"/>
        <v>0</v>
      </c>
      <c r="T111" s="309">
        <f t="shared" si="40"/>
        <v>0</v>
      </c>
      <c r="U111" s="310">
        <f t="shared" si="40"/>
        <v>0</v>
      </c>
      <c r="V111" s="311">
        <f t="shared" si="17"/>
        <v>0</v>
      </c>
    </row>
    <row r="112" spans="3:22" x14ac:dyDescent="0.4">
      <c r="C112" s="293"/>
      <c r="D112" s="293"/>
      <c r="E112" s="322"/>
      <c r="F112" s="330">
        <f>F111</f>
        <v>12</v>
      </c>
      <c r="G112" s="330" t="s">
        <v>257</v>
      </c>
      <c r="H112" s="296">
        <f>H111</f>
        <v>15000</v>
      </c>
      <c r="I112" s="297" t="s">
        <v>259</v>
      </c>
      <c r="J112" s="298"/>
      <c r="K112" s="299">
        <f t="shared" ref="K112:U112" si="41">+J45</f>
        <v>0</v>
      </c>
      <c r="L112" s="299">
        <f t="shared" si="41"/>
        <v>0</v>
      </c>
      <c r="M112" s="299">
        <f t="shared" si="41"/>
        <v>0</v>
      </c>
      <c r="N112" s="299">
        <f t="shared" si="41"/>
        <v>0</v>
      </c>
      <c r="O112" s="299">
        <f t="shared" si="41"/>
        <v>0</v>
      </c>
      <c r="P112" s="299">
        <f t="shared" si="41"/>
        <v>0</v>
      </c>
      <c r="Q112" s="299">
        <f t="shared" si="41"/>
        <v>0</v>
      </c>
      <c r="R112" s="299">
        <f t="shared" si="41"/>
        <v>0</v>
      </c>
      <c r="S112" s="299">
        <f t="shared" si="41"/>
        <v>0</v>
      </c>
      <c r="T112" s="299">
        <f t="shared" si="41"/>
        <v>0</v>
      </c>
      <c r="U112" s="301">
        <f t="shared" si="41"/>
        <v>0</v>
      </c>
      <c r="V112" s="302">
        <f t="shared" si="17"/>
        <v>0</v>
      </c>
    </row>
    <row r="113" spans="2:83" x14ac:dyDescent="0.4">
      <c r="C113" s="293"/>
      <c r="D113" s="303"/>
      <c r="E113" s="319" t="s">
        <v>278</v>
      </c>
      <c r="F113" s="330">
        <v>3</v>
      </c>
      <c r="G113" s="330" t="s">
        <v>257</v>
      </c>
      <c r="H113" s="306">
        <v>30000</v>
      </c>
      <c r="I113" s="307" t="s">
        <v>258</v>
      </c>
      <c r="J113" s="308"/>
      <c r="K113" s="309">
        <f t="shared" ref="K113:U113" si="42">+J46</f>
        <v>0</v>
      </c>
      <c r="L113" s="309">
        <f t="shared" si="42"/>
        <v>0</v>
      </c>
      <c r="M113" s="309">
        <f t="shared" si="42"/>
        <v>0</v>
      </c>
      <c r="N113" s="309">
        <f t="shared" si="42"/>
        <v>0</v>
      </c>
      <c r="O113" s="309">
        <f t="shared" si="42"/>
        <v>0</v>
      </c>
      <c r="P113" s="309">
        <f t="shared" si="42"/>
        <v>0</v>
      </c>
      <c r="Q113" s="309">
        <f t="shared" si="42"/>
        <v>0</v>
      </c>
      <c r="R113" s="309">
        <f t="shared" si="42"/>
        <v>0</v>
      </c>
      <c r="S113" s="309">
        <f t="shared" si="42"/>
        <v>0</v>
      </c>
      <c r="T113" s="309">
        <f t="shared" si="42"/>
        <v>0</v>
      </c>
      <c r="U113" s="310">
        <f t="shared" si="42"/>
        <v>0</v>
      </c>
      <c r="V113" s="311">
        <f t="shared" si="17"/>
        <v>0</v>
      </c>
    </row>
    <row r="114" spans="2:83" x14ac:dyDescent="0.4">
      <c r="C114" s="293"/>
      <c r="D114" s="293"/>
      <c r="E114" s="322"/>
      <c r="F114" s="330">
        <f>F113</f>
        <v>3</v>
      </c>
      <c r="G114" s="330" t="s">
        <v>257</v>
      </c>
      <c r="H114" s="296">
        <f>H113</f>
        <v>30000</v>
      </c>
      <c r="I114" s="297" t="s">
        <v>259</v>
      </c>
      <c r="J114" s="298"/>
      <c r="K114" s="299">
        <f t="shared" ref="K114:U114" si="43">+J47</f>
        <v>0</v>
      </c>
      <c r="L114" s="299">
        <f t="shared" si="43"/>
        <v>0</v>
      </c>
      <c r="M114" s="299">
        <f t="shared" si="43"/>
        <v>0</v>
      </c>
      <c r="N114" s="299">
        <f t="shared" si="43"/>
        <v>0</v>
      </c>
      <c r="O114" s="299">
        <f t="shared" si="43"/>
        <v>0</v>
      </c>
      <c r="P114" s="299">
        <f t="shared" si="43"/>
        <v>0</v>
      </c>
      <c r="Q114" s="299">
        <f t="shared" si="43"/>
        <v>0</v>
      </c>
      <c r="R114" s="299">
        <f t="shared" si="43"/>
        <v>0</v>
      </c>
      <c r="S114" s="299">
        <f t="shared" si="43"/>
        <v>0</v>
      </c>
      <c r="T114" s="299">
        <f t="shared" si="43"/>
        <v>0</v>
      </c>
      <c r="U114" s="301">
        <f t="shared" si="43"/>
        <v>0</v>
      </c>
      <c r="V114" s="302">
        <f t="shared" si="17"/>
        <v>0</v>
      </c>
    </row>
    <row r="115" spans="2:83" x14ac:dyDescent="0.4">
      <c r="C115" s="293"/>
      <c r="D115" s="303"/>
      <c r="E115" s="319" t="s">
        <v>279</v>
      </c>
      <c r="F115" s="330">
        <v>3</v>
      </c>
      <c r="G115" s="330" t="s">
        <v>257</v>
      </c>
      <c r="H115" s="306">
        <v>15000</v>
      </c>
      <c r="I115" s="307" t="s">
        <v>258</v>
      </c>
      <c r="J115" s="308"/>
      <c r="K115" s="309">
        <f t="shared" ref="K115:U115" si="44">+J48</f>
        <v>0</v>
      </c>
      <c r="L115" s="309">
        <f t="shared" si="44"/>
        <v>0</v>
      </c>
      <c r="M115" s="309">
        <f t="shared" si="44"/>
        <v>0</v>
      </c>
      <c r="N115" s="309">
        <f t="shared" si="44"/>
        <v>0</v>
      </c>
      <c r="O115" s="309">
        <f t="shared" si="44"/>
        <v>0</v>
      </c>
      <c r="P115" s="309">
        <f t="shared" si="44"/>
        <v>0</v>
      </c>
      <c r="Q115" s="309">
        <f t="shared" si="44"/>
        <v>0</v>
      </c>
      <c r="R115" s="309">
        <f t="shared" si="44"/>
        <v>0</v>
      </c>
      <c r="S115" s="309">
        <f t="shared" si="44"/>
        <v>0</v>
      </c>
      <c r="T115" s="309">
        <f t="shared" si="44"/>
        <v>0</v>
      </c>
      <c r="U115" s="310">
        <f t="shared" si="44"/>
        <v>0</v>
      </c>
      <c r="V115" s="311">
        <f t="shared" si="17"/>
        <v>0</v>
      </c>
    </row>
    <row r="116" spans="2:83" x14ac:dyDescent="0.4">
      <c r="C116" s="293"/>
      <c r="D116" s="293"/>
      <c r="E116" s="322"/>
      <c r="F116" s="330">
        <f>F115</f>
        <v>3</v>
      </c>
      <c r="G116" s="330" t="s">
        <v>257</v>
      </c>
      <c r="H116" s="296">
        <f>H115</f>
        <v>15000</v>
      </c>
      <c r="I116" s="297" t="s">
        <v>259</v>
      </c>
      <c r="J116" s="298"/>
      <c r="K116" s="299">
        <f t="shared" ref="K116:U116" si="45">+J49</f>
        <v>0</v>
      </c>
      <c r="L116" s="299">
        <f t="shared" si="45"/>
        <v>0</v>
      </c>
      <c r="M116" s="299">
        <f t="shared" si="45"/>
        <v>0</v>
      </c>
      <c r="N116" s="299">
        <f t="shared" si="45"/>
        <v>0</v>
      </c>
      <c r="O116" s="299">
        <f t="shared" si="45"/>
        <v>0</v>
      </c>
      <c r="P116" s="299">
        <f t="shared" si="45"/>
        <v>0</v>
      </c>
      <c r="Q116" s="299">
        <f t="shared" si="45"/>
        <v>0</v>
      </c>
      <c r="R116" s="299">
        <f t="shared" si="45"/>
        <v>0</v>
      </c>
      <c r="S116" s="299">
        <f t="shared" si="45"/>
        <v>0</v>
      </c>
      <c r="T116" s="299">
        <f t="shared" si="45"/>
        <v>0</v>
      </c>
      <c r="U116" s="301">
        <f t="shared" si="45"/>
        <v>0</v>
      </c>
      <c r="V116" s="302">
        <f t="shared" si="17"/>
        <v>0</v>
      </c>
    </row>
    <row r="117" spans="2:83" x14ac:dyDescent="0.4">
      <c r="C117" s="293"/>
      <c r="D117" s="303"/>
      <c r="E117" s="319" t="s">
        <v>280</v>
      </c>
      <c r="F117" s="330">
        <v>2</v>
      </c>
      <c r="G117" s="330" t="s">
        <v>257</v>
      </c>
      <c r="H117" s="306">
        <v>30000</v>
      </c>
      <c r="I117" s="307" t="s">
        <v>258</v>
      </c>
      <c r="J117" s="308"/>
      <c r="K117" s="309">
        <f t="shared" ref="K117:U117" si="46">+J50</f>
        <v>0</v>
      </c>
      <c r="L117" s="309">
        <f t="shared" si="46"/>
        <v>0</v>
      </c>
      <c r="M117" s="309">
        <f t="shared" si="46"/>
        <v>0</v>
      </c>
      <c r="N117" s="309">
        <f t="shared" si="46"/>
        <v>0</v>
      </c>
      <c r="O117" s="309">
        <f t="shared" si="46"/>
        <v>0</v>
      </c>
      <c r="P117" s="309">
        <f t="shared" si="46"/>
        <v>0</v>
      </c>
      <c r="Q117" s="309">
        <f t="shared" si="46"/>
        <v>0</v>
      </c>
      <c r="R117" s="309">
        <f t="shared" si="46"/>
        <v>0</v>
      </c>
      <c r="S117" s="309">
        <f t="shared" si="46"/>
        <v>0</v>
      </c>
      <c r="T117" s="309">
        <f t="shared" si="46"/>
        <v>0</v>
      </c>
      <c r="U117" s="310">
        <f t="shared" si="46"/>
        <v>0</v>
      </c>
      <c r="V117" s="311">
        <f t="shared" si="17"/>
        <v>0</v>
      </c>
    </row>
    <row r="118" spans="2:83" x14ac:dyDescent="0.4">
      <c r="C118" s="293"/>
      <c r="D118" s="293"/>
      <c r="E118" s="322"/>
      <c r="F118" s="331">
        <f>F117</f>
        <v>2</v>
      </c>
      <c r="G118" s="331" t="s">
        <v>257</v>
      </c>
      <c r="H118" s="296">
        <f>H117</f>
        <v>30000</v>
      </c>
      <c r="I118" s="297" t="s">
        <v>259</v>
      </c>
      <c r="J118" s="298"/>
      <c r="K118" s="299">
        <f t="shared" ref="K118:U118" si="47">+J51</f>
        <v>0</v>
      </c>
      <c r="L118" s="299">
        <f t="shared" si="47"/>
        <v>0</v>
      </c>
      <c r="M118" s="299">
        <f t="shared" si="47"/>
        <v>0</v>
      </c>
      <c r="N118" s="299">
        <f t="shared" si="47"/>
        <v>0</v>
      </c>
      <c r="O118" s="299">
        <f t="shared" si="47"/>
        <v>0</v>
      </c>
      <c r="P118" s="299">
        <f t="shared" si="47"/>
        <v>0</v>
      </c>
      <c r="Q118" s="299">
        <f t="shared" si="47"/>
        <v>0</v>
      </c>
      <c r="R118" s="299">
        <f t="shared" si="47"/>
        <v>0</v>
      </c>
      <c r="S118" s="299">
        <f t="shared" si="47"/>
        <v>0</v>
      </c>
      <c r="T118" s="299">
        <f t="shared" si="47"/>
        <v>0</v>
      </c>
      <c r="U118" s="301">
        <f t="shared" si="47"/>
        <v>0</v>
      </c>
      <c r="V118" s="302">
        <f t="shared" si="17"/>
        <v>0</v>
      </c>
    </row>
    <row r="119" spans="2:83" x14ac:dyDescent="0.4">
      <c r="C119" s="293"/>
      <c r="D119" s="303"/>
      <c r="E119" s="319" t="s">
        <v>281</v>
      </c>
      <c r="F119" s="320">
        <v>1</v>
      </c>
      <c r="G119" s="320" t="s">
        <v>257</v>
      </c>
      <c r="H119" s="306">
        <v>30000</v>
      </c>
      <c r="I119" s="307" t="s">
        <v>258</v>
      </c>
      <c r="J119" s="308"/>
      <c r="K119" s="309">
        <f t="shared" ref="K119:U119" si="48">+J52</f>
        <v>0</v>
      </c>
      <c r="L119" s="309">
        <f t="shared" si="48"/>
        <v>0</v>
      </c>
      <c r="M119" s="309">
        <f t="shared" si="48"/>
        <v>0</v>
      </c>
      <c r="N119" s="309">
        <f t="shared" si="48"/>
        <v>0</v>
      </c>
      <c r="O119" s="309">
        <f t="shared" si="48"/>
        <v>0</v>
      </c>
      <c r="P119" s="309">
        <f t="shared" si="48"/>
        <v>0</v>
      </c>
      <c r="Q119" s="309">
        <f t="shared" si="48"/>
        <v>0</v>
      </c>
      <c r="R119" s="309">
        <f t="shared" si="48"/>
        <v>0</v>
      </c>
      <c r="S119" s="309">
        <f t="shared" si="48"/>
        <v>0</v>
      </c>
      <c r="T119" s="309">
        <f t="shared" si="48"/>
        <v>0</v>
      </c>
      <c r="U119" s="310">
        <f t="shared" si="48"/>
        <v>0</v>
      </c>
      <c r="V119" s="311">
        <f t="shared" si="17"/>
        <v>0</v>
      </c>
    </row>
    <row r="120" spans="2:83" x14ac:dyDescent="0.4">
      <c r="C120" s="332"/>
      <c r="D120" s="293"/>
      <c r="E120" s="294"/>
      <c r="F120" s="333">
        <f>F119</f>
        <v>1</v>
      </c>
      <c r="G120" s="333" t="s">
        <v>257</v>
      </c>
      <c r="H120" s="296">
        <f>H119</f>
        <v>30000</v>
      </c>
      <c r="I120" s="297" t="s">
        <v>259</v>
      </c>
      <c r="J120" s="298"/>
      <c r="K120" s="299">
        <f t="shared" ref="K120:U120" si="49">+J53</f>
        <v>0</v>
      </c>
      <c r="L120" s="299">
        <f t="shared" si="49"/>
        <v>0</v>
      </c>
      <c r="M120" s="299">
        <f t="shared" si="49"/>
        <v>0</v>
      </c>
      <c r="N120" s="299">
        <f t="shared" si="49"/>
        <v>0</v>
      </c>
      <c r="O120" s="299">
        <f t="shared" si="49"/>
        <v>0</v>
      </c>
      <c r="P120" s="299">
        <f t="shared" si="49"/>
        <v>0</v>
      </c>
      <c r="Q120" s="299">
        <f t="shared" si="49"/>
        <v>0</v>
      </c>
      <c r="R120" s="299">
        <f t="shared" si="49"/>
        <v>0</v>
      </c>
      <c r="S120" s="299">
        <f t="shared" si="49"/>
        <v>0</v>
      </c>
      <c r="T120" s="299">
        <f t="shared" si="49"/>
        <v>0</v>
      </c>
      <c r="U120" s="301">
        <f t="shared" si="49"/>
        <v>0</v>
      </c>
      <c r="V120" s="302">
        <f t="shared" si="17"/>
        <v>0</v>
      </c>
    </row>
    <row r="121" spans="2:83" ht="19.2" x14ac:dyDescent="0.4">
      <c r="C121" s="332"/>
      <c r="D121" s="334"/>
      <c r="F121" s="335" t="s">
        <v>282</v>
      </c>
      <c r="G121" s="335" t="s">
        <v>257</v>
      </c>
      <c r="H121" s="336" t="s">
        <v>96</v>
      </c>
      <c r="I121" s="337" t="s">
        <v>253</v>
      </c>
      <c r="J121" s="338">
        <f>SUMIF($I$73:$I$120,$I$54,J$73:J$120)</f>
        <v>0</v>
      </c>
      <c r="K121" s="339">
        <f t="shared" ref="K121:U121" si="50">SUMIF($I$73:$I$120,$I$54,K$73:K$120)</f>
        <v>14</v>
      </c>
      <c r="L121" s="339">
        <f t="shared" si="50"/>
        <v>14</v>
      </c>
      <c r="M121" s="339">
        <f t="shared" si="50"/>
        <v>14</v>
      </c>
      <c r="N121" s="339">
        <f t="shared" si="50"/>
        <v>14</v>
      </c>
      <c r="O121" s="339">
        <f t="shared" si="50"/>
        <v>14</v>
      </c>
      <c r="P121" s="339">
        <f t="shared" si="50"/>
        <v>14</v>
      </c>
      <c r="Q121" s="339">
        <f t="shared" si="50"/>
        <v>13</v>
      </c>
      <c r="R121" s="339">
        <f t="shared" si="50"/>
        <v>13</v>
      </c>
      <c r="S121" s="339">
        <f t="shared" si="50"/>
        <v>13</v>
      </c>
      <c r="T121" s="339">
        <f t="shared" si="50"/>
        <v>13</v>
      </c>
      <c r="U121" s="340">
        <f t="shared" si="50"/>
        <v>13</v>
      </c>
      <c r="V121" s="318">
        <f>SUM(J121:U121)</f>
        <v>149</v>
      </c>
    </row>
    <row r="122" spans="2:83" ht="19.2" x14ac:dyDescent="0.4">
      <c r="C122" s="332"/>
      <c r="D122" s="334" t="s">
        <v>284</v>
      </c>
      <c r="F122" s="335" t="s">
        <v>282</v>
      </c>
      <c r="G122" s="335" t="s">
        <v>257</v>
      </c>
      <c r="H122" s="341"/>
      <c r="I122" s="342" t="s">
        <v>255</v>
      </c>
      <c r="J122" s="343">
        <f>SUMIF($I$73:$I$120,$I$55,J$73:J$120)</f>
        <v>5</v>
      </c>
      <c r="K122" s="344">
        <f t="shared" ref="K122:U122" si="51">SUMIF($I$73:$I$120,$I$55,K$73:K$120)</f>
        <v>2</v>
      </c>
      <c r="L122" s="344">
        <f t="shared" si="51"/>
        <v>3</v>
      </c>
      <c r="M122" s="344">
        <f t="shared" si="51"/>
        <v>13</v>
      </c>
      <c r="N122" s="344">
        <f t="shared" si="51"/>
        <v>13</v>
      </c>
      <c r="O122" s="344">
        <f t="shared" si="51"/>
        <v>9</v>
      </c>
      <c r="P122" s="344">
        <f t="shared" si="51"/>
        <v>3</v>
      </c>
      <c r="Q122" s="344">
        <f t="shared" si="51"/>
        <v>2</v>
      </c>
      <c r="R122" s="344">
        <f t="shared" si="51"/>
        <v>2</v>
      </c>
      <c r="S122" s="344">
        <f t="shared" si="51"/>
        <v>2</v>
      </c>
      <c r="T122" s="344">
        <f t="shared" si="51"/>
        <v>2</v>
      </c>
      <c r="U122" s="345">
        <f t="shared" si="51"/>
        <v>2</v>
      </c>
      <c r="V122" s="302">
        <f t="shared" si="17"/>
        <v>58</v>
      </c>
    </row>
    <row r="123" spans="2:83" x14ac:dyDescent="0.4">
      <c r="C123" s="346"/>
      <c r="D123" s="347"/>
      <c r="E123" s="348"/>
      <c r="F123" s="349" t="s">
        <v>285</v>
      </c>
      <c r="G123" s="349"/>
      <c r="H123" s="350" t="s">
        <v>286</v>
      </c>
      <c r="I123" s="351" t="s">
        <v>253</v>
      </c>
      <c r="J123" s="352">
        <f>+$H73*J73+$H75*J75+$H77*J77+$H79*J79+$H81*J81+$H83*J83+$H85*J85+$H87*J87+$H89*J89+$H91*J91+$H93*J93+$H95*J95+$H97*J97+$H99*J99+$H101*J101+$H103*J103+$H105*J105+$H107*J107+$H109*J109+$H111*J111+$H113*J113+$H115*J115+$H117*J117+$H119*J119</f>
        <v>0</v>
      </c>
      <c r="K123" s="353">
        <f t="shared" ref="K123:U123" si="52">+$H73*K73+$H75*K75+$H77*K77+$H79*K79+$H81*K81+$H83*K83+$H85*K85+$H87*K87+$H89*K89+$H91*K91+$H93*K93+$H95*K95+$H97*K97+$H99*K99+$H101*K101+$H103*K103+$H105*K105+$H107*K107+$H109*K109+$H111*K111+$H113*K113+$H115*K115+$H117*K117+$H119*K119</f>
        <v>1108000</v>
      </c>
      <c r="L123" s="353">
        <f t="shared" si="52"/>
        <v>1108000</v>
      </c>
      <c r="M123" s="353">
        <f t="shared" si="52"/>
        <v>1108000</v>
      </c>
      <c r="N123" s="353">
        <f t="shared" si="52"/>
        <v>1108000</v>
      </c>
      <c r="O123" s="353">
        <f t="shared" si="52"/>
        <v>1108000</v>
      </c>
      <c r="P123" s="353">
        <f t="shared" si="52"/>
        <v>1108000</v>
      </c>
      <c r="Q123" s="353">
        <f t="shared" si="52"/>
        <v>1088000</v>
      </c>
      <c r="R123" s="353">
        <f t="shared" si="52"/>
        <v>1098000</v>
      </c>
      <c r="S123" s="353">
        <f t="shared" si="52"/>
        <v>1098000</v>
      </c>
      <c r="T123" s="353">
        <f t="shared" si="52"/>
        <v>1098000</v>
      </c>
      <c r="U123" s="354">
        <f t="shared" si="52"/>
        <v>1098000</v>
      </c>
      <c r="V123" s="355">
        <f t="shared" si="17"/>
        <v>12128000</v>
      </c>
    </row>
    <row r="124" spans="2:83" x14ac:dyDescent="0.4">
      <c r="C124" s="346"/>
      <c r="D124" s="347"/>
      <c r="E124" s="348"/>
      <c r="F124" s="349" t="s">
        <v>285</v>
      </c>
      <c r="G124" s="349"/>
      <c r="H124" s="356"/>
      <c r="I124" s="357" t="s">
        <v>255</v>
      </c>
      <c r="J124" s="358">
        <f t="shared" ref="J124:U124" si="53">+$H74*J74+$H76*J76+$H78*J78+$H80*J80+$H82*J82+$H84*J84+$H86*J86+$H88*J88+$H90*J90+$H92*J92+$H94*J94+$H96*J96+$H98*J98+$H100*J100+$H102*J102+$H104*J104+$H106*J106+$H108*J108+$H110*J110+$H112*J112+$H114*J114+$H116*J116+$H118*J118+$H120*J120</f>
        <v>408000</v>
      </c>
      <c r="K124" s="359">
        <f t="shared" si="53"/>
        <v>40000</v>
      </c>
      <c r="L124" s="359">
        <f t="shared" si="53"/>
        <v>60000</v>
      </c>
      <c r="M124" s="359">
        <f t="shared" si="53"/>
        <v>1210000</v>
      </c>
      <c r="N124" s="359">
        <f t="shared" si="53"/>
        <v>700000</v>
      </c>
      <c r="O124" s="359">
        <f t="shared" si="53"/>
        <v>620000</v>
      </c>
      <c r="P124" s="359">
        <f t="shared" si="53"/>
        <v>60000</v>
      </c>
      <c r="Q124" s="359">
        <f t="shared" si="53"/>
        <v>40000</v>
      </c>
      <c r="R124" s="359">
        <f t="shared" si="53"/>
        <v>40000</v>
      </c>
      <c r="S124" s="359">
        <f t="shared" si="53"/>
        <v>40000</v>
      </c>
      <c r="T124" s="359">
        <f t="shared" si="53"/>
        <v>40000</v>
      </c>
      <c r="U124" s="360">
        <f t="shared" si="53"/>
        <v>40000</v>
      </c>
      <c r="V124" s="361">
        <f t="shared" si="17"/>
        <v>3298000</v>
      </c>
    </row>
    <row r="127" spans="2:83" ht="18" thickBot="1" x14ac:dyDescent="0.45"/>
    <row r="128" spans="2:83" ht="33" x14ac:dyDescent="0.4">
      <c r="B128" s="613"/>
      <c r="C128" s="615" t="s">
        <v>419</v>
      </c>
      <c r="D128" s="613"/>
      <c r="E128" s="613"/>
      <c r="F128" s="613"/>
      <c r="G128" s="614" t="s">
        <v>257</v>
      </c>
      <c r="H128" s="613"/>
      <c r="I128" s="613"/>
      <c r="J128" s="613"/>
      <c r="K128" s="613"/>
      <c r="L128" s="613"/>
      <c r="M128" s="613"/>
      <c r="N128" s="613"/>
      <c r="O128" s="613"/>
      <c r="P128" s="613"/>
      <c r="Q128" s="613"/>
      <c r="R128" s="613"/>
      <c r="S128" s="613"/>
      <c r="T128" s="613"/>
      <c r="U128" s="613"/>
      <c r="V128" s="613"/>
      <c r="W128" s="613"/>
      <c r="X128" s="613"/>
      <c r="Y128" s="613"/>
      <c r="Z128" s="613"/>
      <c r="AA128" s="613"/>
      <c r="AB128" s="613"/>
      <c r="AC128" s="613"/>
      <c r="AD128" s="613"/>
      <c r="AE128" s="613"/>
      <c r="AF128" s="613"/>
      <c r="AG128" s="613"/>
      <c r="AH128" s="613"/>
      <c r="AI128" s="613"/>
      <c r="AJ128" s="613"/>
      <c r="AK128" s="613"/>
      <c r="AL128" s="613"/>
      <c r="AM128" s="613"/>
      <c r="AN128" s="613"/>
      <c r="AO128" s="613"/>
      <c r="AP128" s="613"/>
      <c r="AQ128" s="613"/>
      <c r="AR128" s="613"/>
      <c r="AS128" s="613"/>
      <c r="AT128" s="613"/>
      <c r="AU128" s="613"/>
      <c r="AV128" s="613"/>
      <c r="AW128" s="613"/>
      <c r="AX128" s="613"/>
      <c r="AY128" s="613"/>
      <c r="AZ128" s="613"/>
      <c r="BA128" s="613"/>
      <c r="BB128" s="613"/>
      <c r="BC128" s="613"/>
      <c r="BD128" s="613"/>
      <c r="BE128" s="613"/>
      <c r="BF128" s="613"/>
      <c r="BG128" s="613"/>
      <c r="BH128" s="613"/>
      <c r="BI128" s="613"/>
      <c r="BJ128" s="613"/>
      <c r="BK128" s="613"/>
      <c r="BL128" s="613"/>
      <c r="BM128" s="613"/>
      <c r="BN128" s="613"/>
      <c r="BO128" s="613"/>
      <c r="BP128" s="613"/>
      <c r="BQ128" s="613"/>
      <c r="BR128" s="613"/>
      <c r="BS128" s="613"/>
      <c r="BT128" s="613"/>
      <c r="BU128" s="613"/>
      <c r="BV128" s="613"/>
      <c r="BW128" s="613"/>
      <c r="BX128" s="613"/>
      <c r="BY128" s="613"/>
      <c r="BZ128" s="613"/>
      <c r="CA128" s="613"/>
      <c r="CB128" s="613"/>
      <c r="CC128" s="613"/>
      <c r="CD128" s="613"/>
      <c r="CE128" s="613"/>
    </row>
    <row r="129" spans="2:35" ht="21" x14ac:dyDescent="0.4">
      <c r="C129" s="268" t="s">
        <v>413</v>
      </c>
      <c r="G129" s="266" t="s">
        <v>252</v>
      </c>
      <c r="H129" s="38"/>
      <c r="I129" s="38"/>
      <c r="V129" s="38"/>
    </row>
    <row r="130" spans="2:35" ht="21" x14ac:dyDescent="0.4">
      <c r="C130" s="268" t="s">
        <v>412</v>
      </c>
      <c r="H130" s="610"/>
      <c r="I130" s="371"/>
      <c r="J130" s="371"/>
      <c r="K130" s="371"/>
      <c r="L130" s="371"/>
      <c r="M130" s="371"/>
      <c r="N130" s="371"/>
      <c r="O130" s="371"/>
      <c r="P130" s="371"/>
      <c r="Q130" s="371"/>
      <c r="R130" s="371"/>
      <c r="S130" s="371"/>
      <c r="T130" s="371"/>
      <c r="U130" s="371"/>
      <c r="V130" s="371"/>
    </row>
    <row r="131" spans="2:35" ht="21" x14ac:dyDescent="0.4">
      <c r="C131" s="268" t="s">
        <v>427</v>
      </c>
      <c r="H131" s="610"/>
      <c r="I131" s="371"/>
      <c r="J131" s="371"/>
      <c r="K131" s="371"/>
      <c r="L131" s="371"/>
      <c r="M131" s="371"/>
      <c r="N131" s="371"/>
      <c r="O131" s="371"/>
      <c r="P131" s="371"/>
      <c r="Q131" s="371"/>
      <c r="R131" s="371"/>
      <c r="S131" s="371"/>
      <c r="T131" s="371"/>
      <c r="U131" s="371"/>
      <c r="V131" s="371"/>
    </row>
    <row r="132" spans="2:35" ht="21" x14ac:dyDescent="0.4">
      <c r="C132" s="268" t="s">
        <v>428</v>
      </c>
      <c r="H132" s="610"/>
      <c r="I132" s="371"/>
      <c r="J132" s="371"/>
      <c r="K132" s="371"/>
      <c r="L132" s="371"/>
      <c r="M132" s="371"/>
      <c r="N132" s="371"/>
      <c r="O132" s="371"/>
      <c r="P132" s="371"/>
      <c r="Q132" s="371"/>
      <c r="R132" s="371"/>
      <c r="S132" s="371"/>
      <c r="T132" s="371"/>
      <c r="U132" s="371"/>
      <c r="V132" s="371"/>
      <c r="AD132" s="38">
        <f>SUM(Z132:AC132)</f>
        <v>0</v>
      </c>
    </row>
    <row r="133" spans="2:35" ht="21" x14ac:dyDescent="0.4">
      <c r="C133" s="268"/>
      <c r="H133" s="610"/>
      <c r="I133" s="371"/>
      <c r="J133" s="603" t="s">
        <v>418</v>
      </c>
      <c r="K133" s="371"/>
      <c r="L133" s="371"/>
      <c r="M133" s="371"/>
      <c r="N133" s="371"/>
      <c r="O133" s="371"/>
      <c r="P133" s="371"/>
      <c r="Q133" s="371"/>
      <c r="R133" s="371"/>
      <c r="S133" s="371"/>
      <c r="T133" s="371"/>
      <c r="U133" s="371"/>
      <c r="V133" s="371"/>
      <c r="AD133" s="639" t="s">
        <v>429</v>
      </c>
    </row>
    <row r="134" spans="2:35" ht="21" x14ac:dyDescent="0.4">
      <c r="C134" s="268"/>
      <c r="H134" s="610"/>
      <c r="I134" s="371"/>
      <c r="J134" s="603" t="s">
        <v>404</v>
      </c>
      <c r="K134" s="371"/>
      <c r="L134" s="371"/>
      <c r="M134" s="371"/>
      <c r="N134" s="371"/>
      <c r="O134" s="371"/>
      <c r="P134" s="371"/>
      <c r="Q134" s="371"/>
      <c r="R134" s="371"/>
      <c r="S134" s="371"/>
      <c r="T134" s="371"/>
      <c r="U134" s="371"/>
      <c r="V134" s="371"/>
      <c r="Y134" s="629" t="s">
        <v>424</v>
      </c>
      <c r="AD134" s="629" t="s">
        <v>426</v>
      </c>
    </row>
    <row r="135" spans="2:35" x14ac:dyDescent="0.4">
      <c r="C135" s="270"/>
      <c r="D135" s="270"/>
      <c r="E135" s="271"/>
      <c r="F135" s="272"/>
      <c r="G135" s="272"/>
      <c r="H135" s="273"/>
      <c r="I135" s="270"/>
      <c r="J135" s="1916" t="s">
        <v>381</v>
      </c>
      <c r="K135" s="1917"/>
      <c r="L135" s="1917"/>
      <c r="M135" s="1917"/>
      <c r="N135" s="1917"/>
      <c r="O135" s="1917"/>
      <c r="P135" s="1917"/>
      <c r="Q135" s="1917"/>
      <c r="R135" s="1917"/>
      <c r="S135" s="1917"/>
      <c r="T135" s="1917"/>
      <c r="U135" s="1917"/>
      <c r="V135" s="1915"/>
      <c r="W135" s="1916" t="s">
        <v>411</v>
      </c>
      <c r="X135" s="1917"/>
      <c r="Y135" s="1917"/>
      <c r="Z135" s="1917"/>
      <c r="AA135" s="1917"/>
      <c r="AB135" s="1917"/>
      <c r="AC135" s="1917"/>
      <c r="AD135" s="1917"/>
      <c r="AE135" s="1917"/>
      <c r="AF135" s="1917"/>
      <c r="AG135" s="1917"/>
      <c r="AH135" s="1917"/>
      <c r="AI135" s="1915"/>
    </row>
    <row r="136" spans="2:35" x14ac:dyDescent="0.4">
      <c r="C136" s="275" t="s">
        <v>67</v>
      </c>
      <c r="D136" s="275" t="s">
        <v>240</v>
      </c>
      <c r="E136" s="276" t="s">
        <v>241</v>
      </c>
      <c r="F136" s="277" t="s">
        <v>242</v>
      </c>
      <c r="G136" s="277" t="s">
        <v>243</v>
      </c>
      <c r="H136" s="278" t="s">
        <v>244</v>
      </c>
      <c r="I136" s="279" t="s">
        <v>0</v>
      </c>
      <c r="J136" s="279" t="s">
        <v>246</v>
      </c>
      <c r="K136" s="280" t="s">
        <v>247</v>
      </c>
      <c r="L136" s="280" t="s">
        <v>177</v>
      </c>
      <c r="M136" s="280" t="s">
        <v>178</v>
      </c>
      <c r="N136" s="280" t="s">
        <v>179</v>
      </c>
      <c r="O136" s="280" t="s">
        <v>180</v>
      </c>
      <c r="P136" s="280" t="s">
        <v>181</v>
      </c>
      <c r="Q136" s="280" t="s">
        <v>182</v>
      </c>
      <c r="R136" s="280" t="s">
        <v>183</v>
      </c>
      <c r="S136" s="280" t="s">
        <v>184</v>
      </c>
      <c r="T136" s="280" t="s">
        <v>185</v>
      </c>
      <c r="U136" s="281" t="s">
        <v>186</v>
      </c>
      <c r="V136" s="282" t="s">
        <v>248</v>
      </c>
      <c r="W136" s="279" t="s">
        <v>246</v>
      </c>
      <c r="X136" s="280" t="s">
        <v>247</v>
      </c>
      <c r="Y136" s="280" t="s">
        <v>177</v>
      </c>
      <c r="Z136" s="280" t="s">
        <v>178</v>
      </c>
      <c r="AA136" s="280" t="s">
        <v>179</v>
      </c>
      <c r="AB136" s="280" t="s">
        <v>180</v>
      </c>
      <c r="AC136" s="280" t="s">
        <v>181</v>
      </c>
      <c r="AD136" s="280" t="s">
        <v>182</v>
      </c>
      <c r="AE136" s="280" t="s">
        <v>183</v>
      </c>
      <c r="AF136" s="280" t="s">
        <v>184</v>
      </c>
      <c r="AG136" s="280" t="s">
        <v>185</v>
      </c>
      <c r="AH136" s="281" t="s">
        <v>186</v>
      </c>
      <c r="AI136" s="282" t="s">
        <v>248</v>
      </c>
    </row>
    <row r="137" spans="2:35" hidden="1" outlineLevel="1" x14ac:dyDescent="0.4">
      <c r="C137" s="283" t="s">
        <v>71</v>
      </c>
      <c r="D137" s="283" t="s">
        <v>250</v>
      </c>
      <c r="E137" s="284" t="s">
        <v>402</v>
      </c>
      <c r="F137" s="285">
        <v>11</v>
      </c>
      <c r="G137" s="285" t="s">
        <v>252</v>
      </c>
      <c r="H137" s="286">
        <v>100000</v>
      </c>
      <c r="I137" s="287" t="s">
        <v>253</v>
      </c>
      <c r="J137" s="288"/>
      <c r="K137" s="289"/>
      <c r="L137" s="289"/>
      <c r="M137" s="289"/>
      <c r="N137" s="289"/>
      <c r="O137" s="289"/>
      <c r="P137" s="289"/>
      <c r="Q137" s="289"/>
      <c r="R137" s="289"/>
      <c r="S137" s="289"/>
      <c r="T137" s="289"/>
      <c r="U137" s="290"/>
      <c r="V137" s="291">
        <f t="shared" ref="V137:V188" si="54">SUM(J137:U137)</f>
        <v>0</v>
      </c>
      <c r="W137" s="288">
        <f t="shared" ref="W137:W144" si="55">+$H137*J137</f>
        <v>0</v>
      </c>
      <c r="X137" s="289">
        <f t="shared" ref="X137:X184" si="56">+$H137*K137</f>
        <v>0</v>
      </c>
      <c r="Y137" s="289">
        <f t="shared" ref="Y137:Y184" si="57">+$H137*L137</f>
        <v>0</v>
      </c>
      <c r="Z137" s="289">
        <f t="shared" ref="Z137:Z184" si="58">+$H137*M137</f>
        <v>0</v>
      </c>
      <c r="AA137" s="289">
        <f t="shared" ref="AA137:AA184" si="59">+$H137*N137</f>
        <v>0</v>
      </c>
      <c r="AB137" s="289">
        <f t="shared" ref="AB137:AB184" si="60">+$H137*O137</f>
        <v>0</v>
      </c>
      <c r="AC137" s="289">
        <f t="shared" ref="AC137:AC184" si="61">+$H137*P137</f>
        <v>0</v>
      </c>
      <c r="AD137" s="289">
        <f t="shared" ref="AD137:AD184" si="62">+$H137*Q137</f>
        <v>0</v>
      </c>
      <c r="AE137" s="289">
        <f t="shared" ref="AE137:AE184" si="63">+$H137*R137</f>
        <v>0</v>
      </c>
      <c r="AF137" s="289">
        <f t="shared" ref="AF137:AF184" si="64">+$H137*S137</f>
        <v>0</v>
      </c>
      <c r="AG137" s="289">
        <f t="shared" ref="AG137:AG184" si="65">+$H137*T137</f>
        <v>0</v>
      </c>
      <c r="AH137" s="290">
        <f t="shared" ref="AH137:AH184" si="66">+$H137*U137</f>
        <v>0</v>
      </c>
      <c r="AI137" s="291">
        <f t="shared" ref="AI137:AI186" si="67">SUM(W137:AH137)</f>
        <v>0</v>
      </c>
    </row>
    <row r="138" spans="2:35" hidden="1" outlineLevel="1" x14ac:dyDescent="0.4">
      <c r="C138" s="293"/>
      <c r="D138" s="293"/>
      <c r="E138" s="294"/>
      <c r="F138" s="295">
        <f>F137</f>
        <v>11</v>
      </c>
      <c r="G138" s="295" t="s">
        <v>252</v>
      </c>
      <c r="H138" s="296">
        <f>H137</f>
        <v>100000</v>
      </c>
      <c r="I138" s="297" t="s">
        <v>255</v>
      </c>
      <c r="J138" s="298"/>
      <c r="K138" s="299">
        <f t="shared" ref="K138:U138" si="68">+J9</f>
        <v>0</v>
      </c>
      <c r="L138" s="299">
        <f t="shared" si="68"/>
        <v>0</v>
      </c>
      <c r="M138" s="299">
        <f t="shared" si="68"/>
        <v>0</v>
      </c>
      <c r="N138" s="299">
        <f t="shared" si="68"/>
        <v>0</v>
      </c>
      <c r="O138" s="299">
        <f t="shared" si="68"/>
        <v>0</v>
      </c>
      <c r="P138" s="299">
        <f t="shared" si="68"/>
        <v>0</v>
      </c>
      <c r="Q138" s="299">
        <f t="shared" si="68"/>
        <v>0</v>
      </c>
      <c r="R138" s="299">
        <f t="shared" si="68"/>
        <v>0</v>
      </c>
      <c r="S138" s="299">
        <f t="shared" si="68"/>
        <v>0</v>
      </c>
      <c r="T138" s="299">
        <f t="shared" si="68"/>
        <v>0</v>
      </c>
      <c r="U138" s="301">
        <f t="shared" si="68"/>
        <v>0</v>
      </c>
      <c r="V138" s="302">
        <f t="shared" si="54"/>
        <v>0</v>
      </c>
      <c r="W138" s="298">
        <f t="shared" si="55"/>
        <v>0</v>
      </c>
      <c r="X138" s="299">
        <f t="shared" si="56"/>
        <v>0</v>
      </c>
      <c r="Y138" s="299">
        <f t="shared" si="57"/>
        <v>0</v>
      </c>
      <c r="Z138" s="299">
        <f t="shared" si="58"/>
        <v>0</v>
      </c>
      <c r="AA138" s="299">
        <f t="shared" si="59"/>
        <v>0</v>
      </c>
      <c r="AB138" s="299">
        <f t="shared" si="60"/>
        <v>0</v>
      </c>
      <c r="AC138" s="299">
        <f t="shared" si="61"/>
        <v>0</v>
      </c>
      <c r="AD138" s="299">
        <f t="shared" si="62"/>
        <v>0</v>
      </c>
      <c r="AE138" s="299">
        <f t="shared" si="63"/>
        <v>0</v>
      </c>
      <c r="AF138" s="299">
        <f t="shared" si="64"/>
        <v>0</v>
      </c>
      <c r="AG138" s="299">
        <f t="shared" si="65"/>
        <v>0</v>
      </c>
      <c r="AH138" s="301">
        <f t="shared" si="66"/>
        <v>0</v>
      </c>
      <c r="AI138" s="302">
        <f t="shared" si="67"/>
        <v>0</v>
      </c>
    </row>
    <row r="139" spans="2:35" hidden="1" outlineLevel="1" x14ac:dyDescent="0.4">
      <c r="B139" s="38" t="s">
        <v>414</v>
      </c>
      <c r="C139" s="293"/>
      <c r="D139" s="332"/>
      <c r="E139" s="284" t="s">
        <v>403</v>
      </c>
      <c r="F139" s="285">
        <v>11</v>
      </c>
      <c r="G139" s="285" t="s">
        <v>252</v>
      </c>
      <c r="H139" s="286">
        <v>100000</v>
      </c>
      <c r="I139" s="287" t="s">
        <v>253</v>
      </c>
      <c r="J139" s="288"/>
      <c r="K139" s="289"/>
      <c r="L139" s="289"/>
      <c r="M139" s="289"/>
      <c r="N139" s="289"/>
      <c r="O139" s="289"/>
      <c r="P139" s="289"/>
      <c r="Q139" s="289"/>
      <c r="R139" s="289"/>
      <c r="S139" s="289"/>
      <c r="T139" s="289"/>
      <c r="U139" s="290"/>
      <c r="V139" s="291">
        <f t="shared" si="54"/>
        <v>0</v>
      </c>
      <c r="W139" s="288">
        <f t="shared" si="55"/>
        <v>0</v>
      </c>
      <c r="X139" s="289">
        <f t="shared" si="56"/>
        <v>0</v>
      </c>
      <c r="Y139" s="289">
        <f t="shared" si="57"/>
        <v>0</v>
      </c>
      <c r="Z139" s="289">
        <f t="shared" si="58"/>
        <v>0</v>
      </c>
      <c r="AA139" s="289">
        <f t="shared" si="59"/>
        <v>0</v>
      </c>
      <c r="AB139" s="289">
        <f t="shared" si="60"/>
        <v>0</v>
      </c>
      <c r="AC139" s="289">
        <f t="shared" si="61"/>
        <v>0</v>
      </c>
      <c r="AD139" s="289">
        <f t="shared" si="62"/>
        <v>0</v>
      </c>
      <c r="AE139" s="289">
        <f t="shared" si="63"/>
        <v>0</v>
      </c>
      <c r="AF139" s="289">
        <f t="shared" si="64"/>
        <v>0</v>
      </c>
      <c r="AG139" s="289">
        <f t="shared" si="65"/>
        <v>0</v>
      </c>
      <c r="AH139" s="290">
        <f t="shared" si="66"/>
        <v>0</v>
      </c>
      <c r="AI139" s="291">
        <f t="shared" si="67"/>
        <v>0</v>
      </c>
    </row>
    <row r="140" spans="2:35" hidden="1" outlineLevel="1" x14ac:dyDescent="0.4">
      <c r="B140" s="38" t="s">
        <v>414</v>
      </c>
      <c r="C140" s="293"/>
      <c r="D140" s="293"/>
      <c r="E140" s="294"/>
      <c r="F140" s="295">
        <f>F139</f>
        <v>11</v>
      </c>
      <c r="G140" s="295" t="s">
        <v>252</v>
      </c>
      <c r="H140" s="296">
        <f>H139</f>
        <v>100000</v>
      </c>
      <c r="I140" s="297" t="s">
        <v>255</v>
      </c>
      <c r="J140" s="298"/>
      <c r="K140" s="299">
        <f t="shared" ref="K140:U140" si="69">+J11</f>
        <v>0</v>
      </c>
      <c r="L140" s="299">
        <f t="shared" si="69"/>
        <v>0</v>
      </c>
      <c r="M140" s="299">
        <f t="shared" si="69"/>
        <v>0</v>
      </c>
      <c r="N140" s="299">
        <f t="shared" si="69"/>
        <v>0</v>
      </c>
      <c r="O140" s="299">
        <f t="shared" si="69"/>
        <v>0</v>
      </c>
      <c r="P140" s="299">
        <f t="shared" si="69"/>
        <v>0</v>
      </c>
      <c r="Q140" s="299">
        <f t="shared" si="69"/>
        <v>0</v>
      </c>
      <c r="R140" s="299">
        <f t="shared" si="69"/>
        <v>0</v>
      </c>
      <c r="S140" s="299">
        <f t="shared" si="69"/>
        <v>0</v>
      </c>
      <c r="T140" s="299">
        <f t="shared" si="69"/>
        <v>0</v>
      </c>
      <c r="U140" s="301">
        <f t="shared" si="69"/>
        <v>0</v>
      </c>
      <c r="V140" s="302">
        <f t="shared" si="54"/>
        <v>0</v>
      </c>
      <c r="W140" s="298">
        <f t="shared" si="55"/>
        <v>0</v>
      </c>
      <c r="X140" s="299">
        <f t="shared" si="56"/>
        <v>0</v>
      </c>
      <c r="Y140" s="299">
        <f t="shared" si="57"/>
        <v>0</v>
      </c>
      <c r="Z140" s="299">
        <f t="shared" si="58"/>
        <v>0</v>
      </c>
      <c r="AA140" s="299">
        <f t="shared" si="59"/>
        <v>0</v>
      </c>
      <c r="AB140" s="299">
        <f t="shared" si="60"/>
        <v>0</v>
      </c>
      <c r="AC140" s="299">
        <f t="shared" si="61"/>
        <v>0</v>
      </c>
      <c r="AD140" s="299">
        <f t="shared" si="62"/>
        <v>0</v>
      </c>
      <c r="AE140" s="299">
        <f t="shared" si="63"/>
        <v>0</v>
      </c>
      <c r="AF140" s="299">
        <f t="shared" si="64"/>
        <v>0</v>
      </c>
      <c r="AG140" s="299">
        <f t="shared" si="65"/>
        <v>0</v>
      </c>
      <c r="AH140" s="301">
        <f t="shared" si="66"/>
        <v>0</v>
      </c>
      <c r="AI140" s="302">
        <f t="shared" si="67"/>
        <v>0</v>
      </c>
    </row>
    <row r="141" spans="2:35" collapsed="1" x14ac:dyDescent="0.4">
      <c r="B141" s="38" t="s">
        <v>415</v>
      </c>
      <c r="C141" s="293" t="s">
        <v>417</v>
      </c>
      <c r="D141" s="303"/>
      <c r="E141" s="304" t="s">
        <v>256</v>
      </c>
      <c r="F141" s="305">
        <v>10</v>
      </c>
      <c r="G141" s="305" t="s">
        <v>257</v>
      </c>
      <c r="H141" s="306">
        <v>30000</v>
      </c>
      <c r="I141" s="307" t="s">
        <v>258</v>
      </c>
      <c r="J141" s="308"/>
      <c r="K141" s="309"/>
      <c r="L141" s="309"/>
      <c r="M141" s="309"/>
      <c r="N141" s="309"/>
      <c r="O141" s="309"/>
      <c r="P141" s="309"/>
      <c r="Q141" s="309"/>
      <c r="R141" s="309"/>
      <c r="S141" s="309"/>
      <c r="T141" s="309"/>
      <c r="U141" s="310"/>
      <c r="V141" s="311">
        <f t="shared" si="54"/>
        <v>0</v>
      </c>
      <c r="W141" s="308">
        <f t="shared" si="55"/>
        <v>0</v>
      </c>
      <c r="X141" s="309">
        <f t="shared" si="56"/>
        <v>0</v>
      </c>
      <c r="Y141" s="309">
        <f t="shared" si="57"/>
        <v>0</v>
      </c>
      <c r="Z141" s="309">
        <f t="shared" si="58"/>
        <v>0</v>
      </c>
      <c r="AA141" s="309">
        <f t="shared" si="59"/>
        <v>0</v>
      </c>
      <c r="AB141" s="309">
        <f t="shared" si="60"/>
        <v>0</v>
      </c>
      <c r="AC141" s="309">
        <f t="shared" si="61"/>
        <v>0</v>
      </c>
      <c r="AD141" s="309">
        <f t="shared" si="62"/>
        <v>0</v>
      </c>
      <c r="AE141" s="309">
        <f t="shared" si="63"/>
        <v>0</v>
      </c>
      <c r="AF141" s="309">
        <f t="shared" si="64"/>
        <v>0</v>
      </c>
      <c r="AG141" s="309">
        <f t="shared" si="65"/>
        <v>0</v>
      </c>
      <c r="AH141" s="310">
        <f t="shared" si="66"/>
        <v>0</v>
      </c>
      <c r="AI141" s="311">
        <f t="shared" si="67"/>
        <v>0</v>
      </c>
    </row>
    <row r="142" spans="2:35" x14ac:dyDescent="0.4">
      <c r="B142" s="38" t="s">
        <v>415</v>
      </c>
      <c r="C142" s="293" t="s">
        <v>71</v>
      </c>
      <c r="D142" s="293"/>
      <c r="E142" s="294"/>
      <c r="F142" s="305">
        <f>F141</f>
        <v>10</v>
      </c>
      <c r="G142" s="305" t="s">
        <v>257</v>
      </c>
      <c r="H142" s="296">
        <f>H141</f>
        <v>30000</v>
      </c>
      <c r="I142" s="297" t="s">
        <v>259</v>
      </c>
      <c r="J142" s="298"/>
      <c r="K142" s="299"/>
      <c r="L142" s="299"/>
      <c r="M142" s="299"/>
      <c r="N142" s="299"/>
      <c r="O142" s="299"/>
      <c r="P142" s="299"/>
      <c r="Q142" s="299"/>
      <c r="R142" s="299"/>
      <c r="S142" s="299"/>
      <c r="T142" s="299"/>
      <c r="U142" s="301"/>
      <c r="V142" s="302">
        <f t="shared" si="54"/>
        <v>0</v>
      </c>
      <c r="W142" s="298">
        <f t="shared" si="55"/>
        <v>0</v>
      </c>
      <c r="X142" s="299">
        <f t="shared" si="56"/>
        <v>0</v>
      </c>
      <c r="Y142" s="299">
        <f t="shared" si="57"/>
        <v>0</v>
      </c>
      <c r="Z142" s="299">
        <f t="shared" si="58"/>
        <v>0</v>
      </c>
      <c r="AA142" s="299">
        <f t="shared" si="59"/>
        <v>0</v>
      </c>
      <c r="AB142" s="299">
        <f t="shared" si="60"/>
        <v>0</v>
      </c>
      <c r="AC142" s="299">
        <f t="shared" si="61"/>
        <v>0</v>
      </c>
      <c r="AD142" s="299">
        <f t="shared" si="62"/>
        <v>0</v>
      </c>
      <c r="AE142" s="299">
        <f t="shared" si="63"/>
        <v>0</v>
      </c>
      <c r="AF142" s="299">
        <f t="shared" si="64"/>
        <v>0</v>
      </c>
      <c r="AG142" s="299">
        <f t="shared" si="65"/>
        <v>0</v>
      </c>
      <c r="AH142" s="301">
        <f t="shared" si="66"/>
        <v>0</v>
      </c>
      <c r="AI142" s="302">
        <f t="shared" si="67"/>
        <v>0</v>
      </c>
    </row>
    <row r="143" spans="2:35" hidden="1" outlineLevel="1" x14ac:dyDescent="0.4">
      <c r="B143" s="38" t="s">
        <v>414</v>
      </c>
      <c r="C143" s="293"/>
      <c r="D143" s="293"/>
      <c r="E143" s="304" t="s">
        <v>260</v>
      </c>
      <c r="F143" s="305">
        <v>10</v>
      </c>
      <c r="G143" s="305" t="s">
        <v>252</v>
      </c>
      <c r="H143" s="599">
        <v>94000</v>
      </c>
      <c r="I143" s="307" t="s">
        <v>258</v>
      </c>
      <c r="J143" s="308"/>
      <c r="K143" s="309"/>
      <c r="L143" s="309"/>
      <c r="M143" s="309"/>
      <c r="N143" s="309"/>
      <c r="O143" s="309"/>
      <c r="P143" s="309"/>
      <c r="Q143" s="309"/>
      <c r="R143" s="309"/>
      <c r="S143" s="309"/>
      <c r="T143" s="309"/>
      <c r="U143" s="310"/>
      <c r="V143" s="311">
        <f t="shared" si="54"/>
        <v>0</v>
      </c>
      <c r="W143" s="308">
        <f t="shared" si="55"/>
        <v>0</v>
      </c>
      <c r="X143" s="309">
        <f t="shared" si="56"/>
        <v>0</v>
      </c>
      <c r="Y143" s="309">
        <f t="shared" si="57"/>
        <v>0</v>
      </c>
      <c r="Z143" s="309">
        <f t="shared" si="58"/>
        <v>0</v>
      </c>
      <c r="AA143" s="309">
        <f t="shared" si="59"/>
        <v>0</v>
      </c>
      <c r="AB143" s="309">
        <f t="shared" si="60"/>
        <v>0</v>
      </c>
      <c r="AC143" s="309">
        <f t="shared" si="61"/>
        <v>0</v>
      </c>
      <c r="AD143" s="309">
        <f t="shared" si="62"/>
        <v>0</v>
      </c>
      <c r="AE143" s="309">
        <f t="shared" si="63"/>
        <v>0</v>
      </c>
      <c r="AF143" s="309">
        <f t="shared" si="64"/>
        <v>0</v>
      </c>
      <c r="AG143" s="309">
        <f t="shared" si="65"/>
        <v>0</v>
      </c>
      <c r="AH143" s="310">
        <f t="shared" si="66"/>
        <v>0</v>
      </c>
      <c r="AI143" s="311">
        <f t="shared" si="67"/>
        <v>0</v>
      </c>
    </row>
    <row r="144" spans="2:35" hidden="1" outlineLevel="1" x14ac:dyDescent="0.4">
      <c r="B144" s="38" t="s">
        <v>414</v>
      </c>
      <c r="C144" s="293"/>
      <c r="D144" s="293"/>
      <c r="E144" s="294"/>
      <c r="F144" s="313">
        <f>F143</f>
        <v>10</v>
      </c>
      <c r="G144" s="313" t="s">
        <v>252</v>
      </c>
      <c r="H144" s="296">
        <f>H143</f>
        <v>94000</v>
      </c>
      <c r="I144" s="297" t="s">
        <v>259</v>
      </c>
      <c r="J144" s="298"/>
      <c r="K144" s="299"/>
      <c r="L144" s="299"/>
      <c r="M144" s="299"/>
      <c r="N144" s="299"/>
      <c r="O144" s="299"/>
      <c r="P144" s="299"/>
      <c r="Q144" s="299"/>
      <c r="R144" s="299"/>
      <c r="S144" s="299"/>
      <c r="T144" s="299"/>
      <c r="U144" s="301"/>
      <c r="V144" s="302">
        <f t="shared" si="54"/>
        <v>0</v>
      </c>
      <c r="W144" s="298">
        <f t="shared" si="55"/>
        <v>0</v>
      </c>
      <c r="X144" s="299">
        <f t="shared" si="56"/>
        <v>0</v>
      </c>
      <c r="Y144" s="299">
        <f t="shared" si="57"/>
        <v>0</v>
      </c>
      <c r="Z144" s="299">
        <f t="shared" si="58"/>
        <v>0</v>
      </c>
      <c r="AA144" s="299">
        <f t="shared" si="59"/>
        <v>0</v>
      </c>
      <c r="AB144" s="299">
        <f t="shared" si="60"/>
        <v>0</v>
      </c>
      <c r="AC144" s="299">
        <f t="shared" si="61"/>
        <v>0</v>
      </c>
      <c r="AD144" s="299">
        <f t="shared" si="62"/>
        <v>0</v>
      </c>
      <c r="AE144" s="299">
        <f t="shared" si="63"/>
        <v>0</v>
      </c>
      <c r="AF144" s="299">
        <f t="shared" si="64"/>
        <v>0</v>
      </c>
      <c r="AG144" s="299">
        <f t="shared" si="65"/>
        <v>0</v>
      </c>
      <c r="AH144" s="301">
        <f t="shared" si="66"/>
        <v>0</v>
      </c>
      <c r="AI144" s="302">
        <f t="shared" si="67"/>
        <v>0</v>
      </c>
    </row>
    <row r="145" spans="2:35" hidden="1" outlineLevel="1" x14ac:dyDescent="0.4">
      <c r="B145" s="38" t="s">
        <v>414</v>
      </c>
      <c r="C145" s="293"/>
      <c r="D145" s="293"/>
      <c r="E145" s="304" t="s">
        <v>261</v>
      </c>
      <c r="F145" s="313">
        <v>10</v>
      </c>
      <c r="G145" s="313" t="s">
        <v>252</v>
      </c>
      <c r="H145" s="306">
        <v>90000</v>
      </c>
      <c r="I145" s="307" t="s">
        <v>258</v>
      </c>
      <c r="J145" s="314"/>
      <c r="K145" s="315"/>
      <c r="L145" s="315"/>
      <c r="M145" s="315"/>
      <c r="N145" s="315"/>
      <c r="O145" s="315"/>
      <c r="P145" s="315"/>
      <c r="Q145" s="315"/>
      <c r="R145" s="315"/>
      <c r="S145" s="315"/>
      <c r="T145" s="315"/>
      <c r="U145" s="317"/>
      <c r="V145" s="318">
        <f t="shared" si="54"/>
        <v>0</v>
      </c>
      <c r="W145" s="314">
        <f t="shared" ref="W145" si="70">+$H145*J145</f>
        <v>0</v>
      </c>
      <c r="X145" s="315">
        <f t="shared" si="56"/>
        <v>0</v>
      </c>
      <c r="Y145" s="315">
        <f t="shared" si="57"/>
        <v>0</v>
      </c>
      <c r="Z145" s="315">
        <f t="shared" si="58"/>
        <v>0</v>
      </c>
      <c r="AA145" s="315">
        <f t="shared" si="59"/>
        <v>0</v>
      </c>
      <c r="AB145" s="315">
        <f t="shared" si="60"/>
        <v>0</v>
      </c>
      <c r="AC145" s="315">
        <f t="shared" si="61"/>
        <v>0</v>
      </c>
      <c r="AD145" s="315">
        <f t="shared" si="62"/>
        <v>0</v>
      </c>
      <c r="AE145" s="315">
        <f t="shared" si="63"/>
        <v>0</v>
      </c>
      <c r="AF145" s="315">
        <f t="shared" si="64"/>
        <v>0</v>
      </c>
      <c r="AG145" s="315">
        <f t="shared" si="65"/>
        <v>0</v>
      </c>
      <c r="AH145" s="317">
        <f t="shared" si="66"/>
        <v>0</v>
      </c>
      <c r="AI145" s="318">
        <f t="shared" si="67"/>
        <v>0</v>
      </c>
    </row>
    <row r="146" spans="2:35" hidden="1" outlineLevel="1" x14ac:dyDescent="0.4">
      <c r="B146" s="38" t="s">
        <v>414</v>
      </c>
      <c r="C146" s="293"/>
      <c r="D146" s="293"/>
      <c r="E146" s="294"/>
      <c r="F146" s="313">
        <f>F145</f>
        <v>10</v>
      </c>
      <c r="G146" s="313" t="s">
        <v>252</v>
      </c>
      <c r="H146" s="296">
        <f>H145</f>
        <v>90000</v>
      </c>
      <c r="I146" s="297" t="s">
        <v>259</v>
      </c>
      <c r="J146" s="298"/>
      <c r="K146" s="299"/>
      <c r="L146" s="299"/>
      <c r="M146" s="299"/>
      <c r="N146" s="299"/>
      <c r="O146" s="299"/>
      <c r="P146" s="299"/>
      <c r="Q146" s="299"/>
      <c r="R146" s="299"/>
      <c r="S146" s="299"/>
      <c r="T146" s="299"/>
      <c r="U146" s="301"/>
      <c r="V146" s="302">
        <f t="shared" si="54"/>
        <v>0</v>
      </c>
      <c r="W146" s="298">
        <f t="shared" ref="W146:W184" si="71">+$H146*J146</f>
        <v>0</v>
      </c>
      <c r="X146" s="299">
        <f t="shared" si="56"/>
        <v>0</v>
      </c>
      <c r="Y146" s="299">
        <f t="shared" si="57"/>
        <v>0</v>
      </c>
      <c r="Z146" s="299">
        <f t="shared" si="58"/>
        <v>0</v>
      </c>
      <c r="AA146" s="299">
        <f t="shared" si="59"/>
        <v>0</v>
      </c>
      <c r="AB146" s="299">
        <f t="shared" si="60"/>
        <v>0</v>
      </c>
      <c r="AC146" s="299">
        <f t="shared" si="61"/>
        <v>0</v>
      </c>
      <c r="AD146" s="299">
        <f t="shared" si="62"/>
        <v>0</v>
      </c>
      <c r="AE146" s="299">
        <f t="shared" si="63"/>
        <v>0</v>
      </c>
      <c r="AF146" s="299">
        <f t="shared" si="64"/>
        <v>0</v>
      </c>
      <c r="AG146" s="299">
        <f t="shared" si="65"/>
        <v>0</v>
      </c>
      <c r="AH146" s="301">
        <f t="shared" si="66"/>
        <v>0</v>
      </c>
      <c r="AI146" s="302">
        <f t="shared" si="67"/>
        <v>0</v>
      </c>
    </row>
    <row r="147" spans="2:35" collapsed="1" x14ac:dyDescent="0.4">
      <c r="B147" s="38" t="s">
        <v>416</v>
      </c>
      <c r="C147" s="293"/>
      <c r="D147" s="303"/>
      <c r="E147" s="319" t="s">
        <v>20</v>
      </c>
      <c r="F147" s="320">
        <v>8</v>
      </c>
      <c r="G147" s="321" t="s">
        <v>257</v>
      </c>
      <c r="H147" s="306">
        <v>18000</v>
      </c>
      <c r="I147" s="307" t="s">
        <v>258</v>
      </c>
      <c r="J147" s="308"/>
      <c r="K147" s="309">
        <f t="shared" ref="K147:U147" si="72">+J16</f>
        <v>1</v>
      </c>
      <c r="L147" s="309">
        <f t="shared" si="72"/>
        <v>1</v>
      </c>
      <c r="M147" s="309">
        <f t="shared" si="72"/>
        <v>1</v>
      </c>
      <c r="N147" s="309">
        <f t="shared" si="72"/>
        <v>1</v>
      </c>
      <c r="O147" s="309">
        <f t="shared" si="72"/>
        <v>1</v>
      </c>
      <c r="P147" s="309">
        <f t="shared" si="72"/>
        <v>1</v>
      </c>
      <c r="Q147" s="309">
        <f t="shared" si="72"/>
        <v>1</v>
      </c>
      <c r="R147" s="309">
        <f t="shared" si="72"/>
        <v>1</v>
      </c>
      <c r="S147" s="309">
        <f t="shared" si="72"/>
        <v>0</v>
      </c>
      <c r="T147" s="309">
        <f t="shared" si="72"/>
        <v>0</v>
      </c>
      <c r="U147" s="310">
        <f t="shared" si="72"/>
        <v>0</v>
      </c>
      <c r="V147" s="311">
        <f t="shared" si="54"/>
        <v>8</v>
      </c>
      <c r="W147" s="308">
        <f t="shared" si="71"/>
        <v>0</v>
      </c>
      <c r="X147" s="309">
        <f t="shared" si="56"/>
        <v>18000</v>
      </c>
      <c r="Y147" s="309">
        <f t="shared" si="57"/>
        <v>18000</v>
      </c>
      <c r="Z147" s="309">
        <f t="shared" si="58"/>
        <v>18000</v>
      </c>
      <c r="AA147" s="309">
        <f t="shared" si="59"/>
        <v>18000</v>
      </c>
      <c r="AB147" s="309">
        <f t="shared" si="60"/>
        <v>18000</v>
      </c>
      <c r="AC147" s="309">
        <f t="shared" si="61"/>
        <v>18000</v>
      </c>
      <c r="AD147" s="309">
        <f t="shared" si="62"/>
        <v>18000</v>
      </c>
      <c r="AE147" s="309">
        <f t="shared" si="63"/>
        <v>18000</v>
      </c>
      <c r="AF147" s="309">
        <f t="shared" si="64"/>
        <v>0</v>
      </c>
      <c r="AG147" s="309">
        <f t="shared" si="65"/>
        <v>0</v>
      </c>
      <c r="AH147" s="310">
        <f t="shared" si="66"/>
        <v>0</v>
      </c>
      <c r="AI147" s="311">
        <f t="shared" si="67"/>
        <v>144000</v>
      </c>
    </row>
    <row r="148" spans="2:35" x14ac:dyDescent="0.4">
      <c r="B148" s="38" t="s">
        <v>416</v>
      </c>
      <c r="C148" s="293"/>
      <c r="D148" s="293"/>
      <c r="E148" s="322"/>
      <c r="F148" s="320">
        <f>F147</f>
        <v>8</v>
      </c>
      <c r="G148" s="321" t="s">
        <v>257</v>
      </c>
      <c r="H148" s="296">
        <f>H147</f>
        <v>18000</v>
      </c>
      <c r="I148" s="297" t="s">
        <v>259</v>
      </c>
      <c r="J148" s="298"/>
      <c r="K148" s="299">
        <f t="shared" ref="K148:U148" si="73">+J17</f>
        <v>0</v>
      </c>
      <c r="L148" s="299">
        <f t="shared" si="73"/>
        <v>2</v>
      </c>
      <c r="M148" s="299">
        <f t="shared" si="73"/>
        <v>1</v>
      </c>
      <c r="N148" s="299">
        <f t="shared" si="73"/>
        <v>1</v>
      </c>
      <c r="O148" s="299">
        <f t="shared" si="73"/>
        <v>1</v>
      </c>
      <c r="P148" s="299">
        <f t="shared" si="73"/>
        <v>0</v>
      </c>
      <c r="Q148" s="299">
        <f t="shared" si="73"/>
        <v>0</v>
      </c>
      <c r="R148" s="299">
        <f t="shared" si="73"/>
        <v>0</v>
      </c>
      <c r="S148" s="299">
        <f t="shared" si="73"/>
        <v>0</v>
      </c>
      <c r="T148" s="299">
        <f t="shared" si="73"/>
        <v>0</v>
      </c>
      <c r="U148" s="301">
        <f t="shared" si="73"/>
        <v>0</v>
      </c>
      <c r="V148" s="302">
        <f t="shared" si="54"/>
        <v>5</v>
      </c>
      <c r="W148" s="298">
        <f t="shared" si="71"/>
        <v>0</v>
      </c>
      <c r="X148" s="299">
        <f t="shared" si="56"/>
        <v>0</v>
      </c>
      <c r="Y148" s="299">
        <f t="shared" si="57"/>
        <v>36000</v>
      </c>
      <c r="Z148" s="299">
        <f t="shared" si="58"/>
        <v>18000</v>
      </c>
      <c r="AA148" s="299">
        <f t="shared" si="59"/>
        <v>18000</v>
      </c>
      <c r="AB148" s="299">
        <f t="shared" si="60"/>
        <v>18000</v>
      </c>
      <c r="AC148" s="299">
        <f t="shared" si="61"/>
        <v>0</v>
      </c>
      <c r="AD148" s="299">
        <f t="shared" si="62"/>
        <v>0</v>
      </c>
      <c r="AE148" s="299">
        <f t="shared" si="63"/>
        <v>0</v>
      </c>
      <c r="AF148" s="299">
        <f t="shared" si="64"/>
        <v>0</v>
      </c>
      <c r="AG148" s="299">
        <f t="shared" si="65"/>
        <v>0</v>
      </c>
      <c r="AH148" s="301">
        <f t="shared" si="66"/>
        <v>0</v>
      </c>
      <c r="AI148" s="302">
        <f t="shared" si="67"/>
        <v>90000</v>
      </c>
    </row>
    <row r="149" spans="2:35" x14ac:dyDescent="0.4">
      <c r="B149" s="38" t="s">
        <v>416</v>
      </c>
      <c r="C149" s="293"/>
      <c r="D149" s="303"/>
      <c r="E149" s="319" t="s">
        <v>21</v>
      </c>
      <c r="F149" s="320">
        <v>8</v>
      </c>
      <c r="G149" s="321" t="s">
        <v>257</v>
      </c>
      <c r="H149" s="306">
        <v>12000</v>
      </c>
      <c r="I149" s="307" t="s">
        <v>258</v>
      </c>
      <c r="J149" s="308">
        <v>1</v>
      </c>
      <c r="K149" s="309">
        <f t="shared" ref="K149:U149" si="74">+J18</f>
        <v>2</v>
      </c>
      <c r="L149" s="309">
        <f t="shared" si="74"/>
        <v>2</v>
      </c>
      <c r="M149" s="309">
        <f t="shared" si="74"/>
        <v>2</v>
      </c>
      <c r="N149" s="309">
        <f t="shared" si="74"/>
        <v>2</v>
      </c>
      <c r="O149" s="309">
        <f t="shared" si="74"/>
        <v>2</v>
      </c>
      <c r="P149" s="309">
        <f t="shared" si="74"/>
        <v>2</v>
      </c>
      <c r="Q149" s="309">
        <f t="shared" si="74"/>
        <v>2</v>
      </c>
      <c r="R149" s="309">
        <f t="shared" si="74"/>
        <v>2</v>
      </c>
      <c r="S149" s="309">
        <f t="shared" si="74"/>
        <v>2</v>
      </c>
      <c r="T149" s="309">
        <f t="shared" si="74"/>
        <v>2</v>
      </c>
      <c r="U149" s="310">
        <f t="shared" si="74"/>
        <v>2</v>
      </c>
      <c r="V149" s="311">
        <f t="shared" si="54"/>
        <v>23</v>
      </c>
      <c r="W149" s="308">
        <f t="shared" si="71"/>
        <v>12000</v>
      </c>
      <c r="X149" s="309">
        <f t="shared" si="56"/>
        <v>24000</v>
      </c>
      <c r="Y149" s="309">
        <f t="shared" si="57"/>
        <v>24000</v>
      </c>
      <c r="Z149" s="309">
        <f t="shared" si="58"/>
        <v>24000</v>
      </c>
      <c r="AA149" s="309">
        <f t="shared" si="59"/>
        <v>24000</v>
      </c>
      <c r="AB149" s="309">
        <f t="shared" si="60"/>
        <v>24000</v>
      </c>
      <c r="AC149" s="309">
        <f t="shared" si="61"/>
        <v>24000</v>
      </c>
      <c r="AD149" s="309">
        <f t="shared" si="62"/>
        <v>24000</v>
      </c>
      <c r="AE149" s="309">
        <f t="shared" si="63"/>
        <v>24000</v>
      </c>
      <c r="AF149" s="309">
        <f t="shared" si="64"/>
        <v>24000</v>
      </c>
      <c r="AG149" s="309">
        <f t="shared" si="65"/>
        <v>24000</v>
      </c>
      <c r="AH149" s="310">
        <f t="shared" si="66"/>
        <v>24000</v>
      </c>
      <c r="AI149" s="311">
        <f t="shared" si="67"/>
        <v>276000</v>
      </c>
    </row>
    <row r="150" spans="2:35" x14ac:dyDescent="0.4">
      <c r="B150" s="38" t="s">
        <v>416</v>
      </c>
      <c r="C150" s="293"/>
      <c r="D150" s="293"/>
      <c r="E150" s="322"/>
      <c r="F150" s="320">
        <f>F149</f>
        <v>8</v>
      </c>
      <c r="G150" s="321" t="s">
        <v>257</v>
      </c>
      <c r="H150" s="296">
        <f>H149</f>
        <v>12000</v>
      </c>
      <c r="I150" s="297" t="s">
        <v>259</v>
      </c>
      <c r="J150" s="298">
        <v>2</v>
      </c>
      <c r="K150" s="299">
        <f t="shared" ref="K150:U150" si="75">+J19</f>
        <v>0</v>
      </c>
      <c r="L150" s="299">
        <f t="shared" si="75"/>
        <v>4</v>
      </c>
      <c r="M150" s="299">
        <f t="shared" si="75"/>
        <v>2</v>
      </c>
      <c r="N150" s="299">
        <f t="shared" si="75"/>
        <v>2</v>
      </c>
      <c r="O150" s="299">
        <f t="shared" si="75"/>
        <v>2</v>
      </c>
      <c r="P150" s="299">
        <f t="shared" si="75"/>
        <v>0</v>
      </c>
      <c r="Q150" s="299">
        <f t="shared" si="75"/>
        <v>0</v>
      </c>
      <c r="R150" s="299">
        <f t="shared" si="75"/>
        <v>0</v>
      </c>
      <c r="S150" s="299">
        <f t="shared" si="75"/>
        <v>0</v>
      </c>
      <c r="T150" s="299">
        <f t="shared" si="75"/>
        <v>0</v>
      </c>
      <c r="U150" s="301">
        <f t="shared" si="75"/>
        <v>0</v>
      </c>
      <c r="V150" s="302">
        <f t="shared" si="54"/>
        <v>12</v>
      </c>
      <c r="W150" s="298">
        <f t="shared" si="71"/>
        <v>24000</v>
      </c>
      <c r="X150" s="299">
        <f t="shared" si="56"/>
        <v>0</v>
      </c>
      <c r="Y150" s="300">
        <f>+$H150*L150-38000</f>
        <v>10000</v>
      </c>
      <c r="Z150" s="299">
        <f t="shared" si="58"/>
        <v>24000</v>
      </c>
      <c r="AA150" s="299">
        <f t="shared" si="59"/>
        <v>24000</v>
      </c>
      <c r="AB150" s="299">
        <f t="shared" si="60"/>
        <v>24000</v>
      </c>
      <c r="AC150" s="299">
        <f t="shared" si="61"/>
        <v>0</v>
      </c>
      <c r="AD150" s="638">
        <v>38000</v>
      </c>
      <c r="AE150" s="299">
        <f t="shared" si="63"/>
        <v>0</v>
      </c>
      <c r="AF150" s="299">
        <f t="shared" si="64"/>
        <v>0</v>
      </c>
      <c r="AG150" s="299">
        <f t="shared" si="65"/>
        <v>0</v>
      </c>
      <c r="AH150" s="301">
        <f t="shared" si="66"/>
        <v>0</v>
      </c>
      <c r="AI150" s="302">
        <f t="shared" si="67"/>
        <v>144000</v>
      </c>
    </row>
    <row r="151" spans="2:35" x14ac:dyDescent="0.4">
      <c r="B151" s="38" t="s">
        <v>416</v>
      </c>
      <c r="C151" s="293"/>
      <c r="D151" s="293"/>
      <c r="E151" s="319" t="s">
        <v>262</v>
      </c>
      <c r="F151" s="320">
        <v>8</v>
      </c>
      <c r="G151" s="320" t="s">
        <v>252</v>
      </c>
      <c r="H151" s="306">
        <v>100000</v>
      </c>
      <c r="I151" s="307" t="s">
        <v>258</v>
      </c>
      <c r="J151" s="308">
        <v>2</v>
      </c>
      <c r="K151" s="309">
        <f t="shared" ref="K151:U151" si="76">+J20</f>
        <v>0</v>
      </c>
      <c r="L151" s="309">
        <f t="shared" si="76"/>
        <v>0</v>
      </c>
      <c r="M151" s="309">
        <f t="shared" si="76"/>
        <v>0</v>
      </c>
      <c r="N151" s="309">
        <f t="shared" si="76"/>
        <v>0</v>
      </c>
      <c r="O151" s="309">
        <f t="shared" si="76"/>
        <v>0</v>
      </c>
      <c r="P151" s="309">
        <f t="shared" si="76"/>
        <v>0</v>
      </c>
      <c r="Q151" s="309">
        <f t="shared" si="76"/>
        <v>0</v>
      </c>
      <c r="R151" s="309">
        <f t="shared" si="76"/>
        <v>0</v>
      </c>
      <c r="S151" s="309">
        <f t="shared" si="76"/>
        <v>0</v>
      </c>
      <c r="T151" s="309">
        <f t="shared" si="76"/>
        <v>1</v>
      </c>
      <c r="U151" s="310">
        <f t="shared" si="76"/>
        <v>1</v>
      </c>
      <c r="V151" s="311">
        <f t="shared" si="54"/>
        <v>4</v>
      </c>
      <c r="W151" s="308">
        <f t="shared" si="71"/>
        <v>200000</v>
      </c>
      <c r="X151" s="309">
        <f t="shared" si="56"/>
        <v>0</v>
      </c>
      <c r="Y151" s="309">
        <f t="shared" si="57"/>
        <v>0</v>
      </c>
      <c r="Z151" s="309">
        <f t="shared" si="58"/>
        <v>0</v>
      </c>
      <c r="AA151" s="309">
        <f t="shared" si="59"/>
        <v>0</v>
      </c>
      <c r="AB151" s="309">
        <f t="shared" si="60"/>
        <v>0</v>
      </c>
      <c r="AC151" s="309">
        <f t="shared" si="61"/>
        <v>0</v>
      </c>
      <c r="AD151" s="309">
        <f t="shared" si="62"/>
        <v>0</v>
      </c>
      <c r="AE151" s="309">
        <f t="shared" si="63"/>
        <v>0</v>
      </c>
      <c r="AF151" s="309">
        <f t="shared" si="64"/>
        <v>0</v>
      </c>
      <c r="AG151" s="309">
        <f t="shared" si="65"/>
        <v>100000</v>
      </c>
      <c r="AH151" s="310">
        <f t="shared" si="66"/>
        <v>100000</v>
      </c>
      <c r="AI151" s="311">
        <f t="shared" si="67"/>
        <v>400000</v>
      </c>
    </row>
    <row r="152" spans="2:35" x14ac:dyDescent="0.4">
      <c r="B152" s="38" t="s">
        <v>416</v>
      </c>
      <c r="C152" s="293"/>
      <c r="D152" s="293"/>
      <c r="E152" s="322"/>
      <c r="F152" s="320">
        <f>F151</f>
        <v>8</v>
      </c>
      <c r="G152" s="320" t="s">
        <v>252</v>
      </c>
      <c r="H152" s="296">
        <f>H151</f>
        <v>100000</v>
      </c>
      <c r="I152" s="297" t="s">
        <v>259</v>
      </c>
      <c r="J152" s="298"/>
      <c r="K152" s="299">
        <f t="shared" ref="K152:U152" si="77">+J21</f>
        <v>0</v>
      </c>
      <c r="L152" s="299">
        <f t="shared" si="77"/>
        <v>0</v>
      </c>
      <c r="M152" s="299">
        <f t="shared" si="77"/>
        <v>0</v>
      </c>
      <c r="N152" s="299">
        <f t="shared" si="77"/>
        <v>0</v>
      </c>
      <c r="O152" s="299">
        <f t="shared" si="77"/>
        <v>0</v>
      </c>
      <c r="P152" s="605">
        <f t="shared" si="77"/>
        <v>0</v>
      </c>
      <c r="Q152" s="605">
        <f t="shared" si="77"/>
        <v>0</v>
      </c>
      <c r="R152" s="605">
        <f t="shared" si="77"/>
        <v>0</v>
      </c>
      <c r="S152" s="299">
        <f t="shared" si="77"/>
        <v>0</v>
      </c>
      <c r="T152" s="299">
        <f t="shared" si="77"/>
        <v>0</v>
      </c>
      <c r="U152" s="301">
        <f t="shared" si="77"/>
        <v>0</v>
      </c>
      <c r="V152" s="302">
        <f t="shared" si="54"/>
        <v>0</v>
      </c>
      <c r="W152" s="298">
        <f t="shared" si="71"/>
        <v>0</v>
      </c>
      <c r="X152" s="299">
        <f t="shared" si="56"/>
        <v>0</v>
      </c>
      <c r="Y152" s="299">
        <f t="shared" si="57"/>
        <v>0</v>
      </c>
      <c r="Z152" s="299">
        <f t="shared" si="58"/>
        <v>0</v>
      </c>
      <c r="AA152" s="299">
        <f t="shared" si="59"/>
        <v>0</v>
      </c>
      <c r="AB152" s="299">
        <f t="shared" si="60"/>
        <v>0</v>
      </c>
      <c r="AC152" s="605">
        <f t="shared" si="61"/>
        <v>0</v>
      </c>
      <c r="AD152" s="605">
        <f t="shared" si="62"/>
        <v>0</v>
      </c>
      <c r="AE152" s="605">
        <f t="shared" si="63"/>
        <v>0</v>
      </c>
      <c r="AF152" s="299">
        <f t="shared" si="64"/>
        <v>0</v>
      </c>
      <c r="AG152" s="299">
        <f t="shared" si="65"/>
        <v>0</v>
      </c>
      <c r="AH152" s="301">
        <f t="shared" si="66"/>
        <v>0</v>
      </c>
      <c r="AI152" s="302">
        <f t="shared" si="67"/>
        <v>0</v>
      </c>
    </row>
    <row r="153" spans="2:35" x14ac:dyDescent="0.4">
      <c r="B153" s="38" t="s">
        <v>416</v>
      </c>
      <c r="C153" s="293"/>
      <c r="D153" s="303"/>
      <c r="E153" s="304" t="s">
        <v>264</v>
      </c>
      <c r="F153" s="305">
        <v>8</v>
      </c>
      <c r="G153" s="313" t="s">
        <v>257</v>
      </c>
      <c r="H153" s="306">
        <v>15000</v>
      </c>
      <c r="I153" s="307" t="s">
        <v>258</v>
      </c>
      <c r="J153" s="308"/>
      <c r="K153" s="309">
        <f t="shared" ref="K153:U153" si="78">+J22</f>
        <v>0</v>
      </c>
      <c r="L153" s="309">
        <f t="shared" si="78"/>
        <v>0</v>
      </c>
      <c r="M153" s="309">
        <f t="shared" si="78"/>
        <v>0</v>
      </c>
      <c r="N153" s="309">
        <f t="shared" si="78"/>
        <v>0</v>
      </c>
      <c r="O153" s="309">
        <f t="shared" si="78"/>
        <v>0</v>
      </c>
      <c r="P153" s="309">
        <f t="shared" si="78"/>
        <v>0</v>
      </c>
      <c r="Q153" s="309">
        <f t="shared" si="78"/>
        <v>0</v>
      </c>
      <c r="R153" s="309">
        <f t="shared" si="78"/>
        <v>0</v>
      </c>
      <c r="S153" s="309">
        <f t="shared" si="78"/>
        <v>0</v>
      </c>
      <c r="T153" s="309">
        <f t="shared" si="78"/>
        <v>0</v>
      </c>
      <c r="U153" s="310">
        <f t="shared" si="78"/>
        <v>0</v>
      </c>
      <c r="V153" s="311">
        <f t="shared" si="54"/>
        <v>0</v>
      </c>
      <c r="W153" s="308">
        <f t="shared" si="71"/>
        <v>0</v>
      </c>
      <c r="X153" s="309">
        <f t="shared" si="56"/>
        <v>0</v>
      </c>
      <c r="Y153" s="309">
        <f t="shared" si="57"/>
        <v>0</v>
      </c>
      <c r="Z153" s="309">
        <f t="shared" si="58"/>
        <v>0</v>
      </c>
      <c r="AA153" s="309">
        <f t="shared" si="59"/>
        <v>0</v>
      </c>
      <c r="AB153" s="309">
        <f t="shared" si="60"/>
        <v>0</v>
      </c>
      <c r="AC153" s="309">
        <f t="shared" si="61"/>
        <v>0</v>
      </c>
      <c r="AD153" s="309">
        <f t="shared" si="62"/>
        <v>0</v>
      </c>
      <c r="AE153" s="309">
        <f t="shared" si="63"/>
        <v>0</v>
      </c>
      <c r="AF153" s="309">
        <f t="shared" si="64"/>
        <v>0</v>
      </c>
      <c r="AG153" s="309">
        <f t="shared" si="65"/>
        <v>0</v>
      </c>
      <c r="AH153" s="310">
        <f t="shared" si="66"/>
        <v>0</v>
      </c>
      <c r="AI153" s="311">
        <f t="shared" si="67"/>
        <v>0</v>
      </c>
    </row>
    <row r="154" spans="2:35" x14ac:dyDescent="0.4">
      <c r="B154" s="38" t="s">
        <v>416</v>
      </c>
      <c r="C154" s="293"/>
      <c r="D154" s="293"/>
      <c r="E154" s="294"/>
      <c r="F154" s="313">
        <f>F153</f>
        <v>8</v>
      </c>
      <c r="G154" s="313" t="s">
        <v>257</v>
      </c>
      <c r="H154" s="296">
        <f>H153</f>
        <v>15000</v>
      </c>
      <c r="I154" s="297" t="s">
        <v>259</v>
      </c>
      <c r="J154" s="298"/>
      <c r="K154" s="299">
        <f t="shared" ref="K154:U154" si="79">+J23</f>
        <v>0</v>
      </c>
      <c r="L154" s="299">
        <f t="shared" si="79"/>
        <v>0</v>
      </c>
      <c r="M154" s="299">
        <f t="shared" si="79"/>
        <v>0</v>
      </c>
      <c r="N154" s="299">
        <f t="shared" si="79"/>
        <v>0</v>
      </c>
      <c r="O154" s="299">
        <f t="shared" si="79"/>
        <v>0</v>
      </c>
      <c r="P154" s="299">
        <f t="shared" si="79"/>
        <v>0</v>
      </c>
      <c r="Q154" s="299">
        <f t="shared" si="79"/>
        <v>0</v>
      </c>
      <c r="R154" s="299">
        <f t="shared" si="79"/>
        <v>0</v>
      </c>
      <c r="S154" s="299">
        <f t="shared" si="79"/>
        <v>0</v>
      </c>
      <c r="T154" s="299">
        <f t="shared" si="79"/>
        <v>0</v>
      </c>
      <c r="U154" s="301">
        <f t="shared" si="79"/>
        <v>0</v>
      </c>
      <c r="V154" s="302">
        <f t="shared" si="54"/>
        <v>0</v>
      </c>
      <c r="W154" s="298">
        <f t="shared" si="71"/>
        <v>0</v>
      </c>
      <c r="X154" s="299">
        <f t="shared" si="56"/>
        <v>0</v>
      </c>
      <c r="Y154" s="299">
        <f t="shared" si="57"/>
        <v>0</v>
      </c>
      <c r="Z154" s="299">
        <f t="shared" si="58"/>
        <v>0</v>
      </c>
      <c r="AA154" s="299">
        <f t="shared" si="59"/>
        <v>0</v>
      </c>
      <c r="AB154" s="299">
        <f t="shared" si="60"/>
        <v>0</v>
      </c>
      <c r="AC154" s="299">
        <f t="shared" si="61"/>
        <v>0</v>
      </c>
      <c r="AD154" s="299">
        <f t="shared" si="62"/>
        <v>0</v>
      </c>
      <c r="AE154" s="299">
        <f t="shared" si="63"/>
        <v>0</v>
      </c>
      <c r="AF154" s="299">
        <f t="shared" si="64"/>
        <v>0</v>
      </c>
      <c r="AG154" s="299">
        <f t="shared" si="65"/>
        <v>0</v>
      </c>
      <c r="AH154" s="301">
        <f t="shared" si="66"/>
        <v>0</v>
      </c>
      <c r="AI154" s="302">
        <f t="shared" si="67"/>
        <v>0</v>
      </c>
    </row>
    <row r="155" spans="2:35" x14ac:dyDescent="0.4">
      <c r="B155" s="38" t="s">
        <v>416</v>
      </c>
      <c r="C155" s="293"/>
      <c r="D155" s="303"/>
      <c r="E155" s="304" t="s">
        <v>265</v>
      </c>
      <c r="F155" s="313">
        <v>9</v>
      </c>
      <c r="G155" s="305" t="s">
        <v>257</v>
      </c>
      <c r="H155" s="306">
        <v>35000</v>
      </c>
      <c r="I155" s="307" t="s">
        <v>258</v>
      </c>
      <c r="J155" s="314"/>
      <c r="K155" s="315">
        <f t="shared" ref="K155:U155" si="80">+J24</f>
        <v>1</v>
      </c>
      <c r="L155" s="315">
        <f t="shared" si="80"/>
        <v>1</v>
      </c>
      <c r="M155" s="315">
        <f t="shared" si="80"/>
        <v>1</v>
      </c>
      <c r="N155" s="315">
        <f t="shared" si="80"/>
        <v>1</v>
      </c>
      <c r="O155" s="315">
        <f t="shared" si="80"/>
        <v>1</v>
      </c>
      <c r="P155" s="315">
        <f t="shared" si="80"/>
        <v>1</v>
      </c>
      <c r="Q155" s="315">
        <f t="shared" si="80"/>
        <v>1</v>
      </c>
      <c r="R155" s="315">
        <f t="shared" si="80"/>
        <v>1</v>
      </c>
      <c r="S155" s="315">
        <f t="shared" si="80"/>
        <v>1</v>
      </c>
      <c r="T155" s="315">
        <f t="shared" si="80"/>
        <v>1</v>
      </c>
      <c r="U155" s="317">
        <f t="shared" si="80"/>
        <v>0</v>
      </c>
      <c r="V155" s="318">
        <f t="shared" si="54"/>
        <v>10</v>
      </c>
      <c r="W155" s="314">
        <f t="shared" si="71"/>
        <v>0</v>
      </c>
      <c r="X155" s="315">
        <f t="shared" si="56"/>
        <v>35000</v>
      </c>
      <c r="Y155" s="315">
        <f t="shared" si="57"/>
        <v>35000</v>
      </c>
      <c r="Z155" s="315">
        <f t="shared" si="58"/>
        <v>35000</v>
      </c>
      <c r="AA155" s="315">
        <f t="shared" si="59"/>
        <v>35000</v>
      </c>
      <c r="AB155" s="315">
        <f t="shared" si="60"/>
        <v>35000</v>
      </c>
      <c r="AC155" s="315">
        <f t="shared" si="61"/>
        <v>35000</v>
      </c>
      <c r="AD155" s="315">
        <f t="shared" si="62"/>
        <v>35000</v>
      </c>
      <c r="AE155" s="315">
        <f t="shared" si="63"/>
        <v>35000</v>
      </c>
      <c r="AF155" s="315">
        <f t="shared" si="64"/>
        <v>35000</v>
      </c>
      <c r="AG155" s="315">
        <f t="shared" si="65"/>
        <v>35000</v>
      </c>
      <c r="AH155" s="317">
        <f t="shared" si="66"/>
        <v>0</v>
      </c>
      <c r="AI155" s="318">
        <f t="shared" si="67"/>
        <v>350000</v>
      </c>
    </row>
    <row r="156" spans="2:35" x14ac:dyDescent="0.4">
      <c r="B156" s="38" t="s">
        <v>416</v>
      </c>
      <c r="C156" s="293"/>
      <c r="D156" s="293"/>
      <c r="E156" s="294"/>
      <c r="F156" s="313">
        <f>F155</f>
        <v>9</v>
      </c>
      <c r="G156" s="305" t="s">
        <v>257</v>
      </c>
      <c r="H156" s="296">
        <f>H155</f>
        <v>35000</v>
      </c>
      <c r="I156" s="297" t="s">
        <v>259</v>
      </c>
      <c r="J156" s="298"/>
      <c r="K156" s="299">
        <f t="shared" ref="K156:U156" si="81">+J25</f>
        <v>0</v>
      </c>
      <c r="L156" s="299">
        <f t="shared" si="81"/>
        <v>0</v>
      </c>
      <c r="M156" s="299">
        <f t="shared" si="81"/>
        <v>3</v>
      </c>
      <c r="N156" s="299">
        <f t="shared" si="81"/>
        <v>1</v>
      </c>
      <c r="O156" s="299">
        <f t="shared" si="81"/>
        <v>1</v>
      </c>
      <c r="P156" s="299">
        <f t="shared" si="81"/>
        <v>0</v>
      </c>
      <c r="Q156" s="299">
        <f t="shared" si="81"/>
        <v>0</v>
      </c>
      <c r="R156" s="299">
        <f t="shared" si="81"/>
        <v>0</v>
      </c>
      <c r="S156" s="299">
        <f t="shared" si="81"/>
        <v>0</v>
      </c>
      <c r="T156" s="299">
        <f t="shared" si="81"/>
        <v>0</v>
      </c>
      <c r="U156" s="301">
        <f t="shared" si="81"/>
        <v>0</v>
      </c>
      <c r="V156" s="302">
        <f t="shared" si="54"/>
        <v>5</v>
      </c>
      <c r="W156" s="298">
        <f t="shared" si="71"/>
        <v>0</v>
      </c>
      <c r="X156" s="299">
        <f t="shared" si="56"/>
        <v>0</v>
      </c>
      <c r="Y156" s="299">
        <f t="shared" si="57"/>
        <v>0</v>
      </c>
      <c r="Z156" s="300">
        <f>+$H156*M156-75000</f>
        <v>30000</v>
      </c>
      <c r="AA156" s="300">
        <f>+$H156*N156-5000</f>
        <v>30000</v>
      </c>
      <c r="AB156" s="300">
        <f>+$H156*O156-5000</f>
        <v>30000</v>
      </c>
      <c r="AC156" s="300">
        <v>20000</v>
      </c>
      <c r="AD156" s="638">
        <v>45000</v>
      </c>
      <c r="AE156" s="638">
        <f>+$H156*R156+20000</f>
        <v>20000</v>
      </c>
      <c r="AF156" s="299">
        <f t="shared" si="64"/>
        <v>0</v>
      </c>
      <c r="AG156" s="299">
        <f t="shared" si="65"/>
        <v>0</v>
      </c>
      <c r="AH156" s="301">
        <f t="shared" si="66"/>
        <v>0</v>
      </c>
      <c r="AI156" s="302">
        <f t="shared" si="67"/>
        <v>175000</v>
      </c>
    </row>
    <row r="157" spans="2:35" x14ac:dyDescent="0.4">
      <c r="B157" s="38" t="s">
        <v>416</v>
      </c>
      <c r="C157" s="293"/>
      <c r="D157" s="303"/>
      <c r="E157" s="304" t="s">
        <v>22</v>
      </c>
      <c r="F157" s="305">
        <v>7</v>
      </c>
      <c r="G157" s="320" t="s">
        <v>257</v>
      </c>
      <c r="H157" s="306">
        <v>26000</v>
      </c>
      <c r="I157" s="307" t="s">
        <v>258</v>
      </c>
      <c r="J157" s="308">
        <v>1</v>
      </c>
      <c r="K157" s="309">
        <f t="shared" ref="K157:U157" si="82">+J26</f>
        <v>1</v>
      </c>
      <c r="L157" s="309">
        <f t="shared" si="82"/>
        <v>1</v>
      </c>
      <c r="M157" s="309">
        <f t="shared" si="82"/>
        <v>1</v>
      </c>
      <c r="N157" s="309">
        <f t="shared" si="82"/>
        <v>1</v>
      </c>
      <c r="O157" s="309">
        <f t="shared" si="82"/>
        <v>1</v>
      </c>
      <c r="P157" s="309">
        <f t="shared" si="82"/>
        <v>1</v>
      </c>
      <c r="Q157" s="309">
        <f t="shared" si="82"/>
        <v>1</v>
      </c>
      <c r="R157" s="309">
        <f t="shared" si="82"/>
        <v>1</v>
      </c>
      <c r="S157" s="309">
        <f t="shared" si="82"/>
        <v>1</v>
      </c>
      <c r="T157" s="309">
        <f t="shared" si="82"/>
        <v>1</v>
      </c>
      <c r="U157" s="310">
        <f t="shared" si="82"/>
        <v>1</v>
      </c>
      <c r="V157" s="311">
        <f t="shared" si="54"/>
        <v>12</v>
      </c>
      <c r="W157" s="308">
        <f t="shared" si="71"/>
        <v>26000</v>
      </c>
      <c r="X157" s="309">
        <f t="shared" si="56"/>
        <v>26000</v>
      </c>
      <c r="Y157" s="309">
        <f t="shared" si="57"/>
        <v>26000</v>
      </c>
      <c r="Z157" s="309">
        <f t="shared" si="58"/>
        <v>26000</v>
      </c>
      <c r="AA157" s="309">
        <f t="shared" si="59"/>
        <v>26000</v>
      </c>
      <c r="AB157" s="309">
        <f t="shared" si="60"/>
        <v>26000</v>
      </c>
      <c r="AC157" s="309">
        <f t="shared" si="61"/>
        <v>26000</v>
      </c>
      <c r="AD157" s="309">
        <f t="shared" si="62"/>
        <v>26000</v>
      </c>
      <c r="AE157" s="309">
        <f t="shared" si="63"/>
        <v>26000</v>
      </c>
      <c r="AF157" s="309">
        <f t="shared" si="64"/>
        <v>26000</v>
      </c>
      <c r="AG157" s="309">
        <f t="shared" si="65"/>
        <v>26000</v>
      </c>
      <c r="AH157" s="310">
        <f t="shared" si="66"/>
        <v>26000</v>
      </c>
      <c r="AI157" s="311">
        <f t="shared" si="67"/>
        <v>312000</v>
      </c>
    </row>
    <row r="158" spans="2:35" x14ac:dyDescent="0.4">
      <c r="B158" s="38" t="s">
        <v>416</v>
      </c>
      <c r="C158" s="293"/>
      <c r="D158" s="293"/>
      <c r="E158" s="294"/>
      <c r="F158" s="305">
        <f>F157</f>
        <v>7</v>
      </c>
      <c r="G158" s="320" t="s">
        <v>257</v>
      </c>
      <c r="H158" s="296">
        <f>H157</f>
        <v>26000</v>
      </c>
      <c r="I158" s="297" t="s">
        <v>259</v>
      </c>
      <c r="J158" s="298"/>
      <c r="K158" s="299">
        <f t="shared" ref="K158:U158" si="83">+J27</f>
        <v>0</v>
      </c>
      <c r="L158" s="299">
        <f t="shared" si="83"/>
        <v>1</v>
      </c>
      <c r="M158" s="299">
        <f t="shared" si="83"/>
        <v>0</v>
      </c>
      <c r="N158" s="299">
        <f t="shared" si="83"/>
        <v>0</v>
      </c>
      <c r="O158" s="299">
        <f t="shared" si="83"/>
        <v>0</v>
      </c>
      <c r="P158" s="299">
        <f t="shared" si="83"/>
        <v>0</v>
      </c>
      <c r="Q158" s="299">
        <f t="shared" si="83"/>
        <v>6</v>
      </c>
      <c r="R158" s="299">
        <f t="shared" si="83"/>
        <v>1</v>
      </c>
      <c r="S158" s="299">
        <f t="shared" si="83"/>
        <v>1</v>
      </c>
      <c r="T158" s="299">
        <f t="shared" si="83"/>
        <v>1</v>
      </c>
      <c r="U158" s="301">
        <f t="shared" si="83"/>
        <v>1</v>
      </c>
      <c r="V158" s="302">
        <f t="shared" si="54"/>
        <v>11</v>
      </c>
      <c r="W158" s="298">
        <f t="shared" si="71"/>
        <v>0</v>
      </c>
      <c r="X158" s="299">
        <f t="shared" si="56"/>
        <v>0</v>
      </c>
      <c r="Y158" s="299">
        <f t="shared" si="57"/>
        <v>26000</v>
      </c>
      <c r="Z158" s="299">
        <f t="shared" si="58"/>
        <v>0</v>
      </c>
      <c r="AA158" s="299">
        <f t="shared" si="59"/>
        <v>0</v>
      </c>
      <c r="AB158" s="299">
        <f t="shared" si="60"/>
        <v>0</v>
      </c>
      <c r="AC158" s="299">
        <f t="shared" si="61"/>
        <v>0</v>
      </c>
      <c r="AD158" s="300">
        <f>+$H158*Q158-124000</f>
        <v>32000</v>
      </c>
      <c r="AE158" s="638">
        <f>+$H158*R158+124000</f>
        <v>150000</v>
      </c>
      <c r="AF158" s="299">
        <f t="shared" si="64"/>
        <v>26000</v>
      </c>
      <c r="AG158" s="299">
        <f t="shared" si="65"/>
        <v>26000</v>
      </c>
      <c r="AH158" s="301">
        <f t="shared" si="66"/>
        <v>26000</v>
      </c>
      <c r="AI158" s="302">
        <f t="shared" si="67"/>
        <v>286000</v>
      </c>
    </row>
    <row r="159" spans="2:35" x14ac:dyDescent="0.4">
      <c r="B159" s="38" t="s">
        <v>416</v>
      </c>
      <c r="C159" s="293"/>
      <c r="D159" s="303"/>
      <c r="E159" s="304" t="s">
        <v>267</v>
      </c>
      <c r="F159" s="305">
        <v>7</v>
      </c>
      <c r="G159" s="313" t="s">
        <v>257</v>
      </c>
      <c r="H159" s="306">
        <v>13000</v>
      </c>
      <c r="I159" s="307" t="s">
        <v>258</v>
      </c>
      <c r="J159" s="308">
        <v>2</v>
      </c>
      <c r="K159" s="309">
        <f t="shared" ref="K159:U159" si="84">+J28</f>
        <v>5</v>
      </c>
      <c r="L159" s="309">
        <f t="shared" si="84"/>
        <v>5</v>
      </c>
      <c r="M159" s="309">
        <f t="shared" si="84"/>
        <v>5</v>
      </c>
      <c r="N159" s="309">
        <f t="shared" si="84"/>
        <v>5</v>
      </c>
      <c r="O159" s="309">
        <f t="shared" si="84"/>
        <v>5</v>
      </c>
      <c r="P159" s="309">
        <f t="shared" si="84"/>
        <v>5</v>
      </c>
      <c r="Q159" s="309">
        <f t="shared" si="84"/>
        <v>4</v>
      </c>
      <c r="R159" s="309">
        <f t="shared" si="84"/>
        <v>4</v>
      </c>
      <c r="S159" s="309">
        <f t="shared" si="84"/>
        <v>4</v>
      </c>
      <c r="T159" s="309">
        <f t="shared" si="84"/>
        <v>4</v>
      </c>
      <c r="U159" s="310">
        <f t="shared" si="84"/>
        <v>4</v>
      </c>
      <c r="V159" s="311">
        <f t="shared" si="54"/>
        <v>52</v>
      </c>
      <c r="W159" s="308">
        <f t="shared" si="71"/>
        <v>26000</v>
      </c>
      <c r="X159" s="309">
        <f t="shared" si="56"/>
        <v>65000</v>
      </c>
      <c r="Y159" s="309">
        <f t="shared" si="57"/>
        <v>65000</v>
      </c>
      <c r="Z159" s="309">
        <f t="shared" si="58"/>
        <v>65000</v>
      </c>
      <c r="AA159" s="309">
        <f t="shared" si="59"/>
        <v>65000</v>
      </c>
      <c r="AB159" s="309">
        <f t="shared" si="60"/>
        <v>65000</v>
      </c>
      <c r="AC159" s="309">
        <f t="shared" si="61"/>
        <v>65000</v>
      </c>
      <c r="AD159" s="309">
        <f t="shared" si="62"/>
        <v>52000</v>
      </c>
      <c r="AE159" s="640">
        <f t="shared" si="63"/>
        <v>52000</v>
      </c>
      <c r="AF159" s="640">
        <f t="shared" si="64"/>
        <v>52000</v>
      </c>
      <c r="AG159" s="640">
        <f t="shared" si="65"/>
        <v>52000</v>
      </c>
      <c r="AH159" s="310">
        <f t="shared" si="66"/>
        <v>52000</v>
      </c>
      <c r="AI159" s="311">
        <f t="shared" si="67"/>
        <v>676000</v>
      </c>
    </row>
    <row r="160" spans="2:35" x14ac:dyDescent="0.4">
      <c r="B160" s="38" t="s">
        <v>416</v>
      </c>
      <c r="C160" s="293"/>
      <c r="D160" s="293"/>
      <c r="E160" s="294"/>
      <c r="F160" s="295">
        <f>F159</f>
        <v>7</v>
      </c>
      <c r="G160" s="313" t="s">
        <v>257</v>
      </c>
      <c r="H160" s="296">
        <f>H159</f>
        <v>13000</v>
      </c>
      <c r="I160" s="297" t="s">
        <v>259</v>
      </c>
      <c r="J160" s="298">
        <v>3</v>
      </c>
      <c r="K160" s="299">
        <f t="shared" ref="K160:U160" si="85">+J29</f>
        <v>0</v>
      </c>
      <c r="L160" s="299">
        <f t="shared" si="85"/>
        <v>4</v>
      </c>
      <c r="M160" s="299">
        <f t="shared" si="85"/>
        <v>0</v>
      </c>
      <c r="N160" s="299">
        <f t="shared" si="85"/>
        <v>0</v>
      </c>
      <c r="O160" s="299">
        <f t="shared" si="85"/>
        <v>0</v>
      </c>
      <c r="P160" s="299">
        <f t="shared" si="85"/>
        <v>0</v>
      </c>
      <c r="Q160" s="299">
        <f t="shared" si="85"/>
        <v>5</v>
      </c>
      <c r="R160" s="299">
        <f t="shared" si="85"/>
        <v>21</v>
      </c>
      <c r="S160" s="299">
        <f t="shared" si="85"/>
        <v>4</v>
      </c>
      <c r="T160" s="299">
        <f t="shared" si="85"/>
        <v>8</v>
      </c>
      <c r="U160" s="301">
        <f t="shared" si="85"/>
        <v>5</v>
      </c>
      <c r="V160" s="302">
        <f t="shared" si="54"/>
        <v>50</v>
      </c>
      <c r="W160" s="298">
        <f t="shared" si="71"/>
        <v>39000</v>
      </c>
      <c r="X160" s="299">
        <f t="shared" si="56"/>
        <v>0</v>
      </c>
      <c r="Y160" s="300">
        <f>+$H160*L160-52000</f>
        <v>0</v>
      </c>
      <c r="Z160" s="299">
        <f t="shared" si="58"/>
        <v>0</v>
      </c>
      <c r="AA160" s="299">
        <f t="shared" si="59"/>
        <v>0</v>
      </c>
      <c r="AB160" s="299">
        <f t="shared" si="60"/>
        <v>0</v>
      </c>
      <c r="AC160" s="300">
        <v>52000</v>
      </c>
      <c r="AD160" s="299">
        <f t="shared" si="62"/>
        <v>65000</v>
      </c>
      <c r="AE160" s="300">
        <f>+$H160*R160-202000+150000</f>
        <v>221000</v>
      </c>
      <c r="AF160" s="300">
        <f>+$H160*S160+52000</f>
        <v>104000</v>
      </c>
      <c r="AG160" s="300">
        <f>+$H160*T160-33000+33000</f>
        <v>104000</v>
      </c>
      <c r="AH160" s="634">
        <f>+$H160*U160</f>
        <v>65000</v>
      </c>
      <c r="AI160" s="302">
        <f t="shared" si="67"/>
        <v>650000</v>
      </c>
    </row>
    <row r="161" spans="2:35" x14ac:dyDescent="0.4">
      <c r="B161" s="38" t="s">
        <v>416</v>
      </c>
      <c r="C161" s="293"/>
      <c r="D161" s="293"/>
      <c r="E161" s="319" t="s">
        <v>268</v>
      </c>
      <c r="F161" s="330">
        <v>7</v>
      </c>
      <c r="G161" s="295" t="s">
        <v>252</v>
      </c>
      <c r="H161" s="306">
        <v>100000</v>
      </c>
      <c r="I161" s="307" t="s">
        <v>258</v>
      </c>
      <c r="J161" s="308"/>
      <c r="K161" s="309">
        <f t="shared" ref="K161:U161" si="86">+J30</f>
        <v>0</v>
      </c>
      <c r="L161" s="309">
        <f t="shared" si="86"/>
        <v>0</v>
      </c>
      <c r="M161" s="309">
        <f t="shared" si="86"/>
        <v>0</v>
      </c>
      <c r="N161" s="309">
        <f t="shared" si="86"/>
        <v>0</v>
      </c>
      <c r="O161" s="309">
        <f t="shared" si="86"/>
        <v>0</v>
      </c>
      <c r="P161" s="309">
        <f t="shared" si="86"/>
        <v>0</v>
      </c>
      <c r="Q161" s="309">
        <f t="shared" si="86"/>
        <v>0</v>
      </c>
      <c r="R161" s="309">
        <f t="shared" si="86"/>
        <v>0</v>
      </c>
      <c r="S161" s="309">
        <f t="shared" si="86"/>
        <v>0</v>
      </c>
      <c r="T161" s="309">
        <f t="shared" si="86"/>
        <v>0</v>
      </c>
      <c r="U161" s="310">
        <f t="shared" si="86"/>
        <v>0</v>
      </c>
      <c r="V161" s="311">
        <f t="shared" si="54"/>
        <v>0</v>
      </c>
      <c r="W161" s="308">
        <f t="shared" si="71"/>
        <v>0</v>
      </c>
      <c r="X161" s="309">
        <f t="shared" si="56"/>
        <v>0</v>
      </c>
      <c r="Y161" s="309">
        <f t="shared" si="57"/>
        <v>0</v>
      </c>
      <c r="Z161" s="309">
        <f t="shared" si="58"/>
        <v>0</v>
      </c>
      <c r="AA161" s="309">
        <f t="shared" si="59"/>
        <v>0</v>
      </c>
      <c r="AB161" s="309">
        <f t="shared" si="60"/>
        <v>0</v>
      </c>
      <c r="AC161" s="309">
        <f t="shared" si="61"/>
        <v>0</v>
      </c>
      <c r="AD161" s="309">
        <f t="shared" si="62"/>
        <v>0</v>
      </c>
      <c r="AE161" s="309">
        <f t="shared" si="63"/>
        <v>0</v>
      </c>
      <c r="AF161" s="309">
        <f t="shared" si="64"/>
        <v>0</v>
      </c>
      <c r="AG161" s="309">
        <f t="shared" si="65"/>
        <v>0</v>
      </c>
      <c r="AH161" s="310">
        <f t="shared" si="66"/>
        <v>0</v>
      </c>
      <c r="AI161" s="311">
        <f t="shared" si="67"/>
        <v>0</v>
      </c>
    </row>
    <row r="162" spans="2:35" x14ac:dyDescent="0.4">
      <c r="B162" s="38" t="s">
        <v>416</v>
      </c>
      <c r="C162" s="293"/>
      <c r="D162" s="293"/>
      <c r="E162" s="322"/>
      <c r="F162" s="330">
        <f>F161</f>
        <v>7</v>
      </c>
      <c r="G162" s="295" t="s">
        <v>252</v>
      </c>
      <c r="H162" s="296">
        <f>H161</f>
        <v>100000</v>
      </c>
      <c r="I162" s="297" t="s">
        <v>259</v>
      </c>
      <c r="J162" s="298"/>
      <c r="K162" s="299">
        <f t="shared" ref="K162:U162" si="87">+J31</f>
        <v>0</v>
      </c>
      <c r="L162" s="299">
        <f t="shared" si="87"/>
        <v>0</v>
      </c>
      <c r="M162" s="299">
        <f t="shared" si="87"/>
        <v>0</v>
      </c>
      <c r="N162" s="299">
        <f t="shared" si="87"/>
        <v>0</v>
      </c>
      <c r="O162" s="299">
        <f t="shared" si="87"/>
        <v>0</v>
      </c>
      <c r="P162" s="299">
        <f t="shared" si="87"/>
        <v>0</v>
      </c>
      <c r="Q162" s="299">
        <f t="shared" si="87"/>
        <v>0</v>
      </c>
      <c r="R162" s="299">
        <f t="shared" si="87"/>
        <v>0</v>
      </c>
      <c r="S162" s="299">
        <f t="shared" si="87"/>
        <v>0</v>
      </c>
      <c r="T162" s="299">
        <f t="shared" si="87"/>
        <v>0</v>
      </c>
      <c r="U162" s="301">
        <f t="shared" si="87"/>
        <v>0</v>
      </c>
      <c r="V162" s="302">
        <f t="shared" si="54"/>
        <v>0</v>
      </c>
      <c r="W162" s="298">
        <f t="shared" si="71"/>
        <v>0</v>
      </c>
      <c r="X162" s="299">
        <f t="shared" si="56"/>
        <v>0</v>
      </c>
      <c r="Y162" s="299">
        <f t="shared" si="57"/>
        <v>0</v>
      </c>
      <c r="Z162" s="299">
        <f t="shared" si="58"/>
        <v>0</v>
      </c>
      <c r="AA162" s="299">
        <f t="shared" si="59"/>
        <v>0</v>
      </c>
      <c r="AB162" s="299">
        <f t="shared" si="60"/>
        <v>0</v>
      </c>
      <c r="AC162" s="299">
        <f t="shared" si="61"/>
        <v>0</v>
      </c>
      <c r="AD162" s="299">
        <f t="shared" si="62"/>
        <v>0</v>
      </c>
      <c r="AE162" s="299">
        <f t="shared" si="63"/>
        <v>0</v>
      </c>
      <c r="AF162" s="299">
        <f t="shared" si="64"/>
        <v>0</v>
      </c>
      <c r="AG162" s="299">
        <f t="shared" si="65"/>
        <v>0</v>
      </c>
      <c r="AH162" s="301">
        <f t="shared" si="66"/>
        <v>0</v>
      </c>
      <c r="AI162" s="302">
        <f t="shared" si="67"/>
        <v>0</v>
      </c>
    </row>
    <row r="163" spans="2:35" x14ac:dyDescent="0.4">
      <c r="B163" s="38" t="s">
        <v>416</v>
      </c>
      <c r="C163" s="293"/>
      <c r="D163" s="303"/>
      <c r="E163" s="319" t="s">
        <v>269</v>
      </c>
      <c r="F163" s="330">
        <v>5</v>
      </c>
      <c r="G163" s="330" t="s">
        <v>257</v>
      </c>
      <c r="H163" s="306">
        <v>24000</v>
      </c>
      <c r="I163" s="307" t="s">
        <v>258</v>
      </c>
      <c r="J163" s="308"/>
      <c r="K163" s="309">
        <f t="shared" ref="K163:U163" si="88">+J32</f>
        <v>0</v>
      </c>
      <c r="L163" s="309">
        <f t="shared" si="88"/>
        <v>0</v>
      </c>
      <c r="M163" s="309">
        <f t="shared" si="88"/>
        <v>0</v>
      </c>
      <c r="N163" s="309">
        <f t="shared" si="88"/>
        <v>0</v>
      </c>
      <c r="O163" s="309">
        <f t="shared" si="88"/>
        <v>0</v>
      </c>
      <c r="P163" s="309">
        <f t="shared" si="88"/>
        <v>0</v>
      </c>
      <c r="Q163" s="309">
        <f t="shared" si="88"/>
        <v>0</v>
      </c>
      <c r="R163" s="309">
        <f t="shared" si="88"/>
        <v>0</v>
      </c>
      <c r="S163" s="309">
        <f t="shared" si="88"/>
        <v>0</v>
      </c>
      <c r="T163" s="309">
        <f t="shared" si="88"/>
        <v>0</v>
      </c>
      <c r="U163" s="310">
        <f t="shared" si="88"/>
        <v>0</v>
      </c>
      <c r="V163" s="311">
        <f t="shared" si="54"/>
        <v>0</v>
      </c>
      <c r="W163" s="308">
        <f t="shared" si="71"/>
        <v>0</v>
      </c>
      <c r="X163" s="309">
        <f t="shared" si="56"/>
        <v>0</v>
      </c>
      <c r="Y163" s="309">
        <f t="shared" si="57"/>
        <v>0</v>
      </c>
      <c r="Z163" s="309">
        <f t="shared" si="58"/>
        <v>0</v>
      </c>
      <c r="AA163" s="309">
        <f t="shared" si="59"/>
        <v>0</v>
      </c>
      <c r="AB163" s="309">
        <f t="shared" si="60"/>
        <v>0</v>
      </c>
      <c r="AC163" s="309">
        <f t="shared" si="61"/>
        <v>0</v>
      </c>
      <c r="AD163" s="309">
        <f t="shared" si="62"/>
        <v>0</v>
      </c>
      <c r="AE163" s="309">
        <f t="shared" si="63"/>
        <v>0</v>
      </c>
      <c r="AF163" s="309">
        <f t="shared" si="64"/>
        <v>0</v>
      </c>
      <c r="AG163" s="309">
        <f t="shared" si="65"/>
        <v>0</v>
      </c>
      <c r="AH163" s="310">
        <f t="shared" si="66"/>
        <v>0</v>
      </c>
      <c r="AI163" s="311">
        <f t="shared" si="67"/>
        <v>0</v>
      </c>
    </row>
    <row r="164" spans="2:35" x14ac:dyDescent="0.4">
      <c r="B164" s="38" t="s">
        <v>416</v>
      </c>
      <c r="C164" s="293"/>
      <c r="D164" s="293"/>
      <c r="E164" s="322"/>
      <c r="F164" s="330">
        <f>F163</f>
        <v>5</v>
      </c>
      <c r="G164" s="330" t="s">
        <v>257</v>
      </c>
      <c r="H164" s="296">
        <f>H163</f>
        <v>24000</v>
      </c>
      <c r="I164" s="297" t="s">
        <v>259</v>
      </c>
      <c r="J164" s="298"/>
      <c r="K164" s="299">
        <f t="shared" ref="K164:U164" si="89">+J33</f>
        <v>0</v>
      </c>
      <c r="L164" s="299">
        <f t="shared" si="89"/>
        <v>0</v>
      </c>
      <c r="M164" s="299">
        <f t="shared" si="89"/>
        <v>0</v>
      </c>
      <c r="N164" s="299">
        <f t="shared" si="89"/>
        <v>0</v>
      </c>
      <c r="O164" s="299">
        <f t="shared" si="89"/>
        <v>0</v>
      </c>
      <c r="P164" s="299">
        <f t="shared" si="89"/>
        <v>0</v>
      </c>
      <c r="Q164" s="299">
        <f t="shared" si="89"/>
        <v>0</v>
      </c>
      <c r="R164" s="299">
        <f t="shared" si="89"/>
        <v>0</v>
      </c>
      <c r="S164" s="299">
        <f t="shared" si="89"/>
        <v>0</v>
      </c>
      <c r="T164" s="299">
        <f t="shared" si="89"/>
        <v>0</v>
      </c>
      <c r="U164" s="301">
        <f t="shared" si="89"/>
        <v>0</v>
      </c>
      <c r="V164" s="302">
        <f t="shared" si="54"/>
        <v>0</v>
      </c>
      <c r="W164" s="298">
        <f t="shared" si="71"/>
        <v>0</v>
      </c>
      <c r="X164" s="299">
        <f t="shared" si="56"/>
        <v>0</v>
      </c>
      <c r="Y164" s="299">
        <f t="shared" si="57"/>
        <v>0</v>
      </c>
      <c r="Z164" s="299">
        <f t="shared" si="58"/>
        <v>0</v>
      </c>
      <c r="AA164" s="299">
        <f t="shared" si="59"/>
        <v>0</v>
      </c>
      <c r="AB164" s="299">
        <f t="shared" si="60"/>
        <v>0</v>
      </c>
      <c r="AC164" s="299">
        <f t="shared" si="61"/>
        <v>0</v>
      </c>
      <c r="AD164" s="299">
        <f t="shared" si="62"/>
        <v>0</v>
      </c>
      <c r="AE164" s="299">
        <f t="shared" si="63"/>
        <v>0</v>
      </c>
      <c r="AF164" s="299">
        <f t="shared" si="64"/>
        <v>0</v>
      </c>
      <c r="AG164" s="299">
        <f t="shared" si="65"/>
        <v>0</v>
      </c>
      <c r="AH164" s="301">
        <f t="shared" si="66"/>
        <v>0</v>
      </c>
      <c r="AI164" s="302">
        <f t="shared" si="67"/>
        <v>0</v>
      </c>
    </row>
    <row r="165" spans="2:35" hidden="1" outlineLevel="1" x14ac:dyDescent="0.4">
      <c r="B165" s="38" t="s">
        <v>414</v>
      </c>
      <c r="C165" s="293"/>
      <c r="D165" s="303"/>
      <c r="E165" s="319" t="s">
        <v>270</v>
      </c>
      <c r="F165" s="330">
        <v>6</v>
      </c>
      <c r="G165" s="330" t="s">
        <v>257</v>
      </c>
      <c r="H165" s="306">
        <v>20000</v>
      </c>
      <c r="I165" s="307" t="s">
        <v>258</v>
      </c>
      <c r="J165" s="308"/>
      <c r="K165" s="309"/>
      <c r="L165" s="309"/>
      <c r="M165" s="309"/>
      <c r="N165" s="309"/>
      <c r="O165" s="309"/>
      <c r="P165" s="309"/>
      <c r="Q165" s="309"/>
      <c r="R165" s="309"/>
      <c r="S165" s="309"/>
      <c r="T165" s="309"/>
      <c r="U165" s="310"/>
      <c r="V165" s="311">
        <f t="shared" si="54"/>
        <v>0</v>
      </c>
      <c r="W165" s="308">
        <f t="shared" si="71"/>
        <v>0</v>
      </c>
      <c r="X165" s="309">
        <f t="shared" si="56"/>
        <v>0</v>
      </c>
      <c r="Y165" s="309">
        <f t="shared" si="57"/>
        <v>0</v>
      </c>
      <c r="Z165" s="309">
        <f t="shared" si="58"/>
        <v>0</v>
      </c>
      <c r="AA165" s="309">
        <f t="shared" si="59"/>
        <v>0</v>
      </c>
      <c r="AB165" s="309">
        <f t="shared" si="60"/>
        <v>0</v>
      </c>
      <c r="AC165" s="309">
        <f t="shared" si="61"/>
        <v>0</v>
      </c>
      <c r="AD165" s="309">
        <f t="shared" si="62"/>
        <v>0</v>
      </c>
      <c r="AE165" s="309">
        <f t="shared" si="63"/>
        <v>0</v>
      </c>
      <c r="AF165" s="309">
        <f t="shared" si="64"/>
        <v>0</v>
      </c>
      <c r="AG165" s="309">
        <f t="shared" si="65"/>
        <v>0</v>
      </c>
      <c r="AH165" s="310">
        <f t="shared" si="66"/>
        <v>0</v>
      </c>
      <c r="AI165" s="311">
        <f t="shared" si="67"/>
        <v>0</v>
      </c>
    </row>
    <row r="166" spans="2:35" hidden="1" outlineLevel="1" x14ac:dyDescent="0.4">
      <c r="B166" s="38" t="s">
        <v>414</v>
      </c>
      <c r="C166" s="293"/>
      <c r="D166" s="293"/>
      <c r="E166" s="322"/>
      <c r="F166" s="330">
        <f>F165</f>
        <v>6</v>
      </c>
      <c r="G166" s="330" t="s">
        <v>257</v>
      </c>
      <c r="H166" s="296">
        <f>H165</f>
        <v>20000</v>
      </c>
      <c r="I166" s="297" t="s">
        <v>259</v>
      </c>
      <c r="J166" s="298"/>
      <c r="K166" s="299"/>
      <c r="L166" s="299"/>
      <c r="M166" s="299"/>
      <c r="N166" s="299"/>
      <c r="O166" s="299"/>
      <c r="P166" s="299"/>
      <c r="Q166" s="299"/>
      <c r="R166" s="299"/>
      <c r="S166" s="299"/>
      <c r="T166" s="299"/>
      <c r="U166" s="301"/>
      <c r="V166" s="302">
        <f t="shared" si="54"/>
        <v>0</v>
      </c>
      <c r="W166" s="298">
        <f t="shared" si="71"/>
        <v>0</v>
      </c>
      <c r="X166" s="299">
        <f t="shared" si="56"/>
        <v>0</v>
      </c>
      <c r="Y166" s="299">
        <f t="shared" si="57"/>
        <v>0</v>
      </c>
      <c r="Z166" s="299">
        <f t="shared" si="58"/>
        <v>0</v>
      </c>
      <c r="AA166" s="299">
        <f t="shared" si="59"/>
        <v>0</v>
      </c>
      <c r="AB166" s="299">
        <f t="shared" si="60"/>
        <v>0</v>
      </c>
      <c r="AC166" s="299">
        <f t="shared" si="61"/>
        <v>0</v>
      </c>
      <c r="AD166" s="299">
        <f t="shared" si="62"/>
        <v>0</v>
      </c>
      <c r="AE166" s="299">
        <f t="shared" si="63"/>
        <v>0</v>
      </c>
      <c r="AF166" s="299">
        <f t="shared" si="64"/>
        <v>0</v>
      </c>
      <c r="AG166" s="299">
        <f t="shared" si="65"/>
        <v>0</v>
      </c>
      <c r="AH166" s="301">
        <f t="shared" si="66"/>
        <v>0</v>
      </c>
      <c r="AI166" s="302">
        <f t="shared" si="67"/>
        <v>0</v>
      </c>
    </row>
    <row r="167" spans="2:35" hidden="1" outlineLevel="1" x14ac:dyDescent="0.4">
      <c r="C167" s="293"/>
      <c r="D167" s="293"/>
      <c r="E167" s="319" t="s">
        <v>273</v>
      </c>
      <c r="F167" s="330">
        <v>6</v>
      </c>
      <c r="G167" s="295" t="s">
        <v>252</v>
      </c>
      <c r="H167" s="306">
        <v>100000</v>
      </c>
      <c r="I167" s="307" t="s">
        <v>258</v>
      </c>
      <c r="J167" s="308"/>
      <c r="K167" s="309"/>
      <c r="L167" s="309"/>
      <c r="M167" s="309"/>
      <c r="N167" s="309"/>
      <c r="O167" s="309"/>
      <c r="P167" s="309"/>
      <c r="Q167" s="309"/>
      <c r="R167" s="309"/>
      <c r="S167" s="309"/>
      <c r="T167" s="309"/>
      <c r="U167" s="310"/>
      <c r="V167" s="311">
        <f t="shared" si="54"/>
        <v>0</v>
      </c>
      <c r="W167" s="308">
        <f t="shared" si="71"/>
        <v>0</v>
      </c>
      <c r="X167" s="309">
        <f t="shared" si="56"/>
        <v>0</v>
      </c>
      <c r="Y167" s="309">
        <f t="shared" si="57"/>
        <v>0</v>
      </c>
      <c r="Z167" s="309">
        <f t="shared" si="58"/>
        <v>0</v>
      </c>
      <c r="AA167" s="309">
        <f t="shared" si="59"/>
        <v>0</v>
      </c>
      <c r="AB167" s="309">
        <f t="shared" si="60"/>
        <v>0</v>
      </c>
      <c r="AC167" s="309">
        <f t="shared" si="61"/>
        <v>0</v>
      </c>
      <c r="AD167" s="309">
        <f t="shared" si="62"/>
        <v>0</v>
      </c>
      <c r="AE167" s="309">
        <f t="shared" si="63"/>
        <v>0</v>
      </c>
      <c r="AF167" s="309">
        <f t="shared" si="64"/>
        <v>0</v>
      </c>
      <c r="AG167" s="309">
        <f t="shared" si="65"/>
        <v>0</v>
      </c>
      <c r="AH167" s="310">
        <f t="shared" si="66"/>
        <v>0</v>
      </c>
      <c r="AI167" s="311">
        <f t="shared" si="67"/>
        <v>0</v>
      </c>
    </row>
    <row r="168" spans="2:35" hidden="1" outlineLevel="1" x14ac:dyDescent="0.4">
      <c r="C168" s="293"/>
      <c r="D168" s="293"/>
      <c r="E168" s="322"/>
      <c r="F168" s="330">
        <f>F167</f>
        <v>6</v>
      </c>
      <c r="G168" s="295" t="s">
        <v>252</v>
      </c>
      <c r="H168" s="296">
        <f>H167</f>
        <v>100000</v>
      </c>
      <c r="I168" s="297" t="s">
        <v>259</v>
      </c>
      <c r="J168" s="298"/>
      <c r="K168" s="299"/>
      <c r="L168" s="299"/>
      <c r="M168" s="299"/>
      <c r="N168" s="299"/>
      <c r="O168" s="299"/>
      <c r="P168" s="299"/>
      <c r="Q168" s="299"/>
      <c r="R168" s="299"/>
      <c r="S168" s="299"/>
      <c r="T168" s="299"/>
      <c r="U168" s="301"/>
      <c r="V168" s="302">
        <f t="shared" si="54"/>
        <v>0</v>
      </c>
      <c r="W168" s="298">
        <f t="shared" si="71"/>
        <v>0</v>
      </c>
      <c r="X168" s="299">
        <f t="shared" si="56"/>
        <v>0</v>
      </c>
      <c r="Y168" s="299">
        <f t="shared" si="57"/>
        <v>0</v>
      </c>
      <c r="Z168" s="299">
        <f t="shared" si="58"/>
        <v>0</v>
      </c>
      <c r="AA168" s="299">
        <f t="shared" si="59"/>
        <v>0</v>
      </c>
      <c r="AB168" s="299">
        <f t="shared" si="60"/>
        <v>0</v>
      </c>
      <c r="AC168" s="299">
        <f t="shared" si="61"/>
        <v>0</v>
      </c>
      <c r="AD168" s="299">
        <f t="shared" si="62"/>
        <v>0</v>
      </c>
      <c r="AE168" s="299">
        <f t="shared" si="63"/>
        <v>0</v>
      </c>
      <c r="AF168" s="299">
        <f t="shared" si="64"/>
        <v>0</v>
      </c>
      <c r="AG168" s="299">
        <f t="shared" si="65"/>
        <v>0</v>
      </c>
      <c r="AH168" s="301">
        <f t="shared" si="66"/>
        <v>0</v>
      </c>
      <c r="AI168" s="302">
        <f t="shared" si="67"/>
        <v>0</v>
      </c>
    </row>
    <row r="169" spans="2:35" hidden="1" outlineLevel="1" x14ac:dyDescent="0.4">
      <c r="C169" s="293"/>
      <c r="D169" s="303"/>
      <c r="E169" s="319" t="s">
        <v>274</v>
      </c>
      <c r="F169" s="330">
        <v>4</v>
      </c>
      <c r="G169" s="330" t="s">
        <v>257</v>
      </c>
      <c r="H169" s="306">
        <v>24000</v>
      </c>
      <c r="I169" s="307" t="s">
        <v>258</v>
      </c>
      <c r="J169" s="308"/>
      <c r="K169" s="309"/>
      <c r="L169" s="309"/>
      <c r="M169" s="309"/>
      <c r="N169" s="309"/>
      <c r="O169" s="309"/>
      <c r="P169" s="309"/>
      <c r="Q169" s="309"/>
      <c r="R169" s="309"/>
      <c r="S169" s="309"/>
      <c r="T169" s="309"/>
      <c r="U169" s="310"/>
      <c r="V169" s="311">
        <f t="shared" si="54"/>
        <v>0</v>
      </c>
      <c r="W169" s="308">
        <f t="shared" si="71"/>
        <v>0</v>
      </c>
      <c r="X169" s="309">
        <f t="shared" si="56"/>
        <v>0</v>
      </c>
      <c r="Y169" s="309">
        <f t="shared" si="57"/>
        <v>0</v>
      </c>
      <c r="Z169" s="309">
        <f t="shared" si="58"/>
        <v>0</v>
      </c>
      <c r="AA169" s="309">
        <f t="shared" si="59"/>
        <v>0</v>
      </c>
      <c r="AB169" s="309">
        <f t="shared" si="60"/>
        <v>0</v>
      </c>
      <c r="AC169" s="309">
        <f t="shared" si="61"/>
        <v>0</v>
      </c>
      <c r="AD169" s="309">
        <f t="shared" si="62"/>
        <v>0</v>
      </c>
      <c r="AE169" s="309">
        <f t="shared" si="63"/>
        <v>0</v>
      </c>
      <c r="AF169" s="309">
        <f t="shared" si="64"/>
        <v>0</v>
      </c>
      <c r="AG169" s="309">
        <f t="shared" si="65"/>
        <v>0</v>
      </c>
      <c r="AH169" s="310">
        <f t="shared" si="66"/>
        <v>0</v>
      </c>
      <c r="AI169" s="311">
        <f t="shared" si="67"/>
        <v>0</v>
      </c>
    </row>
    <row r="170" spans="2:35" hidden="1" outlineLevel="1" x14ac:dyDescent="0.4">
      <c r="C170" s="293"/>
      <c r="D170" s="293"/>
      <c r="E170" s="322"/>
      <c r="F170" s="330">
        <f>F169</f>
        <v>4</v>
      </c>
      <c r="G170" s="330" t="s">
        <v>257</v>
      </c>
      <c r="H170" s="296">
        <f>H169</f>
        <v>24000</v>
      </c>
      <c r="I170" s="297" t="s">
        <v>259</v>
      </c>
      <c r="J170" s="298"/>
      <c r="K170" s="299"/>
      <c r="L170" s="299"/>
      <c r="M170" s="299"/>
      <c r="N170" s="299"/>
      <c r="O170" s="299"/>
      <c r="P170" s="299"/>
      <c r="Q170" s="299"/>
      <c r="R170" s="299"/>
      <c r="S170" s="299"/>
      <c r="T170" s="299"/>
      <c r="U170" s="301"/>
      <c r="V170" s="302">
        <f t="shared" si="54"/>
        <v>0</v>
      </c>
      <c r="W170" s="298">
        <f t="shared" si="71"/>
        <v>0</v>
      </c>
      <c r="X170" s="299">
        <f t="shared" si="56"/>
        <v>0</v>
      </c>
      <c r="Y170" s="299">
        <f t="shared" si="57"/>
        <v>0</v>
      </c>
      <c r="Z170" s="299">
        <f t="shared" si="58"/>
        <v>0</v>
      </c>
      <c r="AA170" s="299">
        <f t="shared" si="59"/>
        <v>0</v>
      </c>
      <c r="AB170" s="299">
        <f t="shared" si="60"/>
        <v>0</v>
      </c>
      <c r="AC170" s="299">
        <f t="shared" si="61"/>
        <v>0</v>
      </c>
      <c r="AD170" s="299">
        <f t="shared" si="62"/>
        <v>0</v>
      </c>
      <c r="AE170" s="299">
        <f t="shared" si="63"/>
        <v>0</v>
      </c>
      <c r="AF170" s="299">
        <f t="shared" si="64"/>
        <v>0</v>
      </c>
      <c r="AG170" s="299">
        <f t="shared" si="65"/>
        <v>0</v>
      </c>
      <c r="AH170" s="301">
        <f t="shared" si="66"/>
        <v>0</v>
      </c>
      <c r="AI170" s="302">
        <f t="shared" si="67"/>
        <v>0</v>
      </c>
    </row>
    <row r="171" spans="2:35" hidden="1" outlineLevel="1" x14ac:dyDescent="0.4">
      <c r="C171" s="293"/>
      <c r="D171" s="303"/>
      <c r="E171" s="319" t="s">
        <v>275</v>
      </c>
      <c r="F171" s="330">
        <v>12</v>
      </c>
      <c r="G171" s="330" t="s">
        <v>257</v>
      </c>
      <c r="H171" s="306">
        <v>18000</v>
      </c>
      <c r="I171" s="307" t="s">
        <v>258</v>
      </c>
      <c r="J171" s="308"/>
      <c r="K171" s="309"/>
      <c r="L171" s="309"/>
      <c r="M171" s="309"/>
      <c r="N171" s="309"/>
      <c r="O171" s="309"/>
      <c r="P171" s="309"/>
      <c r="Q171" s="309"/>
      <c r="R171" s="309"/>
      <c r="S171" s="309"/>
      <c r="T171" s="309"/>
      <c r="U171" s="310"/>
      <c r="V171" s="311">
        <f t="shared" si="54"/>
        <v>0</v>
      </c>
      <c r="W171" s="308">
        <f t="shared" si="71"/>
        <v>0</v>
      </c>
      <c r="X171" s="309">
        <f t="shared" si="56"/>
        <v>0</v>
      </c>
      <c r="Y171" s="309">
        <f t="shared" si="57"/>
        <v>0</v>
      </c>
      <c r="Z171" s="309">
        <f t="shared" si="58"/>
        <v>0</v>
      </c>
      <c r="AA171" s="309">
        <f t="shared" si="59"/>
        <v>0</v>
      </c>
      <c r="AB171" s="309">
        <f t="shared" si="60"/>
        <v>0</v>
      </c>
      <c r="AC171" s="309">
        <f t="shared" si="61"/>
        <v>0</v>
      </c>
      <c r="AD171" s="309">
        <f t="shared" si="62"/>
        <v>0</v>
      </c>
      <c r="AE171" s="309">
        <f t="shared" si="63"/>
        <v>0</v>
      </c>
      <c r="AF171" s="309">
        <f t="shared" si="64"/>
        <v>0</v>
      </c>
      <c r="AG171" s="309">
        <f t="shared" si="65"/>
        <v>0</v>
      </c>
      <c r="AH171" s="310">
        <f t="shared" si="66"/>
        <v>0</v>
      </c>
      <c r="AI171" s="311">
        <f t="shared" si="67"/>
        <v>0</v>
      </c>
    </row>
    <row r="172" spans="2:35" hidden="1" outlineLevel="1" x14ac:dyDescent="0.4">
      <c r="C172" s="293"/>
      <c r="D172" s="293"/>
      <c r="E172" s="322"/>
      <c r="F172" s="330">
        <f>F171</f>
        <v>12</v>
      </c>
      <c r="G172" s="330" t="s">
        <v>257</v>
      </c>
      <c r="H172" s="296">
        <f>H171</f>
        <v>18000</v>
      </c>
      <c r="I172" s="297" t="s">
        <v>259</v>
      </c>
      <c r="J172" s="298"/>
      <c r="K172" s="299"/>
      <c r="L172" s="299"/>
      <c r="M172" s="299"/>
      <c r="N172" s="299"/>
      <c r="O172" s="299"/>
      <c r="P172" s="299"/>
      <c r="Q172" s="299"/>
      <c r="R172" s="299"/>
      <c r="S172" s="299"/>
      <c r="T172" s="299"/>
      <c r="U172" s="301"/>
      <c r="V172" s="302">
        <f t="shared" si="54"/>
        <v>0</v>
      </c>
      <c r="W172" s="298">
        <f t="shared" si="71"/>
        <v>0</v>
      </c>
      <c r="X172" s="299">
        <f t="shared" si="56"/>
        <v>0</v>
      </c>
      <c r="Y172" s="299">
        <f t="shared" si="57"/>
        <v>0</v>
      </c>
      <c r="Z172" s="299">
        <f t="shared" si="58"/>
        <v>0</v>
      </c>
      <c r="AA172" s="299">
        <f t="shared" si="59"/>
        <v>0</v>
      </c>
      <c r="AB172" s="299">
        <f t="shared" si="60"/>
        <v>0</v>
      </c>
      <c r="AC172" s="299">
        <f t="shared" si="61"/>
        <v>0</v>
      </c>
      <c r="AD172" s="299">
        <f t="shared" si="62"/>
        <v>0</v>
      </c>
      <c r="AE172" s="299">
        <f t="shared" si="63"/>
        <v>0</v>
      </c>
      <c r="AF172" s="299">
        <f t="shared" si="64"/>
        <v>0</v>
      </c>
      <c r="AG172" s="299">
        <f t="shared" si="65"/>
        <v>0</v>
      </c>
      <c r="AH172" s="301">
        <f t="shared" si="66"/>
        <v>0</v>
      </c>
      <c r="AI172" s="302">
        <f t="shared" si="67"/>
        <v>0</v>
      </c>
    </row>
    <row r="173" spans="2:35" hidden="1" outlineLevel="1" x14ac:dyDescent="0.4">
      <c r="C173" s="293"/>
      <c r="D173" s="303"/>
      <c r="E173" s="319" t="s">
        <v>276</v>
      </c>
      <c r="F173" s="330">
        <v>12</v>
      </c>
      <c r="G173" s="330" t="s">
        <v>257</v>
      </c>
      <c r="H173" s="306">
        <v>12000</v>
      </c>
      <c r="I173" s="307" t="s">
        <v>258</v>
      </c>
      <c r="J173" s="308"/>
      <c r="K173" s="309"/>
      <c r="L173" s="309"/>
      <c r="M173" s="309"/>
      <c r="N173" s="309"/>
      <c r="O173" s="309"/>
      <c r="P173" s="309"/>
      <c r="Q173" s="309"/>
      <c r="R173" s="309"/>
      <c r="S173" s="309"/>
      <c r="T173" s="309"/>
      <c r="U173" s="310"/>
      <c r="V173" s="311">
        <f t="shared" si="54"/>
        <v>0</v>
      </c>
      <c r="W173" s="308">
        <f t="shared" si="71"/>
        <v>0</v>
      </c>
      <c r="X173" s="309">
        <f t="shared" si="56"/>
        <v>0</v>
      </c>
      <c r="Y173" s="309">
        <f t="shared" si="57"/>
        <v>0</v>
      </c>
      <c r="Z173" s="309">
        <f t="shared" si="58"/>
        <v>0</v>
      </c>
      <c r="AA173" s="309">
        <f t="shared" si="59"/>
        <v>0</v>
      </c>
      <c r="AB173" s="309">
        <f t="shared" si="60"/>
        <v>0</v>
      </c>
      <c r="AC173" s="309">
        <f t="shared" si="61"/>
        <v>0</v>
      </c>
      <c r="AD173" s="309">
        <f t="shared" si="62"/>
        <v>0</v>
      </c>
      <c r="AE173" s="309">
        <f t="shared" si="63"/>
        <v>0</v>
      </c>
      <c r="AF173" s="309">
        <f t="shared" si="64"/>
        <v>0</v>
      </c>
      <c r="AG173" s="309">
        <f t="shared" si="65"/>
        <v>0</v>
      </c>
      <c r="AH173" s="310">
        <f t="shared" si="66"/>
        <v>0</v>
      </c>
      <c r="AI173" s="311">
        <f t="shared" si="67"/>
        <v>0</v>
      </c>
    </row>
    <row r="174" spans="2:35" hidden="1" outlineLevel="1" x14ac:dyDescent="0.4">
      <c r="C174" s="293"/>
      <c r="D174" s="293"/>
      <c r="E174" s="322"/>
      <c r="F174" s="330">
        <f>F173</f>
        <v>12</v>
      </c>
      <c r="G174" s="330" t="s">
        <v>257</v>
      </c>
      <c r="H174" s="296">
        <f>H173</f>
        <v>12000</v>
      </c>
      <c r="I174" s="297" t="s">
        <v>259</v>
      </c>
      <c r="J174" s="298"/>
      <c r="K174" s="299"/>
      <c r="L174" s="299"/>
      <c r="M174" s="299"/>
      <c r="N174" s="299"/>
      <c r="O174" s="299"/>
      <c r="P174" s="299"/>
      <c r="Q174" s="299"/>
      <c r="R174" s="299"/>
      <c r="S174" s="299"/>
      <c r="T174" s="299"/>
      <c r="U174" s="301"/>
      <c r="V174" s="302">
        <f t="shared" si="54"/>
        <v>0</v>
      </c>
      <c r="W174" s="298">
        <f t="shared" si="71"/>
        <v>0</v>
      </c>
      <c r="X174" s="299">
        <f t="shared" si="56"/>
        <v>0</v>
      </c>
      <c r="Y174" s="299">
        <f t="shared" si="57"/>
        <v>0</v>
      </c>
      <c r="Z174" s="299">
        <f t="shared" si="58"/>
        <v>0</v>
      </c>
      <c r="AA174" s="299">
        <f t="shared" si="59"/>
        <v>0</v>
      </c>
      <c r="AB174" s="299">
        <f t="shared" si="60"/>
        <v>0</v>
      </c>
      <c r="AC174" s="299">
        <f t="shared" si="61"/>
        <v>0</v>
      </c>
      <c r="AD174" s="299">
        <f t="shared" si="62"/>
        <v>0</v>
      </c>
      <c r="AE174" s="299">
        <f t="shared" si="63"/>
        <v>0</v>
      </c>
      <c r="AF174" s="299">
        <f t="shared" si="64"/>
        <v>0</v>
      </c>
      <c r="AG174" s="299">
        <f t="shared" si="65"/>
        <v>0</v>
      </c>
      <c r="AH174" s="301">
        <f t="shared" si="66"/>
        <v>0</v>
      </c>
      <c r="AI174" s="302">
        <f t="shared" si="67"/>
        <v>0</v>
      </c>
    </row>
    <row r="175" spans="2:35" hidden="1" outlineLevel="1" x14ac:dyDescent="0.4">
      <c r="C175" s="293"/>
      <c r="D175" s="303"/>
      <c r="E175" s="319" t="s">
        <v>277</v>
      </c>
      <c r="F175" s="330">
        <v>12</v>
      </c>
      <c r="G175" s="330" t="s">
        <v>257</v>
      </c>
      <c r="H175" s="306">
        <v>15000</v>
      </c>
      <c r="I175" s="307" t="s">
        <v>258</v>
      </c>
      <c r="J175" s="308"/>
      <c r="K175" s="309"/>
      <c r="L175" s="309"/>
      <c r="M175" s="309"/>
      <c r="N175" s="309"/>
      <c r="O175" s="309"/>
      <c r="P175" s="309"/>
      <c r="Q175" s="309"/>
      <c r="R175" s="309"/>
      <c r="S175" s="309"/>
      <c r="T175" s="309"/>
      <c r="U175" s="310"/>
      <c r="V175" s="311">
        <f t="shared" si="54"/>
        <v>0</v>
      </c>
      <c r="W175" s="308">
        <f t="shared" si="71"/>
        <v>0</v>
      </c>
      <c r="X175" s="309">
        <f t="shared" si="56"/>
        <v>0</v>
      </c>
      <c r="Y175" s="309">
        <f t="shared" si="57"/>
        <v>0</v>
      </c>
      <c r="Z175" s="309">
        <f t="shared" si="58"/>
        <v>0</v>
      </c>
      <c r="AA175" s="309">
        <f t="shared" si="59"/>
        <v>0</v>
      </c>
      <c r="AB175" s="309">
        <f t="shared" si="60"/>
        <v>0</v>
      </c>
      <c r="AC175" s="309">
        <f t="shared" si="61"/>
        <v>0</v>
      </c>
      <c r="AD175" s="309">
        <f t="shared" si="62"/>
        <v>0</v>
      </c>
      <c r="AE175" s="309">
        <f t="shared" si="63"/>
        <v>0</v>
      </c>
      <c r="AF175" s="309">
        <f t="shared" si="64"/>
        <v>0</v>
      </c>
      <c r="AG175" s="309">
        <f t="shared" si="65"/>
        <v>0</v>
      </c>
      <c r="AH175" s="310">
        <f t="shared" si="66"/>
        <v>0</v>
      </c>
      <c r="AI175" s="311">
        <f t="shared" si="67"/>
        <v>0</v>
      </c>
    </row>
    <row r="176" spans="2:35" hidden="1" outlineLevel="1" x14ac:dyDescent="0.4">
      <c r="C176" s="293"/>
      <c r="D176" s="293"/>
      <c r="E176" s="322"/>
      <c r="F176" s="330">
        <f>F175</f>
        <v>12</v>
      </c>
      <c r="G176" s="330" t="s">
        <v>257</v>
      </c>
      <c r="H176" s="296">
        <f>H175</f>
        <v>15000</v>
      </c>
      <c r="I176" s="297" t="s">
        <v>259</v>
      </c>
      <c r="J176" s="298"/>
      <c r="K176" s="299"/>
      <c r="L176" s="299"/>
      <c r="M176" s="299"/>
      <c r="N176" s="299"/>
      <c r="O176" s="299"/>
      <c r="P176" s="299"/>
      <c r="Q176" s="299"/>
      <c r="R176" s="299"/>
      <c r="S176" s="299"/>
      <c r="T176" s="299"/>
      <c r="U176" s="301"/>
      <c r="V176" s="302">
        <f t="shared" si="54"/>
        <v>0</v>
      </c>
      <c r="W176" s="298">
        <f t="shared" si="71"/>
        <v>0</v>
      </c>
      <c r="X176" s="299">
        <f t="shared" si="56"/>
        <v>0</v>
      </c>
      <c r="Y176" s="299">
        <f t="shared" si="57"/>
        <v>0</v>
      </c>
      <c r="Z176" s="299">
        <f t="shared" si="58"/>
        <v>0</v>
      </c>
      <c r="AA176" s="299">
        <f t="shared" si="59"/>
        <v>0</v>
      </c>
      <c r="AB176" s="299">
        <f t="shared" si="60"/>
        <v>0</v>
      </c>
      <c r="AC176" s="299">
        <f t="shared" si="61"/>
        <v>0</v>
      </c>
      <c r="AD176" s="299">
        <f t="shared" si="62"/>
        <v>0</v>
      </c>
      <c r="AE176" s="299">
        <f t="shared" si="63"/>
        <v>0</v>
      </c>
      <c r="AF176" s="299">
        <f t="shared" si="64"/>
        <v>0</v>
      </c>
      <c r="AG176" s="299">
        <f t="shared" si="65"/>
        <v>0</v>
      </c>
      <c r="AH176" s="301">
        <f t="shared" si="66"/>
        <v>0</v>
      </c>
      <c r="AI176" s="302">
        <f t="shared" si="67"/>
        <v>0</v>
      </c>
    </row>
    <row r="177" spans="3:35" hidden="1" outlineLevel="1" x14ac:dyDescent="0.4">
      <c r="C177" s="293"/>
      <c r="D177" s="303"/>
      <c r="E177" s="319" t="s">
        <v>278</v>
      </c>
      <c r="F177" s="330">
        <v>3</v>
      </c>
      <c r="G177" s="330" t="s">
        <v>257</v>
      </c>
      <c r="H177" s="306">
        <v>30000</v>
      </c>
      <c r="I177" s="307" t="s">
        <v>258</v>
      </c>
      <c r="J177" s="308"/>
      <c r="K177" s="309"/>
      <c r="L177" s="309"/>
      <c r="M177" s="309"/>
      <c r="N177" s="309"/>
      <c r="O177" s="309"/>
      <c r="P177" s="309"/>
      <c r="Q177" s="309"/>
      <c r="R177" s="309"/>
      <c r="S177" s="309"/>
      <c r="T177" s="309"/>
      <c r="U177" s="310"/>
      <c r="V177" s="311">
        <f t="shared" si="54"/>
        <v>0</v>
      </c>
      <c r="W177" s="308">
        <f t="shared" si="71"/>
        <v>0</v>
      </c>
      <c r="X177" s="309">
        <f t="shared" si="56"/>
        <v>0</v>
      </c>
      <c r="Y177" s="309">
        <f t="shared" si="57"/>
        <v>0</v>
      </c>
      <c r="Z177" s="309">
        <f t="shared" si="58"/>
        <v>0</v>
      </c>
      <c r="AA177" s="309">
        <f t="shared" si="59"/>
        <v>0</v>
      </c>
      <c r="AB177" s="309">
        <f t="shared" si="60"/>
        <v>0</v>
      </c>
      <c r="AC177" s="309">
        <f t="shared" si="61"/>
        <v>0</v>
      </c>
      <c r="AD177" s="309">
        <f t="shared" si="62"/>
        <v>0</v>
      </c>
      <c r="AE177" s="309">
        <f t="shared" si="63"/>
        <v>0</v>
      </c>
      <c r="AF177" s="309">
        <f t="shared" si="64"/>
        <v>0</v>
      </c>
      <c r="AG177" s="309">
        <f t="shared" si="65"/>
        <v>0</v>
      </c>
      <c r="AH177" s="310">
        <f t="shared" si="66"/>
        <v>0</v>
      </c>
      <c r="AI177" s="311">
        <f t="shared" si="67"/>
        <v>0</v>
      </c>
    </row>
    <row r="178" spans="3:35" hidden="1" outlineLevel="1" x14ac:dyDescent="0.4">
      <c r="C178" s="293"/>
      <c r="D178" s="293"/>
      <c r="E178" s="322"/>
      <c r="F178" s="330">
        <f>F177</f>
        <v>3</v>
      </c>
      <c r="G178" s="330" t="s">
        <v>257</v>
      </c>
      <c r="H178" s="296">
        <f>H177</f>
        <v>30000</v>
      </c>
      <c r="I178" s="297" t="s">
        <v>259</v>
      </c>
      <c r="J178" s="298"/>
      <c r="K178" s="299"/>
      <c r="L178" s="299"/>
      <c r="M178" s="299"/>
      <c r="N178" s="299"/>
      <c r="O178" s="299"/>
      <c r="P178" s="299"/>
      <c r="Q178" s="299"/>
      <c r="R178" s="299"/>
      <c r="S178" s="299"/>
      <c r="T178" s="299"/>
      <c r="U178" s="301"/>
      <c r="V178" s="302">
        <f t="shared" si="54"/>
        <v>0</v>
      </c>
      <c r="W178" s="298">
        <f t="shared" si="71"/>
        <v>0</v>
      </c>
      <c r="X178" s="299">
        <f t="shared" si="56"/>
        <v>0</v>
      </c>
      <c r="Y178" s="299">
        <f t="shared" si="57"/>
        <v>0</v>
      </c>
      <c r="Z178" s="299">
        <f t="shared" si="58"/>
        <v>0</v>
      </c>
      <c r="AA178" s="299">
        <f t="shared" si="59"/>
        <v>0</v>
      </c>
      <c r="AB178" s="299">
        <f t="shared" si="60"/>
        <v>0</v>
      </c>
      <c r="AC178" s="299">
        <f t="shared" si="61"/>
        <v>0</v>
      </c>
      <c r="AD178" s="299">
        <f t="shared" si="62"/>
        <v>0</v>
      </c>
      <c r="AE178" s="299">
        <f t="shared" si="63"/>
        <v>0</v>
      </c>
      <c r="AF178" s="299">
        <f t="shared" si="64"/>
        <v>0</v>
      </c>
      <c r="AG178" s="299">
        <f t="shared" si="65"/>
        <v>0</v>
      </c>
      <c r="AH178" s="301">
        <f t="shared" si="66"/>
        <v>0</v>
      </c>
      <c r="AI178" s="302">
        <f t="shared" si="67"/>
        <v>0</v>
      </c>
    </row>
    <row r="179" spans="3:35" hidden="1" outlineLevel="1" x14ac:dyDescent="0.4">
      <c r="C179" s="293"/>
      <c r="D179" s="303"/>
      <c r="E179" s="319" t="s">
        <v>279</v>
      </c>
      <c r="F179" s="330">
        <v>3</v>
      </c>
      <c r="G179" s="330" t="s">
        <v>257</v>
      </c>
      <c r="H179" s="306">
        <v>15000</v>
      </c>
      <c r="I179" s="307" t="s">
        <v>258</v>
      </c>
      <c r="J179" s="308"/>
      <c r="K179" s="309"/>
      <c r="L179" s="309"/>
      <c r="M179" s="309"/>
      <c r="N179" s="309"/>
      <c r="O179" s="309"/>
      <c r="P179" s="309"/>
      <c r="Q179" s="309"/>
      <c r="R179" s="309"/>
      <c r="S179" s="309"/>
      <c r="T179" s="309"/>
      <c r="U179" s="310"/>
      <c r="V179" s="311">
        <f t="shared" si="54"/>
        <v>0</v>
      </c>
      <c r="W179" s="308">
        <f t="shared" si="71"/>
        <v>0</v>
      </c>
      <c r="X179" s="309">
        <f t="shared" si="56"/>
        <v>0</v>
      </c>
      <c r="Y179" s="309">
        <f t="shared" si="57"/>
        <v>0</v>
      </c>
      <c r="Z179" s="309">
        <f t="shared" si="58"/>
        <v>0</v>
      </c>
      <c r="AA179" s="309">
        <f t="shared" si="59"/>
        <v>0</v>
      </c>
      <c r="AB179" s="309">
        <f t="shared" si="60"/>
        <v>0</v>
      </c>
      <c r="AC179" s="309">
        <f t="shared" si="61"/>
        <v>0</v>
      </c>
      <c r="AD179" s="309">
        <f t="shared" si="62"/>
        <v>0</v>
      </c>
      <c r="AE179" s="309">
        <f t="shared" si="63"/>
        <v>0</v>
      </c>
      <c r="AF179" s="309">
        <f t="shared" si="64"/>
        <v>0</v>
      </c>
      <c r="AG179" s="309">
        <f t="shared" si="65"/>
        <v>0</v>
      </c>
      <c r="AH179" s="310">
        <f t="shared" si="66"/>
        <v>0</v>
      </c>
      <c r="AI179" s="311">
        <f t="shared" si="67"/>
        <v>0</v>
      </c>
    </row>
    <row r="180" spans="3:35" hidden="1" outlineLevel="1" x14ac:dyDescent="0.4">
      <c r="C180" s="293"/>
      <c r="D180" s="293"/>
      <c r="E180" s="322"/>
      <c r="F180" s="330">
        <f>F179</f>
        <v>3</v>
      </c>
      <c r="G180" s="330" t="s">
        <v>257</v>
      </c>
      <c r="H180" s="296">
        <f>H179</f>
        <v>15000</v>
      </c>
      <c r="I180" s="297" t="s">
        <v>259</v>
      </c>
      <c r="J180" s="298"/>
      <c r="K180" s="299"/>
      <c r="L180" s="299"/>
      <c r="M180" s="299"/>
      <c r="N180" s="299"/>
      <c r="O180" s="299"/>
      <c r="P180" s="299"/>
      <c r="Q180" s="299"/>
      <c r="R180" s="299"/>
      <c r="S180" s="299"/>
      <c r="T180" s="299"/>
      <c r="U180" s="301"/>
      <c r="V180" s="302">
        <f t="shared" si="54"/>
        <v>0</v>
      </c>
      <c r="W180" s="298">
        <f t="shared" si="71"/>
        <v>0</v>
      </c>
      <c r="X180" s="299">
        <f t="shared" si="56"/>
        <v>0</v>
      </c>
      <c r="Y180" s="299">
        <f t="shared" si="57"/>
        <v>0</v>
      </c>
      <c r="Z180" s="299">
        <f t="shared" si="58"/>
        <v>0</v>
      </c>
      <c r="AA180" s="299">
        <f t="shared" si="59"/>
        <v>0</v>
      </c>
      <c r="AB180" s="299">
        <f t="shared" si="60"/>
        <v>0</v>
      </c>
      <c r="AC180" s="299">
        <f t="shared" si="61"/>
        <v>0</v>
      </c>
      <c r="AD180" s="299">
        <f t="shared" si="62"/>
        <v>0</v>
      </c>
      <c r="AE180" s="299">
        <f t="shared" si="63"/>
        <v>0</v>
      </c>
      <c r="AF180" s="299">
        <f t="shared" si="64"/>
        <v>0</v>
      </c>
      <c r="AG180" s="299">
        <f t="shared" si="65"/>
        <v>0</v>
      </c>
      <c r="AH180" s="301">
        <f t="shared" si="66"/>
        <v>0</v>
      </c>
      <c r="AI180" s="302">
        <f t="shared" si="67"/>
        <v>0</v>
      </c>
    </row>
    <row r="181" spans="3:35" hidden="1" outlineLevel="1" x14ac:dyDescent="0.4">
      <c r="C181" s="293"/>
      <c r="D181" s="303"/>
      <c r="E181" s="319" t="s">
        <v>280</v>
      </c>
      <c r="F181" s="330">
        <v>2</v>
      </c>
      <c r="G181" s="330" t="s">
        <v>257</v>
      </c>
      <c r="H181" s="306">
        <v>30000</v>
      </c>
      <c r="I181" s="307" t="s">
        <v>258</v>
      </c>
      <c r="J181" s="308"/>
      <c r="K181" s="309"/>
      <c r="L181" s="309"/>
      <c r="M181" s="309"/>
      <c r="N181" s="309"/>
      <c r="O181" s="309"/>
      <c r="P181" s="309"/>
      <c r="Q181" s="309"/>
      <c r="R181" s="309"/>
      <c r="S181" s="309"/>
      <c r="T181" s="309"/>
      <c r="U181" s="310"/>
      <c r="V181" s="311">
        <f t="shared" si="54"/>
        <v>0</v>
      </c>
      <c r="W181" s="308">
        <f t="shared" si="71"/>
        <v>0</v>
      </c>
      <c r="X181" s="309">
        <f t="shared" si="56"/>
        <v>0</v>
      </c>
      <c r="Y181" s="309">
        <f t="shared" si="57"/>
        <v>0</v>
      </c>
      <c r="Z181" s="309">
        <f t="shared" si="58"/>
        <v>0</v>
      </c>
      <c r="AA181" s="309">
        <f t="shared" si="59"/>
        <v>0</v>
      </c>
      <c r="AB181" s="309">
        <f t="shared" si="60"/>
        <v>0</v>
      </c>
      <c r="AC181" s="309">
        <f t="shared" si="61"/>
        <v>0</v>
      </c>
      <c r="AD181" s="309">
        <f t="shared" si="62"/>
        <v>0</v>
      </c>
      <c r="AE181" s="309">
        <f t="shared" si="63"/>
        <v>0</v>
      </c>
      <c r="AF181" s="309">
        <f t="shared" si="64"/>
        <v>0</v>
      </c>
      <c r="AG181" s="309">
        <f t="shared" si="65"/>
        <v>0</v>
      </c>
      <c r="AH181" s="310">
        <f t="shared" si="66"/>
        <v>0</v>
      </c>
      <c r="AI181" s="311">
        <f t="shared" si="67"/>
        <v>0</v>
      </c>
    </row>
    <row r="182" spans="3:35" hidden="1" outlineLevel="1" x14ac:dyDescent="0.4">
      <c r="C182" s="293"/>
      <c r="D182" s="293"/>
      <c r="E182" s="322"/>
      <c r="F182" s="331">
        <f>F181</f>
        <v>2</v>
      </c>
      <c r="G182" s="331" t="s">
        <v>257</v>
      </c>
      <c r="H182" s="296">
        <f>H181</f>
        <v>30000</v>
      </c>
      <c r="I182" s="297" t="s">
        <v>259</v>
      </c>
      <c r="J182" s="298"/>
      <c r="K182" s="299"/>
      <c r="L182" s="299"/>
      <c r="M182" s="299"/>
      <c r="N182" s="299"/>
      <c r="O182" s="299"/>
      <c r="P182" s="299"/>
      <c r="Q182" s="299"/>
      <c r="R182" s="299"/>
      <c r="S182" s="299"/>
      <c r="T182" s="299"/>
      <c r="U182" s="301"/>
      <c r="V182" s="302">
        <f t="shared" si="54"/>
        <v>0</v>
      </c>
      <c r="W182" s="298">
        <f t="shared" si="71"/>
        <v>0</v>
      </c>
      <c r="X182" s="299">
        <f t="shared" si="56"/>
        <v>0</v>
      </c>
      <c r="Y182" s="299">
        <f t="shared" si="57"/>
        <v>0</v>
      </c>
      <c r="Z182" s="299">
        <f t="shared" si="58"/>
        <v>0</v>
      </c>
      <c r="AA182" s="299">
        <f t="shared" si="59"/>
        <v>0</v>
      </c>
      <c r="AB182" s="299">
        <f t="shared" si="60"/>
        <v>0</v>
      </c>
      <c r="AC182" s="299">
        <f t="shared" si="61"/>
        <v>0</v>
      </c>
      <c r="AD182" s="299">
        <f t="shared" si="62"/>
        <v>0</v>
      </c>
      <c r="AE182" s="299">
        <f t="shared" si="63"/>
        <v>0</v>
      </c>
      <c r="AF182" s="299">
        <f t="shared" si="64"/>
        <v>0</v>
      </c>
      <c r="AG182" s="299">
        <f t="shared" si="65"/>
        <v>0</v>
      </c>
      <c r="AH182" s="301">
        <f t="shared" si="66"/>
        <v>0</v>
      </c>
      <c r="AI182" s="302">
        <f t="shared" si="67"/>
        <v>0</v>
      </c>
    </row>
    <row r="183" spans="3:35" hidden="1" outlineLevel="1" x14ac:dyDescent="0.4">
      <c r="C183" s="293"/>
      <c r="D183" s="303"/>
      <c r="E183" s="319" t="s">
        <v>281</v>
      </c>
      <c r="F183" s="320">
        <v>1</v>
      </c>
      <c r="G183" s="320" t="s">
        <v>257</v>
      </c>
      <c r="H183" s="306">
        <v>30000</v>
      </c>
      <c r="I183" s="307" t="s">
        <v>258</v>
      </c>
      <c r="J183" s="308"/>
      <c r="K183" s="309"/>
      <c r="L183" s="309"/>
      <c r="M183" s="309"/>
      <c r="N183" s="309"/>
      <c r="O183" s="309"/>
      <c r="P183" s="309"/>
      <c r="Q183" s="309"/>
      <c r="R183" s="309"/>
      <c r="S183" s="309"/>
      <c r="T183" s="309"/>
      <c r="U183" s="310"/>
      <c r="V183" s="311">
        <f t="shared" si="54"/>
        <v>0</v>
      </c>
      <c r="W183" s="308">
        <f t="shared" si="71"/>
        <v>0</v>
      </c>
      <c r="X183" s="309">
        <f t="shared" si="56"/>
        <v>0</v>
      </c>
      <c r="Y183" s="309">
        <f t="shared" si="57"/>
        <v>0</v>
      </c>
      <c r="Z183" s="309">
        <f t="shared" si="58"/>
        <v>0</v>
      </c>
      <c r="AA183" s="309">
        <f t="shared" si="59"/>
        <v>0</v>
      </c>
      <c r="AB183" s="309">
        <f t="shared" si="60"/>
        <v>0</v>
      </c>
      <c r="AC183" s="309">
        <f t="shared" si="61"/>
        <v>0</v>
      </c>
      <c r="AD183" s="309">
        <f t="shared" si="62"/>
        <v>0</v>
      </c>
      <c r="AE183" s="309">
        <f t="shared" si="63"/>
        <v>0</v>
      </c>
      <c r="AF183" s="309">
        <f t="shared" si="64"/>
        <v>0</v>
      </c>
      <c r="AG183" s="309">
        <f t="shared" si="65"/>
        <v>0</v>
      </c>
      <c r="AH183" s="310">
        <f t="shared" si="66"/>
        <v>0</v>
      </c>
      <c r="AI183" s="311">
        <f t="shared" si="67"/>
        <v>0</v>
      </c>
    </row>
    <row r="184" spans="3:35" hidden="1" outlineLevel="1" x14ac:dyDescent="0.4">
      <c r="C184" s="332"/>
      <c r="D184" s="293"/>
      <c r="E184" s="294"/>
      <c r="F184" s="333">
        <f>F183</f>
        <v>1</v>
      </c>
      <c r="G184" s="333" t="s">
        <v>257</v>
      </c>
      <c r="H184" s="296">
        <f>H183</f>
        <v>30000</v>
      </c>
      <c r="I184" s="297" t="s">
        <v>259</v>
      </c>
      <c r="J184" s="298"/>
      <c r="K184" s="299"/>
      <c r="L184" s="299"/>
      <c r="M184" s="299"/>
      <c r="N184" s="299"/>
      <c r="O184" s="299"/>
      <c r="P184" s="299"/>
      <c r="Q184" s="299"/>
      <c r="R184" s="299"/>
      <c r="S184" s="299"/>
      <c r="T184" s="299"/>
      <c r="U184" s="301"/>
      <c r="V184" s="302">
        <f t="shared" si="54"/>
        <v>0</v>
      </c>
      <c r="W184" s="298">
        <f t="shared" si="71"/>
        <v>0</v>
      </c>
      <c r="X184" s="299">
        <f t="shared" si="56"/>
        <v>0</v>
      </c>
      <c r="Y184" s="299">
        <f t="shared" si="57"/>
        <v>0</v>
      </c>
      <c r="Z184" s="299">
        <f t="shared" si="58"/>
        <v>0</v>
      </c>
      <c r="AA184" s="299">
        <f t="shared" si="59"/>
        <v>0</v>
      </c>
      <c r="AB184" s="299">
        <f t="shared" si="60"/>
        <v>0</v>
      </c>
      <c r="AC184" s="299">
        <f t="shared" si="61"/>
        <v>0</v>
      </c>
      <c r="AD184" s="299">
        <f t="shared" si="62"/>
        <v>0</v>
      </c>
      <c r="AE184" s="299">
        <f t="shared" si="63"/>
        <v>0</v>
      </c>
      <c r="AF184" s="299">
        <f t="shared" si="64"/>
        <v>0</v>
      </c>
      <c r="AG184" s="299">
        <f t="shared" si="65"/>
        <v>0</v>
      </c>
      <c r="AH184" s="301">
        <f t="shared" si="66"/>
        <v>0</v>
      </c>
      <c r="AI184" s="302">
        <f t="shared" si="67"/>
        <v>0</v>
      </c>
    </row>
    <row r="185" spans="3:35" ht="19.2" collapsed="1" x14ac:dyDescent="0.4">
      <c r="C185" s="332"/>
      <c r="D185" s="334"/>
      <c r="F185" s="335" t="s">
        <v>282</v>
      </c>
      <c r="G185" s="335" t="s">
        <v>257</v>
      </c>
      <c r="H185" s="336" t="s">
        <v>96</v>
      </c>
      <c r="I185" s="337" t="s">
        <v>253</v>
      </c>
      <c r="J185" s="338">
        <f>SUMIF($I$137:$I$184,$I$185,J$137:J$184)</f>
        <v>6</v>
      </c>
      <c r="K185" s="339">
        <f t="shared" ref="K185:Z185" si="90">SUMIF($I$137:$I$184,$I$185,K$137:K$184)</f>
        <v>10</v>
      </c>
      <c r="L185" s="339">
        <f t="shared" si="90"/>
        <v>10</v>
      </c>
      <c r="M185" s="339">
        <f t="shared" si="90"/>
        <v>10</v>
      </c>
      <c r="N185" s="339">
        <f t="shared" si="90"/>
        <v>10</v>
      </c>
      <c r="O185" s="339">
        <f t="shared" si="90"/>
        <v>10</v>
      </c>
      <c r="P185" s="339">
        <f t="shared" si="90"/>
        <v>10</v>
      </c>
      <c r="Q185" s="339">
        <f t="shared" si="90"/>
        <v>9</v>
      </c>
      <c r="R185" s="339">
        <f t="shared" si="90"/>
        <v>9</v>
      </c>
      <c r="S185" s="339">
        <f t="shared" si="90"/>
        <v>8</v>
      </c>
      <c r="T185" s="339">
        <f t="shared" si="90"/>
        <v>9</v>
      </c>
      <c r="U185" s="340">
        <f t="shared" si="90"/>
        <v>8</v>
      </c>
      <c r="V185" s="318">
        <f t="shared" si="54"/>
        <v>109</v>
      </c>
      <c r="W185" s="338">
        <f t="shared" si="90"/>
        <v>264000</v>
      </c>
      <c r="X185" s="339">
        <f t="shared" si="90"/>
        <v>168000</v>
      </c>
      <c r="Y185" s="339">
        <f t="shared" si="90"/>
        <v>168000</v>
      </c>
      <c r="Z185" s="339">
        <f t="shared" si="90"/>
        <v>168000</v>
      </c>
      <c r="AA185" s="339">
        <f t="shared" ref="AA185:AH185" si="91">SUMIF($I$137:$I$184,$I$185,AA$137:AA$184)</f>
        <v>168000</v>
      </c>
      <c r="AB185" s="339">
        <f t="shared" si="91"/>
        <v>168000</v>
      </c>
      <c r="AC185" s="339">
        <f t="shared" si="91"/>
        <v>168000</v>
      </c>
      <c r="AD185" s="339">
        <f t="shared" si="91"/>
        <v>155000</v>
      </c>
      <c r="AE185" s="339">
        <f t="shared" si="91"/>
        <v>155000</v>
      </c>
      <c r="AF185" s="339">
        <f t="shared" si="91"/>
        <v>137000</v>
      </c>
      <c r="AG185" s="339">
        <f t="shared" si="91"/>
        <v>237000</v>
      </c>
      <c r="AH185" s="340">
        <f t="shared" si="91"/>
        <v>202000</v>
      </c>
      <c r="AI185" s="318">
        <f t="shared" si="67"/>
        <v>2158000</v>
      </c>
    </row>
    <row r="186" spans="3:35" ht="19.2" x14ac:dyDescent="0.4">
      <c r="C186" s="332"/>
      <c r="D186" s="334" t="s">
        <v>284</v>
      </c>
      <c r="F186" s="335" t="s">
        <v>282</v>
      </c>
      <c r="G186" s="335" t="s">
        <v>257</v>
      </c>
      <c r="H186" s="341"/>
      <c r="I186" s="342" t="s">
        <v>255</v>
      </c>
      <c r="J186" s="343">
        <f>SUMIF($I$137:$I$184,$I$186,J$137:J$184)</f>
        <v>5</v>
      </c>
      <c r="K186" s="344">
        <f t="shared" ref="K186:AH186" si="92">SUMIF($I$137:$I$184,$I$186,K$137:K$184)</f>
        <v>0</v>
      </c>
      <c r="L186" s="344">
        <f t="shared" si="92"/>
        <v>11</v>
      </c>
      <c r="M186" s="344">
        <f t="shared" si="92"/>
        <v>6</v>
      </c>
      <c r="N186" s="344">
        <f t="shared" si="92"/>
        <v>4</v>
      </c>
      <c r="O186" s="344">
        <f t="shared" si="92"/>
        <v>4</v>
      </c>
      <c r="P186" s="344">
        <f t="shared" si="92"/>
        <v>0</v>
      </c>
      <c r="Q186" s="344">
        <f t="shared" si="92"/>
        <v>11</v>
      </c>
      <c r="R186" s="344">
        <f t="shared" si="92"/>
        <v>22</v>
      </c>
      <c r="S186" s="344">
        <f t="shared" si="92"/>
        <v>5</v>
      </c>
      <c r="T186" s="344">
        <f t="shared" si="92"/>
        <v>9</v>
      </c>
      <c r="U186" s="345">
        <f t="shared" si="92"/>
        <v>6</v>
      </c>
      <c r="V186" s="302">
        <f t="shared" si="54"/>
        <v>83</v>
      </c>
      <c r="W186" s="343">
        <f t="shared" si="92"/>
        <v>63000</v>
      </c>
      <c r="X186" s="344">
        <f t="shared" si="92"/>
        <v>0</v>
      </c>
      <c r="Y186" s="344">
        <f t="shared" si="92"/>
        <v>72000</v>
      </c>
      <c r="Z186" s="344">
        <f t="shared" si="92"/>
        <v>72000</v>
      </c>
      <c r="AA186" s="344">
        <f t="shared" si="92"/>
        <v>72000</v>
      </c>
      <c r="AB186" s="344">
        <f t="shared" si="92"/>
        <v>72000</v>
      </c>
      <c r="AC186" s="344">
        <f t="shared" si="92"/>
        <v>72000</v>
      </c>
      <c r="AD186" s="344">
        <f t="shared" si="92"/>
        <v>180000</v>
      </c>
      <c r="AE186" s="344">
        <f t="shared" si="92"/>
        <v>391000</v>
      </c>
      <c r="AF186" s="344">
        <f t="shared" si="92"/>
        <v>130000</v>
      </c>
      <c r="AG186" s="344">
        <f t="shared" si="92"/>
        <v>130000</v>
      </c>
      <c r="AH186" s="345">
        <f t="shared" si="92"/>
        <v>91000</v>
      </c>
      <c r="AI186" s="302">
        <f t="shared" si="67"/>
        <v>1345000</v>
      </c>
    </row>
    <row r="187" spans="3:35" x14ac:dyDescent="0.4">
      <c r="C187" s="346"/>
      <c r="D187" s="347"/>
      <c r="E187" s="348"/>
      <c r="F187" s="349" t="s">
        <v>285</v>
      </c>
      <c r="G187" s="349"/>
      <c r="H187" s="350" t="s">
        <v>286</v>
      </c>
      <c r="I187" s="351" t="s">
        <v>253</v>
      </c>
      <c r="J187" s="352">
        <f t="shared" ref="J187:U187" si="93">+$H137*J137+$H139*J139+$H141*J141+$H143*J143+$H145*J145+$H147*J147+$H149*J149+$H151*J151+$H153*J153+$H155*J155+$H157*J157+$H159*J159+$H161*J161+$H163*J163+$H165*J165+$H167*J167+$H169*J169+$H171*J171+$H173*J173+$H175*J175+$H177*J177+$H179*J179+$H181*J181+$H183*J183</f>
        <v>264000</v>
      </c>
      <c r="K187" s="353">
        <f t="shared" si="93"/>
        <v>168000</v>
      </c>
      <c r="L187" s="353">
        <f t="shared" si="93"/>
        <v>168000</v>
      </c>
      <c r="M187" s="353">
        <f t="shared" si="93"/>
        <v>168000</v>
      </c>
      <c r="N187" s="353">
        <f t="shared" si="93"/>
        <v>168000</v>
      </c>
      <c r="O187" s="353">
        <f t="shared" si="93"/>
        <v>168000</v>
      </c>
      <c r="P187" s="353">
        <f t="shared" si="93"/>
        <v>168000</v>
      </c>
      <c r="Q187" s="353">
        <f t="shared" si="93"/>
        <v>155000</v>
      </c>
      <c r="R187" s="353">
        <f t="shared" si="93"/>
        <v>155000</v>
      </c>
      <c r="S187" s="353">
        <f t="shared" si="93"/>
        <v>137000</v>
      </c>
      <c r="T187" s="353">
        <f t="shared" si="93"/>
        <v>237000</v>
      </c>
      <c r="U187" s="354">
        <f t="shared" si="93"/>
        <v>202000</v>
      </c>
      <c r="V187" s="355">
        <f t="shared" si="54"/>
        <v>2158000</v>
      </c>
      <c r="W187" s="630" t="s">
        <v>425</v>
      </c>
      <c r="X187" s="631">
        <v>72000</v>
      </c>
      <c r="Y187" s="631">
        <v>72000</v>
      </c>
      <c r="Z187" s="631">
        <v>72000</v>
      </c>
      <c r="AA187" s="631">
        <v>72000</v>
      </c>
      <c r="AB187" s="631">
        <v>72000</v>
      </c>
      <c r="AC187" s="631">
        <v>72000</v>
      </c>
      <c r="AD187" s="631">
        <v>97000</v>
      </c>
      <c r="AE187" s="631">
        <v>97000</v>
      </c>
      <c r="AF187" s="631">
        <v>97000</v>
      </c>
      <c r="AG187" s="631">
        <v>97000</v>
      </c>
      <c r="AH187" s="631">
        <v>97000</v>
      </c>
      <c r="AI187" s="355"/>
    </row>
    <row r="188" spans="3:35" x14ac:dyDescent="0.4">
      <c r="C188" s="346"/>
      <c r="D188" s="347"/>
      <c r="E188" s="348"/>
      <c r="F188" s="349" t="s">
        <v>285</v>
      </c>
      <c r="G188" s="349"/>
      <c r="H188" s="356"/>
      <c r="I188" s="357" t="s">
        <v>255</v>
      </c>
      <c r="J188" s="358">
        <f t="shared" ref="J188:U188" si="94">+$H138*J138+$H140*J140+$H142*J142+$H144*J144+$H146*J146+$H148*J148+$H150*J150+$H152*J152+$H154*J154+$H156*J156+$H158*J158+$H160*J160+$H162*J162+$H164*J164+$H166*J166+$H168*J168+$H170*J170+$H172*J172+$H174*J174+$H176*J176+$H178*J178+$H180*J180+$H182*J182+$H184*J184</f>
        <v>63000</v>
      </c>
      <c r="K188" s="359">
        <f t="shared" si="94"/>
        <v>0</v>
      </c>
      <c r="L188" s="359">
        <f t="shared" si="94"/>
        <v>162000</v>
      </c>
      <c r="M188" s="359">
        <f t="shared" si="94"/>
        <v>147000</v>
      </c>
      <c r="N188" s="359">
        <f t="shared" si="94"/>
        <v>77000</v>
      </c>
      <c r="O188" s="359">
        <f t="shared" si="94"/>
        <v>77000</v>
      </c>
      <c r="P188" s="359">
        <f t="shared" si="94"/>
        <v>0</v>
      </c>
      <c r="Q188" s="359">
        <f t="shared" si="94"/>
        <v>221000</v>
      </c>
      <c r="R188" s="359">
        <f t="shared" si="94"/>
        <v>299000</v>
      </c>
      <c r="S188" s="359">
        <f t="shared" si="94"/>
        <v>78000</v>
      </c>
      <c r="T188" s="359">
        <f t="shared" si="94"/>
        <v>130000</v>
      </c>
      <c r="U188" s="360">
        <f t="shared" si="94"/>
        <v>91000</v>
      </c>
      <c r="V188" s="361">
        <f t="shared" si="54"/>
        <v>1345000</v>
      </c>
      <c r="W188" s="358"/>
      <c r="X188" s="359"/>
      <c r="Y188" s="632">
        <f>+Y186-Y187</f>
        <v>0</v>
      </c>
      <c r="Z188" s="632">
        <f t="shared" ref="Z188:AH188" si="95">+Z186-Z187</f>
        <v>0</v>
      </c>
      <c r="AA188" s="632">
        <f t="shared" si="95"/>
        <v>0</v>
      </c>
      <c r="AB188" s="632">
        <f t="shared" si="95"/>
        <v>0</v>
      </c>
      <c r="AC188" s="632">
        <f t="shared" si="95"/>
        <v>0</v>
      </c>
      <c r="AD188" s="632">
        <f t="shared" si="95"/>
        <v>83000</v>
      </c>
      <c r="AE188" s="632">
        <f t="shared" si="95"/>
        <v>294000</v>
      </c>
      <c r="AF188" s="632">
        <f t="shared" si="95"/>
        <v>33000</v>
      </c>
      <c r="AG188" s="632">
        <f t="shared" si="95"/>
        <v>33000</v>
      </c>
      <c r="AH188" s="633">
        <f t="shared" si="95"/>
        <v>-6000</v>
      </c>
      <c r="AI188" s="361"/>
    </row>
    <row r="189" spans="3:35" x14ac:dyDescent="0.4">
      <c r="H189" s="38"/>
      <c r="I189" s="38"/>
      <c r="V189" s="38"/>
    </row>
    <row r="190" spans="3:35" ht="21" x14ac:dyDescent="0.4">
      <c r="C190" s="268" t="s">
        <v>421</v>
      </c>
      <c r="G190" s="266" t="s">
        <v>252</v>
      </c>
      <c r="H190" s="38"/>
      <c r="I190" s="38"/>
      <c r="V190" s="38"/>
    </row>
    <row r="191" spans="3:35" ht="21" x14ac:dyDescent="0.4">
      <c r="C191" s="268" t="s">
        <v>423</v>
      </c>
      <c r="H191" s="610"/>
      <c r="I191" s="371"/>
      <c r="J191" s="371"/>
      <c r="K191" s="371"/>
      <c r="L191" s="371"/>
      <c r="M191" s="371"/>
      <c r="N191" s="371"/>
      <c r="O191" s="371"/>
      <c r="P191" s="371"/>
      <c r="Q191" s="371"/>
      <c r="R191" s="371"/>
      <c r="S191" s="371"/>
      <c r="T191" s="371"/>
      <c r="U191" s="371"/>
      <c r="V191" s="371"/>
    </row>
    <row r="192" spans="3:35" ht="21" x14ac:dyDescent="0.4">
      <c r="C192" s="268" t="s">
        <v>422</v>
      </c>
      <c r="H192" s="610"/>
      <c r="I192" s="371"/>
      <c r="J192" s="371"/>
      <c r="K192" s="371"/>
      <c r="L192" s="371"/>
      <c r="M192" s="371"/>
      <c r="N192" s="371"/>
      <c r="O192" s="371"/>
      <c r="P192" s="371"/>
      <c r="Q192" s="371"/>
      <c r="R192" s="371"/>
      <c r="S192" s="371"/>
      <c r="T192" s="371"/>
      <c r="U192" s="371"/>
      <c r="V192" s="371"/>
      <c r="W192" s="38">
        <v>11000</v>
      </c>
      <c r="Z192" s="38">
        <v>365000</v>
      </c>
      <c r="AA192" s="38">
        <v>110000</v>
      </c>
      <c r="AB192" s="38">
        <v>70000</v>
      </c>
      <c r="AC192" s="38">
        <v>-330000</v>
      </c>
    </row>
    <row r="193" spans="3:35" x14ac:dyDescent="0.4">
      <c r="C193" s="270"/>
      <c r="D193" s="270"/>
      <c r="E193" s="271"/>
      <c r="F193" s="272"/>
      <c r="G193" s="272"/>
      <c r="H193" s="273"/>
      <c r="I193" s="270"/>
      <c r="J193" s="1916" t="s">
        <v>381</v>
      </c>
      <c r="K193" s="1917"/>
      <c r="L193" s="1917"/>
      <c r="M193" s="1917"/>
      <c r="N193" s="1917"/>
      <c r="O193" s="1917"/>
      <c r="P193" s="1917"/>
      <c r="Q193" s="1917"/>
      <c r="R193" s="1917"/>
      <c r="S193" s="1917"/>
      <c r="T193" s="1917"/>
      <c r="U193" s="1917"/>
      <c r="V193" s="1915"/>
      <c r="W193" s="1916" t="s">
        <v>411</v>
      </c>
      <c r="X193" s="1917"/>
      <c r="Y193" s="1917"/>
      <c r="Z193" s="1917"/>
      <c r="AA193" s="1917"/>
      <c r="AB193" s="1917"/>
      <c r="AC193" s="1917"/>
      <c r="AD193" s="1917"/>
      <c r="AE193" s="1917"/>
      <c r="AF193" s="1917"/>
      <c r="AG193" s="1917"/>
      <c r="AH193" s="1917"/>
      <c r="AI193" s="1915"/>
    </row>
    <row r="194" spans="3:35" x14ac:dyDescent="0.4">
      <c r="C194" s="275" t="s">
        <v>67</v>
      </c>
      <c r="D194" s="275" t="s">
        <v>240</v>
      </c>
      <c r="E194" s="276" t="s">
        <v>241</v>
      </c>
      <c r="F194" s="277" t="s">
        <v>242</v>
      </c>
      <c r="G194" s="277" t="s">
        <v>243</v>
      </c>
      <c r="H194" s="278" t="s">
        <v>244</v>
      </c>
      <c r="I194" s="279" t="s">
        <v>0</v>
      </c>
      <c r="J194" s="279" t="s">
        <v>246</v>
      </c>
      <c r="K194" s="280" t="s">
        <v>247</v>
      </c>
      <c r="L194" s="280" t="s">
        <v>177</v>
      </c>
      <c r="M194" s="280" t="s">
        <v>178</v>
      </c>
      <c r="N194" s="280" t="s">
        <v>179</v>
      </c>
      <c r="O194" s="280" t="s">
        <v>180</v>
      </c>
      <c r="P194" s="280" t="s">
        <v>181</v>
      </c>
      <c r="Q194" s="280" t="s">
        <v>182</v>
      </c>
      <c r="R194" s="280" t="s">
        <v>183</v>
      </c>
      <c r="S194" s="280" t="s">
        <v>184</v>
      </c>
      <c r="T194" s="280" t="s">
        <v>185</v>
      </c>
      <c r="U194" s="281" t="s">
        <v>186</v>
      </c>
      <c r="V194" s="282" t="s">
        <v>248</v>
      </c>
      <c r="W194" s="279" t="s">
        <v>246</v>
      </c>
      <c r="X194" s="280" t="s">
        <v>247</v>
      </c>
      <c r="Y194" s="280" t="s">
        <v>177</v>
      </c>
      <c r="Z194" s="280" t="s">
        <v>178</v>
      </c>
      <c r="AA194" s="280" t="s">
        <v>179</v>
      </c>
      <c r="AB194" s="280" t="s">
        <v>180</v>
      </c>
      <c r="AC194" s="280" t="s">
        <v>181</v>
      </c>
      <c r="AD194" s="280" t="s">
        <v>182</v>
      </c>
      <c r="AE194" s="280" t="s">
        <v>183</v>
      </c>
      <c r="AF194" s="280" t="s">
        <v>184</v>
      </c>
      <c r="AG194" s="280" t="s">
        <v>185</v>
      </c>
      <c r="AH194" s="281" t="s">
        <v>186</v>
      </c>
      <c r="AI194" s="282" t="s">
        <v>248</v>
      </c>
    </row>
    <row r="195" spans="3:35" x14ac:dyDescent="0.4">
      <c r="C195" s="283" t="s">
        <v>420</v>
      </c>
      <c r="D195" s="283" t="s">
        <v>250</v>
      </c>
      <c r="E195" s="284" t="s">
        <v>402</v>
      </c>
      <c r="F195" s="285">
        <v>11</v>
      </c>
      <c r="G195" s="285" t="s">
        <v>252</v>
      </c>
      <c r="H195" s="286">
        <v>100000</v>
      </c>
      <c r="I195" s="287" t="s">
        <v>253</v>
      </c>
      <c r="J195" s="616">
        <f>+J73*0.5</f>
        <v>0</v>
      </c>
      <c r="K195" s="617">
        <f t="shared" ref="K195:U195" si="96">+K73*0.5</f>
        <v>0.5</v>
      </c>
      <c r="L195" s="617">
        <f t="shared" si="96"/>
        <v>0.5</v>
      </c>
      <c r="M195" s="617">
        <f t="shared" si="96"/>
        <v>0.5</v>
      </c>
      <c r="N195" s="617">
        <f t="shared" si="96"/>
        <v>0.5</v>
      </c>
      <c r="O195" s="617">
        <f t="shared" si="96"/>
        <v>0.5</v>
      </c>
      <c r="P195" s="617">
        <f t="shared" si="96"/>
        <v>0.5</v>
      </c>
      <c r="Q195" s="617">
        <f t="shared" si="96"/>
        <v>0.5</v>
      </c>
      <c r="R195" s="617">
        <f t="shared" si="96"/>
        <v>1</v>
      </c>
      <c r="S195" s="617">
        <f t="shared" si="96"/>
        <v>1</v>
      </c>
      <c r="T195" s="617">
        <f t="shared" si="96"/>
        <v>1</v>
      </c>
      <c r="U195" s="618">
        <f t="shared" si="96"/>
        <v>1</v>
      </c>
      <c r="V195" s="291">
        <f t="shared" ref="V195:V246" si="97">SUM(J195:U195)</f>
        <v>7.5</v>
      </c>
      <c r="W195" s="288">
        <f>+$H195*J195</f>
        <v>0</v>
      </c>
      <c r="X195" s="289">
        <f t="shared" ref="X195:X242" si="98">+$H195*K195</f>
        <v>50000</v>
      </c>
      <c r="Y195" s="289">
        <f t="shared" ref="Y195:Y242" si="99">+$H195*L195</f>
        <v>50000</v>
      </c>
      <c r="Z195" s="289">
        <f t="shared" ref="Z195:Z242" si="100">+$H195*M195</f>
        <v>50000</v>
      </c>
      <c r="AA195" s="289">
        <f t="shared" ref="AA195:AA242" si="101">+$H195*N195</f>
        <v>50000</v>
      </c>
      <c r="AB195" s="289">
        <f t="shared" ref="AB195:AB242" si="102">+$H195*O195</f>
        <v>50000</v>
      </c>
      <c r="AC195" s="289">
        <f t="shared" ref="AC195:AC242" si="103">+$H195*P195</f>
        <v>50000</v>
      </c>
      <c r="AD195" s="289">
        <f t="shared" ref="AD195:AD242" si="104">+$H195*Q195</f>
        <v>50000</v>
      </c>
      <c r="AE195" s="289">
        <f t="shared" ref="AE195:AE242" si="105">+$H195*R195</f>
        <v>100000</v>
      </c>
      <c r="AF195" s="289">
        <f t="shared" ref="AF195:AF242" si="106">+$H195*S195</f>
        <v>100000</v>
      </c>
      <c r="AG195" s="289">
        <f t="shared" ref="AG195:AG242" si="107">+$H195*T195</f>
        <v>100000</v>
      </c>
      <c r="AH195" s="290">
        <f t="shared" ref="AH195:AH242" si="108">+$H195*U195</f>
        <v>100000</v>
      </c>
      <c r="AI195" s="291">
        <f t="shared" ref="AI195:AI244" si="109">SUM(W195:AH195)</f>
        <v>750000</v>
      </c>
    </row>
    <row r="196" spans="3:35" x14ac:dyDescent="0.4">
      <c r="C196" s="293"/>
      <c r="D196" s="293"/>
      <c r="E196" s="294"/>
      <c r="F196" s="295">
        <f>F195</f>
        <v>11</v>
      </c>
      <c r="G196" s="295" t="s">
        <v>252</v>
      </c>
      <c r="H196" s="296">
        <f>H195</f>
        <v>100000</v>
      </c>
      <c r="I196" s="297" t="s">
        <v>255</v>
      </c>
      <c r="J196" s="619">
        <f t="shared" ref="J196:U196" si="110">+J74*0.5</f>
        <v>0.5</v>
      </c>
      <c r="K196" s="620">
        <f t="shared" si="110"/>
        <v>0</v>
      </c>
      <c r="L196" s="620">
        <f t="shared" si="110"/>
        <v>0</v>
      </c>
      <c r="M196" s="620">
        <f t="shared" si="110"/>
        <v>0</v>
      </c>
      <c r="N196" s="620">
        <f t="shared" si="110"/>
        <v>0</v>
      </c>
      <c r="O196" s="620">
        <f t="shared" si="110"/>
        <v>0</v>
      </c>
      <c r="P196" s="620">
        <f t="shared" si="110"/>
        <v>0</v>
      </c>
      <c r="Q196" s="620">
        <f t="shared" si="110"/>
        <v>0</v>
      </c>
      <c r="R196" s="620">
        <f t="shared" si="110"/>
        <v>0</v>
      </c>
      <c r="S196" s="620">
        <f t="shared" si="110"/>
        <v>0</v>
      </c>
      <c r="T196" s="620">
        <f t="shared" si="110"/>
        <v>0</v>
      </c>
      <c r="U196" s="621">
        <f t="shared" si="110"/>
        <v>0</v>
      </c>
      <c r="V196" s="302">
        <f t="shared" si="97"/>
        <v>0.5</v>
      </c>
      <c r="W196" s="298">
        <f t="shared" ref="W196:W242" si="111">+$H196*J196</f>
        <v>50000</v>
      </c>
      <c r="X196" s="299">
        <f t="shared" si="98"/>
        <v>0</v>
      </c>
      <c r="Y196" s="299">
        <f t="shared" si="99"/>
        <v>0</v>
      </c>
      <c r="Z196" s="299">
        <f t="shared" si="100"/>
        <v>0</v>
      </c>
      <c r="AA196" s="299">
        <f t="shared" si="101"/>
        <v>0</v>
      </c>
      <c r="AB196" s="299">
        <f t="shared" si="102"/>
        <v>0</v>
      </c>
      <c r="AC196" s="299">
        <f t="shared" si="103"/>
        <v>0</v>
      </c>
      <c r="AD196" s="299">
        <f t="shared" si="104"/>
        <v>0</v>
      </c>
      <c r="AE196" s="299">
        <f t="shared" si="105"/>
        <v>0</v>
      </c>
      <c r="AF196" s="299">
        <f t="shared" si="106"/>
        <v>0</v>
      </c>
      <c r="AG196" s="299">
        <f t="shared" si="107"/>
        <v>0</v>
      </c>
      <c r="AH196" s="301">
        <f t="shared" si="108"/>
        <v>0</v>
      </c>
      <c r="AI196" s="302">
        <f t="shared" si="109"/>
        <v>50000</v>
      </c>
    </row>
    <row r="197" spans="3:35" x14ac:dyDescent="0.4">
      <c r="C197" s="293"/>
      <c r="D197" s="332"/>
      <c r="E197" s="284" t="s">
        <v>403</v>
      </c>
      <c r="F197" s="285">
        <v>11</v>
      </c>
      <c r="G197" s="285" t="s">
        <v>252</v>
      </c>
      <c r="H197" s="286">
        <v>100000</v>
      </c>
      <c r="I197" s="287" t="s">
        <v>253</v>
      </c>
      <c r="J197" s="616">
        <f t="shared" ref="J197:U197" si="112">+J75*0.5</f>
        <v>0</v>
      </c>
      <c r="K197" s="617">
        <f t="shared" si="112"/>
        <v>1</v>
      </c>
      <c r="L197" s="617">
        <f t="shared" si="112"/>
        <v>1</v>
      </c>
      <c r="M197" s="617">
        <f t="shared" si="112"/>
        <v>1</v>
      </c>
      <c r="N197" s="617">
        <f t="shared" si="112"/>
        <v>1</v>
      </c>
      <c r="O197" s="617">
        <f t="shared" si="112"/>
        <v>1</v>
      </c>
      <c r="P197" s="617">
        <f t="shared" si="112"/>
        <v>1</v>
      </c>
      <c r="Q197" s="617">
        <f t="shared" si="112"/>
        <v>1</v>
      </c>
      <c r="R197" s="617">
        <f t="shared" si="112"/>
        <v>1</v>
      </c>
      <c r="S197" s="617">
        <f t="shared" si="112"/>
        <v>1</v>
      </c>
      <c r="T197" s="617">
        <f t="shared" si="112"/>
        <v>1</v>
      </c>
      <c r="U197" s="618">
        <f t="shared" si="112"/>
        <v>1</v>
      </c>
      <c r="V197" s="291">
        <f t="shared" si="97"/>
        <v>11</v>
      </c>
      <c r="W197" s="288">
        <f t="shared" si="111"/>
        <v>0</v>
      </c>
      <c r="X197" s="289">
        <f t="shared" si="98"/>
        <v>100000</v>
      </c>
      <c r="Y197" s="289">
        <f t="shared" si="99"/>
        <v>100000</v>
      </c>
      <c r="Z197" s="289">
        <f t="shared" si="100"/>
        <v>100000</v>
      </c>
      <c r="AA197" s="289">
        <f t="shared" si="101"/>
        <v>100000</v>
      </c>
      <c r="AB197" s="289">
        <f t="shared" si="102"/>
        <v>100000</v>
      </c>
      <c r="AC197" s="289">
        <f t="shared" si="103"/>
        <v>100000</v>
      </c>
      <c r="AD197" s="289">
        <f t="shared" si="104"/>
        <v>100000</v>
      </c>
      <c r="AE197" s="289">
        <f t="shared" si="105"/>
        <v>100000</v>
      </c>
      <c r="AF197" s="289">
        <f t="shared" si="106"/>
        <v>100000</v>
      </c>
      <c r="AG197" s="289">
        <f t="shared" si="107"/>
        <v>100000</v>
      </c>
      <c r="AH197" s="290">
        <f t="shared" si="108"/>
        <v>100000</v>
      </c>
      <c r="AI197" s="291">
        <f t="shared" si="109"/>
        <v>1100000</v>
      </c>
    </row>
    <row r="198" spans="3:35" x14ac:dyDescent="0.4">
      <c r="C198" s="293"/>
      <c r="D198" s="293"/>
      <c r="E198" s="294"/>
      <c r="F198" s="295">
        <f>F197</f>
        <v>11</v>
      </c>
      <c r="G198" s="295" t="s">
        <v>252</v>
      </c>
      <c r="H198" s="296">
        <f>H197</f>
        <v>100000</v>
      </c>
      <c r="I198" s="297" t="s">
        <v>255</v>
      </c>
      <c r="J198" s="619">
        <f t="shared" ref="J198:U198" si="113">+J76*0.5</f>
        <v>0.5</v>
      </c>
      <c r="K198" s="620">
        <f t="shared" si="113"/>
        <v>0</v>
      </c>
      <c r="L198" s="620">
        <f t="shared" si="113"/>
        <v>0</v>
      </c>
      <c r="M198" s="620">
        <f t="shared" si="113"/>
        <v>0</v>
      </c>
      <c r="N198" s="620">
        <f t="shared" si="113"/>
        <v>0</v>
      </c>
      <c r="O198" s="620">
        <f t="shared" si="113"/>
        <v>0</v>
      </c>
      <c r="P198" s="620">
        <f t="shared" si="113"/>
        <v>0</v>
      </c>
      <c r="Q198" s="620">
        <f t="shared" si="113"/>
        <v>0</v>
      </c>
      <c r="R198" s="620">
        <f t="shared" si="113"/>
        <v>0</v>
      </c>
      <c r="S198" s="620">
        <f t="shared" si="113"/>
        <v>0</v>
      </c>
      <c r="T198" s="620">
        <f t="shared" si="113"/>
        <v>0</v>
      </c>
      <c r="U198" s="621">
        <f t="shared" si="113"/>
        <v>0</v>
      </c>
      <c r="V198" s="302">
        <f t="shared" si="97"/>
        <v>0.5</v>
      </c>
      <c r="W198" s="298">
        <f t="shared" si="111"/>
        <v>50000</v>
      </c>
      <c r="X198" s="299">
        <f t="shared" si="98"/>
        <v>0</v>
      </c>
      <c r="Y198" s="299">
        <f t="shared" si="99"/>
        <v>0</v>
      </c>
      <c r="Z198" s="299">
        <f t="shared" si="100"/>
        <v>0</v>
      </c>
      <c r="AA198" s="299">
        <f t="shared" si="101"/>
        <v>0</v>
      </c>
      <c r="AB198" s="299">
        <f t="shared" si="102"/>
        <v>0</v>
      </c>
      <c r="AC198" s="299">
        <f t="shared" si="103"/>
        <v>0</v>
      </c>
      <c r="AD198" s="299">
        <f t="shared" si="104"/>
        <v>0</v>
      </c>
      <c r="AE198" s="299">
        <f t="shared" si="105"/>
        <v>0</v>
      </c>
      <c r="AF198" s="299">
        <f t="shared" si="106"/>
        <v>0</v>
      </c>
      <c r="AG198" s="299">
        <f t="shared" si="107"/>
        <v>0</v>
      </c>
      <c r="AH198" s="301">
        <f t="shared" si="108"/>
        <v>0</v>
      </c>
      <c r="AI198" s="302">
        <f t="shared" si="109"/>
        <v>50000</v>
      </c>
    </row>
    <row r="199" spans="3:35" hidden="1" outlineLevel="1" x14ac:dyDescent="0.4">
      <c r="C199" s="293"/>
      <c r="D199" s="303"/>
      <c r="E199" s="304" t="s">
        <v>256</v>
      </c>
      <c r="F199" s="305">
        <v>10</v>
      </c>
      <c r="G199" s="305" t="s">
        <v>257</v>
      </c>
      <c r="H199" s="306">
        <v>30000</v>
      </c>
      <c r="I199" s="307" t="s">
        <v>258</v>
      </c>
      <c r="J199" s="622">
        <f t="shared" ref="J199:U199" si="114">+J77*0.5</f>
        <v>0</v>
      </c>
      <c r="K199" s="623">
        <f t="shared" si="114"/>
        <v>0</v>
      </c>
      <c r="L199" s="623">
        <f t="shared" si="114"/>
        <v>0</v>
      </c>
      <c r="M199" s="623">
        <f t="shared" si="114"/>
        <v>0</v>
      </c>
      <c r="N199" s="623">
        <f t="shared" si="114"/>
        <v>0</v>
      </c>
      <c r="O199" s="623">
        <f t="shared" si="114"/>
        <v>0</v>
      </c>
      <c r="P199" s="623">
        <f t="shared" si="114"/>
        <v>0</v>
      </c>
      <c r="Q199" s="623">
        <f t="shared" si="114"/>
        <v>0</v>
      </c>
      <c r="R199" s="623">
        <f t="shared" si="114"/>
        <v>0</v>
      </c>
      <c r="S199" s="623">
        <f t="shared" si="114"/>
        <v>0</v>
      </c>
      <c r="T199" s="623">
        <f t="shared" si="114"/>
        <v>0</v>
      </c>
      <c r="U199" s="624">
        <f t="shared" si="114"/>
        <v>0</v>
      </c>
      <c r="V199" s="311">
        <f t="shared" si="97"/>
        <v>0</v>
      </c>
      <c r="W199" s="308">
        <f t="shared" si="111"/>
        <v>0</v>
      </c>
      <c r="X199" s="309">
        <f t="shared" si="98"/>
        <v>0</v>
      </c>
      <c r="Y199" s="309">
        <f t="shared" si="99"/>
        <v>0</v>
      </c>
      <c r="Z199" s="309">
        <f t="shared" si="100"/>
        <v>0</v>
      </c>
      <c r="AA199" s="309">
        <f t="shared" si="101"/>
        <v>0</v>
      </c>
      <c r="AB199" s="309">
        <f t="shared" si="102"/>
        <v>0</v>
      </c>
      <c r="AC199" s="309">
        <f t="shared" si="103"/>
        <v>0</v>
      </c>
      <c r="AD199" s="309">
        <f t="shared" si="104"/>
        <v>0</v>
      </c>
      <c r="AE199" s="309">
        <f t="shared" si="105"/>
        <v>0</v>
      </c>
      <c r="AF199" s="309">
        <f t="shared" si="106"/>
        <v>0</v>
      </c>
      <c r="AG199" s="309">
        <f t="shared" si="107"/>
        <v>0</v>
      </c>
      <c r="AH199" s="310">
        <f t="shared" si="108"/>
        <v>0</v>
      </c>
      <c r="AI199" s="311">
        <f t="shared" si="109"/>
        <v>0</v>
      </c>
    </row>
    <row r="200" spans="3:35" hidden="1" outlineLevel="1" x14ac:dyDescent="0.4">
      <c r="C200" s="293"/>
      <c r="D200" s="293"/>
      <c r="E200" s="294"/>
      <c r="F200" s="305">
        <f>F199</f>
        <v>10</v>
      </c>
      <c r="G200" s="305" t="s">
        <v>257</v>
      </c>
      <c r="H200" s="296">
        <f>H199</f>
        <v>30000</v>
      </c>
      <c r="I200" s="297" t="s">
        <v>259</v>
      </c>
      <c r="J200" s="619">
        <f t="shared" ref="J200:U200" si="115">+J78*0.5</f>
        <v>0</v>
      </c>
      <c r="K200" s="620">
        <f t="shared" si="115"/>
        <v>0</v>
      </c>
      <c r="L200" s="620">
        <f t="shared" si="115"/>
        <v>0</v>
      </c>
      <c r="M200" s="620">
        <f t="shared" si="115"/>
        <v>0</v>
      </c>
      <c r="N200" s="620">
        <f t="shared" si="115"/>
        <v>0</v>
      </c>
      <c r="O200" s="620">
        <f t="shared" si="115"/>
        <v>0</v>
      </c>
      <c r="P200" s="620">
        <f t="shared" si="115"/>
        <v>0</v>
      </c>
      <c r="Q200" s="620">
        <f t="shared" si="115"/>
        <v>0</v>
      </c>
      <c r="R200" s="620">
        <f t="shared" si="115"/>
        <v>0</v>
      </c>
      <c r="S200" s="620">
        <f t="shared" si="115"/>
        <v>0</v>
      </c>
      <c r="T200" s="620">
        <f t="shared" si="115"/>
        <v>0</v>
      </c>
      <c r="U200" s="621">
        <f t="shared" si="115"/>
        <v>0</v>
      </c>
      <c r="V200" s="302">
        <f t="shared" si="97"/>
        <v>0</v>
      </c>
      <c r="W200" s="298">
        <f t="shared" si="111"/>
        <v>0</v>
      </c>
      <c r="X200" s="299">
        <f t="shared" si="98"/>
        <v>0</v>
      </c>
      <c r="Y200" s="299">
        <f t="shared" si="99"/>
        <v>0</v>
      </c>
      <c r="Z200" s="299">
        <f t="shared" si="100"/>
        <v>0</v>
      </c>
      <c r="AA200" s="299">
        <f t="shared" si="101"/>
        <v>0</v>
      </c>
      <c r="AB200" s="299">
        <f t="shared" si="102"/>
        <v>0</v>
      </c>
      <c r="AC200" s="299">
        <f t="shared" si="103"/>
        <v>0</v>
      </c>
      <c r="AD200" s="299">
        <f t="shared" si="104"/>
        <v>0</v>
      </c>
      <c r="AE200" s="299">
        <f t="shared" si="105"/>
        <v>0</v>
      </c>
      <c r="AF200" s="299">
        <f t="shared" si="106"/>
        <v>0</v>
      </c>
      <c r="AG200" s="299">
        <f t="shared" si="107"/>
        <v>0</v>
      </c>
      <c r="AH200" s="301">
        <f t="shared" si="108"/>
        <v>0</v>
      </c>
      <c r="AI200" s="302">
        <f t="shared" si="109"/>
        <v>0</v>
      </c>
    </row>
    <row r="201" spans="3:35" collapsed="1" x14ac:dyDescent="0.4">
      <c r="C201" s="293"/>
      <c r="D201" s="293"/>
      <c r="E201" s="304" t="s">
        <v>260</v>
      </c>
      <c r="F201" s="305">
        <v>10</v>
      </c>
      <c r="G201" s="305" t="s">
        <v>252</v>
      </c>
      <c r="H201" s="599">
        <v>94000</v>
      </c>
      <c r="I201" s="307" t="s">
        <v>258</v>
      </c>
      <c r="J201" s="622">
        <f t="shared" ref="J201:U201" si="116">+J79*0.5</f>
        <v>0</v>
      </c>
      <c r="K201" s="623">
        <f t="shared" si="116"/>
        <v>3.5</v>
      </c>
      <c r="L201" s="623">
        <f t="shared" si="116"/>
        <v>3.5</v>
      </c>
      <c r="M201" s="623">
        <f t="shared" si="116"/>
        <v>3.5</v>
      </c>
      <c r="N201" s="623">
        <f t="shared" si="116"/>
        <v>3.5</v>
      </c>
      <c r="O201" s="623">
        <f t="shared" si="116"/>
        <v>3.5</v>
      </c>
      <c r="P201" s="623">
        <f t="shared" si="116"/>
        <v>3.5</v>
      </c>
      <c r="Q201" s="623">
        <f t="shared" si="116"/>
        <v>3.5</v>
      </c>
      <c r="R201" s="623">
        <f t="shared" si="116"/>
        <v>3.5</v>
      </c>
      <c r="S201" s="623">
        <f t="shared" si="116"/>
        <v>3.5</v>
      </c>
      <c r="T201" s="623">
        <f t="shared" si="116"/>
        <v>3.5</v>
      </c>
      <c r="U201" s="624">
        <f t="shared" si="116"/>
        <v>3.5</v>
      </c>
      <c r="V201" s="311">
        <f t="shared" si="97"/>
        <v>38.5</v>
      </c>
      <c r="W201" s="308">
        <f t="shared" si="111"/>
        <v>0</v>
      </c>
      <c r="X201" s="309">
        <f t="shared" si="98"/>
        <v>329000</v>
      </c>
      <c r="Y201" s="309">
        <f t="shared" si="99"/>
        <v>329000</v>
      </c>
      <c r="Z201" s="309">
        <f t="shared" si="100"/>
        <v>329000</v>
      </c>
      <c r="AA201" s="309">
        <f t="shared" si="101"/>
        <v>329000</v>
      </c>
      <c r="AB201" s="309">
        <f t="shared" si="102"/>
        <v>329000</v>
      </c>
      <c r="AC201" s="309">
        <f t="shared" si="103"/>
        <v>329000</v>
      </c>
      <c r="AD201" s="309">
        <f t="shared" si="104"/>
        <v>329000</v>
      </c>
      <c r="AE201" s="309">
        <f t="shared" si="105"/>
        <v>329000</v>
      </c>
      <c r="AF201" s="309">
        <f t="shared" si="106"/>
        <v>329000</v>
      </c>
      <c r="AG201" s="309">
        <f t="shared" si="107"/>
        <v>329000</v>
      </c>
      <c r="AH201" s="310">
        <f t="shared" si="108"/>
        <v>329000</v>
      </c>
      <c r="AI201" s="311">
        <f t="shared" si="109"/>
        <v>3619000</v>
      </c>
    </row>
    <row r="202" spans="3:35" x14ac:dyDescent="0.4">
      <c r="C202" s="293"/>
      <c r="D202" s="293"/>
      <c r="E202" s="294"/>
      <c r="F202" s="313">
        <f>F201</f>
        <v>10</v>
      </c>
      <c r="G202" s="313" t="s">
        <v>252</v>
      </c>
      <c r="H202" s="296">
        <f>H201</f>
        <v>94000</v>
      </c>
      <c r="I202" s="297" t="s">
        <v>259</v>
      </c>
      <c r="J202" s="619">
        <f t="shared" ref="J202:U202" si="117">+J80*0.5</f>
        <v>1</v>
      </c>
      <c r="K202" s="620">
        <f t="shared" si="117"/>
        <v>0</v>
      </c>
      <c r="L202" s="620">
        <f t="shared" si="117"/>
        <v>0</v>
      </c>
      <c r="M202" s="620">
        <f t="shared" si="117"/>
        <v>5</v>
      </c>
      <c r="N202" s="620">
        <f t="shared" si="117"/>
        <v>2.5</v>
      </c>
      <c r="O202" s="620">
        <f t="shared" si="117"/>
        <v>2.5</v>
      </c>
      <c r="P202" s="620">
        <f t="shared" si="117"/>
        <v>0</v>
      </c>
      <c r="Q202" s="620">
        <f t="shared" si="117"/>
        <v>0</v>
      </c>
      <c r="R202" s="620">
        <f t="shared" si="117"/>
        <v>0</v>
      </c>
      <c r="S202" s="620">
        <f t="shared" si="117"/>
        <v>0</v>
      </c>
      <c r="T202" s="620">
        <f t="shared" si="117"/>
        <v>0</v>
      </c>
      <c r="U202" s="621">
        <f t="shared" si="117"/>
        <v>0</v>
      </c>
      <c r="V202" s="302">
        <f t="shared" si="97"/>
        <v>11</v>
      </c>
      <c r="W202" s="637">
        <f>+$H202*J202-11000</f>
        <v>83000</v>
      </c>
      <c r="X202" s="299">
        <f t="shared" si="98"/>
        <v>0</v>
      </c>
      <c r="Y202" s="299">
        <f t="shared" si="99"/>
        <v>0</v>
      </c>
      <c r="Z202" s="300">
        <f>+$H202*M202-365000</f>
        <v>105000</v>
      </c>
      <c r="AA202" s="300">
        <f>+$H202*N202-110000</f>
        <v>125000</v>
      </c>
      <c r="AB202" s="300">
        <f>+$H202*O202-70000</f>
        <v>165000</v>
      </c>
      <c r="AC202" s="300">
        <v>330000</v>
      </c>
      <c r="AD202" s="300">
        <v>226000</v>
      </c>
      <c r="AE202" s="299">
        <f t="shared" si="105"/>
        <v>0</v>
      </c>
      <c r="AF202" s="299">
        <f t="shared" si="106"/>
        <v>0</v>
      </c>
      <c r="AG202" s="299">
        <f t="shared" si="107"/>
        <v>0</v>
      </c>
      <c r="AH202" s="301">
        <f t="shared" si="108"/>
        <v>0</v>
      </c>
      <c r="AI202" s="302">
        <f t="shared" si="109"/>
        <v>1034000</v>
      </c>
    </row>
    <row r="203" spans="3:35" x14ac:dyDescent="0.4">
      <c r="C203" s="293"/>
      <c r="D203" s="293"/>
      <c r="E203" s="304" t="s">
        <v>261</v>
      </c>
      <c r="F203" s="313">
        <v>10</v>
      </c>
      <c r="G203" s="313" t="s">
        <v>252</v>
      </c>
      <c r="H203" s="306">
        <v>90000</v>
      </c>
      <c r="I203" s="307" t="s">
        <v>258</v>
      </c>
      <c r="J203" s="625">
        <f t="shared" ref="J203:U203" si="118">+J81*0.5</f>
        <v>0</v>
      </c>
      <c r="K203" s="626">
        <f t="shared" si="118"/>
        <v>0.5</v>
      </c>
      <c r="L203" s="626">
        <f t="shared" si="118"/>
        <v>0.5</v>
      </c>
      <c r="M203" s="626">
        <f t="shared" si="118"/>
        <v>0.5</v>
      </c>
      <c r="N203" s="626">
        <f t="shared" si="118"/>
        <v>0.5</v>
      </c>
      <c r="O203" s="626">
        <f t="shared" si="118"/>
        <v>0.5</v>
      </c>
      <c r="P203" s="626">
        <f t="shared" si="118"/>
        <v>0.5</v>
      </c>
      <c r="Q203" s="626">
        <f t="shared" si="118"/>
        <v>0.5</v>
      </c>
      <c r="R203" s="626">
        <f t="shared" si="118"/>
        <v>0</v>
      </c>
      <c r="S203" s="626">
        <f t="shared" si="118"/>
        <v>0</v>
      </c>
      <c r="T203" s="626">
        <f t="shared" si="118"/>
        <v>0</v>
      </c>
      <c r="U203" s="627">
        <f t="shared" si="118"/>
        <v>0</v>
      </c>
      <c r="V203" s="318">
        <f t="shared" si="97"/>
        <v>3.5</v>
      </c>
      <c r="W203" s="314">
        <f t="shared" si="111"/>
        <v>0</v>
      </c>
      <c r="X203" s="315">
        <f t="shared" si="98"/>
        <v>45000</v>
      </c>
      <c r="Y203" s="315">
        <f t="shared" si="99"/>
        <v>45000</v>
      </c>
      <c r="Z203" s="315">
        <f t="shared" si="100"/>
        <v>45000</v>
      </c>
      <c r="AA203" s="315">
        <f t="shared" si="101"/>
        <v>45000</v>
      </c>
      <c r="AB203" s="315">
        <f t="shared" si="102"/>
        <v>45000</v>
      </c>
      <c r="AC203" s="315">
        <f t="shared" si="103"/>
        <v>45000</v>
      </c>
      <c r="AD203" s="315">
        <f t="shared" si="104"/>
        <v>45000</v>
      </c>
      <c r="AE203" s="315">
        <f t="shared" si="105"/>
        <v>0</v>
      </c>
      <c r="AF203" s="315">
        <f t="shared" si="106"/>
        <v>0</v>
      </c>
      <c r="AG203" s="315">
        <f t="shared" si="107"/>
        <v>0</v>
      </c>
      <c r="AH203" s="317">
        <f t="shared" si="108"/>
        <v>0</v>
      </c>
      <c r="AI203" s="318">
        <f t="shared" si="109"/>
        <v>315000</v>
      </c>
    </row>
    <row r="204" spans="3:35" x14ac:dyDescent="0.4">
      <c r="C204" s="293"/>
      <c r="D204" s="293"/>
      <c r="E204" s="294"/>
      <c r="F204" s="313">
        <f>F203</f>
        <v>10</v>
      </c>
      <c r="G204" s="313" t="s">
        <v>252</v>
      </c>
      <c r="H204" s="296">
        <f>H203</f>
        <v>90000</v>
      </c>
      <c r="I204" s="297" t="s">
        <v>259</v>
      </c>
      <c r="J204" s="619">
        <f t="shared" ref="J204:U204" si="119">+J82*0.5</f>
        <v>0</v>
      </c>
      <c r="K204" s="620">
        <f t="shared" si="119"/>
        <v>0</v>
      </c>
      <c r="L204" s="620">
        <f t="shared" si="119"/>
        <v>0</v>
      </c>
      <c r="M204" s="620">
        <f t="shared" si="119"/>
        <v>1.5</v>
      </c>
      <c r="N204" s="620">
        <f t="shared" si="119"/>
        <v>0.5</v>
      </c>
      <c r="O204" s="620">
        <f t="shared" si="119"/>
        <v>0.5</v>
      </c>
      <c r="P204" s="620">
        <f t="shared" si="119"/>
        <v>0</v>
      </c>
      <c r="Q204" s="620">
        <f t="shared" si="119"/>
        <v>0</v>
      </c>
      <c r="R204" s="620">
        <f t="shared" si="119"/>
        <v>0</v>
      </c>
      <c r="S204" s="620">
        <f t="shared" si="119"/>
        <v>0</v>
      </c>
      <c r="T204" s="620">
        <f t="shared" si="119"/>
        <v>0</v>
      </c>
      <c r="U204" s="621">
        <f t="shared" si="119"/>
        <v>0</v>
      </c>
      <c r="V204" s="302">
        <f t="shared" si="97"/>
        <v>2.5</v>
      </c>
      <c r="W204" s="298">
        <f t="shared" si="111"/>
        <v>0</v>
      </c>
      <c r="X204" s="299">
        <f t="shared" si="98"/>
        <v>0</v>
      </c>
      <c r="Y204" s="299">
        <f t="shared" si="99"/>
        <v>0</v>
      </c>
      <c r="Z204" s="299">
        <f t="shared" si="100"/>
        <v>135000</v>
      </c>
      <c r="AA204" s="299">
        <f t="shared" si="101"/>
        <v>45000</v>
      </c>
      <c r="AB204" s="299">
        <f t="shared" si="102"/>
        <v>45000</v>
      </c>
      <c r="AC204" s="299">
        <f t="shared" si="103"/>
        <v>0</v>
      </c>
      <c r="AD204" s="299">
        <f t="shared" si="104"/>
        <v>0</v>
      </c>
      <c r="AE204" s="299">
        <f t="shared" si="105"/>
        <v>0</v>
      </c>
      <c r="AF204" s="299">
        <f t="shared" si="106"/>
        <v>0</v>
      </c>
      <c r="AG204" s="299">
        <f t="shared" si="107"/>
        <v>0</v>
      </c>
      <c r="AH204" s="301">
        <f t="shared" si="108"/>
        <v>0</v>
      </c>
      <c r="AI204" s="302">
        <f t="shared" si="109"/>
        <v>225000</v>
      </c>
    </row>
    <row r="205" spans="3:35" hidden="1" outlineLevel="1" x14ac:dyDescent="0.4">
      <c r="C205" s="293"/>
      <c r="D205" s="303"/>
      <c r="E205" s="319" t="s">
        <v>20</v>
      </c>
      <c r="F205" s="320">
        <v>8</v>
      </c>
      <c r="G205" s="321" t="s">
        <v>257</v>
      </c>
      <c r="H205" s="306">
        <v>18000</v>
      </c>
      <c r="I205" s="307" t="s">
        <v>258</v>
      </c>
      <c r="J205" s="622">
        <f t="shared" ref="J205:U205" si="120">+J83*0.5</f>
        <v>0</v>
      </c>
      <c r="K205" s="623">
        <f t="shared" si="120"/>
        <v>0</v>
      </c>
      <c r="L205" s="623">
        <f t="shared" si="120"/>
        <v>0</v>
      </c>
      <c r="M205" s="623">
        <f t="shared" si="120"/>
        <v>0</v>
      </c>
      <c r="N205" s="623">
        <f t="shared" si="120"/>
        <v>0</v>
      </c>
      <c r="O205" s="623">
        <f t="shared" si="120"/>
        <v>0</v>
      </c>
      <c r="P205" s="623">
        <f t="shared" si="120"/>
        <v>0</v>
      </c>
      <c r="Q205" s="623">
        <f t="shared" si="120"/>
        <v>0</v>
      </c>
      <c r="R205" s="623">
        <f t="shared" si="120"/>
        <v>0</v>
      </c>
      <c r="S205" s="623">
        <f t="shared" si="120"/>
        <v>0</v>
      </c>
      <c r="T205" s="623">
        <f t="shared" si="120"/>
        <v>0</v>
      </c>
      <c r="U205" s="624">
        <f t="shared" si="120"/>
        <v>0</v>
      </c>
      <c r="V205" s="311">
        <f t="shared" si="97"/>
        <v>0</v>
      </c>
      <c r="W205" s="308">
        <f t="shared" si="111"/>
        <v>0</v>
      </c>
      <c r="X205" s="309">
        <f t="shared" si="98"/>
        <v>0</v>
      </c>
      <c r="Y205" s="309">
        <f t="shared" si="99"/>
        <v>0</v>
      </c>
      <c r="Z205" s="309">
        <f t="shared" si="100"/>
        <v>0</v>
      </c>
      <c r="AA205" s="309">
        <f t="shared" si="101"/>
        <v>0</v>
      </c>
      <c r="AB205" s="309">
        <f t="shared" si="102"/>
        <v>0</v>
      </c>
      <c r="AC205" s="309">
        <f t="shared" si="103"/>
        <v>0</v>
      </c>
      <c r="AD205" s="309">
        <f t="shared" si="104"/>
        <v>0</v>
      </c>
      <c r="AE205" s="309">
        <f t="shared" si="105"/>
        <v>0</v>
      </c>
      <c r="AF205" s="309">
        <f t="shared" si="106"/>
        <v>0</v>
      </c>
      <c r="AG205" s="309">
        <f t="shared" si="107"/>
        <v>0</v>
      </c>
      <c r="AH205" s="310">
        <f t="shared" si="108"/>
        <v>0</v>
      </c>
      <c r="AI205" s="311">
        <f t="shared" si="109"/>
        <v>0</v>
      </c>
    </row>
    <row r="206" spans="3:35" hidden="1" outlineLevel="1" x14ac:dyDescent="0.4">
      <c r="C206" s="293"/>
      <c r="D206" s="293"/>
      <c r="E206" s="322"/>
      <c r="F206" s="320">
        <f>F205</f>
        <v>8</v>
      </c>
      <c r="G206" s="321" t="s">
        <v>257</v>
      </c>
      <c r="H206" s="296">
        <f>H205</f>
        <v>18000</v>
      </c>
      <c r="I206" s="297" t="s">
        <v>259</v>
      </c>
      <c r="J206" s="619">
        <f t="shared" ref="J206:U206" si="121">+J84*0.5</f>
        <v>0</v>
      </c>
      <c r="K206" s="620">
        <f t="shared" si="121"/>
        <v>0</v>
      </c>
      <c r="L206" s="620">
        <f t="shared" si="121"/>
        <v>0</v>
      </c>
      <c r="M206" s="620">
        <f t="shared" si="121"/>
        <v>0</v>
      </c>
      <c r="N206" s="620">
        <f t="shared" si="121"/>
        <v>0</v>
      </c>
      <c r="O206" s="620">
        <f t="shared" si="121"/>
        <v>0</v>
      </c>
      <c r="P206" s="620">
        <f t="shared" si="121"/>
        <v>0</v>
      </c>
      <c r="Q206" s="620">
        <f t="shared" si="121"/>
        <v>0</v>
      </c>
      <c r="R206" s="620">
        <f t="shared" si="121"/>
        <v>0</v>
      </c>
      <c r="S206" s="620">
        <f t="shared" si="121"/>
        <v>0</v>
      </c>
      <c r="T206" s="620">
        <f t="shared" si="121"/>
        <v>0</v>
      </c>
      <c r="U206" s="621">
        <f t="shared" si="121"/>
        <v>0</v>
      </c>
      <c r="V206" s="302">
        <f t="shared" si="97"/>
        <v>0</v>
      </c>
      <c r="W206" s="298">
        <f t="shared" si="111"/>
        <v>0</v>
      </c>
      <c r="X206" s="299">
        <f t="shared" si="98"/>
        <v>0</v>
      </c>
      <c r="Y206" s="299">
        <f t="shared" si="99"/>
        <v>0</v>
      </c>
      <c r="Z206" s="299">
        <f t="shared" si="100"/>
        <v>0</v>
      </c>
      <c r="AA206" s="299">
        <f t="shared" si="101"/>
        <v>0</v>
      </c>
      <c r="AB206" s="299">
        <f t="shared" si="102"/>
        <v>0</v>
      </c>
      <c r="AC206" s="299">
        <f t="shared" si="103"/>
        <v>0</v>
      </c>
      <c r="AD206" s="299">
        <f t="shared" si="104"/>
        <v>0</v>
      </c>
      <c r="AE206" s="299">
        <f t="shared" si="105"/>
        <v>0</v>
      </c>
      <c r="AF206" s="299">
        <f t="shared" si="106"/>
        <v>0</v>
      </c>
      <c r="AG206" s="299">
        <f t="shared" si="107"/>
        <v>0</v>
      </c>
      <c r="AH206" s="301">
        <f t="shared" si="108"/>
        <v>0</v>
      </c>
      <c r="AI206" s="302">
        <f t="shared" si="109"/>
        <v>0</v>
      </c>
    </row>
    <row r="207" spans="3:35" hidden="1" outlineLevel="1" x14ac:dyDescent="0.4">
      <c r="C207" s="293"/>
      <c r="D207" s="303"/>
      <c r="E207" s="319" t="s">
        <v>21</v>
      </c>
      <c r="F207" s="320">
        <v>8</v>
      </c>
      <c r="G207" s="321" t="s">
        <v>257</v>
      </c>
      <c r="H207" s="306">
        <v>12000</v>
      </c>
      <c r="I207" s="307" t="s">
        <v>258</v>
      </c>
      <c r="J207" s="622">
        <f t="shared" ref="J207:U207" si="122">+J85*0.5</f>
        <v>0</v>
      </c>
      <c r="K207" s="623">
        <f t="shared" si="122"/>
        <v>0</v>
      </c>
      <c r="L207" s="623">
        <f t="shared" si="122"/>
        <v>0</v>
      </c>
      <c r="M207" s="623">
        <f t="shared" si="122"/>
        <v>0</v>
      </c>
      <c r="N207" s="623">
        <f t="shared" si="122"/>
        <v>0</v>
      </c>
      <c r="O207" s="623">
        <f t="shared" si="122"/>
        <v>0</v>
      </c>
      <c r="P207" s="623">
        <f t="shared" si="122"/>
        <v>0</v>
      </c>
      <c r="Q207" s="623">
        <f t="shared" si="122"/>
        <v>0</v>
      </c>
      <c r="R207" s="623">
        <f t="shared" si="122"/>
        <v>0</v>
      </c>
      <c r="S207" s="623">
        <f t="shared" si="122"/>
        <v>0</v>
      </c>
      <c r="T207" s="623">
        <f t="shared" si="122"/>
        <v>0</v>
      </c>
      <c r="U207" s="624">
        <f t="shared" si="122"/>
        <v>0</v>
      </c>
      <c r="V207" s="311">
        <f t="shared" si="97"/>
        <v>0</v>
      </c>
      <c r="W207" s="308">
        <f t="shared" si="111"/>
        <v>0</v>
      </c>
      <c r="X207" s="309">
        <f t="shared" si="98"/>
        <v>0</v>
      </c>
      <c r="Y207" s="309">
        <f t="shared" si="99"/>
        <v>0</v>
      </c>
      <c r="Z207" s="309">
        <f t="shared" si="100"/>
        <v>0</v>
      </c>
      <c r="AA207" s="309">
        <f t="shared" si="101"/>
        <v>0</v>
      </c>
      <c r="AB207" s="309">
        <f t="shared" si="102"/>
        <v>0</v>
      </c>
      <c r="AC207" s="309">
        <f t="shared" si="103"/>
        <v>0</v>
      </c>
      <c r="AD207" s="309">
        <f t="shared" si="104"/>
        <v>0</v>
      </c>
      <c r="AE207" s="309">
        <f t="shared" si="105"/>
        <v>0</v>
      </c>
      <c r="AF207" s="309">
        <f t="shared" si="106"/>
        <v>0</v>
      </c>
      <c r="AG207" s="309">
        <f t="shared" si="107"/>
        <v>0</v>
      </c>
      <c r="AH207" s="310">
        <f t="shared" si="108"/>
        <v>0</v>
      </c>
      <c r="AI207" s="311">
        <f t="shared" si="109"/>
        <v>0</v>
      </c>
    </row>
    <row r="208" spans="3:35" hidden="1" outlineLevel="1" x14ac:dyDescent="0.4">
      <c r="C208" s="293"/>
      <c r="D208" s="293"/>
      <c r="E208" s="322"/>
      <c r="F208" s="320">
        <f>F207</f>
        <v>8</v>
      </c>
      <c r="G208" s="321" t="s">
        <v>257</v>
      </c>
      <c r="H208" s="296">
        <f>H207</f>
        <v>12000</v>
      </c>
      <c r="I208" s="297" t="s">
        <v>259</v>
      </c>
      <c r="J208" s="619">
        <f t="shared" ref="J208:U208" si="123">+J86*0.5</f>
        <v>0</v>
      </c>
      <c r="K208" s="620">
        <f t="shared" si="123"/>
        <v>0</v>
      </c>
      <c r="L208" s="620">
        <f t="shared" si="123"/>
        <v>0</v>
      </c>
      <c r="M208" s="620">
        <f t="shared" si="123"/>
        <v>0</v>
      </c>
      <c r="N208" s="620">
        <f t="shared" si="123"/>
        <v>0</v>
      </c>
      <c r="O208" s="620">
        <f t="shared" si="123"/>
        <v>0</v>
      </c>
      <c r="P208" s="620">
        <f t="shared" si="123"/>
        <v>0</v>
      </c>
      <c r="Q208" s="620">
        <f t="shared" si="123"/>
        <v>0</v>
      </c>
      <c r="R208" s="620">
        <f t="shared" si="123"/>
        <v>0</v>
      </c>
      <c r="S208" s="620">
        <f t="shared" si="123"/>
        <v>0</v>
      </c>
      <c r="T208" s="620">
        <f t="shared" si="123"/>
        <v>0</v>
      </c>
      <c r="U208" s="621">
        <f t="shared" si="123"/>
        <v>0</v>
      </c>
      <c r="V208" s="302">
        <f t="shared" si="97"/>
        <v>0</v>
      </c>
      <c r="W208" s="298">
        <f t="shared" si="111"/>
        <v>0</v>
      </c>
      <c r="X208" s="299">
        <f t="shared" si="98"/>
        <v>0</v>
      </c>
      <c r="Y208" s="299">
        <f t="shared" si="99"/>
        <v>0</v>
      </c>
      <c r="Z208" s="299">
        <f t="shared" si="100"/>
        <v>0</v>
      </c>
      <c r="AA208" s="299">
        <f t="shared" si="101"/>
        <v>0</v>
      </c>
      <c r="AB208" s="299">
        <f t="shared" si="102"/>
        <v>0</v>
      </c>
      <c r="AC208" s="299">
        <f t="shared" si="103"/>
        <v>0</v>
      </c>
      <c r="AD208" s="299">
        <f t="shared" si="104"/>
        <v>0</v>
      </c>
      <c r="AE208" s="299">
        <f t="shared" si="105"/>
        <v>0</v>
      </c>
      <c r="AF208" s="299">
        <f t="shared" si="106"/>
        <v>0</v>
      </c>
      <c r="AG208" s="299">
        <f t="shared" si="107"/>
        <v>0</v>
      </c>
      <c r="AH208" s="301">
        <f t="shared" si="108"/>
        <v>0</v>
      </c>
      <c r="AI208" s="302">
        <f t="shared" si="109"/>
        <v>0</v>
      </c>
    </row>
    <row r="209" spans="3:35" hidden="1" outlineLevel="1" x14ac:dyDescent="0.4">
      <c r="C209" s="293"/>
      <c r="D209" s="293"/>
      <c r="E209" s="319" t="s">
        <v>262</v>
      </c>
      <c r="F209" s="320">
        <v>8</v>
      </c>
      <c r="G209" s="320" t="s">
        <v>252</v>
      </c>
      <c r="H209" s="306">
        <v>100000</v>
      </c>
      <c r="I209" s="307" t="s">
        <v>258</v>
      </c>
      <c r="J209" s="622">
        <f t="shared" ref="J209:U209" si="124">+J87*0.5</f>
        <v>0</v>
      </c>
      <c r="K209" s="623">
        <f t="shared" si="124"/>
        <v>0</v>
      </c>
      <c r="L209" s="623">
        <f t="shared" si="124"/>
        <v>0</v>
      </c>
      <c r="M209" s="623">
        <f t="shared" si="124"/>
        <v>0</v>
      </c>
      <c r="N209" s="623">
        <f t="shared" si="124"/>
        <v>0</v>
      </c>
      <c r="O209" s="623">
        <f t="shared" si="124"/>
        <v>0</v>
      </c>
      <c r="P209" s="623">
        <f t="shared" si="124"/>
        <v>0</v>
      </c>
      <c r="Q209" s="623">
        <f t="shared" si="124"/>
        <v>0</v>
      </c>
      <c r="R209" s="623">
        <f t="shared" si="124"/>
        <v>0</v>
      </c>
      <c r="S209" s="623">
        <f t="shared" si="124"/>
        <v>0</v>
      </c>
      <c r="T209" s="623">
        <f t="shared" si="124"/>
        <v>0</v>
      </c>
      <c r="U209" s="624">
        <f t="shared" si="124"/>
        <v>0</v>
      </c>
      <c r="V209" s="311">
        <f t="shared" si="97"/>
        <v>0</v>
      </c>
      <c r="W209" s="308">
        <f t="shared" si="111"/>
        <v>0</v>
      </c>
      <c r="X209" s="309">
        <f t="shared" si="98"/>
        <v>0</v>
      </c>
      <c r="Y209" s="309">
        <f t="shared" si="99"/>
        <v>0</v>
      </c>
      <c r="Z209" s="309">
        <f t="shared" si="100"/>
        <v>0</v>
      </c>
      <c r="AA209" s="309">
        <f t="shared" si="101"/>
        <v>0</v>
      </c>
      <c r="AB209" s="309">
        <f t="shared" si="102"/>
        <v>0</v>
      </c>
      <c r="AC209" s="309">
        <f t="shared" si="103"/>
        <v>0</v>
      </c>
      <c r="AD209" s="309">
        <f t="shared" si="104"/>
        <v>0</v>
      </c>
      <c r="AE209" s="309">
        <f t="shared" si="105"/>
        <v>0</v>
      </c>
      <c r="AF209" s="309">
        <f t="shared" si="106"/>
        <v>0</v>
      </c>
      <c r="AG209" s="309">
        <f t="shared" si="107"/>
        <v>0</v>
      </c>
      <c r="AH209" s="310">
        <f t="shared" si="108"/>
        <v>0</v>
      </c>
      <c r="AI209" s="311">
        <f t="shared" si="109"/>
        <v>0</v>
      </c>
    </row>
    <row r="210" spans="3:35" hidden="1" outlineLevel="1" x14ac:dyDescent="0.4">
      <c r="C210" s="293"/>
      <c r="D210" s="293"/>
      <c r="E210" s="322"/>
      <c r="F210" s="320">
        <f>F209</f>
        <v>8</v>
      </c>
      <c r="G210" s="320" t="s">
        <v>252</v>
      </c>
      <c r="H210" s="296">
        <f>H209</f>
        <v>100000</v>
      </c>
      <c r="I210" s="297" t="s">
        <v>259</v>
      </c>
      <c r="J210" s="619">
        <f t="shared" ref="J210:U210" si="125">+J88*0.5</f>
        <v>0</v>
      </c>
      <c r="K210" s="620">
        <f t="shared" si="125"/>
        <v>0</v>
      </c>
      <c r="L210" s="620">
        <f t="shared" si="125"/>
        <v>0</v>
      </c>
      <c r="M210" s="620">
        <f t="shared" si="125"/>
        <v>0</v>
      </c>
      <c r="N210" s="620">
        <f t="shared" si="125"/>
        <v>0</v>
      </c>
      <c r="O210" s="620">
        <f t="shared" si="125"/>
        <v>0</v>
      </c>
      <c r="P210" s="628">
        <f t="shared" si="125"/>
        <v>0</v>
      </c>
      <c r="Q210" s="628">
        <f t="shared" si="125"/>
        <v>0</v>
      </c>
      <c r="R210" s="628">
        <f t="shared" si="125"/>
        <v>0</v>
      </c>
      <c r="S210" s="620">
        <f t="shared" si="125"/>
        <v>0</v>
      </c>
      <c r="T210" s="620">
        <f t="shared" si="125"/>
        <v>0</v>
      </c>
      <c r="U210" s="621">
        <f t="shared" si="125"/>
        <v>0</v>
      </c>
      <c r="V210" s="302">
        <f t="shared" si="97"/>
        <v>0</v>
      </c>
      <c r="W210" s="298">
        <f t="shared" si="111"/>
        <v>0</v>
      </c>
      <c r="X210" s="299">
        <f t="shared" si="98"/>
        <v>0</v>
      </c>
      <c r="Y210" s="299">
        <f t="shared" si="99"/>
        <v>0</v>
      </c>
      <c r="Z210" s="299">
        <f t="shared" si="100"/>
        <v>0</v>
      </c>
      <c r="AA210" s="299">
        <f t="shared" si="101"/>
        <v>0</v>
      </c>
      <c r="AB210" s="299">
        <f t="shared" si="102"/>
        <v>0</v>
      </c>
      <c r="AC210" s="605">
        <f t="shared" si="103"/>
        <v>0</v>
      </c>
      <c r="AD210" s="605">
        <f t="shared" si="104"/>
        <v>0</v>
      </c>
      <c r="AE210" s="605">
        <f t="shared" si="105"/>
        <v>0</v>
      </c>
      <c r="AF210" s="299">
        <f t="shared" si="106"/>
        <v>0</v>
      </c>
      <c r="AG210" s="299">
        <f t="shared" si="107"/>
        <v>0</v>
      </c>
      <c r="AH210" s="301">
        <f t="shared" si="108"/>
        <v>0</v>
      </c>
      <c r="AI210" s="302">
        <f t="shared" si="109"/>
        <v>0</v>
      </c>
    </row>
    <row r="211" spans="3:35" hidden="1" outlineLevel="1" x14ac:dyDescent="0.4">
      <c r="C211" s="293"/>
      <c r="D211" s="303"/>
      <c r="E211" s="304" t="s">
        <v>264</v>
      </c>
      <c r="F211" s="305">
        <v>8</v>
      </c>
      <c r="G211" s="313" t="s">
        <v>257</v>
      </c>
      <c r="H211" s="306">
        <v>15000</v>
      </c>
      <c r="I211" s="307" t="s">
        <v>258</v>
      </c>
      <c r="J211" s="622">
        <f t="shared" ref="J211:U211" si="126">+J89*0.5</f>
        <v>0</v>
      </c>
      <c r="K211" s="623">
        <f t="shared" si="126"/>
        <v>0</v>
      </c>
      <c r="L211" s="623">
        <f t="shared" si="126"/>
        <v>0</v>
      </c>
      <c r="M211" s="623">
        <f t="shared" si="126"/>
        <v>0</v>
      </c>
      <c r="N211" s="623">
        <f t="shared" si="126"/>
        <v>0</v>
      </c>
      <c r="O211" s="623">
        <f t="shared" si="126"/>
        <v>0</v>
      </c>
      <c r="P211" s="623">
        <f t="shared" si="126"/>
        <v>0</v>
      </c>
      <c r="Q211" s="623">
        <f t="shared" si="126"/>
        <v>0</v>
      </c>
      <c r="R211" s="623">
        <f t="shared" si="126"/>
        <v>0</v>
      </c>
      <c r="S211" s="623">
        <f t="shared" si="126"/>
        <v>0</v>
      </c>
      <c r="T211" s="623">
        <f t="shared" si="126"/>
        <v>0</v>
      </c>
      <c r="U211" s="624">
        <f t="shared" si="126"/>
        <v>0</v>
      </c>
      <c r="V211" s="311">
        <f t="shared" si="97"/>
        <v>0</v>
      </c>
      <c r="W211" s="308">
        <f t="shared" si="111"/>
        <v>0</v>
      </c>
      <c r="X211" s="309">
        <f t="shared" si="98"/>
        <v>0</v>
      </c>
      <c r="Y211" s="309">
        <f t="shared" si="99"/>
        <v>0</v>
      </c>
      <c r="Z211" s="309">
        <f t="shared" si="100"/>
        <v>0</v>
      </c>
      <c r="AA211" s="309">
        <f t="shared" si="101"/>
        <v>0</v>
      </c>
      <c r="AB211" s="309">
        <f t="shared" si="102"/>
        <v>0</v>
      </c>
      <c r="AC211" s="309">
        <f t="shared" si="103"/>
        <v>0</v>
      </c>
      <c r="AD211" s="309">
        <f t="shared" si="104"/>
        <v>0</v>
      </c>
      <c r="AE211" s="309">
        <f t="shared" si="105"/>
        <v>0</v>
      </c>
      <c r="AF211" s="309">
        <f t="shared" si="106"/>
        <v>0</v>
      </c>
      <c r="AG211" s="309">
        <f t="shared" si="107"/>
        <v>0</v>
      </c>
      <c r="AH211" s="310">
        <f t="shared" si="108"/>
        <v>0</v>
      </c>
      <c r="AI211" s="311">
        <f t="shared" si="109"/>
        <v>0</v>
      </c>
    </row>
    <row r="212" spans="3:35" hidden="1" outlineLevel="1" x14ac:dyDescent="0.4">
      <c r="C212" s="293"/>
      <c r="D212" s="293"/>
      <c r="E212" s="294"/>
      <c r="F212" s="313">
        <f>F211</f>
        <v>8</v>
      </c>
      <c r="G212" s="313" t="s">
        <v>257</v>
      </c>
      <c r="H212" s="296">
        <f>H211</f>
        <v>15000</v>
      </c>
      <c r="I212" s="297" t="s">
        <v>259</v>
      </c>
      <c r="J212" s="619">
        <f t="shared" ref="J212:U212" si="127">+J90*0.5</f>
        <v>0</v>
      </c>
      <c r="K212" s="620">
        <f t="shared" si="127"/>
        <v>0</v>
      </c>
      <c r="L212" s="620">
        <f t="shared" si="127"/>
        <v>0</v>
      </c>
      <c r="M212" s="620">
        <f t="shared" si="127"/>
        <v>0</v>
      </c>
      <c r="N212" s="620">
        <f t="shared" si="127"/>
        <v>0</v>
      </c>
      <c r="O212" s="620">
        <f t="shared" si="127"/>
        <v>0</v>
      </c>
      <c r="P212" s="620">
        <f t="shared" si="127"/>
        <v>0</v>
      </c>
      <c r="Q212" s="620">
        <f t="shared" si="127"/>
        <v>0</v>
      </c>
      <c r="R212" s="620">
        <f t="shared" si="127"/>
        <v>0</v>
      </c>
      <c r="S212" s="620">
        <f t="shared" si="127"/>
        <v>0</v>
      </c>
      <c r="T212" s="620">
        <f t="shared" si="127"/>
        <v>0</v>
      </c>
      <c r="U212" s="621">
        <f t="shared" si="127"/>
        <v>0</v>
      </c>
      <c r="V212" s="302">
        <f t="shared" si="97"/>
        <v>0</v>
      </c>
      <c r="W212" s="298">
        <f t="shared" si="111"/>
        <v>0</v>
      </c>
      <c r="X212" s="299">
        <f t="shared" si="98"/>
        <v>0</v>
      </c>
      <c r="Y212" s="299">
        <f t="shared" si="99"/>
        <v>0</v>
      </c>
      <c r="Z212" s="299">
        <f t="shared" si="100"/>
        <v>0</v>
      </c>
      <c r="AA212" s="299">
        <f t="shared" si="101"/>
        <v>0</v>
      </c>
      <c r="AB212" s="299">
        <f t="shared" si="102"/>
        <v>0</v>
      </c>
      <c r="AC212" s="299">
        <f t="shared" si="103"/>
        <v>0</v>
      </c>
      <c r="AD212" s="299">
        <f t="shared" si="104"/>
        <v>0</v>
      </c>
      <c r="AE212" s="299">
        <f t="shared" si="105"/>
        <v>0</v>
      </c>
      <c r="AF212" s="299">
        <f t="shared" si="106"/>
        <v>0</v>
      </c>
      <c r="AG212" s="299">
        <f t="shared" si="107"/>
        <v>0</v>
      </c>
      <c r="AH212" s="301">
        <f t="shared" si="108"/>
        <v>0</v>
      </c>
      <c r="AI212" s="302">
        <f t="shared" si="109"/>
        <v>0</v>
      </c>
    </row>
    <row r="213" spans="3:35" hidden="1" outlineLevel="1" x14ac:dyDescent="0.4">
      <c r="C213" s="293"/>
      <c r="D213" s="303"/>
      <c r="E213" s="304" t="s">
        <v>265</v>
      </c>
      <c r="F213" s="313">
        <v>9</v>
      </c>
      <c r="G213" s="305" t="s">
        <v>257</v>
      </c>
      <c r="H213" s="306">
        <v>35000</v>
      </c>
      <c r="I213" s="307" t="s">
        <v>258</v>
      </c>
      <c r="J213" s="625">
        <f t="shared" ref="J213:U213" si="128">+J91*0.5</f>
        <v>0</v>
      </c>
      <c r="K213" s="626">
        <f t="shared" si="128"/>
        <v>0</v>
      </c>
      <c r="L213" s="626">
        <f t="shared" si="128"/>
        <v>0</v>
      </c>
      <c r="M213" s="626">
        <f t="shared" si="128"/>
        <v>0</v>
      </c>
      <c r="N213" s="626">
        <f t="shared" si="128"/>
        <v>0</v>
      </c>
      <c r="O213" s="626">
        <f t="shared" si="128"/>
        <v>0</v>
      </c>
      <c r="P213" s="626">
        <f t="shared" si="128"/>
        <v>0</v>
      </c>
      <c r="Q213" s="626">
        <f t="shared" si="128"/>
        <v>0</v>
      </c>
      <c r="R213" s="626">
        <f t="shared" si="128"/>
        <v>0</v>
      </c>
      <c r="S213" s="626">
        <f t="shared" si="128"/>
        <v>0</v>
      </c>
      <c r="T213" s="626">
        <f t="shared" si="128"/>
        <v>0</v>
      </c>
      <c r="U213" s="627">
        <f t="shared" si="128"/>
        <v>0</v>
      </c>
      <c r="V213" s="318">
        <f t="shared" si="97"/>
        <v>0</v>
      </c>
      <c r="W213" s="314">
        <f t="shared" si="111"/>
        <v>0</v>
      </c>
      <c r="X213" s="315">
        <f t="shared" si="98"/>
        <v>0</v>
      </c>
      <c r="Y213" s="315">
        <f t="shared" si="99"/>
        <v>0</v>
      </c>
      <c r="Z213" s="315">
        <f t="shared" si="100"/>
        <v>0</v>
      </c>
      <c r="AA213" s="315">
        <f t="shared" si="101"/>
        <v>0</v>
      </c>
      <c r="AB213" s="315">
        <f t="shared" si="102"/>
        <v>0</v>
      </c>
      <c r="AC213" s="315">
        <f t="shared" si="103"/>
        <v>0</v>
      </c>
      <c r="AD213" s="315">
        <f t="shared" si="104"/>
        <v>0</v>
      </c>
      <c r="AE213" s="315">
        <f t="shared" si="105"/>
        <v>0</v>
      </c>
      <c r="AF213" s="315">
        <f t="shared" si="106"/>
        <v>0</v>
      </c>
      <c r="AG213" s="315">
        <f t="shared" si="107"/>
        <v>0</v>
      </c>
      <c r="AH213" s="317">
        <f t="shared" si="108"/>
        <v>0</v>
      </c>
      <c r="AI213" s="318">
        <f t="shared" si="109"/>
        <v>0</v>
      </c>
    </row>
    <row r="214" spans="3:35" hidden="1" outlineLevel="1" x14ac:dyDescent="0.4">
      <c r="C214" s="293"/>
      <c r="D214" s="293"/>
      <c r="E214" s="294"/>
      <c r="F214" s="313">
        <f>F213</f>
        <v>9</v>
      </c>
      <c r="G214" s="305" t="s">
        <v>257</v>
      </c>
      <c r="H214" s="296">
        <f>H213</f>
        <v>35000</v>
      </c>
      <c r="I214" s="297" t="s">
        <v>259</v>
      </c>
      <c r="J214" s="619">
        <f t="shared" ref="J214:U214" si="129">+J92*0.5</f>
        <v>0</v>
      </c>
      <c r="K214" s="620">
        <f t="shared" si="129"/>
        <v>0</v>
      </c>
      <c r="L214" s="620">
        <f t="shared" si="129"/>
        <v>0</v>
      </c>
      <c r="M214" s="620">
        <f t="shared" si="129"/>
        <v>0</v>
      </c>
      <c r="N214" s="620">
        <f t="shared" si="129"/>
        <v>0</v>
      </c>
      <c r="O214" s="620">
        <f t="shared" si="129"/>
        <v>0</v>
      </c>
      <c r="P214" s="620">
        <f t="shared" si="129"/>
        <v>0</v>
      </c>
      <c r="Q214" s="620">
        <f t="shared" si="129"/>
        <v>0</v>
      </c>
      <c r="R214" s="620">
        <f t="shared" si="129"/>
        <v>0</v>
      </c>
      <c r="S214" s="620">
        <f t="shared" si="129"/>
        <v>0</v>
      </c>
      <c r="T214" s="620">
        <f t="shared" si="129"/>
        <v>0</v>
      </c>
      <c r="U214" s="621">
        <f t="shared" si="129"/>
        <v>0</v>
      </c>
      <c r="V214" s="302">
        <f t="shared" si="97"/>
        <v>0</v>
      </c>
      <c r="W214" s="298">
        <f t="shared" si="111"/>
        <v>0</v>
      </c>
      <c r="X214" s="299">
        <f t="shared" si="98"/>
        <v>0</v>
      </c>
      <c r="Y214" s="299">
        <f t="shared" si="99"/>
        <v>0</v>
      </c>
      <c r="Z214" s="299">
        <f t="shared" si="100"/>
        <v>0</v>
      </c>
      <c r="AA214" s="299">
        <f t="shared" si="101"/>
        <v>0</v>
      </c>
      <c r="AB214" s="299">
        <f t="shared" si="102"/>
        <v>0</v>
      </c>
      <c r="AC214" s="299">
        <f t="shared" si="103"/>
        <v>0</v>
      </c>
      <c r="AD214" s="299">
        <f t="shared" si="104"/>
        <v>0</v>
      </c>
      <c r="AE214" s="299">
        <f t="shared" si="105"/>
        <v>0</v>
      </c>
      <c r="AF214" s="299">
        <f t="shared" si="106"/>
        <v>0</v>
      </c>
      <c r="AG214" s="299">
        <f t="shared" si="107"/>
        <v>0</v>
      </c>
      <c r="AH214" s="301">
        <f t="shared" si="108"/>
        <v>0</v>
      </c>
      <c r="AI214" s="302">
        <f t="shared" si="109"/>
        <v>0</v>
      </c>
    </row>
    <row r="215" spans="3:35" hidden="1" outlineLevel="1" x14ac:dyDescent="0.4">
      <c r="C215" s="293"/>
      <c r="D215" s="303"/>
      <c r="E215" s="304" t="s">
        <v>22</v>
      </c>
      <c r="F215" s="305">
        <v>7</v>
      </c>
      <c r="G215" s="320" t="s">
        <v>257</v>
      </c>
      <c r="H215" s="306">
        <v>26000</v>
      </c>
      <c r="I215" s="307" t="s">
        <v>258</v>
      </c>
      <c r="J215" s="622">
        <f t="shared" ref="J215:U215" si="130">+J93*0.5</f>
        <v>0</v>
      </c>
      <c r="K215" s="623">
        <f t="shared" si="130"/>
        <v>0</v>
      </c>
      <c r="L215" s="623">
        <f t="shared" si="130"/>
        <v>0</v>
      </c>
      <c r="M215" s="623">
        <f t="shared" si="130"/>
        <v>0</v>
      </c>
      <c r="N215" s="623">
        <f t="shared" si="130"/>
        <v>0</v>
      </c>
      <c r="O215" s="623">
        <f t="shared" si="130"/>
        <v>0</v>
      </c>
      <c r="P215" s="623">
        <f t="shared" si="130"/>
        <v>0</v>
      </c>
      <c r="Q215" s="623">
        <f t="shared" si="130"/>
        <v>0</v>
      </c>
      <c r="R215" s="623">
        <f t="shared" si="130"/>
        <v>0</v>
      </c>
      <c r="S215" s="623">
        <f t="shared" si="130"/>
        <v>0</v>
      </c>
      <c r="T215" s="623">
        <f t="shared" si="130"/>
        <v>0</v>
      </c>
      <c r="U215" s="624">
        <f t="shared" si="130"/>
        <v>0</v>
      </c>
      <c r="V215" s="311">
        <f t="shared" si="97"/>
        <v>0</v>
      </c>
      <c r="W215" s="308">
        <f t="shared" si="111"/>
        <v>0</v>
      </c>
      <c r="X215" s="309">
        <f t="shared" si="98"/>
        <v>0</v>
      </c>
      <c r="Y215" s="309">
        <f t="shared" si="99"/>
        <v>0</v>
      </c>
      <c r="Z215" s="309">
        <f t="shared" si="100"/>
        <v>0</v>
      </c>
      <c r="AA215" s="309">
        <f t="shared" si="101"/>
        <v>0</v>
      </c>
      <c r="AB215" s="309">
        <f t="shared" si="102"/>
        <v>0</v>
      </c>
      <c r="AC215" s="309">
        <f t="shared" si="103"/>
        <v>0</v>
      </c>
      <c r="AD215" s="309">
        <f t="shared" si="104"/>
        <v>0</v>
      </c>
      <c r="AE215" s="309">
        <f t="shared" si="105"/>
        <v>0</v>
      </c>
      <c r="AF215" s="309">
        <f t="shared" si="106"/>
        <v>0</v>
      </c>
      <c r="AG215" s="309">
        <f t="shared" si="107"/>
        <v>0</v>
      </c>
      <c r="AH215" s="310">
        <f t="shared" si="108"/>
        <v>0</v>
      </c>
      <c r="AI215" s="311">
        <f t="shared" si="109"/>
        <v>0</v>
      </c>
    </row>
    <row r="216" spans="3:35" hidden="1" outlineLevel="1" x14ac:dyDescent="0.4">
      <c r="C216" s="293"/>
      <c r="D216" s="293"/>
      <c r="E216" s="294"/>
      <c r="F216" s="305">
        <f>F215</f>
        <v>7</v>
      </c>
      <c r="G216" s="320" t="s">
        <v>257</v>
      </c>
      <c r="H216" s="296">
        <f>H215</f>
        <v>26000</v>
      </c>
      <c r="I216" s="297" t="s">
        <v>259</v>
      </c>
      <c r="J216" s="619">
        <f t="shared" ref="J216:U216" si="131">+J94*0.5</f>
        <v>0</v>
      </c>
      <c r="K216" s="620">
        <f t="shared" si="131"/>
        <v>0</v>
      </c>
      <c r="L216" s="620">
        <f t="shared" si="131"/>
        <v>0</v>
      </c>
      <c r="M216" s="620">
        <f t="shared" si="131"/>
        <v>0</v>
      </c>
      <c r="N216" s="620">
        <f t="shared" si="131"/>
        <v>0</v>
      </c>
      <c r="O216" s="620">
        <f t="shared" si="131"/>
        <v>0</v>
      </c>
      <c r="P216" s="620">
        <f t="shared" si="131"/>
        <v>0</v>
      </c>
      <c r="Q216" s="620">
        <f t="shared" si="131"/>
        <v>0</v>
      </c>
      <c r="R216" s="620">
        <f t="shared" si="131"/>
        <v>0</v>
      </c>
      <c r="S216" s="620">
        <f t="shared" si="131"/>
        <v>0</v>
      </c>
      <c r="T216" s="620">
        <f t="shared" si="131"/>
        <v>0</v>
      </c>
      <c r="U216" s="621">
        <f t="shared" si="131"/>
        <v>0</v>
      </c>
      <c r="V216" s="302">
        <f t="shared" si="97"/>
        <v>0</v>
      </c>
      <c r="W216" s="298">
        <f t="shared" si="111"/>
        <v>0</v>
      </c>
      <c r="X216" s="299">
        <f t="shared" si="98"/>
        <v>0</v>
      </c>
      <c r="Y216" s="299">
        <f t="shared" si="99"/>
        <v>0</v>
      </c>
      <c r="Z216" s="299">
        <f t="shared" si="100"/>
        <v>0</v>
      </c>
      <c r="AA216" s="299">
        <f t="shared" si="101"/>
        <v>0</v>
      </c>
      <c r="AB216" s="299">
        <f t="shared" si="102"/>
        <v>0</v>
      </c>
      <c r="AC216" s="299">
        <f t="shared" si="103"/>
        <v>0</v>
      </c>
      <c r="AD216" s="299">
        <f t="shared" si="104"/>
        <v>0</v>
      </c>
      <c r="AE216" s="299">
        <f t="shared" si="105"/>
        <v>0</v>
      </c>
      <c r="AF216" s="299">
        <f t="shared" si="106"/>
        <v>0</v>
      </c>
      <c r="AG216" s="299">
        <f t="shared" si="107"/>
        <v>0</v>
      </c>
      <c r="AH216" s="301">
        <f t="shared" si="108"/>
        <v>0</v>
      </c>
      <c r="AI216" s="302">
        <f t="shared" si="109"/>
        <v>0</v>
      </c>
    </row>
    <row r="217" spans="3:35" hidden="1" outlineLevel="1" x14ac:dyDescent="0.4">
      <c r="C217" s="293"/>
      <c r="D217" s="303"/>
      <c r="E217" s="304" t="s">
        <v>267</v>
      </c>
      <c r="F217" s="305">
        <v>7</v>
      </c>
      <c r="G217" s="313" t="s">
        <v>257</v>
      </c>
      <c r="H217" s="306">
        <v>13000</v>
      </c>
      <c r="I217" s="307" t="s">
        <v>258</v>
      </c>
      <c r="J217" s="622">
        <f t="shared" ref="J217:U217" si="132">+J95*0.5</f>
        <v>0</v>
      </c>
      <c r="K217" s="623">
        <f t="shared" si="132"/>
        <v>0</v>
      </c>
      <c r="L217" s="623">
        <f t="shared" si="132"/>
        <v>0</v>
      </c>
      <c r="M217" s="623">
        <f t="shared" si="132"/>
        <v>0</v>
      </c>
      <c r="N217" s="623">
        <f t="shared" si="132"/>
        <v>0</v>
      </c>
      <c r="O217" s="623">
        <f t="shared" si="132"/>
        <v>0</v>
      </c>
      <c r="P217" s="623">
        <f t="shared" si="132"/>
        <v>0</v>
      </c>
      <c r="Q217" s="623">
        <f t="shared" si="132"/>
        <v>0</v>
      </c>
      <c r="R217" s="623">
        <f t="shared" si="132"/>
        <v>0</v>
      </c>
      <c r="S217" s="623">
        <f t="shared" si="132"/>
        <v>0</v>
      </c>
      <c r="T217" s="623">
        <f t="shared" si="132"/>
        <v>0</v>
      </c>
      <c r="U217" s="624">
        <f t="shared" si="132"/>
        <v>0</v>
      </c>
      <c r="V217" s="311">
        <f t="shared" si="97"/>
        <v>0</v>
      </c>
      <c r="W217" s="308">
        <f t="shared" si="111"/>
        <v>0</v>
      </c>
      <c r="X217" s="309">
        <f t="shared" si="98"/>
        <v>0</v>
      </c>
      <c r="Y217" s="309">
        <f t="shared" si="99"/>
        <v>0</v>
      </c>
      <c r="Z217" s="309">
        <f t="shared" si="100"/>
        <v>0</v>
      </c>
      <c r="AA217" s="309">
        <f t="shared" si="101"/>
        <v>0</v>
      </c>
      <c r="AB217" s="309">
        <f t="shared" si="102"/>
        <v>0</v>
      </c>
      <c r="AC217" s="309">
        <f t="shared" si="103"/>
        <v>0</v>
      </c>
      <c r="AD217" s="309">
        <f t="shared" si="104"/>
        <v>0</v>
      </c>
      <c r="AE217" s="309">
        <f t="shared" si="105"/>
        <v>0</v>
      </c>
      <c r="AF217" s="309">
        <f t="shared" si="106"/>
        <v>0</v>
      </c>
      <c r="AG217" s="309">
        <f t="shared" si="107"/>
        <v>0</v>
      </c>
      <c r="AH217" s="310">
        <f t="shared" si="108"/>
        <v>0</v>
      </c>
      <c r="AI217" s="311">
        <f t="shared" si="109"/>
        <v>0</v>
      </c>
    </row>
    <row r="218" spans="3:35" hidden="1" outlineLevel="1" x14ac:dyDescent="0.4">
      <c r="C218" s="293"/>
      <c r="D218" s="293"/>
      <c r="E218" s="294"/>
      <c r="F218" s="295">
        <f>F217</f>
        <v>7</v>
      </c>
      <c r="G218" s="313" t="s">
        <v>257</v>
      </c>
      <c r="H218" s="296">
        <f>H217</f>
        <v>13000</v>
      </c>
      <c r="I218" s="297" t="s">
        <v>259</v>
      </c>
      <c r="J218" s="619">
        <f t="shared" ref="J218:U218" si="133">+J96*0.5</f>
        <v>0</v>
      </c>
      <c r="K218" s="620">
        <f t="shared" si="133"/>
        <v>0</v>
      </c>
      <c r="L218" s="620">
        <f t="shared" si="133"/>
        <v>0</v>
      </c>
      <c r="M218" s="620">
        <f t="shared" si="133"/>
        <v>0</v>
      </c>
      <c r="N218" s="620">
        <f t="shared" si="133"/>
        <v>0</v>
      </c>
      <c r="O218" s="620">
        <f t="shared" si="133"/>
        <v>0</v>
      </c>
      <c r="P218" s="620">
        <f t="shared" si="133"/>
        <v>0</v>
      </c>
      <c r="Q218" s="620">
        <f t="shared" si="133"/>
        <v>0</v>
      </c>
      <c r="R218" s="620">
        <f t="shared" si="133"/>
        <v>0</v>
      </c>
      <c r="S218" s="620">
        <f t="shared" si="133"/>
        <v>0</v>
      </c>
      <c r="T218" s="620">
        <f t="shared" si="133"/>
        <v>0</v>
      </c>
      <c r="U218" s="621">
        <f t="shared" si="133"/>
        <v>0</v>
      </c>
      <c r="V218" s="302">
        <f t="shared" si="97"/>
        <v>0</v>
      </c>
      <c r="W218" s="298">
        <f t="shared" si="111"/>
        <v>0</v>
      </c>
      <c r="X218" s="299">
        <f t="shared" si="98"/>
        <v>0</v>
      </c>
      <c r="Y218" s="299">
        <f t="shared" si="99"/>
        <v>0</v>
      </c>
      <c r="Z218" s="299">
        <f t="shared" si="100"/>
        <v>0</v>
      </c>
      <c r="AA218" s="299">
        <f t="shared" si="101"/>
        <v>0</v>
      </c>
      <c r="AB218" s="299">
        <f t="shared" si="102"/>
        <v>0</v>
      </c>
      <c r="AC218" s="299">
        <f t="shared" si="103"/>
        <v>0</v>
      </c>
      <c r="AD218" s="299">
        <f t="shared" si="104"/>
        <v>0</v>
      </c>
      <c r="AE218" s="299">
        <f t="shared" si="105"/>
        <v>0</v>
      </c>
      <c r="AF218" s="299">
        <f t="shared" si="106"/>
        <v>0</v>
      </c>
      <c r="AG218" s="299">
        <f t="shared" si="107"/>
        <v>0</v>
      </c>
      <c r="AH218" s="301">
        <f t="shared" si="108"/>
        <v>0</v>
      </c>
      <c r="AI218" s="302">
        <f t="shared" si="109"/>
        <v>0</v>
      </c>
    </row>
    <row r="219" spans="3:35" hidden="1" outlineLevel="1" x14ac:dyDescent="0.4">
      <c r="C219" s="293"/>
      <c r="D219" s="293"/>
      <c r="E219" s="319" t="s">
        <v>268</v>
      </c>
      <c r="F219" s="330">
        <v>7</v>
      </c>
      <c r="G219" s="295" t="s">
        <v>252</v>
      </c>
      <c r="H219" s="306">
        <v>100000</v>
      </c>
      <c r="I219" s="307" t="s">
        <v>258</v>
      </c>
      <c r="J219" s="622">
        <f t="shared" ref="J219:U219" si="134">+J97*0.5</f>
        <v>0</v>
      </c>
      <c r="K219" s="623">
        <f t="shared" si="134"/>
        <v>0</v>
      </c>
      <c r="L219" s="623">
        <f t="shared" si="134"/>
        <v>0</v>
      </c>
      <c r="M219" s="623">
        <f t="shared" si="134"/>
        <v>0</v>
      </c>
      <c r="N219" s="623">
        <f t="shared" si="134"/>
        <v>0</v>
      </c>
      <c r="O219" s="623">
        <f t="shared" si="134"/>
        <v>0</v>
      </c>
      <c r="P219" s="623">
        <f t="shared" si="134"/>
        <v>0</v>
      </c>
      <c r="Q219" s="623">
        <f t="shared" si="134"/>
        <v>0</v>
      </c>
      <c r="R219" s="623">
        <f t="shared" si="134"/>
        <v>0</v>
      </c>
      <c r="S219" s="623">
        <f t="shared" si="134"/>
        <v>0</v>
      </c>
      <c r="T219" s="623">
        <f t="shared" si="134"/>
        <v>0</v>
      </c>
      <c r="U219" s="624">
        <f t="shared" si="134"/>
        <v>0</v>
      </c>
      <c r="V219" s="311">
        <f t="shared" si="97"/>
        <v>0</v>
      </c>
      <c r="W219" s="308">
        <f t="shared" si="111"/>
        <v>0</v>
      </c>
      <c r="X219" s="309">
        <f t="shared" si="98"/>
        <v>0</v>
      </c>
      <c r="Y219" s="309">
        <f t="shared" si="99"/>
        <v>0</v>
      </c>
      <c r="Z219" s="309">
        <f t="shared" si="100"/>
        <v>0</v>
      </c>
      <c r="AA219" s="309">
        <f t="shared" si="101"/>
        <v>0</v>
      </c>
      <c r="AB219" s="309">
        <f t="shared" si="102"/>
        <v>0</v>
      </c>
      <c r="AC219" s="309">
        <f t="shared" si="103"/>
        <v>0</v>
      </c>
      <c r="AD219" s="309">
        <f t="shared" si="104"/>
        <v>0</v>
      </c>
      <c r="AE219" s="309">
        <f t="shared" si="105"/>
        <v>0</v>
      </c>
      <c r="AF219" s="309">
        <f t="shared" si="106"/>
        <v>0</v>
      </c>
      <c r="AG219" s="309">
        <f t="shared" si="107"/>
        <v>0</v>
      </c>
      <c r="AH219" s="310">
        <f t="shared" si="108"/>
        <v>0</v>
      </c>
      <c r="AI219" s="311">
        <f t="shared" si="109"/>
        <v>0</v>
      </c>
    </row>
    <row r="220" spans="3:35" hidden="1" outlineLevel="1" x14ac:dyDescent="0.4">
      <c r="C220" s="293"/>
      <c r="D220" s="293"/>
      <c r="E220" s="322"/>
      <c r="F220" s="330">
        <f>F219</f>
        <v>7</v>
      </c>
      <c r="G220" s="295" t="s">
        <v>252</v>
      </c>
      <c r="H220" s="296">
        <f>H219</f>
        <v>100000</v>
      </c>
      <c r="I220" s="297" t="s">
        <v>259</v>
      </c>
      <c r="J220" s="619">
        <f t="shared" ref="J220:U220" si="135">+J98*0.5</f>
        <v>0</v>
      </c>
      <c r="K220" s="620">
        <f t="shared" si="135"/>
        <v>0</v>
      </c>
      <c r="L220" s="620">
        <f t="shared" si="135"/>
        <v>0</v>
      </c>
      <c r="M220" s="620">
        <f t="shared" si="135"/>
        <v>0</v>
      </c>
      <c r="N220" s="620">
        <f t="shared" si="135"/>
        <v>0</v>
      </c>
      <c r="O220" s="620">
        <f t="shared" si="135"/>
        <v>0</v>
      </c>
      <c r="P220" s="620">
        <f t="shared" si="135"/>
        <v>0</v>
      </c>
      <c r="Q220" s="620">
        <f t="shared" si="135"/>
        <v>0</v>
      </c>
      <c r="R220" s="620">
        <f t="shared" si="135"/>
        <v>0</v>
      </c>
      <c r="S220" s="620">
        <f t="shared" si="135"/>
        <v>0</v>
      </c>
      <c r="T220" s="620">
        <f t="shared" si="135"/>
        <v>0</v>
      </c>
      <c r="U220" s="621">
        <f t="shared" si="135"/>
        <v>0</v>
      </c>
      <c r="V220" s="302">
        <f t="shared" si="97"/>
        <v>0</v>
      </c>
      <c r="W220" s="298">
        <f t="shared" si="111"/>
        <v>0</v>
      </c>
      <c r="X220" s="299">
        <f t="shared" si="98"/>
        <v>0</v>
      </c>
      <c r="Y220" s="299">
        <f t="shared" si="99"/>
        <v>0</v>
      </c>
      <c r="Z220" s="299">
        <f t="shared" si="100"/>
        <v>0</v>
      </c>
      <c r="AA220" s="299">
        <f t="shared" si="101"/>
        <v>0</v>
      </c>
      <c r="AB220" s="299">
        <f t="shared" si="102"/>
        <v>0</v>
      </c>
      <c r="AC220" s="299">
        <f t="shared" si="103"/>
        <v>0</v>
      </c>
      <c r="AD220" s="299">
        <f t="shared" si="104"/>
        <v>0</v>
      </c>
      <c r="AE220" s="299">
        <f t="shared" si="105"/>
        <v>0</v>
      </c>
      <c r="AF220" s="299">
        <f t="shared" si="106"/>
        <v>0</v>
      </c>
      <c r="AG220" s="299">
        <f t="shared" si="107"/>
        <v>0</v>
      </c>
      <c r="AH220" s="301">
        <f t="shared" si="108"/>
        <v>0</v>
      </c>
      <c r="AI220" s="302">
        <f t="shared" si="109"/>
        <v>0</v>
      </c>
    </row>
    <row r="221" spans="3:35" hidden="1" outlineLevel="1" x14ac:dyDescent="0.4">
      <c r="C221" s="293"/>
      <c r="D221" s="303"/>
      <c r="E221" s="319" t="s">
        <v>269</v>
      </c>
      <c r="F221" s="330">
        <v>5</v>
      </c>
      <c r="G221" s="330" t="s">
        <v>257</v>
      </c>
      <c r="H221" s="306">
        <v>24000</v>
      </c>
      <c r="I221" s="307" t="s">
        <v>258</v>
      </c>
      <c r="J221" s="622">
        <f t="shared" ref="J221:U221" si="136">+J99*0.5</f>
        <v>0</v>
      </c>
      <c r="K221" s="623">
        <f t="shared" si="136"/>
        <v>0</v>
      </c>
      <c r="L221" s="623">
        <f t="shared" si="136"/>
        <v>0</v>
      </c>
      <c r="M221" s="623">
        <f t="shared" si="136"/>
        <v>0</v>
      </c>
      <c r="N221" s="623">
        <f t="shared" si="136"/>
        <v>0</v>
      </c>
      <c r="O221" s="623">
        <f t="shared" si="136"/>
        <v>0</v>
      </c>
      <c r="P221" s="623">
        <f t="shared" si="136"/>
        <v>0</v>
      </c>
      <c r="Q221" s="623">
        <f t="shared" si="136"/>
        <v>0</v>
      </c>
      <c r="R221" s="623">
        <f t="shared" si="136"/>
        <v>0</v>
      </c>
      <c r="S221" s="623">
        <f t="shared" si="136"/>
        <v>0</v>
      </c>
      <c r="T221" s="623">
        <f t="shared" si="136"/>
        <v>0</v>
      </c>
      <c r="U221" s="624">
        <f t="shared" si="136"/>
        <v>0</v>
      </c>
      <c r="V221" s="311">
        <f t="shared" si="97"/>
        <v>0</v>
      </c>
      <c r="W221" s="308">
        <f t="shared" si="111"/>
        <v>0</v>
      </c>
      <c r="X221" s="309">
        <f t="shared" si="98"/>
        <v>0</v>
      </c>
      <c r="Y221" s="309">
        <f t="shared" si="99"/>
        <v>0</v>
      </c>
      <c r="Z221" s="309">
        <f t="shared" si="100"/>
        <v>0</v>
      </c>
      <c r="AA221" s="309">
        <f t="shared" si="101"/>
        <v>0</v>
      </c>
      <c r="AB221" s="309">
        <f t="shared" si="102"/>
        <v>0</v>
      </c>
      <c r="AC221" s="309">
        <f t="shared" si="103"/>
        <v>0</v>
      </c>
      <c r="AD221" s="309">
        <f t="shared" si="104"/>
        <v>0</v>
      </c>
      <c r="AE221" s="309">
        <f t="shared" si="105"/>
        <v>0</v>
      </c>
      <c r="AF221" s="309">
        <f t="shared" si="106"/>
        <v>0</v>
      </c>
      <c r="AG221" s="309">
        <f t="shared" si="107"/>
        <v>0</v>
      </c>
      <c r="AH221" s="310">
        <f t="shared" si="108"/>
        <v>0</v>
      </c>
      <c r="AI221" s="311">
        <f t="shared" si="109"/>
        <v>0</v>
      </c>
    </row>
    <row r="222" spans="3:35" hidden="1" outlineLevel="1" x14ac:dyDescent="0.4">
      <c r="C222" s="293"/>
      <c r="D222" s="293"/>
      <c r="E222" s="322"/>
      <c r="F222" s="330">
        <f>F221</f>
        <v>5</v>
      </c>
      <c r="G222" s="330" t="s">
        <v>257</v>
      </c>
      <c r="H222" s="296">
        <f>H221</f>
        <v>24000</v>
      </c>
      <c r="I222" s="297" t="s">
        <v>259</v>
      </c>
      <c r="J222" s="619">
        <f t="shared" ref="J222:U222" si="137">+J100*0.5</f>
        <v>0</v>
      </c>
      <c r="K222" s="620">
        <f t="shared" si="137"/>
        <v>0</v>
      </c>
      <c r="L222" s="620">
        <f t="shared" si="137"/>
        <v>0</v>
      </c>
      <c r="M222" s="620">
        <f t="shared" si="137"/>
        <v>0</v>
      </c>
      <c r="N222" s="620">
        <f t="shared" si="137"/>
        <v>0</v>
      </c>
      <c r="O222" s="620">
        <f t="shared" si="137"/>
        <v>0</v>
      </c>
      <c r="P222" s="620">
        <f t="shared" si="137"/>
        <v>0</v>
      </c>
      <c r="Q222" s="620">
        <f t="shared" si="137"/>
        <v>0</v>
      </c>
      <c r="R222" s="620">
        <f t="shared" si="137"/>
        <v>0</v>
      </c>
      <c r="S222" s="620">
        <f t="shared" si="137"/>
        <v>0</v>
      </c>
      <c r="T222" s="620">
        <f t="shared" si="137"/>
        <v>0</v>
      </c>
      <c r="U222" s="621">
        <f t="shared" si="137"/>
        <v>0</v>
      </c>
      <c r="V222" s="302">
        <f t="shared" si="97"/>
        <v>0</v>
      </c>
      <c r="W222" s="298">
        <f t="shared" si="111"/>
        <v>0</v>
      </c>
      <c r="X222" s="299">
        <f t="shared" si="98"/>
        <v>0</v>
      </c>
      <c r="Y222" s="299">
        <f t="shared" si="99"/>
        <v>0</v>
      </c>
      <c r="Z222" s="299">
        <f t="shared" si="100"/>
        <v>0</v>
      </c>
      <c r="AA222" s="299">
        <f t="shared" si="101"/>
        <v>0</v>
      </c>
      <c r="AB222" s="299">
        <f t="shared" si="102"/>
        <v>0</v>
      </c>
      <c r="AC222" s="299">
        <f t="shared" si="103"/>
        <v>0</v>
      </c>
      <c r="AD222" s="299">
        <f t="shared" si="104"/>
        <v>0</v>
      </c>
      <c r="AE222" s="299">
        <f t="shared" si="105"/>
        <v>0</v>
      </c>
      <c r="AF222" s="299">
        <f t="shared" si="106"/>
        <v>0</v>
      </c>
      <c r="AG222" s="299">
        <f t="shared" si="107"/>
        <v>0</v>
      </c>
      <c r="AH222" s="301">
        <f t="shared" si="108"/>
        <v>0</v>
      </c>
      <c r="AI222" s="302">
        <f t="shared" si="109"/>
        <v>0</v>
      </c>
    </row>
    <row r="223" spans="3:35" collapsed="1" x14ac:dyDescent="0.4">
      <c r="C223" s="293"/>
      <c r="D223" s="303"/>
      <c r="E223" s="319" t="s">
        <v>270</v>
      </c>
      <c r="F223" s="330">
        <v>6</v>
      </c>
      <c r="G223" s="330" t="s">
        <v>257</v>
      </c>
      <c r="H223" s="306">
        <v>20000</v>
      </c>
      <c r="I223" s="307" t="s">
        <v>258</v>
      </c>
      <c r="J223" s="622">
        <f t="shared" ref="J223:U223" si="138">+J101*0.5</f>
        <v>0</v>
      </c>
      <c r="K223" s="623">
        <f t="shared" si="138"/>
        <v>1.5</v>
      </c>
      <c r="L223" s="623">
        <f t="shared" si="138"/>
        <v>1.5</v>
      </c>
      <c r="M223" s="623">
        <f t="shared" si="138"/>
        <v>1.5</v>
      </c>
      <c r="N223" s="623">
        <f t="shared" si="138"/>
        <v>1.5</v>
      </c>
      <c r="O223" s="623">
        <f t="shared" si="138"/>
        <v>1.5</v>
      </c>
      <c r="P223" s="623">
        <f t="shared" si="138"/>
        <v>1.5</v>
      </c>
      <c r="Q223" s="623">
        <f t="shared" si="138"/>
        <v>1</v>
      </c>
      <c r="R223" s="623">
        <f t="shared" si="138"/>
        <v>1</v>
      </c>
      <c r="S223" s="623">
        <f t="shared" si="138"/>
        <v>1</v>
      </c>
      <c r="T223" s="623">
        <f t="shared" si="138"/>
        <v>1</v>
      </c>
      <c r="U223" s="624">
        <f t="shared" si="138"/>
        <v>1</v>
      </c>
      <c r="V223" s="311">
        <f t="shared" si="97"/>
        <v>14</v>
      </c>
      <c r="W223" s="308">
        <f t="shared" si="111"/>
        <v>0</v>
      </c>
      <c r="X223" s="309">
        <f t="shared" si="98"/>
        <v>30000</v>
      </c>
      <c r="Y223" s="309">
        <f t="shared" si="99"/>
        <v>30000</v>
      </c>
      <c r="Z223" s="309">
        <f t="shared" si="100"/>
        <v>30000</v>
      </c>
      <c r="AA223" s="309">
        <f t="shared" si="101"/>
        <v>30000</v>
      </c>
      <c r="AB223" s="309">
        <f t="shared" si="102"/>
        <v>30000</v>
      </c>
      <c r="AC223" s="309">
        <f t="shared" si="103"/>
        <v>30000</v>
      </c>
      <c r="AD223" s="309">
        <f t="shared" si="104"/>
        <v>20000</v>
      </c>
      <c r="AE223" s="309">
        <f t="shared" si="105"/>
        <v>20000</v>
      </c>
      <c r="AF223" s="309">
        <f t="shared" si="106"/>
        <v>20000</v>
      </c>
      <c r="AG223" s="309">
        <f t="shared" si="107"/>
        <v>20000</v>
      </c>
      <c r="AH223" s="310">
        <f t="shared" si="108"/>
        <v>20000</v>
      </c>
      <c r="AI223" s="311">
        <f t="shared" si="109"/>
        <v>280000</v>
      </c>
    </row>
    <row r="224" spans="3:35" x14ac:dyDescent="0.4">
      <c r="C224" s="293"/>
      <c r="D224" s="293"/>
      <c r="E224" s="322"/>
      <c r="F224" s="330">
        <f>F223</f>
        <v>6</v>
      </c>
      <c r="G224" s="330" t="s">
        <v>257</v>
      </c>
      <c r="H224" s="296">
        <f>H223</f>
        <v>20000</v>
      </c>
      <c r="I224" s="297" t="s">
        <v>259</v>
      </c>
      <c r="J224" s="619">
        <f t="shared" ref="J224:U224" si="139">+J102*0.5</f>
        <v>0.5</v>
      </c>
      <c r="K224" s="620">
        <f t="shared" si="139"/>
        <v>1</v>
      </c>
      <c r="L224" s="620">
        <f t="shared" si="139"/>
        <v>1.5</v>
      </c>
      <c r="M224" s="620">
        <f t="shared" si="139"/>
        <v>0</v>
      </c>
      <c r="N224" s="620">
        <f t="shared" si="139"/>
        <v>3.5</v>
      </c>
      <c r="O224" s="620">
        <f t="shared" si="139"/>
        <v>1.5</v>
      </c>
      <c r="P224" s="620">
        <f t="shared" si="139"/>
        <v>1.5</v>
      </c>
      <c r="Q224" s="620">
        <f t="shared" si="139"/>
        <v>1</v>
      </c>
      <c r="R224" s="620">
        <f t="shared" si="139"/>
        <v>1</v>
      </c>
      <c r="S224" s="620">
        <f t="shared" si="139"/>
        <v>1</v>
      </c>
      <c r="T224" s="620">
        <f t="shared" si="139"/>
        <v>1</v>
      </c>
      <c r="U224" s="621">
        <f t="shared" si="139"/>
        <v>1</v>
      </c>
      <c r="V224" s="302">
        <f t="shared" si="97"/>
        <v>14.5</v>
      </c>
      <c r="W224" s="298">
        <f t="shared" si="111"/>
        <v>10000</v>
      </c>
      <c r="X224" s="299">
        <f t="shared" si="98"/>
        <v>20000</v>
      </c>
      <c r="Y224" s="299">
        <f t="shared" si="99"/>
        <v>30000</v>
      </c>
      <c r="Z224" s="299">
        <f t="shared" si="100"/>
        <v>0</v>
      </c>
      <c r="AA224" s="299">
        <f t="shared" si="101"/>
        <v>70000</v>
      </c>
      <c r="AB224" s="299">
        <f t="shared" si="102"/>
        <v>30000</v>
      </c>
      <c r="AC224" s="299">
        <f t="shared" si="103"/>
        <v>30000</v>
      </c>
      <c r="AD224" s="299">
        <f t="shared" si="104"/>
        <v>20000</v>
      </c>
      <c r="AE224" s="299">
        <f t="shared" si="105"/>
        <v>20000</v>
      </c>
      <c r="AF224" s="299">
        <f t="shared" si="106"/>
        <v>20000</v>
      </c>
      <c r="AG224" s="299">
        <f t="shared" si="107"/>
        <v>20000</v>
      </c>
      <c r="AH224" s="301">
        <f t="shared" si="108"/>
        <v>20000</v>
      </c>
      <c r="AI224" s="302">
        <f t="shared" si="109"/>
        <v>290000</v>
      </c>
    </row>
    <row r="225" spans="3:35" x14ac:dyDescent="0.4">
      <c r="C225" s="293"/>
      <c r="D225" s="293"/>
      <c r="E225" s="319" t="s">
        <v>273</v>
      </c>
      <c r="F225" s="330">
        <v>6</v>
      </c>
      <c r="G225" s="295" t="s">
        <v>252</v>
      </c>
      <c r="H225" s="306">
        <v>100000</v>
      </c>
      <c r="I225" s="307" t="s">
        <v>258</v>
      </c>
      <c r="J225" s="622">
        <f t="shared" ref="J225:U225" si="140">+J103*0.5</f>
        <v>0</v>
      </c>
      <c r="K225" s="623">
        <f t="shared" si="140"/>
        <v>0</v>
      </c>
      <c r="L225" s="623">
        <f t="shared" si="140"/>
        <v>0</v>
      </c>
      <c r="M225" s="623">
        <f t="shared" si="140"/>
        <v>0</v>
      </c>
      <c r="N225" s="623">
        <f t="shared" si="140"/>
        <v>0</v>
      </c>
      <c r="O225" s="623">
        <f t="shared" si="140"/>
        <v>0</v>
      </c>
      <c r="P225" s="623">
        <f t="shared" si="140"/>
        <v>0</v>
      </c>
      <c r="Q225" s="623">
        <f t="shared" si="140"/>
        <v>0</v>
      </c>
      <c r="R225" s="623">
        <f t="shared" si="140"/>
        <v>0</v>
      </c>
      <c r="S225" s="623">
        <f t="shared" si="140"/>
        <v>0</v>
      </c>
      <c r="T225" s="623">
        <f t="shared" si="140"/>
        <v>0</v>
      </c>
      <c r="U225" s="624">
        <f t="shared" si="140"/>
        <v>0</v>
      </c>
      <c r="V225" s="311">
        <f t="shared" si="97"/>
        <v>0</v>
      </c>
      <c r="W225" s="308">
        <f t="shared" si="111"/>
        <v>0</v>
      </c>
      <c r="X225" s="309">
        <f t="shared" si="98"/>
        <v>0</v>
      </c>
      <c r="Y225" s="309">
        <f t="shared" si="99"/>
        <v>0</v>
      </c>
      <c r="Z225" s="309">
        <f t="shared" si="100"/>
        <v>0</v>
      </c>
      <c r="AA225" s="309">
        <f t="shared" si="101"/>
        <v>0</v>
      </c>
      <c r="AB225" s="309">
        <f t="shared" si="102"/>
        <v>0</v>
      </c>
      <c r="AC225" s="309">
        <f t="shared" si="103"/>
        <v>0</v>
      </c>
      <c r="AD225" s="309">
        <f t="shared" si="104"/>
        <v>0</v>
      </c>
      <c r="AE225" s="309">
        <f t="shared" si="105"/>
        <v>0</v>
      </c>
      <c r="AF225" s="309">
        <f t="shared" si="106"/>
        <v>0</v>
      </c>
      <c r="AG225" s="309">
        <f t="shared" si="107"/>
        <v>0</v>
      </c>
      <c r="AH225" s="310">
        <f t="shared" si="108"/>
        <v>0</v>
      </c>
      <c r="AI225" s="311">
        <f t="shared" si="109"/>
        <v>0</v>
      </c>
    </row>
    <row r="226" spans="3:35" x14ac:dyDescent="0.4">
      <c r="C226" s="293"/>
      <c r="D226" s="293"/>
      <c r="E226" s="322"/>
      <c r="F226" s="330">
        <f>F225</f>
        <v>6</v>
      </c>
      <c r="G226" s="295" t="s">
        <v>252</v>
      </c>
      <c r="H226" s="296">
        <f>H225</f>
        <v>100000</v>
      </c>
      <c r="I226" s="297" t="s">
        <v>259</v>
      </c>
      <c r="J226" s="619">
        <f t="shared" ref="J226:U226" si="141">+J104*0.5</f>
        <v>0</v>
      </c>
      <c r="K226" s="620">
        <f t="shared" si="141"/>
        <v>0</v>
      </c>
      <c r="L226" s="620">
        <f t="shared" si="141"/>
        <v>0</v>
      </c>
      <c r="M226" s="620">
        <f t="shared" si="141"/>
        <v>0</v>
      </c>
      <c r="N226" s="620">
        <f t="shared" si="141"/>
        <v>0</v>
      </c>
      <c r="O226" s="620">
        <f t="shared" si="141"/>
        <v>0</v>
      </c>
      <c r="P226" s="620">
        <f t="shared" si="141"/>
        <v>0</v>
      </c>
      <c r="Q226" s="620">
        <f t="shared" si="141"/>
        <v>0</v>
      </c>
      <c r="R226" s="620">
        <f t="shared" si="141"/>
        <v>0</v>
      </c>
      <c r="S226" s="620">
        <f t="shared" si="141"/>
        <v>0</v>
      </c>
      <c r="T226" s="620">
        <f t="shared" si="141"/>
        <v>0</v>
      </c>
      <c r="U226" s="621">
        <f t="shared" si="141"/>
        <v>0</v>
      </c>
      <c r="V226" s="302">
        <f t="shared" si="97"/>
        <v>0</v>
      </c>
      <c r="W226" s="298">
        <f t="shared" si="111"/>
        <v>0</v>
      </c>
      <c r="X226" s="299">
        <f t="shared" si="98"/>
        <v>0</v>
      </c>
      <c r="Y226" s="299">
        <f t="shared" si="99"/>
        <v>0</v>
      </c>
      <c r="Z226" s="299">
        <f t="shared" si="100"/>
        <v>0</v>
      </c>
      <c r="AA226" s="299">
        <f t="shared" si="101"/>
        <v>0</v>
      </c>
      <c r="AB226" s="299">
        <f t="shared" si="102"/>
        <v>0</v>
      </c>
      <c r="AC226" s="299">
        <f t="shared" si="103"/>
        <v>0</v>
      </c>
      <c r="AD226" s="299">
        <f t="shared" si="104"/>
        <v>0</v>
      </c>
      <c r="AE226" s="299">
        <f t="shared" si="105"/>
        <v>0</v>
      </c>
      <c r="AF226" s="299">
        <f t="shared" si="106"/>
        <v>0</v>
      </c>
      <c r="AG226" s="299">
        <f t="shared" si="107"/>
        <v>0</v>
      </c>
      <c r="AH226" s="301">
        <f t="shared" si="108"/>
        <v>0</v>
      </c>
      <c r="AI226" s="302">
        <f t="shared" si="109"/>
        <v>0</v>
      </c>
    </row>
    <row r="227" spans="3:35" hidden="1" outlineLevel="1" x14ac:dyDescent="0.4">
      <c r="C227" s="293"/>
      <c r="D227" s="303"/>
      <c r="E227" s="319" t="s">
        <v>274</v>
      </c>
      <c r="F227" s="330">
        <v>4</v>
      </c>
      <c r="G227" s="330" t="s">
        <v>257</v>
      </c>
      <c r="H227" s="306">
        <v>24000</v>
      </c>
      <c r="I227" s="307" t="s">
        <v>258</v>
      </c>
      <c r="J227" s="308">
        <f t="shared" ref="J227:U227" si="142">+J105*0.5</f>
        <v>0</v>
      </c>
      <c r="K227" s="309">
        <f t="shared" si="142"/>
        <v>0</v>
      </c>
      <c r="L227" s="309">
        <f t="shared" si="142"/>
        <v>0</v>
      </c>
      <c r="M227" s="309">
        <f t="shared" si="142"/>
        <v>0</v>
      </c>
      <c r="N227" s="309">
        <f t="shared" si="142"/>
        <v>0</v>
      </c>
      <c r="O227" s="309">
        <f t="shared" si="142"/>
        <v>0</v>
      </c>
      <c r="P227" s="309">
        <f t="shared" si="142"/>
        <v>0</v>
      </c>
      <c r="Q227" s="309">
        <f t="shared" si="142"/>
        <v>0</v>
      </c>
      <c r="R227" s="309">
        <f t="shared" si="142"/>
        <v>0</v>
      </c>
      <c r="S227" s="309">
        <f t="shared" si="142"/>
        <v>0</v>
      </c>
      <c r="T227" s="309">
        <f t="shared" si="142"/>
        <v>0</v>
      </c>
      <c r="U227" s="310">
        <f t="shared" si="142"/>
        <v>0</v>
      </c>
      <c r="V227" s="311">
        <f t="shared" si="97"/>
        <v>0</v>
      </c>
      <c r="W227" s="308">
        <f t="shared" si="111"/>
        <v>0</v>
      </c>
      <c r="X227" s="309">
        <f t="shared" si="98"/>
        <v>0</v>
      </c>
      <c r="Y227" s="309">
        <f t="shared" si="99"/>
        <v>0</v>
      </c>
      <c r="Z227" s="309">
        <f t="shared" si="100"/>
        <v>0</v>
      </c>
      <c r="AA227" s="309">
        <f t="shared" si="101"/>
        <v>0</v>
      </c>
      <c r="AB227" s="309">
        <f t="shared" si="102"/>
        <v>0</v>
      </c>
      <c r="AC227" s="309">
        <f t="shared" si="103"/>
        <v>0</v>
      </c>
      <c r="AD227" s="309">
        <f t="shared" si="104"/>
        <v>0</v>
      </c>
      <c r="AE227" s="309">
        <f t="shared" si="105"/>
        <v>0</v>
      </c>
      <c r="AF227" s="309">
        <f t="shared" si="106"/>
        <v>0</v>
      </c>
      <c r="AG227" s="309">
        <f t="shared" si="107"/>
        <v>0</v>
      </c>
      <c r="AH227" s="310">
        <f t="shared" si="108"/>
        <v>0</v>
      </c>
      <c r="AI227" s="311">
        <f t="shared" si="109"/>
        <v>0</v>
      </c>
    </row>
    <row r="228" spans="3:35" hidden="1" outlineLevel="1" x14ac:dyDescent="0.4">
      <c r="C228" s="293"/>
      <c r="D228" s="293"/>
      <c r="E228" s="322"/>
      <c r="F228" s="330">
        <f>F227</f>
        <v>4</v>
      </c>
      <c r="G228" s="330" t="s">
        <v>257</v>
      </c>
      <c r="H228" s="296">
        <f>H227</f>
        <v>24000</v>
      </c>
      <c r="I228" s="297" t="s">
        <v>259</v>
      </c>
      <c r="J228" s="298">
        <f t="shared" ref="J228:U228" si="143">+J106*0.5</f>
        <v>0</v>
      </c>
      <c r="K228" s="299">
        <f t="shared" si="143"/>
        <v>0</v>
      </c>
      <c r="L228" s="299">
        <f t="shared" si="143"/>
        <v>0</v>
      </c>
      <c r="M228" s="299">
        <f t="shared" si="143"/>
        <v>0</v>
      </c>
      <c r="N228" s="299">
        <f t="shared" si="143"/>
        <v>0</v>
      </c>
      <c r="O228" s="299">
        <f t="shared" si="143"/>
        <v>0</v>
      </c>
      <c r="P228" s="299">
        <f t="shared" si="143"/>
        <v>0</v>
      </c>
      <c r="Q228" s="299">
        <f t="shared" si="143"/>
        <v>0</v>
      </c>
      <c r="R228" s="299">
        <f t="shared" si="143"/>
        <v>0</v>
      </c>
      <c r="S228" s="299">
        <f t="shared" si="143"/>
        <v>0</v>
      </c>
      <c r="T228" s="299">
        <f t="shared" si="143"/>
        <v>0</v>
      </c>
      <c r="U228" s="301">
        <f t="shared" si="143"/>
        <v>0</v>
      </c>
      <c r="V228" s="302">
        <f t="shared" si="97"/>
        <v>0</v>
      </c>
      <c r="W228" s="298">
        <f t="shared" si="111"/>
        <v>0</v>
      </c>
      <c r="X228" s="299">
        <f t="shared" si="98"/>
        <v>0</v>
      </c>
      <c r="Y228" s="299">
        <f t="shared" si="99"/>
        <v>0</v>
      </c>
      <c r="Z228" s="299">
        <f t="shared" si="100"/>
        <v>0</v>
      </c>
      <c r="AA228" s="299">
        <f t="shared" si="101"/>
        <v>0</v>
      </c>
      <c r="AB228" s="299">
        <f t="shared" si="102"/>
        <v>0</v>
      </c>
      <c r="AC228" s="299">
        <f t="shared" si="103"/>
        <v>0</v>
      </c>
      <c r="AD228" s="299">
        <f t="shared" si="104"/>
        <v>0</v>
      </c>
      <c r="AE228" s="299">
        <f t="shared" si="105"/>
        <v>0</v>
      </c>
      <c r="AF228" s="299">
        <f t="shared" si="106"/>
        <v>0</v>
      </c>
      <c r="AG228" s="299">
        <f t="shared" si="107"/>
        <v>0</v>
      </c>
      <c r="AH228" s="301">
        <f t="shared" si="108"/>
        <v>0</v>
      </c>
      <c r="AI228" s="302">
        <f t="shared" si="109"/>
        <v>0</v>
      </c>
    </row>
    <row r="229" spans="3:35" hidden="1" outlineLevel="1" x14ac:dyDescent="0.4">
      <c r="C229" s="293"/>
      <c r="D229" s="303"/>
      <c r="E229" s="319" t="s">
        <v>275</v>
      </c>
      <c r="F229" s="330">
        <v>12</v>
      </c>
      <c r="G229" s="330" t="s">
        <v>257</v>
      </c>
      <c r="H229" s="306">
        <v>18000</v>
      </c>
      <c r="I229" s="307" t="s">
        <v>258</v>
      </c>
      <c r="J229" s="308">
        <f t="shared" ref="J229:U229" si="144">+J107*0.5</f>
        <v>0</v>
      </c>
      <c r="K229" s="309">
        <f t="shared" si="144"/>
        <v>0</v>
      </c>
      <c r="L229" s="309">
        <f t="shared" si="144"/>
        <v>0</v>
      </c>
      <c r="M229" s="309">
        <f t="shared" si="144"/>
        <v>0</v>
      </c>
      <c r="N229" s="309">
        <f t="shared" si="144"/>
        <v>0</v>
      </c>
      <c r="O229" s="309">
        <f t="shared" si="144"/>
        <v>0</v>
      </c>
      <c r="P229" s="309">
        <f t="shared" si="144"/>
        <v>0</v>
      </c>
      <c r="Q229" s="309">
        <f t="shared" si="144"/>
        <v>0</v>
      </c>
      <c r="R229" s="309">
        <f t="shared" si="144"/>
        <v>0</v>
      </c>
      <c r="S229" s="309">
        <f t="shared" si="144"/>
        <v>0</v>
      </c>
      <c r="T229" s="309">
        <f t="shared" si="144"/>
        <v>0</v>
      </c>
      <c r="U229" s="310">
        <f t="shared" si="144"/>
        <v>0</v>
      </c>
      <c r="V229" s="311">
        <f t="shared" si="97"/>
        <v>0</v>
      </c>
      <c r="W229" s="308">
        <f t="shared" si="111"/>
        <v>0</v>
      </c>
      <c r="X229" s="309">
        <f t="shared" si="98"/>
        <v>0</v>
      </c>
      <c r="Y229" s="309">
        <f t="shared" si="99"/>
        <v>0</v>
      </c>
      <c r="Z229" s="309">
        <f t="shared" si="100"/>
        <v>0</v>
      </c>
      <c r="AA229" s="309">
        <f t="shared" si="101"/>
        <v>0</v>
      </c>
      <c r="AB229" s="309">
        <f t="shared" si="102"/>
        <v>0</v>
      </c>
      <c r="AC229" s="309">
        <f t="shared" si="103"/>
        <v>0</v>
      </c>
      <c r="AD229" s="309">
        <f t="shared" si="104"/>
        <v>0</v>
      </c>
      <c r="AE229" s="309">
        <f t="shared" si="105"/>
        <v>0</v>
      </c>
      <c r="AF229" s="309">
        <f t="shared" si="106"/>
        <v>0</v>
      </c>
      <c r="AG229" s="309">
        <f t="shared" si="107"/>
        <v>0</v>
      </c>
      <c r="AH229" s="310">
        <f t="shared" si="108"/>
        <v>0</v>
      </c>
      <c r="AI229" s="311">
        <f t="shared" si="109"/>
        <v>0</v>
      </c>
    </row>
    <row r="230" spans="3:35" hidden="1" outlineLevel="1" x14ac:dyDescent="0.4">
      <c r="C230" s="293"/>
      <c r="D230" s="293"/>
      <c r="E230" s="322"/>
      <c r="F230" s="330">
        <f>F229</f>
        <v>12</v>
      </c>
      <c r="G230" s="330" t="s">
        <v>257</v>
      </c>
      <c r="H230" s="296">
        <f>H229</f>
        <v>18000</v>
      </c>
      <c r="I230" s="297" t="s">
        <v>259</v>
      </c>
      <c r="J230" s="298">
        <f t="shared" ref="J230:U230" si="145">+J108*0.5</f>
        <v>0</v>
      </c>
      <c r="K230" s="299">
        <f t="shared" si="145"/>
        <v>0</v>
      </c>
      <c r="L230" s="299">
        <f t="shared" si="145"/>
        <v>0</v>
      </c>
      <c r="M230" s="299">
        <f t="shared" si="145"/>
        <v>0</v>
      </c>
      <c r="N230" s="299">
        <f t="shared" si="145"/>
        <v>0</v>
      </c>
      <c r="O230" s="299">
        <f t="shared" si="145"/>
        <v>0</v>
      </c>
      <c r="P230" s="299">
        <f t="shared" si="145"/>
        <v>0</v>
      </c>
      <c r="Q230" s="299">
        <f t="shared" si="145"/>
        <v>0</v>
      </c>
      <c r="R230" s="299">
        <f t="shared" si="145"/>
        <v>0</v>
      </c>
      <c r="S230" s="299">
        <f t="shared" si="145"/>
        <v>0</v>
      </c>
      <c r="T230" s="299">
        <f t="shared" si="145"/>
        <v>0</v>
      </c>
      <c r="U230" s="301">
        <f t="shared" si="145"/>
        <v>0</v>
      </c>
      <c r="V230" s="302">
        <f t="shared" si="97"/>
        <v>0</v>
      </c>
      <c r="W230" s="298">
        <f t="shared" si="111"/>
        <v>0</v>
      </c>
      <c r="X230" s="299">
        <f t="shared" si="98"/>
        <v>0</v>
      </c>
      <c r="Y230" s="299">
        <f t="shared" si="99"/>
        <v>0</v>
      </c>
      <c r="Z230" s="299">
        <f t="shared" si="100"/>
        <v>0</v>
      </c>
      <c r="AA230" s="299">
        <f t="shared" si="101"/>
        <v>0</v>
      </c>
      <c r="AB230" s="299">
        <f t="shared" si="102"/>
        <v>0</v>
      </c>
      <c r="AC230" s="299">
        <f t="shared" si="103"/>
        <v>0</v>
      </c>
      <c r="AD230" s="299">
        <f t="shared" si="104"/>
        <v>0</v>
      </c>
      <c r="AE230" s="299">
        <f t="shared" si="105"/>
        <v>0</v>
      </c>
      <c r="AF230" s="299">
        <f t="shared" si="106"/>
        <v>0</v>
      </c>
      <c r="AG230" s="299">
        <f t="shared" si="107"/>
        <v>0</v>
      </c>
      <c r="AH230" s="301">
        <f t="shared" si="108"/>
        <v>0</v>
      </c>
      <c r="AI230" s="302">
        <f t="shared" si="109"/>
        <v>0</v>
      </c>
    </row>
    <row r="231" spans="3:35" hidden="1" outlineLevel="1" x14ac:dyDescent="0.4">
      <c r="C231" s="293"/>
      <c r="D231" s="303"/>
      <c r="E231" s="319" t="s">
        <v>276</v>
      </c>
      <c r="F231" s="330">
        <v>12</v>
      </c>
      <c r="G231" s="330" t="s">
        <v>257</v>
      </c>
      <c r="H231" s="306">
        <v>12000</v>
      </c>
      <c r="I231" s="307" t="s">
        <v>258</v>
      </c>
      <c r="J231" s="308">
        <f t="shared" ref="J231:U231" si="146">+J109*0.5</f>
        <v>0</v>
      </c>
      <c r="K231" s="309">
        <f t="shared" si="146"/>
        <v>0</v>
      </c>
      <c r="L231" s="309">
        <f t="shared" si="146"/>
        <v>0</v>
      </c>
      <c r="M231" s="309">
        <f t="shared" si="146"/>
        <v>0</v>
      </c>
      <c r="N231" s="309">
        <f t="shared" si="146"/>
        <v>0</v>
      </c>
      <c r="O231" s="309">
        <f t="shared" si="146"/>
        <v>0</v>
      </c>
      <c r="P231" s="309">
        <f t="shared" si="146"/>
        <v>0</v>
      </c>
      <c r="Q231" s="309">
        <f t="shared" si="146"/>
        <v>0</v>
      </c>
      <c r="R231" s="309">
        <f t="shared" si="146"/>
        <v>0</v>
      </c>
      <c r="S231" s="309">
        <f t="shared" si="146"/>
        <v>0</v>
      </c>
      <c r="T231" s="309">
        <f t="shared" si="146"/>
        <v>0</v>
      </c>
      <c r="U231" s="310">
        <f t="shared" si="146"/>
        <v>0</v>
      </c>
      <c r="V231" s="311">
        <f t="shared" si="97"/>
        <v>0</v>
      </c>
      <c r="W231" s="308">
        <f t="shared" si="111"/>
        <v>0</v>
      </c>
      <c r="X231" s="309">
        <f t="shared" si="98"/>
        <v>0</v>
      </c>
      <c r="Y231" s="309">
        <f t="shared" si="99"/>
        <v>0</v>
      </c>
      <c r="Z231" s="309">
        <f t="shared" si="100"/>
        <v>0</v>
      </c>
      <c r="AA231" s="309">
        <f t="shared" si="101"/>
        <v>0</v>
      </c>
      <c r="AB231" s="309">
        <f t="shared" si="102"/>
        <v>0</v>
      </c>
      <c r="AC231" s="309">
        <f t="shared" si="103"/>
        <v>0</v>
      </c>
      <c r="AD231" s="309">
        <f t="shared" si="104"/>
        <v>0</v>
      </c>
      <c r="AE231" s="309">
        <f t="shared" si="105"/>
        <v>0</v>
      </c>
      <c r="AF231" s="309">
        <f t="shared" si="106"/>
        <v>0</v>
      </c>
      <c r="AG231" s="309">
        <f t="shared" si="107"/>
        <v>0</v>
      </c>
      <c r="AH231" s="310">
        <f t="shared" si="108"/>
        <v>0</v>
      </c>
      <c r="AI231" s="311">
        <f t="shared" si="109"/>
        <v>0</v>
      </c>
    </row>
    <row r="232" spans="3:35" hidden="1" outlineLevel="1" x14ac:dyDescent="0.4">
      <c r="C232" s="293"/>
      <c r="D232" s="293"/>
      <c r="E232" s="322"/>
      <c r="F232" s="330">
        <f>F231</f>
        <v>12</v>
      </c>
      <c r="G232" s="330" t="s">
        <v>257</v>
      </c>
      <c r="H232" s="296">
        <f>H231</f>
        <v>12000</v>
      </c>
      <c r="I232" s="297" t="s">
        <v>259</v>
      </c>
      <c r="J232" s="298">
        <f t="shared" ref="J232:U232" si="147">+J110*0.5</f>
        <v>0</v>
      </c>
      <c r="K232" s="299">
        <f t="shared" si="147"/>
        <v>0</v>
      </c>
      <c r="L232" s="299">
        <f t="shared" si="147"/>
        <v>0</v>
      </c>
      <c r="M232" s="299">
        <f t="shared" si="147"/>
        <v>0</v>
      </c>
      <c r="N232" s="299">
        <f t="shared" si="147"/>
        <v>0</v>
      </c>
      <c r="O232" s="299">
        <f t="shared" si="147"/>
        <v>0</v>
      </c>
      <c r="P232" s="299">
        <f t="shared" si="147"/>
        <v>0</v>
      </c>
      <c r="Q232" s="299">
        <f t="shared" si="147"/>
        <v>0</v>
      </c>
      <c r="R232" s="299">
        <f t="shared" si="147"/>
        <v>0</v>
      </c>
      <c r="S232" s="299">
        <f t="shared" si="147"/>
        <v>0</v>
      </c>
      <c r="T232" s="299">
        <f t="shared" si="147"/>
        <v>0</v>
      </c>
      <c r="U232" s="301">
        <f t="shared" si="147"/>
        <v>0</v>
      </c>
      <c r="V232" s="302">
        <f t="shared" si="97"/>
        <v>0</v>
      </c>
      <c r="W232" s="298">
        <f t="shared" si="111"/>
        <v>0</v>
      </c>
      <c r="X232" s="299">
        <f t="shared" si="98"/>
        <v>0</v>
      </c>
      <c r="Y232" s="299">
        <f t="shared" si="99"/>
        <v>0</v>
      </c>
      <c r="Z232" s="299">
        <f t="shared" si="100"/>
        <v>0</v>
      </c>
      <c r="AA232" s="299">
        <f t="shared" si="101"/>
        <v>0</v>
      </c>
      <c r="AB232" s="299">
        <f t="shared" si="102"/>
        <v>0</v>
      </c>
      <c r="AC232" s="299">
        <f t="shared" si="103"/>
        <v>0</v>
      </c>
      <c r="AD232" s="299">
        <f t="shared" si="104"/>
        <v>0</v>
      </c>
      <c r="AE232" s="299">
        <f t="shared" si="105"/>
        <v>0</v>
      </c>
      <c r="AF232" s="299">
        <f t="shared" si="106"/>
        <v>0</v>
      </c>
      <c r="AG232" s="299">
        <f t="shared" si="107"/>
        <v>0</v>
      </c>
      <c r="AH232" s="301">
        <f t="shared" si="108"/>
        <v>0</v>
      </c>
      <c r="AI232" s="302">
        <f t="shared" si="109"/>
        <v>0</v>
      </c>
    </row>
    <row r="233" spans="3:35" hidden="1" outlineLevel="1" x14ac:dyDescent="0.4">
      <c r="C233" s="293"/>
      <c r="D233" s="303"/>
      <c r="E233" s="319" t="s">
        <v>277</v>
      </c>
      <c r="F233" s="330">
        <v>12</v>
      </c>
      <c r="G233" s="330" t="s">
        <v>257</v>
      </c>
      <c r="H233" s="306">
        <v>15000</v>
      </c>
      <c r="I233" s="307" t="s">
        <v>258</v>
      </c>
      <c r="J233" s="308">
        <f t="shared" ref="J233:U233" si="148">+J111*0.5</f>
        <v>0</v>
      </c>
      <c r="K233" s="309">
        <f t="shared" si="148"/>
        <v>0</v>
      </c>
      <c r="L233" s="309">
        <f t="shared" si="148"/>
        <v>0</v>
      </c>
      <c r="M233" s="309">
        <f t="shared" si="148"/>
        <v>0</v>
      </c>
      <c r="N233" s="309">
        <f t="shared" si="148"/>
        <v>0</v>
      </c>
      <c r="O233" s="309">
        <f t="shared" si="148"/>
        <v>0</v>
      </c>
      <c r="P233" s="309">
        <f t="shared" si="148"/>
        <v>0</v>
      </c>
      <c r="Q233" s="309">
        <f t="shared" si="148"/>
        <v>0</v>
      </c>
      <c r="R233" s="309">
        <f t="shared" si="148"/>
        <v>0</v>
      </c>
      <c r="S233" s="309">
        <f t="shared" si="148"/>
        <v>0</v>
      </c>
      <c r="T233" s="309">
        <f t="shared" si="148"/>
        <v>0</v>
      </c>
      <c r="U233" s="310">
        <f t="shared" si="148"/>
        <v>0</v>
      </c>
      <c r="V233" s="311">
        <f t="shared" si="97"/>
        <v>0</v>
      </c>
      <c r="W233" s="308">
        <f t="shared" si="111"/>
        <v>0</v>
      </c>
      <c r="X233" s="309">
        <f t="shared" si="98"/>
        <v>0</v>
      </c>
      <c r="Y233" s="309">
        <f t="shared" si="99"/>
        <v>0</v>
      </c>
      <c r="Z233" s="309">
        <f t="shared" si="100"/>
        <v>0</v>
      </c>
      <c r="AA233" s="309">
        <f t="shared" si="101"/>
        <v>0</v>
      </c>
      <c r="AB233" s="309">
        <f t="shared" si="102"/>
        <v>0</v>
      </c>
      <c r="AC233" s="309">
        <f t="shared" si="103"/>
        <v>0</v>
      </c>
      <c r="AD233" s="309">
        <f t="shared" si="104"/>
        <v>0</v>
      </c>
      <c r="AE233" s="309">
        <f t="shared" si="105"/>
        <v>0</v>
      </c>
      <c r="AF233" s="309">
        <f t="shared" si="106"/>
        <v>0</v>
      </c>
      <c r="AG233" s="309">
        <f t="shared" si="107"/>
        <v>0</v>
      </c>
      <c r="AH233" s="310">
        <f t="shared" si="108"/>
        <v>0</v>
      </c>
      <c r="AI233" s="311">
        <f t="shared" si="109"/>
        <v>0</v>
      </c>
    </row>
    <row r="234" spans="3:35" hidden="1" outlineLevel="1" x14ac:dyDescent="0.4">
      <c r="C234" s="293"/>
      <c r="D234" s="293"/>
      <c r="E234" s="322"/>
      <c r="F234" s="330">
        <f>F233</f>
        <v>12</v>
      </c>
      <c r="G234" s="330" t="s">
        <v>257</v>
      </c>
      <c r="H234" s="296">
        <f>H233</f>
        <v>15000</v>
      </c>
      <c r="I234" s="297" t="s">
        <v>259</v>
      </c>
      <c r="J234" s="298">
        <f t="shared" ref="J234:U234" si="149">+J112*0.5</f>
        <v>0</v>
      </c>
      <c r="K234" s="299">
        <f t="shared" si="149"/>
        <v>0</v>
      </c>
      <c r="L234" s="299">
        <f t="shared" si="149"/>
        <v>0</v>
      </c>
      <c r="M234" s="299">
        <f t="shared" si="149"/>
        <v>0</v>
      </c>
      <c r="N234" s="299">
        <f t="shared" si="149"/>
        <v>0</v>
      </c>
      <c r="O234" s="299">
        <f t="shared" si="149"/>
        <v>0</v>
      </c>
      <c r="P234" s="299">
        <f t="shared" si="149"/>
        <v>0</v>
      </c>
      <c r="Q234" s="299">
        <f t="shared" si="149"/>
        <v>0</v>
      </c>
      <c r="R234" s="299">
        <f t="shared" si="149"/>
        <v>0</v>
      </c>
      <c r="S234" s="299">
        <f t="shared" si="149"/>
        <v>0</v>
      </c>
      <c r="T234" s="299">
        <f t="shared" si="149"/>
        <v>0</v>
      </c>
      <c r="U234" s="301">
        <f t="shared" si="149"/>
        <v>0</v>
      </c>
      <c r="V234" s="302">
        <f t="shared" si="97"/>
        <v>0</v>
      </c>
      <c r="W234" s="298">
        <f t="shared" si="111"/>
        <v>0</v>
      </c>
      <c r="X234" s="299">
        <f t="shared" si="98"/>
        <v>0</v>
      </c>
      <c r="Y234" s="299">
        <f t="shared" si="99"/>
        <v>0</v>
      </c>
      <c r="Z234" s="299">
        <f t="shared" si="100"/>
        <v>0</v>
      </c>
      <c r="AA234" s="299">
        <f t="shared" si="101"/>
        <v>0</v>
      </c>
      <c r="AB234" s="299">
        <f t="shared" si="102"/>
        <v>0</v>
      </c>
      <c r="AC234" s="299">
        <f t="shared" si="103"/>
        <v>0</v>
      </c>
      <c r="AD234" s="299">
        <f t="shared" si="104"/>
        <v>0</v>
      </c>
      <c r="AE234" s="299">
        <f t="shared" si="105"/>
        <v>0</v>
      </c>
      <c r="AF234" s="299">
        <f t="shared" si="106"/>
        <v>0</v>
      </c>
      <c r="AG234" s="299">
        <f t="shared" si="107"/>
        <v>0</v>
      </c>
      <c r="AH234" s="301">
        <f t="shared" si="108"/>
        <v>0</v>
      </c>
      <c r="AI234" s="302">
        <f t="shared" si="109"/>
        <v>0</v>
      </c>
    </row>
    <row r="235" spans="3:35" hidden="1" outlineLevel="1" x14ac:dyDescent="0.4">
      <c r="C235" s="293"/>
      <c r="D235" s="303"/>
      <c r="E235" s="319" t="s">
        <v>278</v>
      </c>
      <c r="F235" s="330">
        <v>3</v>
      </c>
      <c r="G235" s="330" t="s">
        <v>257</v>
      </c>
      <c r="H235" s="306">
        <v>30000</v>
      </c>
      <c r="I235" s="307" t="s">
        <v>258</v>
      </c>
      <c r="J235" s="308">
        <f t="shared" ref="J235:U235" si="150">+J113*0.5</f>
        <v>0</v>
      </c>
      <c r="K235" s="309">
        <f t="shared" si="150"/>
        <v>0</v>
      </c>
      <c r="L235" s="309">
        <f t="shared" si="150"/>
        <v>0</v>
      </c>
      <c r="M235" s="309">
        <f t="shared" si="150"/>
        <v>0</v>
      </c>
      <c r="N235" s="309">
        <f t="shared" si="150"/>
        <v>0</v>
      </c>
      <c r="O235" s="309">
        <f t="shared" si="150"/>
        <v>0</v>
      </c>
      <c r="P235" s="309">
        <f t="shared" si="150"/>
        <v>0</v>
      </c>
      <c r="Q235" s="309">
        <f t="shared" si="150"/>
        <v>0</v>
      </c>
      <c r="R235" s="309">
        <f t="shared" si="150"/>
        <v>0</v>
      </c>
      <c r="S235" s="309">
        <f t="shared" si="150"/>
        <v>0</v>
      </c>
      <c r="T235" s="309">
        <f t="shared" si="150"/>
        <v>0</v>
      </c>
      <c r="U235" s="310">
        <f t="shared" si="150"/>
        <v>0</v>
      </c>
      <c r="V235" s="311">
        <f t="shared" si="97"/>
        <v>0</v>
      </c>
      <c r="W235" s="308">
        <f t="shared" si="111"/>
        <v>0</v>
      </c>
      <c r="X235" s="309">
        <f t="shared" si="98"/>
        <v>0</v>
      </c>
      <c r="Y235" s="309">
        <f t="shared" si="99"/>
        <v>0</v>
      </c>
      <c r="Z235" s="309">
        <f t="shared" si="100"/>
        <v>0</v>
      </c>
      <c r="AA235" s="309">
        <f t="shared" si="101"/>
        <v>0</v>
      </c>
      <c r="AB235" s="309">
        <f t="shared" si="102"/>
        <v>0</v>
      </c>
      <c r="AC235" s="309">
        <f t="shared" si="103"/>
        <v>0</v>
      </c>
      <c r="AD235" s="309">
        <f t="shared" si="104"/>
        <v>0</v>
      </c>
      <c r="AE235" s="309">
        <f t="shared" si="105"/>
        <v>0</v>
      </c>
      <c r="AF235" s="309">
        <f t="shared" si="106"/>
        <v>0</v>
      </c>
      <c r="AG235" s="309">
        <f t="shared" si="107"/>
        <v>0</v>
      </c>
      <c r="AH235" s="310">
        <f t="shared" si="108"/>
        <v>0</v>
      </c>
      <c r="AI235" s="311">
        <f t="shared" si="109"/>
        <v>0</v>
      </c>
    </row>
    <row r="236" spans="3:35" hidden="1" outlineLevel="1" x14ac:dyDescent="0.4">
      <c r="C236" s="293"/>
      <c r="D236" s="293"/>
      <c r="E236" s="322"/>
      <c r="F236" s="330">
        <f>F235</f>
        <v>3</v>
      </c>
      <c r="G236" s="330" t="s">
        <v>257</v>
      </c>
      <c r="H236" s="296">
        <f>H235</f>
        <v>30000</v>
      </c>
      <c r="I236" s="297" t="s">
        <v>259</v>
      </c>
      <c r="J236" s="298">
        <f t="shared" ref="J236:U236" si="151">+J114*0.5</f>
        <v>0</v>
      </c>
      <c r="K236" s="299">
        <f t="shared" si="151"/>
        <v>0</v>
      </c>
      <c r="L236" s="299">
        <f t="shared" si="151"/>
        <v>0</v>
      </c>
      <c r="M236" s="299">
        <f t="shared" si="151"/>
        <v>0</v>
      </c>
      <c r="N236" s="299">
        <f t="shared" si="151"/>
        <v>0</v>
      </c>
      <c r="O236" s="299">
        <f t="shared" si="151"/>
        <v>0</v>
      </c>
      <c r="P236" s="299">
        <f t="shared" si="151"/>
        <v>0</v>
      </c>
      <c r="Q236" s="299">
        <f t="shared" si="151"/>
        <v>0</v>
      </c>
      <c r="R236" s="299">
        <f t="shared" si="151"/>
        <v>0</v>
      </c>
      <c r="S236" s="299">
        <f t="shared" si="151"/>
        <v>0</v>
      </c>
      <c r="T236" s="299">
        <f t="shared" si="151"/>
        <v>0</v>
      </c>
      <c r="U236" s="301">
        <f t="shared" si="151"/>
        <v>0</v>
      </c>
      <c r="V236" s="302">
        <f t="shared" si="97"/>
        <v>0</v>
      </c>
      <c r="W236" s="298">
        <f t="shared" si="111"/>
        <v>0</v>
      </c>
      <c r="X236" s="299">
        <f t="shared" si="98"/>
        <v>0</v>
      </c>
      <c r="Y236" s="299">
        <f t="shared" si="99"/>
        <v>0</v>
      </c>
      <c r="Z236" s="299">
        <f t="shared" si="100"/>
        <v>0</v>
      </c>
      <c r="AA236" s="299">
        <f t="shared" si="101"/>
        <v>0</v>
      </c>
      <c r="AB236" s="299">
        <f t="shared" si="102"/>
        <v>0</v>
      </c>
      <c r="AC236" s="299">
        <f t="shared" si="103"/>
        <v>0</v>
      </c>
      <c r="AD236" s="299">
        <f t="shared" si="104"/>
        <v>0</v>
      </c>
      <c r="AE236" s="299">
        <f t="shared" si="105"/>
        <v>0</v>
      </c>
      <c r="AF236" s="299">
        <f t="shared" si="106"/>
        <v>0</v>
      </c>
      <c r="AG236" s="299">
        <f t="shared" si="107"/>
        <v>0</v>
      </c>
      <c r="AH236" s="301">
        <f t="shared" si="108"/>
        <v>0</v>
      </c>
      <c r="AI236" s="302">
        <f t="shared" si="109"/>
        <v>0</v>
      </c>
    </row>
    <row r="237" spans="3:35" hidden="1" outlineLevel="1" x14ac:dyDescent="0.4">
      <c r="C237" s="293"/>
      <c r="D237" s="303"/>
      <c r="E237" s="319" t="s">
        <v>279</v>
      </c>
      <c r="F237" s="330">
        <v>3</v>
      </c>
      <c r="G237" s="330" t="s">
        <v>257</v>
      </c>
      <c r="H237" s="306">
        <v>15000</v>
      </c>
      <c r="I237" s="307" t="s">
        <v>258</v>
      </c>
      <c r="J237" s="308">
        <f t="shared" ref="J237:U237" si="152">+J115*0.5</f>
        <v>0</v>
      </c>
      <c r="K237" s="309">
        <f t="shared" si="152"/>
        <v>0</v>
      </c>
      <c r="L237" s="309">
        <f t="shared" si="152"/>
        <v>0</v>
      </c>
      <c r="M237" s="309">
        <f t="shared" si="152"/>
        <v>0</v>
      </c>
      <c r="N237" s="309">
        <f t="shared" si="152"/>
        <v>0</v>
      </c>
      <c r="O237" s="309">
        <f t="shared" si="152"/>
        <v>0</v>
      </c>
      <c r="P237" s="309">
        <f t="shared" si="152"/>
        <v>0</v>
      </c>
      <c r="Q237" s="309">
        <f t="shared" si="152"/>
        <v>0</v>
      </c>
      <c r="R237" s="309">
        <f t="shared" si="152"/>
        <v>0</v>
      </c>
      <c r="S237" s="309">
        <f t="shared" si="152"/>
        <v>0</v>
      </c>
      <c r="T237" s="309">
        <f t="shared" si="152"/>
        <v>0</v>
      </c>
      <c r="U237" s="310">
        <f t="shared" si="152"/>
        <v>0</v>
      </c>
      <c r="V237" s="311">
        <f t="shared" si="97"/>
        <v>0</v>
      </c>
      <c r="W237" s="308">
        <f t="shared" si="111"/>
        <v>0</v>
      </c>
      <c r="X237" s="309">
        <f t="shared" si="98"/>
        <v>0</v>
      </c>
      <c r="Y237" s="309">
        <f t="shared" si="99"/>
        <v>0</v>
      </c>
      <c r="Z237" s="309">
        <f t="shared" si="100"/>
        <v>0</v>
      </c>
      <c r="AA237" s="309">
        <f t="shared" si="101"/>
        <v>0</v>
      </c>
      <c r="AB237" s="309">
        <f t="shared" si="102"/>
        <v>0</v>
      </c>
      <c r="AC237" s="309">
        <f t="shared" si="103"/>
        <v>0</v>
      </c>
      <c r="AD237" s="309">
        <f t="shared" si="104"/>
        <v>0</v>
      </c>
      <c r="AE237" s="309">
        <f t="shared" si="105"/>
        <v>0</v>
      </c>
      <c r="AF237" s="309">
        <f t="shared" si="106"/>
        <v>0</v>
      </c>
      <c r="AG237" s="309">
        <f t="shared" si="107"/>
        <v>0</v>
      </c>
      <c r="AH237" s="310">
        <f t="shared" si="108"/>
        <v>0</v>
      </c>
      <c r="AI237" s="311">
        <f t="shared" si="109"/>
        <v>0</v>
      </c>
    </row>
    <row r="238" spans="3:35" hidden="1" outlineLevel="1" x14ac:dyDescent="0.4">
      <c r="C238" s="293"/>
      <c r="D238" s="293"/>
      <c r="E238" s="322"/>
      <c r="F238" s="330">
        <f>F237</f>
        <v>3</v>
      </c>
      <c r="G238" s="330" t="s">
        <v>257</v>
      </c>
      <c r="H238" s="296">
        <f>H237</f>
        <v>15000</v>
      </c>
      <c r="I238" s="297" t="s">
        <v>259</v>
      </c>
      <c r="J238" s="298">
        <f t="shared" ref="J238:U238" si="153">+J116*0.5</f>
        <v>0</v>
      </c>
      <c r="K238" s="299">
        <f t="shared" si="153"/>
        <v>0</v>
      </c>
      <c r="L238" s="299">
        <f t="shared" si="153"/>
        <v>0</v>
      </c>
      <c r="M238" s="299">
        <f t="shared" si="153"/>
        <v>0</v>
      </c>
      <c r="N238" s="299">
        <f t="shared" si="153"/>
        <v>0</v>
      </c>
      <c r="O238" s="299">
        <f t="shared" si="153"/>
        <v>0</v>
      </c>
      <c r="P238" s="299">
        <f t="shared" si="153"/>
        <v>0</v>
      </c>
      <c r="Q238" s="299">
        <f t="shared" si="153"/>
        <v>0</v>
      </c>
      <c r="R238" s="299">
        <f t="shared" si="153"/>
        <v>0</v>
      </c>
      <c r="S238" s="299">
        <f t="shared" si="153"/>
        <v>0</v>
      </c>
      <c r="T238" s="299">
        <f t="shared" si="153"/>
        <v>0</v>
      </c>
      <c r="U238" s="301">
        <f t="shared" si="153"/>
        <v>0</v>
      </c>
      <c r="V238" s="302">
        <f t="shared" si="97"/>
        <v>0</v>
      </c>
      <c r="W238" s="298">
        <f t="shared" si="111"/>
        <v>0</v>
      </c>
      <c r="X238" s="299">
        <f t="shared" si="98"/>
        <v>0</v>
      </c>
      <c r="Y238" s="299">
        <f t="shared" si="99"/>
        <v>0</v>
      </c>
      <c r="Z238" s="299">
        <f t="shared" si="100"/>
        <v>0</v>
      </c>
      <c r="AA238" s="299">
        <f t="shared" si="101"/>
        <v>0</v>
      </c>
      <c r="AB238" s="299">
        <f t="shared" si="102"/>
        <v>0</v>
      </c>
      <c r="AC238" s="299">
        <f t="shared" si="103"/>
        <v>0</v>
      </c>
      <c r="AD238" s="299">
        <f t="shared" si="104"/>
        <v>0</v>
      </c>
      <c r="AE238" s="299">
        <f t="shared" si="105"/>
        <v>0</v>
      </c>
      <c r="AF238" s="299">
        <f t="shared" si="106"/>
        <v>0</v>
      </c>
      <c r="AG238" s="299">
        <f t="shared" si="107"/>
        <v>0</v>
      </c>
      <c r="AH238" s="301">
        <f t="shared" si="108"/>
        <v>0</v>
      </c>
      <c r="AI238" s="302">
        <f t="shared" si="109"/>
        <v>0</v>
      </c>
    </row>
    <row r="239" spans="3:35" hidden="1" outlineLevel="1" x14ac:dyDescent="0.4">
      <c r="C239" s="293"/>
      <c r="D239" s="303"/>
      <c r="E239" s="319" t="s">
        <v>280</v>
      </c>
      <c r="F239" s="330">
        <v>2</v>
      </c>
      <c r="G239" s="330" t="s">
        <v>257</v>
      </c>
      <c r="H239" s="306">
        <v>30000</v>
      </c>
      <c r="I239" s="307" t="s">
        <v>258</v>
      </c>
      <c r="J239" s="308">
        <f t="shared" ref="J239:U239" si="154">+J117*0.5</f>
        <v>0</v>
      </c>
      <c r="K239" s="309">
        <f t="shared" si="154"/>
        <v>0</v>
      </c>
      <c r="L239" s="309">
        <f t="shared" si="154"/>
        <v>0</v>
      </c>
      <c r="M239" s="309">
        <f t="shared" si="154"/>
        <v>0</v>
      </c>
      <c r="N239" s="309">
        <f t="shared" si="154"/>
        <v>0</v>
      </c>
      <c r="O239" s="309">
        <f t="shared" si="154"/>
        <v>0</v>
      </c>
      <c r="P239" s="309">
        <f t="shared" si="154"/>
        <v>0</v>
      </c>
      <c r="Q239" s="309">
        <f t="shared" si="154"/>
        <v>0</v>
      </c>
      <c r="R239" s="309">
        <f t="shared" si="154"/>
        <v>0</v>
      </c>
      <c r="S239" s="309">
        <f t="shared" si="154"/>
        <v>0</v>
      </c>
      <c r="T239" s="309">
        <f t="shared" si="154"/>
        <v>0</v>
      </c>
      <c r="U239" s="310">
        <f t="shared" si="154"/>
        <v>0</v>
      </c>
      <c r="V239" s="311">
        <f t="shared" si="97"/>
        <v>0</v>
      </c>
      <c r="W239" s="308">
        <f t="shared" si="111"/>
        <v>0</v>
      </c>
      <c r="X239" s="309">
        <f t="shared" si="98"/>
        <v>0</v>
      </c>
      <c r="Y239" s="309">
        <f t="shared" si="99"/>
        <v>0</v>
      </c>
      <c r="Z239" s="309">
        <f t="shared" si="100"/>
        <v>0</v>
      </c>
      <c r="AA239" s="309">
        <f t="shared" si="101"/>
        <v>0</v>
      </c>
      <c r="AB239" s="309">
        <f t="shared" si="102"/>
        <v>0</v>
      </c>
      <c r="AC239" s="309">
        <f t="shared" si="103"/>
        <v>0</v>
      </c>
      <c r="AD239" s="309">
        <f t="shared" si="104"/>
        <v>0</v>
      </c>
      <c r="AE239" s="309">
        <f t="shared" si="105"/>
        <v>0</v>
      </c>
      <c r="AF239" s="309">
        <f t="shared" si="106"/>
        <v>0</v>
      </c>
      <c r="AG239" s="309">
        <f t="shared" si="107"/>
        <v>0</v>
      </c>
      <c r="AH239" s="310">
        <f t="shared" si="108"/>
        <v>0</v>
      </c>
      <c r="AI239" s="311">
        <f t="shared" si="109"/>
        <v>0</v>
      </c>
    </row>
    <row r="240" spans="3:35" hidden="1" outlineLevel="1" x14ac:dyDescent="0.4">
      <c r="C240" s="293"/>
      <c r="D240" s="293"/>
      <c r="E240" s="322"/>
      <c r="F240" s="331">
        <f>F239</f>
        <v>2</v>
      </c>
      <c r="G240" s="331" t="s">
        <v>257</v>
      </c>
      <c r="H240" s="296">
        <f>H239</f>
        <v>30000</v>
      </c>
      <c r="I240" s="297" t="s">
        <v>259</v>
      </c>
      <c r="J240" s="298">
        <f t="shared" ref="J240:U240" si="155">+J118*0.5</f>
        <v>0</v>
      </c>
      <c r="K240" s="299">
        <f t="shared" si="155"/>
        <v>0</v>
      </c>
      <c r="L240" s="299">
        <f t="shared" si="155"/>
        <v>0</v>
      </c>
      <c r="M240" s="299">
        <f t="shared" si="155"/>
        <v>0</v>
      </c>
      <c r="N240" s="299">
        <f t="shared" si="155"/>
        <v>0</v>
      </c>
      <c r="O240" s="299">
        <f t="shared" si="155"/>
        <v>0</v>
      </c>
      <c r="P240" s="299">
        <f t="shared" si="155"/>
        <v>0</v>
      </c>
      <c r="Q240" s="299">
        <f t="shared" si="155"/>
        <v>0</v>
      </c>
      <c r="R240" s="299">
        <f t="shared" si="155"/>
        <v>0</v>
      </c>
      <c r="S240" s="299">
        <f t="shared" si="155"/>
        <v>0</v>
      </c>
      <c r="T240" s="299">
        <f t="shared" si="155"/>
        <v>0</v>
      </c>
      <c r="U240" s="301">
        <f t="shared" si="155"/>
        <v>0</v>
      </c>
      <c r="V240" s="302">
        <f t="shared" si="97"/>
        <v>0</v>
      </c>
      <c r="W240" s="298">
        <f t="shared" si="111"/>
        <v>0</v>
      </c>
      <c r="X240" s="299">
        <f t="shared" si="98"/>
        <v>0</v>
      </c>
      <c r="Y240" s="299">
        <f t="shared" si="99"/>
        <v>0</v>
      </c>
      <c r="Z240" s="299">
        <f t="shared" si="100"/>
        <v>0</v>
      </c>
      <c r="AA240" s="299">
        <f t="shared" si="101"/>
        <v>0</v>
      </c>
      <c r="AB240" s="299">
        <f t="shared" si="102"/>
        <v>0</v>
      </c>
      <c r="AC240" s="299">
        <f t="shared" si="103"/>
        <v>0</v>
      </c>
      <c r="AD240" s="299">
        <f t="shared" si="104"/>
        <v>0</v>
      </c>
      <c r="AE240" s="299">
        <f t="shared" si="105"/>
        <v>0</v>
      </c>
      <c r="AF240" s="299">
        <f t="shared" si="106"/>
        <v>0</v>
      </c>
      <c r="AG240" s="299">
        <f t="shared" si="107"/>
        <v>0</v>
      </c>
      <c r="AH240" s="301">
        <f t="shared" si="108"/>
        <v>0</v>
      </c>
      <c r="AI240" s="302">
        <f t="shared" si="109"/>
        <v>0</v>
      </c>
    </row>
    <row r="241" spans="3:36" hidden="1" outlineLevel="1" x14ac:dyDescent="0.4">
      <c r="C241" s="293"/>
      <c r="D241" s="303"/>
      <c r="E241" s="319" t="s">
        <v>281</v>
      </c>
      <c r="F241" s="320">
        <v>1</v>
      </c>
      <c r="G241" s="320" t="s">
        <v>257</v>
      </c>
      <c r="H241" s="306">
        <v>30000</v>
      </c>
      <c r="I241" s="307" t="s">
        <v>258</v>
      </c>
      <c r="J241" s="308">
        <f t="shared" ref="J241:U241" si="156">+J119*0.5</f>
        <v>0</v>
      </c>
      <c r="K241" s="309">
        <f t="shared" si="156"/>
        <v>0</v>
      </c>
      <c r="L241" s="309">
        <f t="shared" si="156"/>
        <v>0</v>
      </c>
      <c r="M241" s="309">
        <f t="shared" si="156"/>
        <v>0</v>
      </c>
      <c r="N241" s="309">
        <f t="shared" si="156"/>
        <v>0</v>
      </c>
      <c r="O241" s="309">
        <f t="shared" si="156"/>
        <v>0</v>
      </c>
      <c r="P241" s="309">
        <f t="shared" si="156"/>
        <v>0</v>
      </c>
      <c r="Q241" s="309">
        <f t="shared" si="156"/>
        <v>0</v>
      </c>
      <c r="R241" s="309">
        <f t="shared" si="156"/>
        <v>0</v>
      </c>
      <c r="S241" s="309">
        <f t="shared" si="156"/>
        <v>0</v>
      </c>
      <c r="T241" s="309">
        <f t="shared" si="156"/>
        <v>0</v>
      </c>
      <c r="U241" s="310">
        <f t="shared" si="156"/>
        <v>0</v>
      </c>
      <c r="V241" s="311">
        <f t="shared" si="97"/>
        <v>0</v>
      </c>
      <c r="W241" s="308">
        <f t="shared" si="111"/>
        <v>0</v>
      </c>
      <c r="X241" s="309">
        <f t="shared" si="98"/>
        <v>0</v>
      </c>
      <c r="Y241" s="309">
        <f t="shared" si="99"/>
        <v>0</v>
      </c>
      <c r="Z241" s="309">
        <f t="shared" si="100"/>
        <v>0</v>
      </c>
      <c r="AA241" s="309">
        <f t="shared" si="101"/>
        <v>0</v>
      </c>
      <c r="AB241" s="309">
        <f t="shared" si="102"/>
        <v>0</v>
      </c>
      <c r="AC241" s="309">
        <f t="shared" si="103"/>
        <v>0</v>
      </c>
      <c r="AD241" s="309">
        <f t="shared" si="104"/>
        <v>0</v>
      </c>
      <c r="AE241" s="309">
        <f t="shared" si="105"/>
        <v>0</v>
      </c>
      <c r="AF241" s="309">
        <f t="shared" si="106"/>
        <v>0</v>
      </c>
      <c r="AG241" s="309">
        <f t="shared" si="107"/>
        <v>0</v>
      </c>
      <c r="AH241" s="310">
        <f t="shared" si="108"/>
        <v>0</v>
      </c>
      <c r="AI241" s="311">
        <f t="shared" si="109"/>
        <v>0</v>
      </c>
    </row>
    <row r="242" spans="3:36" hidden="1" outlineLevel="1" x14ac:dyDescent="0.4">
      <c r="C242" s="332"/>
      <c r="D242" s="293"/>
      <c r="E242" s="294"/>
      <c r="F242" s="333">
        <f>F241</f>
        <v>1</v>
      </c>
      <c r="G242" s="333" t="s">
        <v>257</v>
      </c>
      <c r="H242" s="296">
        <f>H241</f>
        <v>30000</v>
      </c>
      <c r="I242" s="297" t="s">
        <v>259</v>
      </c>
      <c r="J242" s="298">
        <f t="shared" ref="J242:U242" si="157">+J120*0.5</f>
        <v>0</v>
      </c>
      <c r="K242" s="299">
        <f t="shared" si="157"/>
        <v>0</v>
      </c>
      <c r="L242" s="299">
        <f t="shared" si="157"/>
        <v>0</v>
      </c>
      <c r="M242" s="299">
        <f t="shared" si="157"/>
        <v>0</v>
      </c>
      <c r="N242" s="299">
        <f t="shared" si="157"/>
        <v>0</v>
      </c>
      <c r="O242" s="299">
        <f t="shared" si="157"/>
        <v>0</v>
      </c>
      <c r="P242" s="299">
        <f t="shared" si="157"/>
        <v>0</v>
      </c>
      <c r="Q242" s="299">
        <f t="shared" si="157"/>
        <v>0</v>
      </c>
      <c r="R242" s="299">
        <f t="shared" si="157"/>
        <v>0</v>
      </c>
      <c r="S242" s="299">
        <f t="shared" si="157"/>
        <v>0</v>
      </c>
      <c r="T242" s="299">
        <f t="shared" si="157"/>
        <v>0</v>
      </c>
      <c r="U242" s="301">
        <f t="shared" si="157"/>
        <v>0</v>
      </c>
      <c r="V242" s="302">
        <f t="shared" si="97"/>
        <v>0</v>
      </c>
      <c r="W242" s="298">
        <f t="shared" si="111"/>
        <v>0</v>
      </c>
      <c r="X242" s="299">
        <f t="shared" si="98"/>
        <v>0</v>
      </c>
      <c r="Y242" s="299">
        <f t="shared" si="99"/>
        <v>0</v>
      </c>
      <c r="Z242" s="299">
        <f t="shared" si="100"/>
        <v>0</v>
      </c>
      <c r="AA242" s="299">
        <f t="shared" si="101"/>
        <v>0</v>
      </c>
      <c r="AB242" s="299">
        <f t="shared" si="102"/>
        <v>0</v>
      </c>
      <c r="AC242" s="299">
        <f t="shared" si="103"/>
        <v>0</v>
      </c>
      <c r="AD242" s="299">
        <f t="shared" si="104"/>
        <v>0</v>
      </c>
      <c r="AE242" s="299">
        <f t="shared" si="105"/>
        <v>0</v>
      </c>
      <c r="AF242" s="299">
        <f t="shared" si="106"/>
        <v>0</v>
      </c>
      <c r="AG242" s="299">
        <f t="shared" si="107"/>
        <v>0</v>
      </c>
      <c r="AH242" s="301">
        <f t="shared" si="108"/>
        <v>0</v>
      </c>
      <c r="AI242" s="302">
        <f t="shared" si="109"/>
        <v>0</v>
      </c>
    </row>
    <row r="243" spans="3:36" ht="19.2" collapsed="1" x14ac:dyDescent="0.4">
      <c r="C243" s="332"/>
      <c r="D243" s="334"/>
      <c r="F243" s="335" t="s">
        <v>282</v>
      </c>
      <c r="G243" s="335" t="s">
        <v>257</v>
      </c>
      <c r="H243" s="336" t="s">
        <v>96</v>
      </c>
      <c r="I243" s="337" t="s">
        <v>253</v>
      </c>
      <c r="J243" s="338">
        <f>SUMIF($I$195:$I$242,$I$243,J$195:J$242)</f>
        <v>0</v>
      </c>
      <c r="K243" s="339">
        <f t="shared" ref="K243:AH243" si="158">SUMIF($I$195:$I$242,$I$243,K$195:K$242)</f>
        <v>7</v>
      </c>
      <c r="L243" s="339">
        <f t="shared" si="158"/>
        <v>7</v>
      </c>
      <c r="M243" s="339">
        <f t="shared" si="158"/>
        <v>7</v>
      </c>
      <c r="N243" s="339">
        <f t="shared" si="158"/>
        <v>7</v>
      </c>
      <c r="O243" s="339">
        <f t="shared" si="158"/>
        <v>7</v>
      </c>
      <c r="P243" s="339">
        <f t="shared" si="158"/>
        <v>7</v>
      </c>
      <c r="Q243" s="339">
        <f t="shared" si="158"/>
        <v>6.5</v>
      </c>
      <c r="R243" s="339">
        <f t="shared" si="158"/>
        <v>6.5</v>
      </c>
      <c r="S243" s="339">
        <f t="shared" si="158"/>
        <v>6.5</v>
      </c>
      <c r="T243" s="339">
        <f t="shared" si="158"/>
        <v>6.5</v>
      </c>
      <c r="U243" s="340">
        <f t="shared" si="158"/>
        <v>6.5</v>
      </c>
      <c r="V243" s="318">
        <f t="shared" si="97"/>
        <v>74.5</v>
      </c>
      <c r="W243" s="338">
        <f t="shared" si="158"/>
        <v>0</v>
      </c>
      <c r="X243" s="339">
        <f t="shared" si="158"/>
        <v>554000</v>
      </c>
      <c r="Y243" s="339">
        <f t="shared" si="158"/>
        <v>554000</v>
      </c>
      <c r="Z243" s="339">
        <f t="shared" si="158"/>
        <v>554000</v>
      </c>
      <c r="AA243" s="339">
        <f t="shared" si="158"/>
        <v>554000</v>
      </c>
      <c r="AB243" s="339">
        <f t="shared" si="158"/>
        <v>554000</v>
      </c>
      <c r="AC243" s="339">
        <f t="shared" si="158"/>
        <v>554000</v>
      </c>
      <c r="AD243" s="339">
        <f t="shared" si="158"/>
        <v>544000</v>
      </c>
      <c r="AE243" s="339">
        <f t="shared" si="158"/>
        <v>549000</v>
      </c>
      <c r="AF243" s="339">
        <f t="shared" si="158"/>
        <v>549000</v>
      </c>
      <c r="AG243" s="339">
        <f t="shared" si="158"/>
        <v>549000</v>
      </c>
      <c r="AH243" s="340">
        <f t="shared" si="158"/>
        <v>549000</v>
      </c>
      <c r="AI243" s="318">
        <f t="shared" si="109"/>
        <v>6064000</v>
      </c>
    </row>
    <row r="244" spans="3:36" ht="19.2" x14ac:dyDescent="0.4">
      <c r="C244" s="332"/>
      <c r="D244" s="334" t="s">
        <v>284</v>
      </c>
      <c r="F244" s="335" t="s">
        <v>282</v>
      </c>
      <c r="G244" s="335" t="s">
        <v>257</v>
      </c>
      <c r="H244" s="341"/>
      <c r="I244" s="342" t="s">
        <v>255</v>
      </c>
      <c r="J244" s="343">
        <f>SUMIF($I$195:$I$242,$I$244,J$195:J$242)</f>
        <v>2.5</v>
      </c>
      <c r="K244" s="344">
        <f t="shared" ref="K244:AH244" si="159">SUMIF($I$195:$I$242,$I$244,K$195:K$242)</f>
        <v>1</v>
      </c>
      <c r="L244" s="344">
        <f t="shared" si="159"/>
        <v>1.5</v>
      </c>
      <c r="M244" s="344">
        <f t="shared" si="159"/>
        <v>6.5</v>
      </c>
      <c r="N244" s="344">
        <f t="shared" si="159"/>
        <v>6.5</v>
      </c>
      <c r="O244" s="344">
        <f t="shared" si="159"/>
        <v>4.5</v>
      </c>
      <c r="P244" s="344">
        <f t="shared" si="159"/>
        <v>1.5</v>
      </c>
      <c r="Q244" s="344">
        <f t="shared" si="159"/>
        <v>1</v>
      </c>
      <c r="R244" s="344">
        <f t="shared" si="159"/>
        <v>1</v>
      </c>
      <c r="S244" s="344">
        <f t="shared" si="159"/>
        <v>1</v>
      </c>
      <c r="T244" s="344">
        <f t="shared" si="159"/>
        <v>1</v>
      </c>
      <c r="U244" s="345">
        <f t="shared" si="159"/>
        <v>1</v>
      </c>
      <c r="V244" s="302">
        <f t="shared" si="97"/>
        <v>29</v>
      </c>
      <c r="W244" s="343">
        <f t="shared" si="159"/>
        <v>193000</v>
      </c>
      <c r="X244" s="344">
        <f t="shared" si="159"/>
        <v>20000</v>
      </c>
      <c r="Y244" s="344">
        <f t="shared" si="159"/>
        <v>30000</v>
      </c>
      <c r="Z244" s="344">
        <f t="shared" si="159"/>
        <v>240000</v>
      </c>
      <c r="AA244" s="344">
        <f t="shared" si="159"/>
        <v>240000</v>
      </c>
      <c r="AB244" s="344">
        <f t="shared" si="159"/>
        <v>240000</v>
      </c>
      <c r="AC244" s="344">
        <f t="shared" si="159"/>
        <v>360000</v>
      </c>
      <c r="AD244" s="344">
        <f t="shared" si="159"/>
        <v>246000</v>
      </c>
      <c r="AE244" s="344">
        <f t="shared" si="159"/>
        <v>20000</v>
      </c>
      <c r="AF244" s="344">
        <f t="shared" si="159"/>
        <v>20000</v>
      </c>
      <c r="AG244" s="344">
        <f t="shared" si="159"/>
        <v>20000</v>
      </c>
      <c r="AH244" s="345">
        <f t="shared" si="159"/>
        <v>20000</v>
      </c>
      <c r="AI244" s="302">
        <f t="shared" si="109"/>
        <v>1649000</v>
      </c>
    </row>
    <row r="245" spans="3:36" x14ac:dyDescent="0.4">
      <c r="C245" s="346"/>
      <c r="D245" s="347"/>
      <c r="E245" s="348"/>
      <c r="F245" s="349" t="s">
        <v>285</v>
      </c>
      <c r="G245" s="349"/>
      <c r="H245" s="350" t="s">
        <v>286</v>
      </c>
      <c r="I245" s="351" t="s">
        <v>253</v>
      </c>
      <c r="J245" s="352">
        <f t="shared" ref="J245:U245" si="160">+$H195*J195+$H197*J197+$H199*J199+$H201*J201+$H203*J203+$H205*J205+$H207*J207+$H209*J209+$H211*J211+$H213*J213+$H215*J215+$H217*J217+$H219*J219+$H221*J221+$H223*J223+$H225*J225+$H227*J227+$H229*J229+$H231*J231+$H233*J233+$H235*J235+$H237*J237+$H239*J239+$H241*J241</f>
        <v>0</v>
      </c>
      <c r="K245" s="353">
        <f t="shared" si="160"/>
        <v>554000</v>
      </c>
      <c r="L245" s="353">
        <f t="shared" si="160"/>
        <v>554000</v>
      </c>
      <c r="M245" s="353">
        <f t="shared" si="160"/>
        <v>554000</v>
      </c>
      <c r="N245" s="353">
        <f t="shared" si="160"/>
        <v>554000</v>
      </c>
      <c r="O245" s="353">
        <f t="shared" si="160"/>
        <v>554000</v>
      </c>
      <c r="P245" s="353">
        <f t="shared" si="160"/>
        <v>554000</v>
      </c>
      <c r="Q245" s="353">
        <f t="shared" si="160"/>
        <v>544000</v>
      </c>
      <c r="R245" s="353">
        <f t="shared" si="160"/>
        <v>549000</v>
      </c>
      <c r="S245" s="353">
        <f t="shared" si="160"/>
        <v>549000</v>
      </c>
      <c r="T245" s="353">
        <f t="shared" si="160"/>
        <v>549000</v>
      </c>
      <c r="U245" s="354">
        <f t="shared" si="160"/>
        <v>549000</v>
      </c>
      <c r="V245" s="355">
        <f t="shared" si="97"/>
        <v>6064000</v>
      </c>
      <c r="W245" s="631">
        <v>240000</v>
      </c>
      <c r="X245" s="631">
        <v>240000</v>
      </c>
      <c r="Y245" s="631">
        <v>240000</v>
      </c>
      <c r="Z245" s="631">
        <v>240000</v>
      </c>
      <c r="AA245" s="631">
        <v>240000</v>
      </c>
      <c r="AB245" s="631">
        <v>240000</v>
      </c>
      <c r="AC245" s="631">
        <v>360000</v>
      </c>
      <c r="AD245" s="631">
        <v>360000</v>
      </c>
      <c r="AE245" s="631">
        <v>360000</v>
      </c>
      <c r="AF245" s="631">
        <v>360000</v>
      </c>
      <c r="AG245" s="631">
        <v>360000</v>
      </c>
      <c r="AH245" s="631">
        <v>360000</v>
      </c>
      <c r="AI245" s="355"/>
      <c r="AJ245" s="630" t="s">
        <v>425</v>
      </c>
    </row>
    <row r="246" spans="3:36" x14ac:dyDescent="0.4">
      <c r="C246" s="346"/>
      <c r="D246" s="347"/>
      <c r="E246" s="348"/>
      <c r="F246" s="349" t="s">
        <v>285</v>
      </c>
      <c r="G246" s="349"/>
      <c r="H246" s="356"/>
      <c r="I246" s="357" t="s">
        <v>255</v>
      </c>
      <c r="J246" s="358">
        <f t="shared" ref="J246:U246" si="161">+$H196*J196+$H198*J198+$H200*J200+$H202*J202+$H204*J204+$H206*J206+$H208*J208+$H210*J210+$H212*J212+$H214*J214+$H216*J216+$H218*J218+$H220*J220+$H222*J222+$H224*J224+$H226*J226+$H228*J228+$H230*J230+$H232*J232+$H234*J234+$H236*J236+$H238*J238+$H240*J240+$H242*J242</f>
        <v>204000</v>
      </c>
      <c r="K246" s="359">
        <f t="shared" si="161"/>
        <v>20000</v>
      </c>
      <c r="L246" s="359">
        <f t="shared" si="161"/>
        <v>30000</v>
      </c>
      <c r="M246" s="359">
        <f t="shared" si="161"/>
        <v>605000</v>
      </c>
      <c r="N246" s="359">
        <f t="shared" si="161"/>
        <v>350000</v>
      </c>
      <c r="O246" s="359">
        <f t="shared" si="161"/>
        <v>310000</v>
      </c>
      <c r="P246" s="359">
        <f t="shared" si="161"/>
        <v>30000</v>
      </c>
      <c r="Q246" s="359">
        <f t="shared" si="161"/>
        <v>20000</v>
      </c>
      <c r="R246" s="359">
        <f t="shared" si="161"/>
        <v>20000</v>
      </c>
      <c r="S246" s="359">
        <f t="shared" si="161"/>
        <v>20000</v>
      </c>
      <c r="T246" s="359">
        <f t="shared" si="161"/>
        <v>20000</v>
      </c>
      <c r="U246" s="360">
        <f t="shared" si="161"/>
        <v>20000</v>
      </c>
      <c r="V246" s="361">
        <f t="shared" si="97"/>
        <v>1649000</v>
      </c>
      <c r="W246" s="636">
        <f>+W244-W245</f>
        <v>-47000</v>
      </c>
      <c r="X246" s="632">
        <f t="shared" ref="X246:AH246" si="162">+X244-X245</f>
        <v>-220000</v>
      </c>
      <c r="Y246" s="632">
        <f t="shared" si="162"/>
        <v>-210000</v>
      </c>
      <c r="Z246" s="632">
        <f t="shared" si="162"/>
        <v>0</v>
      </c>
      <c r="AA246" s="632">
        <f t="shared" si="162"/>
        <v>0</v>
      </c>
      <c r="AB246" s="632">
        <f t="shared" si="162"/>
        <v>0</v>
      </c>
      <c r="AC246" s="632">
        <f t="shared" si="162"/>
        <v>0</v>
      </c>
      <c r="AD246" s="632">
        <f t="shared" si="162"/>
        <v>-114000</v>
      </c>
      <c r="AE246" s="632">
        <f t="shared" si="162"/>
        <v>-340000</v>
      </c>
      <c r="AF246" s="632">
        <f t="shared" si="162"/>
        <v>-340000</v>
      </c>
      <c r="AG246" s="632">
        <f t="shared" si="162"/>
        <v>-340000</v>
      </c>
      <c r="AH246" s="633">
        <f t="shared" si="162"/>
        <v>-340000</v>
      </c>
      <c r="AI246" s="361"/>
    </row>
  </sheetData>
  <autoFilter ref="C72:V124" xr:uid="{23E99EFD-6DBA-4D76-A334-4CBA2B90D8F0}"/>
  <mergeCells count="6">
    <mergeCell ref="J6:V6"/>
    <mergeCell ref="J71:V71"/>
    <mergeCell ref="J135:V135"/>
    <mergeCell ref="W135:AI135"/>
    <mergeCell ref="J193:V193"/>
    <mergeCell ref="W193:AI193"/>
  </mergeCells>
  <phoneticPr fontId="4"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C25F6-2061-4E66-A725-07BA08D7E8BE}">
  <sheetPr codeName="Sheet14">
    <tabColor rgb="FF92D050"/>
  </sheetPr>
  <dimension ref="A1:AK84"/>
  <sheetViews>
    <sheetView showGridLines="0" showZeros="0" topLeftCell="B2" zoomScale="85" zoomScaleNormal="85" workbookViewId="0">
      <selection activeCell="G51" sqref="G51"/>
    </sheetView>
  </sheetViews>
  <sheetFormatPr defaultColWidth="8.8984375" defaultRowHeight="17.399999999999999" outlineLevelRow="1" outlineLevelCol="1" x14ac:dyDescent="0.4"/>
  <cols>
    <col min="1" max="1" width="8.8984375" style="38" hidden="1" customWidth="1" outlineLevel="1"/>
    <col min="2" max="2" width="3.5" style="38" customWidth="1" collapsed="1"/>
    <col min="3" max="4" width="8.8984375" style="38"/>
    <col min="5" max="5" width="24.5" style="38" customWidth="1"/>
    <col min="6" max="7" width="22.5" style="38" hidden="1" customWidth="1" outlineLevel="1"/>
    <col min="8" max="8" width="12.09765625" style="5" customWidth="1" collapsed="1"/>
    <col min="9" max="9" width="10.5" style="266" customWidth="1"/>
    <col min="10" max="21" width="10.5" style="38" customWidth="1"/>
    <col min="22" max="22" width="10.5" style="267" customWidth="1"/>
    <col min="23" max="23" width="8.8984375" style="38" customWidth="1"/>
    <col min="24" max="16384" width="8.8984375" style="38"/>
  </cols>
  <sheetData>
    <row r="1" spans="1:37" ht="33" x14ac:dyDescent="0.4">
      <c r="C1" s="265" t="s">
        <v>379</v>
      </c>
    </row>
    <row r="2" spans="1:37" ht="21" x14ac:dyDescent="0.4">
      <c r="C2" s="268" t="s">
        <v>380</v>
      </c>
      <c r="V2" s="269"/>
    </row>
    <row r="3" spans="1:37" ht="21" x14ac:dyDescent="0.4">
      <c r="C3" s="268" t="s">
        <v>383</v>
      </c>
      <c r="V3" s="269"/>
    </row>
    <row r="4" spans="1:37" ht="21" x14ac:dyDescent="0.4">
      <c r="C4" s="268"/>
      <c r="U4" s="603" t="s">
        <v>392</v>
      </c>
      <c r="V4" s="269"/>
      <c r="AI4" s="603" t="s">
        <v>392</v>
      </c>
    </row>
    <row r="5" spans="1:37" x14ac:dyDescent="0.4">
      <c r="C5" s="270"/>
      <c r="D5" s="270"/>
      <c r="E5" s="271"/>
      <c r="F5" s="272"/>
      <c r="G5" s="272"/>
      <c r="H5" s="273"/>
      <c r="I5" s="270"/>
      <c r="J5" s="1916" t="s">
        <v>393</v>
      </c>
      <c r="K5" s="1917"/>
      <c r="L5" s="1917"/>
      <c r="M5" s="1917"/>
      <c r="N5" s="1917"/>
      <c r="O5" s="1917"/>
      <c r="P5" s="1917"/>
      <c r="Q5" s="1917"/>
      <c r="R5" s="1917"/>
      <c r="S5" s="1917"/>
      <c r="T5" s="1917"/>
      <c r="U5" s="1917"/>
      <c r="V5" s="1915"/>
      <c r="W5" s="270" t="s">
        <v>302</v>
      </c>
      <c r="X5" s="1916" t="s">
        <v>394</v>
      </c>
      <c r="Y5" s="1917"/>
      <c r="Z5" s="1917"/>
      <c r="AA5" s="1917"/>
      <c r="AB5" s="1917"/>
      <c r="AC5" s="1917"/>
      <c r="AD5" s="1917"/>
      <c r="AE5" s="1917"/>
      <c r="AF5" s="1917"/>
      <c r="AG5" s="1917"/>
      <c r="AH5" s="1917"/>
      <c r="AI5" s="1917"/>
      <c r="AJ5" s="1915"/>
      <c r="AK5" s="270" t="s">
        <v>302</v>
      </c>
    </row>
    <row r="6" spans="1:37" x14ac:dyDescent="0.4">
      <c r="A6" s="274" t="s">
        <v>238</v>
      </c>
      <c r="C6" s="275" t="s">
        <v>239</v>
      </c>
      <c r="D6" s="275" t="s">
        <v>240</v>
      </c>
      <c r="E6" s="276" t="s">
        <v>241</v>
      </c>
      <c r="F6" s="277" t="s">
        <v>242</v>
      </c>
      <c r="G6" s="277" t="s">
        <v>243</v>
      </c>
      <c r="H6" s="278" t="s">
        <v>244</v>
      </c>
      <c r="I6" s="279" t="s">
        <v>245</v>
      </c>
      <c r="J6" s="279" t="s">
        <v>246</v>
      </c>
      <c r="K6" s="280" t="s">
        <v>247</v>
      </c>
      <c r="L6" s="280" t="s">
        <v>177</v>
      </c>
      <c r="M6" s="280" t="s">
        <v>178</v>
      </c>
      <c r="N6" s="280" t="s">
        <v>179</v>
      </c>
      <c r="O6" s="280" t="s">
        <v>180</v>
      </c>
      <c r="P6" s="280" t="s">
        <v>181</v>
      </c>
      <c r="Q6" s="280" t="s">
        <v>182</v>
      </c>
      <c r="R6" s="280" t="s">
        <v>183</v>
      </c>
      <c r="S6" s="280" t="s">
        <v>184</v>
      </c>
      <c r="T6" s="280" t="s">
        <v>185</v>
      </c>
      <c r="U6" s="281" t="s">
        <v>186</v>
      </c>
      <c r="V6" s="282" t="s">
        <v>390</v>
      </c>
      <c r="W6" s="279" t="s">
        <v>391</v>
      </c>
      <c r="X6" s="279" t="s">
        <v>246</v>
      </c>
      <c r="Y6" s="280" t="s">
        <v>247</v>
      </c>
      <c r="Z6" s="280" t="s">
        <v>177</v>
      </c>
      <c r="AA6" s="280" t="s">
        <v>178</v>
      </c>
      <c r="AB6" s="280" t="s">
        <v>179</v>
      </c>
      <c r="AC6" s="280" t="s">
        <v>180</v>
      </c>
      <c r="AD6" s="280" t="s">
        <v>181</v>
      </c>
      <c r="AE6" s="280" t="s">
        <v>182</v>
      </c>
      <c r="AF6" s="280" t="s">
        <v>183</v>
      </c>
      <c r="AG6" s="280" t="s">
        <v>184</v>
      </c>
      <c r="AH6" s="280" t="s">
        <v>185</v>
      </c>
      <c r="AI6" s="281" t="s">
        <v>186</v>
      </c>
      <c r="AJ6" s="282" t="s">
        <v>390</v>
      </c>
      <c r="AK6" s="279" t="s">
        <v>391</v>
      </c>
    </row>
    <row r="7" spans="1:37" x14ac:dyDescent="0.4">
      <c r="A7" s="38">
        <v>4</v>
      </c>
      <c r="C7" s="283" t="s">
        <v>249</v>
      </c>
      <c r="D7" s="283" t="s">
        <v>250</v>
      </c>
      <c r="E7" s="284" t="s">
        <v>251</v>
      </c>
      <c r="F7" s="285">
        <v>11</v>
      </c>
      <c r="G7" s="285" t="s">
        <v>252</v>
      </c>
      <c r="H7" s="286">
        <v>100000</v>
      </c>
      <c r="I7" s="287" t="s">
        <v>253</v>
      </c>
      <c r="J7" s="288">
        <f>ROUND($W7*W47,0)</f>
        <v>3</v>
      </c>
      <c r="K7" s="289">
        <f t="shared" ref="K7:T7" si="0">ROUND($W7*X47,0)</f>
        <v>7</v>
      </c>
      <c r="L7" s="289">
        <f t="shared" si="0"/>
        <v>4</v>
      </c>
      <c r="M7" s="289">
        <f t="shared" si="0"/>
        <v>3</v>
      </c>
      <c r="N7" s="289">
        <f t="shared" si="0"/>
        <v>3</v>
      </c>
      <c r="O7" s="289">
        <f t="shared" si="0"/>
        <v>4</v>
      </c>
      <c r="P7" s="289">
        <f t="shared" si="0"/>
        <v>4</v>
      </c>
      <c r="Q7" s="289">
        <f t="shared" si="0"/>
        <v>3</v>
      </c>
      <c r="R7" s="289">
        <f t="shared" si="0"/>
        <v>2</v>
      </c>
      <c r="S7" s="289">
        <f t="shared" si="0"/>
        <v>5</v>
      </c>
      <c r="T7" s="289">
        <f t="shared" si="0"/>
        <v>2</v>
      </c>
      <c r="U7" s="600">
        <f>ROUND($W7*AH47,0)-2</f>
        <v>1</v>
      </c>
      <c r="V7" s="572">
        <f t="shared" ref="V7:V40" si="1">SUM(J7:U7)</f>
        <v>41</v>
      </c>
      <c r="W7" s="597">
        <f>_xlfn.XLOOKUP($E7,'미래성장 요약(Case2)_240821'!$E$12:$E$49,'미래성장 요약(Case2)_240821'!$S$12:$S$49,0,0)</f>
        <v>41</v>
      </c>
      <c r="X7" s="288">
        <f>ROUND(+$AK7/12,0)</f>
        <v>3</v>
      </c>
      <c r="Y7" s="289">
        <f t="shared" ref="Y7:AI20" si="2">ROUND(+$AK7/12,0)</f>
        <v>3</v>
      </c>
      <c r="Z7" s="289">
        <f t="shared" si="2"/>
        <v>3</v>
      </c>
      <c r="AA7" s="289">
        <f t="shared" si="2"/>
        <v>3</v>
      </c>
      <c r="AB7" s="289">
        <f t="shared" si="2"/>
        <v>3</v>
      </c>
      <c r="AC7" s="289">
        <f t="shared" si="2"/>
        <v>3</v>
      </c>
      <c r="AD7" s="289">
        <f t="shared" si="2"/>
        <v>3</v>
      </c>
      <c r="AE7" s="604">
        <f>ROUND(+$AK7/12,0)+1</f>
        <v>4</v>
      </c>
      <c r="AF7" s="604">
        <f>ROUND(+$AK7/12,0)+1</f>
        <v>4</v>
      </c>
      <c r="AG7" s="604">
        <f>ROUND(+$AK7/12,0)+1</f>
        <v>4</v>
      </c>
      <c r="AH7" s="604">
        <f>ROUND(+$AK7/12,0)+1</f>
        <v>4</v>
      </c>
      <c r="AI7" s="600">
        <f>ROUND(+$AK7/12,0)+1</f>
        <v>4</v>
      </c>
      <c r="AJ7" s="572">
        <f t="shared" ref="AJ7:AJ40" si="3">SUM(X7:AI7)</f>
        <v>41</v>
      </c>
      <c r="AK7" s="597">
        <f>_xlfn.XLOOKUP($E7,'미래성장 요약(Case2)_240821'!$E$12:$E$49,'미래성장 요약(Case2)_240821'!$S$12:$S$49,0,0)</f>
        <v>41</v>
      </c>
    </row>
    <row r="8" spans="1:37" x14ac:dyDescent="0.4">
      <c r="A8" s="38">
        <v>6</v>
      </c>
      <c r="C8" s="293"/>
      <c r="D8" s="293"/>
      <c r="E8" s="304" t="s">
        <v>256</v>
      </c>
      <c r="F8" s="305">
        <v>10</v>
      </c>
      <c r="G8" s="305" t="s">
        <v>257</v>
      </c>
      <c r="H8" s="306">
        <v>30000</v>
      </c>
      <c r="I8" s="307" t="s">
        <v>258</v>
      </c>
      <c r="J8" s="571">
        <f t="shared" ref="J8:T8" si="4">ROUND($W8*W48,0)</f>
        <v>0</v>
      </c>
      <c r="K8" s="432">
        <f t="shared" si="4"/>
        <v>0</v>
      </c>
      <c r="L8" s="432">
        <f t="shared" si="4"/>
        <v>0</v>
      </c>
      <c r="M8" s="432">
        <f t="shared" si="4"/>
        <v>0</v>
      </c>
      <c r="N8" s="432">
        <f t="shared" si="4"/>
        <v>0</v>
      </c>
      <c r="O8" s="432">
        <f t="shared" si="4"/>
        <v>0</v>
      </c>
      <c r="P8" s="432">
        <f t="shared" si="4"/>
        <v>0</v>
      </c>
      <c r="Q8" s="432">
        <f t="shared" si="4"/>
        <v>0</v>
      </c>
      <c r="R8" s="432">
        <f t="shared" si="4"/>
        <v>0</v>
      </c>
      <c r="S8" s="432">
        <f t="shared" si="4"/>
        <v>0</v>
      </c>
      <c r="T8" s="432">
        <f t="shared" si="4"/>
        <v>0</v>
      </c>
      <c r="U8" s="602">
        <f>ROUND($W8*AH48,0)+3</f>
        <v>3</v>
      </c>
      <c r="V8" s="573">
        <f t="shared" si="1"/>
        <v>3</v>
      </c>
      <c r="W8" s="598">
        <f>_xlfn.XLOOKUP($E8,'미래성장 요약(Case2)_240821'!$E$12:$E$49,'미래성장 요약(Case2)_240821'!$S$12:$S$49,0,0)</f>
        <v>3</v>
      </c>
      <c r="X8" s="571">
        <f t="shared" ref="X8:X20" si="5">ROUND(+$AK8/12,0)</f>
        <v>0</v>
      </c>
      <c r="Y8" s="432">
        <f t="shared" si="2"/>
        <v>0</v>
      </c>
      <c r="Z8" s="432">
        <f t="shared" si="2"/>
        <v>0</v>
      </c>
      <c r="AA8" s="432">
        <f>ROUND(+$AK8/12,0)</f>
        <v>0</v>
      </c>
      <c r="AB8" s="432">
        <f t="shared" si="2"/>
        <v>0</v>
      </c>
      <c r="AC8" s="432">
        <f t="shared" si="2"/>
        <v>0</v>
      </c>
      <c r="AD8" s="432">
        <f t="shared" si="2"/>
        <v>0</v>
      </c>
      <c r="AE8" s="432">
        <f>ROUND(+$AK8/12,0)</f>
        <v>0</v>
      </c>
      <c r="AF8" s="432">
        <f t="shared" si="2"/>
        <v>0</v>
      </c>
      <c r="AG8" s="601">
        <f>ROUND(+$AK8/12,0)+1</f>
        <v>1</v>
      </c>
      <c r="AH8" s="601">
        <f>ROUND(+$AK8/12,0)+1</f>
        <v>1</v>
      </c>
      <c r="AI8" s="602">
        <f>ROUND(+$AK8/12,0)+1</f>
        <v>1</v>
      </c>
      <c r="AJ8" s="573">
        <f t="shared" si="3"/>
        <v>3</v>
      </c>
      <c r="AK8" s="598">
        <f>_xlfn.XLOOKUP($E8,'미래성장 요약(Case2)_240821'!$E$12:$E$49,'미래성장 요약(Case2)_240821'!$S$12:$S$49,0,0)</f>
        <v>3</v>
      </c>
    </row>
    <row r="9" spans="1:37" x14ac:dyDescent="0.4">
      <c r="A9" s="38">
        <v>8</v>
      </c>
      <c r="C9" s="293"/>
      <c r="D9" s="293"/>
      <c r="E9" s="304" t="s">
        <v>260</v>
      </c>
      <c r="F9" s="305">
        <v>10</v>
      </c>
      <c r="G9" s="305" t="s">
        <v>252</v>
      </c>
      <c r="H9" s="599">
        <v>94000</v>
      </c>
      <c r="I9" s="307" t="s">
        <v>258</v>
      </c>
      <c r="J9" s="571">
        <f t="shared" ref="J9:T9" si="6">ROUND($W9*W49,0)</f>
        <v>9</v>
      </c>
      <c r="K9" s="432">
        <f t="shared" si="6"/>
        <v>6</v>
      </c>
      <c r="L9" s="432">
        <f t="shared" si="6"/>
        <v>11</v>
      </c>
      <c r="M9" s="432">
        <f t="shared" si="6"/>
        <v>8</v>
      </c>
      <c r="N9" s="432">
        <f t="shared" si="6"/>
        <v>2</v>
      </c>
      <c r="O9" s="432">
        <f t="shared" si="6"/>
        <v>11</v>
      </c>
      <c r="P9" s="432">
        <f t="shared" si="6"/>
        <v>6</v>
      </c>
      <c r="Q9" s="432">
        <f t="shared" si="6"/>
        <v>0</v>
      </c>
      <c r="R9" s="432">
        <f t="shared" si="6"/>
        <v>7</v>
      </c>
      <c r="S9" s="432">
        <f t="shared" si="6"/>
        <v>8</v>
      </c>
      <c r="T9" s="432">
        <f t="shared" si="6"/>
        <v>11</v>
      </c>
      <c r="U9" s="602">
        <f>ROUND($W9*AH49,0)-1</f>
        <v>5</v>
      </c>
      <c r="V9" s="573">
        <f t="shared" si="1"/>
        <v>84</v>
      </c>
      <c r="W9" s="598">
        <f>_xlfn.XLOOKUP($E9,'미래성장 요약(Case2)_240821'!$E$12:$E$49,'미래성장 요약(Case2)_240821'!$S$12:$S$49,0,0)</f>
        <v>84</v>
      </c>
      <c r="X9" s="571">
        <f t="shared" si="5"/>
        <v>7</v>
      </c>
      <c r="Y9" s="432">
        <f t="shared" si="2"/>
        <v>7</v>
      </c>
      <c r="Z9" s="432">
        <f t="shared" si="2"/>
        <v>7</v>
      </c>
      <c r="AA9" s="432">
        <f t="shared" si="2"/>
        <v>7</v>
      </c>
      <c r="AB9" s="432">
        <f t="shared" si="2"/>
        <v>7</v>
      </c>
      <c r="AC9" s="432">
        <f t="shared" si="2"/>
        <v>7</v>
      </c>
      <c r="AD9" s="432">
        <f t="shared" si="2"/>
        <v>7</v>
      </c>
      <c r="AE9" s="432">
        <f t="shared" si="2"/>
        <v>7</v>
      </c>
      <c r="AF9" s="432">
        <f t="shared" si="2"/>
        <v>7</v>
      </c>
      <c r="AG9" s="432">
        <f t="shared" si="2"/>
        <v>7</v>
      </c>
      <c r="AH9" s="432">
        <f t="shared" si="2"/>
        <v>7</v>
      </c>
      <c r="AI9" s="578">
        <f t="shared" si="2"/>
        <v>7</v>
      </c>
      <c r="AJ9" s="573">
        <f t="shared" si="3"/>
        <v>84</v>
      </c>
      <c r="AK9" s="598">
        <f>_xlfn.XLOOKUP($E9,'미래성장 요약(Case2)_240821'!$E$12:$E$49,'미래성장 요약(Case2)_240821'!$S$12:$S$49,0,0)</f>
        <v>84</v>
      </c>
    </row>
    <row r="10" spans="1:37" x14ac:dyDescent="0.4">
      <c r="A10" s="38">
        <v>10</v>
      </c>
      <c r="C10" s="293"/>
      <c r="D10" s="293"/>
      <c r="E10" s="304" t="s">
        <v>261</v>
      </c>
      <c r="F10" s="313">
        <v>10</v>
      </c>
      <c r="G10" s="313" t="s">
        <v>252</v>
      </c>
      <c r="H10" s="306">
        <v>90000</v>
      </c>
      <c r="I10" s="307" t="s">
        <v>258</v>
      </c>
      <c r="J10" s="571">
        <f t="shared" ref="J10:T10" si="7">ROUND($W10*W50,0)</f>
        <v>0</v>
      </c>
      <c r="K10" s="432">
        <f t="shared" si="7"/>
        <v>1</v>
      </c>
      <c r="L10" s="432">
        <f t="shared" si="7"/>
        <v>0</v>
      </c>
      <c r="M10" s="432">
        <f t="shared" si="7"/>
        <v>2</v>
      </c>
      <c r="N10" s="432">
        <f t="shared" si="7"/>
        <v>0</v>
      </c>
      <c r="O10" s="432">
        <f t="shared" si="7"/>
        <v>1</v>
      </c>
      <c r="P10" s="432">
        <f t="shared" si="7"/>
        <v>1</v>
      </c>
      <c r="Q10" s="432">
        <f t="shared" si="7"/>
        <v>0</v>
      </c>
      <c r="R10" s="432">
        <f t="shared" si="7"/>
        <v>1</v>
      </c>
      <c r="S10" s="432">
        <f t="shared" si="7"/>
        <v>0</v>
      </c>
      <c r="T10" s="432">
        <f t="shared" si="7"/>
        <v>0</v>
      </c>
      <c r="U10" s="602">
        <f>ROUND($W10*AH50,0)+1</f>
        <v>1</v>
      </c>
      <c r="V10" s="573">
        <f t="shared" si="1"/>
        <v>7</v>
      </c>
      <c r="W10" s="598">
        <f>_xlfn.XLOOKUP($E10,'미래성장 요약(Case2)_240821'!$E$12:$E$49,'미래성장 요약(Case2)_240821'!$S$12:$S$49,0,0)</f>
        <v>7</v>
      </c>
      <c r="X10" s="571">
        <f t="shared" si="5"/>
        <v>1</v>
      </c>
      <c r="Y10" s="432">
        <f t="shared" si="2"/>
        <v>1</v>
      </c>
      <c r="Z10" s="432">
        <f t="shared" si="2"/>
        <v>1</v>
      </c>
      <c r="AA10" s="432">
        <f t="shared" si="2"/>
        <v>1</v>
      </c>
      <c r="AB10" s="432">
        <f t="shared" si="2"/>
        <v>1</v>
      </c>
      <c r="AC10" s="432">
        <f t="shared" si="2"/>
        <v>1</v>
      </c>
      <c r="AD10" s="432">
        <f t="shared" si="2"/>
        <v>1</v>
      </c>
      <c r="AE10" s="601">
        <f>ROUND(+$AK10/12,0)-1</f>
        <v>0</v>
      </c>
      <c r="AF10" s="601">
        <f>ROUND(+$AK10/12,0)-1</f>
        <v>0</v>
      </c>
      <c r="AG10" s="601">
        <f>ROUND(+$AK10/12,0)-1</f>
        <v>0</v>
      </c>
      <c r="AH10" s="601">
        <f>ROUND(+$AK10/12,0)-1</f>
        <v>0</v>
      </c>
      <c r="AI10" s="602">
        <f>ROUND(+$AK10/12,0)-1</f>
        <v>0</v>
      </c>
      <c r="AJ10" s="573">
        <f t="shared" si="3"/>
        <v>7</v>
      </c>
      <c r="AK10" s="598">
        <f>_xlfn.XLOOKUP($E10,'미래성장 요약(Case2)_240821'!$E$12:$E$49,'미래성장 요약(Case2)_240821'!$S$12:$S$49,0,0)</f>
        <v>7</v>
      </c>
    </row>
    <row r="11" spans="1:37" x14ac:dyDescent="0.4">
      <c r="A11" s="38">
        <v>12</v>
      </c>
      <c r="C11" s="293"/>
      <c r="D11" s="293"/>
      <c r="E11" s="319" t="s">
        <v>20</v>
      </c>
      <c r="F11" s="320">
        <v>8</v>
      </c>
      <c r="G11" s="321" t="s">
        <v>257</v>
      </c>
      <c r="H11" s="306">
        <v>18000</v>
      </c>
      <c r="I11" s="307" t="s">
        <v>258</v>
      </c>
      <c r="J11" s="571">
        <f t="shared" ref="J11:U11" si="8">ROUND($W11*W51,0)</f>
        <v>0</v>
      </c>
      <c r="K11" s="432">
        <f t="shared" si="8"/>
        <v>4</v>
      </c>
      <c r="L11" s="432">
        <f t="shared" si="8"/>
        <v>0</v>
      </c>
      <c r="M11" s="432">
        <f t="shared" si="8"/>
        <v>0</v>
      </c>
      <c r="N11" s="432">
        <f t="shared" si="8"/>
        <v>0</v>
      </c>
      <c r="O11" s="432">
        <f t="shared" si="8"/>
        <v>4</v>
      </c>
      <c r="P11" s="432">
        <f t="shared" si="8"/>
        <v>0</v>
      </c>
      <c r="Q11" s="432">
        <f t="shared" si="8"/>
        <v>0</v>
      </c>
      <c r="R11" s="432">
        <f t="shared" si="8"/>
        <v>0</v>
      </c>
      <c r="S11" s="432">
        <f t="shared" si="8"/>
        <v>0</v>
      </c>
      <c r="T11" s="432">
        <f t="shared" si="8"/>
        <v>0</v>
      </c>
      <c r="U11" s="578">
        <f t="shared" si="8"/>
        <v>0</v>
      </c>
      <c r="V11" s="573">
        <f t="shared" si="1"/>
        <v>8</v>
      </c>
      <c r="W11" s="598">
        <f>_xlfn.XLOOKUP($E11,'미래성장 요약(Case2)_240821'!$E$12:$E$49,'미래성장 요약(Case2)_240821'!$S$12:$S$49,0,0)</f>
        <v>8</v>
      </c>
      <c r="X11" s="571">
        <f t="shared" si="5"/>
        <v>1</v>
      </c>
      <c r="Y11" s="432">
        <f t="shared" si="2"/>
        <v>1</v>
      </c>
      <c r="Z11" s="432">
        <f t="shared" si="2"/>
        <v>1</v>
      </c>
      <c r="AA11" s="432">
        <f t="shared" si="2"/>
        <v>1</v>
      </c>
      <c r="AB11" s="432">
        <f t="shared" si="2"/>
        <v>1</v>
      </c>
      <c r="AC11" s="432">
        <f t="shared" si="2"/>
        <v>1</v>
      </c>
      <c r="AD11" s="432">
        <f t="shared" si="2"/>
        <v>1</v>
      </c>
      <c r="AE11" s="432">
        <f t="shared" si="2"/>
        <v>1</v>
      </c>
      <c r="AF11" s="601">
        <f>ROUND(+$AK11/12,0)-1</f>
        <v>0</v>
      </c>
      <c r="AG11" s="601">
        <f>ROUND(+$AK11/12,0)-1</f>
        <v>0</v>
      </c>
      <c r="AH11" s="601">
        <f>ROUND(+$AK11/12,0)-1</f>
        <v>0</v>
      </c>
      <c r="AI11" s="602">
        <f>ROUND(+$AK11/12,0)-1</f>
        <v>0</v>
      </c>
      <c r="AJ11" s="573">
        <f t="shared" si="3"/>
        <v>8</v>
      </c>
      <c r="AK11" s="598">
        <f>_xlfn.XLOOKUP($E11,'미래성장 요약(Case2)_240821'!$E$12:$E$49,'미래성장 요약(Case2)_240821'!$S$12:$S$49,0,0)</f>
        <v>8</v>
      </c>
    </row>
    <row r="12" spans="1:37" x14ac:dyDescent="0.4">
      <c r="A12" s="38">
        <v>14</v>
      </c>
      <c r="C12" s="293"/>
      <c r="D12" s="293"/>
      <c r="E12" s="319" t="s">
        <v>21</v>
      </c>
      <c r="F12" s="320">
        <v>8</v>
      </c>
      <c r="G12" s="321" t="s">
        <v>257</v>
      </c>
      <c r="H12" s="306">
        <v>12000</v>
      </c>
      <c r="I12" s="307" t="s">
        <v>258</v>
      </c>
      <c r="J12" s="571">
        <f t="shared" ref="J12:U12" si="9">ROUND($W12*W52,0)</f>
        <v>25</v>
      </c>
      <c r="K12" s="432">
        <f t="shared" si="9"/>
        <v>0</v>
      </c>
      <c r="L12" s="432">
        <f t="shared" si="9"/>
        <v>0</v>
      </c>
      <c r="M12" s="432">
        <f t="shared" si="9"/>
        <v>0</v>
      </c>
      <c r="N12" s="432">
        <f t="shared" si="9"/>
        <v>0</v>
      </c>
      <c r="O12" s="432">
        <f t="shared" si="9"/>
        <v>0</v>
      </c>
      <c r="P12" s="432">
        <f t="shared" si="9"/>
        <v>0</v>
      </c>
      <c r="Q12" s="432">
        <f t="shared" si="9"/>
        <v>0</v>
      </c>
      <c r="R12" s="432">
        <f t="shared" si="9"/>
        <v>0</v>
      </c>
      <c r="S12" s="432">
        <f t="shared" si="9"/>
        <v>0</v>
      </c>
      <c r="T12" s="432">
        <f t="shared" si="9"/>
        <v>0</v>
      </c>
      <c r="U12" s="578">
        <f t="shared" si="9"/>
        <v>0</v>
      </c>
      <c r="V12" s="573">
        <f t="shared" si="1"/>
        <v>25</v>
      </c>
      <c r="W12" s="598">
        <f>_xlfn.XLOOKUP($E12,'미래성장 요약(Case2)_240821'!$E$12:$E$49,'미래성장 요약(Case2)_240821'!$S$12:$S$49,0,0)</f>
        <v>25</v>
      </c>
      <c r="X12" s="571">
        <f t="shared" si="5"/>
        <v>2</v>
      </c>
      <c r="Y12" s="432">
        <f t="shared" si="2"/>
        <v>2</v>
      </c>
      <c r="Z12" s="432">
        <f t="shared" si="2"/>
        <v>2</v>
      </c>
      <c r="AA12" s="432">
        <f t="shared" si="2"/>
        <v>2</v>
      </c>
      <c r="AB12" s="432">
        <f t="shared" si="2"/>
        <v>2</v>
      </c>
      <c r="AC12" s="432">
        <f t="shared" si="2"/>
        <v>2</v>
      </c>
      <c r="AD12" s="432">
        <f t="shared" si="2"/>
        <v>2</v>
      </c>
      <c r="AE12" s="432">
        <f t="shared" si="2"/>
        <v>2</v>
      </c>
      <c r="AF12" s="432">
        <f t="shared" si="2"/>
        <v>2</v>
      </c>
      <c r="AG12" s="432">
        <f t="shared" si="2"/>
        <v>2</v>
      </c>
      <c r="AH12" s="432">
        <f t="shared" si="2"/>
        <v>2</v>
      </c>
      <c r="AI12" s="602">
        <f>ROUND(+$AK12/12,0)+1</f>
        <v>3</v>
      </c>
      <c r="AJ12" s="573">
        <f t="shared" si="3"/>
        <v>25</v>
      </c>
      <c r="AK12" s="598">
        <f>_xlfn.XLOOKUP($E12,'미래성장 요약(Case2)_240821'!$E$12:$E$49,'미래성장 요약(Case2)_240821'!$S$12:$S$49,0,0)</f>
        <v>25</v>
      </c>
    </row>
    <row r="13" spans="1:37" x14ac:dyDescent="0.4">
      <c r="A13" s="38">
        <v>16</v>
      </c>
      <c r="C13" s="293"/>
      <c r="D13" s="293"/>
      <c r="E13" s="319" t="s">
        <v>262</v>
      </c>
      <c r="F13" s="320">
        <v>8</v>
      </c>
      <c r="G13" s="320" t="s">
        <v>252</v>
      </c>
      <c r="H13" s="306">
        <v>100000</v>
      </c>
      <c r="I13" s="307" t="s">
        <v>258</v>
      </c>
      <c r="J13" s="571">
        <f t="shared" ref="J13:U13" si="10">ROUND($W13*W53,0)</f>
        <v>1</v>
      </c>
      <c r="K13" s="432">
        <f t="shared" si="10"/>
        <v>0</v>
      </c>
      <c r="L13" s="432">
        <f t="shared" si="10"/>
        <v>1</v>
      </c>
      <c r="M13" s="432">
        <f t="shared" si="10"/>
        <v>0</v>
      </c>
      <c r="N13" s="432">
        <f t="shared" si="10"/>
        <v>1</v>
      </c>
      <c r="O13" s="432">
        <f t="shared" si="10"/>
        <v>0</v>
      </c>
      <c r="P13" s="432">
        <f t="shared" si="10"/>
        <v>0</v>
      </c>
      <c r="Q13" s="432">
        <f t="shared" si="10"/>
        <v>0</v>
      </c>
      <c r="R13" s="432">
        <f t="shared" si="10"/>
        <v>0</v>
      </c>
      <c r="S13" s="432">
        <f t="shared" si="10"/>
        <v>0</v>
      </c>
      <c r="T13" s="432">
        <f t="shared" si="10"/>
        <v>0</v>
      </c>
      <c r="U13" s="578">
        <f t="shared" si="10"/>
        <v>0</v>
      </c>
      <c r="V13" s="573">
        <f t="shared" si="1"/>
        <v>3</v>
      </c>
      <c r="W13" s="598">
        <f>_xlfn.XLOOKUP($E13,'미래성장 요약(Case2)_240821'!$E$12:$E$49,'미래성장 요약(Case2)_240821'!$S$12:$S$49,0,0)</f>
        <v>3</v>
      </c>
      <c r="X13" s="571">
        <f t="shared" si="5"/>
        <v>0</v>
      </c>
      <c r="Y13" s="432">
        <f t="shared" si="2"/>
        <v>0</v>
      </c>
      <c r="Z13" s="432">
        <f t="shared" si="2"/>
        <v>0</v>
      </c>
      <c r="AA13" s="432">
        <f t="shared" si="2"/>
        <v>0</v>
      </c>
      <c r="AB13" s="432">
        <f t="shared" si="2"/>
        <v>0</v>
      </c>
      <c r="AC13" s="432">
        <f t="shared" si="2"/>
        <v>0</v>
      </c>
      <c r="AD13" s="432">
        <f t="shared" si="2"/>
        <v>0</v>
      </c>
      <c r="AE13" s="432">
        <f t="shared" si="2"/>
        <v>0</v>
      </c>
      <c r="AF13" s="432">
        <f t="shared" si="2"/>
        <v>0</v>
      </c>
      <c r="AG13" s="601">
        <f>ROUND(+$AK13/12,0)+1</f>
        <v>1</v>
      </c>
      <c r="AH13" s="601">
        <f>ROUND(+$AK13/12,0)+1</f>
        <v>1</v>
      </c>
      <c r="AI13" s="602">
        <f>ROUND(+$AK13/12,0)+1</f>
        <v>1</v>
      </c>
      <c r="AJ13" s="573">
        <f t="shared" si="3"/>
        <v>3</v>
      </c>
      <c r="AK13" s="598">
        <f>_xlfn.XLOOKUP($E13,'미래성장 요약(Case2)_240821'!$E$12:$E$49,'미래성장 요약(Case2)_240821'!$S$12:$S$49,0,0)</f>
        <v>3</v>
      </c>
    </row>
    <row r="14" spans="1:37" x14ac:dyDescent="0.4">
      <c r="A14" s="38">
        <v>18</v>
      </c>
      <c r="C14" s="293"/>
      <c r="D14" s="293"/>
      <c r="E14" s="304" t="s">
        <v>264</v>
      </c>
      <c r="F14" s="305">
        <v>8</v>
      </c>
      <c r="G14" s="313" t="s">
        <v>257</v>
      </c>
      <c r="H14" s="306">
        <v>15000</v>
      </c>
      <c r="I14" s="307" t="s">
        <v>258</v>
      </c>
      <c r="J14" s="571">
        <f t="shared" ref="J14:U14" si="11">ROUND($W14*W54,0)</f>
        <v>0</v>
      </c>
      <c r="K14" s="432">
        <f t="shared" si="11"/>
        <v>0</v>
      </c>
      <c r="L14" s="432">
        <f t="shared" si="11"/>
        <v>0</v>
      </c>
      <c r="M14" s="432">
        <f t="shared" si="11"/>
        <v>0</v>
      </c>
      <c r="N14" s="432">
        <f t="shared" si="11"/>
        <v>0</v>
      </c>
      <c r="O14" s="432">
        <f t="shared" si="11"/>
        <v>0</v>
      </c>
      <c r="P14" s="432">
        <f t="shared" si="11"/>
        <v>0</v>
      </c>
      <c r="Q14" s="432">
        <f t="shared" si="11"/>
        <v>0</v>
      </c>
      <c r="R14" s="432">
        <f t="shared" si="11"/>
        <v>0</v>
      </c>
      <c r="S14" s="432">
        <f t="shared" si="11"/>
        <v>0</v>
      </c>
      <c r="T14" s="432">
        <f t="shared" si="11"/>
        <v>0</v>
      </c>
      <c r="U14" s="578">
        <f t="shared" si="11"/>
        <v>0</v>
      </c>
      <c r="V14" s="573">
        <f t="shared" si="1"/>
        <v>0</v>
      </c>
      <c r="W14" s="598">
        <f>_xlfn.XLOOKUP($E14,'미래성장 요약(Case2)_240821'!$E$12:$E$49,'미래성장 요약(Case2)_240821'!$S$12:$S$49,0,0)</f>
        <v>0</v>
      </c>
      <c r="X14" s="571">
        <f t="shared" si="5"/>
        <v>0</v>
      </c>
      <c r="Y14" s="432">
        <f t="shared" si="2"/>
        <v>0</v>
      </c>
      <c r="Z14" s="432">
        <f t="shared" si="2"/>
        <v>0</v>
      </c>
      <c r="AA14" s="432">
        <f t="shared" si="2"/>
        <v>0</v>
      </c>
      <c r="AB14" s="432">
        <f t="shared" si="2"/>
        <v>0</v>
      </c>
      <c r="AC14" s="432">
        <f t="shared" si="2"/>
        <v>0</v>
      </c>
      <c r="AD14" s="432">
        <f t="shared" si="2"/>
        <v>0</v>
      </c>
      <c r="AE14" s="432">
        <f t="shared" si="2"/>
        <v>0</v>
      </c>
      <c r="AF14" s="432">
        <f t="shared" si="2"/>
        <v>0</v>
      </c>
      <c r="AG14" s="432">
        <f t="shared" si="2"/>
        <v>0</v>
      </c>
      <c r="AH14" s="432">
        <f t="shared" si="2"/>
        <v>0</v>
      </c>
      <c r="AI14" s="578">
        <f t="shared" si="2"/>
        <v>0</v>
      </c>
      <c r="AJ14" s="573">
        <f t="shared" si="3"/>
        <v>0</v>
      </c>
      <c r="AK14" s="598">
        <f>_xlfn.XLOOKUP($E14,'미래성장 요약(Case2)_240821'!$E$12:$E$49,'미래성장 요약(Case2)_240821'!$S$12:$S$49,0,0)</f>
        <v>0</v>
      </c>
    </row>
    <row r="15" spans="1:37" x14ac:dyDescent="0.4">
      <c r="A15" s="38">
        <v>20</v>
      </c>
      <c r="C15" s="293"/>
      <c r="D15" s="293"/>
      <c r="E15" s="304" t="s">
        <v>265</v>
      </c>
      <c r="F15" s="313">
        <v>9</v>
      </c>
      <c r="G15" s="305" t="s">
        <v>257</v>
      </c>
      <c r="H15" s="306">
        <v>35000</v>
      </c>
      <c r="I15" s="307" t="s">
        <v>258</v>
      </c>
      <c r="J15" s="571">
        <f t="shared" ref="J15:U15" si="12">ROUND($W15*W55,0)</f>
        <v>0</v>
      </c>
      <c r="K15" s="432">
        <f t="shared" si="12"/>
        <v>10</v>
      </c>
      <c r="L15" s="432">
        <f t="shared" si="12"/>
        <v>0</v>
      </c>
      <c r="M15" s="432">
        <f t="shared" si="12"/>
        <v>0</v>
      </c>
      <c r="N15" s="432">
        <f t="shared" si="12"/>
        <v>0</v>
      </c>
      <c r="O15" s="432">
        <f t="shared" si="12"/>
        <v>0</v>
      </c>
      <c r="P15" s="432">
        <f t="shared" si="12"/>
        <v>0</v>
      </c>
      <c r="Q15" s="432">
        <f t="shared" si="12"/>
        <v>0</v>
      </c>
      <c r="R15" s="432">
        <f t="shared" si="12"/>
        <v>0</v>
      </c>
      <c r="S15" s="432">
        <f t="shared" si="12"/>
        <v>0</v>
      </c>
      <c r="T15" s="432">
        <f t="shared" si="12"/>
        <v>0</v>
      </c>
      <c r="U15" s="578">
        <f t="shared" si="12"/>
        <v>0</v>
      </c>
      <c r="V15" s="573">
        <f t="shared" si="1"/>
        <v>10</v>
      </c>
      <c r="W15" s="598">
        <f>_xlfn.XLOOKUP($E15,'미래성장 요약(Case2)_240821'!$E$12:$E$49,'미래성장 요약(Case2)_240821'!$S$12:$S$49,0,0)</f>
        <v>10</v>
      </c>
      <c r="X15" s="571">
        <f t="shared" si="5"/>
        <v>1</v>
      </c>
      <c r="Y15" s="432">
        <f t="shared" si="2"/>
        <v>1</v>
      </c>
      <c r="Z15" s="432">
        <f t="shared" si="2"/>
        <v>1</v>
      </c>
      <c r="AA15" s="432">
        <f t="shared" si="2"/>
        <v>1</v>
      </c>
      <c r="AB15" s="432">
        <f t="shared" si="2"/>
        <v>1</v>
      </c>
      <c r="AC15" s="432">
        <f t="shared" si="2"/>
        <v>1</v>
      </c>
      <c r="AD15" s="432">
        <f t="shared" si="2"/>
        <v>1</v>
      </c>
      <c r="AE15" s="432">
        <f t="shared" si="2"/>
        <v>1</v>
      </c>
      <c r="AF15" s="432">
        <f t="shared" si="2"/>
        <v>1</v>
      </c>
      <c r="AG15" s="432">
        <f t="shared" si="2"/>
        <v>1</v>
      </c>
      <c r="AH15" s="601">
        <f>ROUND(+$AK15/12,0)-1</f>
        <v>0</v>
      </c>
      <c r="AI15" s="602">
        <f>ROUND(+$AK15/12,0)-1</f>
        <v>0</v>
      </c>
      <c r="AJ15" s="573">
        <f t="shared" si="3"/>
        <v>10</v>
      </c>
      <c r="AK15" s="598">
        <f>_xlfn.XLOOKUP($E15,'미래성장 요약(Case2)_240821'!$E$12:$E$49,'미래성장 요약(Case2)_240821'!$S$12:$S$49,0,0)</f>
        <v>10</v>
      </c>
    </row>
    <row r="16" spans="1:37" x14ac:dyDescent="0.4">
      <c r="A16" s="38">
        <v>22</v>
      </c>
      <c r="C16" s="293"/>
      <c r="D16" s="293"/>
      <c r="E16" s="304" t="s">
        <v>22</v>
      </c>
      <c r="F16" s="305">
        <v>7</v>
      </c>
      <c r="G16" s="320" t="s">
        <v>257</v>
      </c>
      <c r="H16" s="306">
        <v>26000</v>
      </c>
      <c r="I16" s="307" t="s">
        <v>258</v>
      </c>
      <c r="J16" s="571">
        <f t="shared" ref="J16:U16" si="13">ROUND($W16*W56,0)</f>
        <v>4</v>
      </c>
      <c r="K16" s="432">
        <f t="shared" si="13"/>
        <v>0</v>
      </c>
      <c r="L16" s="432">
        <f t="shared" si="13"/>
        <v>0</v>
      </c>
      <c r="M16" s="432">
        <f t="shared" si="13"/>
        <v>0</v>
      </c>
      <c r="N16" s="432">
        <f t="shared" si="13"/>
        <v>4</v>
      </c>
      <c r="O16" s="432">
        <f t="shared" si="13"/>
        <v>0</v>
      </c>
      <c r="P16" s="432">
        <f t="shared" si="13"/>
        <v>0</v>
      </c>
      <c r="Q16" s="432">
        <f t="shared" si="13"/>
        <v>0</v>
      </c>
      <c r="R16" s="601">
        <f>ROUND($W16*AE56,0)-1</f>
        <v>3</v>
      </c>
      <c r="S16" s="432">
        <f t="shared" si="13"/>
        <v>0</v>
      </c>
      <c r="T16" s="432">
        <f t="shared" si="13"/>
        <v>0</v>
      </c>
      <c r="U16" s="578">
        <f t="shared" si="13"/>
        <v>0</v>
      </c>
      <c r="V16" s="573">
        <f t="shared" si="1"/>
        <v>11</v>
      </c>
      <c r="W16" s="598">
        <f>_xlfn.XLOOKUP($E16,'미래성장 요약(Case2)_240821'!$E$12:$E$49,'미래성장 요약(Case2)_240821'!$S$12:$S$49,0,0)</f>
        <v>11</v>
      </c>
      <c r="X16" s="571">
        <f t="shared" si="5"/>
        <v>1</v>
      </c>
      <c r="Y16" s="432">
        <f t="shared" si="2"/>
        <v>1</v>
      </c>
      <c r="Z16" s="432">
        <f t="shared" si="2"/>
        <v>1</v>
      </c>
      <c r="AA16" s="432">
        <f t="shared" si="2"/>
        <v>1</v>
      </c>
      <c r="AB16" s="432">
        <f t="shared" si="2"/>
        <v>1</v>
      </c>
      <c r="AC16" s="432">
        <f t="shared" si="2"/>
        <v>1</v>
      </c>
      <c r="AD16" s="432">
        <f t="shared" si="2"/>
        <v>1</v>
      </c>
      <c r="AE16" s="432">
        <f t="shared" si="2"/>
        <v>1</v>
      </c>
      <c r="AF16" s="432">
        <f t="shared" si="2"/>
        <v>1</v>
      </c>
      <c r="AG16" s="432">
        <f t="shared" si="2"/>
        <v>1</v>
      </c>
      <c r="AH16" s="432">
        <f t="shared" si="2"/>
        <v>1</v>
      </c>
      <c r="AI16" s="602">
        <f>ROUND(+$AK16/12,0)-1</f>
        <v>0</v>
      </c>
      <c r="AJ16" s="573">
        <f t="shared" si="3"/>
        <v>11</v>
      </c>
      <c r="AK16" s="598">
        <f>_xlfn.XLOOKUP($E16,'미래성장 요약(Case2)_240821'!$E$12:$E$49,'미래성장 요약(Case2)_240821'!$S$12:$S$49,0,0)</f>
        <v>11</v>
      </c>
    </row>
    <row r="17" spans="1:37" x14ac:dyDescent="0.4">
      <c r="A17" s="38">
        <v>24</v>
      </c>
      <c r="C17" s="293"/>
      <c r="D17" s="293"/>
      <c r="E17" s="304" t="s">
        <v>267</v>
      </c>
      <c r="F17" s="305">
        <v>7</v>
      </c>
      <c r="G17" s="313" t="s">
        <v>257</v>
      </c>
      <c r="H17" s="306">
        <v>13000</v>
      </c>
      <c r="I17" s="307" t="s">
        <v>258</v>
      </c>
      <c r="J17" s="571">
        <f t="shared" ref="J17:U17" si="14">ROUND($W17*W57,0)</f>
        <v>7</v>
      </c>
      <c r="K17" s="432">
        <f t="shared" si="14"/>
        <v>11</v>
      </c>
      <c r="L17" s="432">
        <f t="shared" si="14"/>
        <v>7</v>
      </c>
      <c r="M17" s="432">
        <f t="shared" si="14"/>
        <v>7</v>
      </c>
      <c r="N17" s="432">
        <f t="shared" si="14"/>
        <v>4</v>
      </c>
      <c r="O17" s="432">
        <f t="shared" si="14"/>
        <v>0</v>
      </c>
      <c r="P17" s="432">
        <f t="shared" si="14"/>
        <v>4</v>
      </c>
      <c r="Q17" s="432">
        <f t="shared" si="14"/>
        <v>11</v>
      </c>
      <c r="R17" s="601">
        <f>ROUND($W17*AE57,0)-1</f>
        <v>3</v>
      </c>
      <c r="S17" s="432">
        <f t="shared" si="14"/>
        <v>0</v>
      </c>
      <c r="T17" s="432">
        <f t="shared" si="14"/>
        <v>0</v>
      </c>
      <c r="U17" s="578">
        <f t="shared" si="14"/>
        <v>0</v>
      </c>
      <c r="V17" s="573">
        <f t="shared" si="1"/>
        <v>54</v>
      </c>
      <c r="W17" s="598">
        <f>_xlfn.XLOOKUP($E17,'미래성장 요약(Case2)_240821'!$E$12:$E$49,'미래성장 요약(Case2)_240821'!$S$12:$S$49,0,0)</f>
        <v>54</v>
      </c>
      <c r="X17" s="571">
        <f t="shared" si="5"/>
        <v>5</v>
      </c>
      <c r="Y17" s="432">
        <f t="shared" si="2"/>
        <v>5</v>
      </c>
      <c r="Z17" s="432">
        <f t="shared" si="2"/>
        <v>5</v>
      </c>
      <c r="AA17" s="432">
        <f t="shared" si="2"/>
        <v>5</v>
      </c>
      <c r="AB17" s="432">
        <f t="shared" si="2"/>
        <v>5</v>
      </c>
      <c r="AC17" s="432">
        <f t="shared" si="2"/>
        <v>5</v>
      </c>
      <c r="AD17" s="601">
        <f>ROUND(+$AK17/12,0)-1</f>
        <v>4</v>
      </c>
      <c r="AE17" s="601">
        <f>ROUND(+$AK17/12,0)-1</f>
        <v>4</v>
      </c>
      <c r="AF17" s="601">
        <f>ROUND(+$AK17/12,0)-1</f>
        <v>4</v>
      </c>
      <c r="AG17" s="601">
        <f>ROUND(+$AK17/12,0)-1</f>
        <v>4</v>
      </c>
      <c r="AH17" s="601">
        <f>ROUND(+$AK17/12,0)-1</f>
        <v>4</v>
      </c>
      <c r="AI17" s="602">
        <f>ROUND(+$AK17/12,0)-1</f>
        <v>4</v>
      </c>
      <c r="AJ17" s="573">
        <f t="shared" si="3"/>
        <v>54</v>
      </c>
      <c r="AK17" s="598">
        <f>_xlfn.XLOOKUP($E17,'미래성장 요약(Case2)_240821'!$E$12:$E$49,'미래성장 요약(Case2)_240821'!$S$12:$S$49,0,0)</f>
        <v>54</v>
      </c>
    </row>
    <row r="18" spans="1:37" x14ac:dyDescent="0.4">
      <c r="A18" s="38">
        <v>26</v>
      </c>
      <c r="C18" s="293"/>
      <c r="D18" s="293"/>
      <c r="E18" s="319" t="s">
        <v>268</v>
      </c>
      <c r="F18" s="330">
        <v>7</v>
      </c>
      <c r="G18" s="295" t="s">
        <v>252</v>
      </c>
      <c r="H18" s="306">
        <v>100000</v>
      </c>
      <c r="I18" s="307" t="s">
        <v>258</v>
      </c>
      <c r="J18" s="571">
        <f t="shared" ref="J18:U18" si="15">ROUND($W18*W58,0)</f>
        <v>0</v>
      </c>
      <c r="K18" s="432">
        <f t="shared" si="15"/>
        <v>0</v>
      </c>
      <c r="L18" s="432">
        <f t="shared" si="15"/>
        <v>0</v>
      </c>
      <c r="M18" s="432">
        <f t="shared" si="15"/>
        <v>0</v>
      </c>
      <c r="N18" s="432">
        <f t="shared" si="15"/>
        <v>0</v>
      </c>
      <c r="O18" s="432">
        <f t="shared" si="15"/>
        <v>0</v>
      </c>
      <c r="P18" s="432">
        <f t="shared" si="15"/>
        <v>0</v>
      </c>
      <c r="Q18" s="432">
        <f t="shared" si="15"/>
        <v>0</v>
      </c>
      <c r="R18" s="432">
        <f t="shared" si="15"/>
        <v>0</v>
      </c>
      <c r="S18" s="432">
        <f t="shared" si="15"/>
        <v>1</v>
      </c>
      <c r="T18" s="601">
        <f>ROUND($W18*AG58,0)-1</f>
        <v>0</v>
      </c>
      <c r="U18" s="578">
        <f t="shared" si="15"/>
        <v>0</v>
      </c>
      <c r="V18" s="573">
        <f t="shared" si="1"/>
        <v>1</v>
      </c>
      <c r="W18" s="598">
        <f>_xlfn.XLOOKUP($E18,'미래성장 요약(Case2)_240821'!$E$12:$E$49,'미래성장 요약(Case2)_240821'!$S$12:$S$49,0,0)</f>
        <v>1</v>
      </c>
      <c r="X18" s="571">
        <f t="shared" si="5"/>
        <v>0</v>
      </c>
      <c r="Y18" s="432">
        <f t="shared" si="2"/>
        <v>0</v>
      </c>
      <c r="Z18" s="432">
        <f t="shared" si="2"/>
        <v>0</v>
      </c>
      <c r="AA18" s="432">
        <f t="shared" si="2"/>
        <v>0</v>
      </c>
      <c r="AB18" s="432">
        <f t="shared" si="2"/>
        <v>0</v>
      </c>
      <c r="AC18" s="432">
        <f t="shared" si="2"/>
        <v>0</v>
      </c>
      <c r="AD18" s="432">
        <f t="shared" si="2"/>
        <v>0</v>
      </c>
      <c r="AE18" s="432">
        <f t="shared" si="2"/>
        <v>0</v>
      </c>
      <c r="AF18" s="432">
        <f t="shared" si="2"/>
        <v>0</v>
      </c>
      <c r="AG18" s="432">
        <f t="shared" si="2"/>
        <v>0</v>
      </c>
      <c r="AH18" s="432">
        <f t="shared" si="2"/>
        <v>0</v>
      </c>
      <c r="AI18" s="602">
        <f>ROUND(+$AK18/12,0)+1</f>
        <v>1</v>
      </c>
      <c r="AJ18" s="573">
        <f t="shared" si="3"/>
        <v>1</v>
      </c>
      <c r="AK18" s="598">
        <f>_xlfn.XLOOKUP($E18,'미래성장 요약(Case2)_240821'!$E$12:$E$49,'미래성장 요약(Case2)_240821'!$S$12:$S$49,0,0)</f>
        <v>1</v>
      </c>
    </row>
    <row r="19" spans="1:37" x14ac:dyDescent="0.4">
      <c r="A19" s="38">
        <v>28</v>
      </c>
      <c r="C19" s="293"/>
      <c r="D19" s="293"/>
      <c r="E19" s="319" t="s">
        <v>269</v>
      </c>
      <c r="F19" s="330">
        <v>5</v>
      </c>
      <c r="G19" s="330" t="s">
        <v>257</v>
      </c>
      <c r="H19" s="306">
        <v>24000</v>
      </c>
      <c r="I19" s="307" t="s">
        <v>258</v>
      </c>
      <c r="J19" s="571">
        <f t="shared" ref="J19:U19" si="16">ROUND($W19*W59,0)</f>
        <v>0</v>
      </c>
      <c r="K19" s="432">
        <f t="shared" si="16"/>
        <v>0</v>
      </c>
      <c r="L19" s="432">
        <f t="shared" si="16"/>
        <v>0</v>
      </c>
      <c r="M19" s="432">
        <f t="shared" si="16"/>
        <v>0</v>
      </c>
      <c r="N19" s="432">
        <f t="shared" si="16"/>
        <v>0</v>
      </c>
      <c r="O19" s="432">
        <f t="shared" si="16"/>
        <v>0</v>
      </c>
      <c r="P19" s="432">
        <f t="shared" si="16"/>
        <v>0</v>
      </c>
      <c r="Q19" s="432">
        <f t="shared" si="16"/>
        <v>0</v>
      </c>
      <c r="R19" s="432">
        <f t="shared" si="16"/>
        <v>0</v>
      </c>
      <c r="S19" s="432">
        <f t="shared" si="16"/>
        <v>0</v>
      </c>
      <c r="T19" s="432">
        <f t="shared" si="16"/>
        <v>0</v>
      </c>
      <c r="U19" s="578">
        <f t="shared" si="16"/>
        <v>0</v>
      </c>
      <c r="V19" s="573">
        <f t="shared" si="1"/>
        <v>0</v>
      </c>
      <c r="W19" s="598">
        <f>_xlfn.XLOOKUP($E19,'미래성장 요약(Case2)_240821'!$E$12:$E$49,'미래성장 요약(Case2)_240821'!$S$12:$S$49,0,0)</f>
        <v>0</v>
      </c>
      <c r="X19" s="571">
        <f t="shared" si="5"/>
        <v>0</v>
      </c>
      <c r="Y19" s="432">
        <f t="shared" si="2"/>
        <v>0</v>
      </c>
      <c r="Z19" s="432">
        <f t="shared" si="2"/>
        <v>0</v>
      </c>
      <c r="AA19" s="432">
        <f t="shared" si="2"/>
        <v>0</v>
      </c>
      <c r="AB19" s="432">
        <f t="shared" si="2"/>
        <v>0</v>
      </c>
      <c r="AC19" s="432">
        <f t="shared" si="2"/>
        <v>0</v>
      </c>
      <c r="AD19" s="432">
        <f t="shared" si="2"/>
        <v>0</v>
      </c>
      <c r="AE19" s="432">
        <f t="shared" si="2"/>
        <v>0</v>
      </c>
      <c r="AF19" s="432">
        <f t="shared" si="2"/>
        <v>0</v>
      </c>
      <c r="AG19" s="432">
        <f t="shared" si="2"/>
        <v>0</v>
      </c>
      <c r="AH19" s="432">
        <f t="shared" si="2"/>
        <v>0</v>
      </c>
      <c r="AI19" s="578">
        <f t="shared" si="2"/>
        <v>0</v>
      </c>
      <c r="AJ19" s="573">
        <f t="shared" si="3"/>
        <v>0</v>
      </c>
      <c r="AK19" s="598">
        <f>_xlfn.XLOOKUP($E19,'미래성장 요약(Case2)_240821'!$E$12:$E$49,'미래성장 요약(Case2)_240821'!$S$12:$S$49,0,0)</f>
        <v>0</v>
      </c>
    </row>
    <row r="20" spans="1:37" x14ac:dyDescent="0.4">
      <c r="A20" s="38">
        <v>30</v>
      </c>
      <c r="C20" s="293"/>
      <c r="D20" s="293"/>
      <c r="E20" s="319" t="s">
        <v>270</v>
      </c>
      <c r="F20" s="330">
        <v>6</v>
      </c>
      <c r="G20" s="330" t="s">
        <v>257</v>
      </c>
      <c r="H20" s="306">
        <v>20000</v>
      </c>
      <c r="I20" s="307" t="s">
        <v>258</v>
      </c>
      <c r="J20" s="571">
        <f t="shared" ref="J20:T20" si="17">ROUND($W20*W60,0)</f>
        <v>5</v>
      </c>
      <c r="K20" s="432">
        <f t="shared" si="17"/>
        <v>3</v>
      </c>
      <c r="L20" s="432">
        <f t="shared" si="17"/>
        <v>5</v>
      </c>
      <c r="M20" s="432">
        <f t="shared" si="17"/>
        <v>7</v>
      </c>
      <c r="N20" s="432">
        <f t="shared" si="17"/>
        <v>0</v>
      </c>
      <c r="O20" s="432">
        <f t="shared" si="17"/>
        <v>3</v>
      </c>
      <c r="P20" s="432">
        <f t="shared" si="17"/>
        <v>3</v>
      </c>
      <c r="Q20" s="432">
        <f t="shared" si="17"/>
        <v>3</v>
      </c>
      <c r="R20" s="432">
        <f t="shared" si="17"/>
        <v>0</v>
      </c>
      <c r="S20" s="432">
        <f t="shared" si="17"/>
        <v>0</v>
      </c>
      <c r="T20" s="432">
        <f t="shared" si="17"/>
        <v>0</v>
      </c>
      <c r="U20" s="602">
        <f>ROUND($W20*AH60,0)+1</f>
        <v>1</v>
      </c>
      <c r="V20" s="573">
        <f t="shared" si="1"/>
        <v>30</v>
      </c>
      <c r="W20" s="598">
        <f>_xlfn.XLOOKUP($E20,'미래성장 요약(Case2)_240821'!$E$12:$E$49,'미래성장 요약(Case2)_240821'!$S$12:$S$49,0,0)</f>
        <v>30</v>
      </c>
      <c r="X20" s="571">
        <f t="shared" si="5"/>
        <v>3</v>
      </c>
      <c r="Y20" s="432">
        <f t="shared" si="2"/>
        <v>3</v>
      </c>
      <c r="Z20" s="432">
        <f t="shared" si="2"/>
        <v>3</v>
      </c>
      <c r="AA20" s="432">
        <f t="shared" si="2"/>
        <v>3</v>
      </c>
      <c r="AB20" s="432">
        <f t="shared" si="2"/>
        <v>3</v>
      </c>
      <c r="AC20" s="432">
        <f t="shared" si="2"/>
        <v>3</v>
      </c>
      <c r="AD20" s="601">
        <f t="shared" ref="AD20:AI20" si="18">ROUND(+$AK20/12,0)-1</f>
        <v>2</v>
      </c>
      <c r="AE20" s="601">
        <f t="shared" si="18"/>
        <v>2</v>
      </c>
      <c r="AF20" s="601">
        <f t="shared" si="18"/>
        <v>2</v>
      </c>
      <c r="AG20" s="601">
        <f t="shared" si="18"/>
        <v>2</v>
      </c>
      <c r="AH20" s="601">
        <f t="shared" si="18"/>
        <v>2</v>
      </c>
      <c r="AI20" s="602">
        <f t="shared" si="18"/>
        <v>2</v>
      </c>
      <c r="AJ20" s="573">
        <f t="shared" si="3"/>
        <v>30</v>
      </c>
      <c r="AK20" s="598">
        <f>_xlfn.XLOOKUP($E20,'미래성장 요약(Case2)_240821'!$E$12:$E$49,'미래성장 요약(Case2)_240821'!$S$12:$S$49,0,0)</f>
        <v>30</v>
      </c>
    </row>
    <row r="21" spans="1:37" ht="17.399999999999999" hidden="1" customHeight="1" outlineLevel="1" x14ac:dyDescent="0.4">
      <c r="A21" s="38">
        <v>32</v>
      </c>
      <c r="C21" s="293"/>
      <c r="D21" s="293"/>
      <c r="E21" s="319" t="s">
        <v>273</v>
      </c>
      <c r="F21" s="330">
        <v>6</v>
      </c>
      <c r="G21" s="295" t="s">
        <v>252</v>
      </c>
      <c r="H21" s="306">
        <v>100000</v>
      </c>
      <c r="I21" s="307" t="s">
        <v>258</v>
      </c>
      <c r="J21" s="308">
        <v>0</v>
      </c>
      <c r="K21" s="309">
        <v>0</v>
      </c>
      <c r="L21" s="309">
        <v>0</v>
      </c>
      <c r="M21" s="309">
        <v>0</v>
      </c>
      <c r="N21" s="309">
        <v>0</v>
      </c>
      <c r="O21" s="309">
        <v>0</v>
      </c>
      <c r="P21" s="309">
        <v>0</v>
      </c>
      <c r="Q21" s="309">
        <v>0</v>
      </c>
      <c r="R21" s="309">
        <v>0</v>
      </c>
      <c r="S21" s="309">
        <v>0</v>
      </c>
      <c r="T21" s="309">
        <v>0</v>
      </c>
      <c r="U21" s="310">
        <v>0</v>
      </c>
      <c r="V21" s="574">
        <f t="shared" si="1"/>
        <v>0</v>
      </c>
      <c r="W21" s="308">
        <v>0</v>
      </c>
      <c r="X21" s="308">
        <v>0</v>
      </c>
      <c r="Y21" s="309">
        <v>0</v>
      </c>
      <c r="Z21" s="309">
        <v>0</v>
      </c>
      <c r="AA21" s="309">
        <v>0</v>
      </c>
      <c r="AB21" s="309">
        <v>0</v>
      </c>
      <c r="AC21" s="309">
        <v>0</v>
      </c>
      <c r="AD21" s="309">
        <v>0</v>
      </c>
      <c r="AE21" s="309">
        <v>0</v>
      </c>
      <c r="AF21" s="309">
        <v>0</v>
      </c>
      <c r="AG21" s="309">
        <v>0</v>
      </c>
      <c r="AH21" s="309">
        <v>0</v>
      </c>
      <c r="AI21" s="310">
        <v>0</v>
      </c>
      <c r="AJ21" s="574">
        <f t="shared" si="3"/>
        <v>0</v>
      </c>
      <c r="AK21" s="308">
        <v>0</v>
      </c>
    </row>
    <row r="22" spans="1:37" ht="17.399999999999999" hidden="1" customHeight="1" outlineLevel="1" x14ac:dyDescent="0.4">
      <c r="A22" s="38">
        <v>33</v>
      </c>
      <c r="C22" s="293"/>
      <c r="D22" s="293"/>
      <c r="E22" s="322"/>
      <c r="F22" s="330">
        <f>F21</f>
        <v>6</v>
      </c>
      <c r="G22" s="295" t="s">
        <v>252</v>
      </c>
      <c r="H22" s="296"/>
      <c r="I22" s="297" t="s">
        <v>259</v>
      </c>
      <c r="J22" s="298"/>
      <c r="K22" s="299"/>
      <c r="L22" s="299"/>
      <c r="M22" s="299"/>
      <c r="N22" s="299"/>
      <c r="O22" s="299"/>
      <c r="P22" s="299"/>
      <c r="Q22" s="299"/>
      <c r="R22" s="299"/>
      <c r="S22" s="299"/>
      <c r="T22" s="299"/>
      <c r="U22" s="301"/>
      <c r="V22" s="575">
        <f t="shared" si="1"/>
        <v>0</v>
      </c>
      <c r="W22" s="298"/>
      <c r="X22" s="298"/>
      <c r="Y22" s="299"/>
      <c r="Z22" s="299"/>
      <c r="AA22" s="299"/>
      <c r="AB22" s="299"/>
      <c r="AC22" s="299"/>
      <c r="AD22" s="299"/>
      <c r="AE22" s="299"/>
      <c r="AF22" s="299"/>
      <c r="AG22" s="299"/>
      <c r="AH22" s="299"/>
      <c r="AI22" s="301"/>
      <c r="AJ22" s="575">
        <f t="shared" si="3"/>
        <v>0</v>
      </c>
      <c r="AK22" s="298"/>
    </row>
    <row r="23" spans="1:37" ht="17.399999999999999" hidden="1" customHeight="1" outlineLevel="1" x14ac:dyDescent="0.4">
      <c r="A23" s="38">
        <v>34</v>
      </c>
      <c r="C23" s="293"/>
      <c r="D23" s="303"/>
      <c r="E23" s="319" t="s">
        <v>274</v>
      </c>
      <c r="F23" s="330">
        <v>4</v>
      </c>
      <c r="G23" s="330" t="s">
        <v>257</v>
      </c>
      <c r="H23" s="306">
        <v>24000</v>
      </c>
      <c r="I23" s="307" t="s">
        <v>258</v>
      </c>
      <c r="J23" s="308">
        <v>0</v>
      </c>
      <c r="K23" s="309">
        <v>0</v>
      </c>
      <c r="L23" s="309">
        <v>0</v>
      </c>
      <c r="M23" s="309">
        <v>0</v>
      </c>
      <c r="N23" s="309">
        <v>0</v>
      </c>
      <c r="O23" s="309">
        <v>0</v>
      </c>
      <c r="P23" s="309">
        <v>0</v>
      </c>
      <c r="Q23" s="309">
        <v>0</v>
      </c>
      <c r="R23" s="309">
        <v>0</v>
      </c>
      <c r="S23" s="309">
        <v>0</v>
      </c>
      <c r="T23" s="309">
        <v>0</v>
      </c>
      <c r="U23" s="310">
        <v>0</v>
      </c>
      <c r="V23" s="574">
        <f t="shared" si="1"/>
        <v>0</v>
      </c>
      <c r="W23" s="308">
        <v>0</v>
      </c>
      <c r="X23" s="308">
        <v>0</v>
      </c>
      <c r="Y23" s="309">
        <v>0</v>
      </c>
      <c r="Z23" s="309">
        <v>0</v>
      </c>
      <c r="AA23" s="309">
        <v>0</v>
      </c>
      <c r="AB23" s="309">
        <v>0</v>
      </c>
      <c r="AC23" s="309">
        <v>0</v>
      </c>
      <c r="AD23" s="309">
        <v>0</v>
      </c>
      <c r="AE23" s="309">
        <v>0</v>
      </c>
      <c r="AF23" s="309">
        <v>0</v>
      </c>
      <c r="AG23" s="309">
        <v>0</v>
      </c>
      <c r="AH23" s="309">
        <v>0</v>
      </c>
      <c r="AI23" s="310">
        <v>0</v>
      </c>
      <c r="AJ23" s="574">
        <f t="shared" si="3"/>
        <v>0</v>
      </c>
      <c r="AK23" s="308">
        <v>0</v>
      </c>
    </row>
    <row r="24" spans="1:37" ht="17.399999999999999" hidden="1" customHeight="1" outlineLevel="1" x14ac:dyDescent="0.4">
      <c r="A24" s="38">
        <v>35</v>
      </c>
      <c r="C24" s="293"/>
      <c r="D24" s="293"/>
      <c r="E24" s="322"/>
      <c r="F24" s="330">
        <f>F23</f>
        <v>4</v>
      </c>
      <c r="G24" s="330" t="s">
        <v>257</v>
      </c>
      <c r="H24" s="296"/>
      <c r="I24" s="297" t="s">
        <v>259</v>
      </c>
      <c r="J24" s="298"/>
      <c r="K24" s="299"/>
      <c r="L24" s="299"/>
      <c r="M24" s="299"/>
      <c r="N24" s="299"/>
      <c r="O24" s="299"/>
      <c r="P24" s="299"/>
      <c r="Q24" s="299"/>
      <c r="R24" s="299"/>
      <c r="S24" s="299"/>
      <c r="T24" s="299"/>
      <c r="U24" s="301"/>
      <c r="V24" s="575">
        <f t="shared" si="1"/>
        <v>0</v>
      </c>
      <c r="W24" s="298"/>
      <c r="X24" s="298"/>
      <c r="Y24" s="299"/>
      <c r="Z24" s="299"/>
      <c r="AA24" s="299"/>
      <c r="AB24" s="299"/>
      <c r="AC24" s="299"/>
      <c r="AD24" s="299"/>
      <c r="AE24" s="299"/>
      <c r="AF24" s="299"/>
      <c r="AG24" s="299"/>
      <c r="AH24" s="299"/>
      <c r="AI24" s="301"/>
      <c r="AJ24" s="575">
        <f t="shared" si="3"/>
        <v>0</v>
      </c>
      <c r="AK24" s="298"/>
    </row>
    <row r="25" spans="1:37" ht="17.399999999999999" hidden="1" customHeight="1" outlineLevel="1" x14ac:dyDescent="0.4">
      <c r="A25" s="38">
        <v>36</v>
      </c>
      <c r="C25" s="293"/>
      <c r="D25" s="303"/>
      <c r="E25" s="319" t="s">
        <v>275</v>
      </c>
      <c r="F25" s="330">
        <v>12</v>
      </c>
      <c r="G25" s="330" t="s">
        <v>257</v>
      </c>
      <c r="H25" s="306">
        <v>18000</v>
      </c>
      <c r="I25" s="307" t="s">
        <v>258</v>
      </c>
      <c r="J25" s="308">
        <v>0</v>
      </c>
      <c r="K25" s="309">
        <v>0</v>
      </c>
      <c r="L25" s="309">
        <v>0</v>
      </c>
      <c r="M25" s="309">
        <v>0</v>
      </c>
      <c r="N25" s="309">
        <v>0</v>
      </c>
      <c r="O25" s="309">
        <v>0</v>
      </c>
      <c r="P25" s="309">
        <v>0</v>
      </c>
      <c r="Q25" s="309">
        <v>0</v>
      </c>
      <c r="R25" s="309">
        <v>0</v>
      </c>
      <c r="S25" s="309">
        <v>0</v>
      </c>
      <c r="T25" s="309">
        <v>0</v>
      </c>
      <c r="U25" s="310">
        <v>0</v>
      </c>
      <c r="V25" s="574">
        <f t="shared" si="1"/>
        <v>0</v>
      </c>
      <c r="W25" s="308">
        <v>0</v>
      </c>
      <c r="X25" s="308">
        <v>0</v>
      </c>
      <c r="Y25" s="309">
        <v>0</v>
      </c>
      <c r="Z25" s="309">
        <v>0</v>
      </c>
      <c r="AA25" s="309">
        <v>0</v>
      </c>
      <c r="AB25" s="309">
        <v>0</v>
      </c>
      <c r="AC25" s="309">
        <v>0</v>
      </c>
      <c r="AD25" s="309">
        <v>0</v>
      </c>
      <c r="AE25" s="309">
        <v>0</v>
      </c>
      <c r="AF25" s="309">
        <v>0</v>
      </c>
      <c r="AG25" s="309">
        <v>0</v>
      </c>
      <c r="AH25" s="309">
        <v>0</v>
      </c>
      <c r="AI25" s="310">
        <v>0</v>
      </c>
      <c r="AJ25" s="574">
        <f t="shared" si="3"/>
        <v>0</v>
      </c>
      <c r="AK25" s="308">
        <v>0</v>
      </c>
    </row>
    <row r="26" spans="1:37" ht="17.399999999999999" hidden="1" customHeight="1" outlineLevel="1" x14ac:dyDescent="0.4">
      <c r="A26" s="38">
        <v>37</v>
      </c>
      <c r="C26" s="293"/>
      <c r="D26" s="293"/>
      <c r="E26" s="322"/>
      <c r="F26" s="330">
        <f>F25</f>
        <v>12</v>
      </c>
      <c r="G26" s="330" t="s">
        <v>257</v>
      </c>
      <c r="H26" s="296"/>
      <c r="I26" s="297" t="s">
        <v>259</v>
      </c>
      <c r="J26" s="298"/>
      <c r="K26" s="299"/>
      <c r="L26" s="299"/>
      <c r="M26" s="299"/>
      <c r="N26" s="299"/>
      <c r="O26" s="299"/>
      <c r="P26" s="299"/>
      <c r="Q26" s="299"/>
      <c r="R26" s="299"/>
      <c r="S26" s="299"/>
      <c r="T26" s="299"/>
      <c r="U26" s="301"/>
      <c r="V26" s="575">
        <f t="shared" si="1"/>
        <v>0</v>
      </c>
      <c r="W26" s="298"/>
      <c r="X26" s="298"/>
      <c r="Y26" s="299"/>
      <c r="Z26" s="299"/>
      <c r="AA26" s="299"/>
      <c r="AB26" s="299"/>
      <c r="AC26" s="299"/>
      <c r="AD26" s="299"/>
      <c r="AE26" s="299"/>
      <c r="AF26" s="299"/>
      <c r="AG26" s="299"/>
      <c r="AH26" s="299"/>
      <c r="AI26" s="301"/>
      <c r="AJ26" s="575">
        <f t="shared" si="3"/>
        <v>0</v>
      </c>
      <c r="AK26" s="298"/>
    </row>
    <row r="27" spans="1:37" ht="17.399999999999999" hidden="1" customHeight="1" outlineLevel="1" x14ac:dyDescent="0.4">
      <c r="A27" s="38">
        <v>38</v>
      </c>
      <c r="C27" s="293"/>
      <c r="D27" s="303"/>
      <c r="E27" s="319" t="s">
        <v>276</v>
      </c>
      <c r="F27" s="330">
        <v>12</v>
      </c>
      <c r="G27" s="330" t="s">
        <v>257</v>
      </c>
      <c r="H27" s="306">
        <v>12000</v>
      </c>
      <c r="I27" s="307" t="s">
        <v>258</v>
      </c>
      <c r="J27" s="308">
        <v>0</v>
      </c>
      <c r="K27" s="309">
        <v>0</v>
      </c>
      <c r="L27" s="309">
        <v>0</v>
      </c>
      <c r="M27" s="309">
        <v>0</v>
      </c>
      <c r="N27" s="309">
        <v>0</v>
      </c>
      <c r="O27" s="309">
        <v>0</v>
      </c>
      <c r="P27" s="309">
        <v>0</v>
      </c>
      <c r="Q27" s="309">
        <v>0</v>
      </c>
      <c r="R27" s="309">
        <v>0</v>
      </c>
      <c r="S27" s="309">
        <v>0</v>
      </c>
      <c r="T27" s="309">
        <v>0</v>
      </c>
      <c r="U27" s="310">
        <v>0</v>
      </c>
      <c r="V27" s="574">
        <f t="shared" si="1"/>
        <v>0</v>
      </c>
      <c r="W27" s="308">
        <v>0</v>
      </c>
      <c r="X27" s="308">
        <v>0</v>
      </c>
      <c r="Y27" s="309">
        <v>0</v>
      </c>
      <c r="Z27" s="309">
        <v>0</v>
      </c>
      <c r="AA27" s="309">
        <v>0</v>
      </c>
      <c r="AB27" s="309">
        <v>0</v>
      </c>
      <c r="AC27" s="309">
        <v>0</v>
      </c>
      <c r="AD27" s="309">
        <v>0</v>
      </c>
      <c r="AE27" s="309">
        <v>0</v>
      </c>
      <c r="AF27" s="309">
        <v>0</v>
      </c>
      <c r="AG27" s="309">
        <v>0</v>
      </c>
      <c r="AH27" s="309">
        <v>0</v>
      </c>
      <c r="AI27" s="310">
        <v>0</v>
      </c>
      <c r="AJ27" s="574">
        <f t="shared" si="3"/>
        <v>0</v>
      </c>
      <c r="AK27" s="308">
        <v>0</v>
      </c>
    </row>
    <row r="28" spans="1:37" ht="17.399999999999999" hidden="1" customHeight="1" outlineLevel="1" x14ac:dyDescent="0.4">
      <c r="A28" s="38">
        <v>39</v>
      </c>
      <c r="C28" s="293"/>
      <c r="D28" s="293"/>
      <c r="E28" s="322"/>
      <c r="F28" s="330">
        <f>F27</f>
        <v>12</v>
      </c>
      <c r="G28" s="330" t="s">
        <v>257</v>
      </c>
      <c r="H28" s="296"/>
      <c r="I28" s="297" t="s">
        <v>259</v>
      </c>
      <c r="J28" s="298"/>
      <c r="K28" s="299"/>
      <c r="L28" s="299"/>
      <c r="M28" s="299"/>
      <c r="N28" s="299"/>
      <c r="O28" s="299"/>
      <c r="P28" s="299"/>
      <c r="Q28" s="299"/>
      <c r="R28" s="299"/>
      <c r="S28" s="299"/>
      <c r="T28" s="299"/>
      <c r="U28" s="301"/>
      <c r="V28" s="575">
        <f t="shared" si="1"/>
        <v>0</v>
      </c>
      <c r="W28" s="298"/>
      <c r="X28" s="298"/>
      <c r="Y28" s="299"/>
      <c r="Z28" s="299"/>
      <c r="AA28" s="299"/>
      <c r="AB28" s="299"/>
      <c r="AC28" s="299"/>
      <c r="AD28" s="299"/>
      <c r="AE28" s="299"/>
      <c r="AF28" s="299"/>
      <c r="AG28" s="299"/>
      <c r="AH28" s="299"/>
      <c r="AI28" s="301"/>
      <c r="AJ28" s="575">
        <f t="shared" si="3"/>
        <v>0</v>
      </c>
      <c r="AK28" s="298"/>
    </row>
    <row r="29" spans="1:37" ht="17.399999999999999" hidden="1" customHeight="1" outlineLevel="1" x14ac:dyDescent="0.4">
      <c r="A29" s="38">
        <v>40</v>
      </c>
      <c r="C29" s="293"/>
      <c r="D29" s="303"/>
      <c r="E29" s="319" t="s">
        <v>277</v>
      </c>
      <c r="F29" s="330">
        <v>12</v>
      </c>
      <c r="G29" s="330" t="s">
        <v>257</v>
      </c>
      <c r="H29" s="306">
        <v>15000</v>
      </c>
      <c r="I29" s="307" t="s">
        <v>258</v>
      </c>
      <c r="J29" s="308">
        <v>0</v>
      </c>
      <c r="K29" s="309">
        <v>0</v>
      </c>
      <c r="L29" s="309">
        <v>0</v>
      </c>
      <c r="M29" s="309">
        <v>0</v>
      </c>
      <c r="N29" s="309">
        <v>0</v>
      </c>
      <c r="O29" s="309">
        <v>0</v>
      </c>
      <c r="P29" s="309">
        <v>0</v>
      </c>
      <c r="Q29" s="309">
        <v>0</v>
      </c>
      <c r="R29" s="309">
        <v>0</v>
      </c>
      <c r="S29" s="309">
        <v>0</v>
      </c>
      <c r="T29" s="309">
        <v>0</v>
      </c>
      <c r="U29" s="310">
        <v>0</v>
      </c>
      <c r="V29" s="574">
        <f t="shared" si="1"/>
        <v>0</v>
      </c>
      <c r="W29" s="308">
        <v>0</v>
      </c>
      <c r="X29" s="308">
        <v>0</v>
      </c>
      <c r="Y29" s="309">
        <v>0</v>
      </c>
      <c r="Z29" s="309">
        <v>0</v>
      </c>
      <c r="AA29" s="309">
        <v>0</v>
      </c>
      <c r="AB29" s="309">
        <v>0</v>
      </c>
      <c r="AC29" s="309">
        <v>0</v>
      </c>
      <c r="AD29" s="309">
        <v>0</v>
      </c>
      <c r="AE29" s="309">
        <v>0</v>
      </c>
      <c r="AF29" s="309">
        <v>0</v>
      </c>
      <c r="AG29" s="309">
        <v>0</v>
      </c>
      <c r="AH29" s="309">
        <v>0</v>
      </c>
      <c r="AI29" s="310">
        <v>0</v>
      </c>
      <c r="AJ29" s="574">
        <f t="shared" si="3"/>
        <v>0</v>
      </c>
      <c r="AK29" s="308">
        <v>0</v>
      </c>
    </row>
    <row r="30" spans="1:37" ht="17.399999999999999" hidden="1" customHeight="1" outlineLevel="1" x14ac:dyDescent="0.4">
      <c r="A30" s="38">
        <v>41</v>
      </c>
      <c r="C30" s="293"/>
      <c r="D30" s="293"/>
      <c r="E30" s="322"/>
      <c r="F30" s="330">
        <f>F29</f>
        <v>12</v>
      </c>
      <c r="G30" s="330" t="s">
        <v>257</v>
      </c>
      <c r="H30" s="296"/>
      <c r="I30" s="297" t="s">
        <v>259</v>
      </c>
      <c r="J30" s="298"/>
      <c r="K30" s="299"/>
      <c r="L30" s="299"/>
      <c r="M30" s="299"/>
      <c r="N30" s="299"/>
      <c r="O30" s="299"/>
      <c r="P30" s="299"/>
      <c r="Q30" s="299"/>
      <c r="R30" s="299"/>
      <c r="S30" s="299"/>
      <c r="T30" s="299"/>
      <c r="U30" s="301"/>
      <c r="V30" s="575">
        <f t="shared" si="1"/>
        <v>0</v>
      </c>
      <c r="W30" s="298"/>
      <c r="X30" s="298"/>
      <c r="Y30" s="299"/>
      <c r="Z30" s="299"/>
      <c r="AA30" s="299"/>
      <c r="AB30" s="299"/>
      <c r="AC30" s="299"/>
      <c r="AD30" s="299"/>
      <c r="AE30" s="299"/>
      <c r="AF30" s="299"/>
      <c r="AG30" s="299"/>
      <c r="AH30" s="299"/>
      <c r="AI30" s="301"/>
      <c r="AJ30" s="575">
        <f t="shared" si="3"/>
        <v>0</v>
      </c>
      <c r="AK30" s="298"/>
    </row>
    <row r="31" spans="1:37" ht="17.399999999999999" hidden="1" customHeight="1" outlineLevel="1" x14ac:dyDescent="0.4">
      <c r="A31" s="38">
        <v>42</v>
      </c>
      <c r="C31" s="293"/>
      <c r="D31" s="303"/>
      <c r="E31" s="319" t="s">
        <v>278</v>
      </c>
      <c r="F31" s="330">
        <v>3</v>
      </c>
      <c r="G31" s="330" t="s">
        <v>257</v>
      </c>
      <c r="H31" s="306">
        <v>30000</v>
      </c>
      <c r="I31" s="307" t="s">
        <v>258</v>
      </c>
      <c r="J31" s="308">
        <v>0</v>
      </c>
      <c r="K31" s="309">
        <v>0</v>
      </c>
      <c r="L31" s="309">
        <v>0</v>
      </c>
      <c r="M31" s="309">
        <v>0</v>
      </c>
      <c r="N31" s="309">
        <v>0</v>
      </c>
      <c r="O31" s="309">
        <v>0</v>
      </c>
      <c r="P31" s="309">
        <v>0</v>
      </c>
      <c r="Q31" s="309">
        <v>0</v>
      </c>
      <c r="R31" s="309">
        <v>0</v>
      </c>
      <c r="S31" s="309">
        <v>0</v>
      </c>
      <c r="T31" s="309">
        <v>0</v>
      </c>
      <c r="U31" s="310">
        <v>0</v>
      </c>
      <c r="V31" s="574">
        <f t="shared" si="1"/>
        <v>0</v>
      </c>
      <c r="W31" s="308">
        <v>0</v>
      </c>
      <c r="X31" s="308">
        <v>0</v>
      </c>
      <c r="Y31" s="309">
        <v>0</v>
      </c>
      <c r="Z31" s="309">
        <v>0</v>
      </c>
      <c r="AA31" s="309">
        <v>0</v>
      </c>
      <c r="AB31" s="309">
        <v>0</v>
      </c>
      <c r="AC31" s="309">
        <v>0</v>
      </c>
      <c r="AD31" s="309">
        <v>0</v>
      </c>
      <c r="AE31" s="309">
        <v>0</v>
      </c>
      <c r="AF31" s="309">
        <v>0</v>
      </c>
      <c r="AG31" s="309">
        <v>0</v>
      </c>
      <c r="AH31" s="309">
        <v>0</v>
      </c>
      <c r="AI31" s="310">
        <v>0</v>
      </c>
      <c r="AJ31" s="574">
        <f t="shared" si="3"/>
        <v>0</v>
      </c>
      <c r="AK31" s="308">
        <v>0</v>
      </c>
    </row>
    <row r="32" spans="1:37" ht="17.399999999999999" hidden="1" customHeight="1" outlineLevel="1" x14ac:dyDescent="0.4">
      <c r="A32" s="38">
        <v>43</v>
      </c>
      <c r="C32" s="293"/>
      <c r="D32" s="293"/>
      <c r="E32" s="322"/>
      <c r="F32" s="330">
        <f>F31</f>
        <v>3</v>
      </c>
      <c r="G32" s="330" t="s">
        <v>257</v>
      </c>
      <c r="H32" s="296"/>
      <c r="I32" s="297" t="s">
        <v>259</v>
      </c>
      <c r="J32" s="298"/>
      <c r="K32" s="299"/>
      <c r="L32" s="299"/>
      <c r="M32" s="299"/>
      <c r="N32" s="299"/>
      <c r="O32" s="299"/>
      <c r="P32" s="299"/>
      <c r="Q32" s="299"/>
      <c r="R32" s="299"/>
      <c r="S32" s="299"/>
      <c r="T32" s="299"/>
      <c r="U32" s="301"/>
      <c r="V32" s="575">
        <f t="shared" si="1"/>
        <v>0</v>
      </c>
      <c r="W32" s="298"/>
      <c r="X32" s="298"/>
      <c r="Y32" s="299"/>
      <c r="Z32" s="299"/>
      <c r="AA32" s="299"/>
      <c r="AB32" s="299"/>
      <c r="AC32" s="299"/>
      <c r="AD32" s="299"/>
      <c r="AE32" s="299"/>
      <c r="AF32" s="299"/>
      <c r="AG32" s="299"/>
      <c r="AH32" s="299"/>
      <c r="AI32" s="301"/>
      <c r="AJ32" s="575">
        <f t="shared" si="3"/>
        <v>0</v>
      </c>
      <c r="AK32" s="298"/>
    </row>
    <row r="33" spans="1:37" ht="17.399999999999999" hidden="1" customHeight="1" outlineLevel="1" x14ac:dyDescent="0.4">
      <c r="A33" s="38">
        <v>44</v>
      </c>
      <c r="C33" s="293"/>
      <c r="D33" s="303"/>
      <c r="E33" s="319" t="s">
        <v>279</v>
      </c>
      <c r="F33" s="330">
        <v>3</v>
      </c>
      <c r="G33" s="330" t="s">
        <v>257</v>
      </c>
      <c r="H33" s="306">
        <v>15000</v>
      </c>
      <c r="I33" s="307" t="s">
        <v>258</v>
      </c>
      <c r="J33" s="308">
        <v>0</v>
      </c>
      <c r="K33" s="309">
        <v>0</v>
      </c>
      <c r="L33" s="309">
        <v>0</v>
      </c>
      <c r="M33" s="309">
        <v>0</v>
      </c>
      <c r="N33" s="309">
        <v>0</v>
      </c>
      <c r="O33" s="309">
        <v>0</v>
      </c>
      <c r="P33" s="309">
        <v>0</v>
      </c>
      <c r="Q33" s="309">
        <v>0</v>
      </c>
      <c r="R33" s="309">
        <v>0</v>
      </c>
      <c r="S33" s="309">
        <v>0</v>
      </c>
      <c r="T33" s="309">
        <v>0</v>
      </c>
      <c r="U33" s="310">
        <v>0</v>
      </c>
      <c r="V33" s="574">
        <f t="shared" si="1"/>
        <v>0</v>
      </c>
      <c r="W33" s="308">
        <v>0</v>
      </c>
      <c r="X33" s="308">
        <v>0</v>
      </c>
      <c r="Y33" s="309">
        <v>0</v>
      </c>
      <c r="Z33" s="309">
        <v>0</v>
      </c>
      <c r="AA33" s="309">
        <v>0</v>
      </c>
      <c r="AB33" s="309">
        <v>0</v>
      </c>
      <c r="AC33" s="309">
        <v>0</v>
      </c>
      <c r="AD33" s="309">
        <v>0</v>
      </c>
      <c r="AE33" s="309">
        <v>0</v>
      </c>
      <c r="AF33" s="309">
        <v>0</v>
      </c>
      <c r="AG33" s="309">
        <v>0</v>
      </c>
      <c r="AH33" s="309">
        <v>0</v>
      </c>
      <c r="AI33" s="310">
        <v>0</v>
      </c>
      <c r="AJ33" s="574">
        <f t="shared" si="3"/>
        <v>0</v>
      </c>
      <c r="AK33" s="308">
        <v>0</v>
      </c>
    </row>
    <row r="34" spans="1:37" ht="17.399999999999999" hidden="1" customHeight="1" outlineLevel="1" x14ac:dyDescent="0.4">
      <c r="A34" s="38">
        <v>45</v>
      </c>
      <c r="C34" s="293"/>
      <c r="D34" s="293"/>
      <c r="E34" s="322"/>
      <c r="F34" s="330">
        <f>F33</f>
        <v>3</v>
      </c>
      <c r="G34" s="330" t="s">
        <v>257</v>
      </c>
      <c r="H34" s="296"/>
      <c r="I34" s="297" t="s">
        <v>259</v>
      </c>
      <c r="J34" s="298"/>
      <c r="K34" s="299"/>
      <c r="L34" s="299"/>
      <c r="M34" s="299"/>
      <c r="N34" s="299"/>
      <c r="O34" s="299"/>
      <c r="P34" s="299"/>
      <c r="Q34" s="299"/>
      <c r="R34" s="299"/>
      <c r="S34" s="299"/>
      <c r="T34" s="299"/>
      <c r="U34" s="301"/>
      <c r="V34" s="575">
        <f t="shared" si="1"/>
        <v>0</v>
      </c>
      <c r="W34" s="298"/>
      <c r="X34" s="298"/>
      <c r="Y34" s="299"/>
      <c r="Z34" s="299"/>
      <c r="AA34" s="299"/>
      <c r="AB34" s="299"/>
      <c r="AC34" s="299"/>
      <c r="AD34" s="299"/>
      <c r="AE34" s="299"/>
      <c r="AF34" s="299"/>
      <c r="AG34" s="299"/>
      <c r="AH34" s="299"/>
      <c r="AI34" s="301"/>
      <c r="AJ34" s="575">
        <f t="shared" si="3"/>
        <v>0</v>
      </c>
      <c r="AK34" s="298"/>
    </row>
    <row r="35" spans="1:37" ht="17.399999999999999" hidden="1" customHeight="1" outlineLevel="1" x14ac:dyDescent="0.4">
      <c r="A35" s="38">
        <v>46</v>
      </c>
      <c r="C35" s="293"/>
      <c r="D35" s="303"/>
      <c r="E35" s="319" t="s">
        <v>280</v>
      </c>
      <c r="F35" s="330">
        <v>2</v>
      </c>
      <c r="G35" s="330" t="s">
        <v>257</v>
      </c>
      <c r="H35" s="306">
        <v>30000</v>
      </c>
      <c r="I35" s="307" t="s">
        <v>258</v>
      </c>
      <c r="J35" s="308">
        <v>0</v>
      </c>
      <c r="K35" s="309">
        <v>0</v>
      </c>
      <c r="L35" s="309">
        <v>0</v>
      </c>
      <c r="M35" s="309">
        <v>0</v>
      </c>
      <c r="N35" s="309">
        <v>0</v>
      </c>
      <c r="O35" s="309">
        <v>0</v>
      </c>
      <c r="P35" s="309">
        <v>0</v>
      </c>
      <c r="Q35" s="309">
        <v>0</v>
      </c>
      <c r="R35" s="309">
        <v>0</v>
      </c>
      <c r="S35" s="309">
        <v>0</v>
      </c>
      <c r="T35" s="309">
        <v>0</v>
      </c>
      <c r="U35" s="310">
        <v>0</v>
      </c>
      <c r="V35" s="574">
        <f t="shared" si="1"/>
        <v>0</v>
      </c>
      <c r="W35" s="308">
        <v>0</v>
      </c>
      <c r="X35" s="308">
        <v>0</v>
      </c>
      <c r="Y35" s="309">
        <v>0</v>
      </c>
      <c r="Z35" s="309">
        <v>0</v>
      </c>
      <c r="AA35" s="309">
        <v>0</v>
      </c>
      <c r="AB35" s="309">
        <v>0</v>
      </c>
      <c r="AC35" s="309">
        <v>0</v>
      </c>
      <c r="AD35" s="309">
        <v>0</v>
      </c>
      <c r="AE35" s="309">
        <v>0</v>
      </c>
      <c r="AF35" s="309">
        <v>0</v>
      </c>
      <c r="AG35" s="309">
        <v>0</v>
      </c>
      <c r="AH35" s="309">
        <v>0</v>
      </c>
      <c r="AI35" s="310">
        <v>0</v>
      </c>
      <c r="AJ35" s="574">
        <f t="shared" si="3"/>
        <v>0</v>
      </c>
      <c r="AK35" s="308">
        <v>0</v>
      </c>
    </row>
    <row r="36" spans="1:37" ht="17.399999999999999" hidden="1" customHeight="1" outlineLevel="1" x14ac:dyDescent="0.4">
      <c r="A36" s="38">
        <v>47</v>
      </c>
      <c r="C36" s="293"/>
      <c r="D36" s="293"/>
      <c r="E36" s="322"/>
      <c r="F36" s="331">
        <f>F35</f>
        <v>2</v>
      </c>
      <c r="G36" s="331" t="s">
        <v>257</v>
      </c>
      <c r="H36" s="296"/>
      <c r="I36" s="297" t="s">
        <v>259</v>
      </c>
      <c r="J36" s="298"/>
      <c r="K36" s="299"/>
      <c r="L36" s="299"/>
      <c r="M36" s="299"/>
      <c r="N36" s="299"/>
      <c r="O36" s="299"/>
      <c r="P36" s="299"/>
      <c r="Q36" s="299"/>
      <c r="R36" s="299"/>
      <c r="S36" s="299"/>
      <c r="T36" s="299"/>
      <c r="U36" s="301"/>
      <c r="V36" s="575">
        <f t="shared" si="1"/>
        <v>0</v>
      </c>
      <c r="W36" s="298"/>
      <c r="X36" s="298"/>
      <c r="Y36" s="299"/>
      <c r="Z36" s="299"/>
      <c r="AA36" s="299"/>
      <c r="AB36" s="299"/>
      <c r="AC36" s="299"/>
      <c r="AD36" s="299"/>
      <c r="AE36" s="299"/>
      <c r="AF36" s="299"/>
      <c r="AG36" s="299"/>
      <c r="AH36" s="299"/>
      <c r="AI36" s="301"/>
      <c r="AJ36" s="575">
        <f t="shared" si="3"/>
        <v>0</v>
      </c>
      <c r="AK36" s="298"/>
    </row>
    <row r="37" spans="1:37" ht="17.399999999999999" hidden="1" customHeight="1" outlineLevel="1" x14ac:dyDescent="0.4">
      <c r="A37" s="38">
        <v>48</v>
      </c>
      <c r="C37" s="293"/>
      <c r="D37" s="303"/>
      <c r="E37" s="319" t="s">
        <v>281</v>
      </c>
      <c r="F37" s="320">
        <v>1</v>
      </c>
      <c r="G37" s="320" t="s">
        <v>257</v>
      </c>
      <c r="H37" s="306">
        <v>30000</v>
      </c>
      <c r="I37" s="307" t="s">
        <v>258</v>
      </c>
      <c r="J37" s="308">
        <v>0</v>
      </c>
      <c r="K37" s="309">
        <v>0</v>
      </c>
      <c r="L37" s="309">
        <v>0</v>
      </c>
      <c r="M37" s="309">
        <v>0</v>
      </c>
      <c r="N37" s="309">
        <v>0</v>
      </c>
      <c r="O37" s="309">
        <v>0</v>
      </c>
      <c r="P37" s="309">
        <v>0</v>
      </c>
      <c r="Q37" s="309">
        <v>0</v>
      </c>
      <c r="R37" s="309">
        <v>0</v>
      </c>
      <c r="S37" s="309">
        <v>0</v>
      </c>
      <c r="T37" s="309">
        <v>0</v>
      </c>
      <c r="U37" s="310">
        <v>0</v>
      </c>
      <c r="V37" s="574">
        <f t="shared" si="1"/>
        <v>0</v>
      </c>
      <c r="W37" s="308">
        <v>0</v>
      </c>
      <c r="X37" s="308">
        <v>0</v>
      </c>
      <c r="Y37" s="309">
        <v>0</v>
      </c>
      <c r="Z37" s="309">
        <v>0</v>
      </c>
      <c r="AA37" s="309">
        <v>0</v>
      </c>
      <c r="AB37" s="309">
        <v>0</v>
      </c>
      <c r="AC37" s="309">
        <v>0</v>
      </c>
      <c r="AD37" s="309">
        <v>0</v>
      </c>
      <c r="AE37" s="309">
        <v>0</v>
      </c>
      <c r="AF37" s="309">
        <v>0</v>
      </c>
      <c r="AG37" s="309">
        <v>0</v>
      </c>
      <c r="AH37" s="309">
        <v>0</v>
      </c>
      <c r="AI37" s="310">
        <v>0</v>
      </c>
      <c r="AJ37" s="574">
        <f t="shared" si="3"/>
        <v>0</v>
      </c>
      <c r="AK37" s="308">
        <v>0</v>
      </c>
    </row>
    <row r="38" spans="1:37" ht="17.399999999999999" hidden="1" customHeight="1" outlineLevel="1" x14ac:dyDescent="0.4">
      <c r="A38" s="38">
        <v>49</v>
      </c>
      <c r="C38" s="332"/>
      <c r="D38" s="293"/>
      <c r="E38" s="304"/>
      <c r="F38" s="313">
        <f>F37</f>
        <v>1</v>
      </c>
      <c r="G38" s="313" t="s">
        <v>257</v>
      </c>
      <c r="H38" s="474"/>
      <c r="I38" s="564" t="s">
        <v>259</v>
      </c>
      <c r="J38" s="565"/>
      <c r="K38" s="479"/>
      <c r="L38" s="479"/>
      <c r="M38" s="479"/>
      <c r="N38" s="479"/>
      <c r="O38" s="479"/>
      <c r="P38" s="479"/>
      <c r="Q38" s="479"/>
      <c r="R38" s="479"/>
      <c r="S38" s="479"/>
      <c r="T38" s="479"/>
      <c r="U38" s="566"/>
      <c r="V38" s="576">
        <f t="shared" si="1"/>
        <v>0</v>
      </c>
      <c r="W38" s="565"/>
      <c r="X38" s="565"/>
      <c r="Y38" s="479"/>
      <c r="Z38" s="479"/>
      <c r="AA38" s="479"/>
      <c r="AB38" s="479"/>
      <c r="AC38" s="479"/>
      <c r="AD38" s="479"/>
      <c r="AE38" s="479"/>
      <c r="AF38" s="479"/>
      <c r="AG38" s="479"/>
      <c r="AH38" s="479"/>
      <c r="AI38" s="566"/>
      <c r="AJ38" s="576">
        <f t="shared" si="3"/>
        <v>0</v>
      </c>
      <c r="AK38" s="565"/>
    </row>
    <row r="39" spans="1:37" ht="19.2" collapsed="1" x14ac:dyDescent="0.4">
      <c r="A39" s="38">
        <v>50</v>
      </c>
      <c r="C39" s="332"/>
      <c r="D39" s="334" t="s">
        <v>284</v>
      </c>
      <c r="E39" s="567"/>
      <c r="F39" s="409" t="s">
        <v>282</v>
      </c>
      <c r="G39" s="409" t="s">
        <v>257</v>
      </c>
      <c r="H39" s="410" t="s">
        <v>283</v>
      </c>
      <c r="I39" s="568" t="s">
        <v>253</v>
      </c>
      <c r="J39" s="569">
        <f>SUMIF($I$7:$I$38,$I$79,J$7:J$38)</f>
        <v>54</v>
      </c>
      <c r="K39" s="443">
        <f t="shared" ref="K39:U39" si="19">SUMIF($I$7:$I$38,$I$79,K$7:K$38)</f>
        <v>42</v>
      </c>
      <c r="L39" s="443">
        <f t="shared" si="19"/>
        <v>28</v>
      </c>
      <c r="M39" s="443">
        <f t="shared" si="19"/>
        <v>27</v>
      </c>
      <c r="N39" s="443">
        <f t="shared" si="19"/>
        <v>14</v>
      </c>
      <c r="O39" s="443">
        <f t="shared" si="19"/>
        <v>23</v>
      </c>
      <c r="P39" s="443">
        <f t="shared" si="19"/>
        <v>18</v>
      </c>
      <c r="Q39" s="443">
        <f t="shared" si="19"/>
        <v>17</v>
      </c>
      <c r="R39" s="443">
        <f t="shared" si="19"/>
        <v>16</v>
      </c>
      <c r="S39" s="443">
        <f t="shared" si="19"/>
        <v>14</v>
      </c>
      <c r="T39" s="443">
        <f t="shared" si="19"/>
        <v>13</v>
      </c>
      <c r="U39" s="570">
        <f t="shared" si="19"/>
        <v>11</v>
      </c>
      <c r="V39" s="577">
        <f t="shared" si="1"/>
        <v>277</v>
      </c>
      <c r="W39" s="569">
        <f>SUM(W7:W20)</f>
        <v>277</v>
      </c>
      <c r="X39" s="569">
        <f>SUMIF($I$7:$I$38,$I$79,X$7:X$38)</f>
        <v>24</v>
      </c>
      <c r="Y39" s="443">
        <f t="shared" ref="Y39:AI39" si="20">SUMIF($I$7:$I$38,$I$79,Y$7:Y$38)</f>
        <v>24</v>
      </c>
      <c r="Z39" s="443">
        <f t="shared" si="20"/>
        <v>24</v>
      </c>
      <c r="AA39" s="443">
        <f t="shared" si="20"/>
        <v>24</v>
      </c>
      <c r="AB39" s="443">
        <f t="shared" si="20"/>
        <v>24</v>
      </c>
      <c r="AC39" s="443">
        <f t="shared" si="20"/>
        <v>24</v>
      </c>
      <c r="AD39" s="443">
        <f t="shared" si="20"/>
        <v>22</v>
      </c>
      <c r="AE39" s="443">
        <f t="shared" si="20"/>
        <v>22</v>
      </c>
      <c r="AF39" s="443">
        <f t="shared" si="20"/>
        <v>21</v>
      </c>
      <c r="AG39" s="443">
        <f t="shared" si="20"/>
        <v>23</v>
      </c>
      <c r="AH39" s="443">
        <f t="shared" si="20"/>
        <v>22</v>
      </c>
      <c r="AI39" s="570">
        <f t="shared" si="20"/>
        <v>23</v>
      </c>
      <c r="AJ39" s="577">
        <f t="shared" si="3"/>
        <v>277</v>
      </c>
      <c r="AK39" s="569">
        <f>SUM(AK7:AK20)</f>
        <v>277</v>
      </c>
    </row>
    <row r="40" spans="1:37" x14ac:dyDescent="0.4">
      <c r="A40" s="38">
        <v>52</v>
      </c>
      <c r="C40" s="346"/>
      <c r="D40" s="347"/>
      <c r="E40" s="348"/>
      <c r="F40" s="349" t="s">
        <v>285</v>
      </c>
      <c r="G40" s="349"/>
      <c r="H40" s="415" t="s">
        <v>286</v>
      </c>
      <c r="I40" s="579" t="s">
        <v>253</v>
      </c>
      <c r="J40" s="580">
        <f t="shared" ref="J40:U40" si="21">+J7*$H$47+J8*$H$48+J9*$H$49+J10*$H$50+J11*$H$51+J12*$H$52+J13*$H$53+J14*$H$54+J15*$H$55+J16*$H$56+J17*$H$57+J18*$H$58+J19*$H$59+J20*$H$60+J21*$H$61+J23*$H$63+J25*$H$65+J27*$H$67+J29*$H$69+J31*$H$71+J33*$H$73+J35*$H$75+J37*$H$77</f>
        <v>1841000</v>
      </c>
      <c r="K40" s="581">
        <f t="shared" si="21"/>
        <v>1979000</v>
      </c>
      <c r="L40" s="581">
        <f t="shared" si="21"/>
        <v>1725000</v>
      </c>
      <c r="M40" s="581">
        <f t="shared" si="21"/>
        <v>1463000</v>
      </c>
      <c r="N40" s="581">
        <f t="shared" si="21"/>
        <v>744000</v>
      </c>
      <c r="O40" s="581">
        <f t="shared" si="21"/>
        <v>1656000</v>
      </c>
      <c r="P40" s="581">
        <f t="shared" si="21"/>
        <v>1166000</v>
      </c>
      <c r="Q40" s="581">
        <f t="shared" si="21"/>
        <v>503000</v>
      </c>
      <c r="R40" s="581">
        <f t="shared" si="21"/>
        <v>1065000</v>
      </c>
      <c r="S40" s="581">
        <f t="shared" si="21"/>
        <v>1352000</v>
      </c>
      <c r="T40" s="581">
        <f t="shared" si="21"/>
        <v>1234000</v>
      </c>
      <c r="U40" s="582">
        <f t="shared" si="21"/>
        <v>770000</v>
      </c>
      <c r="V40" s="583">
        <f t="shared" si="1"/>
        <v>15498000</v>
      </c>
      <c r="W40" s="580">
        <f>SUMPRODUCT($H$7:$H$20,W7:W20)</f>
        <v>15498000</v>
      </c>
      <c r="X40" s="580">
        <f t="shared" ref="X40:AI40" si="22">+X7*$H$47+X8*$H$48+X9*$H$49+X10*$H$50+X11*$H$51+X12*$H$52+X13*$H$53+X14*$H$54+X15*$H$55+X16*$H$56+X17*$H$57+X18*$H$58+X19*$H$59+X20*$H$60+X21*$H$61+X23*$H$63+X25*$H$65+X27*$H$67+X29*$H$69+X31*$H$71+X33*$H$73+X35*$H$75+X37*$H$77</f>
        <v>1276000</v>
      </c>
      <c r="Y40" s="581">
        <f t="shared" si="22"/>
        <v>1276000</v>
      </c>
      <c r="Z40" s="581">
        <f t="shared" si="22"/>
        <v>1276000</v>
      </c>
      <c r="AA40" s="581">
        <f t="shared" si="22"/>
        <v>1276000</v>
      </c>
      <c r="AB40" s="581">
        <f t="shared" si="22"/>
        <v>1276000</v>
      </c>
      <c r="AC40" s="581">
        <f t="shared" si="22"/>
        <v>1276000</v>
      </c>
      <c r="AD40" s="581">
        <f t="shared" si="22"/>
        <v>1243000</v>
      </c>
      <c r="AE40" s="581">
        <f t="shared" si="22"/>
        <v>1253000</v>
      </c>
      <c r="AF40" s="581">
        <f t="shared" si="22"/>
        <v>1235000</v>
      </c>
      <c r="AG40" s="581">
        <f t="shared" si="22"/>
        <v>1365000</v>
      </c>
      <c r="AH40" s="581">
        <f t="shared" si="22"/>
        <v>1330000</v>
      </c>
      <c r="AI40" s="582">
        <f t="shared" si="22"/>
        <v>1416000</v>
      </c>
      <c r="AJ40" s="583">
        <f t="shared" si="3"/>
        <v>15498000</v>
      </c>
      <c r="AK40" s="580">
        <f>SUMPRODUCT($H$7:$H$20,AK7:AK20)</f>
        <v>15498000</v>
      </c>
    </row>
    <row r="41" spans="1:37" ht="21" x14ac:dyDescent="0.4">
      <c r="C41" s="268"/>
      <c r="V41" s="269"/>
    </row>
    <row r="42" spans="1:37" ht="27.6" x14ac:dyDescent="0.4">
      <c r="C42" s="590"/>
      <c r="D42" s="591"/>
      <c r="E42" s="591"/>
      <c r="F42" s="591"/>
      <c r="G42" s="591"/>
      <c r="H42" s="86"/>
      <c r="I42" s="592"/>
      <c r="J42" s="596" t="s">
        <v>384</v>
      </c>
      <c r="K42" s="596" t="s">
        <v>384</v>
      </c>
      <c r="L42" s="596" t="s">
        <v>384</v>
      </c>
      <c r="M42" s="596" t="s">
        <v>384</v>
      </c>
      <c r="N42" s="595" t="s">
        <v>386</v>
      </c>
      <c r="O42" s="595" t="s">
        <v>387</v>
      </c>
      <c r="P42" s="595" t="s">
        <v>388</v>
      </c>
      <c r="Q42" s="595" t="s">
        <v>389</v>
      </c>
      <c r="R42" s="596" t="s">
        <v>384</v>
      </c>
      <c r="S42" s="596" t="s">
        <v>384</v>
      </c>
      <c r="T42" s="596" t="s">
        <v>384</v>
      </c>
      <c r="U42" s="596" t="s">
        <v>384</v>
      </c>
      <c r="V42" s="593"/>
      <c r="W42" s="591"/>
      <c r="X42" s="591"/>
      <c r="Y42" s="591"/>
      <c r="Z42" s="591"/>
      <c r="AA42" s="591"/>
      <c r="AB42" s="591"/>
      <c r="AC42" s="591"/>
      <c r="AD42" s="591"/>
      <c r="AE42" s="591"/>
      <c r="AF42" s="591"/>
      <c r="AG42" s="591"/>
      <c r="AH42" s="591"/>
      <c r="AI42" s="591"/>
    </row>
    <row r="43" spans="1:37" ht="30" x14ac:dyDescent="0.4">
      <c r="C43" s="594" t="s">
        <v>385</v>
      </c>
      <c r="V43" s="269"/>
    </row>
    <row r="44" spans="1:37" ht="21" x14ac:dyDescent="0.4">
      <c r="C44" s="268"/>
      <c r="V44" s="269"/>
    </row>
    <row r="45" spans="1:37" x14ac:dyDescent="0.4">
      <c r="C45" s="270"/>
      <c r="D45" s="270"/>
      <c r="E45" s="271"/>
      <c r="F45" s="272"/>
      <c r="G45" s="272"/>
      <c r="H45" s="273"/>
      <c r="I45" s="270"/>
      <c r="J45" s="1916" t="s">
        <v>381</v>
      </c>
      <c r="K45" s="1917"/>
      <c r="L45" s="1917"/>
      <c r="M45" s="1917"/>
      <c r="N45" s="1917"/>
      <c r="O45" s="1917"/>
      <c r="P45" s="1917"/>
      <c r="Q45" s="1917"/>
      <c r="R45" s="1917"/>
      <c r="S45" s="1917"/>
      <c r="T45" s="1917"/>
      <c r="U45" s="1917"/>
      <c r="V45" s="1915"/>
      <c r="W45" s="1916" t="s">
        <v>382</v>
      </c>
      <c r="X45" s="1917"/>
      <c r="Y45" s="1917"/>
      <c r="Z45" s="1917"/>
      <c r="AA45" s="1917"/>
      <c r="AB45" s="1917"/>
      <c r="AC45" s="1917"/>
      <c r="AD45" s="1917"/>
      <c r="AE45" s="1917"/>
      <c r="AF45" s="1917"/>
      <c r="AG45" s="1917"/>
      <c r="AH45" s="1917"/>
      <c r="AI45" s="1915"/>
    </row>
    <row r="46" spans="1:37" x14ac:dyDescent="0.4">
      <c r="A46" s="274" t="s">
        <v>238</v>
      </c>
      <c r="C46" s="275" t="s">
        <v>239</v>
      </c>
      <c r="D46" s="275" t="s">
        <v>240</v>
      </c>
      <c r="E46" s="276" t="s">
        <v>241</v>
      </c>
      <c r="F46" s="277" t="s">
        <v>242</v>
      </c>
      <c r="G46" s="277" t="s">
        <v>243</v>
      </c>
      <c r="H46" s="278" t="s">
        <v>244</v>
      </c>
      <c r="I46" s="279" t="s">
        <v>245</v>
      </c>
      <c r="J46" s="279" t="s">
        <v>246</v>
      </c>
      <c r="K46" s="280" t="s">
        <v>247</v>
      </c>
      <c r="L46" s="280" t="s">
        <v>177</v>
      </c>
      <c r="M46" s="280" t="s">
        <v>178</v>
      </c>
      <c r="N46" s="280" t="s">
        <v>179</v>
      </c>
      <c r="O46" s="280" t="s">
        <v>180</v>
      </c>
      <c r="P46" s="280" t="s">
        <v>181</v>
      </c>
      <c r="Q46" s="280" t="s">
        <v>182</v>
      </c>
      <c r="R46" s="280" t="s">
        <v>183</v>
      </c>
      <c r="S46" s="280" t="s">
        <v>184</v>
      </c>
      <c r="T46" s="280" t="s">
        <v>185</v>
      </c>
      <c r="U46" s="281" t="s">
        <v>186</v>
      </c>
      <c r="V46" s="282" t="s">
        <v>248</v>
      </c>
      <c r="W46" s="279" t="s">
        <v>246</v>
      </c>
      <c r="X46" s="280" t="s">
        <v>247</v>
      </c>
      <c r="Y46" s="280" t="s">
        <v>177</v>
      </c>
      <c r="Z46" s="280" t="s">
        <v>178</v>
      </c>
      <c r="AA46" s="280" t="s">
        <v>179</v>
      </c>
      <c r="AB46" s="280" t="s">
        <v>180</v>
      </c>
      <c r="AC46" s="280" t="s">
        <v>181</v>
      </c>
      <c r="AD46" s="280" t="s">
        <v>182</v>
      </c>
      <c r="AE46" s="280" t="s">
        <v>183</v>
      </c>
      <c r="AF46" s="280" t="s">
        <v>184</v>
      </c>
      <c r="AG46" s="280" t="s">
        <v>185</v>
      </c>
      <c r="AH46" s="281" t="s">
        <v>186</v>
      </c>
      <c r="AI46" s="282" t="s">
        <v>248</v>
      </c>
    </row>
    <row r="47" spans="1:37" x14ac:dyDescent="0.4">
      <c r="A47" s="38">
        <v>4</v>
      </c>
      <c r="C47" s="283" t="s">
        <v>249</v>
      </c>
      <c r="D47" s="283" t="s">
        <v>250</v>
      </c>
      <c r="E47" s="284" t="s">
        <v>251</v>
      </c>
      <c r="F47" s="285">
        <v>11</v>
      </c>
      <c r="G47" s="285" t="s">
        <v>252</v>
      </c>
      <c r="H47" s="286">
        <v>100000</v>
      </c>
      <c r="I47" s="287" t="s">
        <v>253</v>
      </c>
      <c r="J47" s="288">
        <v>3</v>
      </c>
      <c r="K47" s="289">
        <v>7</v>
      </c>
      <c r="L47" s="289">
        <v>4</v>
      </c>
      <c r="M47" s="289">
        <v>3</v>
      </c>
      <c r="N47" s="289">
        <v>3</v>
      </c>
      <c r="O47" s="289">
        <v>4</v>
      </c>
      <c r="P47" s="289">
        <v>4</v>
      </c>
      <c r="Q47" s="289">
        <v>3</v>
      </c>
      <c r="R47" s="289">
        <v>2</v>
      </c>
      <c r="S47" s="289">
        <v>5</v>
      </c>
      <c r="T47" s="289">
        <v>2</v>
      </c>
      <c r="U47" s="290">
        <v>3</v>
      </c>
      <c r="V47" s="572">
        <f t="shared" ref="V47:V80" si="23">SUM(J47:U47)</f>
        <v>43</v>
      </c>
      <c r="W47" s="584">
        <f>IFERROR(+J47/$V47,0)</f>
        <v>6.9767441860465115E-2</v>
      </c>
      <c r="X47" s="452">
        <f t="shared" ref="X47:X60" si="24">IFERROR(+K47/$V47,0)</f>
        <v>0.16279069767441862</v>
      </c>
      <c r="Y47" s="452">
        <f t="shared" ref="Y47:Y60" si="25">IFERROR(+L47/$V47,0)</f>
        <v>9.3023255813953487E-2</v>
      </c>
      <c r="Z47" s="452">
        <f t="shared" ref="Z47:Z60" si="26">IFERROR(+M47/$V47,0)</f>
        <v>6.9767441860465115E-2</v>
      </c>
      <c r="AA47" s="452">
        <f t="shared" ref="AA47:AA60" si="27">IFERROR(+N47/$V47,0)</f>
        <v>6.9767441860465115E-2</v>
      </c>
      <c r="AB47" s="452">
        <f t="shared" ref="AB47:AB60" si="28">IFERROR(+O47/$V47,0)</f>
        <v>9.3023255813953487E-2</v>
      </c>
      <c r="AC47" s="452">
        <f t="shared" ref="AC47:AC60" si="29">IFERROR(+P47/$V47,0)</f>
        <v>9.3023255813953487E-2</v>
      </c>
      <c r="AD47" s="452">
        <f t="shared" ref="AD47:AD60" si="30">IFERROR(+Q47/$V47,0)</f>
        <v>6.9767441860465115E-2</v>
      </c>
      <c r="AE47" s="452">
        <f t="shared" ref="AE47:AE60" si="31">IFERROR(+R47/$V47,0)</f>
        <v>4.6511627906976744E-2</v>
      </c>
      <c r="AF47" s="452">
        <f t="shared" ref="AF47:AF60" si="32">IFERROR(+S47/$V47,0)</f>
        <v>0.11627906976744186</v>
      </c>
      <c r="AG47" s="452">
        <f t="shared" ref="AG47:AG60" si="33">IFERROR(+T47/$V47,0)</f>
        <v>4.6511627906976744E-2</v>
      </c>
      <c r="AH47" s="585">
        <f t="shared" ref="AH47:AH60" si="34">IFERROR(+U47/$V47,0)</f>
        <v>6.9767441860465115E-2</v>
      </c>
      <c r="AI47" s="588">
        <f t="shared" ref="AI47:AI80" si="35">SUM(W47:AH47)</f>
        <v>1</v>
      </c>
    </row>
    <row r="48" spans="1:37" x14ac:dyDescent="0.4">
      <c r="A48" s="38">
        <v>6</v>
      </c>
      <c r="C48" s="293"/>
      <c r="D48" s="293"/>
      <c r="E48" s="304" t="s">
        <v>256</v>
      </c>
      <c r="F48" s="305">
        <v>10</v>
      </c>
      <c r="G48" s="305" t="s">
        <v>257</v>
      </c>
      <c r="H48" s="306">
        <v>30000</v>
      </c>
      <c r="I48" s="307" t="s">
        <v>258</v>
      </c>
      <c r="J48" s="571">
        <v>0</v>
      </c>
      <c r="K48" s="432">
        <v>0</v>
      </c>
      <c r="L48" s="432">
        <v>0</v>
      </c>
      <c r="M48" s="432">
        <v>0</v>
      </c>
      <c r="N48" s="432">
        <v>0</v>
      </c>
      <c r="O48" s="432">
        <v>0</v>
      </c>
      <c r="P48" s="432">
        <v>0</v>
      </c>
      <c r="Q48" s="432">
        <v>0</v>
      </c>
      <c r="R48" s="432">
        <v>0</v>
      </c>
      <c r="S48" s="432">
        <v>0</v>
      </c>
      <c r="T48" s="432">
        <v>0</v>
      </c>
      <c r="U48" s="578">
        <v>0</v>
      </c>
      <c r="V48" s="573">
        <f t="shared" si="23"/>
        <v>0</v>
      </c>
      <c r="W48" s="586">
        <f t="shared" ref="W48:W60" si="36">IFERROR(+J48/$V48,0)</f>
        <v>0</v>
      </c>
      <c r="X48" s="460">
        <f t="shared" si="24"/>
        <v>0</v>
      </c>
      <c r="Y48" s="460">
        <f t="shared" si="25"/>
        <v>0</v>
      </c>
      <c r="Z48" s="460">
        <f t="shared" si="26"/>
        <v>0</v>
      </c>
      <c r="AA48" s="460">
        <f t="shared" si="27"/>
        <v>0</v>
      </c>
      <c r="AB48" s="460">
        <f t="shared" si="28"/>
        <v>0</v>
      </c>
      <c r="AC48" s="460">
        <f t="shared" si="29"/>
        <v>0</v>
      </c>
      <c r="AD48" s="460">
        <f t="shared" si="30"/>
        <v>0</v>
      </c>
      <c r="AE48" s="460">
        <f t="shared" si="31"/>
        <v>0</v>
      </c>
      <c r="AF48" s="460">
        <f t="shared" si="32"/>
        <v>0</v>
      </c>
      <c r="AG48" s="460">
        <f t="shared" si="33"/>
        <v>0</v>
      </c>
      <c r="AH48" s="587">
        <f t="shared" si="34"/>
        <v>0</v>
      </c>
      <c r="AI48" s="589">
        <f t="shared" si="35"/>
        <v>0</v>
      </c>
    </row>
    <row r="49" spans="1:35" x14ac:dyDescent="0.4">
      <c r="A49" s="38">
        <v>8</v>
      </c>
      <c r="C49" s="293"/>
      <c r="D49" s="293"/>
      <c r="E49" s="304" t="s">
        <v>260</v>
      </c>
      <c r="F49" s="305">
        <v>10</v>
      </c>
      <c r="G49" s="305" t="s">
        <v>252</v>
      </c>
      <c r="H49" s="599">
        <v>94000</v>
      </c>
      <c r="I49" s="307" t="s">
        <v>258</v>
      </c>
      <c r="J49" s="571">
        <v>8</v>
      </c>
      <c r="K49" s="432">
        <v>5</v>
      </c>
      <c r="L49" s="432">
        <v>9</v>
      </c>
      <c r="M49" s="432">
        <v>7</v>
      </c>
      <c r="N49" s="432">
        <v>2</v>
      </c>
      <c r="O49" s="432">
        <v>9</v>
      </c>
      <c r="P49" s="432">
        <v>5</v>
      </c>
      <c r="Q49" s="432">
        <v>0</v>
      </c>
      <c r="R49" s="432">
        <v>6</v>
      </c>
      <c r="S49" s="432">
        <v>7</v>
      </c>
      <c r="T49" s="432">
        <v>9</v>
      </c>
      <c r="U49" s="578">
        <v>5</v>
      </c>
      <c r="V49" s="573">
        <f t="shared" si="23"/>
        <v>72</v>
      </c>
      <c r="W49" s="586">
        <f t="shared" si="36"/>
        <v>0.1111111111111111</v>
      </c>
      <c r="X49" s="460">
        <f t="shared" si="24"/>
        <v>6.9444444444444448E-2</v>
      </c>
      <c r="Y49" s="460">
        <f t="shared" si="25"/>
        <v>0.125</v>
      </c>
      <c r="Z49" s="460">
        <f t="shared" si="26"/>
        <v>9.7222222222222224E-2</v>
      </c>
      <c r="AA49" s="460">
        <f t="shared" si="27"/>
        <v>2.7777777777777776E-2</v>
      </c>
      <c r="AB49" s="460">
        <f t="shared" si="28"/>
        <v>0.125</v>
      </c>
      <c r="AC49" s="460">
        <f t="shared" si="29"/>
        <v>6.9444444444444448E-2</v>
      </c>
      <c r="AD49" s="460">
        <f t="shared" si="30"/>
        <v>0</v>
      </c>
      <c r="AE49" s="460">
        <f t="shared" si="31"/>
        <v>8.3333333333333329E-2</v>
      </c>
      <c r="AF49" s="460">
        <f t="shared" si="32"/>
        <v>9.7222222222222224E-2</v>
      </c>
      <c r="AG49" s="460">
        <f t="shared" si="33"/>
        <v>0.125</v>
      </c>
      <c r="AH49" s="587">
        <f t="shared" si="34"/>
        <v>6.9444444444444448E-2</v>
      </c>
      <c r="AI49" s="589">
        <f t="shared" si="35"/>
        <v>1</v>
      </c>
    </row>
    <row r="50" spans="1:35" x14ac:dyDescent="0.4">
      <c r="A50" s="38">
        <v>10</v>
      </c>
      <c r="C50" s="293"/>
      <c r="D50" s="293"/>
      <c r="E50" s="304" t="s">
        <v>261</v>
      </c>
      <c r="F50" s="313">
        <v>10</v>
      </c>
      <c r="G50" s="313" t="s">
        <v>252</v>
      </c>
      <c r="H50" s="306">
        <v>90000</v>
      </c>
      <c r="I50" s="307" t="s">
        <v>258</v>
      </c>
      <c r="J50" s="571">
        <v>0</v>
      </c>
      <c r="K50" s="432">
        <v>1</v>
      </c>
      <c r="L50" s="432">
        <v>0</v>
      </c>
      <c r="M50" s="432">
        <v>2</v>
      </c>
      <c r="N50" s="432">
        <v>0</v>
      </c>
      <c r="O50" s="432">
        <v>1</v>
      </c>
      <c r="P50" s="432">
        <v>1</v>
      </c>
      <c r="Q50" s="432">
        <v>0</v>
      </c>
      <c r="R50" s="432">
        <v>1</v>
      </c>
      <c r="S50" s="432">
        <v>0</v>
      </c>
      <c r="T50" s="432">
        <v>0</v>
      </c>
      <c r="U50" s="578">
        <v>0</v>
      </c>
      <c r="V50" s="573">
        <f t="shared" si="23"/>
        <v>6</v>
      </c>
      <c r="W50" s="586">
        <f t="shared" si="36"/>
        <v>0</v>
      </c>
      <c r="X50" s="460">
        <f t="shared" si="24"/>
        <v>0.16666666666666666</v>
      </c>
      <c r="Y50" s="460">
        <f t="shared" si="25"/>
        <v>0</v>
      </c>
      <c r="Z50" s="460">
        <f t="shared" si="26"/>
        <v>0.33333333333333331</v>
      </c>
      <c r="AA50" s="460">
        <f t="shared" si="27"/>
        <v>0</v>
      </c>
      <c r="AB50" s="460">
        <f t="shared" si="28"/>
        <v>0.16666666666666666</v>
      </c>
      <c r="AC50" s="460">
        <f t="shared" si="29"/>
        <v>0.16666666666666666</v>
      </c>
      <c r="AD50" s="460">
        <f t="shared" si="30"/>
        <v>0</v>
      </c>
      <c r="AE50" s="460">
        <f t="shared" si="31"/>
        <v>0.16666666666666666</v>
      </c>
      <c r="AF50" s="460">
        <f t="shared" si="32"/>
        <v>0</v>
      </c>
      <c r="AG50" s="460">
        <f t="shared" si="33"/>
        <v>0</v>
      </c>
      <c r="AH50" s="587">
        <f t="shared" si="34"/>
        <v>0</v>
      </c>
      <c r="AI50" s="589">
        <f t="shared" si="35"/>
        <v>0.99999999999999989</v>
      </c>
    </row>
    <row r="51" spans="1:35" x14ac:dyDescent="0.4">
      <c r="A51" s="38">
        <v>12</v>
      </c>
      <c r="C51" s="293"/>
      <c r="D51" s="293"/>
      <c r="E51" s="319" t="s">
        <v>20</v>
      </c>
      <c r="F51" s="320">
        <v>8</v>
      </c>
      <c r="G51" s="321" t="s">
        <v>257</v>
      </c>
      <c r="H51" s="306">
        <v>18000</v>
      </c>
      <c r="I51" s="307" t="s">
        <v>258</v>
      </c>
      <c r="J51" s="571">
        <v>0</v>
      </c>
      <c r="K51" s="432">
        <v>1</v>
      </c>
      <c r="L51" s="432">
        <v>0</v>
      </c>
      <c r="M51" s="432">
        <v>0</v>
      </c>
      <c r="N51" s="432">
        <v>0</v>
      </c>
      <c r="O51" s="432">
        <v>1</v>
      </c>
      <c r="P51" s="432">
        <v>0</v>
      </c>
      <c r="Q51" s="432">
        <v>0</v>
      </c>
      <c r="R51" s="432">
        <v>0</v>
      </c>
      <c r="S51" s="432">
        <v>0</v>
      </c>
      <c r="T51" s="432">
        <v>0</v>
      </c>
      <c r="U51" s="578">
        <v>0</v>
      </c>
      <c r="V51" s="573">
        <f t="shared" si="23"/>
        <v>2</v>
      </c>
      <c r="W51" s="586">
        <f t="shared" si="36"/>
        <v>0</v>
      </c>
      <c r="X51" s="460">
        <f t="shared" si="24"/>
        <v>0.5</v>
      </c>
      <c r="Y51" s="460">
        <f t="shared" si="25"/>
        <v>0</v>
      </c>
      <c r="Z51" s="460">
        <f t="shared" si="26"/>
        <v>0</v>
      </c>
      <c r="AA51" s="460">
        <f t="shared" si="27"/>
        <v>0</v>
      </c>
      <c r="AB51" s="460">
        <f t="shared" si="28"/>
        <v>0.5</v>
      </c>
      <c r="AC51" s="460">
        <f t="shared" si="29"/>
        <v>0</v>
      </c>
      <c r="AD51" s="460">
        <f t="shared" si="30"/>
        <v>0</v>
      </c>
      <c r="AE51" s="460">
        <f t="shared" si="31"/>
        <v>0</v>
      </c>
      <c r="AF51" s="460">
        <f t="shared" si="32"/>
        <v>0</v>
      </c>
      <c r="AG51" s="460">
        <f t="shared" si="33"/>
        <v>0</v>
      </c>
      <c r="AH51" s="587">
        <f t="shared" si="34"/>
        <v>0</v>
      </c>
      <c r="AI51" s="589">
        <f t="shared" si="35"/>
        <v>1</v>
      </c>
    </row>
    <row r="52" spans="1:35" x14ac:dyDescent="0.4">
      <c r="A52" s="38">
        <v>14</v>
      </c>
      <c r="C52" s="293"/>
      <c r="D52" s="293"/>
      <c r="E52" s="319" t="s">
        <v>21</v>
      </c>
      <c r="F52" s="320">
        <v>8</v>
      </c>
      <c r="G52" s="321" t="s">
        <v>257</v>
      </c>
      <c r="H52" s="306">
        <v>12000</v>
      </c>
      <c r="I52" s="307" t="s">
        <v>258</v>
      </c>
      <c r="J52" s="571">
        <v>1</v>
      </c>
      <c r="K52" s="432">
        <v>0</v>
      </c>
      <c r="L52" s="432">
        <v>0</v>
      </c>
      <c r="M52" s="432">
        <v>0</v>
      </c>
      <c r="N52" s="432">
        <v>0</v>
      </c>
      <c r="O52" s="432">
        <v>0</v>
      </c>
      <c r="P52" s="432">
        <v>0</v>
      </c>
      <c r="Q52" s="432">
        <v>0</v>
      </c>
      <c r="R52" s="432">
        <v>0</v>
      </c>
      <c r="S52" s="432">
        <v>0</v>
      </c>
      <c r="T52" s="432">
        <v>0</v>
      </c>
      <c r="U52" s="578">
        <v>0</v>
      </c>
      <c r="V52" s="573">
        <f t="shared" si="23"/>
        <v>1</v>
      </c>
      <c r="W52" s="586">
        <f t="shared" si="36"/>
        <v>1</v>
      </c>
      <c r="X52" s="460">
        <f t="shared" si="24"/>
        <v>0</v>
      </c>
      <c r="Y52" s="460">
        <f t="shared" si="25"/>
        <v>0</v>
      </c>
      <c r="Z52" s="460">
        <f t="shared" si="26"/>
        <v>0</v>
      </c>
      <c r="AA52" s="460">
        <f t="shared" si="27"/>
        <v>0</v>
      </c>
      <c r="AB52" s="460">
        <f t="shared" si="28"/>
        <v>0</v>
      </c>
      <c r="AC52" s="460">
        <f t="shared" si="29"/>
        <v>0</v>
      </c>
      <c r="AD52" s="460">
        <f t="shared" si="30"/>
        <v>0</v>
      </c>
      <c r="AE52" s="460">
        <f t="shared" si="31"/>
        <v>0</v>
      </c>
      <c r="AF52" s="460">
        <f t="shared" si="32"/>
        <v>0</v>
      </c>
      <c r="AG52" s="460">
        <f t="shared" si="33"/>
        <v>0</v>
      </c>
      <c r="AH52" s="587">
        <f t="shared" si="34"/>
        <v>0</v>
      </c>
      <c r="AI52" s="589">
        <f t="shared" si="35"/>
        <v>1</v>
      </c>
    </row>
    <row r="53" spans="1:35" x14ac:dyDescent="0.4">
      <c r="A53" s="38">
        <v>16</v>
      </c>
      <c r="C53" s="293"/>
      <c r="D53" s="293"/>
      <c r="E53" s="319" t="s">
        <v>262</v>
      </c>
      <c r="F53" s="320">
        <v>8</v>
      </c>
      <c r="G53" s="320" t="s">
        <v>252</v>
      </c>
      <c r="H53" s="306">
        <v>100000</v>
      </c>
      <c r="I53" s="307" t="s">
        <v>258</v>
      </c>
      <c r="J53" s="571">
        <v>2</v>
      </c>
      <c r="K53" s="432">
        <v>0</v>
      </c>
      <c r="L53" s="432">
        <v>2</v>
      </c>
      <c r="M53" s="432">
        <v>0</v>
      </c>
      <c r="N53" s="432">
        <v>2</v>
      </c>
      <c r="O53" s="432">
        <v>0</v>
      </c>
      <c r="P53" s="432">
        <v>0</v>
      </c>
      <c r="Q53" s="432">
        <v>0</v>
      </c>
      <c r="R53" s="432">
        <v>1</v>
      </c>
      <c r="S53" s="432">
        <v>0</v>
      </c>
      <c r="T53" s="432">
        <v>0</v>
      </c>
      <c r="U53" s="578">
        <v>0</v>
      </c>
      <c r="V53" s="573">
        <f t="shared" si="23"/>
        <v>7</v>
      </c>
      <c r="W53" s="586">
        <f t="shared" si="36"/>
        <v>0.2857142857142857</v>
      </c>
      <c r="X53" s="460">
        <f t="shared" si="24"/>
        <v>0</v>
      </c>
      <c r="Y53" s="460">
        <f t="shared" si="25"/>
        <v>0.2857142857142857</v>
      </c>
      <c r="Z53" s="460">
        <f t="shared" si="26"/>
        <v>0</v>
      </c>
      <c r="AA53" s="460">
        <f t="shared" si="27"/>
        <v>0.2857142857142857</v>
      </c>
      <c r="AB53" s="460">
        <f t="shared" si="28"/>
        <v>0</v>
      </c>
      <c r="AC53" s="460">
        <f t="shared" si="29"/>
        <v>0</v>
      </c>
      <c r="AD53" s="460">
        <f t="shared" si="30"/>
        <v>0</v>
      </c>
      <c r="AE53" s="460">
        <f t="shared" si="31"/>
        <v>0.14285714285714285</v>
      </c>
      <c r="AF53" s="460">
        <f t="shared" si="32"/>
        <v>0</v>
      </c>
      <c r="AG53" s="460">
        <f t="shared" si="33"/>
        <v>0</v>
      </c>
      <c r="AH53" s="587">
        <f t="shared" si="34"/>
        <v>0</v>
      </c>
      <c r="AI53" s="589">
        <f t="shared" si="35"/>
        <v>1</v>
      </c>
    </row>
    <row r="54" spans="1:35" x14ac:dyDescent="0.4">
      <c r="A54" s="38">
        <v>18</v>
      </c>
      <c r="C54" s="293"/>
      <c r="D54" s="293"/>
      <c r="E54" s="304" t="s">
        <v>264</v>
      </c>
      <c r="F54" s="305">
        <v>8</v>
      </c>
      <c r="G54" s="313" t="s">
        <v>257</v>
      </c>
      <c r="H54" s="306">
        <v>15000</v>
      </c>
      <c r="I54" s="307" t="s">
        <v>258</v>
      </c>
      <c r="J54" s="571">
        <v>0</v>
      </c>
      <c r="K54" s="432">
        <v>0</v>
      </c>
      <c r="L54" s="432">
        <v>0</v>
      </c>
      <c r="M54" s="432">
        <v>0</v>
      </c>
      <c r="N54" s="432">
        <v>0</v>
      </c>
      <c r="O54" s="432">
        <v>0</v>
      </c>
      <c r="P54" s="432">
        <v>0</v>
      </c>
      <c r="Q54" s="432">
        <v>0</v>
      </c>
      <c r="R54" s="432">
        <v>0</v>
      </c>
      <c r="S54" s="432">
        <v>0</v>
      </c>
      <c r="T54" s="432">
        <v>0</v>
      </c>
      <c r="U54" s="578">
        <v>0</v>
      </c>
      <c r="V54" s="573">
        <f t="shared" si="23"/>
        <v>0</v>
      </c>
      <c r="W54" s="586">
        <f t="shared" si="36"/>
        <v>0</v>
      </c>
      <c r="X54" s="460">
        <f t="shared" si="24"/>
        <v>0</v>
      </c>
      <c r="Y54" s="460">
        <f t="shared" si="25"/>
        <v>0</v>
      </c>
      <c r="Z54" s="460">
        <f t="shared" si="26"/>
        <v>0</v>
      </c>
      <c r="AA54" s="460">
        <f t="shared" si="27"/>
        <v>0</v>
      </c>
      <c r="AB54" s="460">
        <f t="shared" si="28"/>
        <v>0</v>
      </c>
      <c r="AC54" s="460">
        <f t="shared" si="29"/>
        <v>0</v>
      </c>
      <c r="AD54" s="460">
        <f t="shared" si="30"/>
        <v>0</v>
      </c>
      <c r="AE54" s="460">
        <f t="shared" si="31"/>
        <v>0</v>
      </c>
      <c r="AF54" s="460">
        <f t="shared" si="32"/>
        <v>0</v>
      </c>
      <c r="AG54" s="460">
        <f t="shared" si="33"/>
        <v>0</v>
      </c>
      <c r="AH54" s="587">
        <f t="shared" si="34"/>
        <v>0</v>
      </c>
      <c r="AI54" s="589">
        <f t="shared" si="35"/>
        <v>0</v>
      </c>
    </row>
    <row r="55" spans="1:35" x14ac:dyDescent="0.4">
      <c r="A55" s="38">
        <v>20</v>
      </c>
      <c r="C55" s="293"/>
      <c r="D55" s="293"/>
      <c r="E55" s="304" t="s">
        <v>265</v>
      </c>
      <c r="F55" s="313">
        <v>9</v>
      </c>
      <c r="G55" s="305" t="s">
        <v>257</v>
      </c>
      <c r="H55" s="306">
        <v>35000</v>
      </c>
      <c r="I55" s="307" t="s">
        <v>258</v>
      </c>
      <c r="J55" s="571">
        <v>0</v>
      </c>
      <c r="K55" s="432">
        <v>1</v>
      </c>
      <c r="L55" s="432">
        <v>0</v>
      </c>
      <c r="M55" s="432">
        <v>0</v>
      </c>
      <c r="N55" s="432">
        <v>0</v>
      </c>
      <c r="O55" s="432">
        <v>0</v>
      </c>
      <c r="P55" s="432">
        <v>0</v>
      </c>
      <c r="Q55" s="432">
        <v>0</v>
      </c>
      <c r="R55" s="432">
        <v>0</v>
      </c>
      <c r="S55" s="432">
        <v>0</v>
      </c>
      <c r="T55" s="432">
        <v>0</v>
      </c>
      <c r="U55" s="578">
        <v>0</v>
      </c>
      <c r="V55" s="573">
        <f t="shared" si="23"/>
        <v>1</v>
      </c>
      <c r="W55" s="586">
        <f t="shared" si="36"/>
        <v>0</v>
      </c>
      <c r="X55" s="460">
        <f t="shared" si="24"/>
        <v>1</v>
      </c>
      <c r="Y55" s="460">
        <f t="shared" si="25"/>
        <v>0</v>
      </c>
      <c r="Z55" s="460">
        <f t="shared" si="26"/>
        <v>0</v>
      </c>
      <c r="AA55" s="460">
        <f t="shared" si="27"/>
        <v>0</v>
      </c>
      <c r="AB55" s="460">
        <f t="shared" si="28"/>
        <v>0</v>
      </c>
      <c r="AC55" s="460">
        <f t="shared" si="29"/>
        <v>0</v>
      </c>
      <c r="AD55" s="460">
        <f t="shared" si="30"/>
        <v>0</v>
      </c>
      <c r="AE55" s="460">
        <f t="shared" si="31"/>
        <v>0</v>
      </c>
      <c r="AF55" s="460">
        <f t="shared" si="32"/>
        <v>0</v>
      </c>
      <c r="AG55" s="460">
        <f t="shared" si="33"/>
        <v>0</v>
      </c>
      <c r="AH55" s="587">
        <f t="shared" si="34"/>
        <v>0</v>
      </c>
      <c r="AI55" s="589">
        <f t="shared" si="35"/>
        <v>1</v>
      </c>
    </row>
    <row r="56" spans="1:35" x14ac:dyDescent="0.4">
      <c r="A56" s="38">
        <v>22</v>
      </c>
      <c r="C56" s="293"/>
      <c r="D56" s="293"/>
      <c r="E56" s="304" t="s">
        <v>22</v>
      </c>
      <c r="F56" s="305">
        <v>7</v>
      </c>
      <c r="G56" s="320" t="s">
        <v>257</v>
      </c>
      <c r="H56" s="306">
        <v>26000</v>
      </c>
      <c r="I56" s="307" t="s">
        <v>258</v>
      </c>
      <c r="J56" s="571">
        <v>1</v>
      </c>
      <c r="K56" s="432">
        <v>0</v>
      </c>
      <c r="L56" s="432">
        <v>0</v>
      </c>
      <c r="M56" s="432">
        <v>0</v>
      </c>
      <c r="N56" s="432">
        <v>1</v>
      </c>
      <c r="O56" s="432">
        <v>0</v>
      </c>
      <c r="P56" s="432">
        <v>0</v>
      </c>
      <c r="Q56" s="432">
        <v>0</v>
      </c>
      <c r="R56" s="432">
        <v>1</v>
      </c>
      <c r="S56" s="432">
        <v>0</v>
      </c>
      <c r="T56" s="432">
        <v>0</v>
      </c>
      <c r="U56" s="578">
        <v>0</v>
      </c>
      <c r="V56" s="573">
        <f t="shared" si="23"/>
        <v>3</v>
      </c>
      <c r="W56" s="586">
        <f t="shared" si="36"/>
        <v>0.33333333333333331</v>
      </c>
      <c r="X56" s="460">
        <f t="shared" si="24"/>
        <v>0</v>
      </c>
      <c r="Y56" s="460">
        <f t="shared" si="25"/>
        <v>0</v>
      </c>
      <c r="Z56" s="460">
        <f t="shared" si="26"/>
        <v>0</v>
      </c>
      <c r="AA56" s="460">
        <f t="shared" si="27"/>
        <v>0.33333333333333331</v>
      </c>
      <c r="AB56" s="460">
        <f t="shared" si="28"/>
        <v>0</v>
      </c>
      <c r="AC56" s="460">
        <f t="shared" si="29"/>
        <v>0</v>
      </c>
      <c r="AD56" s="460">
        <f t="shared" si="30"/>
        <v>0</v>
      </c>
      <c r="AE56" s="460">
        <f t="shared" si="31"/>
        <v>0.33333333333333331</v>
      </c>
      <c r="AF56" s="460">
        <f t="shared" si="32"/>
        <v>0</v>
      </c>
      <c r="AG56" s="460">
        <f t="shared" si="33"/>
        <v>0</v>
      </c>
      <c r="AH56" s="587">
        <f t="shared" si="34"/>
        <v>0</v>
      </c>
      <c r="AI56" s="589">
        <f t="shared" si="35"/>
        <v>1</v>
      </c>
    </row>
    <row r="57" spans="1:35" x14ac:dyDescent="0.4">
      <c r="A57" s="38">
        <v>24</v>
      </c>
      <c r="C57" s="293"/>
      <c r="D57" s="293"/>
      <c r="E57" s="304" t="s">
        <v>267</v>
      </c>
      <c r="F57" s="305">
        <v>7</v>
      </c>
      <c r="G57" s="313" t="s">
        <v>257</v>
      </c>
      <c r="H57" s="306">
        <v>13000</v>
      </c>
      <c r="I57" s="307" t="s">
        <v>258</v>
      </c>
      <c r="J57" s="571">
        <v>2</v>
      </c>
      <c r="K57" s="432">
        <v>3</v>
      </c>
      <c r="L57" s="432">
        <v>2</v>
      </c>
      <c r="M57" s="432">
        <v>2</v>
      </c>
      <c r="N57" s="432">
        <v>1</v>
      </c>
      <c r="O57" s="432">
        <v>0</v>
      </c>
      <c r="P57" s="432">
        <v>1</v>
      </c>
      <c r="Q57" s="432">
        <v>3</v>
      </c>
      <c r="R57" s="432">
        <v>1</v>
      </c>
      <c r="S57" s="432">
        <v>0</v>
      </c>
      <c r="T57" s="432">
        <v>0</v>
      </c>
      <c r="U57" s="578">
        <v>0</v>
      </c>
      <c r="V57" s="573">
        <f t="shared" si="23"/>
        <v>15</v>
      </c>
      <c r="W57" s="586">
        <f t="shared" si="36"/>
        <v>0.13333333333333333</v>
      </c>
      <c r="X57" s="460">
        <f t="shared" si="24"/>
        <v>0.2</v>
      </c>
      <c r="Y57" s="460">
        <f t="shared" si="25"/>
        <v>0.13333333333333333</v>
      </c>
      <c r="Z57" s="460">
        <f t="shared" si="26"/>
        <v>0.13333333333333333</v>
      </c>
      <c r="AA57" s="460">
        <f t="shared" si="27"/>
        <v>6.6666666666666666E-2</v>
      </c>
      <c r="AB57" s="460">
        <f t="shared" si="28"/>
        <v>0</v>
      </c>
      <c r="AC57" s="460">
        <f t="shared" si="29"/>
        <v>6.6666666666666666E-2</v>
      </c>
      <c r="AD57" s="460">
        <f t="shared" si="30"/>
        <v>0.2</v>
      </c>
      <c r="AE57" s="460">
        <f t="shared" si="31"/>
        <v>6.6666666666666666E-2</v>
      </c>
      <c r="AF57" s="460">
        <f t="shared" si="32"/>
        <v>0</v>
      </c>
      <c r="AG57" s="460">
        <f t="shared" si="33"/>
        <v>0</v>
      </c>
      <c r="AH57" s="587">
        <f t="shared" si="34"/>
        <v>0</v>
      </c>
      <c r="AI57" s="589">
        <f t="shared" si="35"/>
        <v>1</v>
      </c>
    </row>
    <row r="58" spans="1:35" x14ac:dyDescent="0.4">
      <c r="A58" s="38">
        <v>26</v>
      </c>
      <c r="C58" s="293"/>
      <c r="D58" s="293"/>
      <c r="E58" s="319" t="s">
        <v>268</v>
      </c>
      <c r="F58" s="330">
        <v>7</v>
      </c>
      <c r="G58" s="295" t="s">
        <v>252</v>
      </c>
      <c r="H58" s="306">
        <v>100000</v>
      </c>
      <c r="I58" s="307" t="s">
        <v>258</v>
      </c>
      <c r="J58" s="571">
        <v>0</v>
      </c>
      <c r="K58" s="432">
        <v>0</v>
      </c>
      <c r="L58" s="432">
        <v>0</v>
      </c>
      <c r="M58" s="432">
        <v>0</v>
      </c>
      <c r="N58" s="432">
        <v>0</v>
      </c>
      <c r="O58" s="432">
        <v>0</v>
      </c>
      <c r="P58" s="432">
        <v>0</v>
      </c>
      <c r="Q58" s="432">
        <v>0</v>
      </c>
      <c r="R58" s="432">
        <v>0</v>
      </c>
      <c r="S58" s="432">
        <v>1</v>
      </c>
      <c r="T58" s="432">
        <v>1</v>
      </c>
      <c r="U58" s="578">
        <v>0</v>
      </c>
      <c r="V58" s="573">
        <f t="shared" si="23"/>
        <v>2</v>
      </c>
      <c r="W58" s="586">
        <f t="shared" si="36"/>
        <v>0</v>
      </c>
      <c r="X58" s="460">
        <f t="shared" si="24"/>
        <v>0</v>
      </c>
      <c r="Y58" s="460">
        <f t="shared" si="25"/>
        <v>0</v>
      </c>
      <c r="Z58" s="460">
        <f t="shared" si="26"/>
        <v>0</v>
      </c>
      <c r="AA58" s="460">
        <f t="shared" si="27"/>
        <v>0</v>
      </c>
      <c r="AB58" s="460">
        <f t="shared" si="28"/>
        <v>0</v>
      </c>
      <c r="AC58" s="460">
        <f t="shared" si="29"/>
        <v>0</v>
      </c>
      <c r="AD58" s="460">
        <f t="shared" si="30"/>
        <v>0</v>
      </c>
      <c r="AE58" s="460">
        <f t="shared" si="31"/>
        <v>0</v>
      </c>
      <c r="AF58" s="460">
        <f t="shared" si="32"/>
        <v>0.5</v>
      </c>
      <c r="AG58" s="460">
        <f t="shared" si="33"/>
        <v>0.5</v>
      </c>
      <c r="AH58" s="587">
        <f t="shared" si="34"/>
        <v>0</v>
      </c>
      <c r="AI58" s="589">
        <f t="shared" si="35"/>
        <v>1</v>
      </c>
    </row>
    <row r="59" spans="1:35" x14ac:dyDescent="0.4">
      <c r="A59" s="38">
        <v>28</v>
      </c>
      <c r="C59" s="293"/>
      <c r="D59" s="293"/>
      <c r="E59" s="319" t="s">
        <v>269</v>
      </c>
      <c r="F59" s="330">
        <v>5</v>
      </c>
      <c r="G59" s="330" t="s">
        <v>257</v>
      </c>
      <c r="H59" s="306">
        <v>24000</v>
      </c>
      <c r="I59" s="307" t="s">
        <v>258</v>
      </c>
      <c r="J59" s="571">
        <v>0</v>
      </c>
      <c r="K59" s="432">
        <v>0</v>
      </c>
      <c r="L59" s="432">
        <v>0</v>
      </c>
      <c r="M59" s="432">
        <v>0</v>
      </c>
      <c r="N59" s="432">
        <v>0</v>
      </c>
      <c r="O59" s="432">
        <v>0</v>
      </c>
      <c r="P59" s="432">
        <v>0</v>
      </c>
      <c r="Q59" s="432">
        <v>0</v>
      </c>
      <c r="R59" s="432">
        <v>0</v>
      </c>
      <c r="S59" s="432">
        <v>0</v>
      </c>
      <c r="T59" s="432">
        <v>0</v>
      </c>
      <c r="U59" s="578">
        <v>0</v>
      </c>
      <c r="V59" s="573">
        <f t="shared" si="23"/>
        <v>0</v>
      </c>
      <c r="W59" s="586">
        <f t="shared" si="36"/>
        <v>0</v>
      </c>
      <c r="X59" s="460">
        <f t="shared" si="24"/>
        <v>0</v>
      </c>
      <c r="Y59" s="460">
        <f t="shared" si="25"/>
        <v>0</v>
      </c>
      <c r="Z59" s="460">
        <f t="shared" si="26"/>
        <v>0</v>
      </c>
      <c r="AA59" s="460">
        <f t="shared" si="27"/>
        <v>0</v>
      </c>
      <c r="AB59" s="460">
        <f t="shared" si="28"/>
        <v>0</v>
      </c>
      <c r="AC59" s="460">
        <f t="shared" si="29"/>
        <v>0</v>
      </c>
      <c r="AD59" s="460">
        <f t="shared" si="30"/>
        <v>0</v>
      </c>
      <c r="AE59" s="460">
        <f t="shared" si="31"/>
        <v>0</v>
      </c>
      <c r="AF59" s="460">
        <f t="shared" si="32"/>
        <v>0</v>
      </c>
      <c r="AG59" s="460">
        <f t="shared" si="33"/>
        <v>0</v>
      </c>
      <c r="AH59" s="587">
        <f t="shared" si="34"/>
        <v>0</v>
      </c>
      <c r="AI59" s="589">
        <f t="shared" si="35"/>
        <v>0</v>
      </c>
    </row>
    <row r="60" spans="1:35" x14ac:dyDescent="0.4">
      <c r="A60" s="38">
        <v>30</v>
      </c>
      <c r="C60" s="293"/>
      <c r="D60" s="293"/>
      <c r="E60" s="319" t="s">
        <v>270</v>
      </c>
      <c r="F60" s="330">
        <v>6</v>
      </c>
      <c r="G60" s="330" t="s">
        <v>257</v>
      </c>
      <c r="H60" s="306">
        <v>20000</v>
      </c>
      <c r="I60" s="307" t="s">
        <v>258</v>
      </c>
      <c r="J60" s="571">
        <v>3</v>
      </c>
      <c r="K60" s="432">
        <v>2</v>
      </c>
      <c r="L60" s="432">
        <v>3</v>
      </c>
      <c r="M60" s="432">
        <v>4</v>
      </c>
      <c r="N60" s="432">
        <v>0</v>
      </c>
      <c r="O60" s="432">
        <v>2</v>
      </c>
      <c r="P60" s="432">
        <v>2</v>
      </c>
      <c r="Q60" s="432">
        <v>2</v>
      </c>
      <c r="R60" s="432">
        <v>0</v>
      </c>
      <c r="S60" s="432">
        <v>0</v>
      </c>
      <c r="T60" s="432">
        <v>0</v>
      </c>
      <c r="U60" s="578">
        <v>0</v>
      </c>
      <c r="V60" s="573">
        <f t="shared" si="23"/>
        <v>18</v>
      </c>
      <c r="W60" s="586">
        <f t="shared" si="36"/>
        <v>0.16666666666666666</v>
      </c>
      <c r="X60" s="460">
        <f t="shared" si="24"/>
        <v>0.1111111111111111</v>
      </c>
      <c r="Y60" s="460">
        <f t="shared" si="25"/>
        <v>0.16666666666666666</v>
      </c>
      <c r="Z60" s="460">
        <f t="shared" si="26"/>
        <v>0.22222222222222221</v>
      </c>
      <c r="AA60" s="460">
        <f t="shared" si="27"/>
        <v>0</v>
      </c>
      <c r="AB60" s="460">
        <f t="shared" si="28"/>
        <v>0.1111111111111111</v>
      </c>
      <c r="AC60" s="460">
        <f t="shared" si="29"/>
        <v>0.1111111111111111</v>
      </c>
      <c r="AD60" s="460">
        <f t="shared" si="30"/>
        <v>0.1111111111111111</v>
      </c>
      <c r="AE60" s="460">
        <f t="shared" si="31"/>
        <v>0</v>
      </c>
      <c r="AF60" s="460">
        <f t="shared" si="32"/>
        <v>0</v>
      </c>
      <c r="AG60" s="460">
        <f t="shared" si="33"/>
        <v>0</v>
      </c>
      <c r="AH60" s="587">
        <f t="shared" si="34"/>
        <v>0</v>
      </c>
      <c r="AI60" s="589">
        <f t="shared" si="35"/>
        <v>1</v>
      </c>
    </row>
    <row r="61" spans="1:35" hidden="1" outlineLevel="1" x14ac:dyDescent="0.4">
      <c r="A61" s="38">
        <v>32</v>
      </c>
      <c r="C61" s="293"/>
      <c r="D61" s="293"/>
      <c r="E61" s="319" t="s">
        <v>273</v>
      </c>
      <c r="F61" s="330">
        <v>6</v>
      </c>
      <c r="G61" s="295" t="s">
        <v>252</v>
      </c>
      <c r="H61" s="306">
        <v>100000</v>
      </c>
      <c r="I61" s="307" t="s">
        <v>258</v>
      </c>
      <c r="J61" s="308">
        <v>0</v>
      </c>
      <c r="K61" s="309">
        <v>0</v>
      </c>
      <c r="L61" s="309">
        <v>0</v>
      </c>
      <c r="M61" s="309">
        <v>0</v>
      </c>
      <c r="N61" s="309">
        <v>0</v>
      </c>
      <c r="O61" s="309">
        <v>0</v>
      </c>
      <c r="P61" s="309">
        <v>0</v>
      </c>
      <c r="Q61" s="309">
        <v>0</v>
      </c>
      <c r="R61" s="309">
        <v>0</v>
      </c>
      <c r="S61" s="309">
        <v>0</v>
      </c>
      <c r="T61" s="309">
        <v>0</v>
      </c>
      <c r="U61" s="310">
        <v>0</v>
      </c>
      <c r="V61" s="574">
        <f t="shared" si="23"/>
        <v>0</v>
      </c>
      <c r="W61" s="308">
        <v>0</v>
      </c>
      <c r="X61" s="309">
        <v>0</v>
      </c>
      <c r="Y61" s="309">
        <v>0</v>
      </c>
      <c r="Z61" s="309">
        <v>0</v>
      </c>
      <c r="AA61" s="309">
        <v>0</v>
      </c>
      <c r="AB61" s="309">
        <v>0</v>
      </c>
      <c r="AC61" s="309">
        <v>0</v>
      </c>
      <c r="AD61" s="309">
        <v>0</v>
      </c>
      <c r="AE61" s="309">
        <v>0</v>
      </c>
      <c r="AF61" s="309">
        <v>0</v>
      </c>
      <c r="AG61" s="309">
        <v>0</v>
      </c>
      <c r="AH61" s="310">
        <v>0</v>
      </c>
      <c r="AI61" s="574">
        <f t="shared" si="35"/>
        <v>0</v>
      </c>
    </row>
    <row r="62" spans="1:35" hidden="1" outlineLevel="1" x14ac:dyDescent="0.4">
      <c r="A62" s="38">
        <v>33</v>
      </c>
      <c r="C62" s="293"/>
      <c r="D62" s="293"/>
      <c r="E62" s="322"/>
      <c r="F62" s="330">
        <f>F61</f>
        <v>6</v>
      </c>
      <c r="G62" s="295" t="s">
        <v>252</v>
      </c>
      <c r="H62" s="296"/>
      <c r="I62" s="297" t="s">
        <v>259</v>
      </c>
      <c r="J62" s="298"/>
      <c r="K62" s="299"/>
      <c r="L62" s="299"/>
      <c r="M62" s="299"/>
      <c r="N62" s="299"/>
      <c r="O62" s="299"/>
      <c r="P62" s="299"/>
      <c r="Q62" s="299"/>
      <c r="R62" s="299"/>
      <c r="S62" s="299"/>
      <c r="T62" s="299"/>
      <c r="U62" s="301"/>
      <c r="V62" s="575">
        <f t="shared" si="23"/>
        <v>0</v>
      </c>
      <c r="W62" s="298"/>
      <c r="X62" s="299"/>
      <c r="Y62" s="299"/>
      <c r="Z62" s="299"/>
      <c r="AA62" s="299"/>
      <c r="AB62" s="299"/>
      <c r="AC62" s="299"/>
      <c r="AD62" s="299"/>
      <c r="AE62" s="299"/>
      <c r="AF62" s="299"/>
      <c r="AG62" s="299"/>
      <c r="AH62" s="301"/>
      <c r="AI62" s="575">
        <f t="shared" si="35"/>
        <v>0</v>
      </c>
    </row>
    <row r="63" spans="1:35" hidden="1" outlineLevel="1" x14ac:dyDescent="0.4">
      <c r="A63" s="38">
        <v>34</v>
      </c>
      <c r="C63" s="293"/>
      <c r="D63" s="303"/>
      <c r="E63" s="319" t="s">
        <v>274</v>
      </c>
      <c r="F63" s="330">
        <v>4</v>
      </c>
      <c r="G63" s="330" t="s">
        <v>257</v>
      </c>
      <c r="H63" s="306">
        <v>24000</v>
      </c>
      <c r="I63" s="307" t="s">
        <v>258</v>
      </c>
      <c r="J63" s="308">
        <v>0</v>
      </c>
      <c r="K63" s="309">
        <v>0</v>
      </c>
      <c r="L63" s="309">
        <v>0</v>
      </c>
      <c r="M63" s="309">
        <v>0</v>
      </c>
      <c r="N63" s="309">
        <v>0</v>
      </c>
      <c r="O63" s="309">
        <v>0</v>
      </c>
      <c r="P63" s="309">
        <v>0</v>
      </c>
      <c r="Q63" s="309">
        <v>0</v>
      </c>
      <c r="R63" s="309">
        <v>0</v>
      </c>
      <c r="S63" s="309">
        <v>0</v>
      </c>
      <c r="T63" s="309">
        <v>0</v>
      </c>
      <c r="U63" s="310">
        <v>0</v>
      </c>
      <c r="V63" s="574">
        <f t="shared" si="23"/>
        <v>0</v>
      </c>
      <c r="W63" s="308">
        <v>0</v>
      </c>
      <c r="X63" s="309">
        <v>0</v>
      </c>
      <c r="Y63" s="309">
        <v>0</v>
      </c>
      <c r="Z63" s="309">
        <v>0</v>
      </c>
      <c r="AA63" s="309">
        <v>0</v>
      </c>
      <c r="AB63" s="309">
        <v>0</v>
      </c>
      <c r="AC63" s="309">
        <v>0</v>
      </c>
      <c r="AD63" s="309">
        <v>0</v>
      </c>
      <c r="AE63" s="309">
        <v>0</v>
      </c>
      <c r="AF63" s="309">
        <v>0</v>
      </c>
      <c r="AG63" s="309">
        <v>0</v>
      </c>
      <c r="AH63" s="310">
        <v>0</v>
      </c>
      <c r="AI63" s="574">
        <f t="shared" si="35"/>
        <v>0</v>
      </c>
    </row>
    <row r="64" spans="1:35" hidden="1" outlineLevel="1" x14ac:dyDescent="0.4">
      <c r="A64" s="38">
        <v>35</v>
      </c>
      <c r="C64" s="293"/>
      <c r="D64" s="293"/>
      <c r="E64" s="322"/>
      <c r="F64" s="330">
        <f>F63</f>
        <v>4</v>
      </c>
      <c r="G64" s="330" t="s">
        <v>257</v>
      </c>
      <c r="H64" s="296"/>
      <c r="I64" s="297" t="s">
        <v>259</v>
      </c>
      <c r="J64" s="298"/>
      <c r="K64" s="299"/>
      <c r="L64" s="299"/>
      <c r="M64" s="299"/>
      <c r="N64" s="299"/>
      <c r="O64" s="299"/>
      <c r="P64" s="299"/>
      <c r="Q64" s="299"/>
      <c r="R64" s="299"/>
      <c r="S64" s="299"/>
      <c r="T64" s="299"/>
      <c r="U64" s="301"/>
      <c r="V64" s="575">
        <f t="shared" si="23"/>
        <v>0</v>
      </c>
      <c r="W64" s="298"/>
      <c r="X64" s="299"/>
      <c r="Y64" s="299"/>
      <c r="Z64" s="299"/>
      <c r="AA64" s="299"/>
      <c r="AB64" s="299"/>
      <c r="AC64" s="299"/>
      <c r="AD64" s="299"/>
      <c r="AE64" s="299"/>
      <c r="AF64" s="299"/>
      <c r="AG64" s="299"/>
      <c r="AH64" s="301"/>
      <c r="AI64" s="575">
        <f t="shared" si="35"/>
        <v>0</v>
      </c>
    </row>
    <row r="65" spans="1:35" hidden="1" outlineLevel="1" x14ac:dyDescent="0.4">
      <c r="A65" s="38">
        <v>36</v>
      </c>
      <c r="C65" s="293"/>
      <c r="D65" s="303"/>
      <c r="E65" s="319" t="s">
        <v>275</v>
      </c>
      <c r="F65" s="330">
        <v>12</v>
      </c>
      <c r="G65" s="330" t="s">
        <v>257</v>
      </c>
      <c r="H65" s="306">
        <v>18000</v>
      </c>
      <c r="I65" s="307" t="s">
        <v>258</v>
      </c>
      <c r="J65" s="308">
        <v>0</v>
      </c>
      <c r="K65" s="309">
        <v>0</v>
      </c>
      <c r="L65" s="309">
        <v>0</v>
      </c>
      <c r="M65" s="309">
        <v>0</v>
      </c>
      <c r="N65" s="309">
        <v>0</v>
      </c>
      <c r="O65" s="309">
        <v>0</v>
      </c>
      <c r="P65" s="309">
        <v>0</v>
      </c>
      <c r="Q65" s="309">
        <v>0</v>
      </c>
      <c r="R65" s="309">
        <v>0</v>
      </c>
      <c r="S65" s="309">
        <v>0</v>
      </c>
      <c r="T65" s="309">
        <v>0</v>
      </c>
      <c r="U65" s="310">
        <v>0</v>
      </c>
      <c r="V65" s="574">
        <f t="shared" si="23"/>
        <v>0</v>
      </c>
      <c r="W65" s="308">
        <v>0</v>
      </c>
      <c r="X65" s="309">
        <v>0</v>
      </c>
      <c r="Y65" s="309">
        <v>0</v>
      </c>
      <c r="Z65" s="309">
        <v>0</v>
      </c>
      <c r="AA65" s="309">
        <v>0</v>
      </c>
      <c r="AB65" s="309">
        <v>0</v>
      </c>
      <c r="AC65" s="309">
        <v>0</v>
      </c>
      <c r="AD65" s="309">
        <v>0</v>
      </c>
      <c r="AE65" s="309">
        <v>0</v>
      </c>
      <c r="AF65" s="309">
        <v>0</v>
      </c>
      <c r="AG65" s="309">
        <v>0</v>
      </c>
      <c r="AH65" s="310">
        <v>0</v>
      </c>
      <c r="AI65" s="574">
        <f t="shared" si="35"/>
        <v>0</v>
      </c>
    </row>
    <row r="66" spans="1:35" hidden="1" outlineLevel="1" x14ac:dyDescent="0.4">
      <c r="A66" s="38">
        <v>37</v>
      </c>
      <c r="C66" s="293"/>
      <c r="D66" s="293"/>
      <c r="E66" s="322"/>
      <c r="F66" s="330">
        <f>F65</f>
        <v>12</v>
      </c>
      <c r="G66" s="330" t="s">
        <v>257</v>
      </c>
      <c r="H66" s="296"/>
      <c r="I66" s="297" t="s">
        <v>259</v>
      </c>
      <c r="J66" s="298"/>
      <c r="K66" s="299"/>
      <c r="L66" s="299"/>
      <c r="M66" s="299"/>
      <c r="N66" s="299"/>
      <c r="O66" s="299"/>
      <c r="P66" s="299"/>
      <c r="Q66" s="299"/>
      <c r="R66" s="299"/>
      <c r="S66" s="299"/>
      <c r="T66" s="299"/>
      <c r="U66" s="301"/>
      <c r="V66" s="575">
        <f t="shared" si="23"/>
        <v>0</v>
      </c>
      <c r="W66" s="298"/>
      <c r="X66" s="299"/>
      <c r="Y66" s="299"/>
      <c r="Z66" s="299"/>
      <c r="AA66" s="299"/>
      <c r="AB66" s="299"/>
      <c r="AC66" s="299"/>
      <c r="AD66" s="299"/>
      <c r="AE66" s="299"/>
      <c r="AF66" s="299"/>
      <c r="AG66" s="299"/>
      <c r="AH66" s="301"/>
      <c r="AI66" s="575">
        <f t="shared" si="35"/>
        <v>0</v>
      </c>
    </row>
    <row r="67" spans="1:35" hidden="1" outlineLevel="1" x14ac:dyDescent="0.4">
      <c r="A67" s="38">
        <v>38</v>
      </c>
      <c r="C67" s="293"/>
      <c r="D67" s="303"/>
      <c r="E67" s="319" t="s">
        <v>276</v>
      </c>
      <c r="F67" s="330">
        <v>12</v>
      </c>
      <c r="G67" s="330" t="s">
        <v>257</v>
      </c>
      <c r="H67" s="306">
        <v>12000</v>
      </c>
      <c r="I67" s="307" t="s">
        <v>258</v>
      </c>
      <c r="J67" s="308">
        <v>0</v>
      </c>
      <c r="K67" s="309">
        <v>0</v>
      </c>
      <c r="L67" s="309">
        <v>0</v>
      </c>
      <c r="M67" s="309">
        <v>0</v>
      </c>
      <c r="N67" s="309">
        <v>0</v>
      </c>
      <c r="O67" s="309">
        <v>0</v>
      </c>
      <c r="P67" s="309">
        <v>0</v>
      </c>
      <c r="Q67" s="309">
        <v>0</v>
      </c>
      <c r="R67" s="309">
        <v>0</v>
      </c>
      <c r="S67" s="309">
        <v>0</v>
      </c>
      <c r="T67" s="309">
        <v>0</v>
      </c>
      <c r="U67" s="310">
        <v>0</v>
      </c>
      <c r="V67" s="574">
        <f t="shared" si="23"/>
        <v>0</v>
      </c>
      <c r="W67" s="308">
        <v>0</v>
      </c>
      <c r="X67" s="309">
        <v>0</v>
      </c>
      <c r="Y67" s="309">
        <v>0</v>
      </c>
      <c r="Z67" s="309">
        <v>0</v>
      </c>
      <c r="AA67" s="309">
        <v>0</v>
      </c>
      <c r="AB67" s="309">
        <v>0</v>
      </c>
      <c r="AC67" s="309">
        <v>0</v>
      </c>
      <c r="AD67" s="309">
        <v>0</v>
      </c>
      <c r="AE67" s="309">
        <v>0</v>
      </c>
      <c r="AF67" s="309">
        <v>0</v>
      </c>
      <c r="AG67" s="309">
        <v>0</v>
      </c>
      <c r="AH67" s="310">
        <v>0</v>
      </c>
      <c r="AI67" s="574">
        <f t="shared" si="35"/>
        <v>0</v>
      </c>
    </row>
    <row r="68" spans="1:35" hidden="1" outlineLevel="1" x14ac:dyDescent="0.4">
      <c r="A68" s="38">
        <v>39</v>
      </c>
      <c r="C68" s="293"/>
      <c r="D68" s="293"/>
      <c r="E68" s="322"/>
      <c r="F68" s="330">
        <f>F67</f>
        <v>12</v>
      </c>
      <c r="G68" s="330" t="s">
        <v>257</v>
      </c>
      <c r="H68" s="296"/>
      <c r="I68" s="297" t="s">
        <v>259</v>
      </c>
      <c r="J68" s="298"/>
      <c r="K68" s="299"/>
      <c r="L68" s="299"/>
      <c r="M68" s="299"/>
      <c r="N68" s="299"/>
      <c r="O68" s="299"/>
      <c r="P68" s="299"/>
      <c r="Q68" s="299"/>
      <c r="R68" s="299"/>
      <c r="S68" s="299"/>
      <c r="T68" s="299"/>
      <c r="U68" s="301"/>
      <c r="V68" s="575">
        <f t="shared" si="23"/>
        <v>0</v>
      </c>
      <c r="W68" s="298"/>
      <c r="X68" s="299"/>
      <c r="Y68" s="299"/>
      <c r="Z68" s="299"/>
      <c r="AA68" s="299"/>
      <c r="AB68" s="299"/>
      <c r="AC68" s="299"/>
      <c r="AD68" s="299"/>
      <c r="AE68" s="299"/>
      <c r="AF68" s="299"/>
      <c r="AG68" s="299"/>
      <c r="AH68" s="301"/>
      <c r="AI68" s="575">
        <f t="shared" si="35"/>
        <v>0</v>
      </c>
    </row>
    <row r="69" spans="1:35" hidden="1" outlineLevel="1" x14ac:dyDescent="0.4">
      <c r="A69" s="38">
        <v>40</v>
      </c>
      <c r="C69" s="293"/>
      <c r="D69" s="303"/>
      <c r="E69" s="319" t="s">
        <v>277</v>
      </c>
      <c r="F69" s="330">
        <v>12</v>
      </c>
      <c r="G69" s="330" t="s">
        <v>257</v>
      </c>
      <c r="H69" s="306">
        <v>15000</v>
      </c>
      <c r="I69" s="307" t="s">
        <v>258</v>
      </c>
      <c r="J69" s="308">
        <v>0</v>
      </c>
      <c r="K69" s="309">
        <v>0</v>
      </c>
      <c r="L69" s="309">
        <v>0</v>
      </c>
      <c r="M69" s="309">
        <v>0</v>
      </c>
      <c r="N69" s="309">
        <v>0</v>
      </c>
      <c r="O69" s="309">
        <v>0</v>
      </c>
      <c r="P69" s="309">
        <v>0</v>
      </c>
      <c r="Q69" s="309">
        <v>0</v>
      </c>
      <c r="R69" s="309">
        <v>0</v>
      </c>
      <c r="S69" s="309">
        <v>0</v>
      </c>
      <c r="T69" s="309">
        <v>0</v>
      </c>
      <c r="U69" s="310">
        <v>0</v>
      </c>
      <c r="V69" s="574">
        <f t="shared" si="23"/>
        <v>0</v>
      </c>
      <c r="W69" s="308">
        <v>0</v>
      </c>
      <c r="X69" s="309">
        <v>0</v>
      </c>
      <c r="Y69" s="309">
        <v>0</v>
      </c>
      <c r="Z69" s="309">
        <v>0</v>
      </c>
      <c r="AA69" s="309">
        <v>0</v>
      </c>
      <c r="AB69" s="309">
        <v>0</v>
      </c>
      <c r="AC69" s="309">
        <v>0</v>
      </c>
      <c r="AD69" s="309">
        <v>0</v>
      </c>
      <c r="AE69" s="309">
        <v>0</v>
      </c>
      <c r="AF69" s="309">
        <v>0</v>
      </c>
      <c r="AG69" s="309">
        <v>0</v>
      </c>
      <c r="AH69" s="310">
        <v>0</v>
      </c>
      <c r="AI69" s="574">
        <f t="shared" si="35"/>
        <v>0</v>
      </c>
    </row>
    <row r="70" spans="1:35" hidden="1" outlineLevel="1" x14ac:dyDescent="0.4">
      <c r="A70" s="38">
        <v>41</v>
      </c>
      <c r="C70" s="293"/>
      <c r="D70" s="293"/>
      <c r="E70" s="322"/>
      <c r="F70" s="330">
        <f>F69</f>
        <v>12</v>
      </c>
      <c r="G70" s="330" t="s">
        <v>257</v>
      </c>
      <c r="H70" s="296"/>
      <c r="I70" s="297" t="s">
        <v>259</v>
      </c>
      <c r="J70" s="298"/>
      <c r="K70" s="299"/>
      <c r="L70" s="299"/>
      <c r="M70" s="299"/>
      <c r="N70" s="299"/>
      <c r="O70" s="299"/>
      <c r="P70" s="299"/>
      <c r="Q70" s="299"/>
      <c r="R70" s="299"/>
      <c r="S70" s="299"/>
      <c r="T70" s="299"/>
      <c r="U70" s="301"/>
      <c r="V70" s="575">
        <f t="shared" si="23"/>
        <v>0</v>
      </c>
      <c r="W70" s="298"/>
      <c r="X70" s="299"/>
      <c r="Y70" s="299"/>
      <c r="Z70" s="299"/>
      <c r="AA70" s="299"/>
      <c r="AB70" s="299"/>
      <c r="AC70" s="299"/>
      <c r="AD70" s="299"/>
      <c r="AE70" s="299"/>
      <c r="AF70" s="299"/>
      <c r="AG70" s="299"/>
      <c r="AH70" s="301"/>
      <c r="AI70" s="575">
        <f t="shared" si="35"/>
        <v>0</v>
      </c>
    </row>
    <row r="71" spans="1:35" hidden="1" outlineLevel="1" x14ac:dyDescent="0.4">
      <c r="A71" s="38">
        <v>42</v>
      </c>
      <c r="C71" s="293"/>
      <c r="D71" s="303"/>
      <c r="E71" s="319" t="s">
        <v>278</v>
      </c>
      <c r="F71" s="330">
        <v>3</v>
      </c>
      <c r="G71" s="330" t="s">
        <v>257</v>
      </c>
      <c r="H71" s="306">
        <v>30000</v>
      </c>
      <c r="I71" s="307" t="s">
        <v>258</v>
      </c>
      <c r="J71" s="308">
        <v>0</v>
      </c>
      <c r="K71" s="309">
        <v>0</v>
      </c>
      <c r="L71" s="309">
        <v>0</v>
      </c>
      <c r="M71" s="309">
        <v>0</v>
      </c>
      <c r="N71" s="309">
        <v>0</v>
      </c>
      <c r="O71" s="309">
        <v>0</v>
      </c>
      <c r="P71" s="309">
        <v>0</v>
      </c>
      <c r="Q71" s="309">
        <v>0</v>
      </c>
      <c r="R71" s="309">
        <v>0</v>
      </c>
      <c r="S71" s="309">
        <v>0</v>
      </c>
      <c r="T71" s="309">
        <v>0</v>
      </c>
      <c r="U71" s="310">
        <v>0</v>
      </c>
      <c r="V71" s="574">
        <f t="shared" si="23"/>
        <v>0</v>
      </c>
      <c r="W71" s="308">
        <v>0</v>
      </c>
      <c r="X71" s="309">
        <v>0</v>
      </c>
      <c r="Y71" s="309">
        <v>0</v>
      </c>
      <c r="Z71" s="309">
        <v>0</v>
      </c>
      <c r="AA71" s="309">
        <v>0</v>
      </c>
      <c r="AB71" s="309">
        <v>0</v>
      </c>
      <c r="AC71" s="309">
        <v>0</v>
      </c>
      <c r="AD71" s="309">
        <v>0</v>
      </c>
      <c r="AE71" s="309">
        <v>0</v>
      </c>
      <c r="AF71" s="309">
        <v>0</v>
      </c>
      <c r="AG71" s="309">
        <v>0</v>
      </c>
      <c r="AH71" s="310">
        <v>0</v>
      </c>
      <c r="AI71" s="574">
        <f t="shared" si="35"/>
        <v>0</v>
      </c>
    </row>
    <row r="72" spans="1:35" hidden="1" outlineLevel="1" x14ac:dyDescent="0.4">
      <c r="A72" s="38">
        <v>43</v>
      </c>
      <c r="C72" s="293"/>
      <c r="D72" s="293"/>
      <c r="E72" s="322"/>
      <c r="F72" s="330">
        <f>F71</f>
        <v>3</v>
      </c>
      <c r="G72" s="330" t="s">
        <v>257</v>
      </c>
      <c r="H72" s="296"/>
      <c r="I72" s="297" t="s">
        <v>259</v>
      </c>
      <c r="J72" s="298"/>
      <c r="K72" s="299"/>
      <c r="L72" s="299"/>
      <c r="M72" s="299"/>
      <c r="N72" s="299"/>
      <c r="O72" s="299"/>
      <c r="P72" s="299"/>
      <c r="Q72" s="299"/>
      <c r="R72" s="299"/>
      <c r="S72" s="299"/>
      <c r="T72" s="299"/>
      <c r="U72" s="301"/>
      <c r="V72" s="575">
        <f t="shared" si="23"/>
        <v>0</v>
      </c>
      <c r="W72" s="298"/>
      <c r="X72" s="299"/>
      <c r="Y72" s="299"/>
      <c r="Z72" s="299"/>
      <c r="AA72" s="299"/>
      <c r="AB72" s="299"/>
      <c r="AC72" s="299"/>
      <c r="AD72" s="299"/>
      <c r="AE72" s="299"/>
      <c r="AF72" s="299"/>
      <c r="AG72" s="299"/>
      <c r="AH72" s="301"/>
      <c r="AI72" s="575">
        <f t="shared" si="35"/>
        <v>0</v>
      </c>
    </row>
    <row r="73" spans="1:35" hidden="1" outlineLevel="1" x14ac:dyDescent="0.4">
      <c r="A73" s="38">
        <v>44</v>
      </c>
      <c r="C73" s="293"/>
      <c r="D73" s="303"/>
      <c r="E73" s="319" t="s">
        <v>279</v>
      </c>
      <c r="F73" s="330">
        <v>3</v>
      </c>
      <c r="G73" s="330" t="s">
        <v>257</v>
      </c>
      <c r="H73" s="306">
        <v>15000</v>
      </c>
      <c r="I73" s="307" t="s">
        <v>258</v>
      </c>
      <c r="J73" s="308">
        <v>0</v>
      </c>
      <c r="K73" s="309">
        <v>0</v>
      </c>
      <c r="L73" s="309">
        <v>0</v>
      </c>
      <c r="M73" s="309">
        <v>0</v>
      </c>
      <c r="N73" s="309">
        <v>0</v>
      </c>
      <c r="O73" s="309">
        <v>0</v>
      </c>
      <c r="P73" s="309">
        <v>0</v>
      </c>
      <c r="Q73" s="309">
        <v>0</v>
      </c>
      <c r="R73" s="309">
        <v>0</v>
      </c>
      <c r="S73" s="309">
        <v>0</v>
      </c>
      <c r="T73" s="309">
        <v>0</v>
      </c>
      <c r="U73" s="310">
        <v>0</v>
      </c>
      <c r="V73" s="574">
        <f t="shared" si="23"/>
        <v>0</v>
      </c>
      <c r="W73" s="308">
        <v>0</v>
      </c>
      <c r="X73" s="309">
        <v>0</v>
      </c>
      <c r="Y73" s="309">
        <v>0</v>
      </c>
      <c r="Z73" s="309">
        <v>0</v>
      </c>
      <c r="AA73" s="309">
        <v>0</v>
      </c>
      <c r="AB73" s="309">
        <v>0</v>
      </c>
      <c r="AC73" s="309">
        <v>0</v>
      </c>
      <c r="AD73" s="309">
        <v>0</v>
      </c>
      <c r="AE73" s="309">
        <v>0</v>
      </c>
      <c r="AF73" s="309">
        <v>0</v>
      </c>
      <c r="AG73" s="309">
        <v>0</v>
      </c>
      <c r="AH73" s="310">
        <v>0</v>
      </c>
      <c r="AI73" s="574">
        <f t="shared" si="35"/>
        <v>0</v>
      </c>
    </row>
    <row r="74" spans="1:35" hidden="1" outlineLevel="1" x14ac:dyDescent="0.4">
      <c r="A74" s="38">
        <v>45</v>
      </c>
      <c r="C74" s="293"/>
      <c r="D74" s="293"/>
      <c r="E74" s="322"/>
      <c r="F74" s="330">
        <f>F73</f>
        <v>3</v>
      </c>
      <c r="G74" s="330" t="s">
        <v>257</v>
      </c>
      <c r="H74" s="296"/>
      <c r="I74" s="297" t="s">
        <v>259</v>
      </c>
      <c r="J74" s="298"/>
      <c r="K74" s="299"/>
      <c r="L74" s="299"/>
      <c r="M74" s="299"/>
      <c r="N74" s="299"/>
      <c r="O74" s="299"/>
      <c r="P74" s="299"/>
      <c r="Q74" s="299"/>
      <c r="R74" s="299"/>
      <c r="S74" s="299"/>
      <c r="T74" s="299"/>
      <c r="U74" s="301"/>
      <c r="V74" s="575">
        <f t="shared" si="23"/>
        <v>0</v>
      </c>
      <c r="W74" s="298"/>
      <c r="X74" s="299"/>
      <c r="Y74" s="299"/>
      <c r="Z74" s="299"/>
      <c r="AA74" s="299"/>
      <c r="AB74" s="299"/>
      <c r="AC74" s="299"/>
      <c r="AD74" s="299"/>
      <c r="AE74" s="299"/>
      <c r="AF74" s="299"/>
      <c r="AG74" s="299"/>
      <c r="AH74" s="301"/>
      <c r="AI74" s="575">
        <f t="shared" si="35"/>
        <v>0</v>
      </c>
    </row>
    <row r="75" spans="1:35" hidden="1" outlineLevel="1" x14ac:dyDescent="0.4">
      <c r="A75" s="38">
        <v>46</v>
      </c>
      <c r="C75" s="293"/>
      <c r="D75" s="303"/>
      <c r="E75" s="319" t="s">
        <v>280</v>
      </c>
      <c r="F75" s="330">
        <v>2</v>
      </c>
      <c r="G75" s="330" t="s">
        <v>257</v>
      </c>
      <c r="H75" s="306">
        <v>30000</v>
      </c>
      <c r="I75" s="307" t="s">
        <v>258</v>
      </c>
      <c r="J75" s="308">
        <v>0</v>
      </c>
      <c r="K75" s="309">
        <v>0</v>
      </c>
      <c r="L75" s="309">
        <v>0</v>
      </c>
      <c r="M75" s="309">
        <v>0</v>
      </c>
      <c r="N75" s="309">
        <v>0</v>
      </c>
      <c r="O75" s="309">
        <v>0</v>
      </c>
      <c r="P75" s="309">
        <v>0</v>
      </c>
      <c r="Q75" s="309">
        <v>0</v>
      </c>
      <c r="R75" s="309">
        <v>0</v>
      </c>
      <c r="S75" s="309">
        <v>0</v>
      </c>
      <c r="T75" s="309">
        <v>0</v>
      </c>
      <c r="U75" s="310">
        <v>0</v>
      </c>
      <c r="V75" s="574">
        <f t="shared" si="23"/>
        <v>0</v>
      </c>
      <c r="W75" s="308">
        <v>0</v>
      </c>
      <c r="X75" s="309">
        <v>0</v>
      </c>
      <c r="Y75" s="309">
        <v>0</v>
      </c>
      <c r="Z75" s="309">
        <v>0</v>
      </c>
      <c r="AA75" s="309">
        <v>0</v>
      </c>
      <c r="AB75" s="309">
        <v>0</v>
      </c>
      <c r="AC75" s="309">
        <v>0</v>
      </c>
      <c r="AD75" s="309">
        <v>0</v>
      </c>
      <c r="AE75" s="309">
        <v>0</v>
      </c>
      <c r="AF75" s="309">
        <v>0</v>
      </c>
      <c r="AG75" s="309">
        <v>0</v>
      </c>
      <c r="AH75" s="310">
        <v>0</v>
      </c>
      <c r="AI75" s="574">
        <f t="shared" si="35"/>
        <v>0</v>
      </c>
    </row>
    <row r="76" spans="1:35" hidden="1" outlineLevel="1" x14ac:dyDescent="0.4">
      <c r="A76" s="38">
        <v>47</v>
      </c>
      <c r="C76" s="293"/>
      <c r="D76" s="293"/>
      <c r="E76" s="322"/>
      <c r="F76" s="331">
        <f>F75</f>
        <v>2</v>
      </c>
      <c r="G76" s="331" t="s">
        <v>257</v>
      </c>
      <c r="H76" s="296"/>
      <c r="I76" s="297" t="s">
        <v>259</v>
      </c>
      <c r="J76" s="298"/>
      <c r="K76" s="299"/>
      <c r="L76" s="299"/>
      <c r="M76" s="299"/>
      <c r="N76" s="299"/>
      <c r="O76" s="299"/>
      <c r="P76" s="299"/>
      <c r="Q76" s="299"/>
      <c r="R76" s="299"/>
      <c r="S76" s="299"/>
      <c r="T76" s="299"/>
      <c r="U76" s="301"/>
      <c r="V76" s="575">
        <f t="shared" si="23"/>
        <v>0</v>
      </c>
      <c r="W76" s="298"/>
      <c r="X76" s="299"/>
      <c r="Y76" s="299"/>
      <c r="Z76" s="299"/>
      <c r="AA76" s="299"/>
      <c r="AB76" s="299"/>
      <c r="AC76" s="299"/>
      <c r="AD76" s="299"/>
      <c r="AE76" s="299"/>
      <c r="AF76" s="299"/>
      <c r="AG76" s="299"/>
      <c r="AH76" s="301"/>
      <c r="AI76" s="575">
        <f t="shared" si="35"/>
        <v>0</v>
      </c>
    </row>
    <row r="77" spans="1:35" hidden="1" outlineLevel="1" x14ac:dyDescent="0.4">
      <c r="A77" s="38">
        <v>48</v>
      </c>
      <c r="C77" s="293"/>
      <c r="D77" s="303"/>
      <c r="E77" s="319" t="s">
        <v>281</v>
      </c>
      <c r="F77" s="320">
        <v>1</v>
      </c>
      <c r="G77" s="320" t="s">
        <v>257</v>
      </c>
      <c r="H77" s="306">
        <v>30000</v>
      </c>
      <c r="I77" s="307" t="s">
        <v>258</v>
      </c>
      <c r="J77" s="308">
        <v>0</v>
      </c>
      <c r="K77" s="309">
        <v>0</v>
      </c>
      <c r="L77" s="309">
        <v>0</v>
      </c>
      <c r="M77" s="309">
        <v>0</v>
      </c>
      <c r="N77" s="309">
        <v>0</v>
      </c>
      <c r="O77" s="309">
        <v>0</v>
      </c>
      <c r="P77" s="309">
        <v>0</v>
      </c>
      <c r="Q77" s="309">
        <v>0</v>
      </c>
      <c r="R77" s="309">
        <v>0</v>
      </c>
      <c r="S77" s="309">
        <v>0</v>
      </c>
      <c r="T77" s="309">
        <v>0</v>
      </c>
      <c r="U77" s="310">
        <v>0</v>
      </c>
      <c r="V77" s="574">
        <f t="shared" si="23"/>
        <v>0</v>
      </c>
      <c r="W77" s="308">
        <v>0</v>
      </c>
      <c r="X77" s="309">
        <v>0</v>
      </c>
      <c r="Y77" s="309">
        <v>0</v>
      </c>
      <c r="Z77" s="309">
        <v>0</v>
      </c>
      <c r="AA77" s="309">
        <v>0</v>
      </c>
      <c r="AB77" s="309">
        <v>0</v>
      </c>
      <c r="AC77" s="309">
        <v>0</v>
      </c>
      <c r="AD77" s="309">
        <v>0</v>
      </c>
      <c r="AE77" s="309">
        <v>0</v>
      </c>
      <c r="AF77" s="309">
        <v>0</v>
      </c>
      <c r="AG77" s="309">
        <v>0</v>
      </c>
      <c r="AH77" s="310">
        <v>0</v>
      </c>
      <c r="AI77" s="574">
        <f t="shared" si="35"/>
        <v>0</v>
      </c>
    </row>
    <row r="78" spans="1:35" hidden="1" outlineLevel="1" x14ac:dyDescent="0.4">
      <c r="A78" s="38">
        <v>49</v>
      </c>
      <c r="C78" s="332"/>
      <c r="D78" s="293"/>
      <c r="E78" s="304"/>
      <c r="F78" s="313">
        <f>F77</f>
        <v>1</v>
      </c>
      <c r="G78" s="313" t="s">
        <v>257</v>
      </c>
      <c r="H78" s="474"/>
      <c r="I78" s="564" t="s">
        <v>259</v>
      </c>
      <c r="J78" s="565"/>
      <c r="K78" s="479"/>
      <c r="L78" s="479"/>
      <c r="M78" s="479"/>
      <c r="N78" s="479"/>
      <c r="O78" s="479"/>
      <c r="P78" s="479"/>
      <c r="Q78" s="479"/>
      <c r="R78" s="479"/>
      <c r="S78" s="479"/>
      <c r="T78" s="479"/>
      <c r="U78" s="566"/>
      <c r="V78" s="576">
        <f t="shared" si="23"/>
        <v>0</v>
      </c>
      <c r="W78" s="565"/>
      <c r="X78" s="479"/>
      <c r="Y78" s="479"/>
      <c r="Z78" s="479"/>
      <c r="AA78" s="479"/>
      <c r="AB78" s="479"/>
      <c r="AC78" s="479"/>
      <c r="AD78" s="479"/>
      <c r="AE78" s="479"/>
      <c r="AF78" s="479"/>
      <c r="AG78" s="479"/>
      <c r="AH78" s="566"/>
      <c r="AI78" s="576">
        <f t="shared" si="35"/>
        <v>0</v>
      </c>
    </row>
    <row r="79" spans="1:35" ht="19.2" collapsed="1" x14ac:dyDescent="0.4">
      <c r="A79" s="38">
        <v>50</v>
      </c>
      <c r="C79" s="332"/>
      <c r="D79" s="334" t="s">
        <v>284</v>
      </c>
      <c r="E79" s="567"/>
      <c r="F79" s="409" t="s">
        <v>282</v>
      </c>
      <c r="G79" s="409" t="s">
        <v>257</v>
      </c>
      <c r="H79" s="410" t="s">
        <v>283</v>
      </c>
      <c r="I79" s="568" t="s">
        <v>253</v>
      </c>
      <c r="J79" s="569">
        <f t="shared" ref="J79:U79" si="37">SUMIF($I$47:$I$78,$I$79,J$47:J$78)</f>
        <v>20</v>
      </c>
      <c r="K79" s="443">
        <f t="shared" si="37"/>
        <v>20</v>
      </c>
      <c r="L79" s="443">
        <f t="shared" si="37"/>
        <v>20</v>
      </c>
      <c r="M79" s="443">
        <f t="shared" si="37"/>
        <v>18</v>
      </c>
      <c r="N79" s="443">
        <f t="shared" si="37"/>
        <v>9</v>
      </c>
      <c r="O79" s="443">
        <f t="shared" si="37"/>
        <v>17</v>
      </c>
      <c r="P79" s="443">
        <f t="shared" si="37"/>
        <v>13</v>
      </c>
      <c r="Q79" s="443">
        <f t="shared" si="37"/>
        <v>8</v>
      </c>
      <c r="R79" s="443">
        <f t="shared" si="37"/>
        <v>12</v>
      </c>
      <c r="S79" s="443">
        <f t="shared" si="37"/>
        <v>13</v>
      </c>
      <c r="T79" s="443">
        <f t="shared" si="37"/>
        <v>12</v>
      </c>
      <c r="U79" s="570">
        <f t="shared" si="37"/>
        <v>8</v>
      </c>
      <c r="V79" s="577">
        <f t="shared" si="23"/>
        <v>170</v>
      </c>
      <c r="W79" s="569"/>
      <c r="X79" s="443"/>
      <c r="Y79" s="443"/>
      <c r="Z79" s="443"/>
      <c r="AA79" s="443"/>
      <c r="AB79" s="443"/>
      <c r="AC79" s="443"/>
      <c r="AD79" s="443"/>
      <c r="AE79" s="443"/>
      <c r="AF79" s="443"/>
      <c r="AG79" s="443"/>
      <c r="AH79" s="570"/>
      <c r="AI79" s="577">
        <f t="shared" si="35"/>
        <v>0</v>
      </c>
    </row>
    <row r="80" spans="1:35" x14ac:dyDescent="0.4">
      <c r="A80" s="38">
        <v>52</v>
      </c>
      <c r="C80" s="346"/>
      <c r="D80" s="347"/>
      <c r="E80" s="348"/>
      <c r="F80" s="349" t="s">
        <v>285</v>
      </c>
      <c r="G80" s="349"/>
      <c r="H80" s="415" t="s">
        <v>286</v>
      </c>
      <c r="I80" s="579" t="s">
        <v>253</v>
      </c>
      <c r="J80" s="580">
        <f t="shared" ref="J80:U80" si="38">+J47*$H$47+J48*$H$48+J49*$H$49+J50*$H$50+J51*$H$51+J52*$H$52+J53*$H$53+J54*$H$54+J55*$H$55+J56*$H$56+J57*$H$57+J58*$H$58+J59*$H$59+J60*$H$60+J61*$H$61+J63*$H$63+J65*$H$65+J67*$H$67+J69*$H$69+J71*$H$71+J73*$H$73+J75*$H$75+J77*$H$77</f>
        <v>1376000</v>
      </c>
      <c r="K80" s="581">
        <f t="shared" si="38"/>
        <v>1392000</v>
      </c>
      <c r="L80" s="581">
        <f t="shared" si="38"/>
        <v>1532000</v>
      </c>
      <c r="M80" s="581">
        <f t="shared" si="38"/>
        <v>1244000</v>
      </c>
      <c r="N80" s="581">
        <f t="shared" si="38"/>
        <v>727000</v>
      </c>
      <c r="O80" s="581">
        <f t="shared" si="38"/>
        <v>1394000</v>
      </c>
      <c r="P80" s="581">
        <f t="shared" si="38"/>
        <v>1013000</v>
      </c>
      <c r="Q80" s="581">
        <f t="shared" si="38"/>
        <v>379000</v>
      </c>
      <c r="R80" s="581">
        <f t="shared" si="38"/>
        <v>993000</v>
      </c>
      <c r="S80" s="581">
        <f t="shared" si="38"/>
        <v>1258000</v>
      </c>
      <c r="T80" s="581">
        <f t="shared" si="38"/>
        <v>1146000</v>
      </c>
      <c r="U80" s="582">
        <f t="shared" si="38"/>
        <v>770000</v>
      </c>
      <c r="V80" s="583">
        <f t="shared" si="23"/>
        <v>13224000</v>
      </c>
      <c r="W80" s="580"/>
      <c r="X80" s="581"/>
      <c r="Y80" s="581"/>
      <c r="Z80" s="581"/>
      <c r="AA80" s="581"/>
      <c r="AB80" s="581"/>
      <c r="AC80" s="581"/>
      <c r="AD80" s="581"/>
      <c r="AE80" s="581"/>
      <c r="AF80" s="581"/>
      <c r="AG80" s="581"/>
      <c r="AH80" s="582"/>
      <c r="AI80" s="583">
        <f t="shared" si="35"/>
        <v>0</v>
      </c>
    </row>
    <row r="81" spans="3:22" x14ac:dyDescent="0.4">
      <c r="C81" s="266"/>
      <c r="D81" s="266"/>
      <c r="F81" s="362"/>
      <c r="G81" s="362"/>
      <c r="H81" s="363"/>
      <c r="I81" s="364"/>
      <c r="J81" s="365"/>
      <c r="K81" s="365"/>
      <c r="L81" s="365"/>
      <c r="M81" s="365"/>
      <c r="N81" s="365"/>
      <c r="O81" s="365"/>
      <c r="P81" s="365"/>
      <c r="Q81" s="365"/>
      <c r="R81" s="365"/>
      <c r="S81" s="365"/>
      <c r="T81" s="365"/>
      <c r="U81" s="365"/>
      <c r="V81" s="366"/>
    </row>
    <row r="84" spans="3:22" x14ac:dyDescent="0.4">
      <c r="V84" s="38"/>
    </row>
  </sheetData>
  <autoFilter ref="A46:V80" xr:uid="{B791A78A-FD1A-48F0-9264-E8FA43D32673}">
    <sortState xmlns:xlrd2="http://schemas.microsoft.com/office/spreadsheetml/2017/richdata2" ref="A47:V80">
      <sortCondition ref="A46:A80"/>
    </sortState>
  </autoFilter>
  <mergeCells count="4">
    <mergeCell ref="J45:V45"/>
    <mergeCell ref="W45:AI45"/>
    <mergeCell ref="J5:V5"/>
    <mergeCell ref="X5:AJ5"/>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0D00C-8AD2-41F4-9A84-E89381101BEB}">
  <sheetPr>
    <tabColor rgb="FF92D050"/>
  </sheetPr>
  <dimension ref="A1:Z63"/>
  <sheetViews>
    <sheetView showGridLines="0" showZeros="0" zoomScale="85" zoomScaleNormal="85" workbookViewId="0">
      <pane xSplit="9" ySplit="11" topLeftCell="J48" activePane="bottomRight" state="frozen"/>
      <selection activeCell="G51" sqref="G51"/>
      <selection pane="topRight" activeCell="G51" sqref="G51"/>
      <selection pane="bottomLeft" activeCell="G51" sqref="G51"/>
      <selection pane="bottomRight" activeCell="G51" sqref="G51"/>
    </sheetView>
  </sheetViews>
  <sheetFormatPr defaultColWidth="8.8984375" defaultRowHeight="17.399999999999999" outlineLevelCol="1" x14ac:dyDescent="0.4"/>
  <cols>
    <col min="1" max="1" width="8.8984375" style="38" customWidth="1" outlineLevel="1"/>
    <col min="2" max="2" width="3.5" style="38" customWidth="1"/>
    <col min="3" max="4" width="8.8984375" style="38"/>
    <col min="5" max="5" width="24.5" style="38" customWidth="1"/>
    <col min="6" max="8" width="22.5" style="38" hidden="1" customWidth="1" outlineLevel="1"/>
    <col min="9" max="9" width="12.09765625" style="5" customWidth="1" collapsed="1"/>
    <col min="10" max="10" width="10.5" style="266" customWidth="1"/>
    <col min="11" max="22" width="10.5" style="38" customWidth="1"/>
    <col min="23" max="23" width="10.5" style="267" customWidth="1"/>
    <col min="24" max="24" width="8.8984375" style="38" customWidth="1" collapsed="1"/>
    <col min="25" max="26" width="8.8984375" style="38" customWidth="1"/>
    <col min="27" max="16384" width="8.8984375" style="38"/>
  </cols>
  <sheetData>
    <row r="1" spans="1:26" ht="33" x14ac:dyDescent="0.4">
      <c r="B1" s="265" t="s">
        <v>339</v>
      </c>
      <c r="C1" s="265"/>
    </row>
    <row r="2" spans="1:26" customFormat="1" ht="30" x14ac:dyDescent="0.4">
      <c r="B2" s="464" t="s">
        <v>340</v>
      </c>
      <c r="C2" s="563"/>
    </row>
    <row r="3" spans="1:26" customFormat="1" ht="19.95" customHeight="1" x14ac:dyDescent="0.4">
      <c r="B3" s="464" t="s">
        <v>341</v>
      </c>
      <c r="C3" s="563"/>
    </row>
    <row r="4" spans="1:26" customFormat="1" ht="19.95" customHeight="1" x14ac:dyDescent="0.4">
      <c r="B4" s="465" t="s">
        <v>342</v>
      </c>
      <c r="C4" s="563"/>
    </row>
    <row r="5" spans="1:26" customFormat="1" ht="19.2" x14ac:dyDescent="0.4">
      <c r="B5" s="465" t="s">
        <v>378</v>
      </c>
    </row>
    <row r="6" spans="1:26" customFormat="1" ht="22.5" customHeight="1" x14ac:dyDescent="0.4">
      <c r="B6" s="465" t="s">
        <v>343</v>
      </c>
    </row>
    <row r="7" spans="1:26" customFormat="1" ht="21.6" customHeight="1" x14ac:dyDescent="0.4">
      <c r="B7" s="465" t="s">
        <v>344</v>
      </c>
      <c r="C7" s="563"/>
    </row>
    <row r="8" spans="1:26" customFormat="1" ht="21.6" customHeight="1" x14ac:dyDescent="0.4">
      <c r="B8" s="465" t="s">
        <v>345</v>
      </c>
      <c r="C8" s="563"/>
    </row>
    <row r="9" spans="1:26" ht="18" thickBot="1" x14ac:dyDescent="0.45">
      <c r="W9" s="38"/>
      <c r="Z9" s="269" t="s">
        <v>236</v>
      </c>
    </row>
    <row r="10" spans="1:26" x14ac:dyDescent="0.4">
      <c r="C10" s="270"/>
      <c r="D10" s="270"/>
      <c r="E10" s="271"/>
      <c r="F10" s="272"/>
      <c r="G10" s="272"/>
      <c r="H10" s="272"/>
      <c r="I10" s="273"/>
      <c r="J10" s="270"/>
      <c r="K10" s="1918" t="s">
        <v>327</v>
      </c>
      <c r="L10" s="1919"/>
      <c r="M10" s="1919"/>
      <c r="N10" s="1919"/>
      <c r="O10" s="1919"/>
      <c r="P10" s="1919"/>
      <c r="Q10" s="1919"/>
      <c r="R10" s="1920"/>
      <c r="S10" s="1921" t="s">
        <v>328</v>
      </c>
      <c r="T10" s="1922"/>
      <c r="U10" s="1922"/>
      <c r="V10" s="1922"/>
      <c r="W10" s="1922"/>
      <c r="X10" s="1922"/>
      <c r="Y10" s="1922"/>
      <c r="Z10" s="1923"/>
    </row>
    <row r="11" spans="1:26" x14ac:dyDescent="0.4">
      <c r="A11" s="274" t="s">
        <v>238</v>
      </c>
      <c r="C11" s="275" t="s">
        <v>239</v>
      </c>
      <c r="D11" s="275" t="s">
        <v>240</v>
      </c>
      <c r="E11" s="276" t="s">
        <v>241</v>
      </c>
      <c r="F11" s="277" t="s">
        <v>346</v>
      </c>
      <c r="G11" s="277" t="s">
        <v>242</v>
      </c>
      <c r="H11" s="277" t="s">
        <v>243</v>
      </c>
      <c r="I11" s="278" t="s">
        <v>244</v>
      </c>
      <c r="J11" s="270" t="s">
        <v>245</v>
      </c>
      <c r="K11" s="386" t="s">
        <v>302</v>
      </c>
      <c r="L11" s="280" t="s">
        <v>303</v>
      </c>
      <c r="M11" s="280" t="s">
        <v>304</v>
      </c>
      <c r="N11" s="279" t="s">
        <v>305</v>
      </c>
      <c r="O11" s="280" t="s">
        <v>306</v>
      </c>
      <c r="P11" s="280" t="s">
        <v>307</v>
      </c>
      <c r="Q11" s="279" t="s">
        <v>308</v>
      </c>
      <c r="R11" s="387" t="s">
        <v>309</v>
      </c>
      <c r="S11" s="386" t="s">
        <v>302</v>
      </c>
      <c r="T11" s="280" t="s">
        <v>303</v>
      </c>
      <c r="U11" s="280" t="s">
        <v>304</v>
      </c>
      <c r="V11" s="279" t="s">
        <v>305</v>
      </c>
      <c r="W11" s="280" t="s">
        <v>306</v>
      </c>
      <c r="X11" s="280" t="s">
        <v>307</v>
      </c>
      <c r="Y11" s="279" t="s">
        <v>308</v>
      </c>
      <c r="Z11" s="387" t="s">
        <v>309</v>
      </c>
    </row>
    <row r="12" spans="1:26" x14ac:dyDescent="0.4">
      <c r="A12" s="38">
        <v>4</v>
      </c>
      <c r="C12" s="283" t="s">
        <v>249</v>
      </c>
      <c r="D12" s="283" t="s">
        <v>250</v>
      </c>
      <c r="E12" s="284" t="s">
        <v>251</v>
      </c>
      <c r="F12" s="285" t="s">
        <v>310</v>
      </c>
      <c r="G12" s="285">
        <v>8</v>
      </c>
      <c r="H12" s="285" t="s">
        <v>252</v>
      </c>
      <c r="I12" s="286">
        <v>100000</v>
      </c>
      <c r="J12" s="285" t="s">
        <v>253</v>
      </c>
      <c r="K12" s="390">
        <f>_xlfn.XLOOKUP($E12,'[7]미래성장팀 자료_240820'!$M$26:$M$44,'[7]미래성장팀 자료_240820'!S$26:S$44,0,0)</f>
        <v>4100000</v>
      </c>
      <c r="L12" s="391">
        <f>_xlfn.XLOOKUP($E12,'[7]미래성장팀 자료_240820'!$M$26:$M$44,'[7]미래성장팀 자료_240820'!T$26:T$44,0,0)</f>
        <v>4200000</v>
      </c>
      <c r="M12" s="391">
        <f>_xlfn.XLOOKUP($E12,'[7]미래성장팀 자료_240820'!$M$26:$M$44,'[7]미래성장팀 자료_240820'!U$26:U$44,0,0)</f>
        <v>3900000</v>
      </c>
      <c r="N12" s="391">
        <f>_xlfn.XLOOKUP($E12,'[7]미래성장팀 자료_240820'!$M$26:$M$44,'[7]미래성장팀 자료_240820'!V$26:V$44,0,0)</f>
        <v>3400000</v>
      </c>
      <c r="O12" s="391">
        <f>_xlfn.XLOOKUP($E12,'[7]미래성장팀 자료_240820'!$M$26:$M$44,'[7]미래성장팀 자료_240820'!W$26:W$44,0,0)</f>
        <v>4000000</v>
      </c>
      <c r="P12" s="391">
        <f>_xlfn.XLOOKUP($E12,'[7]미래성장팀 자료_240820'!$M$26:$M$44,'[7]미래성장팀 자료_240820'!X$26:X$44,0,0)</f>
        <v>7700000</v>
      </c>
      <c r="Q12" s="391">
        <f>_xlfn.XLOOKUP($E12,'[7]미래성장팀 자료_240820'!$M$26:$M$44,'[7]미래성장팀 자료_240820'!Y$26:Y$44,0,0)</f>
        <v>7700000</v>
      </c>
      <c r="R12" s="392">
        <f>_xlfn.XLOOKUP($E12,'[7]미래성장팀 자료_240820'!$M$26:$M$44,'[7]미래성장팀 자료_240820'!Z$26:Z$44,0,0)</f>
        <v>7700000</v>
      </c>
      <c r="S12" s="422">
        <f>_xlfn.XLOOKUP($E12,'[7]미래성장팀 자료_240820'!$M$26:$M$44,'[7]미래성장팀 자료_240820'!AA$26:AA$44,0,0)</f>
        <v>41</v>
      </c>
      <c r="T12" s="289">
        <f>_xlfn.XLOOKUP($E12,'[7]미래성장팀 자료_240820'!$M$26:$M$44,'[7]미래성장팀 자료_240820'!AB$26:AB$44,0,0)</f>
        <v>42</v>
      </c>
      <c r="U12" s="289">
        <f>_xlfn.XLOOKUP($E12,'[7]미래성장팀 자료_240820'!$M$26:$M$44,'[7]미래성장팀 자료_240820'!AC$26:AC$44,0,0)</f>
        <v>39</v>
      </c>
      <c r="V12" s="289">
        <f>_xlfn.XLOOKUP($E12,'[7]미래성장팀 자료_240820'!$M$26:$M$44,'[7]미래성장팀 자료_240820'!AD$26:AD$44,0,0)</f>
        <v>34</v>
      </c>
      <c r="W12" s="289">
        <f>_xlfn.XLOOKUP($E12,'[7]미래성장팀 자료_240820'!$M$26:$M$44,'[7]미래성장팀 자료_240820'!AE$26:AE$44,0,0)</f>
        <v>40</v>
      </c>
      <c r="X12" s="289">
        <f>_xlfn.XLOOKUP($E12,'[7]미래성장팀 자료_240820'!$M$26:$M$44,'[7]미래성장팀 자료_240820'!AF$26:AF$44,0,0)</f>
        <v>77</v>
      </c>
      <c r="Y12" s="289">
        <f>_xlfn.XLOOKUP($E12,'[7]미래성장팀 자료_240820'!$M$26:$M$44,'[7]미래성장팀 자료_240820'!AG$26:AG$44,0,0)</f>
        <v>77</v>
      </c>
      <c r="Z12" s="423">
        <f>_xlfn.XLOOKUP($E12,'[7]미래성장팀 자료_240820'!$M$26:$M$44,'[7]미래성장팀 자료_240820'!AH$26:AH$44,0,0)</f>
        <v>77</v>
      </c>
    </row>
    <row r="13" spans="1:26" x14ac:dyDescent="0.4">
      <c r="A13" s="38">
        <v>5</v>
      </c>
      <c r="C13" s="293"/>
      <c r="D13" s="293"/>
      <c r="E13" s="294"/>
      <c r="F13" s="295" t="str">
        <f>F12</f>
        <v>A</v>
      </c>
      <c r="G13" s="295">
        <f>G12</f>
        <v>8</v>
      </c>
      <c r="H13" s="295" t="s">
        <v>252</v>
      </c>
      <c r="I13" s="296">
        <f>I12</f>
        <v>100000</v>
      </c>
      <c r="J13" s="333" t="s">
        <v>255</v>
      </c>
      <c r="K13" s="466">
        <f t="shared" ref="K13:R13" si="0">+$I13*S13</f>
        <v>0</v>
      </c>
      <c r="L13" s="467">
        <f t="shared" si="0"/>
        <v>4200000</v>
      </c>
      <c r="M13" s="467">
        <f t="shared" si="0"/>
        <v>1600000</v>
      </c>
      <c r="N13" s="467">
        <f t="shared" si="0"/>
        <v>0</v>
      </c>
      <c r="O13" s="467">
        <f t="shared" si="0"/>
        <v>2100000</v>
      </c>
      <c r="P13" s="467">
        <f t="shared" si="0"/>
        <v>7700000</v>
      </c>
      <c r="Q13" s="467">
        <f t="shared" si="0"/>
        <v>7700000</v>
      </c>
      <c r="R13" s="468">
        <f t="shared" si="0"/>
        <v>7700000</v>
      </c>
      <c r="S13" s="469"/>
      <c r="T13" s="299">
        <v>42</v>
      </c>
      <c r="U13" s="299">
        <v>16</v>
      </c>
      <c r="V13" s="299"/>
      <c r="W13" s="299">
        <v>21</v>
      </c>
      <c r="X13" s="299">
        <v>77</v>
      </c>
      <c r="Y13" s="299">
        <v>77</v>
      </c>
      <c r="Z13" s="470">
        <v>77</v>
      </c>
    </row>
    <row r="14" spans="1:26" x14ac:dyDescent="0.4">
      <c r="A14" s="38">
        <v>6</v>
      </c>
      <c r="C14" s="293"/>
      <c r="D14" s="293"/>
      <c r="E14" s="304" t="s">
        <v>256</v>
      </c>
      <c r="F14" s="305" t="s">
        <v>312</v>
      </c>
      <c r="G14" s="305">
        <v>7</v>
      </c>
      <c r="H14" s="305" t="s">
        <v>257</v>
      </c>
      <c r="I14" s="306">
        <v>30000</v>
      </c>
      <c r="J14" s="295" t="s">
        <v>258</v>
      </c>
      <c r="K14" s="395">
        <f>_xlfn.XLOOKUP($E14,'[7]미래성장팀 자료_240820'!$M$26:$M$44,'[7]미래성장팀 자료_240820'!S$26:S$44,0,0)</f>
        <v>72393.162393162405</v>
      </c>
      <c r="L14" s="396">
        <f>_xlfn.XLOOKUP($E14,'[7]미래성장팀 자료_240820'!$M$26:$M$44,'[7]미래성장팀 자료_240820'!T$26:T$44,0,0)</f>
        <v>34642.857142857138</v>
      </c>
      <c r="M14" s="396">
        <f>_xlfn.XLOOKUP($E14,'[7]미래성장팀 자료_240820'!$M$26:$M$44,'[7]미래성장팀 자료_240820'!U$26:U$44,0,0)</f>
        <v>34451.219512195123</v>
      </c>
      <c r="N14" s="396">
        <f>_xlfn.XLOOKUP($E14,'[7]미래성장팀 자료_240820'!$M$26:$M$44,'[7]미래성장팀 자료_240820'!V$26:V$44,0,0)</f>
        <v>51250</v>
      </c>
      <c r="O14" s="396">
        <f>_xlfn.XLOOKUP($E14,'[7]미래성장팀 자료_240820'!$M$26:$M$44,'[7]미래성장팀 자료_240820'!W$26:W$44,0,0)</f>
        <v>28743.169398907103</v>
      </c>
      <c r="P14" s="396">
        <f>_xlfn.XLOOKUP($E14,'[7]미래성장팀 자료_240820'!$M$26:$M$44,'[7]미래성장팀 자료_240820'!X$26:X$44,0,0)</f>
        <v>0</v>
      </c>
      <c r="Q14" s="396">
        <f>_xlfn.XLOOKUP($E14,'[7]미래성장팀 자료_240820'!$M$26:$M$44,'[7]미래성장팀 자료_240820'!Y$26:Y$44,0,0)</f>
        <v>54972.677595628418</v>
      </c>
      <c r="R14" s="397">
        <f>_xlfn.XLOOKUP($E14,'[7]미래성장팀 자료_240820'!$M$26:$M$44,'[7]미래성장팀 자료_240820'!Z$26:Z$44,0,0)</f>
        <v>55464.480874316941</v>
      </c>
      <c r="S14" s="427">
        <f>_xlfn.XLOOKUP($E14,'[7]미래성장팀 자료_240820'!$M$26:$M$44,'[7]미래성장팀 자료_240820'!AA$26:AA$44,0,0)</f>
        <v>3</v>
      </c>
      <c r="T14" s="309">
        <f>_xlfn.XLOOKUP($E14,'[7]미래성장팀 자료_240820'!$M$26:$M$44,'[7]미래성장팀 자료_240820'!AB$26:AB$44,0,0)</f>
        <v>2</v>
      </c>
      <c r="U14" s="309">
        <f>_xlfn.XLOOKUP($E14,'[7]미래성장팀 자료_240820'!$M$26:$M$44,'[7]미래성장팀 자료_240820'!AC$26:AC$44,0,0)</f>
        <v>2</v>
      </c>
      <c r="V14" s="309">
        <f>_xlfn.XLOOKUP($E14,'[7]미래성장팀 자료_240820'!$M$26:$M$44,'[7]미래성장팀 자료_240820'!AD$26:AD$44,0,0)</f>
        <v>2</v>
      </c>
      <c r="W14" s="309">
        <f>_xlfn.XLOOKUP($E14,'[7]미래성장팀 자료_240820'!$M$26:$M$44,'[7]미래성장팀 자료_240820'!AE$26:AE$44,0,0)</f>
        <v>1</v>
      </c>
      <c r="X14" s="309">
        <f>_xlfn.XLOOKUP($E14,'[7]미래성장팀 자료_240820'!$M$26:$M$44,'[7]미래성장팀 자료_240820'!AF$26:AF$44,0,0)</f>
        <v>0</v>
      </c>
      <c r="Y14" s="309">
        <f>_xlfn.XLOOKUP($E14,'[7]미래성장팀 자료_240820'!$M$26:$M$44,'[7]미래성장팀 자료_240820'!AG$26:AG$44,0,0)</f>
        <v>2</v>
      </c>
      <c r="Z14" s="428">
        <f>_xlfn.XLOOKUP($E14,'[7]미래성장팀 자료_240820'!$M$26:$M$44,'[7]미래성장팀 자료_240820'!AH$26:AH$44,0,0)</f>
        <v>2</v>
      </c>
    </row>
    <row r="15" spans="1:26" x14ac:dyDescent="0.4">
      <c r="A15" s="38">
        <v>7</v>
      </c>
      <c r="C15" s="293"/>
      <c r="D15" s="293"/>
      <c r="E15" s="294"/>
      <c r="F15" s="305" t="str">
        <f>F14</f>
        <v>B</v>
      </c>
      <c r="G15" s="305">
        <f>G14</f>
        <v>7</v>
      </c>
      <c r="H15" s="305" t="s">
        <v>257</v>
      </c>
      <c r="I15" s="296">
        <f>I14</f>
        <v>30000</v>
      </c>
      <c r="J15" s="333" t="s">
        <v>259</v>
      </c>
      <c r="K15" s="466">
        <f t="shared" ref="K15:R15" si="1">+$I15*S15</f>
        <v>0</v>
      </c>
      <c r="L15" s="467">
        <f t="shared" si="1"/>
        <v>60000</v>
      </c>
      <c r="M15" s="467">
        <f t="shared" si="1"/>
        <v>60000</v>
      </c>
      <c r="N15" s="467">
        <f t="shared" si="1"/>
        <v>60000</v>
      </c>
      <c r="O15" s="467">
        <f t="shared" si="1"/>
        <v>30000</v>
      </c>
      <c r="P15" s="467">
        <f t="shared" si="1"/>
        <v>0</v>
      </c>
      <c r="Q15" s="467">
        <f t="shared" si="1"/>
        <v>60000</v>
      </c>
      <c r="R15" s="468">
        <f t="shared" si="1"/>
        <v>60000</v>
      </c>
      <c r="S15" s="469"/>
      <c r="T15" s="299">
        <v>2</v>
      </c>
      <c r="U15" s="299">
        <v>2</v>
      </c>
      <c r="V15" s="299">
        <v>2</v>
      </c>
      <c r="W15" s="299">
        <v>1</v>
      </c>
      <c r="X15" s="299"/>
      <c r="Y15" s="299">
        <v>2</v>
      </c>
      <c r="Z15" s="470">
        <v>2</v>
      </c>
    </row>
    <row r="16" spans="1:26" x14ac:dyDescent="0.4">
      <c r="A16" s="38">
        <v>8</v>
      </c>
      <c r="C16" s="293"/>
      <c r="D16" s="293"/>
      <c r="E16" s="304" t="s">
        <v>260</v>
      </c>
      <c r="F16" s="305" t="s">
        <v>312</v>
      </c>
      <c r="G16" s="305">
        <v>7</v>
      </c>
      <c r="H16" s="305" t="s">
        <v>252</v>
      </c>
      <c r="I16" s="306">
        <v>94000</v>
      </c>
      <c r="J16" s="295" t="s">
        <v>258</v>
      </c>
      <c r="K16" s="395">
        <f>_xlfn.XLOOKUP($E16,'[7]미래성장팀 자료_240820'!$M$26:$M$44,'[7]미래성장팀 자료_240820'!S$26:S$44,0,0)</f>
        <v>7818461.538461539</v>
      </c>
      <c r="L16" s="396">
        <f>_xlfn.XLOOKUP($E16,'[7]미래성장팀 자료_240820'!$M$26:$M$44,'[7]미래성장팀 자료_240820'!T$26:T$44,0,0)</f>
        <v>5473571.4285714282</v>
      </c>
      <c r="M16" s="396">
        <f>_xlfn.XLOOKUP($E16,'[7]미래성장팀 자료_240820'!$M$26:$M$44,'[7]미래성장팀 자료_240820'!U$26:U$44,0,0)</f>
        <v>5305487.8048780486</v>
      </c>
      <c r="N16" s="396">
        <f>_xlfn.XLOOKUP($E16,'[7]미래성장팀 자료_240820'!$M$26:$M$44,'[7]미래성장팀 자료_240820'!V$26:V$44,0,0)</f>
        <v>4510000</v>
      </c>
      <c r="O16" s="396">
        <f>_xlfn.XLOOKUP($E16,'[7]미래성장팀 자료_240820'!$M$26:$M$44,'[7]미래성장팀 자료_240820'!W$26:W$44,0,0)</f>
        <v>5030054.6448087431</v>
      </c>
      <c r="P16" s="396">
        <f>_xlfn.XLOOKUP($E16,'[7]미래성장팀 자료_240820'!$M$26:$M$44,'[7]미래성장팀 자료_240820'!X$26:X$44,0,0)</f>
        <v>9204835.1648351643</v>
      </c>
      <c r="Q16" s="396">
        <f>_xlfn.XLOOKUP($E16,'[7]미래성장팀 자료_240820'!$M$26:$M$44,'[7]미래성장팀 자료_240820'!Y$26:Y$44,0,0)</f>
        <v>9455300.5464480873</v>
      </c>
      <c r="R16" s="397">
        <f>_xlfn.XLOOKUP($E16,'[7]미래성장팀 자료_240820'!$M$26:$M$44,'[7]미래성장팀 자료_240820'!Z$26:Z$44,0,0)</f>
        <v>9539890.7103825137</v>
      </c>
      <c r="S16" s="427">
        <f>_xlfn.XLOOKUP($E16,'[7]미래성장팀 자료_240820'!$M$26:$M$44,'[7]미래성장팀 자료_240820'!AA$26:AA$44,0,0)</f>
        <v>84</v>
      </c>
      <c r="T16" s="309">
        <f>_xlfn.XLOOKUP($E16,'[7]미래성장팀 자료_240820'!$M$26:$M$44,'[7]미래성장팀 자료_240820'!AB$26:AB$44,0,0)</f>
        <v>59</v>
      </c>
      <c r="U16" s="309">
        <f>_xlfn.XLOOKUP($E16,'[7]미래성장팀 자료_240820'!$M$26:$M$44,'[7]미래성장팀 자료_240820'!AC$26:AC$44,0,0)</f>
        <v>57</v>
      </c>
      <c r="V16" s="309">
        <f>_xlfn.XLOOKUP($E16,'[7]미래성장팀 자료_240820'!$M$26:$M$44,'[7]미래성장팀 자료_240820'!AD$26:AD$44,0,0)</f>
        <v>48</v>
      </c>
      <c r="W16" s="309">
        <f>_xlfn.XLOOKUP($E16,'[7]미래성장팀 자료_240820'!$M$26:$M$44,'[7]미래성장팀 자료_240820'!AE$26:AE$44,0,0)</f>
        <v>54</v>
      </c>
      <c r="X16" s="309">
        <f>_xlfn.XLOOKUP($E16,'[7]미래성장팀 자료_240820'!$M$26:$M$44,'[7]미래성장팀 자료_240820'!AF$26:AF$44,0,0)</f>
        <v>98</v>
      </c>
      <c r="Y16" s="309">
        <f>_xlfn.XLOOKUP($E16,'[7]미래성장팀 자료_240820'!$M$26:$M$44,'[7]미래성장팀 자료_240820'!AG$26:AG$44,0,0)</f>
        <v>101</v>
      </c>
      <c r="Z16" s="428">
        <f>_xlfn.XLOOKUP($E16,'[7]미래성장팀 자료_240820'!$M$26:$M$44,'[7]미래성장팀 자료_240820'!AH$26:AH$44,0,0)</f>
        <v>102</v>
      </c>
    </row>
    <row r="17" spans="1:26" x14ac:dyDescent="0.4">
      <c r="A17" s="38">
        <v>9</v>
      </c>
      <c r="C17" s="293"/>
      <c r="D17" s="293"/>
      <c r="E17" s="294"/>
      <c r="F17" s="313" t="str">
        <f>F16</f>
        <v>B</v>
      </c>
      <c r="G17" s="313">
        <f>G16</f>
        <v>7</v>
      </c>
      <c r="H17" s="313" t="s">
        <v>252</v>
      </c>
      <c r="I17" s="296">
        <f>I16</f>
        <v>94000</v>
      </c>
      <c r="J17" s="333" t="s">
        <v>259</v>
      </c>
      <c r="K17" s="466">
        <f t="shared" ref="K17:R17" si="2">+$I17*S17</f>
        <v>0</v>
      </c>
      <c r="L17" s="467">
        <f t="shared" si="2"/>
        <v>5546000</v>
      </c>
      <c r="M17" s="467">
        <f t="shared" si="2"/>
        <v>5358000</v>
      </c>
      <c r="N17" s="467">
        <f t="shared" si="2"/>
        <v>3854000</v>
      </c>
      <c r="O17" s="467">
        <f t="shared" si="2"/>
        <v>5076000</v>
      </c>
      <c r="P17" s="467">
        <f t="shared" si="2"/>
        <v>9212000</v>
      </c>
      <c r="Q17" s="467">
        <f t="shared" si="2"/>
        <v>9494000</v>
      </c>
      <c r="R17" s="468">
        <f t="shared" si="2"/>
        <v>9588000</v>
      </c>
      <c r="S17" s="469"/>
      <c r="T17" s="299">
        <v>59</v>
      </c>
      <c r="U17" s="299">
        <v>57</v>
      </c>
      <c r="V17" s="299">
        <v>41</v>
      </c>
      <c r="W17" s="299">
        <v>54</v>
      </c>
      <c r="X17" s="299">
        <v>98</v>
      </c>
      <c r="Y17" s="299">
        <v>101</v>
      </c>
      <c r="Z17" s="470">
        <v>102</v>
      </c>
    </row>
    <row r="18" spans="1:26" x14ac:dyDescent="0.4">
      <c r="A18" s="38">
        <v>10</v>
      </c>
      <c r="C18" s="293"/>
      <c r="D18" s="293"/>
      <c r="E18" s="304" t="s">
        <v>261</v>
      </c>
      <c r="F18" s="313" t="s">
        <v>312</v>
      </c>
      <c r="G18" s="313">
        <v>7</v>
      </c>
      <c r="H18" s="313" t="s">
        <v>252</v>
      </c>
      <c r="I18" s="306">
        <v>90000</v>
      </c>
      <c r="J18" s="295" t="s">
        <v>258</v>
      </c>
      <c r="K18" s="399">
        <f>_xlfn.XLOOKUP($E18,'[7]미래성장팀 자료_240820'!$M$26:$M$44,'[7]미래성장팀 자료_240820'!S$26:S$44,0,0)</f>
        <v>579145.29914529924</v>
      </c>
      <c r="L18" s="400">
        <f>_xlfn.XLOOKUP($E18,'[7]미래성장팀 자료_240820'!$M$26:$M$44,'[7]미래성장팀 자료_240820'!T$26:T$44,0,0)</f>
        <v>311785.71428571426</v>
      </c>
      <c r="M18" s="400">
        <f>_xlfn.XLOOKUP($E18,'[7]미래성장팀 자료_240820'!$M$26:$M$44,'[7]미래성장팀 자료_240820'!U$26:U$44,0,0)</f>
        <v>310060.97560975607</v>
      </c>
      <c r="N18" s="400">
        <f>_xlfn.XLOOKUP($E18,'[7]미래성장팀 자료_240820'!$M$26:$M$44,'[7]미래성장팀 자료_240820'!V$26:V$44,0,0)</f>
        <v>358750</v>
      </c>
      <c r="O18" s="400">
        <f>_xlfn.XLOOKUP($E18,'[7]미래성장팀 자료_240820'!$M$26:$M$44,'[7]미래성장팀 자료_240820'!W$26:W$44,0,0)</f>
        <v>201202.18579234974</v>
      </c>
      <c r="P18" s="400">
        <f>_xlfn.XLOOKUP($E18,'[7]미래성장팀 자료_240820'!$M$26:$M$44,'[7]미래성장팀 자료_240820'!X$26:X$44,0,0)</f>
        <v>535164.83516483521</v>
      </c>
      <c r="Q18" s="400">
        <f>_xlfn.XLOOKUP($E18,'[7]미래성장팀 자료_240820'!$M$26:$M$44,'[7]미래성장팀 자료_240820'!Y$26:Y$44,0,0)</f>
        <v>549726.77595628414</v>
      </c>
      <c r="R18" s="401">
        <f>_xlfn.XLOOKUP($E18,'[7]미래성장팀 자료_240820'!$M$26:$M$44,'[7]미래성장팀 자료_240820'!Z$26:Z$44,0,0)</f>
        <v>554644.80874316941</v>
      </c>
      <c r="S18" s="429">
        <f>_xlfn.XLOOKUP($E18,'[7]미래성장팀 자료_240820'!$M$26:$M$44,'[7]미래성장팀 자료_240820'!AA$26:AA$44,0,0)</f>
        <v>7</v>
      </c>
      <c r="T18" s="315">
        <f>_xlfn.XLOOKUP($E18,'[7]미래성장팀 자료_240820'!$M$26:$M$44,'[7]미래성장팀 자료_240820'!AB$26:AB$44,0,0)</f>
        <v>4</v>
      </c>
      <c r="U18" s="315">
        <f>_xlfn.XLOOKUP($E18,'[7]미래성장팀 자료_240820'!$M$26:$M$44,'[7]미래성장팀 자료_240820'!AC$26:AC$44,0,0)</f>
        <v>4</v>
      </c>
      <c r="V18" s="315">
        <f>_xlfn.XLOOKUP($E18,'[7]미래성장팀 자료_240820'!$M$26:$M$44,'[7]미래성장팀 자료_240820'!AD$26:AD$44,0,0)</f>
        <v>4</v>
      </c>
      <c r="W18" s="315">
        <f>_xlfn.XLOOKUP($E18,'[7]미래성장팀 자료_240820'!$M$26:$M$44,'[7]미래성장팀 자료_240820'!AE$26:AE$44,0,0)</f>
        <v>3</v>
      </c>
      <c r="X18" s="315">
        <f>_xlfn.XLOOKUP($E18,'[7]미래성장팀 자료_240820'!$M$26:$M$44,'[7]미래성장팀 자료_240820'!AF$26:AF$44,0,0)</f>
        <v>6</v>
      </c>
      <c r="Y18" s="315">
        <f>_xlfn.XLOOKUP($E18,'[7]미래성장팀 자료_240820'!$M$26:$M$44,'[7]미래성장팀 자료_240820'!AG$26:AG$44,0,0)</f>
        <v>7</v>
      </c>
      <c r="Z18" s="430">
        <f>_xlfn.XLOOKUP($E18,'[7]미래성장팀 자료_240820'!$M$26:$M$44,'[7]미래성장팀 자료_240820'!AH$26:AH$44,0,0)</f>
        <v>7</v>
      </c>
    </row>
    <row r="19" spans="1:26" x14ac:dyDescent="0.4">
      <c r="A19" s="38">
        <v>11</v>
      </c>
      <c r="C19" s="293"/>
      <c r="D19" s="293"/>
      <c r="E19" s="294"/>
      <c r="F19" s="313" t="str">
        <f>F18</f>
        <v>B</v>
      </c>
      <c r="G19" s="313">
        <f>G18</f>
        <v>7</v>
      </c>
      <c r="H19" s="313" t="s">
        <v>252</v>
      </c>
      <c r="I19" s="296">
        <f>I18</f>
        <v>90000</v>
      </c>
      <c r="J19" s="333" t="s">
        <v>259</v>
      </c>
      <c r="K19" s="466">
        <f t="shared" ref="K19:R19" si="3">+$I19*S19</f>
        <v>0</v>
      </c>
      <c r="L19" s="467">
        <f t="shared" si="3"/>
        <v>360000</v>
      </c>
      <c r="M19" s="467">
        <f t="shared" si="3"/>
        <v>360000</v>
      </c>
      <c r="N19" s="467">
        <f t="shared" si="3"/>
        <v>360000</v>
      </c>
      <c r="O19" s="467">
        <f t="shared" si="3"/>
        <v>270000</v>
      </c>
      <c r="P19" s="467">
        <f t="shared" si="3"/>
        <v>540000</v>
      </c>
      <c r="Q19" s="467">
        <f t="shared" si="3"/>
        <v>630000</v>
      </c>
      <c r="R19" s="468">
        <f t="shared" si="3"/>
        <v>630000</v>
      </c>
      <c r="S19" s="469"/>
      <c r="T19" s="299">
        <v>4</v>
      </c>
      <c r="U19" s="299">
        <v>4</v>
      </c>
      <c r="V19" s="299">
        <v>4</v>
      </c>
      <c r="W19" s="299">
        <v>3</v>
      </c>
      <c r="X19" s="299">
        <v>6</v>
      </c>
      <c r="Y19" s="299">
        <v>7</v>
      </c>
      <c r="Z19" s="470">
        <v>7</v>
      </c>
    </row>
    <row r="20" spans="1:26" x14ac:dyDescent="0.4">
      <c r="A20" s="38">
        <v>12</v>
      </c>
      <c r="C20" s="293"/>
      <c r="D20" s="293"/>
      <c r="E20" s="319" t="s">
        <v>20</v>
      </c>
      <c r="F20" s="320" t="s">
        <v>314</v>
      </c>
      <c r="G20" s="320">
        <v>3</v>
      </c>
      <c r="H20" s="321" t="s">
        <v>257</v>
      </c>
      <c r="I20" s="306">
        <v>18000</v>
      </c>
      <c r="J20" s="295" t="s">
        <v>258</v>
      </c>
      <c r="K20" s="395">
        <f>_xlfn.XLOOKUP($E20,'[7]미래성장팀 자료_240820'!$M$26:$M$44,'[7]미래성장팀 자료_240820'!S$26:S$44,0,0)</f>
        <v>130909.09090909091</v>
      </c>
      <c r="L20" s="396">
        <f>_xlfn.XLOOKUP($E20,'[7]미래성장팀 자료_240820'!$M$26:$M$44,'[7]미래성장팀 자료_240820'!T$26:T$44,0,0)</f>
        <v>37894.73684210526</v>
      </c>
      <c r="M20" s="396">
        <f>_xlfn.XLOOKUP($E20,'[7]미래성장팀 자료_240820'!$M$26:$M$44,'[7]미래성장팀 자료_240820'!U$26:U$44,0,0)</f>
        <v>91935.483870967742</v>
      </c>
      <c r="N20" s="396">
        <f>_xlfn.XLOOKUP($E20,'[7]미래성장팀 자료_240820'!$M$26:$M$44,'[7]미래성장팀 자료_240820'!V$26:V$44,0,0)</f>
        <v>166666.66666666666</v>
      </c>
      <c r="O20" s="396">
        <f>_xlfn.XLOOKUP($E20,'[7]미래성장팀 자료_240820'!$M$26:$M$44,'[7]미래성장팀 자료_240820'!W$26:W$44,0,0)</f>
        <v>248611.11111111112</v>
      </c>
      <c r="P20" s="396">
        <f>_xlfn.XLOOKUP($E20,'[7]미래성장팀 자료_240820'!$M$26:$M$44,'[7]미래성장팀 자료_240820'!X$26:X$44,0,0)</f>
        <v>821739.13043478259</v>
      </c>
      <c r="Q20" s="396">
        <f>_xlfn.XLOOKUP($E20,'[7]미래성장팀 자료_240820'!$M$26:$M$44,'[7]미래성장팀 자료_240820'!Y$26:Y$44,0,0)</f>
        <v>745116.27906976745</v>
      </c>
      <c r="R20" s="397">
        <f>_xlfn.XLOOKUP($E20,'[7]미래성장팀 자료_240820'!$M$26:$M$44,'[7]미래성장팀 자료_240820'!Z$26:Z$44,0,0)</f>
        <v>677209.30232558143</v>
      </c>
      <c r="S20" s="427">
        <f>_xlfn.XLOOKUP($E20,'[7]미래성장팀 자료_240820'!$M$26:$M$44,'[7]미래성장팀 자료_240820'!AA$26:AA$44,0,0)</f>
        <v>8</v>
      </c>
      <c r="T20" s="309">
        <f>_xlfn.XLOOKUP($E20,'[7]미래성장팀 자료_240820'!$M$26:$M$44,'[7]미래성장팀 자료_240820'!AB$26:AB$44,0,0)</f>
        <v>3</v>
      </c>
      <c r="U20" s="309">
        <f>_xlfn.XLOOKUP($E20,'[7]미래성장팀 자료_240820'!$M$26:$M$44,'[7]미래성장팀 자료_240820'!AC$26:AC$44,0,0)</f>
        <v>6</v>
      </c>
      <c r="V20" s="309">
        <f>_xlfn.XLOOKUP($E20,'[7]미래성장팀 자료_240820'!$M$26:$M$44,'[7]미래성장팀 자료_240820'!AD$26:AD$44,0,0)</f>
        <v>10</v>
      </c>
      <c r="W20" s="309">
        <f>_xlfn.XLOOKUP($E20,'[7]미래성장팀 자료_240820'!$M$26:$M$44,'[7]미래성장팀 자료_240820'!AE$26:AE$44,0,0)</f>
        <v>14</v>
      </c>
      <c r="X20" s="309">
        <f>_xlfn.XLOOKUP($E20,'[7]미래성장팀 자료_240820'!$M$26:$M$44,'[7]미래성장팀 자료_240820'!AF$26:AF$44,0,0)</f>
        <v>46</v>
      </c>
      <c r="Y20" s="309">
        <f>_xlfn.XLOOKUP($E20,'[7]미래성장팀 자료_240820'!$M$26:$M$44,'[7]미래성장팀 자료_240820'!AG$26:AG$44,0,0)</f>
        <v>42</v>
      </c>
      <c r="Z20" s="428">
        <f>_xlfn.XLOOKUP($E20,'[7]미래성장팀 자료_240820'!$M$26:$M$44,'[7]미래성장팀 자료_240820'!AH$26:AH$44,0,0)</f>
        <v>38</v>
      </c>
    </row>
    <row r="21" spans="1:26" x14ac:dyDescent="0.4">
      <c r="A21" s="38">
        <v>13</v>
      </c>
      <c r="C21" s="293"/>
      <c r="D21" s="293"/>
      <c r="E21" s="322"/>
      <c r="F21" s="320" t="str">
        <f>F20</f>
        <v>C</v>
      </c>
      <c r="G21" s="320">
        <f>G20</f>
        <v>3</v>
      </c>
      <c r="H21" s="321" t="s">
        <v>257</v>
      </c>
      <c r="I21" s="296">
        <f>I20</f>
        <v>18000</v>
      </c>
      <c r="J21" s="333" t="s">
        <v>259</v>
      </c>
      <c r="K21" s="466">
        <f t="shared" ref="K21:R21" si="4">+$I21*S21</f>
        <v>144000</v>
      </c>
      <c r="L21" s="467">
        <f t="shared" si="4"/>
        <v>54000</v>
      </c>
      <c r="M21" s="467">
        <f t="shared" si="4"/>
        <v>108000</v>
      </c>
      <c r="N21" s="467">
        <f t="shared" si="4"/>
        <v>180000</v>
      </c>
      <c r="O21" s="467">
        <f t="shared" si="4"/>
        <v>252000</v>
      </c>
      <c r="P21" s="467">
        <f t="shared" si="4"/>
        <v>828000</v>
      </c>
      <c r="Q21" s="467">
        <f t="shared" si="4"/>
        <v>756000</v>
      </c>
      <c r="R21" s="468">
        <f t="shared" si="4"/>
        <v>684000</v>
      </c>
      <c r="S21" s="469">
        <v>8</v>
      </c>
      <c r="T21" s="299">
        <v>3</v>
      </c>
      <c r="U21" s="299">
        <v>6</v>
      </c>
      <c r="V21" s="299">
        <v>10</v>
      </c>
      <c r="W21" s="299">
        <v>14</v>
      </c>
      <c r="X21" s="299">
        <v>46</v>
      </c>
      <c r="Y21" s="299">
        <v>42</v>
      </c>
      <c r="Z21" s="470">
        <v>38</v>
      </c>
    </row>
    <row r="22" spans="1:26" x14ac:dyDescent="0.4">
      <c r="A22" s="38">
        <v>14</v>
      </c>
      <c r="C22" s="293"/>
      <c r="D22" s="293"/>
      <c r="E22" s="319" t="s">
        <v>21</v>
      </c>
      <c r="F22" s="320" t="s">
        <v>314</v>
      </c>
      <c r="G22" s="320">
        <v>3</v>
      </c>
      <c r="H22" s="321" t="s">
        <v>257</v>
      </c>
      <c r="I22" s="306">
        <v>12000</v>
      </c>
      <c r="J22" s="295" t="s">
        <v>258</v>
      </c>
      <c r="K22" s="395">
        <f>_xlfn.XLOOKUP($E22,'[7]미래성장팀 자료_240820'!$M$26:$M$44,'[7]미래성장팀 자료_240820'!S$26:S$44,0,0)</f>
        <v>294545.45454545459</v>
      </c>
      <c r="L22" s="396">
        <f>_xlfn.XLOOKUP($E22,'[7]미래성장팀 자료_240820'!$M$26:$M$44,'[7]미래성장팀 자료_240820'!T$26:T$44,0,0)</f>
        <v>530526.31578947371</v>
      </c>
      <c r="M22" s="396">
        <f>_xlfn.XLOOKUP($E22,'[7]미래성장팀 자료_240820'!$M$26:$M$44,'[7]미래성장팀 자료_240820'!U$26:U$44,0,0)</f>
        <v>753870.9677419354</v>
      </c>
      <c r="N22" s="396">
        <f>_xlfn.XLOOKUP($E22,'[7]미래성장팀 자료_240820'!$M$26:$M$44,'[7]미래성장팀 자료_240820'!V$26:V$44,0,0)</f>
        <v>833333.33333333326</v>
      </c>
      <c r="O22" s="396">
        <f>_xlfn.XLOOKUP($E22,'[7]미래성장팀 자료_240820'!$M$26:$M$44,'[7]미래성장팀 자료_240820'!W$26:W$44,0,0)</f>
        <v>0</v>
      </c>
      <c r="P22" s="396">
        <f>_xlfn.XLOOKUP($E22,'[7]미래성장팀 자료_240820'!$M$26:$M$44,'[7]미래성장팀 자료_240820'!X$26:X$44,0,0)</f>
        <v>0</v>
      </c>
      <c r="Q22" s="396">
        <f>_xlfn.XLOOKUP($E22,'[7]미래성장팀 자료_240820'!$M$26:$M$44,'[7]미래성장팀 자료_240820'!Y$26:Y$44,0,0)</f>
        <v>0</v>
      </c>
      <c r="R22" s="397">
        <f>_xlfn.XLOOKUP($E22,'[7]미래성장팀 자료_240820'!$M$26:$M$44,'[7]미래성장팀 자료_240820'!Z$26:Z$44,0,0)</f>
        <v>0</v>
      </c>
      <c r="S22" s="427">
        <f>_xlfn.XLOOKUP($E22,'[7]미래성장팀 자료_240820'!$M$26:$M$44,'[7]미래성장팀 자료_240820'!AA$26:AA$44,0,0)</f>
        <v>25</v>
      </c>
      <c r="T22" s="309">
        <f>_xlfn.XLOOKUP($E22,'[7]미래성장팀 자료_240820'!$M$26:$M$44,'[7]미래성장팀 자료_240820'!AB$26:AB$44,0,0)</f>
        <v>45</v>
      </c>
      <c r="U22" s="309">
        <f>_xlfn.XLOOKUP($E22,'[7]미래성장팀 자료_240820'!$M$26:$M$44,'[7]미래성장팀 자료_240820'!AC$26:AC$44,0,0)</f>
        <v>63</v>
      </c>
      <c r="V22" s="309">
        <f>_xlfn.XLOOKUP($E22,'[7]미래성장팀 자료_240820'!$M$26:$M$44,'[7]미래성장팀 자료_240820'!AD$26:AD$44,0,0)</f>
        <v>70</v>
      </c>
      <c r="W22" s="309">
        <f>_xlfn.XLOOKUP($E22,'[7]미래성장팀 자료_240820'!$M$26:$M$44,'[7]미래성장팀 자료_240820'!AE$26:AE$44,0,0)</f>
        <v>0</v>
      </c>
      <c r="X22" s="309">
        <f>_xlfn.XLOOKUP($E22,'[7]미래성장팀 자료_240820'!$M$26:$M$44,'[7]미래성장팀 자료_240820'!AF$26:AF$44,0,0)</f>
        <v>0</v>
      </c>
      <c r="Y22" s="309">
        <f>_xlfn.XLOOKUP($E22,'[7]미래성장팀 자료_240820'!$M$26:$M$44,'[7]미래성장팀 자료_240820'!AG$26:AG$44,0,0)</f>
        <v>0</v>
      </c>
      <c r="Z22" s="428">
        <f>_xlfn.XLOOKUP($E22,'[7]미래성장팀 자료_240820'!$M$26:$M$44,'[7]미래성장팀 자료_240820'!AH$26:AH$44,0,0)</f>
        <v>0</v>
      </c>
    </row>
    <row r="23" spans="1:26" x14ac:dyDescent="0.4">
      <c r="A23" s="38">
        <v>15</v>
      </c>
      <c r="C23" s="293"/>
      <c r="D23" s="293"/>
      <c r="E23" s="322"/>
      <c r="F23" s="320" t="str">
        <f>F22</f>
        <v>C</v>
      </c>
      <c r="G23" s="320">
        <f>G22</f>
        <v>3</v>
      </c>
      <c r="H23" s="321" t="s">
        <v>257</v>
      </c>
      <c r="I23" s="296">
        <f>I22</f>
        <v>12000</v>
      </c>
      <c r="J23" s="333" t="s">
        <v>259</v>
      </c>
      <c r="K23" s="466">
        <f t="shared" ref="K23:R23" si="5">+$I23*S23</f>
        <v>300000</v>
      </c>
      <c r="L23" s="467">
        <f t="shared" si="5"/>
        <v>540000</v>
      </c>
      <c r="M23" s="467">
        <f t="shared" si="5"/>
        <v>756000</v>
      </c>
      <c r="N23" s="467">
        <f t="shared" si="5"/>
        <v>840000</v>
      </c>
      <c r="O23" s="467">
        <f t="shared" si="5"/>
        <v>0</v>
      </c>
      <c r="P23" s="467">
        <f t="shared" si="5"/>
        <v>0</v>
      </c>
      <c r="Q23" s="467">
        <f t="shared" si="5"/>
        <v>0</v>
      </c>
      <c r="R23" s="468">
        <f t="shared" si="5"/>
        <v>0</v>
      </c>
      <c r="S23" s="469">
        <v>25</v>
      </c>
      <c r="T23" s="299">
        <v>45</v>
      </c>
      <c r="U23" s="299">
        <v>63</v>
      </c>
      <c r="V23" s="299">
        <v>70</v>
      </c>
      <c r="W23" s="299"/>
      <c r="X23" s="299"/>
      <c r="Y23" s="299"/>
      <c r="Z23" s="470"/>
    </row>
    <row r="24" spans="1:26" x14ac:dyDescent="0.4">
      <c r="A24" s="38">
        <v>16</v>
      </c>
      <c r="C24" s="293"/>
      <c r="D24" s="293"/>
      <c r="E24" s="319" t="s">
        <v>262</v>
      </c>
      <c r="F24" s="320" t="s">
        <v>314</v>
      </c>
      <c r="G24" s="320">
        <v>3</v>
      </c>
      <c r="H24" s="320" t="s">
        <v>252</v>
      </c>
      <c r="I24" s="306">
        <v>100000</v>
      </c>
      <c r="J24" s="295" t="s">
        <v>258</v>
      </c>
      <c r="K24" s="395">
        <f>_xlfn.XLOOKUP($E24,'[7]미래성장팀 자료_240820'!$M$26:$M$44,'[7]미래성장팀 자료_240820'!S$26:S$44,0,0)</f>
        <v>294545.45454545459</v>
      </c>
      <c r="L24" s="396">
        <f>_xlfn.XLOOKUP($E24,'[7]미래성장팀 자료_240820'!$M$26:$M$44,'[7]미래성장팀 자료_240820'!T$26:T$44,0,0)</f>
        <v>151578.94736842104</v>
      </c>
      <c r="M24" s="396">
        <f>_xlfn.XLOOKUP($E24,'[7]미래성장팀 자료_240820'!$M$26:$M$44,'[7]미래성장팀 자료_240820'!U$26:U$44,0,0)</f>
        <v>294193.54838709679</v>
      </c>
      <c r="N24" s="396">
        <f>_xlfn.XLOOKUP($E24,'[7]미래성장팀 자료_240820'!$M$26:$M$44,'[7]미래성장팀 자료_240820'!V$26:V$44,0,0)</f>
        <v>350000</v>
      </c>
      <c r="O24" s="396">
        <f>_xlfn.XLOOKUP($E24,'[7]미래성장팀 자료_240820'!$M$26:$M$44,'[7]미래성장팀 자료_240820'!W$26:W$44,0,0)</f>
        <v>1541388.888888889</v>
      </c>
      <c r="P24" s="396">
        <f>_xlfn.XLOOKUP($E24,'[7]미래성장팀 자료_240820'!$M$26:$M$44,'[7]미래성장팀 자료_240820'!X$26:X$44,0,0)</f>
        <v>2958260.8695652173</v>
      </c>
      <c r="Q24" s="396">
        <f>_xlfn.XLOOKUP($E24,'[7]미래성장팀 자료_240820'!$M$26:$M$44,'[7]미래성장팀 자료_240820'!Y$26:Y$44,0,0)</f>
        <v>2814883.7209302322</v>
      </c>
      <c r="R24" s="397">
        <f>_xlfn.XLOOKUP($E24,'[7]미래성장팀 자료_240820'!$M$26:$M$44,'[7]미래성장팀 자료_240820'!Z$26:Z$44,0,0)</f>
        <v>2962790.6976744188</v>
      </c>
      <c r="S24" s="427">
        <f>_xlfn.XLOOKUP($E24,'[7]미래성장팀 자료_240820'!$M$26:$M$44,'[7]미래성장팀 자료_240820'!AA$26:AA$44,0,0)</f>
        <v>3</v>
      </c>
      <c r="T24" s="309">
        <f>_xlfn.XLOOKUP($E24,'[7]미래성장팀 자료_240820'!$M$26:$M$44,'[7]미래성장팀 자료_240820'!AB$26:AB$44,0,0)</f>
        <v>2</v>
      </c>
      <c r="U24" s="309">
        <f>_xlfn.XLOOKUP($E24,'[7]미래성장팀 자료_240820'!$M$26:$M$44,'[7]미래성장팀 자료_240820'!AC$26:AC$44,0,0)</f>
        <v>3</v>
      </c>
      <c r="V24" s="309">
        <f>_xlfn.XLOOKUP($E24,'[7]미래성장팀 자료_240820'!$M$26:$M$44,'[7]미래성장팀 자료_240820'!AD$26:AD$44,0,0)</f>
        <v>4</v>
      </c>
      <c r="W24" s="309">
        <f>_xlfn.XLOOKUP($E24,'[7]미래성장팀 자료_240820'!$M$26:$M$44,'[7]미래성장팀 자료_240820'!AE$26:AE$44,0,0)</f>
        <v>16</v>
      </c>
      <c r="X24" s="309">
        <f>_xlfn.XLOOKUP($E24,'[7]미래성장팀 자료_240820'!$M$26:$M$44,'[7]미래성장팀 자료_240820'!AF$26:AF$44,0,0)</f>
        <v>30</v>
      </c>
      <c r="Y24" s="309">
        <f>_xlfn.XLOOKUP($E24,'[7]미래성장팀 자료_240820'!$M$26:$M$44,'[7]미래성장팀 자료_240820'!AG$26:AG$44,0,0)</f>
        <v>29</v>
      </c>
      <c r="Z24" s="428">
        <f>_xlfn.XLOOKUP($E24,'[7]미래성장팀 자료_240820'!$M$26:$M$44,'[7]미래성장팀 자료_240820'!AH$26:AH$44,0,0)</f>
        <v>30</v>
      </c>
    </row>
    <row r="25" spans="1:26" x14ac:dyDescent="0.4">
      <c r="A25" s="38">
        <v>17</v>
      </c>
      <c r="C25" s="293"/>
      <c r="D25" s="293"/>
      <c r="E25" s="322"/>
      <c r="F25" s="320" t="str">
        <f>F24</f>
        <v>C</v>
      </c>
      <c r="G25" s="320">
        <f>G24</f>
        <v>3</v>
      </c>
      <c r="H25" s="320" t="s">
        <v>252</v>
      </c>
      <c r="I25" s="296">
        <f>I24</f>
        <v>100000</v>
      </c>
      <c r="J25" s="333" t="s">
        <v>259</v>
      </c>
      <c r="K25" s="466">
        <f t="shared" ref="K25:R25" si="6">+$I25*S25</f>
        <v>300000</v>
      </c>
      <c r="L25" s="467">
        <f t="shared" si="6"/>
        <v>200000</v>
      </c>
      <c r="M25" s="467">
        <f t="shared" si="6"/>
        <v>300000</v>
      </c>
      <c r="N25" s="467">
        <f t="shared" si="6"/>
        <v>400000</v>
      </c>
      <c r="O25" s="467">
        <f t="shared" si="6"/>
        <v>1600000</v>
      </c>
      <c r="P25" s="467">
        <f t="shared" si="6"/>
        <v>3000000</v>
      </c>
      <c r="Q25" s="471">
        <f t="shared" si="6"/>
        <v>2900000</v>
      </c>
      <c r="R25" s="472">
        <f t="shared" si="6"/>
        <v>3000000</v>
      </c>
      <c r="S25" s="473">
        <v>3</v>
      </c>
      <c r="T25" s="299">
        <v>2</v>
      </c>
      <c r="U25" s="299">
        <v>3</v>
      </c>
      <c r="V25" s="299">
        <v>4</v>
      </c>
      <c r="W25" s="299">
        <v>16</v>
      </c>
      <c r="X25" s="299">
        <v>30</v>
      </c>
      <c r="Y25" s="299">
        <v>29</v>
      </c>
      <c r="Z25" s="470">
        <v>30</v>
      </c>
    </row>
    <row r="26" spans="1:26" x14ac:dyDescent="0.4">
      <c r="A26" s="38">
        <v>18</v>
      </c>
      <c r="C26" s="293"/>
      <c r="D26" s="293"/>
      <c r="E26" s="304" t="s">
        <v>264</v>
      </c>
      <c r="F26" s="305" t="s">
        <v>314</v>
      </c>
      <c r="G26" s="305">
        <v>3</v>
      </c>
      <c r="H26" s="313" t="s">
        <v>257</v>
      </c>
      <c r="I26" s="306">
        <v>15000</v>
      </c>
      <c r="J26" s="295" t="s">
        <v>258</v>
      </c>
      <c r="K26" s="395">
        <f>_xlfn.XLOOKUP($E26,'[7]미래성장팀 자료_240820'!$M$26:$M$44,'[7]미래성장팀 자료_240820'!S$26:S$44,0,0)</f>
        <v>0</v>
      </c>
      <c r="L26" s="396">
        <f>_xlfn.XLOOKUP($E26,'[7]미래성장팀 자료_240820'!$M$26:$M$44,'[7]미래성장팀 자료_240820'!T$26:T$44,0,0)</f>
        <v>0</v>
      </c>
      <c r="M26" s="396">
        <f>_xlfn.XLOOKUP($E26,'[7]미래성장팀 자료_240820'!$M$26:$M$44,'[7]미래성장팀 자료_240820'!U$26:U$44,0,0)</f>
        <v>0</v>
      </c>
      <c r="N26" s="396">
        <f>_xlfn.XLOOKUP($E26,'[7]미래성장팀 자료_240820'!$M$26:$M$44,'[7]미래성장팀 자료_240820'!V$26:V$44,0,0)</f>
        <v>0</v>
      </c>
      <c r="O26" s="396">
        <f>_xlfn.XLOOKUP($E26,'[7]미래성장팀 자료_240820'!$M$26:$M$44,'[7]미래성장팀 자료_240820'!W$26:W$44,0,0)</f>
        <v>0</v>
      </c>
      <c r="P26" s="396">
        <f>_xlfn.XLOOKUP($E26,'[7]미래성장팀 자료_240820'!$M$26:$M$44,'[7]미래성장팀 자료_240820'!X$26:X$44,0,0)</f>
        <v>0</v>
      </c>
      <c r="Q26" s="396">
        <f>_xlfn.XLOOKUP($E26,'[7]미래성장팀 자료_240820'!$M$26:$M$44,'[7]미래성장팀 자료_240820'!Y$26:Y$44,0,0)</f>
        <v>0</v>
      </c>
      <c r="R26" s="397">
        <f>_xlfn.XLOOKUP($E26,'[7]미래성장팀 자료_240820'!$M$26:$M$44,'[7]미래성장팀 자료_240820'!Z$26:Z$44,0,0)</f>
        <v>0</v>
      </c>
      <c r="S26" s="427">
        <f>_xlfn.XLOOKUP($E26,'[7]미래성장팀 자료_240820'!$M$26:$M$44,'[7]미래성장팀 자료_240820'!AA$26:AA$44,0,0)</f>
        <v>0</v>
      </c>
      <c r="T26" s="309">
        <f>_xlfn.XLOOKUP($E26,'[7]미래성장팀 자료_240820'!$M$26:$M$44,'[7]미래성장팀 자료_240820'!AB$26:AB$44,0,0)</f>
        <v>0</v>
      </c>
      <c r="U26" s="309">
        <f>_xlfn.XLOOKUP($E26,'[7]미래성장팀 자료_240820'!$M$26:$M$44,'[7]미래성장팀 자료_240820'!AC$26:AC$44,0,0)</f>
        <v>0</v>
      </c>
      <c r="V26" s="309">
        <f>_xlfn.XLOOKUP($E26,'[7]미래성장팀 자료_240820'!$M$26:$M$44,'[7]미래성장팀 자료_240820'!AD$26:AD$44,0,0)</f>
        <v>0</v>
      </c>
      <c r="W26" s="309">
        <f>_xlfn.XLOOKUP($E26,'[7]미래성장팀 자료_240820'!$M$26:$M$44,'[7]미래성장팀 자료_240820'!AE$26:AE$44,0,0)</f>
        <v>0</v>
      </c>
      <c r="X26" s="309">
        <f>_xlfn.XLOOKUP($E26,'[7]미래성장팀 자료_240820'!$M$26:$M$44,'[7]미래성장팀 자료_240820'!AF$26:AF$44,0,0)</f>
        <v>0</v>
      </c>
      <c r="Y26" s="309">
        <f>_xlfn.XLOOKUP($E26,'[7]미래성장팀 자료_240820'!$M$26:$M$44,'[7]미래성장팀 자료_240820'!AG$26:AG$44,0,0)</f>
        <v>0</v>
      </c>
      <c r="Z26" s="428">
        <f>_xlfn.XLOOKUP($E26,'[7]미래성장팀 자료_240820'!$M$26:$M$44,'[7]미래성장팀 자료_240820'!AH$26:AH$44,0,0)</f>
        <v>0</v>
      </c>
    </row>
    <row r="27" spans="1:26" x14ac:dyDescent="0.4">
      <c r="A27" s="38">
        <v>19</v>
      </c>
      <c r="C27" s="293"/>
      <c r="D27" s="293"/>
      <c r="E27" s="294"/>
      <c r="F27" s="313" t="str">
        <f>F26</f>
        <v>C</v>
      </c>
      <c r="G27" s="313">
        <f>G26</f>
        <v>3</v>
      </c>
      <c r="H27" s="313" t="s">
        <v>257</v>
      </c>
      <c r="I27" s="296">
        <f>I26</f>
        <v>15000</v>
      </c>
      <c r="J27" s="333" t="s">
        <v>259</v>
      </c>
      <c r="K27" s="466">
        <f t="shared" ref="K27:R27" si="7">+$I27*S27</f>
        <v>0</v>
      </c>
      <c r="L27" s="467">
        <f t="shared" si="7"/>
        <v>0</v>
      </c>
      <c r="M27" s="467">
        <f t="shared" si="7"/>
        <v>0</v>
      </c>
      <c r="N27" s="467">
        <f t="shared" si="7"/>
        <v>0</v>
      </c>
      <c r="O27" s="467">
        <f t="shared" si="7"/>
        <v>0</v>
      </c>
      <c r="P27" s="467">
        <f t="shared" si="7"/>
        <v>0</v>
      </c>
      <c r="Q27" s="467">
        <f t="shared" si="7"/>
        <v>0</v>
      </c>
      <c r="R27" s="468">
        <f t="shared" si="7"/>
        <v>0</v>
      </c>
      <c r="S27" s="469"/>
      <c r="T27" s="299"/>
      <c r="U27" s="299"/>
      <c r="V27" s="299"/>
      <c r="W27" s="299"/>
      <c r="X27" s="299"/>
      <c r="Y27" s="299"/>
      <c r="Z27" s="470"/>
    </row>
    <row r="28" spans="1:26" x14ac:dyDescent="0.4">
      <c r="A28" s="38">
        <v>20</v>
      </c>
      <c r="C28" s="293"/>
      <c r="D28" s="293"/>
      <c r="E28" s="304" t="s">
        <v>265</v>
      </c>
      <c r="F28" s="313" t="s">
        <v>315</v>
      </c>
      <c r="G28" s="313">
        <v>4</v>
      </c>
      <c r="H28" s="305" t="s">
        <v>257</v>
      </c>
      <c r="I28" s="306">
        <v>35000</v>
      </c>
      <c r="J28" s="295" t="s">
        <v>258</v>
      </c>
      <c r="K28" s="399">
        <f>_xlfn.XLOOKUP($E28,'[7]미래성장팀 자료_240820'!$M$26:$M$44,'[7]미래성장팀 자료_240820'!S$26:S$44,0,0)</f>
        <v>340000</v>
      </c>
      <c r="L28" s="400">
        <f>_xlfn.XLOOKUP($E28,'[7]미래성장팀 자료_240820'!$M$26:$M$44,'[7]미래성장팀 자료_240820'!T$26:T$44,0,0)</f>
        <v>800000</v>
      </c>
      <c r="M28" s="400">
        <f>_xlfn.XLOOKUP($E28,'[7]미래성장팀 자료_240820'!$M$26:$M$44,'[7]미래성장팀 자료_240820'!U$26:U$44,0,0)</f>
        <v>800000</v>
      </c>
      <c r="N28" s="400">
        <f>_xlfn.XLOOKUP($E28,'[7]미래성장팀 자료_240820'!$M$26:$M$44,'[7]미래성장팀 자료_240820'!V$26:V$44,0,0)</f>
        <v>1500000</v>
      </c>
      <c r="O28" s="400">
        <f>_xlfn.XLOOKUP($E28,'[7]미래성장팀 자료_240820'!$M$26:$M$44,'[7]미래성장팀 자료_240820'!W$26:W$44,0,0)</f>
        <v>1000000</v>
      </c>
      <c r="P28" s="400">
        <f>_xlfn.XLOOKUP($E28,'[7]미래성장팀 자료_240820'!$M$26:$M$44,'[7]미래성장팀 자료_240820'!X$26:X$44,0,0)</f>
        <v>1500000</v>
      </c>
      <c r="Q28" s="400">
        <f>_xlfn.XLOOKUP($E28,'[7]미래성장팀 자료_240820'!$M$26:$M$44,'[7]미래성장팀 자료_240820'!Y$26:Y$44,0,0)</f>
        <v>1700000</v>
      </c>
      <c r="R28" s="401">
        <f>_xlfn.XLOOKUP($E28,'[7]미래성장팀 자료_240820'!$M$26:$M$44,'[7]미래성장팀 자료_240820'!Z$26:Z$44,0,0)</f>
        <v>1900000</v>
      </c>
      <c r="S28" s="429">
        <f>_xlfn.XLOOKUP($E28,'[7]미래성장팀 자료_240820'!$M$26:$M$44,'[7]미래성장팀 자료_240820'!AA$26:AA$44,0,0)</f>
        <v>10</v>
      </c>
      <c r="T28" s="315">
        <f>_xlfn.XLOOKUP($E28,'[7]미래성장팀 자료_240820'!$M$26:$M$44,'[7]미래성장팀 자료_240820'!AB$26:AB$44,0,0)</f>
        <v>23</v>
      </c>
      <c r="U28" s="315">
        <f>_xlfn.XLOOKUP($E28,'[7]미래성장팀 자료_240820'!$M$26:$M$44,'[7]미래성장팀 자료_240820'!AC$26:AC$44,0,0)</f>
        <v>23</v>
      </c>
      <c r="V28" s="315">
        <f>_xlfn.XLOOKUP($E28,'[7]미래성장팀 자료_240820'!$M$26:$M$44,'[7]미래성장팀 자료_240820'!AD$26:AD$44,0,0)</f>
        <v>43</v>
      </c>
      <c r="W28" s="315">
        <f>_xlfn.XLOOKUP($E28,'[7]미래성장팀 자료_240820'!$M$26:$M$44,'[7]미래성장팀 자료_240820'!AE$26:AE$44,0,0)</f>
        <v>29</v>
      </c>
      <c r="X28" s="315">
        <f>_xlfn.XLOOKUP($E28,'[7]미래성장팀 자료_240820'!$M$26:$M$44,'[7]미래성장팀 자료_240820'!AF$26:AF$44,0,0)</f>
        <v>43</v>
      </c>
      <c r="Y28" s="315">
        <f>_xlfn.XLOOKUP($E28,'[7]미래성장팀 자료_240820'!$M$26:$M$44,'[7]미래성장팀 자료_240820'!AG$26:AG$44,0,0)</f>
        <v>49</v>
      </c>
      <c r="Z28" s="430">
        <f>_xlfn.XLOOKUP($E28,'[7]미래성장팀 자료_240820'!$M$26:$M$44,'[7]미래성장팀 자료_240820'!AH$26:AH$44,0,0)</f>
        <v>55</v>
      </c>
    </row>
    <row r="29" spans="1:26" x14ac:dyDescent="0.4">
      <c r="A29" s="38">
        <v>21</v>
      </c>
      <c r="C29" s="293"/>
      <c r="D29" s="293"/>
      <c r="E29" s="294"/>
      <c r="F29" s="313" t="str">
        <f>F28</f>
        <v>D</v>
      </c>
      <c r="G29" s="313">
        <f>G28</f>
        <v>4</v>
      </c>
      <c r="H29" s="305" t="s">
        <v>257</v>
      </c>
      <c r="I29" s="296">
        <f>I28</f>
        <v>35000</v>
      </c>
      <c r="J29" s="333" t="s">
        <v>259</v>
      </c>
      <c r="K29" s="466">
        <f t="shared" ref="K29:R29" si="8">+$I29*S29</f>
        <v>350000</v>
      </c>
      <c r="L29" s="467">
        <f t="shared" si="8"/>
        <v>805000</v>
      </c>
      <c r="M29" s="467">
        <f t="shared" si="8"/>
        <v>805000</v>
      </c>
      <c r="N29" s="467">
        <f t="shared" si="8"/>
        <v>1505000</v>
      </c>
      <c r="O29" s="467">
        <f t="shared" si="8"/>
        <v>1015000</v>
      </c>
      <c r="P29" s="467">
        <f t="shared" si="8"/>
        <v>1505000</v>
      </c>
      <c r="Q29" s="467">
        <f t="shared" si="8"/>
        <v>1715000</v>
      </c>
      <c r="R29" s="468">
        <f t="shared" si="8"/>
        <v>1925000</v>
      </c>
      <c r="S29" s="469">
        <v>10</v>
      </c>
      <c r="T29" s="299">
        <v>23</v>
      </c>
      <c r="U29" s="299">
        <v>23</v>
      </c>
      <c r="V29" s="299">
        <v>43</v>
      </c>
      <c r="W29" s="299">
        <v>29</v>
      </c>
      <c r="X29" s="299">
        <v>43</v>
      </c>
      <c r="Y29" s="299">
        <v>49</v>
      </c>
      <c r="Z29" s="470">
        <v>55</v>
      </c>
    </row>
    <row r="30" spans="1:26" x14ac:dyDescent="0.4">
      <c r="A30" s="38">
        <v>22</v>
      </c>
      <c r="C30" s="293"/>
      <c r="D30" s="293"/>
      <c r="E30" s="304" t="s">
        <v>330</v>
      </c>
      <c r="F30" s="313" t="s">
        <v>315</v>
      </c>
      <c r="G30" s="313">
        <v>4</v>
      </c>
      <c r="H30" s="305" t="s">
        <v>257</v>
      </c>
      <c r="I30" s="306">
        <v>35000</v>
      </c>
      <c r="J30" s="295" t="s">
        <v>258</v>
      </c>
      <c r="K30" s="399">
        <f>_xlfn.XLOOKUP($E30,'[7]미래성장팀 자료_240820'!$M$26:$M$44,'[7]미래성장팀 자료_240820'!S$26:S$44,0,0)</f>
        <v>0</v>
      </c>
      <c r="L30" s="400">
        <f>_xlfn.XLOOKUP($E30,'[7]미래성장팀 자료_240820'!$M$26:$M$44,'[7]미래성장팀 자료_240820'!T$26:T$44,0,0)</f>
        <v>0</v>
      </c>
      <c r="M30" s="400">
        <f>_xlfn.XLOOKUP($E30,'[7]미래성장팀 자료_240820'!$M$26:$M$44,'[7]미래성장팀 자료_240820'!U$26:U$44,0,0)</f>
        <v>0</v>
      </c>
      <c r="N30" s="400">
        <f>_xlfn.XLOOKUP($E30,'[7]미래성장팀 자료_240820'!$M$26:$M$44,'[7]미래성장팀 자료_240820'!V$26:V$44,0,0)</f>
        <v>0</v>
      </c>
      <c r="O30" s="400">
        <f>_xlfn.XLOOKUP($E30,'[7]미래성장팀 자료_240820'!$M$26:$M$44,'[7]미래성장팀 자료_240820'!W$26:W$44,0,0)</f>
        <v>0</v>
      </c>
      <c r="P30" s="400">
        <f>_xlfn.XLOOKUP($E30,'[7]미래성장팀 자료_240820'!$M$26:$M$44,'[7]미래성장팀 자료_240820'!X$26:X$44,0,0)</f>
        <v>0</v>
      </c>
      <c r="Q30" s="400">
        <f>_xlfn.XLOOKUP($E30,'[7]미래성장팀 자료_240820'!$M$26:$M$44,'[7]미래성장팀 자료_240820'!Y$26:Y$44,0,0)</f>
        <v>0</v>
      </c>
      <c r="R30" s="401">
        <f>_xlfn.XLOOKUP($E30,'[7]미래성장팀 자료_240820'!$M$26:$M$44,'[7]미래성장팀 자료_240820'!Z$26:Z$44,0,0)</f>
        <v>0</v>
      </c>
      <c r="S30" s="429">
        <f>_xlfn.XLOOKUP($E30,'[7]미래성장팀 자료_240820'!$M$26:$M$44,'[7]미래성장팀 자료_240820'!AA$26:AA$44,0,0)</f>
        <v>0</v>
      </c>
      <c r="T30" s="315">
        <f>_xlfn.XLOOKUP($E30,'[7]미래성장팀 자료_240820'!$M$26:$M$44,'[7]미래성장팀 자료_240820'!AB$26:AB$44,0,0)</f>
        <v>0</v>
      </c>
      <c r="U30" s="315">
        <f>_xlfn.XLOOKUP($E30,'[7]미래성장팀 자료_240820'!$M$26:$M$44,'[7]미래성장팀 자료_240820'!AC$26:AC$44,0,0)</f>
        <v>0</v>
      </c>
      <c r="V30" s="315">
        <f>_xlfn.XLOOKUP($E30,'[7]미래성장팀 자료_240820'!$M$26:$M$44,'[7]미래성장팀 자료_240820'!AD$26:AD$44,0,0)</f>
        <v>0</v>
      </c>
      <c r="W30" s="315">
        <f>_xlfn.XLOOKUP($E30,'[7]미래성장팀 자료_240820'!$M$26:$M$44,'[7]미래성장팀 자료_240820'!AE$26:AE$44,0,0)</f>
        <v>0</v>
      </c>
      <c r="X30" s="315">
        <f>_xlfn.XLOOKUP($E30,'[7]미래성장팀 자료_240820'!$M$26:$M$44,'[7]미래성장팀 자료_240820'!AF$26:AF$44,0,0)</f>
        <v>0</v>
      </c>
      <c r="Y30" s="315">
        <f>_xlfn.XLOOKUP($E30,'[7]미래성장팀 자료_240820'!$M$26:$M$44,'[7]미래성장팀 자료_240820'!AG$26:AG$44,0,0)</f>
        <v>0</v>
      </c>
      <c r="Z30" s="430">
        <f>_xlfn.XLOOKUP($E30,'[7]미래성장팀 자료_240820'!$M$26:$M$44,'[7]미래성장팀 자료_240820'!AH$26:AH$44,0,0)</f>
        <v>0</v>
      </c>
    </row>
    <row r="31" spans="1:26" x14ac:dyDescent="0.4">
      <c r="A31" s="38">
        <v>23</v>
      </c>
      <c r="C31" s="293"/>
      <c r="D31" s="293"/>
      <c r="E31" s="294"/>
      <c r="F31" s="313" t="str">
        <f>F30</f>
        <v>D</v>
      </c>
      <c r="G31" s="313">
        <f>G30</f>
        <v>4</v>
      </c>
      <c r="H31" s="305" t="s">
        <v>257</v>
      </c>
      <c r="I31" s="296">
        <f>I30</f>
        <v>35000</v>
      </c>
      <c r="J31" s="333" t="s">
        <v>259</v>
      </c>
      <c r="K31" s="466">
        <f t="shared" ref="K31:R31" si="9">+$I31*S31</f>
        <v>0</v>
      </c>
      <c r="L31" s="467">
        <f t="shared" si="9"/>
        <v>0</v>
      </c>
      <c r="M31" s="467">
        <f t="shared" si="9"/>
        <v>0</v>
      </c>
      <c r="N31" s="467">
        <f t="shared" si="9"/>
        <v>0</v>
      </c>
      <c r="O31" s="467">
        <f t="shared" si="9"/>
        <v>0</v>
      </c>
      <c r="P31" s="467">
        <f t="shared" si="9"/>
        <v>0</v>
      </c>
      <c r="Q31" s="467">
        <f t="shared" si="9"/>
        <v>0</v>
      </c>
      <c r="R31" s="468">
        <f t="shared" si="9"/>
        <v>0</v>
      </c>
      <c r="S31" s="469"/>
      <c r="T31" s="299"/>
      <c r="U31" s="299"/>
      <c r="V31" s="299"/>
      <c r="W31" s="299"/>
      <c r="X31" s="299"/>
      <c r="Y31" s="299"/>
      <c r="Z31" s="470"/>
    </row>
    <row r="32" spans="1:26" x14ac:dyDescent="0.4">
      <c r="A32" s="38">
        <v>24</v>
      </c>
      <c r="C32" s="293"/>
      <c r="D32" s="293"/>
      <c r="E32" s="304" t="s">
        <v>316</v>
      </c>
      <c r="F32" s="313" t="s">
        <v>317</v>
      </c>
      <c r="G32" s="313">
        <v>6</v>
      </c>
      <c r="H32" s="305" t="s">
        <v>257</v>
      </c>
      <c r="I32" s="306">
        <v>35000</v>
      </c>
      <c r="J32" s="295" t="s">
        <v>258</v>
      </c>
      <c r="K32" s="399">
        <f>_xlfn.XLOOKUP($E32,'[7]미래성장팀 자료_240820'!$M$26:$M$44,'[7]미래성장팀 자료_240820'!S$26:S$44,0,0)</f>
        <v>0</v>
      </c>
      <c r="L32" s="400">
        <f>_xlfn.XLOOKUP($E32,'[7]미래성장팀 자료_240820'!$M$26:$M$44,'[7]미래성장팀 자료_240820'!T$26:T$44,0,0)</f>
        <v>0</v>
      </c>
      <c r="M32" s="400">
        <f>_xlfn.XLOOKUP($E32,'[7]미래성장팀 자료_240820'!$M$26:$M$44,'[7]미래성장팀 자료_240820'!U$26:U$44,0,0)</f>
        <v>0</v>
      </c>
      <c r="N32" s="400">
        <f>_xlfn.XLOOKUP($E32,'[7]미래성장팀 자료_240820'!$M$26:$M$44,'[7]미래성장팀 자료_240820'!V$26:V$44,0,0)</f>
        <v>0</v>
      </c>
      <c r="O32" s="400">
        <f>_xlfn.XLOOKUP($E32,'[7]미래성장팀 자료_240820'!$M$26:$M$44,'[7]미래성장팀 자료_240820'!W$26:W$44,0,0)</f>
        <v>0</v>
      </c>
      <c r="P32" s="400">
        <f>_xlfn.XLOOKUP($E32,'[7]미래성장팀 자료_240820'!$M$26:$M$44,'[7]미래성장팀 자료_240820'!X$26:X$44,0,0)</f>
        <v>0</v>
      </c>
      <c r="Q32" s="400">
        <f>_xlfn.XLOOKUP($E32,'[7]미래성장팀 자료_240820'!$M$26:$M$44,'[7]미래성장팀 자료_240820'!Y$26:Y$44,0,0)</f>
        <v>0</v>
      </c>
      <c r="R32" s="401">
        <f>_xlfn.XLOOKUP($E32,'[7]미래성장팀 자료_240820'!$M$26:$M$44,'[7]미래성장팀 자료_240820'!Z$26:Z$44,0,0)</f>
        <v>0</v>
      </c>
      <c r="S32" s="429">
        <f>_xlfn.XLOOKUP($E32,'[7]미래성장팀 자료_240820'!$M$26:$M$44,'[7]미래성장팀 자료_240820'!AA$26:AA$44,0,0)</f>
        <v>0</v>
      </c>
      <c r="T32" s="315">
        <f>_xlfn.XLOOKUP($E32,'[7]미래성장팀 자료_240820'!$M$26:$M$44,'[7]미래성장팀 자료_240820'!AB$26:AB$44,0,0)</f>
        <v>0</v>
      </c>
      <c r="U32" s="315">
        <f>_xlfn.XLOOKUP($E32,'[7]미래성장팀 자료_240820'!$M$26:$M$44,'[7]미래성장팀 자료_240820'!AC$26:AC$44,0,0)</f>
        <v>0</v>
      </c>
      <c r="V32" s="315">
        <f>_xlfn.XLOOKUP($E32,'[7]미래성장팀 자료_240820'!$M$26:$M$44,'[7]미래성장팀 자료_240820'!AD$26:AD$44,0,0)</f>
        <v>0</v>
      </c>
      <c r="W32" s="315">
        <f>_xlfn.XLOOKUP($E32,'[7]미래성장팀 자료_240820'!$M$26:$M$44,'[7]미래성장팀 자료_240820'!AE$26:AE$44,0,0)</f>
        <v>0</v>
      </c>
      <c r="X32" s="315">
        <f>_xlfn.XLOOKUP($E32,'[7]미래성장팀 자료_240820'!$M$26:$M$44,'[7]미래성장팀 자료_240820'!AF$26:AF$44,0,0)</f>
        <v>0</v>
      </c>
      <c r="Y32" s="315">
        <f>_xlfn.XLOOKUP($E32,'[7]미래성장팀 자료_240820'!$M$26:$M$44,'[7]미래성장팀 자료_240820'!AG$26:AG$44,0,0)</f>
        <v>0</v>
      </c>
      <c r="Z32" s="430">
        <f>_xlfn.XLOOKUP($E32,'[7]미래성장팀 자료_240820'!$M$26:$M$44,'[7]미래성장팀 자료_240820'!AH$26:AH$44,0,0)</f>
        <v>0</v>
      </c>
    </row>
    <row r="33" spans="1:26" x14ac:dyDescent="0.4">
      <c r="A33" s="38">
        <v>25</v>
      </c>
      <c r="C33" s="293"/>
      <c r="D33" s="293"/>
      <c r="E33" s="294"/>
      <c r="F33" s="313" t="str">
        <f>F32</f>
        <v>E</v>
      </c>
      <c r="G33" s="313">
        <f>G32</f>
        <v>6</v>
      </c>
      <c r="H33" s="305" t="s">
        <v>257</v>
      </c>
      <c r="I33" s="296">
        <f>I32</f>
        <v>35000</v>
      </c>
      <c r="J33" s="333" t="s">
        <v>259</v>
      </c>
      <c r="K33" s="466">
        <f t="shared" ref="K33:R33" si="10">+$I33*S33</f>
        <v>0</v>
      </c>
      <c r="L33" s="467">
        <f t="shared" si="10"/>
        <v>0</v>
      </c>
      <c r="M33" s="467">
        <f t="shared" si="10"/>
        <v>0</v>
      </c>
      <c r="N33" s="467">
        <f t="shared" si="10"/>
        <v>0</v>
      </c>
      <c r="O33" s="467">
        <f t="shared" si="10"/>
        <v>0</v>
      </c>
      <c r="P33" s="467">
        <f t="shared" si="10"/>
        <v>0</v>
      </c>
      <c r="Q33" s="467">
        <f t="shared" si="10"/>
        <v>0</v>
      </c>
      <c r="R33" s="468">
        <f t="shared" si="10"/>
        <v>0</v>
      </c>
      <c r="S33" s="469"/>
      <c r="T33" s="299"/>
      <c r="U33" s="299"/>
      <c r="V33" s="299"/>
      <c r="W33" s="299"/>
      <c r="X33" s="299"/>
      <c r="Y33" s="299"/>
      <c r="Z33" s="470"/>
    </row>
    <row r="34" spans="1:26" x14ac:dyDescent="0.4">
      <c r="A34" s="38">
        <v>26</v>
      </c>
      <c r="C34" s="293"/>
      <c r="D34" s="293"/>
      <c r="E34" s="304" t="s">
        <v>22</v>
      </c>
      <c r="F34" s="305" t="s">
        <v>319</v>
      </c>
      <c r="G34" s="305">
        <v>2</v>
      </c>
      <c r="H34" s="320" t="s">
        <v>257</v>
      </c>
      <c r="I34" s="306">
        <v>26000</v>
      </c>
      <c r="J34" s="295" t="s">
        <v>258</v>
      </c>
      <c r="K34" s="395">
        <f>_xlfn.XLOOKUP($E34,'[7]미래성장팀 자료_240820'!$M$26:$M$44,'[7]미래성장팀 자료_240820'!S$26:S$44,0,0)</f>
        <v>273978.49462365586</v>
      </c>
      <c r="L34" s="396">
        <f>_xlfn.XLOOKUP($E34,'[7]미래성장팀 자료_240820'!$M$26:$M$44,'[7]미래성장팀 자료_240820'!T$26:T$44,0,0)</f>
        <v>0</v>
      </c>
      <c r="M34" s="396">
        <f>_xlfn.XLOOKUP($E34,'[7]미래성장팀 자료_240820'!$M$26:$M$44,'[7]미래성장팀 자료_240820'!U$26:U$44,0,0)</f>
        <v>33333.333333333328</v>
      </c>
      <c r="N34" s="396">
        <f>_xlfn.XLOOKUP($E34,'[7]미래성장팀 자료_240820'!$M$26:$M$44,'[7]미래성장팀 자료_240820'!V$26:V$44,0,0)</f>
        <v>212500</v>
      </c>
      <c r="O34" s="396">
        <f>_xlfn.XLOOKUP($E34,'[7]미래성장팀 자료_240820'!$M$26:$M$44,'[7]미래성장팀 자료_240820'!W$26:W$44,0,0)</f>
        <v>544000</v>
      </c>
      <c r="P34" s="396">
        <f>_xlfn.XLOOKUP($E34,'[7]미래성장팀 자료_240820'!$M$26:$M$44,'[7]미래성장팀 자료_240820'!X$26:X$44,0,0)</f>
        <v>550000</v>
      </c>
      <c r="Q34" s="396">
        <f>_xlfn.XLOOKUP($E34,'[7]미래성장팀 자료_240820'!$M$26:$M$44,'[7]미래성장팀 자료_240820'!Y$26:Y$44,0,0)</f>
        <v>715416.66666666674</v>
      </c>
      <c r="R34" s="397">
        <f>_xlfn.XLOOKUP($E34,'[7]미래성장팀 자료_240820'!$M$26:$M$44,'[7]미래성장팀 자료_240820'!Z$26:Z$44,0,0)</f>
        <v>681739.13043478259</v>
      </c>
      <c r="S34" s="427">
        <f>_xlfn.XLOOKUP($E34,'[7]미래성장팀 자료_240820'!$M$26:$M$44,'[7]미래성장팀 자료_240820'!AA$26:AA$44,0,0)</f>
        <v>11</v>
      </c>
      <c r="T34" s="309">
        <f>_xlfn.XLOOKUP($E34,'[7]미래성장팀 자료_240820'!$M$26:$M$44,'[7]미래성장팀 자료_240820'!AB$26:AB$44,0,0)</f>
        <v>0</v>
      </c>
      <c r="U34" s="309">
        <f>_xlfn.XLOOKUP($E34,'[7]미래성장팀 자료_240820'!$M$26:$M$44,'[7]미래성장팀 자료_240820'!AC$26:AC$44,0,0)</f>
        <v>2</v>
      </c>
      <c r="V34" s="309">
        <f>_xlfn.XLOOKUP($E34,'[7]미래성장팀 자료_240820'!$M$26:$M$44,'[7]미래성장팀 자료_240820'!AD$26:AD$44,0,0)</f>
        <v>9</v>
      </c>
      <c r="W34" s="309">
        <f>_xlfn.XLOOKUP($E34,'[7]미래성장팀 자료_240820'!$M$26:$M$44,'[7]미래성장팀 자료_240820'!AE$26:AE$44,0,0)</f>
        <v>21</v>
      </c>
      <c r="X34" s="309">
        <f>_xlfn.XLOOKUP($E34,'[7]미래성장팀 자료_240820'!$M$26:$M$44,'[7]미래성장팀 자료_240820'!AF$26:AF$44,0,0)</f>
        <v>22</v>
      </c>
      <c r="Y34" s="309">
        <f>_xlfn.XLOOKUP($E34,'[7]미래성장팀 자료_240820'!$M$26:$M$44,'[7]미래성장팀 자료_240820'!AG$26:AG$44,0,0)</f>
        <v>28</v>
      </c>
      <c r="Z34" s="428">
        <f>_xlfn.XLOOKUP($E34,'[7]미래성장팀 자료_240820'!$M$26:$M$44,'[7]미래성장팀 자료_240820'!AH$26:AH$44,0,0)</f>
        <v>27</v>
      </c>
    </row>
    <row r="35" spans="1:26" x14ac:dyDescent="0.4">
      <c r="A35" s="38">
        <v>27</v>
      </c>
      <c r="C35" s="293"/>
      <c r="D35" s="293"/>
      <c r="E35" s="294"/>
      <c r="F35" s="305" t="str">
        <f>F34</f>
        <v>F</v>
      </c>
      <c r="G35" s="305">
        <f>G34</f>
        <v>2</v>
      </c>
      <c r="H35" s="320" t="s">
        <v>257</v>
      </c>
      <c r="I35" s="296">
        <f>I34</f>
        <v>26000</v>
      </c>
      <c r="J35" s="333" t="s">
        <v>259</v>
      </c>
      <c r="K35" s="466">
        <f t="shared" ref="K35:R35" si="11">+$I35*S35</f>
        <v>286000</v>
      </c>
      <c r="L35" s="467">
        <f t="shared" si="11"/>
        <v>0</v>
      </c>
      <c r="M35" s="467">
        <f t="shared" si="11"/>
        <v>52000</v>
      </c>
      <c r="N35" s="467">
        <f t="shared" si="11"/>
        <v>234000</v>
      </c>
      <c r="O35" s="467">
        <f t="shared" si="11"/>
        <v>546000</v>
      </c>
      <c r="P35" s="467">
        <f t="shared" si="11"/>
        <v>572000</v>
      </c>
      <c r="Q35" s="467">
        <f t="shared" si="11"/>
        <v>728000</v>
      </c>
      <c r="R35" s="468">
        <f t="shared" si="11"/>
        <v>702000</v>
      </c>
      <c r="S35" s="469">
        <v>11</v>
      </c>
      <c r="T35" s="299"/>
      <c r="U35" s="299">
        <v>2</v>
      </c>
      <c r="V35" s="299">
        <v>9</v>
      </c>
      <c r="W35" s="299">
        <v>21</v>
      </c>
      <c r="X35" s="299">
        <v>22</v>
      </c>
      <c r="Y35" s="299">
        <v>28</v>
      </c>
      <c r="Z35" s="470">
        <v>27</v>
      </c>
    </row>
    <row r="36" spans="1:26" x14ac:dyDescent="0.4">
      <c r="A36" s="38">
        <v>28</v>
      </c>
      <c r="C36" s="293"/>
      <c r="D36" s="293"/>
      <c r="E36" s="304" t="s">
        <v>267</v>
      </c>
      <c r="F36" s="305" t="s">
        <v>319</v>
      </c>
      <c r="G36" s="305">
        <v>2</v>
      </c>
      <c r="H36" s="313" t="s">
        <v>257</v>
      </c>
      <c r="I36" s="306">
        <v>13000</v>
      </c>
      <c r="J36" s="295" t="s">
        <v>258</v>
      </c>
      <c r="K36" s="395">
        <f>_xlfn.XLOOKUP($E36,'[7]미래성장팀 자료_240820'!$M$26:$M$44,'[7]미래성장팀 자료_240820'!S$26:S$44,0,0)</f>
        <v>695483.87096774194</v>
      </c>
      <c r="L36" s="396">
        <f>_xlfn.XLOOKUP($E36,'[7]미래성장팀 자료_240820'!$M$26:$M$44,'[7]미래성장팀 자료_240820'!T$26:T$44,0,0)</f>
        <v>100000</v>
      </c>
      <c r="M36" s="396">
        <f>_xlfn.XLOOKUP($E36,'[7]미래성장팀 자료_240820'!$M$26:$M$44,'[7]미래성장팀 자료_240820'!U$26:U$44,0,0)</f>
        <v>133333.33333333331</v>
      </c>
      <c r="N36" s="396">
        <f>_xlfn.XLOOKUP($E36,'[7]미래성장팀 자료_240820'!$M$26:$M$44,'[7]미래성장팀 자료_240820'!V$26:V$44,0,0)</f>
        <v>100000</v>
      </c>
      <c r="O36" s="396">
        <f>_xlfn.XLOOKUP($E36,'[7]미래성장팀 자료_240820'!$M$26:$M$44,'[7]미래성장팀 자료_240820'!W$26:W$44,0,0)</f>
        <v>0</v>
      </c>
      <c r="P36" s="396">
        <f>_xlfn.XLOOKUP($E36,'[7]미래성장팀 자료_240820'!$M$26:$M$44,'[7]미래성장팀 자료_240820'!X$26:X$44,0,0)</f>
        <v>0</v>
      </c>
      <c r="Q36" s="396">
        <f>_xlfn.XLOOKUP($E36,'[7]미래성장팀 자료_240820'!$M$26:$M$44,'[7]미래성장팀 자료_240820'!Y$26:Y$44,0,0)</f>
        <v>0</v>
      </c>
      <c r="R36" s="397">
        <f>_xlfn.XLOOKUP($E36,'[7]미래성장팀 자료_240820'!$M$26:$M$44,'[7]미래성장팀 자료_240820'!Z$26:Z$44,0,0)</f>
        <v>0</v>
      </c>
      <c r="S36" s="427">
        <f>_xlfn.XLOOKUP($E36,'[7]미래성장팀 자료_240820'!$M$26:$M$44,'[7]미래성장팀 자료_240820'!AA$26:AA$44,0,0)</f>
        <v>54</v>
      </c>
      <c r="T36" s="309">
        <f>_xlfn.XLOOKUP($E36,'[7]미래성장팀 자료_240820'!$M$26:$M$44,'[7]미래성장팀 자료_240820'!AB$26:AB$44,0,0)</f>
        <v>8</v>
      </c>
      <c r="U36" s="309">
        <f>_xlfn.XLOOKUP($E36,'[7]미래성장팀 자료_240820'!$M$26:$M$44,'[7]미래성장팀 자료_240820'!AC$26:AC$44,0,0)</f>
        <v>11</v>
      </c>
      <c r="V36" s="309">
        <f>_xlfn.XLOOKUP($E36,'[7]미래성장팀 자료_240820'!$M$26:$M$44,'[7]미래성장팀 자료_240820'!AD$26:AD$44,0,0)</f>
        <v>8</v>
      </c>
      <c r="W36" s="309">
        <f>_xlfn.XLOOKUP($E36,'[7]미래성장팀 자료_240820'!$M$26:$M$44,'[7]미래성장팀 자료_240820'!AE$26:AE$44,0,0)</f>
        <v>0</v>
      </c>
      <c r="X36" s="309">
        <f>_xlfn.XLOOKUP($E36,'[7]미래성장팀 자료_240820'!$M$26:$M$44,'[7]미래성장팀 자료_240820'!AF$26:AF$44,0,0)</f>
        <v>0</v>
      </c>
      <c r="Y36" s="309">
        <f>_xlfn.XLOOKUP($E36,'[7]미래성장팀 자료_240820'!$M$26:$M$44,'[7]미래성장팀 자료_240820'!AG$26:AG$44,0,0)</f>
        <v>0</v>
      </c>
      <c r="Z36" s="428">
        <f>_xlfn.XLOOKUP($E36,'[7]미래성장팀 자료_240820'!$M$26:$M$44,'[7]미래성장팀 자료_240820'!AH$26:AH$44,0,0)</f>
        <v>0</v>
      </c>
    </row>
    <row r="37" spans="1:26" x14ac:dyDescent="0.4">
      <c r="A37" s="38">
        <v>29</v>
      </c>
      <c r="C37" s="293"/>
      <c r="D37" s="293"/>
      <c r="E37" s="294"/>
      <c r="F37" s="295" t="str">
        <f>F36</f>
        <v>F</v>
      </c>
      <c r="G37" s="295">
        <f>G36</f>
        <v>2</v>
      </c>
      <c r="H37" s="313" t="s">
        <v>257</v>
      </c>
      <c r="I37" s="296">
        <f>I36</f>
        <v>13000</v>
      </c>
      <c r="J37" s="333" t="s">
        <v>259</v>
      </c>
      <c r="K37" s="466">
        <f t="shared" ref="K37:R37" si="12">+$I37*S37</f>
        <v>702000</v>
      </c>
      <c r="L37" s="467">
        <f t="shared" si="12"/>
        <v>104000</v>
      </c>
      <c r="M37" s="467">
        <f t="shared" si="12"/>
        <v>143000</v>
      </c>
      <c r="N37" s="467">
        <f t="shared" si="12"/>
        <v>104000</v>
      </c>
      <c r="O37" s="467">
        <f t="shared" si="12"/>
        <v>0</v>
      </c>
      <c r="P37" s="467">
        <f t="shared" si="12"/>
        <v>0</v>
      </c>
      <c r="Q37" s="467">
        <f t="shared" si="12"/>
        <v>0</v>
      </c>
      <c r="R37" s="468">
        <f t="shared" si="12"/>
        <v>0</v>
      </c>
      <c r="S37" s="469">
        <v>54</v>
      </c>
      <c r="T37" s="299">
        <v>8</v>
      </c>
      <c r="U37" s="299">
        <v>11</v>
      </c>
      <c r="V37" s="299">
        <v>8</v>
      </c>
      <c r="W37" s="299"/>
      <c r="X37" s="299"/>
      <c r="Y37" s="299"/>
      <c r="Z37" s="470"/>
    </row>
    <row r="38" spans="1:26" x14ac:dyDescent="0.4">
      <c r="A38" s="38">
        <v>30</v>
      </c>
      <c r="C38" s="293"/>
      <c r="D38" s="293"/>
      <c r="E38" s="319" t="s">
        <v>268</v>
      </c>
      <c r="F38" s="330" t="s">
        <v>319</v>
      </c>
      <c r="G38" s="330">
        <v>2</v>
      </c>
      <c r="H38" s="295" t="s">
        <v>252</v>
      </c>
      <c r="I38" s="306">
        <v>100000</v>
      </c>
      <c r="J38" s="295" t="s">
        <v>258</v>
      </c>
      <c r="K38" s="395">
        <f>_xlfn.XLOOKUP($E38,'[7]미래성장팀 자료_240820'!$M$26:$M$44,'[7]미래성장팀 자료_240820'!S$26:S$44,0,0)</f>
        <v>10537.634408602151</v>
      </c>
      <c r="L38" s="396">
        <f>_xlfn.XLOOKUP($E38,'[7]미래성장팀 자료_240820'!$M$26:$M$44,'[7]미래성장팀 자료_240820'!T$26:T$44,0,0)</f>
        <v>0</v>
      </c>
      <c r="M38" s="396">
        <f>_xlfn.XLOOKUP($E38,'[7]미래성장팀 자료_240820'!$M$26:$M$44,'[7]미래성장팀 자료_240820'!U$26:U$44,0,0)</f>
        <v>33333.333333333328</v>
      </c>
      <c r="N38" s="396">
        <f>_xlfn.XLOOKUP($E38,'[7]미래성장팀 자료_240820'!$M$26:$M$44,'[7]미래성장팀 자료_240820'!V$26:V$44,0,0)</f>
        <v>87500</v>
      </c>
      <c r="O38" s="396">
        <f>_xlfn.XLOOKUP($E38,'[7]미래성장팀 자료_240820'!$M$26:$M$44,'[7]미래성장팀 자료_240820'!W$26:W$44,0,0)</f>
        <v>136000</v>
      </c>
      <c r="P38" s="396">
        <f>_xlfn.XLOOKUP($E38,'[7]미래성장팀 자료_240820'!$M$26:$M$44,'[7]미래성장팀 자료_240820'!X$26:X$44,0,0)</f>
        <v>350000</v>
      </c>
      <c r="Q38" s="396">
        <f>_xlfn.XLOOKUP($E38,'[7]미래성장팀 자료_240820'!$M$26:$M$44,'[7]미래성장팀 자료_240820'!Y$26:Y$44,0,0)</f>
        <v>294583.33333333337</v>
      </c>
      <c r="R38" s="397">
        <f>_xlfn.XLOOKUP($E38,'[7]미래성장팀 자료_240820'!$M$26:$M$44,'[7]미래성장팀 자료_240820'!Z$26:Z$44,0,0)</f>
        <v>298260.86956521741</v>
      </c>
      <c r="S38" s="427">
        <f>_xlfn.XLOOKUP($E38,'[7]미래성장팀 자료_240820'!$M$26:$M$44,'[7]미래성장팀 자료_240820'!AA$26:AA$44,0,0)</f>
        <v>1</v>
      </c>
      <c r="T38" s="309">
        <f>_xlfn.XLOOKUP($E38,'[7]미래성장팀 자료_240820'!$M$26:$M$44,'[7]미래성장팀 자료_240820'!AB$26:AB$44,0,0)</f>
        <v>0</v>
      </c>
      <c r="U38" s="309">
        <f>_xlfn.XLOOKUP($E38,'[7]미래성장팀 자료_240820'!$M$26:$M$44,'[7]미래성장팀 자료_240820'!AC$26:AC$44,0,0)</f>
        <v>1</v>
      </c>
      <c r="V38" s="309">
        <f>_xlfn.XLOOKUP($E38,'[7]미래성장팀 자료_240820'!$M$26:$M$44,'[7]미래성장팀 자료_240820'!AD$26:AD$44,0,0)</f>
        <v>1</v>
      </c>
      <c r="W38" s="309">
        <f>_xlfn.XLOOKUP($E38,'[7]미래성장팀 자료_240820'!$M$26:$M$44,'[7]미래성장팀 자료_240820'!AE$26:AE$44,0,0)</f>
        <v>2</v>
      </c>
      <c r="X38" s="309">
        <f>_xlfn.XLOOKUP($E38,'[7]미래성장팀 자료_240820'!$M$26:$M$44,'[7]미래성장팀 자료_240820'!AF$26:AF$44,0,0)</f>
        <v>4</v>
      </c>
      <c r="Y38" s="309">
        <f>_xlfn.XLOOKUP($E38,'[7]미래성장팀 자료_240820'!$M$26:$M$44,'[7]미래성장팀 자료_240820'!AG$26:AG$44,0,0)</f>
        <v>3</v>
      </c>
      <c r="Z38" s="428">
        <f>_xlfn.XLOOKUP($E38,'[7]미래성장팀 자료_240820'!$M$26:$M$44,'[7]미래성장팀 자료_240820'!AH$26:AH$44,0,0)</f>
        <v>3</v>
      </c>
    </row>
    <row r="39" spans="1:26" x14ac:dyDescent="0.4">
      <c r="A39" s="38">
        <v>31</v>
      </c>
      <c r="C39" s="293"/>
      <c r="D39" s="293"/>
      <c r="E39" s="322"/>
      <c r="F39" s="330" t="str">
        <f>F38</f>
        <v>F</v>
      </c>
      <c r="G39" s="330">
        <f>G38</f>
        <v>2</v>
      </c>
      <c r="H39" s="295" t="s">
        <v>252</v>
      </c>
      <c r="I39" s="296">
        <f>I38</f>
        <v>100000</v>
      </c>
      <c r="J39" s="333" t="s">
        <v>259</v>
      </c>
      <c r="K39" s="466">
        <f t="shared" ref="K39:R39" si="13">+$I39*S39</f>
        <v>100000</v>
      </c>
      <c r="L39" s="467">
        <f t="shared" si="13"/>
        <v>0</v>
      </c>
      <c r="M39" s="467">
        <f t="shared" si="13"/>
        <v>100000</v>
      </c>
      <c r="N39" s="467">
        <f t="shared" si="13"/>
        <v>100000</v>
      </c>
      <c r="O39" s="467">
        <f t="shared" si="13"/>
        <v>200000</v>
      </c>
      <c r="P39" s="467">
        <f t="shared" si="13"/>
        <v>400000</v>
      </c>
      <c r="Q39" s="467">
        <f t="shared" si="13"/>
        <v>300000</v>
      </c>
      <c r="R39" s="468">
        <f t="shared" si="13"/>
        <v>300000</v>
      </c>
      <c r="S39" s="469">
        <v>1</v>
      </c>
      <c r="T39" s="299"/>
      <c r="U39" s="299">
        <v>1</v>
      </c>
      <c r="V39" s="299">
        <v>1</v>
      </c>
      <c r="W39" s="299">
        <v>2</v>
      </c>
      <c r="X39" s="299">
        <v>4</v>
      </c>
      <c r="Y39" s="299">
        <v>3</v>
      </c>
      <c r="Z39" s="470">
        <v>3</v>
      </c>
    </row>
    <row r="40" spans="1:26" x14ac:dyDescent="0.4">
      <c r="A40" s="38">
        <v>32</v>
      </c>
      <c r="C40" s="293"/>
      <c r="D40" s="293"/>
      <c r="E40" s="319" t="s">
        <v>270</v>
      </c>
      <c r="F40" s="330" t="s">
        <v>321</v>
      </c>
      <c r="G40" s="330">
        <v>1</v>
      </c>
      <c r="H40" s="330" t="s">
        <v>257</v>
      </c>
      <c r="I40" s="306">
        <v>20000</v>
      </c>
      <c r="J40" s="295" t="s">
        <v>258</v>
      </c>
      <c r="K40" s="395">
        <f>_xlfn.XLOOKUP($E40,'[7]미래성장팀 자료_240820'!$M$26:$M$44,'[7]미래성장팀 자료_240820'!S$26:S$44,0,0)</f>
        <v>600000</v>
      </c>
      <c r="L40" s="396">
        <f>_xlfn.XLOOKUP($E40,'[7]미래성장팀 자료_240820'!$M$26:$M$44,'[7]미래성장팀 자료_240820'!T$26:T$44,0,0)</f>
        <v>736842.10526315786</v>
      </c>
      <c r="M40" s="396">
        <f>_xlfn.XLOOKUP($E40,'[7]미래성장팀 자료_240820'!$M$26:$M$44,'[7]미래성장팀 자료_240820'!U$26:U$44,0,0)</f>
        <v>711111.11111111112</v>
      </c>
      <c r="N40" s="396">
        <f>_xlfn.XLOOKUP($E40,'[7]미래성장팀 자료_240820'!$M$26:$M$44,'[7]미래성장팀 자료_240820'!V$26:V$44,0,0)</f>
        <v>778846.15384615387</v>
      </c>
      <c r="O40" s="396">
        <f>_xlfn.XLOOKUP($E40,'[7]미래성장팀 자료_240820'!$M$26:$M$44,'[7]미래성장팀 자료_240820'!W$26:W$44,0,0)</f>
        <v>1140350.8771929825</v>
      </c>
      <c r="P40" s="396">
        <f>_xlfn.XLOOKUP($E40,'[7]미래성장팀 자료_240820'!$M$26:$M$44,'[7]미래성장팀 자료_240820'!X$26:X$44,0,0)</f>
        <v>1657894.7368421054</v>
      </c>
      <c r="Q40" s="396">
        <f>_xlfn.XLOOKUP($E40,'[7]미래성장팀 자료_240820'!$M$26:$M$44,'[7]미래성장팀 자료_240820'!Y$26:Y$44,0,0)</f>
        <v>1800000</v>
      </c>
      <c r="R40" s="397">
        <f>_xlfn.XLOOKUP($E40,'[7]미래성장팀 자료_240820'!$M$26:$M$44,'[7]미래성장팀 자료_240820'!Z$26:Z$44,0,0)</f>
        <v>1928571.4285714286</v>
      </c>
      <c r="S40" s="427">
        <f>_xlfn.XLOOKUP($E40,'[7]미래성장팀 자료_240820'!$M$26:$M$44,'[7]미래성장팀 자료_240820'!AA$26:AA$44,0,0)</f>
        <v>30</v>
      </c>
      <c r="T40" s="309">
        <f>_xlfn.XLOOKUP($E40,'[7]미래성장팀 자료_240820'!$M$26:$M$44,'[7]미래성장팀 자료_240820'!AB$26:AB$44,0,0)</f>
        <v>37</v>
      </c>
      <c r="U40" s="309">
        <f>_xlfn.XLOOKUP($E40,'[7]미래성장팀 자료_240820'!$M$26:$M$44,'[7]미래성장팀 자료_240820'!AC$26:AC$44,0,0)</f>
        <v>36</v>
      </c>
      <c r="V40" s="309">
        <f>_xlfn.XLOOKUP($E40,'[7]미래성장팀 자료_240820'!$M$26:$M$44,'[7]미래성장팀 자료_240820'!AD$26:AD$44,0,0)</f>
        <v>39</v>
      </c>
      <c r="W40" s="309">
        <f>_xlfn.XLOOKUP($E40,'[7]미래성장팀 자료_240820'!$M$26:$M$44,'[7]미래성장팀 자료_240820'!AE$26:AE$44,0,0)</f>
        <v>58</v>
      </c>
      <c r="X40" s="309">
        <f>_xlfn.XLOOKUP($E40,'[7]미래성장팀 자료_240820'!$M$26:$M$44,'[7]미래성장팀 자료_240820'!AF$26:AF$44,0,0)</f>
        <v>83</v>
      </c>
      <c r="Y40" s="309">
        <f>_xlfn.XLOOKUP($E40,'[7]미래성장팀 자료_240820'!$M$26:$M$44,'[7]미래성장팀 자료_240820'!AG$26:AG$44,0,0)</f>
        <v>90</v>
      </c>
      <c r="Z40" s="428">
        <f>_xlfn.XLOOKUP($E40,'[7]미래성장팀 자료_240820'!$M$26:$M$44,'[7]미래성장팀 자료_240820'!AH$26:AH$44,0,0)</f>
        <v>97</v>
      </c>
    </row>
    <row r="41" spans="1:26" x14ac:dyDescent="0.4">
      <c r="A41" s="38">
        <v>33</v>
      </c>
      <c r="C41" s="293"/>
      <c r="D41" s="293"/>
      <c r="E41" s="322"/>
      <c r="F41" s="330" t="str">
        <f>F40</f>
        <v>G</v>
      </c>
      <c r="G41" s="330">
        <f>G40</f>
        <v>1</v>
      </c>
      <c r="H41" s="330" t="s">
        <v>257</v>
      </c>
      <c r="I41" s="296">
        <f>I40</f>
        <v>20000</v>
      </c>
      <c r="J41" s="333" t="s">
        <v>259</v>
      </c>
      <c r="K41" s="466">
        <f t="shared" ref="K41:R41" si="14">+$I41*S41</f>
        <v>600000</v>
      </c>
      <c r="L41" s="467">
        <f t="shared" si="14"/>
        <v>740000</v>
      </c>
      <c r="M41" s="467">
        <f t="shared" si="14"/>
        <v>720000</v>
      </c>
      <c r="N41" s="467">
        <f t="shared" si="14"/>
        <v>780000</v>
      </c>
      <c r="O41" s="467">
        <f t="shared" si="14"/>
        <v>1160000</v>
      </c>
      <c r="P41" s="467">
        <f t="shared" si="14"/>
        <v>1660000</v>
      </c>
      <c r="Q41" s="467">
        <f t="shared" si="14"/>
        <v>1800000</v>
      </c>
      <c r="R41" s="468">
        <f t="shared" si="14"/>
        <v>1940000</v>
      </c>
      <c r="S41" s="469">
        <v>30</v>
      </c>
      <c r="T41" s="299">
        <v>37</v>
      </c>
      <c r="U41" s="299">
        <v>36</v>
      </c>
      <c r="V41" s="299">
        <v>39</v>
      </c>
      <c r="W41" s="299">
        <v>58</v>
      </c>
      <c r="X41" s="299">
        <v>83</v>
      </c>
      <c r="Y41" s="299">
        <v>90</v>
      </c>
      <c r="Z41" s="470">
        <v>97</v>
      </c>
    </row>
    <row r="42" spans="1:26" x14ac:dyDescent="0.4">
      <c r="A42" s="38">
        <v>34</v>
      </c>
      <c r="C42" s="293"/>
      <c r="D42" s="293"/>
      <c r="E42" s="319" t="s">
        <v>273</v>
      </c>
      <c r="F42" s="330" t="s">
        <v>321</v>
      </c>
      <c r="G42" s="330">
        <v>1</v>
      </c>
      <c r="H42" s="295" t="s">
        <v>252</v>
      </c>
      <c r="I42" s="306">
        <v>100000</v>
      </c>
      <c r="J42" s="295" t="s">
        <v>258</v>
      </c>
      <c r="K42" s="395">
        <f>_xlfn.XLOOKUP($E42,'[7]미래성장팀 자료_240820'!$M$26:$M$44,'[7]미래성장팀 자료_240820'!S$26:S$44,0,0)</f>
        <v>0</v>
      </c>
      <c r="L42" s="396">
        <f>_xlfn.XLOOKUP($E42,'[7]미래성장팀 자료_240820'!$M$26:$M$44,'[7]미래성장팀 자료_240820'!T$26:T$44,0,0)</f>
        <v>63157.8947368421</v>
      </c>
      <c r="M42" s="396">
        <f>_xlfn.XLOOKUP($E42,'[7]미래성장팀 자료_240820'!$M$26:$M$44,'[7]미래성장팀 자료_240820'!U$26:U$44,0,0)</f>
        <v>88888.888888888891</v>
      </c>
      <c r="N42" s="396">
        <f>_xlfn.XLOOKUP($E42,'[7]미래성장팀 자료_240820'!$M$26:$M$44,'[7]미래성장팀 자료_240820'!V$26:V$44,0,0)</f>
        <v>121153.84615384614</v>
      </c>
      <c r="O42" s="396">
        <f>_xlfn.XLOOKUP($E42,'[7]미래성장팀 자료_240820'!$M$26:$M$44,'[7]미래성장팀 자료_240820'!W$26:W$44,0,0)</f>
        <v>159649.12280701753</v>
      </c>
      <c r="P42" s="396">
        <f>_xlfn.XLOOKUP($E42,'[7]미래성장팀 자료_240820'!$M$26:$M$44,'[7]미래성장팀 자료_240820'!X$26:X$44,0,0)</f>
        <v>442105.26315789472</v>
      </c>
      <c r="Q42" s="396">
        <f>_xlfn.XLOOKUP($E42,'[7]미래성장팀 자료_240820'!$M$26:$M$44,'[7]미래성장팀 자료_240820'!Y$26:Y$44,0,0)</f>
        <v>600000</v>
      </c>
      <c r="R42" s="397">
        <f>_xlfn.XLOOKUP($E42,'[7]미래성장팀 자료_240820'!$M$26:$M$44,'[7]미래성장팀 자료_240820'!Z$26:Z$44,0,0)</f>
        <v>771428.57142857136</v>
      </c>
      <c r="S42" s="427">
        <f>_xlfn.XLOOKUP($E42,'[7]미래성장팀 자료_240820'!$M$26:$M$44,'[7]미래성장팀 자료_240820'!AA$26:AA$44,0,0)</f>
        <v>0</v>
      </c>
      <c r="T42" s="309">
        <f>_xlfn.XLOOKUP($E42,'[7]미래성장팀 자료_240820'!$M$26:$M$44,'[7]미래성장팀 자료_240820'!AB$26:AB$44,0,0)</f>
        <v>1</v>
      </c>
      <c r="U42" s="309">
        <f>_xlfn.XLOOKUP($E42,'[7]미래성장팀 자료_240820'!$M$26:$M$44,'[7]미래성장팀 자료_240820'!AC$26:AC$44,0,0)</f>
        <v>1</v>
      </c>
      <c r="V42" s="309">
        <f>_xlfn.XLOOKUP($E42,'[7]미래성장팀 자료_240820'!$M$26:$M$44,'[7]미래성장팀 자료_240820'!AD$26:AD$44,0,0)</f>
        <v>2</v>
      </c>
      <c r="W42" s="309">
        <f>_xlfn.XLOOKUP($E42,'[7]미래성장팀 자료_240820'!$M$26:$M$44,'[7]미래성장팀 자료_240820'!AE$26:AE$44,0,0)</f>
        <v>2</v>
      </c>
      <c r="X42" s="309">
        <f>_xlfn.XLOOKUP($E42,'[7]미래성장팀 자료_240820'!$M$26:$M$44,'[7]미래성장팀 자료_240820'!AF$26:AF$44,0,0)</f>
        <v>5</v>
      </c>
      <c r="Y42" s="309">
        <f>_xlfn.XLOOKUP($E42,'[7]미래성장팀 자료_240820'!$M$26:$M$44,'[7]미래성장팀 자료_240820'!AG$26:AG$44,0,0)</f>
        <v>6</v>
      </c>
      <c r="Z42" s="428">
        <f>_xlfn.XLOOKUP($E42,'[7]미래성장팀 자료_240820'!$M$26:$M$44,'[7]미래성장팀 자료_240820'!AH$26:AH$44,0,0)</f>
        <v>8</v>
      </c>
    </row>
    <row r="43" spans="1:26" x14ac:dyDescent="0.4">
      <c r="A43" s="38">
        <v>35</v>
      </c>
      <c r="C43" s="293"/>
      <c r="D43" s="293"/>
      <c r="E43" s="322"/>
      <c r="F43" s="330" t="str">
        <f>F42</f>
        <v>G</v>
      </c>
      <c r="G43" s="330">
        <f>G42</f>
        <v>1</v>
      </c>
      <c r="H43" s="295" t="s">
        <v>252</v>
      </c>
      <c r="I43" s="296">
        <f>I42</f>
        <v>100000</v>
      </c>
      <c r="J43" s="333" t="s">
        <v>259</v>
      </c>
      <c r="K43" s="466">
        <f t="shared" ref="K43:R43" si="15">+$I43*S43</f>
        <v>0</v>
      </c>
      <c r="L43" s="467">
        <f t="shared" si="15"/>
        <v>100000</v>
      </c>
      <c r="M43" s="467">
        <f t="shared" si="15"/>
        <v>100000</v>
      </c>
      <c r="N43" s="467">
        <f t="shared" si="15"/>
        <v>200000</v>
      </c>
      <c r="O43" s="467">
        <f t="shared" si="15"/>
        <v>200000</v>
      </c>
      <c r="P43" s="467">
        <f t="shared" si="15"/>
        <v>500000</v>
      </c>
      <c r="Q43" s="467">
        <f t="shared" si="15"/>
        <v>600000</v>
      </c>
      <c r="R43" s="468">
        <f t="shared" si="15"/>
        <v>800000</v>
      </c>
      <c r="S43" s="469"/>
      <c r="T43" s="299">
        <v>1</v>
      </c>
      <c r="U43" s="299">
        <v>1</v>
      </c>
      <c r="V43" s="299">
        <v>2</v>
      </c>
      <c r="W43" s="299">
        <v>2</v>
      </c>
      <c r="X43" s="299">
        <v>5</v>
      </c>
      <c r="Y43" s="299">
        <v>6</v>
      </c>
      <c r="Z43" s="470">
        <v>8</v>
      </c>
    </row>
    <row r="44" spans="1:26" x14ac:dyDescent="0.4">
      <c r="A44" s="38">
        <v>36</v>
      </c>
      <c r="C44" s="293"/>
      <c r="D44" s="293"/>
      <c r="E44" s="319" t="s">
        <v>275</v>
      </c>
      <c r="F44" s="330" t="s">
        <v>323</v>
      </c>
      <c r="G44" s="330">
        <v>5</v>
      </c>
      <c r="H44" s="330" t="s">
        <v>257</v>
      </c>
      <c r="I44" s="306">
        <v>18000</v>
      </c>
      <c r="J44" s="295" t="s">
        <v>258</v>
      </c>
      <c r="K44" s="395">
        <f>_xlfn.XLOOKUP($E44,'[7]미래성장팀 자료_240820'!$M$26:$M$44,'[7]미래성장팀 자료_240820'!S$26:S$44,0,0)</f>
        <v>0</v>
      </c>
      <c r="L44" s="396">
        <f>_xlfn.XLOOKUP($E44,'[7]미래성장팀 자료_240820'!$M$26:$M$44,'[7]미래성장팀 자료_240820'!T$26:T$44,0,0)</f>
        <v>0</v>
      </c>
      <c r="M44" s="396">
        <f>_xlfn.XLOOKUP($E44,'[7]미래성장팀 자료_240820'!$M$26:$M$44,'[7]미래성장팀 자료_240820'!U$26:U$44,0,0)</f>
        <v>0</v>
      </c>
      <c r="N44" s="396">
        <f>_xlfn.XLOOKUP($E44,'[7]미래성장팀 자료_240820'!$M$26:$M$44,'[7]미래성장팀 자료_240820'!V$26:V$44,0,0)</f>
        <v>0</v>
      </c>
      <c r="O44" s="396">
        <f>_xlfn.XLOOKUP($E44,'[7]미래성장팀 자료_240820'!$M$26:$M$44,'[7]미래성장팀 자료_240820'!W$26:W$44,0,0)</f>
        <v>0</v>
      </c>
      <c r="P44" s="396">
        <f>_xlfn.XLOOKUP($E44,'[7]미래성장팀 자료_240820'!$M$26:$M$44,'[7]미래성장팀 자료_240820'!X$26:X$44,0,0)</f>
        <v>0</v>
      </c>
      <c r="Q44" s="396">
        <f>_xlfn.XLOOKUP($E44,'[7]미래성장팀 자료_240820'!$M$26:$M$44,'[7]미래성장팀 자료_240820'!Y$26:Y$44,0,0)</f>
        <v>0</v>
      </c>
      <c r="R44" s="397">
        <f>_xlfn.XLOOKUP($E44,'[7]미래성장팀 자료_240820'!$M$26:$M$44,'[7]미래성장팀 자료_240820'!Z$26:Z$44,0,0)</f>
        <v>0</v>
      </c>
      <c r="S44" s="427">
        <f>_xlfn.XLOOKUP($E44,'[7]미래성장팀 자료_240820'!$M$26:$M$44,'[7]미래성장팀 자료_240820'!AA$26:AA$44,0,0)</f>
        <v>0</v>
      </c>
      <c r="T44" s="309">
        <f>_xlfn.XLOOKUP($E44,'[7]미래성장팀 자료_240820'!$M$26:$M$44,'[7]미래성장팀 자료_240820'!AB$26:AB$44,0,0)</f>
        <v>0</v>
      </c>
      <c r="U44" s="309">
        <f>_xlfn.XLOOKUP($E44,'[7]미래성장팀 자료_240820'!$M$26:$M$44,'[7]미래성장팀 자료_240820'!AC$26:AC$44,0,0)</f>
        <v>0</v>
      </c>
      <c r="V44" s="309">
        <f>_xlfn.XLOOKUP($E44,'[7]미래성장팀 자료_240820'!$M$26:$M$44,'[7]미래성장팀 자료_240820'!AD$26:AD$44,0,0)</f>
        <v>0</v>
      </c>
      <c r="W44" s="309">
        <f>_xlfn.XLOOKUP($E44,'[7]미래성장팀 자료_240820'!$M$26:$M$44,'[7]미래성장팀 자료_240820'!AE$26:AE$44,0,0)</f>
        <v>0</v>
      </c>
      <c r="X44" s="309">
        <f>_xlfn.XLOOKUP($E44,'[7]미래성장팀 자료_240820'!$M$26:$M$44,'[7]미래성장팀 자료_240820'!AF$26:AF$44,0,0)</f>
        <v>0</v>
      </c>
      <c r="Y44" s="309">
        <f>_xlfn.XLOOKUP($E44,'[7]미래성장팀 자료_240820'!$M$26:$M$44,'[7]미래성장팀 자료_240820'!AG$26:AG$44,0,0)</f>
        <v>0</v>
      </c>
      <c r="Z44" s="428">
        <f>_xlfn.XLOOKUP($E44,'[7]미래성장팀 자료_240820'!$M$26:$M$44,'[7]미래성장팀 자료_240820'!AH$26:AH$44,0,0)</f>
        <v>0</v>
      </c>
    </row>
    <row r="45" spans="1:26" x14ac:dyDescent="0.4">
      <c r="A45" s="38">
        <v>37</v>
      </c>
      <c r="C45" s="293"/>
      <c r="D45" s="293"/>
      <c r="E45" s="322"/>
      <c r="F45" s="330" t="str">
        <f>F44</f>
        <v>H</v>
      </c>
      <c r="G45" s="330">
        <f>G44</f>
        <v>5</v>
      </c>
      <c r="H45" s="330" t="s">
        <v>257</v>
      </c>
      <c r="I45" s="296">
        <f>I44</f>
        <v>18000</v>
      </c>
      <c r="J45" s="333" t="s">
        <v>259</v>
      </c>
      <c r="K45" s="466">
        <f t="shared" ref="K45:R45" si="16">+$I45*S45</f>
        <v>0</v>
      </c>
      <c r="L45" s="467">
        <f t="shared" si="16"/>
        <v>0</v>
      </c>
      <c r="M45" s="467">
        <f t="shared" si="16"/>
        <v>0</v>
      </c>
      <c r="N45" s="467">
        <f t="shared" si="16"/>
        <v>0</v>
      </c>
      <c r="O45" s="467">
        <f t="shared" si="16"/>
        <v>0</v>
      </c>
      <c r="P45" s="467">
        <f t="shared" si="16"/>
        <v>0</v>
      </c>
      <c r="Q45" s="467">
        <f t="shared" si="16"/>
        <v>0</v>
      </c>
      <c r="R45" s="468">
        <f t="shared" si="16"/>
        <v>0</v>
      </c>
      <c r="S45" s="469"/>
      <c r="T45" s="299"/>
      <c r="U45" s="299"/>
      <c r="V45" s="299"/>
      <c r="W45" s="299"/>
      <c r="X45" s="299"/>
      <c r="Y45" s="299"/>
      <c r="Z45" s="470"/>
    </row>
    <row r="46" spans="1:26" x14ac:dyDescent="0.4">
      <c r="A46" s="38">
        <v>38</v>
      </c>
      <c r="C46" s="293"/>
      <c r="D46" s="293"/>
      <c r="E46" s="319" t="s">
        <v>276</v>
      </c>
      <c r="F46" s="330" t="s">
        <v>323</v>
      </c>
      <c r="G46" s="330">
        <v>5</v>
      </c>
      <c r="H46" s="330" t="s">
        <v>257</v>
      </c>
      <c r="I46" s="306">
        <v>12000</v>
      </c>
      <c r="J46" s="295" t="s">
        <v>258</v>
      </c>
      <c r="K46" s="395">
        <f>_xlfn.XLOOKUP($E46,'[7]미래성장팀 자료_240820'!$M$26:$M$44,'[7]미래성장팀 자료_240820'!S$26:S$44,0,0)</f>
        <v>0</v>
      </c>
      <c r="L46" s="396">
        <f>_xlfn.XLOOKUP($E46,'[7]미래성장팀 자료_240820'!$M$26:$M$44,'[7]미래성장팀 자료_240820'!T$26:T$44,0,0)</f>
        <v>0</v>
      </c>
      <c r="M46" s="396">
        <f>_xlfn.XLOOKUP($E46,'[7]미래성장팀 자료_240820'!$M$26:$M$44,'[7]미래성장팀 자료_240820'!U$26:U$44,0,0)</f>
        <v>0</v>
      </c>
      <c r="N46" s="396">
        <f>_xlfn.XLOOKUP($E46,'[7]미래성장팀 자료_240820'!$M$26:$M$44,'[7]미래성장팀 자료_240820'!V$26:V$44,0,0)</f>
        <v>0</v>
      </c>
      <c r="O46" s="396">
        <f>_xlfn.XLOOKUP($E46,'[7]미래성장팀 자료_240820'!$M$26:$M$44,'[7]미래성장팀 자료_240820'!W$26:W$44,0,0)</f>
        <v>0</v>
      </c>
      <c r="P46" s="396">
        <f>_xlfn.XLOOKUP($E46,'[7]미래성장팀 자료_240820'!$M$26:$M$44,'[7]미래성장팀 자료_240820'!X$26:X$44,0,0)</f>
        <v>0</v>
      </c>
      <c r="Q46" s="396">
        <f>_xlfn.XLOOKUP($E46,'[7]미래성장팀 자료_240820'!$M$26:$M$44,'[7]미래성장팀 자료_240820'!Y$26:Y$44,0,0)</f>
        <v>0</v>
      </c>
      <c r="R46" s="397">
        <f>_xlfn.XLOOKUP($E46,'[7]미래성장팀 자료_240820'!$M$26:$M$44,'[7]미래성장팀 자료_240820'!Z$26:Z$44,0,0)</f>
        <v>0</v>
      </c>
      <c r="S46" s="427">
        <f>_xlfn.XLOOKUP($E46,'[7]미래성장팀 자료_240820'!$M$26:$M$44,'[7]미래성장팀 자료_240820'!AA$26:AA$44,0,0)</f>
        <v>0</v>
      </c>
      <c r="T46" s="309">
        <f>_xlfn.XLOOKUP($E46,'[7]미래성장팀 자료_240820'!$M$26:$M$44,'[7]미래성장팀 자료_240820'!AB$26:AB$44,0,0)</f>
        <v>0</v>
      </c>
      <c r="U46" s="309">
        <f>_xlfn.XLOOKUP($E46,'[7]미래성장팀 자료_240820'!$M$26:$M$44,'[7]미래성장팀 자료_240820'!AC$26:AC$44,0,0)</f>
        <v>0</v>
      </c>
      <c r="V46" s="309">
        <f>_xlfn.XLOOKUP($E46,'[7]미래성장팀 자료_240820'!$M$26:$M$44,'[7]미래성장팀 자료_240820'!AD$26:AD$44,0,0)</f>
        <v>0</v>
      </c>
      <c r="W46" s="309">
        <f>_xlfn.XLOOKUP($E46,'[7]미래성장팀 자료_240820'!$M$26:$M$44,'[7]미래성장팀 자료_240820'!AE$26:AE$44,0,0)</f>
        <v>0</v>
      </c>
      <c r="X46" s="309">
        <f>_xlfn.XLOOKUP($E46,'[7]미래성장팀 자료_240820'!$M$26:$M$44,'[7]미래성장팀 자료_240820'!AF$26:AF$44,0,0)</f>
        <v>0</v>
      </c>
      <c r="Y46" s="309">
        <f>_xlfn.XLOOKUP($E46,'[7]미래성장팀 자료_240820'!$M$26:$M$44,'[7]미래성장팀 자료_240820'!AG$26:AG$44,0,0)</f>
        <v>0</v>
      </c>
      <c r="Z46" s="428">
        <f>_xlfn.XLOOKUP($E46,'[7]미래성장팀 자료_240820'!$M$26:$M$44,'[7]미래성장팀 자료_240820'!AH$26:AH$44,0,0)</f>
        <v>0</v>
      </c>
    </row>
    <row r="47" spans="1:26" x14ac:dyDescent="0.4">
      <c r="A47" s="38">
        <v>39</v>
      </c>
      <c r="C47" s="293"/>
      <c r="D47" s="293"/>
      <c r="E47" s="322"/>
      <c r="F47" s="330" t="str">
        <f>F46</f>
        <v>H</v>
      </c>
      <c r="G47" s="330">
        <f>G46</f>
        <v>5</v>
      </c>
      <c r="H47" s="330" t="s">
        <v>257</v>
      </c>
      <c r="I47" s="296">
        <f>I46</f>
        <v>12000</v>
      </c>
      <c r="J47" s="333" t="s">
        <v>259</v>
      </c>
      <c r="K47" s="466">
        <f t="shared" ref="K47:R47" si="17">+$I47*S47</f>
        <v>0</v>
      </c>
      <c r="L47" s="467">
        <f t="shared" si="17"/>
        <v>0</v>
      </c>
      <c r="M47" s="467">
        <f t="shared" si="17"/>
        <v>0</v>
      </c>
      <c r="N47" s="467">
        <f t="shared" si="17"/>
        <v>0</v>
      </c>
      <c r="O47" s="467">
        <f t="shared" si="17"/>
        <v>0</v>
      </c>
      <c r="P47" s="467">
        <f t="shared" si="17"/>
        <v>0</v>
      </c>
      <c r="Q47" s="467">
        <f t="shared" si="17"/>
        <v>0</v>
      </c>
      <c r="R47" s="468">
        <f t="shared" si="17"/>
        <v>0</v>
      </c>
      <c r="S47" s="469"/>
      <c r="T47" s="299"/>
      <c r="U47" s="299"/>
      <c r="V47" s="299"/>
      <c r="W47" s="299"/>
      <c r="X47" s="299"/>
      <c r="Y47" s="299"/>
      <c r="Z47" s="470"/>
    </row>
    <row r="48" spans="1:26" x14ac:dyDescent="0.4">
      <c r="A48" s="38">
        <v>40</v>
      </c>
      <c r="C48" s="293"/>
      <c r="D48" s="293"/>
      <c r="E48" s="319" t="s">
        <v>277</v>
      </c>
      <c r="F48" s="330" t="s">
        <v>323</v>
      </c>
      <c r="G48" s="330">
        <v>5</v>
      </c>
      <c r="H48" s="330" t="s">
        <v>257</v>
      </c>
      <c r="I48" s="306">
        <v>15000</v>
      </c>
      <c r="J48" s="295" t="s">
        <v>258</v>
      </c>
      <c r="K48" s="395">
        <f>_xlfn.XLOOKUP($E48,'[7]미래성장팀 자료_240820'!$M$26:$M$44,'[7]미래성장팀 자료_240820'!S$26:S$44,0,0)</f>
        <v>0</v>
      </c>
      <c r="L48" s="396">
        <f>_xlfn.XLOOKUP($E48,'[7]미래성장팀 자료_240820'!$M$26:$M$44,'[7]미래성장팀 자료_240820'!T$26:T$44,0,0)</f>
        <v>0</v>
      </c>
      <c r="M48" s="396">
        <f>_xlfn.XLOOKUP($E48,'[7]미래성장팀 자료_240820'!$M$26:$M$44,'[7]미래성장팀 자료_240820'!U$26:U$44,0,0)</f>
        <v>0</v>
      </c>
      <c r="N48" s="396">
        <f>_xlfn.XLOOKUP($E48,'[7]미래성장팀 자료_240820'!$M$26:$M$44,'[7]미래성장팀 자료_240820'!V$26:V$44,0,0)</f>
        <v>0</v>
      </c>
      <c r="O48" s="396">
        <f>_xlfn.XLOOKUP($E48,'[7]미래성장팀 자료_240820'!$M$26:$M$44,'[7]미래성장팀 자료_240820'!W$26:W$44,0,0)</f>
        <v>0</v>
      </c>
      <c r="P48" s="396">
        <f>_xlfn.XLOOKUP($E48,'[7]미래성장팀 자료_240820'!$M$26:$M$44,'[7]미래성장팀 자료_240820'!X$26:X$44,0,0)</f>
        <v>0</v>
      </c>
      <c r="Q48" s="396">
        <f>_xlfn.XLOOKUP($E48,'[7]미래성장팀 자료_240820'!$M$26:$M$44,'[7]미래성장팀 자료_240820'!Y$26:Y$44,0,0)</f>
        <v>0</v>
      </c>
      <c r="R48" s="397">
        <f>_xlfn.XLOOKUP($E48,'[7]미래성장팀 자료_240820'!$M$26:$M$44,'[7]미래성장팀 자료_240820'!Z$26:Z$44,0,0)</f>
        <v>0</v>
      </c>
      <c r="S48" s="427">
        <f>_xlfn.XLOOKUP($E48,'[7]미래성장팀 자료_240820'!$M$26:$M$44,'[7]미래성장팀 자료_240820'!AA$26:AA$44,0,0)</f>
        <v>0</v>
      </c>
      <c r="T48" s="309">
        <f>_xlfn.XLOOKUP($E48,'[7]미래성장팀 자료_240820'!$M$26:$M$44,'[7]미래성장팀 자료_240820'!AB$26:AB$44,0,0)</f>
        <v>0</v>
      </c>
      <c r="U48" s="309">
        <f>_xlfn.XLOOKUP($E48,'[7]미래성장팀 자료_240820'!$M$26:$M$44,'[7]미래성장팀 자료_240820'!AC$26:AC$44,0,0)</f>
        <v>0</v>
      </c>
      <c r="V48" s="309">
        <f>_xlfn.XLOOKUP($E48,'[7]미래성장팀 자료_240820'!$M$26:$M$44,'[7]미래성장팀 자료_240820'!AD$26:AD$44,0,0)</f>
        <v>0</v>
      </c>
      <c r="W48" s="309">
        <f>_xlfn.XLOOKUP($E48,'[7]미래성장팀 자료_240820'!$M$26:$M$44,'[7]미래성장팀 자료_240820'!AE$26:AE$44,0,0)</f>
        <v>0</v>
      </c>
      <c r="X48" s="309">
        <f>_xlfn.XLOOKUP($E48,'[7]미래성장팀 자료_240820'!$M$26:$M$44,'[7]미래성장팀 자료_240820'!AF$26:AF$44,0,0)</f>
        <v>0</v>
      </c>
      <c r="Y48" s="309">
        <f>_xlfn.XLOOKUP($E48,'[7]미래성장팀 자료_240820'!$M$26:$M$44,'[7]미래성장팀 자료_240820'!AG$26:AG$44,0,0)</f>
        <v>0</v>
      </c>
      <c r="Z48" s="428">
        <f>_xlfn.XLOOKUP($E48,'[7]미래성장팀 자료_240820'!$M$26:$M$44,'[7]미래성장팀 자료_240820'!AH$26:AH$44,0,0)</f>
        <v>0</v>
      </c>
    </row>
    <row r="49" spans="1:26" x14ac:dyDescent="0.4">
      <c r="A49" s="38">
        <v>41</v>
      </c>
      <c r="C49" s="293"/>
      <c r="D49" s="293"/>
      <c r="E49" s="322"/>
      <c r="F49" s="331" t="str">
        <f>F48</f>
        <v>H</v>
      </c>
      <c r="G49" s="331">
        <f>G48</f>
        <v>5</v>
      </c>
      <c r="H49" s="331" t="s">
        <v>257</v>
      </c>
      <c r="I49" s="474">
        <f>I48</f>
        <v>15000</v>
      </c>
      <c r="J49" s="313" t="s">
        <v>259</v>
      </c>
      <c r="K49" s="475">
        <f t="shared" ref="K49:R49" si="18">+$I49*S49</f>
        <v>0</v>
      </c>
      <c r="L49" s="476">
        <f t="shared" si="18"/>
        <v>0</v>
      </c>
      <c r="M49" s="476">
        <f t="shared" si="18"/>
        <v>0</v>
      </c>
      <c r="N49" s="476">
        <f t="shared" si="18"/>
        <v>0</v>
      </c>
      <c r="O49" s="476">
        <f t="shared" si="18"/>
        <v>0</v>
      </c>
      <c r="P49" s="476">
        <f t="shared" si="18"/>
        <v>0</v>
      </c>
      <c r="Q49" s="476">
        <f t="shared" si="18"/>
        <v>0</v>
      </c>
      <c r="R49" s="477">
        <f t="shared" si="18"/>
        <v>0</v>
      </c>
      <c r="S49" s="478"/>
      <c r="T49" s="479"/>
      <c r="U49" s="479"/>
      <c r="V49" s="479"/>
      <c r="W49" s="479"/>
      <c r="X49" s="479"/>
      <c r="Y49" s="479"/>
      <c r="Z49" s="480"/>
    </row>
    <row r="50" spans="1:26" ht="19.2" x14ac:dyDescent="0.4">
      <c r="A50" s="38">
        <v>42</v>
      </c>
      <c r="C50" s="332"/>
      <c r="D50" s="334"/>
      <c r="F50" s="409" t="s">
        <v>282</v>
      </c>
      <c r="G50" s="409" t="s">
        <v>282</v>
      </c>
      <c r="H50" s="409" t="s">
        <v>257</v>
      </c>
      <c r="I50" s="410" t="s">
        <v>283</v>
      </c>
      <c r="J50" s="411" t="s">
        <v>253</v>
      </c>
      <c r="K50" s="481"/>
      <c r="L50" s="482"/>
      <c r="M50" s="482"/>
      <c r="N50" s="482"/>
      <c r="O50" s="482"/>
      <c r="P50" s="482"/>
      <c r="Q50" s="482"/>
      <c r="R50" s="483"/>
      <c r="S50" s="442">
        <f t="shared" ref="S50:Z50" si="19">SUMIF($J$12:$J$49,$J$50,S$12:S$49)</f>
        <v>277</v>
      </c>
      <c r="T50" s="443">
        <f t="shared" si="19"/>
        <v>226</v>
      </c>
      <c r="U50" s="443">
        <f t="shared" si="19"/>
        <v>248</v>
      </c>
      <c r="V50" s="443">
        <f t="shared" si="19"/>
        <v>274</v>
      </c>
      <c r="W50" s="443">
        <f t="shared" si="19"/>
        <v>240</v>
      </c>
      <c r="X50" s="443">
        <f t="shared" si="19"/>
        <v>414</v>
      </c>
      <c r="Y50" s="443">
        <f t="shared" si="19"/>
        <v>434</v>
      </c>
      <c r="Z50" s="444">
        <f t="shared" si="19"/>
        <v>446</v>
      </c>
    </row>
    <row r="51" spans="1:26" ht="19.2" x14ac:dyDescent="0.4">
      <c r="A51" s="38">
        <v>43</v>
      </c>
      <c r="C51" s="332"/>
      <c r="D51" s="334" t="s">
        <v>284</v>
      </c>
      <c r="F51" s="335" t="s">
        <v>282</v>
      </c>
      <c r="G51" s="335" t="s">
        <v>282</v>
      </c>
      <c r="H51" s="335" t="s">
        <v>257</v>
      </c>
      <c r="I51" s="341"/>
      <c r="J51" s="484" t="s">
        <v>255</v>
      </c>
      <c r="K51" s="485"/>
      <c r="L51" s="486"/>
      <c r="M51" s="486"/>
      <c r="N51" s="486"/>
      <c r="O51" s="486"/>
      <c r="P51" s="486"/>
      <c r="Q51" s="486"/>
      <c r="R51" s="487"/>
      <c r="S51" s="488">
        <f t="shared" ref="S51:Z51" si="20">SUMIF($J$12:$J$49,$J$51,S$12:S$49)</f>
        <v>142</v>
      </c>
      <c r="T51" s="344">
        <f t="shared" si="20"/>
        <v>226</v>
      </c>
      <c r="U51" s="344">
        <f t="shared" si="20"/>
        <v>225</v>
      </c>
      <c r="V51" s="344">
        <f t="shared" si="20"/>
        <v>233</v>
      </c>
      <c r="W51" s="344">
        <f t="shared" si="20"/>
        <v>221</v>
      </c>
      <c r="X51" s="344">
        <f t="shared" si="20"/>
        <v>414</v>
      </c>
      <c r="Y51" s="344">
        <f t="shared" si="20"/>
        <v>434</v>
      </c>
      <c r="Z51" s="489">
        <f t="shared" si="20"/>
        <v>446</v>
      </c>
    </row>
    <row r="52" spans="1:26" x14ac:dyDescent="0.4">
      <c r="A52" s="38">
        <v>44</v>
      </c>
      <c r="C52" s="346"/>
      <c r="D52" s="347"/>
      <c r="E52" s="348"/>
      <c r="F52" s="349" t="s">
        <v>285</v>
      </c>
      <c r="G52" s="349" t="s">
        <v>285</v>
      </c>
      <c r="H52" s="349"/>
      <c r="I52" s="350" t="s">
        <v>286</v>
      </c>
      <c r="J52" s="490" t="s">
        <v>253</v>
      </c>
      <c r="K52" s="491">
        <f t="shared" ref="K52:R52" si="21">SUMIF($J$12:$J$49,$J$50,K$12:K$49)</f>
        <v>15210000.000000004</v>
      </c>
      <c r="L52" s="353">
        <f t="shared" si="21"/>
        <v>12440000</v>
      </c>
      <c r="M52" s="353">
        <f t="shared" si="21"/>
        <v>12490000.000000002</v>
      </c>
      <c r="N52" s="353">
        <f t="shared" si="21"/>
        <v>12470000</v>
      </c>
      <c r="O52" s="353">
        <f t="shared" si="21"/>
        <v>14030000</v>
      </c>
      <c r="P52" s="353">
        <f t="shared" si="21"/>
        <v>25719999.999999996</v>
      </c>
      <c r="Q52" s="353">
        <f t="shared" si="21"/>
        <v>26430000</v>
      </c>
      <c r="R52" s="492">
        <f t="shared" si="21"/>
        <v>27069999.999999996</v>
      </c>
      <c r="S52" s="481"/>
      <c r="T52" s="482"/>
      <c r="U52" s="482"/>
      <c r="V52" s="482"/>
      <c r="W52" s="482"/>
      <c r="X52" s="482"/>
      <c r="Y52" s="482"/>
      <c r="Z52" s="483"/>
    </row>
    <row r="53" spans="1:26" ht="18" thickBot="1" x14ac:dyDescent="0.45">
      <c r="A53" s="38">
        <v>45</v>
      </c>
      <c r="C53" s="346"/>
      <c r="D53" s="347"/>
      <c r="E53" s="348"/>
      <c r="F53" s="349" t="s">
        <v>285</v>
      </c>
      <c r="G53" s="349" t="s">
        <v>285</v>
      </c>
      <c r="H53" s="349"/>
      <c r="I53" s="356"/>
      <c r="J53" s="493" t="s">
        <v>255</v>
      </c>
      <c r="K53" s="494">
        <f t="shared" ref="K53:R53" si="22">SUMIF($J$12:$J$49,$J$51,K$12:K$49)</f>
        <v>2782000</v>
      </c>
      <c r="L53" s="495">
        <f t="shared" si="22"/>
        <v>12709000</v>
      </c>
      <c r="M53" s="495">
        <f t="shared" si="22"/>
        <v>10462000</v>
      </c>
      <c r="N53" s="495">
        <f t="shared" si="22"/>
        <v>8617000</v>
      </c>
      <c r="O53" s="495">
        <f t="shared" si="22"/>
        <v>12449000</v>
      </c>
      <c r="P53" s="495">
        <f t="shared" si="22"/>
        <v>25917000</v>
      </c>
      <c r="Q53" s="495">
        <f t="shared" si="22"/>
        <v>26683000</v>
      </c>
      <c r="R53" s="496">
        <f t="shared" si="22"/>
        <v>27329000</v>
      </c>
      <c r="S53" s="497"/>
      <c r="T53" s="498"/>
      <c r="U53" s="498"/>
      <c r="V53" s="498"/>
      <c r="W53" s="498"/>
      <c r="X53" s="498"/>
      <c r="Y53" s="498"/>
      <c r="Z53" s="499"/>
    </row>
    <row r="54" spans="1:26" ht="18" hidden="1" thickBot="1" x14ac:dyDescent="0.45">
      <c r="C54" s="266"/>
      <c r="D54" s="266"/>
      <c r="F54" s="362"/>
      <c r="G54" s="362"/>
      <c r="H54" s="362"/>
      <c r="I54" s="363"/>
      <c r="J54" s="364"/>
      <c r="K54" s="365"/>
      <c r="L54" s="365"/>
      <c r="M54" s="365"/>
      <c r="N54" s="365"/>
      <c r="O54" s="365"/>
      <c r="P54" s="365"/>
      <c r="Q54" s="365"/>
      <c r="R54" s="365"/>
      <c r="S54" s="365"/>
      <c r="T54" s="365"/>
      <c r="U54" s="365"/>
      <c r="V54" s="365"/>
      <c r="W54" s="365"/>
      <c r="X54" s="365"/>
      <c r="Y54" s="365"/>
      <c r="Z54" s="365"/>
    </row>
    <row r="55" spans="1:26" x14ac:dyDescent="0.4">
      <c r="H55" s="266" t="s">
        <v>257</v>
      </c>
      <c r="I55" s="367" t="s">
        <v>287</v>
      </c>
      <c r="J55" s="368" t="s">
        <v>288</v>
      </c>
      <c r="K55" s="500">
        <f t="shared" ref="K55:Z55" si="23">SUMIFS(K$12:K$49,$H$12:$H$49,$H$55,$J$12:$J$49,$I$55)</f>
        <v>2407310.0734391059</v>
      </c>
      <c r="L55" s="500">
        <f t="shared" si="23"/>
        <v>2239906.0150375939</v>
      </c>
      <c r="M55" s="500">
        <f t="shared" si="23"/>
        <v>2558035.4489028757</v>
      </c>
      <c r="N55" s="500">
        <f t="shared" si="23"/>
        <v>3642596.153846154</v>
      </c>
      <c r="O55" s="500">
        <f t="shared" si="23"/>
        <v>2961705.1577030006</v>
      </c>
      <c r="P55" s="500">
        <f t="shared" si="23"/>
        <v>4529633.8672768883</v>
      </c>
      <c r="Q55" s="500">
        <f t="shared" si="23"/>
        <v>5015505.6233320627</v>
      </c>
      <c r="R55" s="500">
        <f t="shared" si="23"/>
        <v>5242984.3422061093</v>
      </c>
      <c r="S55" s="368">
        <f t="shared" si="23"/>
        <v>141</v>
      </c>
      <c r="T55" s="368">
        <f t="shared" si="23"/>
        <v>118</v>
      </c>
      <c r="U55" s="368">
        <f t="shared" si="23"/>
        <v>143</v>
      </c>
      <c r="V55" s="368">
        <f t="shared" si="23"/>
        <v>181</v>
      </c>
      <c r="W55" s="368">
        <f t="shared" si="23"/>
        <v>123</v>
      </c>
      <c r="X55" s="368">
        <f t="shared" si="23"/>
        <v>194</v>
      </c>
      <c r="Y55" s="368">
        <f t="shared" si="23"/>
        <v>211</v>
      </c>
      <c r="Z55" s="369">
        <f t="shared" si="23"/>
        <v>219</v>
      </c>
    </row>
    <row r="56" spans="1:26" x14ac:dyDescent="0.4">
      <c r="H56" s="266" t="s">
        <v>252</v>
      </c>
      <c r="I56" s="370"/>
      <c r="J56" s="371" t="s">
        <v>289</v>
      </c>
      <c r="K56" s="364">
        <f t="shared" ref="K56:Z56" si="24">SUMIFS(K$12:K$49,$H$12:$H$49,$H$56,$J$12:$J$49,$I$55)</f>
        <v>12802689.926560897</v>
      </c>
      <c r="L56" s="364">
        <f t="shared" si="24"/>
        <v>10200093.984962406</v>
      </c>
      <c r="M56" s="364">
        <f t="shared" si="24"/>
        <v>9931964.5510971248</v>
      </c>
      <c r="N56" s="364">
        <f t="shared" si="24"/>
        <v>8827403.846153846</v>
      </c>
      <c r="O56" s="364">
        <f t="shared" si="24"/>
        <v>11068294.842296999</v>
      </c>
      <c r="P56" s="364">
        <f t="shared" si="24"/>
        <v>21190366.132723108</v>
      </c>
      <c r="Q56" s="364">
        <f t="shared" si="24"/>
        <v>21414494.376667939</v>
      </c>
      <c r="R56" s="364">
        <f t="shared" si="24"/>
        <v>21827015.657793891</v>
      </c>
      <c r="S56" s="371">
        <f t="shared" si="24"/>
        <v>136</v>
      </c>
      <c r="T56" s="371">
        <f t="shared" si="24"/>
        <v>108</v>
      </c>
      <c r="U56" s="371">
        <f t="shared" si="24"/>
        <v>105</v>
      </c>
      <c r="V56" s="371">
        <f t="shared" si="24"/>
        <v>93</v>
      </c>
      <c r="W56" s="371">
        <f t="shared" si="24"/>
        <v>117</v>
      </c>
      <c r="X56" s="371">
        <f t="shared" si="24"/>
        <v>220</v>
      </c>
      <c r="Y56" s="371">
        <f t="shared" si="24"/>
        <v>223</v>
      </c>
      <c r="Z56" s="372">
        <f t="shared" si="24"/>
        <v>227</v>
      </c>
    </row>
    <row r="57" spans="1:26" x14ac:dyDescent="0.4">
      <c r="H57" s="266"/>
      <c r="I57" s="370"/>
      <c r="J57" s="371" t="s">
        <v>290</v>
      </c>
      <c r="K57" s="364">
        <f>SUM(K55:K56)</f>
        <v>15210000.000000004</v>
      </c>
      <c r="L57" s="364">
        <f t="shared" ref="L57:U57" si="25">SUM(L55:L56)</f>
        <v>12440000</v>
      </c>
      <c r="M57" s="364">
        <f t="shared" si="25"/>
        <v>12490000</v>
      </c>
      <c r="N57" s="364">
        <f t="shared" si="25"/>
        <v>12470000</v>
      </c>
      <c r="O57" s="364">
        <f t="shared" si="25"/>
        <v>14030000</v>
      </c>
      <c r="P57" s="364">
        <f t="shared" si="25"/>
        <v>25719999.999999996</v>
      </c>
      <c r="Q57" s="364">
        <f t="shared" si="25"/>
        <v>26430000</v>
      </c>
      <c r="R57" s="364">
        <f t="shared" si="25"/>
        <v>27070000</v>
      </c>
      <c r="S57" s="371">
        <f t="shared" si="25"/>
        <v>277</v>
      </c>
      <c r="T57" s="371">
        <f t="shared" si="25"/>
        <v>226</v>
      </c>
      <c r="U57" s="371">
        <f t="shared" si="25"/>
        <v>248</v>
      </c>
      <c r="V57" s="371">
        <f>SUM(V55:V56)</f>
        <v>274</v>
      </c>
      <c r="W57" s="371">
        <f>SUM(W55:W56)</f>
        <v>240</v>
      </c>
      <c r="X57" s="371">
        <f>SUM(X55:X56)</f>
        <v>414</v>
      </c>
      <c r="Y57" s="371">
        <f>SUM(Y55:Y56)</f>
        <v>434</v>
      </c>
      <c r="Z57" s="372">
        <f>SUM(Z55:Z56)</f>
        <v>446</v>
      </c>
    </row>
    <row r="58" spans="1:26" x14ac:dyDescent="0.4">
      <c r="H58" s="266" t="s">
        <v>257</v>
      </c>
      <c r="I58" s="370" t="s">
        <v>291</v>
      </c>
      <c r="J58" s="371" t="s">
        <v>288</v>
      </c>
      <c r="K58" s="364">
        <f t="shared" ref="K58:Z58" si="26">SUMIFS(K$12:K$49,$H$12:$H$49,$H$58,$J$12:$J$49,$I$58)</f>
        <v>2382000</v>
      </c>
      <c r="L58" s="364">
        <f t="shared" si="26"/>
        <v>2303000</v>
      </c>
      <c r="M58" s="364">
        <f t="shared" si="26"/>
        <v>2644000</v>
      </c>
      <c r="N58" s="364">
        <f t="shared" si="26"/>
        <v>3703000</v>
      </c>
      <c r="O58" s="364">
        <f t="shared" si="26"/>
        <v>3003000</v>
      </c>
      <c r="P58" s="364">
        <f t="shared" si="26"/>
        <v>4565000</v>
      </c>
      <c r="Q58" s="364">
        <f t="shared" si="26"/>
        <v>5059000</v>
      </c>
      <c r="R58" s="364">
        <f t="shared" si="26"/>
        <v>5311000</v>
      </c>
      <c r="S58" s="371">
        <f t="shared" si="26"/>
        <v>138</v>
      </c>
      <c r="T58" s="371">
        <f t="shared" si="26"/>
        <v>118</v>
      </c>
      <c r="U58" s="371">
        <f t="shared" si="26"/>
        <v>143</v>
      </c>
      <c r="V58" s="371">
        <f t="shared" si="26"/>
        <v>181</v>
      </c>
      <c r="W58" s="371">
        <f t="shared" si="26"/>
        <v>123</v>
      </c>
      <c r="X58" s="371">
        <f t="shared" si="26"/>
        <v>194</v>
      </c>
      <c r="Y58" s="371">
        <f t="shared" si="26"/>
        <v>211</v>
      </c>
      <c r="Z58" s="372">
        <f t="shared" si="26"/>
        <v>219</v>
      </c>
    </row>
    <row r="59" spans="1:26" x14ac:dyDescent="0.4">
      <c r="H59" s="266" t="s">
        <v>252</v>
      </c>
      <c r="I59" s="370"/>
      <c r="J59" s="371" t="s">
        <v>289</v>
      </c>
      <c r="K59" s="364">
        <f t="shared" ref="K59:Z59" si="27">SUMIFS(K$12:K$49,$H$12:$H$49,$H$59,$J$12:$J$49,$I$58)</f>
        <v>400000</v>
      </c>
      <c r="L59" s="364">
        <f t="shared" si="27"/>
        <v>10406000</v>
      </c>
      <c r="M59" s="364">
        <f t="shared" si="27"/>
        <v>7818000</v>
      </c>
      <c r="N59" s="364">
        <f t="shared" si="27"/>
        <v>4914000</v>
      </c>
      <c r="O59" s="364">
        <f t="shared" si="27"/>
        <v>9446000</v>
      </c>
      <c r="P59" s="364">
        <f t="shared" si="27"/>
        <v>21352000</v>
      </c>
      <c r="Q59" s="364">
        <f t="shared" si="27"/>
        <v>21624000</v>
      </c>
      <c r="R59" s="364">
        <f t="shared" si="27"/>
        <v>22018000</v>
      </c>
      <c r="S59" s="371">
        <f t="shared" si="27"/>
        <v>4</v>
      </c>
      <c r="T59" s="371">
        <f t="shared" si="27"/>
        <v>108</v>
      </c>
      <c r="U59" s="371">
        <f t="shared" si="27"/>
        <v>82</v>
      </c>
      <c r="V59" s="371">
        <f t="shared" si="27"/>
        <v>52</v>
      </c>
      <c r="W59" s="371">
        <f t="shared" si="27"/>
        <v>98</v>
      </c>
      <c r="X59" s="371">
        <f t="shared" si="27"/>
        <v>220</v>
      </c>
      <c r="Y59" s="371">
        <f t="shared" si="27"/>
        <v>223</v>
      </c>
      <c r="Z59" s="372">
        <f t="shared" si="27"/>
        <v>227</v>
      </c>
    </row>
    <row r="60" spans="1:26" ht="18" thickBot="1" x14ac:dyDescent="0.45">
      <c r="I60" s="373"/>
      <c r="J60" s="374" t="s">
        <v>290</v>
      </c>
      <c r="K60" s="501">
        <f t="shared" ref="K60:U60" si="28">SUM(K58:K59)</f>
        <v>2782000</v>
      </c>
      <c r="L60" s="501">
        <f t="shared" si="28"/>
        <v>12709000</v>
      </c>
      <c r="M60" s="501">
        <f t="shared" si="28"/>
        <v>10462000</v>
      </c>
      <c r="N60" s="501">
        <f t="shared" si="28"/>
        <v>8617000</v>
      </c>
      <c r="O60" s="501">
        <f t="shared" si="28"/>
        <v>12449000</v>
      </c>
      <c r="P60" s="501">
        <f t="shared" si="28"/>
        <v>25917000</v>
      </c>
      <c r="Q60" s="501">
        <f t="shared" si="28"/>
        <v>26683000</v>
      </c>
      <c r="R60" s="501">
        <f t="shared" si="28"/>
        <v>27329000</v>
      </c>
      <c r="S60" s="374">
        <f t="shared" si="28"/>
        <v>142</v>
      </c>
      <c r="T60" s="374">
        <f t="shared" si="28"/>
        <v>226</v>
      </c>
      <c r="U60" s="374">
        <f t="shared" si="28"/>
        <v>225</v>
      </c>
      <c r="V60" s="374">
        <f>SUM(V58:V59)</f>
        <v>233</v>
      </c>
      <c r="W60" s="374">
        <f>SUM(W58:W59)</f>
        <v>221</v>
      </c>
      <c r="X60" s="374">
        <f>SUM(X58:X59)</f>
        <v>414</v>
      </c>
      <c r="Y60" s="374">
        <f>SUM(Y58:Y59)</f>
        <v>434</v>
      </c>
      <c r="Z60" s="375">
        <f>SUM(Z58:Z59)</f>
        <v>446</v>
      </c>
    </row>
    <row r="61" spans="1:26" x14ac:dyDescent="0.4">
      <c r="I61" s="502" t="s">
        <v>347</v>
      </c>
      <c r="J61" s="503"/>
      <c r="K61" s="503"/>
      <c r="L61" s="503"/>
      <c r="M61" s="503"/>
      <c r="N61" s="503"/>
      <c r="O61" s="503"/>
      <c r="P61" s="503"/>
      <c r="Q61" s="503"/>
      <c r="R61" s="503"/>
      <c r="S61" s="503">
        <f>(-S59+'[7]25~33년 조업일수_년도별'!D42)*'[7]25~33년 조업일수_년도별'!$R$9</f>
        <v>0</v>
      </c>
      <c r="T61" s="504">
        <f>(-T59+'[7]25~33년 조업일수_년도별'!E42)*'[7]25~33년 조업일수_년도별'!$R$9</f>
        <v>16.923076923076923</v>
      </c>
      <c r="U61" s="503">
        <f>(-U59+'[7]25~33년 조업일수_년도별'!F42)*'[7]25~33년 조업일수_년도별'!$R$9</f>
        <v>0</v>
      </c>
      <c r="V61" s="503">
        <f>(-V59+'[7]25~33년 조업일수_년도별'!G42)*'[7]25~33년 조업일수_년도별'!$R$9</f>
        <v>0</v>
      </c>
      <c r="W61" s="504">
        <f>(-W59+'[7]25~33년 조업일수_년도별'!H42)*'[7]25~33년 조업일수_년도별'!$R$9</f>
        <v>0</v>
      </c>
      <c r="X61" s="504">
        <f>(-X59+'[7]25~33년 조업일수_년도별'!I42)*'[7]25~33년 조업일수_년도별'!$R$9</f>
        <v>63.07692307692308</v>
      </c>
      <c r="Y61" s="504">
        <f>(-Y59+'[7]25~33년 조업일수_년도별'!J42)*'[7]25~33년 조업일수_년도별'!$R$9</f>
        <v>38.461538461538467</v>
      </c>
      <c r="Z61" s="504">
        <f>(-Z59+'[7]25~33년 조업일수_년도별'!K42)*'[7]25~33년 조업일수_년도별'!$R$9</f>
        <v>21.53846153846154</v>
      </c>
    </row>
    <row r="63" spans="1:26" x14ac:dyDescent="0.4">
      <c r="W63" s="38"/>
    </row>
  </sheetData>
  <autoFilter ref="A11:Z53" xr:uid="{B791A78A-FD1A-48F0-9264-E8FA43D32673}">
    <sortState xmlns:xlrd2="http://schemas.microsoft.com/office/spreadsheetml/2017/richdata2" ref="A12:Z53">
      <sortCondition ref="A11:A53"/>
    </sortState>
  </autoFilter>
  <mergeCells count="2">
    <mergeCell ref="K10:R10"/>
    <mergeCell ref="S10:Z10"/>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3BB4-4C2F-48F6-923B-7DC1595744E2}">
  <sheetPr codeName="Sheet15"/>
  <dimension ref="A1:AI98"/>
  <sheetViews>
    <sheetView zoomScale="70" zoomScaleNormal="70" workbookViewId="0">
      <selection activeCell="G51" sqref="G51"/>
    </sheetView>
  </sheetViews>
  <sheetFormatPr defaultRowHeight="17.399999999999999" x14ac:dyDescent="0.4"/>
  <cols>
    <col min="9" max="9" width="14.19921875" customWidth="1"/>
    <col min="10" max="10" width="2" customWidth="1"/>
    <col min="11" max="11" width="5.19921875" bestFit="1" customWidth="1"/>
    <col min="12" max="12" width="9.5" bestFit="1" customWidth="1"/>
    <col min="13" max="13" width="18.5" bestFit="1" customWidth="1"/>
    <col min="14" max="15" width="8.59765625" bestFit="1" customWidth="1"/>
    <col min="16" max="16" width="5.19921875" bestFit="1" customWidth="1"/>
    <col min="17" max="17" width="13.5" bestFit="1" customWidth="1"/>
    <col min="18" max="18" width="5.19921875" bestFit="1" customWidth="1"/>
    <col min="19" max="34" width="9.59765625" customWidth="1"/>
  </cols>
  <sheetData>
    <row r="1" spans="1:35" ht="21" x14ac:dyDescent="0.4">
      <c r="A1" s="376" t="s">
        <v>292</v>
      </c>
    </row>
    <row r="2" spans="1:35" ht="21" x14ac:dyDescent="0.4">
      <c r="A2" s="376" t="s">
        <v>293</v>
      </c>
    </row>
    <row r="3" spans="1:35" ht="21" x14ac:dyDescent="0.4">
      <c r="A3" s="376" t="s">
        <v>294</v>
      </c>
    </row>
    <row r="4" spans="1:35" ht="21" x14ac:dyDescent="0.4">
      <c r="A4" s="376" t="s">
        <v>295</v>
      </c>
    </row>
    <row r="5" spans="1:35" ht="21" x14ac:dyDescent="0.4">
      <c r="A5" s="376" t="s">
        <v>296</v>
      </c>
    </row>
    <row r="6" spans="1:35" ht="18" thickBot="1" x14ac:dyDescent="0.45"/>
    <row r="7" spans="1:35" ht="21" x14ac:dyDescent="0.4">
      <c r="I7" s="377" t="s">
        <v>297</v>
      </c>
      <c r="J7" s="378"/>
      <c r="K7" s="379" t="s">
        <v>298</v>
      </c>
      <c r="L7" s="378"/>
      <c r="M7" s="378"/>
      <c r="N7" s="378"/>
      <c r="O7" s="378"/>
      <c r="P7" s="378"/>
      <c r="Q7" s="378"/>
      <c r="R7" s="378"/>
      <c r="S7" s="378"/>
      <c r="T7" s="378"/>
      <c r="U7" s="378"/>
      <c r="V7" s="378"/>
      <c r="W7" s="378"/>
      <c r="X7" s="378"/>
      <c r="Y7" s="378"/>
      <c r="Z7" s="378"/>
      <c r="AA7" s="378"/>
      <c r="AB7" s="378"/>
      <c r="AC7" s="378"/>
      <c r="AD7" s="378"/>
      <c r="AE7" s="378"/>
      <c r="AF7" s="378"/>
      <c r="AG7" s="378"/>
      <c r="AH7" s="378"/>
      <c r="AI7" s="380"/>
    </row>
    <row r="8" spans="1:35" ht="19.8" thickBot="1" x14ac:dyDescent="0.45">
      <c r="I8" s="381" t="s">
        <v>299</v>
      </c>
      <c r="AI8" s="168"/>
    </row>
    <row r="9" spans="1:35" x14ac:dyDescent="0.4">
      <c r="I9" s="167"/>
      <c r="K9" s="270"/>
      <c r="L9" s="270"/>
      <c r="M9" s="271"/>
      <c r="N9" s="272"/>
      <c r="O9" s="382"/>
      <c r="P9" s="272"/>
      <c r="Q9" s="383"/>
      <c r="R9" s="270"/>
      <c r="S9" s="1918" t="s">
        <v>300</v>
      </c>
      <c r="T9" s="1919"/>
      <c r="U9" s="1919"/>
      <c r="V9" s="1919"/>
      <c r="W9" s="1919"/>
      <c r="X9" s="1919"/>
      <c r="Y9" s="1919"/>
      <c r="Z9" s="1920"/>
      <c r="AI9" s="168"/>
    </row>
    <row r="10" spans="1:35" x14ac:dyDescent="0.4">
      <c r="I10" s="167"/>
      <c r="K10" s="275" t="s">
        <v>239</v>
      </c>
      <c r="L10" s="275" t="s">
        <v>240</v>
      </c>
      <c r="M10" s="276" t="s">
        <v>241</v>
      </c>
      <c r="N10" s="277" t="s">
        <v>301</v>
      </c>
      <c r="O10" s="277" t="s">
        <v>242</v>
      </c>
      <c r="P10" s="277" t="s">
        <v>243</v>
      </c>
      <c r="Q10" s="384" t="s">
        <v>244</v>
      </c>
      <c r="R10" s="385" t="s">
        <v>245</v>
      </c>
      <c r="S10" s="386" t="s">
        <v>302</v>
      </c>
      <c r="T10" s="280" t="s">
        <v>303</v>
      </c>
      <c r="U10" s="280" t="s">
        <v>304</v>
      </c>
      <c r="V10" s="279" t="s">
        <v>305</v>
      </c>
      <c r="W10" s="280" t="s">
        <v>306</v>
      </c>
      <c r="X10" s="280" t="s">
        <v>307</v>
      </c>
      <c r="Y10" s="279" t="s">
        <v>308</v>
      </c>
      <c r="Z10" s="387" t="s">
        <v>309</v>
      </c>
      <c r="AI10" s="168"/>
    </row>
    <row r="11" spans="1:35" x14ac:dyDescent="0.4">
      <c r="I11" s="167"/>
      <c r="K11" s="283" t="s">
        <v>249</v>
      </c>
      <c r="L11" s="283" t="s">
        <v>250</v>
      </c>
      <c r="M11" s="388" t="s">
        <v>251</v>
      </c>
      <c r="N11" s="285" t="s">
        <v>310</v>
      </c>
      <c r="O11" s="285">
        <v>8</v>
      </c>
      <c r="P11" s="285" t="s">
        <v>252</v>
      </c>
      <c r="Q11" s="389"/>
      <c r="R11" s="285" t="s">
        <v>253</v>
      </c>
      <c r="S11" s="390">
        <v>4100000</v>
      </c>
      <c r="T11" s="391">
        <v>4200000</v>
      </c>
      <c r="U11" s="391">
        <v>3900000</v>
      </c>
      <c r="V11" s="391">
        <v>3400000</v>
      </c>
      <c r="W11" s="391">
        <f>3700000+300000</f>
        <v>4000000</v>
      </c>
      <c r="X11" s="391">
        <f>3600000+4100000</f>
        <v>7700000</v>
      </c>
      <c r="Y11" s="391">
        <f>3600000+4100000</f>
        <v>7700000</v>
      </c>
      <c r="Z11" s="392">
        <f>3600000+4100000</f>
        <v>7700000</v>
      </c>
      <c r="AI11" s="168"/>
    </row>
    <row r="12" spans="1:35" x14ac:dyDescent="0.4">
      <c r="I12" s="167"/>
      <c r="K12" s="293"/>
      <c r="L12" s="293"/>
      <c r="M12" s="393" t="s">
        <v>311</v>
      </c>
      <c r="N12" s="305" t="s">
        <v>312</v>
      </c>
      <c r="O12" s="305">
        <v>7</v>
      </c>
      <c r="P12" s="305" t="s">
        <v>252</v>
      </c>
      <c r="Q12" s="394"/>
      <c r="R12" s="295" t="s">
        <v>258</v>
      </c>
      <c r="S12" s="395">
        <v>8470000</v>
      </c>
      <c r="T12" s="396">
        <v>5820000</v>
      </c>
      <c r="U12" s="396">
        <v>5650000</v>
      </c>
      <c r="V12" s="396">
        <v>4920000</v>
      </c>
      <c r="W12" s="396">
        <f>4980000+280000</f>
        <v>5260000</v>
      </c>
      <c r="X12" s="396">
        <f>5230000+4510000</f>
        <v>9740000</v>
      </c>
      <c r="Y12" s="396">
        <f>5170000+4890000</f>
        <v>10060000</v>
      </c>
      <c r="Z12" s="397">
        <f>5170000+4980000</f>
        <v>10150000</v>
      </c>
      <c r="AI12" s="168"/>
    </row>
    <row r="13" spans="1:35" x14ac:dyDescent="0.4">
      <c r="I13" s="167"/>
      <c r="K13" s="293"/>
      <c r="L13" s="293"/>
      <c r="M13" s="398" t="s">
        <v>313</v>
      </c>
      <c r="N13" s="320" t="s">
        <v>314</v>
      </c>
      <c r="O13" s="320">
        <v>3</v>
      </c>
      <c r="P13" s="321" t="s">
        <v>257</v>
      </c>
      <c r="Q13" s="394"/>
      <c r="R13" s="295" t="s">
        <v>258</v>
      </c>
      <c r="S13" s="395">
        <v>720000</v>
      </c>
      <c r="T13" s="396">
        <v>720000</v>
      </c>
      <c r="U13" s="396">
        <v>1140000</v>
      </c>
      <c r="V13" s="396">
        <v>1350000</v>
      </c>
      <c r="W13" s="396">
        <f>1440000+350000</f>
        <v>1790000</v>
      </c>
      <c r="X13" s="396">
        <f>1350000+2430000</f>
        <v>3780000</v>
      </c>
      <c r="Y13" s="396">
        <f>1350000+2210000</f>
        <v>3560000</v>
      </c>
      <c r="Z13" s="397">
        <f>1350000+2290000</f>
        <v>3640000</v>
      </c>
      <c r="AI13" s="168"/>
    </row>
    <row r="14" spans="1:35" x14ac:dyDescent="0.4">
      <c r="I14" s="167"/>
      <c r="K14" s="293"/>
      <c r="L14" s="293"/>
      <c r="M14" s="304" t="s">
        <v>265</v>
      </c>
      <c r="N14" s="313" t="s">
        <v>315</v>
      </c>
      <c r="O14" s="313">
        <v>4</v>
      </c>
      <c r="P14" s="305" t="s">
        <v>257</v>
      </c>
      <c r="Q14" s="394"/>
      <c r="R14" s="295" t="s">
        <v>258</v>
      </c>
      <c r="S14" s="399">
        <v>340000</v>
      </c>
      <c r="T14" s="400">
        <v>800000</v>
      </c>
      <c r="U14" s="400">
        <v>800000</v>
      </c>
      <c r="V14" s="400">
        <v>1500000</v>
      </c>
      <c r="W14" s="400">
        <f>700000+300000</f>
        <v>1000000</v>
      </c>
      <c r="X14" s="400">
        <f>1000000+500000</f>
        <v>1500000</v>
      </c>
      <c r="Y14" s="400">
        <f>1000000+700000</f>
        <v>1700000</v>
      </c>
      <c r="Z14" s="401">
        <f>1000000+900000</f>
        <v>1900000</v>
      </c>
      <c r="AI14" s="168"/>
    </row>
    <row r="15" spans="1:35" x14ac:dyDescent="0.4">
      <c r="I15" s="167"/>
      <c r="K15" s="293"/>
      <c r="L15" s="293"/>
      <c r="M15" s="304" t="s">
        <v>316</v>
      </c>
      <c r="N15" s="313" t="s">
        <v>317</v>
      </c>
      <c r="O15" s="313">
        <v>6</v>
      </c>
      <c r="P15" s="305" t="s">
        <v>257</v>
      </c>
      <c r="Q15" s="394"/>
      <c r="R15" s="295" t="s">
        <v>258</v>
      </c>
      <c r="S15" s="402">
        <v>0</v>
      </c>
      <c r="T15" s="403">
        <v>0</v>
      </c>
      <c r="U15" s="403">
        <v>0</v>
      </c>
      <c r="V15" s="403">
        <v>0</v>
      </c>
      <c r="W15" s="403">
        <v>0</v>
      </c>
      <c r="X15" s="403">
        <v>0</v>
      </c>
      <c r="Y15" s="403">
        <v>0</v>
      </c>
      <c r="Z15" s="404">
        <v>0</v>
      </c>
      <c r="AI15" s="168"/>
    </row>
    <row r="16" spans="1:35" x14ac:dyDescent="0.4">
      <c r="I16" s="167"/>
      <c r="K16" s="293"/>
      <c r="L16" s="293"/>
      <c r="M16" s="405" t="s">
        <v>318</v>
      </c>
      <c r="N16" s="305" t="s">
        <v>319</v>
      </c>
      <c r="O16" s="305">
        <v>2</v>
      </c>
      <c r="P16" s="320" t="s">
        <v>257</v>
      </c>
      <c r="Q16" s="394"/>
      <c r="R16" s="295" t="s">
        <v>258</v>
      </c>
      <c r="S16" s="402">
        <v>980000</v>
      </c>
      <c r="T16" s="403">
        <v>100000</v>
      </c>
      <c r="U16" s="403">
        <v>200000</v>
      </c>
      <c r="V16" s="403">
        <v>400000</v>
      </c>
      <c r="W16" s="403">
        <f>300000+380000</f>
        <v>680000</v>
      </c>
      <c r="X16" s="403">
        <f>400000+500000</f>
        <v>900000</v>
      </c>
      <c r="Y16" s="403">
        <f>400000+610000</f>
        <v>1010000</v>
      </c>
      <c r="Z16" s="404">
        <f>400000+580000</f>
        <v>980000</v>
      </c>
      <c r="AI16" s="168"/>
    </row>
    <row r="17" spans="9:35" x14ac:dyDescent="0.4">
      <c r="I17" s="167"/>
      <c r="K17" s="293"/>
      <c r="L17" s="293"/>
      <c r="M17" s="406" t="s">
        <v>320</v>
      </c>
      <c r="N17" s="330" t="s">
        <v>321</v>
      </c>
      <c r="O17" s="330">
        <v>1</v>
      </c>
      <c r="P17" s="330" t="s">
        <v>257</v>
      </c>
      <c r="Q17" s="394"/>
      <c r="R17" s="295" t="s">
        <v>258</v>
      </c>
      <c r="S17" s="395">
        <v>600000</v>
      </c>
      <c r="T17" s="396">
        <v>800000</v>
      </c>
      <c r="U17" s="396">
        <v>800000</v>
      </c>
      <c r="V17" s="396">
        <v>900000</v>
      </c>
      <c r="W17" s="396">
        <f>1000000+300000</f>
        <v>1300000</v>
      </c>
      <c r="X17" s="396">
        <f>900000+1200000</f>
        <v>2100000</v>
      </c>
      <c r="Y17" s="396">
        <f>900000+1500000</f>
        <v>2400000</v>
      </c>
      <c r="Z17" s="397">
        <f>900000+1800000</f>
        <v>2700000</v>
      </c>
      <c r="AI17" s="168"/>
    </row>
    <row r="18" spans="9:35" x14ac:dyDescent="0.4">
      <c r="I18" s="167"/>
      <c r="K18" s="293"/>
      <c r="L18" s="293"/>
      <c r="M18" s="407" t="s">
        <v>322</v>
      </c>
      <c r="N18" s="330" t="s">
        <v>323</v>
      </c>
      <c r="O18" s="330">
        <v>5</v>
      </c>
      <c r="P18" s="330" t="s">
        <v>257</v>
      </c>
      <c r="Q18" s="394"/>
      <c r="R18" s="295" t="s">
        <v>258</v>
      </c>
      <c r="S18" s="395">
        <v>0</v>
      </c>
      <c r="T18" s="396">
        <v>0</v>
      </c>
      <c r="U18" s="396">
        <v>0</v>
      </c>
      <c r="V18" s="396">
        <v>0</v>
      </c>
      <c r="W18" s="396">
        <v>0</v>
      </c>
      <c r="X18" s="396">
        <v>0</v>
      </c>
      <c r="Y18" s="396">
        <v>0</v>
      </c>
      <c r="Z18" s="397">
        <v>0</v>
      </c>
      <c r="AI18" s="168"/>
    </row>
    <row r="19" spans="9:35" ht="19.2" x14ac:dyDescent="0.4">
      <c r="I19" s="167"/>
      <c r="K19" s="332"/>
      <c r="L19" s="334"/>
      <c r="M19" s="408" t="s">
        <v>324</v>
      </c>
      <c r="N19" s="409" t="s">
        <v>282</v>
      </c>
      <c r="O19" s="409" t="s">
        <v>282</v>
      </c>
      <c r="P19" s="409" t="s">
        <v>257</v>
      </c>
      <c r="Q19" s="410" t="s">
        <v>283</v>
      </c>
      <c r="R19" s="411" t="s">
        <v>253</v>
      </c>
      <c r="S19" s="412"/>
      <c r="T19" s="413"/>
      <c r="U19" s="413"/>
      <c r="V19" s="413"/>
      <c r="W19" s="413"/>
      <c r="X19" s="413"/>
      <c r="Y19" s="413"/>
      <c r="Z19" s="414"/>
      <c r="AI19" s="168"/>
    </row>
    <row r="20" spans="9:35" ht="18" thickBot="1" x14ac:dyDescent="0.45">
      <c r="I20" s="167"/>
      <c r="K20" s="346"/>
      <c r="L20" s="347"/>
      <c r="M20" s="348"/>
      <c r="N20" s="349" t="s">
        <v>285</v>
      </c>
      <c r="O20" s="349" t="s">
        <v>285</v>
      </c>
      <c r="P20" s="349"/>
      <c r="Q20" s="415" t="s">
        <v>286</v>
      </c>
      <c r="R20" s="416" t="s">
        <v>253</v>
      </c>
      <c r="S20" s="417">
        <f>SUM(S11:S18)</f>
        <v>15210000</v>
      </c>
      <c r="T20" s="418">
        <f t="shared" ref="T20:Z20" si="0">SUM(T11:T18)</f>
        <v>12440000</v>
      </c>
      <c r="U20" s="418">
        <f t="shared" si="0"/>
        <v>12490000</v>
      </c>
      <c r="V20" s="418">
        <f t="shared" si="0"/>
        <v>12470000</v>
      </c>
      <c r="W20" s="418">
        <f t="shared" si="0"/>
        <v>14030000</v>
      </c>
      <c r="X20" s="418">
        <f t="shared" si="0"/>
        <v>25720000</v>
      </c>
      <c r="Y20" s="418">
        <f t="shared" si="0"/>
        <v>26430000</v>
      </c>
      <c r="Z20" s="419">
        <f t="shared" si="0"/>
        <v>27070000</v>
      </c>
      <c r="AI20" s="168"/>
    </row>
    <row r="21" spans="9:35" x14ac:dyDescent="0.4">
      <c r="I21" s="167"/>
      <c r="AI21" s="168"/>
    </row>
    <row r="22" spans="9:35" ht="30" x14ac:dyDescent="0.4">
      <c r="I22" s="167"/>
      <c r="K22" s="85"/>
      <c r="L22" s="420" t="s">
        <v>325</v>
      </c>
      <c r="M22" s="85"/>
      <c r="N22" s="85"/>
      <c r="O22" s="85"/>
      <c r="P22" s="85"/>
      <c r="Q22" s="85"/>
      <c r="R22" s="85"/>
      <c r="S22" s="420" t="s">
        <v>325</v>
      </c>
      <c r="T22" s="85"/>
      <c r="U22" s="85"/>
      <c r="V22" s="85"/>
      <c r="W22" s="85"/>
      <c r="X22" s="85"/>
      <c r="Y22" s="85"/>
      <c r="Z22" s="85"/>
      <c r="AA22" s="85"/>
      <c r="AB22" s="420" t="s">
        <v>325</v>
      </c>
      <c r="AC22" s="85"/>
      <c r="AD22" s="85"/>
      <c r="AE22" s="85"/>
      <c r="AF22" s="85"/>
      <c r="AG22" s="85"/>
      <c r="AH22" s="85"/>
      <c r="AI22" s="168"/>
    </row>
    <row r="23" spans="9:35" ht="18" thickBot="1" x14ac:dyDescent="0.45">
      <c r="I23" s="167"/>
      <c r="Z23" s="421" t="s">
        <v>326</v>
      </c>
      <c r="AI23" s="168"/>
    </row>
    <row r="24" spans="9:35" x14ac:dyDescent="0.4">
      <c r="I24" s="167"/>
      <c r="K24" s="270"/>
      <c r="L24" s="270"/>
      <c r="M24" s="271"/>
      <c r="N24" s="272"/>
      <c r="O24" s="382"/>
      <c r="P24" s="272"/>
      <c r="Q24" s="383"/>
      <c r="R24" s="270"/>
      <c r="S24" s="1918" t="s">
        <v>327</v>
      </c>
      <c r="T24" s="1919"/>
      <c r="U24" s="1919"/>
      <c r="V24" s="1919"/>
      <c r="W24" s="1919"/>
      <c r="X24" s="1919"/>
      <c r="Y24" s="1919"/>
      <c r="Z24" s="1920"/>
      <c r="AA24" s="1918" t="s">
        <v>328</v>
      </c>
      <c r="AB24" s="1919"/>
      <c r="AC24" s="1919"/>
      <c r="AD24" s="1919"/>
      <c r="AE24" s="1919"/>
      <c r="AF24" s="1919"/>
      <c r="AG24" s="1919"/>
      <c r="AH24" s="1920"/>
      <c r="AI24" s="168"/>
    </row>
    <row r="25" spans="9:35" x14ac:dyDescent="0.4">
      <c r="I25" s="167"/>
      <c r="K25" s="275" t="s">
        <v>239</v>
      </c>
      <c r="L25" s="275" t="s">
        <v>240</v>
      </c>
      <c r="M25" s="276" t="s">
        <v>241</v>
      </c>
      <c r="N25" s="277" t="s">
        <v>301</v>
      </c>
      <c r="O25" s="277" t="s">
        <v>242</v>
      </c>
      <c r="P25" s="277" t="s">
        <v>243</v>
      </c>
      <c r="Q25" s="384" t="s">
        <v>244</v>
      </c>
      <c r="R25" s="385" t="s">
        <v>245</v>
      </c>
      <c r="S25" s="386" t="s">
        <v>302</v>
      </c>
      <c r="T25" s="280" t="s">
        <v>303</v>
      </c>
      <c r="U25" s="280" t="s">
        <v>304</v>
      </c>
      <c r="V25" s="279" t="s">
        <v>305</v>
      </c>
      <c r="W25" s="280" t="s">
        <v>306</v>
      </c>
      <c r="X25" s="280" t="s">
        <v>307</v>
      </c>
      <c r="Y25" s="279" t="s">
        <v>308</v>
      </c>
      <c r="Z25" s="387" t="s">
        <v>309</v>
      </c>
      <c r="AA25" s="386" t="s">
        <v>302</v>
      </c>
      <c r="AB25" s="280" t="s">
        <v>303</v>
      </c>
      <c r="AC25" s="280" t="s">
        <v>304</v>
      </c>
      <c r="AD25" s="279" t="s">
        <v>305</v>
      </c>
      <c r="AE25" s="280" t="s">
        <v>306</v>
      </c>
      <c r="AF25" s="280" t="s">
        <v>307</v>
      </c>
      <c r="AG25" s="279" t="s">
        <v>308</v>
      </c>
      <c r="AH25" s="387" t="s">
        <v>309</v>
      </c>
      <c r="AI25" s="168"/>
    </row>
    <row r="26" spans="9:35" x14ac:dyDescent="0.4">
      <c r="I26" s="167"/>
      <c r="K26" s="283" t="s">
        <v>249</v>
      </c>
      <c r="L26" s="283" t="s">
        <v>250</v>
      </c>
      <c r="M26" s="388" t="s">
        <v>251</v>
      </c>
      <c r="N26" s="285" t="s">
        <v>310</v>
      </c>
      <c r="O26" s="285">
        <v>8</v>
      </c>
      <c r="P26" s="285" t="s">
        <v>252</v>
      </c>
      <c r="Q26" s="389">
        <v>100000</v>
      </c>
      <c r="R26" s="285" t="s">
        <v>253</v>
      </c>
      <c r="S26" s="390">
        <f>+S11</f>
        <v>4100000</v>
      </c>
      <c r="T26" s="391">
        <f t="shared" ref="T26:Z26" si="1">+T11</f>
        <v>4200000</v>
      </c>
      <c r="U26" s="391">
        <f t="shared" si="1"/>
        <v>3900000</v>
      </c>
      <c r="V26" s="391">
        <f t="shared" si="1"/>
        <v>3400000</v>
      </c>
      <c r="W26" s="391">
        <f t="shared" si="1"/>
        <v>4000000</v>
      </c>
      <c r="X26" s="391">
        <f t="shared" si="1"/>
        <v>7700000</v>
      </c>
      <c r="Y26" s="391">
        <f t="shared" si="1"/>
        <v>7700000</v>
      </c>
      <c r="Z26" s="392">
        <f t="shared" si="1"/>
        <v>7700000</v>
      </c>
      <c r="AA26" s="422">
        <f>ROUNDUP(S26/$Q26,0)</f>
        <v>41</v>
      </c>
      <c r="AB26" s="289">
        <f t="shared" ref="AB26:AH44" si="2">ROUNDUP(T26/$Q26,0)</f>
        <v>42</v>
      </c>
      <c r="AC26" s="289">
        <f t="shared" si="2"/>
        <v>39</v>
      </c>
      <c r="AD26" s="289">
        <f t="shared" si="2"/>
        <v>34</v>
      </c>
      <c r="AE26" s="289">
        <f t="shared" si="2"/>
        <v>40</v>
      </c>
      <c r="AF26" s="289">
        <f t="shared" si="2"/>
        <v>77</v>
      </c>
      <c r="AG26" s="289">
        <f t="shared" si="2"/>
        <v>77</v>
      </c>
      <c r="AH26" s="423">
        <f t="shared" si="2"/>
        <v>77</v>
      </c>
      <c r="AI26" s="168"/>
    </row>
    <row r="27" spans="9:35" x14ac:dyDescent="0.4">
      <c r="I27" s="167"/>
      <c r="K27" s="293"/>
      <c r="L27" s="293"/>
      <c r="M27" s="393" t="s">
        <v>329</v>
      </c>
      <c r="N27" s="305" t="s">
        <v>312</v>
      </c>
      <c r="O27" s="305">
        <v>7</v>
      </c>
      <c r="P27" s="321" t="s">
        <v>257</v>
      </c>
      <c r="Q27" s="394">
        <v>30000</v>
      </c>
      <c r="R27" s="295" t="s">
        <v>258</v>
      </c>
      <c r="S27" s="395">
        <f>+S$12*AA53</f>
        <v>72393.162393162405</v>
      </c>
      <c r="T27" s="396">
        <f t="shared" ref="T27:Z27" si="3">+T$12*AB53</f>
        <v>34642.857142857138</v>
      </c>
      <c r="U27" s="396">
        <f t="shared" si="3"/>
        <v>34451.219512195123</v>
      </c>
      <c r="V27" s="396">
        <f t="shared" si="3"/>
        <v>51250</v>
      </c>
      <c r="W27" s="396">
        <f t="shared" si="3"/>
        <v>28743.169398907103</v>
      </c>
      <c r="X27" s="396">
        <f t="shared" si="3"/>
        <v>0</v>
      </c>
      <c r="Y27" s="396">
        <f t="shared" si="3"/>
        <v>54972.677595628418</v>
      </c>
      <c r="Z27" s="397">
        <f t="shared" si="3"/>
        <v>55464.480874316941</v>
      </c>
      <c r="AA27" s="424">
        <f t="shared" ref="AA27:AA44" si="4">ROUNDUP(S27/$Q27,0)</f>
        <v>3</v>
      </c>
      <c r="AB27" s="425">
        <f t="shared" si="2"/>
        <v>2</v>
      </c>
      <c r="AC27" s="425">
        <f t="shared" si="2"/>
        <v>2</v>
      </c>
      <c r="AD27" s="425">
        <f t="shared" si="2"/>
        <v>2</v>
      </c>
      <c r="AE27" s="425">
        <f t="shared" si="2"/>
        <v>1</v>
      </c>
      <c r="AF27" s="425">
        <f t="shared" si="2"/>
        <v>0</v>
      </c>
      <c r="AG27" s="425">
        <f t="shared" si="2"/>
        <v>2</v>
      </c>
      <c r="AH27" s="426">
        <f t="shared" si="2"/>
        <v>2</v>
      </c>
      <c r="AI27" s="168"/>
    </row>
    <row r="28" spans="9:35" x14ac:dyDescent="0.4">
      <c r="I28" s="167"/>
      <c r="K28" s="293"/>
      <c r="L28" s="293"/>
      <c r="M28" s="393" t="s">
        <v>260</v>
      </c>
      <c r="N28" s="305" t="s">
        <v>312</v>
      </c>
      <c r="O28" s="305">
        <v>7</v>
      </c>
      <c r="P28" s="305" t="s">
        <v>252</v>
      </c>
      <c r="Q28" s="505">
        <v>94000</v>
      </c>
      <c r="R28" s="295" t="s">
        <v>258</v>
      </c>
      <c r="S28" s="395">
        <f t="shared" ref="S28:Z29" si="5">+S$12*AA54</f>
        <v>7818461.538461539</v>
      </c>
      <c r="T28" s="396">
        <f t="shared" si="5"/>
        <v>5473571.4285714282</v>
      </c>
      <c r="U28" s="396">
        <f t="shared" si="5"/>
        <v>5305487.8048780486</v>
      </c>
      <c r="V28" s="396">
        <f t="shared" si="5"/>
        <v>4510000</v>
      </c>
      <c r="W28" s="396">
        <f t="shared" si="5"/>
        <v>5030054.6448087431</v>
      </c>
      <c r="X28" s="396">
        <f t="shared" si="5"/>
        <v>9204835.1648351643</v>
      </c>
      <c r="Y28" s="396">
        <f t="shared" si="5"/>
        <v>9455300.5464480873</v>
      </c>
      <c r="Z28" s="397">
        <f t="shared" si="5"/>
        <v>9539890.7103825137</v>
      </c>
      <c r="AA28" s="427">
        <f t="shared" si="4"/>
        <v>84</v>
      </c>
      <c r="AB28" s="309">
        <f t="shared" si="2"/>
        <v>59</v>
      </c>
      <c r="AC28" s="309">
        <f t="shared" si="2"/>
        <v>57</v>
      </c>
      <c r="AD28" s="309">
        <f t="shared" si="2"/>
        <v>48</v>
      </c>
      <c r="AE28" s="309">
        <f t="shared" si="2"/>
        <v>54</v>
      </c>
      <c r="AF28" s="309">
        <f t="shared" si="2"/>
        <v>98</v>
      </c>
      <c r="AG28" s="309">
        <f t="shared" si="2"/>
        <v>101</v>
      </c>
      <c r="AH28" s="428">
        <f t="shared" si="2"/>
        <v>102</v>
      </c>
      <c r="AI28" s="168"/>
    </row>
    <row r="29" spans="9:35" x14ac:dyDescent="0.4">
      <c r="I29" s="167"/>
      <c r="K29" s="293"/>
      <c r="L29" s="293"/>
      <c r="M29" s="393" t="s">
        <v>261</v>
      </c>
      <c r="N29" s="313" t="s">
        <v>312</v>
      </c>
      <c r="O29" s="313">
        <v>7</v>
      </c>
      <c r="P29" s="313" t="s">
        <v>252</v>
      </c>
      <c r="Q29" s="394">
        <v>90000</v>
      </c>
      <c r="R29" s="295" t="s">
        <v>258</v>
      </c>
      <c r="S29" s="399">
        <f t="shared" si="5"/>
        <v>579145.29914529924</v>
      </c>
      <c r="T29" s="400">
        <f t="shared" si="5"/>
        <v>311785.71428571426</v>
      </c>
      <c r="U29" s="400">
        <f t="shared" si="5"/>
        <v>310060.97560975607</v>
      </c>
      <c r="V29" s="400">
        <f t="shared" si="5"/>
        <v>358750</v>
      </c>
      <c r="W29" s="400">
        <f t="shared" si="5"/>
        <v>201202.18579234974</v>
      </c>
      <c r="X29" s="400">
        <f t="shared" si="5"/>
        <v>535164.83516483521</v>
      </c>
      <c r="Y29" s="400">
        <f t="shared" si="5"/>
        <v>549726.77595628414</v>
      </c>
      <c r="Z29" s="401">
        <f t="shared" si="5"/>
        <v>554644.80874316941</v>
      </c>
      <c r="AA29" s="429">
        <f t="shared" si="4"/>
        <v>7</v>
      </c>
      <c r="AB29" s="315">
        <f t="shared" si="2"/>
        <v>4</v>
      </c>
      <c r="AC29" s="315">
        <f t="shared" si="2"/>
        <v>4</v>
      </c>
      <c r="AD29" s="315">
        <f t="shared" si="2"/>
        <v>4</v>
      </c>
      <c r="AE29" s="315">
        <f t="shared" si="2"/>
        <v>3</v>
      </c>
      <c r="AF29" s="315">
        <f t="shared" si="2"/>
        <v>6</v>
      </c>
      <c r="AG29" s="315">
        <f t="shared" si="2"/>
        <v>7</v>
      </c>
      <c r="AH29" s="430">
        <f t="shared" si="2"/>
        <v>7</v>
      </c>
      <c r="AI29" s="168"/>
    </row>
    <row r="30" spans="9:35" x14ac:dyDescent="0.4">
      <c r="I30" s="167"/>
      <c r="K30" s="293"/>
      <c r="L30" s="293"/>
      <c r="M30" s="398" t="s">
        <v>20</v>
      </c>
      <c r="N30" s="320" t="s">
        <v>314</v>
      </c>
      <c r="O30" s="320">
        <v>3</v>
      </c>
      <c r="P30" s="321" t="s">
        <v>257</v>
      </c>
      <c r="Q30" s="394">
        <v>18000</v>
      </c>
      <c r="R30" s="295" t="s">
        <v>258</v>
      </c>
      <c r="S30" s="402">
        <f>+S$13*AA56</f>
        <v>130909.09090909091</v>
      </c>
      <c r="T30" s="403">
        <f t="shared" ref="T30:Z30" si="6">+T$13*AB56</f>
        <v>37894.73684210526</v>
      </c>
      <c r="U30" s="403">
        <f t="shared" si="6"/>
        <v>91935.483870967742</v>
      </c>
      <c r="V30" s="403">
        <f t="shared" si="6"/>
        <v>166666.66666666666</v>
      </c>
      <c r="W30" s="403">
        <f t="shared" si="6"/>
        <v>248611.11111111112</v>
      </c>
      <c r="X30" s="403">
        <f t="shared" si="6"/>
        <v>821739.13043478259</v>
      </c>
      <c r="Y30" s="403">
        <f t="shared" si="6"/>
        <v>745116.27906976745</v>
      </c>
      <c r="Z30" s="404">
        <f t="shared" si="6"/>
        <v>677209.30232558143</v>
      </c>
      <c r="AA30" s="431">
        <f t="shared" si="4"/>
        <v>8</v>
      </c>
      <c r="AB30" s="432">
        <f t="shared" si="2"/>
        <v>3</v>
      </c>
      <c r="AC30" s="432">
        <f t="shared" si="2"/>
        <v>6</v>
      </c>
      <c r="AD30" s="432">
        <f t="shared" si="2"/>
        <v>10</v>
      </c>
      <c r="AE30" s="432">
        <f t="shared" si="2"/>
        <v>14</v>
      </c>
      <c r="AF30" s="432">
        <f t="shared" si="2"/>
        <v>46</v>
      </c>
      <c r="AG30" s="432">
        <f t="shared" si="2"/>
        <v>42</v>
      </c>
      <c r="AH30" s="433">
        <f t="shared" si="2"/>
        <v>38</v>
      </c>
      <c r="AI30" s="168"/>
    </row>
    <row r="31" spans="9:35" x14ac:dyDescent="0.4">
      <c r="I31" s="167"/>
      <c r="K31" s="293"/>
      <c r="L31" s="293"/>
      <c r="M31" s="398" t="s">
        <v>21</v>
      </c>
      <c r="N31" s="320" t="s">
        <v>314</v>
      </c>
      <c r="O31" s="320">
        <v>3</v>
      </c>
      <c r="P31" s="321" t="s">
        <v>257</v>
      </c>
      <c r="Q31" s="394">
        <v>12000</v>
      </c>
      <c r="R31" s="295" t="s">
        <v>258</v>
      </c>
      <c r="S31" s="395">
        <f t="shared" ref="S31:Z33" si="7">+S$13*AA57</f>
        <v>294545.45454545459</v>
      </c>
      <c r="T31" s="396">
        <f t="shared" si="7"/>
        <v>530526.31578947371</v>
      </c>
      <c r="U31" s="396">
        <f t="shared" si="7"/>
        <v>753870.9677419354</v>
      </c>
      <c r="V31" s="396">
        <f t="shared" si="7"/>
        <v>833333.33333333326</v>
      </c>
      <c r="W31" s="396">
        <f t="shared" si="7"/>
        <v>0</v>
      </c>
      <c r="X31" s="396">
        <f t="shared" si="7"/>
        <v>0</v>
      </c>
      <c r="Y31" s="396">
        <f t="shared" si="7"/>
        <v>0</v>
      </c>
      <c r="Z31" s="397">
        <f t="shared" si="7"/>
        <v>0</v>
      </c>
      <c r="AA31" s="427">
        <f t="shared" si="4"/>
        <v>25</v>
      </c>
      <c r="AB31" s="309">
        <f t="shared" si="2"/>
        <v>45</v>
      </c>
      <c r="AC31" s="309">
        <f t="shared" si="2"/>
        <v>63</v>
      </c>
      <c r="AD31" s="309">
        <f t="shared" si="2"/>
        <v>70</v>
      </c>
      <c r="AE31" s="309">
        <f t="shared" si="2"/>
        <v>0</v>
      </c>
      <c r="AF31" s="309">
        <f t="shared" si="2"/>
        <v>0</v>
      </c>
      <c r="AG31" s="309">
        <f t="shared" si="2"/>
        <v>0</v>
      </c>
      <c r="AH31" s="428">
        <f t="shared" si="2"/>
        <v>0</v>
      </c>
      <c r="AI31" s="168"/>
    </row>
    <row r="32" spans="9:35" x14ac:dyDescent="0.4">
      <c r="I32" s="167"/>
      <c r="K32" s="293"/>
      <c r="L32" s="293"/>
      <c r="M32" s="398" t="s">
        <v>262</v>
      </c>
      <c r="N32" s="320" t="s">
        <v>314</v>
      </c>
      <c r="O32" s="320">
        <v>3</v>
      </c>
      <c r="P32" s="320" t="s">
        <v>252</v>
      </c>
      <c r="Q32" s="394">
        <v>100000</v>
      </c>
      <c r="R32" s="295" t="s">
        <v>258</v>
      </c>
      <c r="S32" s="395">
        <f t="shared" si="7"/>
        <v>294545.45454545459</v>
      </c>
      <c r="T32" s="396">
        <f t="shared" si="7"/>
        <v>151578.94736842104</v>
      </c>
      <c r="U32" s="396">
        <f t="shared" si="7"/>
        <v>294193.54838709679</v>
      </c>
      <c r="V32" s="396">
        <f t="shared" si="7"/>
        <v>350000</v>
      </c>
      <c r="W32" s="396">
        <f t="shared" si="7"/>
        <v>1541388.888888889</v>
      </c>
      <c r="X32" s="396">
        <f t="shared" si="7"/>
        <v>2958260.8695652173</v>
      </c>
      <c r="Y32" s="396">
        <f t="shared" si="7"/>
        <v>2814883.7209302322</v>
      </c>
      <c r="Z32" s="397">
        <f t="shared" si="7"/>
        <v>2962790.6976744188</v>
      </c>
      <c r="AA32" s="427">
        <f t="shared" si="4"/>
        <v>3</v>
      </c>
      <c r="AB32" s="309">
        <f t="shared" si="2"/>
        <v>2</v>
      </c>
      <c r="AC32" s="309">
        <f t="shared" si="2"/>
        <v>3</v>
      </c>
      <c r="AD32" s="309">
        <f t="shared" si="2"/>
        <v>4</v>
      </c>
      <c r="AE32" s="309">
        <f t="shared" si="2"/>
        <v>16</v>
      </c>
      <c r="AF32" s="309">
        <f t="shared" si="2"/>
        <v>30</v>
      </c>
      <c r="AG32" s="309">
        <f t="shared" si="2"/>
        <v>29</v>
      </c>
      <c r="AH32" s="428">
        <f t="shared" si="2"/>
        <v>30</v>
      </c>
      <c r="AI32" s="168"/>
    </row>
    <row r="33" spans="9:35" x14ac:dyDescent="0.4">
      <c r="I33" s="167"/>
      <c r="K33" s="293"/>
      <c r="L33" s="293"/>
      <c r="M33" s="398" t="s">
        <v>264</v>
      </c>
      <c r="N33" s="305" t="s">
        <v>314</v>
      </c>
      <c r="O33" s="305">
        <v>3</v>
      </c>
      <c r="P33" s="313" t="s">
        <v>257</v>
      </c>
      <c r="Q33" s="394">
        <v>15000</v>
      </c>
      <c r="R33" s="295" t="s">
        <v>258</v>
      </c>
      <c r="S33" s="395">
        <f t="shared" si="7"/>
        <v>0</v>
      </c>
      <c r="T33" s="396">
        <f t="shared" si="7"/>
        <v>0</v>
      </c>
      <c r="U33" s="396">
        <f t="shared" si="7"/>
        <v>0</v>
      </c>
      <c r="V33" s="396">
        <f t="shared" si="7"/>
        <v>0</v>
      </c>
      <c r="W33" s="396">
        <f t="shared" si="7"/>
        <v>0</v>
      </c>
      <c r="X33" s="396">
        <f t="shared" si="7"/>
        <v>0</v>
      </c>
      <c r="Y33" s="396">
        <f t="shared" si="7"/>
        <v>0</v>
      </c>
      <c r="Z33" s="397">
        <f t="shared" si="7"/>
        <v>0</v>
      </c>
      <c r="AA33" s="427">
        <f t="shared" si="4"/>
        <v>0</v>
      </c>
      <c r="AB33" s="309">
        <f t="shared" si="2"/>
        <v>0</v>
      </c>
      <c r="AC33" s="309">
        <f t="shared" si="2"/>
        <v>0</v>
      </c>
      <c r="AD33" s="309">
        <f t="shared" si="2"/>
        <v>0</v>
      </c>
      <c r="AE33" s="309">
        <f t="shared" si="2"/>
        <v>0</v>
      </c>
      <c r="AF33" s="309">
        <f t="shared" si="2"/>
        <v>0</v>
      </c>
      <c r="AG33" s="309">
        <f t="shared" si="2"/>
        <v>0</v>
      </c>
      <c r="AH33" s="428">
        <f t="shared" si="2"/>
        <v>0</v>
      </c>
      <c r="AI33" s="168"/>
    </row>
    <row r="34" spans="9:35" x14ac:dyDescent="0.4">
      <c r="I34" s="167"/>
      <c r="K34" s="293"/>
      <c r="L34" s="293"/>
      <c r="M34" s="434" t="s">
        <v>265</v>
      </c>
      <c r="N34" s="313" t="s">
        <v>315</v>
      </c>
      <c r="O34" s="313">
        <v>4</v>
      </c>
      <c r="P34" s="305" t="s">
        <v>257</v>
      </c>
      <c r="Q34" s="394">
        <v>35000</v>
      </c>
      <c r="R34" s="295" t="s">
        <v>258</v>
      </c>
      <c r="S34" s="399">
        <f>+S$14*AA60</f>
        <v>340000</v>
      </c>
      <c r="T34" s="400">
        <f t="shared" ref="T34:Z34" si="8">+T$14*AB60</f>
        <v>800000</v>
      </c>
      <c r="U34" s="400">
        <f t="shared" si="8"/>
        <v>800000</v>
      </c>
      <c r="V34" s="400">
        <f t="shared" si="8"/>
        <v>1500000</v>
      </c>
      <c r="W34" s="400">
        <f t="shared" si="8"/>
        <v>1000000</v>
      </c>
      <c r="X34" s="400">
        <f t="shared" si="8"/>
        <v>1500000</v>
      </c>
      <c r="Y34" s="400">
        <f t="shared" si="8"/>
        <v>1700000</v>
      </c>
      <c r="Z34" s="401">
        <f t="shared" si="8"/>
        <v>1900000</v>
      </c>
      <c r="AA34" s="429">
        <f t="shared" si="4"/>
        <v>10</v>
      </c>
      <c r="AB34" s="315">
        <f t="shared" si="2"/>
        <v>23</v>
      </c>
      <c r="AC34" s="315">
        <f t="shared" si="2"/>
        <v>23</v>
      </c>
      <c r="AD34" s="315">
        <f t="shared" si="2"/>
        <v>43</v>
      </c>
      <c r="AE34" s="315">
        <f t="shared" si="2"/>
        <v>29</v>
      </c>
      <c r="AF34" s="315">
        <f t="shared" si="2"/>
        <v>43</v>
      </c>
      <c r="AG34" s="315">
        <f t="shared" si="2"/>
        <v>49</v>
      </c>
      <c r="AH34" s="430">
        <f t="shared" si="2"/>
        <v>55</v>
      </c>
      <c r="AI34" s="168"/>
    </row>
    <row r="35" spans="9:35" x14ac:dyDescent="0.4">
      <c r="I35" s="167"/>
      <c r="K35" s="293"/>
      <c r="L35" s="293"/>
      <c r="M35" s="434" t="s">
        <v>330</v>
      </c>
      <c r="N35" s="313" t="s">
        <v>315</v>
      </c>
      <c r="O35" s="313">
        <v>4</v>
      </c>
      <c r="P35" s="320" t="s">
        <v>252</v>
      </c>
      <c r="Q35" s="394">
        <v>100000</v>
      </c>
      <c r="R35" s="295" t="s">
        <v>258</v>
      </c>
      <c r="S35" s="402">
        <f t="shared" ref="S35:Z35" si="9">+S$14*AA61</f>
        <v>0</v>
      </c>
      <c r="T35" s="403">
        <f t="shared" si="9"/>
        <v>0</v>
      </c>
      <c r="U35" s="403">
        <f t="shared" si="9"/>
        <v>0</v>
      </c>
      <c r="V35" s="403">
        <f t="shared" si="9"/>
        <v>0</v>
      </c>
      <c r="W35" s="403">
        <f t="shared" si="9"/>
        <v>0</v>
      </c>
      <c r="X35" s="403">
        <f t="shared" si="9"/>
        <v>0</v>
      </c>
      <c r="Y35" s="403">
        <f t="shared" si="9"/>
        <v>0</v>
      </c>
      <c r="Z35" s="404">
        <f t="shared" si="9"/>
        <v>0</v>
      </c>
      <c r="AA35" s="435">
        <f t="shared" si="4"/>
        <v>0</v>
      </c>
      <c r="AB35" s="436">
        <f t="shared" si="2"/>
        <v>0</v>
      </c>
      <c r="AC35" s="436">
        <f t="shared" si="2"/>
        <v>0</v>
      </c>
      <c r="AD35" s="436">
        <f t="shared" si="2"/>
        <v>0</v>
      </c>
      <c r="AE35" s="436">
        <f t="shared" si="2"/>
        <v>0</v>
      </c>
      <c r="AF35" s="436">
        <f t="shared" si="2"/>
        <v>0</v>
      </c>
      <c r="AG35" s="436">
        <f t="shared" si="2"/>
        <v>0</v>
      </c>
      <c r="AH35" s="437">
        <f t="shared" si="2"/>
        <v>0</v>
      </c>
      <c r="AI35" s="168"/>
    </row>
    <row r="36" spans="9:35" x14ac:dyDescent="0.4">
      <c r="I36" s="167"/>
      <c r="K36" s="293"/>
      <c r="L36" s="293"/>
      <c r="M36" s="304" t="s">
        <v>316</v>
      </c>
      <c r="N36" s="313" t="s">
        <v>317</v>
      </c>
      <c r="O36" s="313">
        <v>6</v>
      </c>
      <c r="P36" s="305" t="s">
        <v>257</v>
      </c>
      <c r="Q36" s="394">
        <v>35000</v>
      </c>
      <c r="R36" s="295" t="s">
        <v>258</v>
      </c>
      <c r="S36" s="399">
        <f>+S15</f>
        <v>0</v>
      </c>
      <c r="T36" s="400">
        <f t="shared" ref="T36:Z36" si="10">+T15</f>
        <v>0</v>
      </c>
      <c r="U36" s="400">
        <f t="shared" si="10"/>
        <v>0</v>
      </c>
      <c r="V36" s="400">
        <f t="shared" si="10"/>
        <v>0</v>
      </c>
      <c r="W36" s="400">
        <f t="shared" si="10"/>
        <v>0</v>
      </c>
      <c r="X36" s="400">
        <f t="shared" si="10"/>
        <v>0</v>
      </c>
      <c r="Y36" s="400">
        <f t="shared" si="10"/>
        <v>0</v>
      </c>
      <c r="Z36" s="401">
        <f t="shared" si="10"/>
        <v>0</v>
      </c>
      <c r="AA36" s="429">
        <f t="shared" si="4"/>
        <v>0</v>
      </c>
      <c r="AB36" s="315">
        <f t="shared" si="2"/>
        <v>0</v>
      </c>
      <c r="AC36" s="315">
        <f t="shared" si="2"/>
        <v>0</v>
      </c>
      <c r="AD36" s="315">
        <f t="shared" si="2"/>
        <v>0</v>
      </c>
      <c r="AE36" s="315">
        <f t="shared" si="2"/>
        <v>0</v>
      </c>
      <c r="AF36" s="315">
        <f t="shared" si="2"/>
        <v>0</v>
      </c>
      <c r="AG36" s="315">
        <f t="shared" si="2"/>
        <v>0</v>
      </c>
      <c r="AH36" s="430">
        <f t="shared" si="2"/>
        <v>0</v>
      </c>
      <c r="AI36" s="168"/>
    </row>
    <row r="37" spans="9:35" x14ac:dyDescent="0.4">
      <c r="I37" s="167"/>
      <c r="K37" s="293"/>
      <c r="L37" s="293"/>
      <c r="M37" s="405" t="s">
        <v>22</v>
      </c>
      <c r="N37" s="305" t="s">
        <v>319</v>
      </c>
      <c r="O37" s="305">
        <v>2</v>
      </c>
      <c r="P37" s="320" t="s">
        <v>257</v>
      </c>
      <c r="Q37" s="394">
        <v>26000</v>
      </c>
      <c r="R37" s="295" t="s">
        <v>258</v>
      </c>
      <c r="S37" s="402">
        <f>+S$16*AA63</f>
        <v>273978.49462365586</v>
      </c>
      <c r="T37" s="403">
        <f t="shared" ref="T37:Z37" si="11">+T$16*AB63</f>
        <v>0</v>
      </c>
      <c r="U37" s="403">
        <f t="shared" si="11"/>
        <v>33333.333333333328</v>
      </c>
      <c r="V37" s="403">
        <f t="shared" si="11"/>
        <v>212500</v>
      </c>
      <c r="W37" s="403">
        <f t="shared" si="11"/>
        <v>544000</v>
      </c>
      <c r="X37" s="403">
        <f t="shared" si="11"/>
        <v>550000</v>
      </c>
      <c r="Y37" s="403">
        <f t="shared" si="11"/>
        <v>715416.66666666674</v>
      </c>
      <c r="Z37" s="404">
        <f t="shared" si="11"/>
        <v>681739.13043478259</v>
      </c>
      <c r="AA37" s="431">
        <f t="shared" si="4"/>
        <v>11</v>
      </c>
      <c r="AB37" s="432">
        <f t="shared" si="2"/>
        <v>0</v>
      </c>
      <c r="AC37" s="432">
        <f t="shared" si="2"/>
        <v>2</v>
      </c>
      <c r="AD37" s="432">
        <f t="shared" si="2"/>
        <v>9</v>
      </c>
      <c r="AE37" s="432">
        <f t="shared" si="2"/>
        <v>21</v>
      </c>
      <c r="AF37" s="432">
        <f t="shared" si="2"/>
        <v>22</v>
      </c>
      <c r="AG37" s="432">
        <f t="shared" si="2"/>
        <v>28</v>
      </c>
      <c r="AH37" s="433">
        <f t="shared" si="2"/>
        <v>27</v>
      </c>
      <c r="AI37" s="168"/>
    </row>
    <row r="38" spans="9:35" x14ac:dyDescent="0.4">
      <c r="I38" s="167"/>
      <c r="K38" s="293"/>
      <c r="L38" s="293"/>
      <c r="M38" s="405" t="s">
        <v>267</v>
      </c>
      <c r="N38" s="305" t="s">
        <v>319</v>
      </c>
      <c r="O38" s="305">
        <v>2</v>
      </c>
      <c r="P38" s="313" t="s">
        <v>257</v>
      </c>
      <c r="Q38" s="394">
        <v>13000</v>
      </c>
      <c r="R38" s="295" t="s">
        <v>258</v>
      </c>
      <c r="S38" s="395">
        <f t="shared" ref="S38:Z39" si="12">+S$16*AA64</f>
        <v>695483.87096774194</v>
      </c>
      <c r="T38" s="396">
        <f t="shared" si="12"/>
        <v>100000</v>
      </c>
      <c r="U38" s="396">
        <f t="shared" si="12"/>
        <v>133333.33333333331</v>
      </c>
      <c r="V38" s="396">
        <f t="shared" si="12"/>
        <v>100000</v>
      </c>
      <c r="W38" s="396">
        <f t="shared" si="12"/>
        <v>0</v>
      </c>
      <c r="X38" s="396">
        <f t="shared" si="12"/>
        <v>0</v>
      </c>
      <c r="Y38" s="396">
        <f t="shared" si="12"/>
        <v>0</v>
      </c>
      <c r="Z38" s="397">
        <f t="shared" si="12"/>
        <v>0</v>
      </c>
      <c r="AA38" s="427">
        <f t="shared" si="4"/>
        <v>54</v>
      </c>
      <c r="AB38" s="309">
        <f t="shared" si="2"/>
        <v>8</v>
      </c>
      <c r="AC38" s="309">
        <f t="shared" si="2"/>
        <v>11</v>
      </c>
      <c r="AD38" s="309">
        <f t="shared" si="2"/>
        <v>8</v>
      </c>
      <c r="AE38" s="309">
        <f t="shared" si="2"/>
        <v>0</v>
      </c>
      <c r="AF38" s="309">
        <f t="shared" si="2"/>
        <v>0</v>
      </c>
      <c r="AG38" s="309">
        <f t="shared" si="2"/>
        <v>0</v>
      </c>
      <c r="AH38" s="428">
        <f t="shared" si="2"/>
        <v>0</v>
      </c>
      <c r="AI38" s="168"/>
    </row>
    <row r="39" spans="9:35" x14ac:dyDescent="0.4">
      <c r="I39" s="167"/>
      <c r="K39" s="293"/>
      <c r="L39" s="293"/>
      <c r="M39" s="405" t="s">
        <v>268</v>
      </c>
      <c r="N39" s="330" t="s">
        <v>319</v>
      </c>
      <c r="O39" s="330">
        <v>2</v>
      </c>
      <c r="P39" s="295" t="s">
        <v>252</v>
      </c>
      <c r="Q39" s="394">
        <v>100000</v>
      </c>
      <c r="R39" s="295" t="s">
        <v>258</v>
      </c>
      <c r="S39" s="395">
        <f t="shared" si="12"/>
        <v>10537.634408602151</v>
      </c>
      <c r="T39" s="396">
        <f t="shared" si="12"/>
        <v>0</v>
      </c>
      <c r="U39" s="396">
        <f t="shared" si="12"/>
        <v>33333.333333333328</v>
      </c>
      <c r="V39" s="396">
        <f t="shared" si="12"/>
        <v>87500</v>
      </c>
      <c r="W39" s="396">
        <f t="shared" si="12"/>
        <v>136000</v>
      </c>
      <c r="X39" s="396">
        <f t="shared" si="12"/>
        <v>350000</v>
      </c>
      <c r="Y39" s="396">
        <f t="shared" si="12"/>
        <v>294583.33333333337</v>
      </c>
      <c r="Z39" s="397">
        <f t="shared" si="12"/>
        <v>298260.86956521741</v>
      </c>
      <c r="AA39" s="427">
        <f t="shared" si="4"/>
        <v>1</v>
      </c>
      <c r="AB39" s="309">
        <f t="shared" si="2"/>
        <v>0</v>
      </c>
      <c r="AC39" s="309">
        <f t="shared" si="2"/>
        <v>1</v>
      </c>
      <c r="AD39" s="309">
        <f t="shared" si="2"/>
        <v>1</v>
      </c>
      <c r="AE39" s="309">
        <f t="shared" si="2"/>
        <v>2</v>
      </c>
      <c r="AF39" s="309">
        <f t="shared" si="2"/>
        <v>4</v>
      </c>
      <c r="AG39" s="309">
        <f t="shared" si="2"/>
        <v>3</v>
      </c>
      <c r="AH39" s="428">
        <f t="shared" si="2"/>
        <v>3</v>
      </c>
      <c r="AI39" s="168"/>
    </row>
    <row r="40" spans="9:35" x14ac:dyDescent="0.4">
      <c r="I40" s="167"/>
      <c r="K40" s="293"/>
      <c r="L40" s="293"/>
      <c r="M40" s="406" t="s">
        <v>270</v>
      </c>
      <c r="N40" s="330" t="s">
        <v>321</v>
      </c>
      <c r="O40" s="330">
        <v>1</v>
      </c>
      <c r="P40" s="330" t="s">
        <v>257</v>
      </c>
      <c r="Q40" s="394">
        <v>20000</v>
      </c>
      <c r="R40" s="295" t="s">
        <v>258</v>
      </c>
      <c r="S40" s="395">
        <f>+S$17*AA66</f>
        <v>600000</v>
      </c>
      <c r="T40" s="396">
        <f t="shared" ref="T40:Z40" si="13">+T$17*AB66</f>
        <v>736842.10526315786</v>
      </c>
      <c r="U40" s="396">
        <f t="shared" si="13"/>
        <v>711111.11111111112</v>
      </c>
      <c r="V40" s="396">
        <f t="shared" si="13"/>
        <v>778846.15384615387</v>
      </c>
      <c r="W40" s="396">
        <f t="shared" si="13"/>
        <v>1140350.8771929825</v>
      </c>
      <c r="X40" s="396">
        <f t="shared" si="13"/>
        <v>1657894.7368421054</v>
      </c>
      <c r="Y40" s="396">
        <f t="shared" si="13"/>
        <v>1800000</v>
      </c>
      <c r="Z40" s="397">
        <f t="shared" si="13"/>
        <v>1928571.4285714286</v>
      </c>
      <c r="AA40" s="427">
        <f t="shared" si="4"/>
        <v>30</v>
      </c>
      <c r="AB40" s="309">
        <f t="shared" si="2"/>
        <v>37</v>
      </c>
      <c r="AC40" s="309">
        <f t="shared" si="2"/>
        <v>36</v>
      </c>
      <c r="AD40" s="309">
        <f t="shared" si="2"/>
        <v>39</v>
      </c>
      <c r="AE40" s="309">
        <f t="shared" si="2"/>
        <v>58</v>
      </c>
      <c r="AF40" s="309">
        <f t="shared" si="2"/>
        <v>83</v>
      </c>
      <c r="AG40" s="309">
        <f t="shared" si="2"/>
        <v>90</v>
      </c>
      <c r="AH40" s="428">
        <f t="shared" si="2"/>
        <v>97</v>
      </c>
      <c r="AI40" s="168"/>
    </row>
    <row r="41" spans="9:35" x14ac:dyDescent="0.4">
      <c r="I41" s="167"/>
      <c r="K41" s="293"/>
      <c r="L41" s="293"/>
      <c r="M41" s="406" t="s">
        <v>273</v>
      </c>
      <c r="N41" s="330" t="s">
        <v>321</v>
      </c>
      <c r="O41" s="330">
        <v>1</v>
      </c>
      <c r="P41" s="295" t="s">
        <v>252</v>
      </c>
      <c r="Q41" s="394">
        <v>100000</v>
      </c>
      <c r="R41" s="295" t="s">
        <v>258</v>
      </c>
      <c r="S41" s="395">
        <f t="shared" ref="S41:Z41" si="14">+S$17*AA67</f>
        <v>0</v>
      </c>
      <c r="T41" s="396">
        <f t="shared" si="14"/>
        <v>63157.8947368421</v>
      </c>
      <c r="U41" s="396">
        <f t="shared" si="14"/>
        <v>88888.888888888891</v>
      </c>
      <c r="V41" s="396">
        <f t="shared" si="14"/>
        <v>121153.84615384614</v>
      </c>
      <c r="W41" s="396">
        <f t="shared" si="14"/>
        <v>159649.12280701753</v>
      </c>
      <c r="X41" s="396">
        <f t="shared" si="14"/>
        <v>442105.26315789472</v>
      </c>
      <c r="Y41" s="396">
        <f t="shared" si="14"/>
        <v>600000</v>
      </c>
      <c r="Z41" s="397">
        <f t="shared" si="14"/>
        <v>771428.57142857136</v>
      </c>
      <c r="AA41" s="427">
        <f t="shared" si="4"/>
        <v>0</v>
      </c>
      <c r="AB41" s="309">
        <f t="shared" si="2"/>
        <v>1</v>
      </c>
      <c r="AC41" s="309">
        <f t="shared" si="2"/>
        <v>1</v>
      </c>
      <c r="AD41" s="309">
        <f t="shared" si="2"/>
        <v>2</v>
      </c>
      <c r="AE41" s="309">
        <f t="shared" si="2"/>
        <v>2</v>
      </c>
      <c r="AF41" s="309">
        <f t="shared" si="2"/>
        <v>5</v>
      </c>
      <c r="AG41" s="309">
        <f t="shared" si="2"/>
        <v>6</v>
      </c>
      <c r="AH41" s="428">
        <f t="shared" si="2"/>
        <v>8</v>
      </c>
      <c r="AI41" s="168"/>
    </row>
    <row r="42" spans="9:35" x14ac:dyDescent="0.4">
      <c r="I42" s="167"/>
      <c r="K42" s="293"/>
      <c r="L42" s="293"/>
      <c r="M42" s="407" t="s">
        <v>275</v>
      </c>
      <c r="N42" s="330" t="s">
        <v>323</v>
      </c>
      <c r="O42" s="330">
        <v>5</v>
      </c>
      <c r="P42" s="330" t="s">
        <v>257</v>
      </c>
      <c r="Q42" s="394">
        <v>18000</v>
      </c>
      <c r="R42" s="295" t="s">
        <v>258</v>
      </c>
      <c r="S42" s="395">
        <f>+S$18*AA68</f>
        <v>0</v>
      </c>
      <c r="T42" s="396">
        <f t="shared" ref="T42:Z42" si="15">+T$18*AB68</f>
        <v>0</v>
      </c>
      <c r="U42" s="396">
        <f t="shared" si="15"/>
        <v>0</v>
      </c>
      <c r="V42" s="396">
        <f t="shared" si="15"/>
        <v>0</v>
      </c>
      <c r="W42" s="396">
        <f t="shared" si="15"/>
        <v>0</v>
      </c>
      <c r="X42" s="396">
        <f t="shared" si="15"/>
        <v>0</v>
      </c>
      <c r="Y42" s="396">
        <f t="shared" si="15"/>
        <v>0</v>
      </c>
      <c r="Z42" s="397">
        <f t="shared" si="15"/>
        <v>0</v>
      </c>
      <c r="AA42" s="427">
        <f t="shared" si="4"/>
        <v>0</v>
      </c>
      <c r="AB42" s="309">
        <f t="shared" si="2"/>
        <v>0</v>
      </c>
      <c r="AC42" s="309">
        <f t="shared" si="2"/>
        <v>0</v>
      </c>
      <c r="AD42" s="309">
        <f t="shared" si="2"/>
        <v>0</v>
      </c>
      <c r="AE42" s="309">
        <f t="shared" si="2"/>
        <v>0</v>
      </c>
      <c r="AF42" s="309">
        <f t="shared" si="2"/>
        <v>0</v>
      </c>
      <c r="AG42" s="309">
        <f t="shared" si="2"/>
        <v>0</v>
      </c>
      <c r="AH42" s="428">
        <f t="shared" si="2"/>
        <v>0</v>
      </c>
      <c r="AI42" s="168"/>
    </row>
    <row r="43" spans="9:35" x14ac:dyDescent="0.4">
      <c r="I43" s="167"/>
      <c r="K43" s="293"/>
      <c r="L43" s="293"/>
      <c r="M43" s="407" t="s">
        <v>276</v>
      </c>
      <c r="N43" s="330" t="s">
        <v>323</v>
      </c>
      <c r="O43" s="330">
        <v>5</v>
      </c>
      <c r="P43" s="330" t="s">
        <v>257</v>
      </c>
      <c r="Q43" s="394">
        <v>12000</v>
      </c>
      <c r="R43" s="295" t="s">
        <v>258</v>
      </c>
      <c r="S43" s="395">
        <f t="shared" ref="S43:Z44" si="16">+S$18*AA69</f>
        <v>0</v>
      </c>
      <c r="T43" s="396">
        <f t="shared" si="16"/>
        <v>0</v>
      </c>
      <c r="U43" s="396">
        <f t="shared" si="16"/>
        <v>0</v>
      </c>
      <c r="V43" s="396">
        <f t="shared" si="16"/>
        <v>0</v>
      </c>
      <c r="W43" s="396">
        <f t="shared" si="16"/>
        <v>0</v>
      </c>
      <c r="X43" s="396">
        <f t="shared" si="16"/>
        <v>0</v>
      </c>
      <c r="Y43" s="396">
        <f t="shared" si="16"/>
        <v>0</v>
      </c>
      <c r="Z43" s="397">
        <f t="shared" si="16"/>
        <v>0</v>
      </c>
      <c r="AA43" s="427">
        <f t="shared" si="4"/>
        <v>0</v>
      </c>
      <c r="AB43" s="309">
        <f t="shared" si="2"/>
        <v>0</v>
      </c>
      <c r="AC43" s="309">
        <f t="shared" si="2"/>
        <v>0</v>
      </c>
      <c r="AD43" s="309">
        <f t="shared" si="2"/>
        <v>0</v>
      </c>
      <c r="AE43" s="309">
        <f t="shared" si="2"/>
        <v>0</v>
      </c>
      <c r="AF43" s="309">
        <f t="shared" si="2"/>
        <v>0</v>
      </c>
      <c r="AG43" s="309">
        <f t="shared" si="2"/>
        <v>0</v>
      </c>
      <c r="AH43" s="428">
        <f t="shared" si="2"/>
        <v>0</v>
      </c>
      <c r="AI43" s="168"/>
    </row>
    <row r="44" spans="9:35" x14ac:dyDescent="0.4">
      <c r="I44" s="167"/>
      <c r="K44" s="293"/>
      <c r="L44" s="293"/>
      <c r="M44" s="407" t="s">
        <v>277</v>
      </c>
      <c r="N44" s="330" t="s">
        <v>323</v>
      </c>
      <c r="O44" s="330">
        <v>5</v>
      </c>
      <c r="P44" s="330" t="s">
        <v>257</v>
      </c>
      <c r="Q44" s="438">
        <v>15000</v>
      </c>
      <c r="R44" s="295" t="s">
        <v>258</v>
      </c>
      <c r="S44" s="395">
        <f t="shared" si="16"/>
        <v>0</v>
      </c>
      <c r="T44" s="396">
        <f t="shared" si="16"/>
        <v>0</v>
      </c>
      <c r="U44" s="396">
        <f t="shared" si="16"/>
        <v>0</v>
      </c>
      <c r="V44" s="396">
        <f t="shared" si="16"/>
        <v>0</v>
      </c>
      <c r="W44" s="396">
        <f t="shared" si="16"/>
        <v>0</v>
      </c>
      <c r="X44" s="396">
        <f t="shared" si="16"/>
        <v>0</v>
      </c>
      <c r="Y44" s="396">
        <f t="shared" si="16"/>
        <v>0</v>
      </c>
      <c r="Z44" s="397">
        <f t="shared" si="16"/>
        <v>0</v>
      </c>
      <c r="AA44" s="427">
        <f t="shared" si="4"/>
        <v>0</v>
      </c>
      <c r="AB44" s="309">
        <f t="shared" si="2"/>
        <v>0</v>
      </c>
      <c r="AC44" s="309">
        <f t="shared" si="2"/>
        <v>0</v>
      </c>
      <c r="AD44" s="309">
        <f t="shared" si="2"/>
        <v>0</v>
      </c>
      <c r="AE44" s="309">
        <f t="shared" si="2"/>
        <v>0</v>
      </c>
      <c r="AF44" s="309">
        <f t="shared" si="2"/>
        <v>0</v>
      </c>
      <c r="AG44" s="309">
        <f t="shared" si="2"/>
        <v>0</v>
      </c>
      <c r="AH44" s="428">
        <f t="shared" si="2"/>
        <v>0</v>
      </c>
      <c r="AI44" s="168"/>
    </row>
    <row r="45" spans="9:35" ht="19.2" x14ac:dyDescent="0.4">
      <c r="I45" s="167"/>
      <c r="K45" s="332"/>
      <c r="L45" s="334"/>
      <c r="M45" s="408" t="s">
        <v>324</v>
      </c>
      <c r="N45" s="409" t="s">
        <v>282</v>
      </c>
      <c r="O45" s="409" t="s">
        <v>282</v>
      </c>
      <c r="P45" s="409" t="s">
        <v>257</v>
      </c>
      <c r="Q45" s="410" t="s">
        <v>283</v>
      </c>
      <c r="R45" s="411" t="s">
        <v>253</v>
      </c>
      <c r="S45" s="439"/>
      <c r="T45" s="440"/>
      <c r="U45" s="440"/>
      <c r="V45" s="440"/>
      <c r="W45" s="440"/>
      <c r="X45" s="440"/>
      <c r="Y45" s="440"/>
      <c r="Z45" s="441"/>
      <c r="AA45" s="442">
        <f>SUM(AA26:AA44)</f>
        <v>277</v>
      </c>
      <c r="AB45" s="443">
        <f t="shared" ref="AB45:AH45" si="17">SUM(AB26:AB44)</f>
        <v>226</v>
      </c>
      <c r="AC45" s="443">
        <f t="shared" si="17"/>
        <v>248</v>
      </c>
      <c r="AD45" s="443">
        <f t="shared" si="17"/>
        <v>274</v>
      </c>
      <c r="AE45" s="443">
        <f t="shared" si="17"/>
        <v>240</v>
      </c>
      <c r="AF45" s="443">
        <f t="shared" si="17"/>
        <v>414</v>
      </c>
      <c r="AG45" s="443">
        <f t="shared" si="17"/>
        <v>434</v>
      </c>
      <c r="AH45" s="444">
        <f t="shared" si="17"/>
        <v>446</v>
      </c>
      <c r="AI45" s="168"/>
    </row>
    <row r="46" spans="9:35" ht="18" thickBot="1" x14ac:dyDescent="0.45">
      <c r="I46" s="167"/>
      <c r="K46" s="346"/>
      <c r="L46" s="347"/>
      <c r="M46" s="348"/>
      <c r="N46" s="349" t="s">
        <v>285</v>
      </c>
      <c r="O46" s="349" t="s">
        <v>285</v>
      </c>
      <c r="P46" s="349"/>
      <c r="Q46" s="415" t="s">
        <v>286</v>
      </c>
      <c r="R46" s="416" t="s">
        <v>253</v>
      </c>
      <c r="S46" s="417">
        <f>SUM(S26:S44)</f>
        <v>15210000.000000004</v>
      </c>
      <c r="T46" s="418">
        <f t="shared" ref="T46:Z46" si="18">SUM(T26:T44)</f>
        <v>12440000</v>
      </c>
      <c r="U46" s="418">
        <f t="shared" si="18"/>
        <v>12490000.000000002</v>
      </c>
      <c r="V46" s="418">
        <f t="shared" si="18"/>
        <v>12470000</v>
      </c>
      <c r="W46" s="418">
        <f t="shared" si="18"/>
        <v>14030000</v>
      </c>
      <c r="X46" s="418">
        <f t="shared" si="18"/>
        <v>25719999.999999996</v>
      </c>
      <c r="Y46" s="418">
        <f t="shared" si="18"/>
        <v>26430000</v>
      </c>
      <c r="Z46" s="419">
        <f t="shared" si="18"/>
        <v>27069999.999999996</v>
      </c>
      <c r="AA46" s="417">
        <f>SUMPRODUCT($Q$26:$Q$44,AA26:AA44)</f>
        <v>15498000</v>
      </c>
      <c r="AB46" s="418">
        <f t="shared" ref="AB46:AH46" si="19">SUMPRODUCT($Q$26:$Q$44,AB26:AB44)</f>
        <v>12709000</v>
      </c>
      <c r="AC46" s="418">
        <f t="shared" si="19"/>
        <v>12762000</v>
      </c>
      <c r="AD46" s="418">
        <f t="shared" si="19"/>
        <v>12675000</v>
      </c>
      <c r="AE46" s="418">
        <f t="shared" si="19"/>
        <v>14349000</v>
      </c>
      <c r="AF46" s="418">
        <f t="shared" si="19"/>
        <v>25917000</v>
      </c>
      <c r="AG46" s="418">
        <f t="shared" si="19"/>
        <v>26683000</v>
      </c>
      <c r="AH46" s="419">
        <f t="shared" si="19"/>
        <v>27329000</v>
      </c>
      <c r="AI46" s="168"/>
    </row>
    <row r="47" spans="9:35" ht="18" thickBot="1" x14ac:dyDescent="0.45">
      <c r="I47" s="445"/>
      <c r="J47" s="446"/>
      <c r="K47" s="446"/>
      <c r="L47" s="446"/>
      <c r="M47" s="446"/>
      <c r="N47" s="446"/>
      <c r="O47" s="446"/>
      <c r="P47" s="446"/>
      <c r="Q47" s="446"/>
      <c r="R47" s="446"/>
      <c r="S47" s="446"/>
      <c r="T47" s="446"/>
      <c r="U47" s="446"/>
      <c r="V47" s="446"/>
      <c r="W47" s="446"/>
      <c r="X47" s="446"/>
      <c r="Y47" s="446"/>
      <c r="Z47" s="446"/>
      <c r="AA47" s="446"/>
      <c r="AB47" s="446"/>
      <c r="AC47" s="446"/>
      <c r="AD47" s="446"/>
      <c r="AE47" s="446"/>
      <c r="AF47" s="446"/>
      <c r="AG47" s="446"/>
      <c r="AH47" s="446"/>
      <c r="AI47" s="447"/>
    </row>
    <row r="48" spans="9:35" ht="21" x14ac:dyDescent="0.4">
      <c r="I48" s="376" t="s">
        <v>297</v>
      </c>
      <c r="K48" s="448" t="s">
        <v>331</v>
      </c>
    </row>
    <row r="49" spans="9:34" ht="19.8" thickBot="1" x14ac:dyDescent="0.45">
      <c r="I49" s="118" t="s">
        <v>332</v>
      </c>
      <c r="S49" s="449" t="s">
        <v>333</v>
      </c>
      <c r="T49" s="450"/>
      <c r="U49" s="450"/>
      <c r="V49" s="450"/>
      <c r="W49" s="450"/>
      <c r="X49" s="450"/>
      <c r="Y49" s="450"/>
      <c r="Z49" s="450"/>
    </row>
    <row r="50" spans="9:34" x14ac:dyDescent="0.4">
      <c r="K50" s="270"/>
      <c r="L50" s="270"/>
      <c r="M50" s="271"/>
      <c r="N50" s="272"/>
      <c r="O50" s="382"/>
      <c r="P50" s="272"/>
      <c r="Q50" s="383"/>
      <c r="R50" s="270"/>
      <c r="S50" s="1918" t="s">
        <v>328</v>
      </c>
      <c r="T50" s="1919"/>
      <c r="U50" s="1919"/>
      <c r="V50" s="1919"/>
      <c r="W50" s="1919"/>
      <c r="X50" s="1919"/>
      <c r="Y50" s="1919"/>
      <c r="Z50" s="1920"/>
      <c r="AA50" s="1918" t="s">
        <v>334</v>
      </c>
      <c r="AB50" s="1919"/>
      <c r="AC50" s="1919"/>
      <c r="AD50" s="1919"/>
      <c r="AE50" s="1919"/>
      <c r="AF50" s="1919"/>
      <c r="AG50" s="1919"/>
      <c r="AH50" s="1920"/>
    </row>
    <row r="51" spans="9:34" x14ac:dyDescent="0.4">
      <c r="K51" s="275" t="s">
        <v>239</v>
      </c>
      <c r="L51" s="275" t="s">
        <v>240</v>
      </c>
      <c r="M51" s="276" t="s">
        <v>241</v>
      </c>
      <c r="N51" s="277" t="s">
        <v>301</v>
      </c>
      <c r="O51" s="277" t="s">
        <v>242</v>
      </c>
      <c r="P51" s="277" t="s">
        <v>243</v>
      </c>
      <c r="Q51" s="384" t="s">
        <v>244</v>
      </c>
      <c r="R51" s="385" t="s">
        <v>245</v>
      </c>
      <c r="S51" s="386" t="s">
        <v>302</v>
      </c>
      <c r="T51" s="280" t="s">
        <v>303</v>
      </c>
      <c r="U51" s="280" t="s">
        <v>304</v>
      </c>
      <c r="V51" s="279" t="s">
        <v>305</v>
      </c>
      <c r="W51" s="280" t="s">
        <v>306</v>
      </c>
      <c r="X51" s="280" t="s">
        <v>307</v>
      </c>
      <c r="Y51" s="279" t="s">
        <v>308</v>
      </c>
      <c r="Z51" s="387" t="s">
        <v>309</v>
      </c>
      <c r="AA51" s="386" t="s">
        <v>302</v>
      </c>
      <c r="AB51" s="280" t="s">
        <v>303</v>
      </c>
      <c r="AC51" s="280" t="s">
        <v>304</v>
      </c>
      <c r="AD51" s="279" t="s">
        <v>305</v>
      </c>
      <c r="AE51" s="280" t="s">
        <v>306</v>
      </c>
      <c r="AF51" s="280" t="s">
        <v>307</v>
      </c>
      <c r="AG51" s="279" t="s">
        <v>308</v>
      </c>
      <c r="AH51" s="387" t="s">
        <v>309</v>
      </c>
    </row>
    <row r="52" spans="9:34" x14ac:dyDescent="0.4">
      <c r="K52" s="283" t="s">
        <v>249</v>
      </c>
      <c r="L52" s="283" t="s">
        <v>250</v>
      </c>
      <c r="M52" s="388" t="s">
        <v>251</v>
      </c>
      <c r="N52" s="285" t="s">
        <v>310</v>
      </c>
      <c r="O52" s="285">
        <v>8</v>
      </c>
      <c r="P52" s="285" t="s">
        <v>252</v>
      </c>
      <c r="Q52" s="389">
        <v>100000</v>
      </c>
      <c r="R52" s="285" t="s">
        <v>253</v>
      </c>
      <c r="S52" s="422">
        <v>48</v>
      </c>
      <c r="T52" s="289">
        <v>71</v>
      </c>
      <c r="U52" s="289">
        <v>68</v>
      </c>
      <c r="V52" s="289">
        <v>78</v>
      </c>
      <c r="W52" s="289">
        <v>80</v>
      </c>
      <c r="X52" s="289">
        <v>77</v>
      </c>
      <c r="Y52" s="289">
        <v>77</v>
      </c>
      <c r="Z52" s="423">
        <v>77</v>
      </c>
      <c r="AA52" s="451"/>
      <c r="AB52" s="452"/>
      <c r="AC52" s="452"/>
      <c r="AD52" s="452"/>
      <c r="AE52" s="452"/>
      <c r="AF52" s="452"/>
      <c r="AG52" s="452"/>
      <c r="AH52" s="453"/>
    </row>
    <row r="53" spans="9:34" x14ac:dyDescent="0.4">
      <c r="K53" s="293"/>
      <c r="L53" s="293"/>
      <c r="M53" s="393" t="s">
        <v>329</v>
      </c>
      <c r="N53" s="305" t="s">
        <v>312</v>
      </c>
      <c r="O53" s="305">
        <v>7</v>
      </c>
      <c r="P53" s="321" t="s">
        <v>257</v>
      </c>
      <c r="Q53" s="394">
        <v>30000</v>
      </c>
      <c r="R53" s="295" t="s">
        <v>258</v>
      </c>
      <c r="S53" s="427">
        <v>1</v>
      </c>
      <c r="T53" s="309">
        <v>1</v>
      </c>
      <c r="U53" s="309">
        <v>1</v>
      </c>
      <c r="V53" s="309">
        <v>2</v>
      </c>
      <c r="W53" s="309">
        <v>1</v>
      </c>
      <c r="X53" s="309">
        <v>0</v>
      </c>
      <c r="Y53" s="309">
        <v>1</v>
      </c>
      <c r="Z53" s="428">
        <v>1</v>
      </c>
      <c r="AA53" s="454">
        <f t="shared" ref="AA53:AH55" si="20">+S53/(SUM(S$53:S$55))</f>
        <v>8.5470085470085479E-3</v>
      </c>
      <c r="AB53" s="455">
        <f t="shared" si="20"/>
        <v>5.9523809523809521E-3</v>
      </c>
      <c r="AC53" s="455">
        <f t="shared" si="20"/>
        <v>6.0975609756097563E-3</v>
      </c>
      <c r="AD53" s="455">
        <f t="shared" si="20"/>
        <v>1.0416666666666666E-2</v>
      </c>
      <c r="AE53" s="455">
        <f t="shared" si="20"/>
        <v>5.4644808743169399E-3</v>
      </c>
      <c r="AF53" s="455">
        <f t="shared" si="20"/>
        <v>0</v>
      </c>
      <c r="AG53" s="455">
        <f t="shared" si="20"/>
        <v>5.4644808743169399E-3</v>
      </c>
      <c r="AH53" s="456">
        <f t="shared" si="20"/>
        <v>5.4644808743169399E-3</v>
      </c>
    </row>
    <row r="54" spans="9:34" x14ac:dyDescent="0.4">
      <c r="K54" s="293"/>
      <c r="L54" s="293"/>
      <c r="M54" s="393" t="s">
        <v>260</v>
      </c>
      <c r="N54" s="305" t="s">
        <v>312</v>
      </c>
      <c r="O54" s="305">
        <v>7</v>
      </c>
      <c r="P54" s="305" t="s">
        <v>252</v>
      </c>
      <c r="Q54" s="394">
        <v>94000</v>
      </c>
      <c r="R54" s="295" t="s">
        <v>258</v>
      </c>
      <c r="S54" s="427">
        <v>108</v>
      </c>
      <c r="T54" s="309">
        <v>158</v>
      </c>
      <c r="U54" s="309">
        <v>154</v>
      </c>
      <c r="V54" s="309">
        <v>176</v>
      </c>
      <c r="W54" s="309">
        <v>175</v>
      </c>
      <c r="X54" s="309">
        <v>172</v>
      </c>
      <c r="Y54" s="309">
        <v>172</v>
      </c>
      <c r="Z54" s="428">
        <v>172</v>
      </c>
      <c r="AA54" s="454">
        <f t="shared" si="20"/>
        <v>0.92307692307692313</v>
      </c>
      <c r="AB54" s="455">
        <f t="shared" si="20"/>
        <v>0.94047619047619047</v>
      </c>
      <c r="AC54" s="455">
        <f t="shared" si="20"/>
        <v>0.93902439024390238</v>
      </c>
      <c r="AD54" s="455">
        <f t="shared" si="20"/>
        <v>0.91666666666666663</v>
      </c>
      <c r="AE54" s="455">
        <f t="shared" si="20"/>
        <v>0.95628415300546443</v>
      </c>
      <c r="AF54" s="455">
        <f t="shared" si="20"/>
        <v>0.94505494505494503</v>
      </c>
      <c r="AG54" s="455">
        <f t="shared" si="20"/>
        <v>0.93989071038251371</v>
      </c>
      <c r="AH54" s="456">
        <f t="shared" si="20"/>
        <v>0.93989071038251371</v>
      </c>
    </row>
    <row r="55" spans="9:34" x14ac:dyDescent="0.4">
      <c r="K55" s="293"/>
      <c r="L55" s="293"/>
      <c r="M55" s="393" t="s">
        <v>261</v>
      </c>
      <c r="N55" s="313" t="s">
        <v>312</v>
      </c>
      <c r="O55" s="313">
        <v>7</v>
      </c>
      <c r="P55" s="313" t="s">
        <v>252</v>
      </c>
      <c r="Q55" s="394">
        <v>90000</v>
      </c>
      <c r="R55" s="295" t="s">
        <v>258</v>
      </c>
      <c r="S55" s="429">
        <v>8</v>
      </c>
      <c r="T55" s="315">
        <v>9</v>
      </c>
      <c r="U55" s="315">
        <v>9</v>
      </c>
      <c r="V55" s="315">
        <v>14</v>
      </c>
      <c r="W55" s="315">
        <v>7</v>
      </c>
      <c r="X55" s="315">
        <v>10</v>
      </c>
      <c r="Y55" s="315">
        <v>10</v>
      </c>
      <c r="Z55" s="430">
        <v>10</v>
      </c>
      <c r="AA55" s="457">
        <f t="shared" si="20"/>
        <v>6.8376068376068383E-2</v>
      </c>
      <c r="AB55" s="458">
        <f t="shared" si="20"/>
        <v>5.3571428571428568E-2</v>
      </c>
      <c r="AC55" s="458">
        <f t="shared" si="20"/>
        <v>5.4878048780487805E-2</v>
      </c>
      <c r="AD55" s="458">
        <f t="shared" si="20"/>
        <v>7.2916666666666671E-2</v>
      </c>
      <c r="AE55" s="458">
        <f t="shared" si="20"/>
        <v>3.825136612021858E-2</v>
      </c>
      <c r="AF55" s="458">
        <f t="shared" si="20"/>
        <v>5.4945054945054944E-2</v>
      </c>
      <c r="AG55" s="458">
        <f t="shared" si="20"/>
        <v>5.4644808743169397E-2</v>
      </c>
      <c r="AH55" s="459">
        <f t="shared" si="20"/>
        <v>5.4644808743169397E-2</v>
      </c>
    </row>
    <row r="56" spans="9:34" x14ac:dyDescent="0.4">
      <c r="K56" s="293"/>
      <c r="L56" s="293"/>
      <c r="M56" s="398" t="s">
        <v>20</v>
      </c>
      <c r="N56" s="320" t="s">
        <v>314</v>
      </c>
      <c r="O56" s="320">
        <v>3</v>
      </c>
      <c r="P56" s="321" t="s">
        <v>257</v>
      </c>
      <c r="Q56" s="394">
        <v>18000</v>
      </c>
      <c r="R56" s="295" t="s">
        <v>258</v>
      </c>
      <c r="S56" s="431">
        <v>4</v>
      </c>
      <c r="T56" s="432">
        <v>3</v>
      </c>
      <c r="U56" s="432">
        <v>5</v>
      </c>
      <c r="V56" s="432">
        <v>10</v>
      </c>
      <c r="W56" s="432">
        <v>5</v>
      </c>
      <c r="X56" s="432">
        <v>10</v>
      </c>
      <c r="Y56" s="432">
        <v>9</v>
      </c>
      <c r="Z56" s="433">
        <v>8</v>
      </c>
      <c r="AA56" s="457">
        <f t="shared" ref="AA56:AH59" si="21">+S56/(SUM(S$56:S$59))</f>
        <v>0.18181818181818182</v>
      </c>
      <c r="AB56" s="460">
        <f t="shared" si="21"/>
        <v>5.2631578947368418E-2</v>
      </c>
      <c r="AC56" s="460">
        <f t="shared" si="21"/>
        <v>8.0645161290322578E-2</v>
      </c>
      <c r="AD56" s="460">
        <f t="shared" si="21"/>
        <v>0.12345679012345678</v>
      </c>
      <c r="AE56" s="460">
        <f t="shared" si="21"/>
        <v>0.1388888888888889</v>
      </c>
      <c r="AF56" s="460">
        <f t="shared" si="21"/>
        <v>0.21739130434782608</v>
      </c>
      <c r="AG56" s="460">
        <f t="shared" si="21"/>
        <v>0.20930232558139536</v>
      </c>
      <c r="AH56" s="461">
        <f t="shared" si="21"/>
        <v>0.18604651162790697</v>
      </c>
    </row>
    <row r="57" spans="9:34" x14ac:dyDescent="0.4">
      <c r="K57" s="293"/>
      <c r="L57" s="293"/>
      <c r="M57" s="398" t="s">
        <v>21</v>
      </c>
      <c r="N57" s="320" t="s">
        <v>314</v>
      </c>
      <c r="O57" s="320">
        <v>3</v>
      </c>
      <c r="P57" s="321" t="s">
        <v>257</v>
      </c>
      <c r="Q57" s="394">
        <v>12000</v>
      </c>
      <c r="R57" s="295" t="s">
        <v>258</v>
      </c>
      <c r="S57" s="427">
        <v>9</v>
      </c>
      <c r="T57" s="309">
        <v>42</v>
      </c>
      <c r="U57" s="309">
        <v>41</v>
      </c>
      <c r="V57" s="309">
        <v>50</v>
      </c>
      <c r="W57" s="309">
        <v>0</v>
      </c>
      <c r="X57" s="309">
        <v>0</v>
      </c>
      <c r="Y57" s="309">
        <v>0</v>
      </c>
      <c r="Z57" s="428">
        <v>0</v>
      </c>
      <c r="AA57" s="454">
        <f t="shared" si="21"/>
        <v>0.40909090909090912</v>
      </c>
      <c r="AB57" s="455">
        <f t="shared" si="21"/>
        <v>0.73684210526315785</v>
      </c>
      <c r="AC57" s="455">
        <f t="shared" si="21"/>
        <v>0.66129032258064513</v>
      </c>
      <c r="AD57" s="455">
        <f t="shared" si="21"/>
        <v>0.61728395061728392</v>
      </c>
      <c r="AE57" s="455">
        <f t="shared" si="21"/>
        <v>0</v>
      </c>
      <c r="AF57" s="455">
        <f t="shared" si="21"/>
        <v>0</v>
      </c>
      <c r="AG57" s="455">
        <f t="shared" si="21"/>
        <v>0</v>
      </c>
      <c r="AH57" s="456">
        <f t="shared" si="21"/>
        <v>0</v>
      </c>
    </row>
    <row r="58" spans="9:34" x14ac:dyDescent="0.4">
      <c r="K58" s="293"/>
      <c r="L58" s="293"/>
      <c r="M58" s="398" t="s">
        <v>262</v>
      </c>
      <c r="N58" s="320" t="s">
        <v>314</v>
      </c>
      <c r="O58" s="320">
        <v>3</v>
      </c>
      <c r="P58" s="320" t="s">
        <v>252</v>
      </c>
      <c r="Q58" s="394">
        <v>100000</v>
      </c>
      <c r="R58" s="295" t="s">
        <v>258</v>
      </c>
      <c r="S58" s="427">
        <v>9</v>
      </c>
      <c r="T58" s="309">
        <v>12</v>
      </c>
      <c r="U58" s="309">
        <v>16</v>
      </c>
      <c r="V58" s="309">
        <v>21</v>
      </c>
      <c r="W58" s="309">
        <v>31</v>
      </c>
      <c r="X58" s="309">
        <v>36</v>
      </c>
      <c r="Y58" s="309">
        <v>34</v>
      </c>
      <c r="Z58" s="428">
        <v>35</v>
      </c>
      <c r="AA58" s="454">
        <f t="shared" si="21"/>
        <v>0.40909090909090912</v>
      </c>
      <c r="AB58" s="455">
        <f t="shared" si="21"/>
        <v>0.21052631578947367</v>
      </c>
      <c r="AC58" s="455">
        <f t="shared" si="21"/>
        <v>0.25806451612903225</v>
      </c>
      <c r="AD58" s="455">
        <f t="shared" si="21"/>
        <v>0.25925925925925924</v>
      </c>
      <c r="AE58" s="455">
        <f t="shared" si="21"/>
        <v>0.86111111111111116</v>
      </c>
      <c r="AF58" s="455">
        <f t="shared" si="21"/>
        <v>0.78260869565217395</v>
      </c>
      <c r="AG58" s="455">
        <f t="shared" si="21"/>
        <v>0.79069767441860461</v>
      </c>
      <c r="AH58" s="456">
        <f t="shared" si="21"/>
        <v>0.81395348837209303</v>
      </c>
    </row>
    <row r="59" spans="9:34" x14ac:dyDescent="0.4">
      <c r="K59" s="293"/>
      <c r="L59" s="293"/>
      <c r="M59" s="398" t="s">
        <v>264</v>
      </c>
      <c r="N59" s="305" t="s">
        <v>314</v>
      </c>
      <c r="O59" s="305">
        <v>3</v>
      </c>
      <c r="P59" s="313" t="s">
        <v>257</v>
      </c>
      <c r="Q59" s="394">
        <v>15000</v>
      </c>
      <c r="R59" s="295" t="s">
        <v>258</v>
      </c>
      <c r="S59" s="427">
        <v>0</v>
      </c>
      <c r="T59" s="309">
        <v>0</v>
      </c>
      <c r="U59" s="309">
        <v>0</v>
      </c>
      <c r="V59" s="309">
        <v>0</v>
      </c>
      <c r="W59" s="309">
        <v>0</v>
      </c>
      <c r="X59" s="309">
        <v>0</v>
      </c>
      <c r="Y59" s="309">
        <v>0</v>
      </c>
      <c r="Z59" s="428">
        <v>0</v>
      </c>
      <c r="AA59" s="454">
        <f t="shared" si="21"/>
        <v>0</v>
      </c>
      <c r="AB59" s="455">
        <f t="shared" si="21"/>
        <v>0</v>
      </c>
      <c r="AC59" s="455">
        <f t="shared" si="21"/>
        <v>0</v>
      </c>
      <c r="AD59" s="455">
        <f t="shared" si="21"/>
        <v>0</v>
      </c>
      <c r="AE59" s="455">
        <f t="shared" si="21"/>
        <v>0</v>
      </c>
      <c r="AF59" s="455">
        <f t="shared" si="21"/>
        <v>0</v>
      </c>
      <c r="AG59" s="455">
        <f t="shared" si="21"/>
        <v>0</v>
      </c>
      <c r="AH59" s="456">
        <f t="shared" si="21"/>
        <v>0</v>
      </c>
    </row>
    <row r="60" spans="9:34" x14ac:dyDescent="0.4">
      <c r="K60" s="293"/>
      <c r="L60" s="293"/>
      <c r="M60" s="434" t="s">
        <v>265</v>
      </c>
      <c r="N60" s="313" t="s">
        <v>315</v>
      </c>
      <c r="O60" s="313">
        <v>4</v>
      </c>
      <c r="P60" s="305" t="s">
        <v>257</v>
      </c>
      <c r="Q60" s="394">
        <v>35000</v>
      </c>
      <c r="R60" s="295" t="s">
        <v>258</v>
      </c>
      <c r="S60" s="429">
        <v>11</v>
      </c>
      <c r="T60" s="315">
        <v>27</v>
      </c>
      <c r="U60" s="315">
        <v>27</v>
      </c>
      <c r="V60" s="315">
        <v>50</v>
      </c>
      <c r="W60" s="315">
        <v>33</v>
      </c>
      <c r="X60" s="315">
        <v>50</v>
      </c>
      <c r="Y60" s="315">
        <v>57</v>
      </c>
      <c r="Z60" s="430">
        <v>63</v>
      </c>
      <c r="AA60" s="457">
        <f t="shared" ref="AA60:AH61" si="22">+S60/(SUM(S$60:S$61))</f>
        <v>1</v>
      </c>
      <c r="AB60" s="458">
        <f t="shared" si="22"/>
        <v>1</v>
      </c>
      <c r="AC60" s="458">
        <f t="shared" si="22"/>
        <v>1</v>
      </c>
      <c r="AD60" s="458">
        <f t="shared" si="22"/>
        <v>1</v>
      </c>
      <c r="AE60" s="458">
        <f t="shared" si="22"/>
        <v>1</v>
      </c>
      <c r="AF60" s="458">
        <f t="shared" si="22"/>
        <v>1</v>
      </c>
      <c r="AG60" s="458">
        <f t="shared" si="22"/>
        <v>1</v>
      </c>
      <c r="AH60" s="459">
        <f t="shared" si="22"/>
        <v>1</v>
      </c>
    </row>
    <row r="61" spans="9:34" x14ac:dyDescent="0.4">
      <c r="K61" s="293"/>
      <c r="L61" s="293"/>
      <c r="M61" s="434" t="s">
        <v>330</v>
      </c>
      <c r="N61" s="313" t="s">
        <v>315</v>
      </c>
      <c r="O61" s="313">
        <v>4</v>
      </c>
      <c r="P61" s="320" t="s">
        <v>252</v>
      </c>
      <c r="Q61" s="394">
        <v>100000</v>
      </c>
      <c r="R61" s="295" t="s">
        <v>258</v>
      </c>
      <c r="S61" s="431">
        <v>0</v>
      </c>
      <c r="T61" s="432">
        <v>0</v>
      </c>
      <c r="U61" s="432">
        <v>0</v>
      </c>
      <c r="V61" s="432">
        <v>0</v>
      </c>
      <c r="W61" s="432">
        <v>0</v>
      </c>
      <c r="X61" s="432">
        <v>0</v>
      </c>
      <c r="Y61" s="432">
        <v>0</v>
      </c>
      <c r="Z61" s="433">
        <v>0</v>
      </c>
      <c r="AA61" s="462">
        <f t="shared" si="22"/>
        <v>0</v>
      </c>
      <c r="AB61" s="460">
        <f t="shared" si="22"/>
        <v>0</v>
      </c>
      <c r="AC61" s="460">
        <f t="shared" si="22"/>
        <v>0</v>
      </c>
      <c r="AD61" s="460">
        <f t="shared" si="22"/>
        <v>0</v>
      </c>
      <c r="AE61" s="460">
        <f t="shared" si="22"/>
        <v>0</v>
      </c>
      <c r="AF61" s="460">
        <f t="shared" si="22"/>
        <v>0</v>
      </c>
      <c r="AG61" s="460">
        <f t="shared" si="22"/>
        <v>0</v>
      </c>
      <c r="AH61" s="461">
        <f t="shared" si="22"/>
        <v>0</v>
      </c>
    </row>
    <row r="62" spans="9:34" x14ac:dyDescent="0.4">
      <c r="K62" s="293"/>
      <c r="L62" s="293"/>
      <c r="M62" s="304" t="s">
        <v>316</v>
      </c>
      <c r="N62" s="313" t="s">
        <v>317</v>
      </c>
      <c r="O62" s="313">
        <v>5</v>
      </c>
      <c r="P62" s="305" t="s">
        <v>257</v>
      </c>
      <c r="Q62" s="394">
        <v>35000</v>
      </c>
      <c r="R62" s="295" t="s">
        <v>258</v>
      </c>
      <c r="S62" s="431">
        <v>0</v>
      </c>
      <c r="T62" s="432">
        <v>0</v>
      </c>
      <c r="U62" s="432">
        <v>0</v>
      </c>
      <c r="V62" s="432">
        <v>0</v>
      </c>
      <c r="W62" s="432">
        <v>0</v>
      </c>
      <c r="X62" s="432">
        <v>0</v>
      </c>
      <c r="Y62" s="432">
        <v>0</v>
      </c>
      <c r="Z62" s="433">
        <v>0</v>
      </c>
      <c r="AA62" s="462"/>
      <c r="AB62" s="460"/>
      <c r="AC62" s="460"/>
      <c r="AD62" s="460"/>
      <c r="AE62" s="460"/>
      <c r="AF62" s="460"/>
      <c r="AG62" s="460"/>
      <c r="AH62" s="461"/>
    </row>
    <row r="63" spans="9:34" x14ac:dyDescent="0.4">
      <c r="K63" s="293"/>
      <c r="L63" s="293"/>
      <c r="M63" s="405" t="s">
        <v>22</v>
      </c>
      <c r="N63" s="305" t="s">
        <v>319</v>
      </c>
      <c r="O63" s="305">
        <v>2</v>
      </c>
      <c r="P63" s="320" t="s">
        <v>257</v>
      </c>
      <c r="Q63" s="394">
        <v>26000</v>
      </c>
      <c r="R63" s="295" t="s">
        <v>258</v>
      </c>
      <c r="S63" s="427">
        <v>26</v>
      </c>
      <c r="T63" s="309">
        <v>0</v>
      </c>
      <c r="U63" s="309">
        <v>2</v>
      </c>
      <c r="V63" s="309">
        <v>17</v>
      </c>
      <c r="W63" s="309">
        <v>16</v>
      </c>
      <c r="X63" s="309">
        <v>11</v>
      </c>
      <c r="Y63" s="309">
        <v>17</v>
      </c>
      <c r="Z63" s="428">
        <v>16</v>
      </c>
      <c r="AA63" s="454">
        <f t="shared" ref="AA63:AH65" si="23">+S63/(SUM(S$63:S$65))</f>
        <v>0.27956989247311825</v>
      </c>
      <c r="AB63" s="455">
        <f t="shared" si="23"/>
        <v>0</v>
      </c>
      <c r="AC63" s="455">
        <f t="shared" si="23"/>
        <v>0.16666666666666666</v>
      </c>
      <c r="AD63" s="455">
        <f t="shared" si="23"/>
        <v>0.53125</v>
      </c>
      <c r="AE63" s="455">
        <f t="shared" si="23"/>
        <v>0.8</v>
      </c>
      <c r="AF63" s="455">
        <f t="shared" si="23"/>
        <v>0.61111111111111116</v>
      </c>
      <c r="AG63" s="455">
        <f t="shared" si="23"/>
        <v>0.70833333333333337</v>
      </c>
      <c r="AH63" s="456">
        <f t="shared" si="23"/>
        <v>0.69565217391304346</v>
      </c>
    </row>
    <row r="64" spans="9:34" x14ac:dyDescent="0.4">
      <c r="K64" s="293"/>
      <c r="L64" s="293"/>
      <c r="M64" s="405" t="s">
        <v>267</v>
      </c>
      <c r="N64" s="305" t="s">
        <v>319</v>
      </c>
      <c r="O64" s="305">
        <v>2</v>
      </c>
      <c r="P64" s="313" t="s">
        <v>257</v>
      </c>
      <c r="Q64" s="394">
        <v>13000</v>
      </c>
      <c r="R64" s="295" t="s">
        <v>258</v>
      </c>
      <c r="S64" s="427">
        <v>66</v>
      </c>
      <c r="T64" s="309">
        <v>8</v>
      </c>
      <c r="U64" s="309">
        <v>8</v>
      </c>
      <c r="V64" s="309">
        <v>8</v>
      </c>
      <c r="W64" s="309">
        <v>0</v>
      </c>
      <c r="X64" s="309">
        <v>0</v>
      </c>
      <c r="Y64" s="309">
        <v>0</v>
      </c>
      <c r="Z64" s="428">
        <v>0</v>
      </c>
      <c r="AA64" s="454">
        <f t="shared" si="23"/>
        <v>0.70967741935483875</v>
      </c>
      <c r="AB64" s="455">
        <f t="shared" si="23"/>
        <v>1</v>
      </c>
      <c r="AC64" s="455">
        <f t="shared" si="23"/>
        <v>0.66666666666666663</v>
      </c>
      <c r="AD64" s="455">
        <f t="shared" si="23"/>
        <v>0.25</v>
      </c>
      <c r="AE64" s="455">
        <f t="shared" si="23"/>
        <v>0</v>
      </c>
      <c r="AF64" s="455">
        <f t="shared" si="23"/>
        <v>0</v>
      </c>
      <c r="AG64" s="455">
        <f t="shared" si="23"/>
        <v>0</v>
      </c>
      <c r="AH64" s="456">
        <f t="shared" si="23"/>
        <v>0</v>
      </c>
    </row>
    <row r="65" spans="9:34" x14ac:dyDescent="0.4">
      <c r="K65" s="293"/>
      <c r="L65" s="293"/>
      <c r="M65" s="405" t="s">
        <v>268</v>
      </c>
      <c r="N65" s="330" t="s">
        <v>319</v>
      </c>
      <c r="O65" s="330">
        <v>2</v>
      </c>
      <c r="P65" s="295" t="s">
        <v>252</v>
      </c>
      <c r="Q65" s="394">
        <v>100000</v>
      </c>
      <c r="R65" s="295" t="s">
        <v>258</v>
      </c>
      <c r="S65" s="427">
        <v>1</v>
      </c>
      <c r="T65" s="309">
        <v>0</v>
      </c>
      <c r="U65" s="309">
        <v>2</v>
      </c>
      <c r="V65" s="309">
        <v>7</v>
      </c>
      <c r="W65" s="309">
        <v>4</v>
      </c>
      <c r="X65" s="309">
        <v>7</v>
      </c>
      <c r="Y65" s="309">
        <v>7</v>
      </c>
      <c r="Z65" s="428">
        <v>7</v>
      </c>
      <c r="AA65" s="454">
        <f t="shared" si="23"/>
        <v>1.0752688172043012E-2</v>
      </c>
      <c r="AB65" s="455">
        <f t="shared" si="23"/>
        <v>0</v>
      </c>
      <c r="AC65" s="455">
        <f t="shared" si="23"/>
        <v>0.16666666666666666</v>
      </c>
      <c r="AD65" s="455">
        <f t="shared" si="23"/>
        <v>0.21875</v>
      </c>
      <c r="AE65" s="455">
        <f t="shared" si="23"/>
        <v>0.2</v>
      </c>
      <c r="AF65" s="455">
        <f t="shared" si="23"/>
        <v>0.3888888888888889</v>
      </c>
      <c r="AG65" s="455">
        <f t="shared" si="23"/>
        <v>0.29166666666666669</v>
      </c>
      <c r="AH65" s="456">
        <f t="shared" si="23"/>
        <v>0.30434782608695654</v>
      </c>
    </row>
    <row r="66" spans="9:34" x14ac:dyDescent="0.4">
      <c r="K66" s="293"/>
      <c r="L66" s="293"/>
      <c r="M66" s="406" t="s">
        <v>270</v>
      </c>
      <c r="N66" s="330" t="s">
        <v>321</v>
      </c>
      <c r="O66" s="330">
        <v>1</v>
      </c>
      <c r="P66" s="330" t="s">
        <v>257</v>
      </c>
      <c r="Q66" s="394">
        <v>20000</v>
      </c>
      <c r="R66" s="295" t="s">
        <v>258</v>
      </c>
      <c r="S66" s="427">
        <v>45</v>
      </c>
      <c r="T66" s="309">
        <v>35</v>
      </c>
      <c r="U66" s="309">
        <v>40</v>
      </c>
      <c r="V66" s="309">
        <v>45</v>
      </c>
      <c r="W66" s="309">
        <v>50</v>
      </c>
      <c r="X66" s="309">
        <v>45</v>
      </c>
      <c r="Y66" s="309">
        <v>45</v>
      </c>
      <c r="Z66" s="428">
        <v>45</v>
      </c>
      <c r="AA66" s="454">
        <f t="shared" ref="AA66:AH67" si="24">+S66/(SUM(S$66:S$67))</f>
        <v>1</v>
      </c>
      <c r="AB66" s="455">
        <f t="shared" si="24"/>
        <v>0.92105263157894735</v>
      </c>
      <c r="AC66" s="455">
        <f t="shared" si="24"/>
        <v>0.88888888888888884</v>
      </c>
      <c r="AD66" s="455">
        <f t="shared" si="24"/>
        <v>0.86538461538461542</v>
      </c>
      <c r="AE66" s="455">
        <f t="shared" si="24"/>
        <v>0.8771929824561403</v>
      </c>
      <c r="AF66" s="455">
        <f t="shared" si="24"/>
        <v>0.78947368421052633</v>
      </c>
      <c r="AG66" s="455">
        <f t="shared" si="24"/>
        <v>0.75</v>
      </c>
      <c r="AH66" s="456">
        <f t="shared" si="24"/>
        <v>0.7142857142857143</v>
      </c>
    </row>
    <row r="67" spans="9:34" x14ac:dyDescent="0.4">
      <c r="K67" s="293"/>
      <c r="L67" s="293"/>
      <c r="M67" s="406" t="s">
        <v>273</v>
      </c>
      <c r="N67" s="330" t="s">
        <v>321</v>
      </c>
      <c r="O67" s="330">
        <v>1</v>
      </c>
      <c r="P67" s="295" t="s">
        <v>252</v>
      </c>
      <c r="Q67" s="394">
        <v>100000</v>
      </c>
      <c r="R67" s="295" t="s">
        <v>258</v>
      </c>
      <c r="S67" s="427">
        <v>0</v>
      </c>
      <c r="T67" s="309">
        <v>3</v>
      </c>
      <c r="U67" s="309">
        <v>5</v>
      </c>
      <c r="V67" s="309">
        <v>7</v>
      </c>
      <c r="W67" s="309">
        <v>7</v>
      </c>
      <c r="X67" s="309">
        <v>12</v>
      </c>
      <c r="Y67" s="309">
        <v>15</v>
      </c>
      <c r="Z67" s="428">
        <v>18</v>
      </c>
      <c r="AA67" s="454">
        <f t="shared" si="24"/>
        <v>0</v>
      </c>
      <c r="AB67" s="455">
        <f t="shared" si="24"/>
        <v>7.8947368421052627E-2</v>
      </c>
      <c r="AC67" s="455">
        <f t="shared" si="24"/>
        <v>0.1111111111111111</v>
      </c>
      <c r="AD67" s="455">
        <f t="shared" si="24"/>
        <v>0.13461538461538461</v>
      </c>
      <c r="AE67" s="455">
        <f t="shared" si="24"/>
        <v>0.12280701754385964</v>
      </c>
      <c r="AF67" s="455">
        <f t="shared" si="24"/>
        <v>0.21052631578947367</v>
      </c>
      <c r="AG67" s="455">
        <f t="shared" si="24"/>
        <v>0.25</v>
      </c>
      <c r="AH67" s="456">
        <f t="shared" si="24"/>
        <v>0.2857142857142857</v>
      </c>
    </row>
    <row r="68" spans="9:34" x14ac:dyDescent="0.4">
      <c r="K68" s="293"/>
      <c r="L68" s="293"/>
      <c r="M68" s="407" t="s">
        <v>275</v>
      </c>
      <c r="N68" s="330" t="s">
        <v>323</v>
      </c>
      <c r="O68" s="330">
        <v>6</v>
      </c>
      <c r="P68" s="330" t="s">
        <v>257</v>
      </c>
      <c r="Q68" s="394">
        <v>18000</v>
      </c>
      <c r="R68" s="295" t="s">
        <v>258</v>
      </c>
      <c r="S68" s="427">
        <v>0</v>
      </c>
      <c r="T68" s="309">
        <v>0</v>
      </c>
      <c r="U68" s="309">
        <v>0</v>
      </c>
      <c r="V68" s="309">
        <v>0</v>
      </c>
      <c r="W68" s="309">
        <v>0</v>
      </c>
      <c r="X68" s="309">
        <v>0</v>
      </c>
      <c r="Y68" s="309">
        <v>0</v>
      </c>
      <c r="Z68" s="428">
        <v>0</v>
      </c>
      <c r="AA68" s="454"/>
      <c r="AB68" s="455">
        <f>+T68/(SUM(T$68:T$70))</f>
        <v>0</v>
      </c>
      <c r="AC68" s="455"/>
      <c r="AD68" s="455"/>
      <c r="AE68" s="455"/>
      <c r="AF68" s="455"/>
      <c r="AG68" s="455"/>
      <c r="AH68" s="456"/>
    </row>
    <row r="69" spans="9:34" x14ac:dyDescent="0.4">
      <c r="K69" s="293"/>
      <c r="L69" s="293"/>
      <c r="M69" s="407" t="s">
        <v>276</v>
      </c>
      <c r="N69" s="330" t="s">
        <v>323</v>
      </c>
      <c r="O69" s="330">
        <v>6</v>
      </c>
      <c r="P69" s="330" t="s">
        <v>257</v>
      </c>
      <c r="Q69" s="394">
        <v>12000</v>
      </c>
      <c r="R69" s="295" t="s">
        <v>258</v>
      </c>
      <c r="S69" s="427">
        <v>0</v>
      </c>
      <c r="T69" s="309">
        <v>2</v>
      </c>
      <c r="U69" s="309">
        <v>0</v>
      </c>
      <c r="V69" s="309">
        <v>0</v>
      </c>
      <c r="W69" s="309">
        <v>0</v>
      </c>
      <c r="X69" s="309">
        <v>0</v>
      </c>
      <c r="Y69" s="309">
        <v>0</v>
      </c>
      <c r="Z69" s="428">
        <v>0</v>
      </c>
      <c r="AA69" s="454"/>
      <c r="AB69" s="455">
        <f>+T69/(SUM(T$68:T$70))</f>
        <v>0.4</v>
      </c>
      <c r="AC69" s="455"/>
      <c r="AD69" s="455"/>
      <c r="AE69" s="455"/>
      <c r="AF69" s="455"/>
      <c r="AG69" s="455"/>
      <c r="AH69" s="456"/>
    </row>
    <row r="70" spans="9:34" x14ac:dyDescent="0.4">
      <c r="K70" s="293"/>
      <c r="L70" s="293"/>
      <c r="M70" s="407" t="s">
        <v>277</v>
      </c>
      <c r="N70" s="330" t="s">
        <v>323</v>
      </c>
      <c r="O70" s="330">
        <v>6</v>
      </c>
      <c r="P70" s="330" t="s">
        <v>257</v>
      </c>
      <c r="Q70" s="438">
        <v>15000</v>
      </c>
      <c r="R70" s="295" t="s">
        <v>258</v>
      </c>
      <c r="S70" s="427">
        <v>0</v>
      </c>
      <c r="T70" s="309">
        <v>3</v>
      </c>
      <c r="U70" s="309">
        <v>0</v>
      </c>
      <c r="V70" s="309">
        <v>0</v>
      </c>
      <c r="W70" s="309">
        <v>0</v>
      </c>
      <c r="X70" s="309">
        <v>0</v>
      </c>
      <c r="Y70" s="309">
        <v>0</v>
      </c>
      <c r="Z70" s="428">
        <v>0</v>
      </c>
      <c r="AA70" s="454"/>
      <c r="AB70" s="455">
        <f>+T70/(SUM(T$68:T$70))</f>
        <v>0.6</v>
      </c>
      <c r="AC70" s="455"/>
      <c r="AD70" s="455"/>
      <c r="AE70" s="455"/>
      <c r="AF70" s="455"/>
      <c r="AG70" s="455"/>
      <c r="AH70" s="456"/>
    </row>
    <row r="71" spans="9:34" ht="19.2" x14ac:dyDescent="0.4">
      <c r="K71" s="332"/>
      <c r="L71" s="334"/>
      <c r="M71" s="408" t="s">
        <v>324</v>
      </c>
      <c r="N71" s="409" t="s">
        <v>282</v>
      </c>
      <c r="O71" s="409" t="s">
        <v>282</v>
      </c>
      <c r="P71" s="409" t="s">
        <v>257</v>
      </c>
      <c r="Q71" s="410" t="s">
        <v>283</v>
      </c>
      <c r="R71" s="411" t="s">
        <v>253</v>
      </c>
      <c r="S71" s="442">
        <f>SUM(S52:S70)</f>
        <v>336</v>
      </c>
      <c r="T71" s="443">
        <f t="shared" ref="T71:Z71" si="25">SUM(T52:T70)</f>
        <v>374</v>
      </c>
      <c r="U71" s="443">
        <f t="shared" si="25"/>
        <v>378</v>
      </c>
      <c r="V71" s="443">
        <f t="shared" si="25"/>
        <v>485</v>
      </c>
      <c r="W71" s="443">
        <f t="shared" si="25"/>
        <v>409</v>
      </c>
      <c r="X71" s="443">
        <f t="shared" si="25"/>
        <v>430</v>
      </c>
      <c r="Y71" s="443">
        <f t="shared" si="25"/>
        <v>444</v>
      </c>
      <c r="Z71" s="444">
        <f t="shared" si="25"/>
        <v>452</v>
      </c>
    </row>
    <row r="72" spans="9:34" ht="18" thickBot="1" x14ac:dyDescent="0.45">
      <c r="K72" s="346"/>
      <c r="L72" s="347"/>
      <c r="M72" s="348"/>
      <c r="N72" s="349" t="s">
        <v>285</v>
      </c>
      <c r="O72" s="349" t="s">
        <v>285</v>
      </c>
      <c r="P72" s="349"/>
      <c r="Q72" s="415" t="s">
        <v>286</v>
      </c>
      <c r="R72" s="416" t="s">
        <v>253</v>
      </c>
      <c r="S72" s="417">
        <f>SUMPRODUCT($Q$52:$Q$70,S52:S70)</f>
        <v>19701000</v>
      </c>
      <c r="T72" s="418">
        <f t="shared" ref="T72:Z72" si="26">SUMPRODUCT($Q$52:$Q$70,T52:T70)</f>
        <v>26668000</v>
      </c>
      <c r="U72" s="418">
        <f t="shared" si="26"/>
        <v>26899000</v>
      </c>
      <c r="V72" s="418">
        <f t="shared" si="26"/>
        <v>33140000</v>
      </c>
      <c r="W72" s="418">
        <f t="shared" si="26"/>
        <v>31971000</v>
      </c>
      <c r="X72" s="418">
        <f t="shared" si="26"/>
        <v>33384000</v>
      </c>
      <c r="Y72" s="418">
        <f t="shared" si="26"/>
        <v>33897000</v>
      </c>
      <c r="Z72" s="419">
        <f t="shared" si="26"/>
        <v>34463000</v>
      </c>
    </row>
    <row r="74" spans="9:34" ht="21" x14ac:dyDescent="0.4">
      <c r="I74" s="376" t="s">
        <v>297</v>
      </c>
      <c r="K74" s="448" t="s">
        <v>331</v>
      </c>
    </row>
    <row r="75" spans="9:34" ht="19.8" thickBot="1" x14ac:dyDescent="0.45">
      <c r="I75" s="118" t="s">
        <v>335</v>
      </c>
      <c r="S75" s="463" t="s">
        <v>336</v>
      </c>
      <c r="T75" s="193"/>
      <c r="U75" s="449" t="s">
        <v>333</v>
      </c>
      <c r="V75" s="450"/>
      <c r="W75" s="450"/>
      <c r="X75" s="450"/>
      <c r="Y75" s="450"/>
      <c r="Z75" s="450"/>
    </row>
    <row r="76" spans="9:34" x14ac:dyDescent="0.4">
      <c r="K76" s="270"/>
      <c r="L76" s="270"/>
      <c r="M76" s="271"/>
      <c r="N76" s="272"/>
      <c r="O76" s="382"/>
      <c r="P76" s="272"/>
      <c r="Q76" s="383"/>
      <c r="R76" s="270"/>
      <c r="S76" s="1918" t="s">
        <v>328</v>
      </c>
      <c r="T76" s="1919"/>
      <c r="U76" s="1919"/>
      <c r="V76" s="1919"/>
      <c r="W76" s="1919"/>
      <c r="X76" s="1919"/>
      <c r="Y76" s="1919"/>
      <c r="Z76" s="1920"/>
      <c r="AA76" s="1918" t="s">
        <v>334</v>
      </c>
      <c r="AB76" s="1919"/>
      <c r="AC76" s="1919"/>
      <c r="AD76" s="1919"/>
      <c r="AE76" s="1919"/>
      <c r="AF76" s="1919"/>
      <c r="AG76" s="1919"/>
      <c r="AH76" s="1920"/>
    </row>
    <row r="77" spans="9:34" x14ac:dyDescent="0.4">
      <c r="K77" s="275" t="s">
        <v>239</v>
      </c>
      <c r="L77" s="275" t="s">
        <v>240</v>
      </c>
      <c r="M77" s="276" t="s">
        <v>241</v>
      </c>
      <c r="N77" s="277" t="s">
        <v>301</v>
      </c>
      <c r="O77" s="277" t="s">
        <v>242</v>
      </c>
      <c r="P77" s="277" t="s">
        <v>243</v>
      </c>
      <c r="Q77" s="384" t="s">
        <v>244</v>
      </c>
      <c r="R77" s="385" t="s">
        <v>245</v>
      </c>
      <c r="S77" s="386" t="s">
        <v>302</v>
      </c>
      <c r="T77" s="280" t="s">
        <v>303</v>
      </c>
      <c r="U77" s="280" t="s">
        <v>304</v>
      </c>
      <c r="V77" s="279" t="s">
        <v>305</v>
      </c>
      <c r="W77" s="280" t="s">
        <v>306</v>
      </c>
      <c r="X77" s="280" t="s">
        <v>307</v>
      </c>
      <c r="Y77" s="279" t="s">
        <v>308</v>
      </c>
      <c r="Z77" s="387" t="s">
        <v>309</v>
      </c>
      <c r="AA77" s="386" t="s">
        <v>302</v>
      </c>
      <c r="AB77" s="280" t="s">
        <v>303</v>
      </c>
      <c r="AC77" s="280" t="s">
        <v>304</v>
      </c>
      <c r="AD77" s="279" t="s">
        <v>305</v>
      </c>
      <c r="AE77" s="280" t="s">
        <v>306</v>
      </c>
      <c r="AF77" s="280" t="s">
        <v>307</v>
      </c>
      <c r="AG77" s="279" t="s">
        <v>308</v>
      </c>
      <c r="AH77" s="387" t="s">
        <v>309</v>
      </c>
    </row>
    <row r="78" spans="9:34" x14ac:dyDescent="0.4">
      <c r="K78" s="283" t="s">
        <v>249</v>
      </c>
      <c r="L78" s="283" t="s">
        <v>250</v>
      </c>
      <c r="M78" s="388" t="s">
        <v>251</v>
      </c>
      <c r="N78" s="285" t="s">
        <v>310</v>
      </c>
      <c r="O78" s="285">
        <v>8</v>
      </c>
      <c r="P78" s="285" t="s">
        <v>252</v>
      </c>
      <c r="Q78" s="389">
        <v>100000</v>
      </c>
      <c r="R78" s="285" t="s">
        <v>253</v>
      </c>
      <c r="S78" s="422">
        <v>43</v>
      </c>
      <c r="T78" s="289">
        <v>50</v>
      </c>
      <c r="U78" s="289">
        <v>68</v>
      </c>
      <c r="V78" s="289">
        <v>78</v>
      </c>
      <c r="W78" s="289">
        <v>80</v>
      </c>
      <c r="X78" s="289">
        <v>77</v>
      </c>
      <c r="Y78" s="289">
        <v>77</v>
      </c>
      <c r="Z78" s="423">
        <v>77</v>
      </c>
      <c r="AA78" s="451"/>
      <c r="AB78" s="452"/>
      <c r="AC78" s="452"/>
      <c r="AD78" s="452"/>
      <c r="AE78" s="452"/>
      <c r="AF78" s="452"/>
      <c r="AG78" s="452"/>
      <c r="AH78" s="453"/>
    </row>
    <row r="79" spans="9:34" x14ac:dyDescent="0.4">
      <c r="K79" s="293"/>
      <c r="L79" s="293"/>
      <c r="M79" s="393" t="s">
        <v>329</v>
      </c>
      <c r="N79" s="305" t="s">
        <v>312</v>
      </c>
      <c r="O79" s="305">
        <v>7</v>
      </c>
      <c r="P79" s="321" t="s">
        <v>257</v>
      </c>
      <c r="Q79" s="394">
        <v>30000</v>
      </c>
      <c r="R79" s="295" t="s">
        <v>258</v>
      </c>
      <c r="S79" s="427">
        <v>0</v>
      </c>
      <c r="T79" s="309">
        <v>2</v>
      </c>
      <c r="U79" s="309">
        <v>1</v>
      </c>
      <c r="V79" s="309">
        <v>2</v>
      </c>
      <c r="W79" s="309">
        <v>1</v>
      </c>
      <c r="X79" s="309">
        <v>0</v>
      </c>
      <c r="Y79" s="309">
        <v>1</v>
      </c>
      <c r="Z79" s="428">
        <v>1</v>
      </c>
      <c r="AA79" s="454">
        <f t="shared" ref="AA79:AH81" si="27">+S79/(SUM(S$79:S$81))</f>
        <v>0</v>
      </c>
      <c r="AB79" s="455">
        <f t="shared" si="27"/>
        <v>1.9417475728155338E-2</v>
      </c>
      <c r="AC79" s="455">
        <f t="shared" si="27"/>
        <v>6.0975609756097563E-3</v>
      </c>
      <c r="AD79" s="455">
        <f t="shared" si="27"/>
        <v>1.0416666666666666E-2</v>
      </c>
      <c r="AE79" s="455">
        <f t="shared" si="27"/>
        <v>5.4644808743169399E-3</v>
      </c>
      <c r="AF79" s="455">
        <f t="shared" si="27"/>
        <v>0</v>
      </c>
      <c r="AG79" s="455">
        <f t="shared" si="27"/>
        <v>5.4644808743169399E-3</v>
      </c>
      <c r="AH79" s="456">
        <f t="shared" si="27"/>
        <v>5.4644808743169399E-3</v>
      </c>
    </row>
    <row r="80" spans="9:34" x14ac:dyDescent="0.4">
      <c r="K80" s="293"/>
      <c r="L80" s="293"/>
      <c r="M80" s="393" t="s">
        <v>260</v>
      </c>
      <c r="N80" s="305" t="s">
        <v>312</v>
      </c>
      <c r="O80" s="305">
        <v>7</v>
      </c>
      <c r="P80" s="305" t="s">
        <v>252</v>
      </c>
      <c r="Q80" s="394">
        <v>94000</v>
      </c>
      <c r="R80" s="295" t="s">
        <v>258</v>
      </c>
      <c r="S80" s="427">
        <v>72</v>
      </c>
      <c r="T80" s="309">
        <v>92</v>
      </c>
      <c r="U80" s="309">
        <v>154</v>
      </c>
      <c r="V80" s="309">
        <v>176</v>
      </c>
      <c r="W80" s="309">
        <v>175</v>
      </c>
      <c r="X80" s="309">
        <v>172</v>
      </c>
      <c r="Y80" s="309">
        <v>172</v>
      </c>
      <c r="Z80" s="428">
        <v>172</v>
      </c>
      <c r="AA80" s="454">
        <f t="shared" si="27"/>
        <v>0.92307692307692313</v>
      </c>
      <c r="AB80" s="455">
        <f t="shared" si="27"/>
        <v>0.89320388349514568</v>
      </c>
      <c r="AC80" s="455">
        <f t="shared" si="27"/>
        <v>0.93902439024390238</v>
      </c>
      <c r="AD80" s="455">
        <f t="shared" si="27"/>
        <v>0.91666666666666663</v>
      </c>
      <c r="AE80" s="455">
        <f t="shared" si="27"/>
        <v>0.95628415300546443</v>
      </c>
      <c r="AF80" s="455">
        <f t="shared" si="27"/>
        <v>0.94505494505494503</v>
      </c>
      <c r="AG80" s="455">
        <f t="shared" si="27"/>
        <v>0.93989071038251371</v>
      </c>
      <c r="AH80" s="456">
        <f t="shared" si="27"/>
        <v>0.93989071038251371</v>
      </c>
    </row>
    <row r="81" spans="11:34" x14ac:dyDescent="0.4">
      <c r="K81" s="293"/>
      <c r="L81" s="293"/>
      <c r="M81" s="393" t="s">
        <v>261</v>
      </c>
      <c r="N81" s="313" t="s">
        <v>312</v>
      </c>
      <c r="O81" s="313">
        <v>7</v>
      </c>
      <c r="P81" s="313" t="s">
        <v>252</v>
      </c>
      <c r="Q81" s="394">
        <v>90000</v>
      </c>
      <c r="R81" s="295" t="s">
        <v>258</v>
      </c>
      <c r="S81" s="429">
        <v>6</v>
      </c>
      <c r="T81" s="315">
        <v>9</v>
      </c>
      <c r="U81" s="315">
        <v>9</v>
      </c>
      <c r="V81" s="315">
        <v>14</v>
      </c>
      <c r="W81" s="315">
        <v>7</v>
      </c>
      <c r="X81" s="315">
        <v>10</v>
      </c>
      <c r="Y81" s="315">
        <v>10</v>
      </c>
      <c r="Z81" s="430">
        <v>10</v>
      </c>
      <c r="AA81" s="457">
        <f t="shared" si="27"/>
        <v>7.6923076923076927E-2</v>
      </c>
      <c r="AB81" s="458">
        <f t="shared" si="27"/>
        <v>8.7378640776699032E-2</v>
      </c>
      <c r="AC81" s="458">
        <f t="shared" si="27"/>
        <v>5.4878048780487805E-2</v>
      </c>
      <c r="AD81" s="458">
        <f t="shared" si="27"/>
        <v>7.2916666666666671E-2</v>
      </c>
      <c r="AE81" s="458">
        <f t="shared" si="27"/>
        <v>3.825136612021858E-2</v>
      </c>
      <c r="AF81" s="458">
        <f t="shared" si="27"/>
        <v>5.4945054945054944E-2</v>
      </c>
      <c r="AG81" s="458">
        <f t="shared" si="27"/>
        <v>5.4644808743169397E-2</v>
      </c>
      <c r="AH81" s="459">
        <f t="shared" si="27"/>
        <v>5.4644808743169397E-2</v>
      </c>
    </row>
    <row r="82" spans="11:34" x14ac:dyDescent="0.4">
      <c r="K82" s="293"/>
      <c r="L82" s="293"/>
      <c r="M82" s="398" t="s">
        <v>20</v>
      </c>
      <c r="N82" s="320" t="s">
        <v>314</v>
      </c>
      <c r="O82" s="320">
        <v>3</v>
      </c>
      <c r="P82" s="321" t="s">
        <v>257</v>
      </c>
      <c r="Q82" s="394">
        <v>18000</v>
      </c>
      <c r="R82" s="295" t="s">
        <v>258</v>
      </c>
      <c r="S82" s="431">
        <v>2</v>
      </c>
      <c r="T82" s="432">
        <v>6</v>
      </c>
      <c r="U82" s="432">
        <v>5</v>
      </c>
      <c r="V82" s="432">
        <v>10</v>
      </c>
      <c r="W82" s="432">
        <v>5</v>
      </c>
      <c r="X82" s="432">
        <v>10</v>
      </c>
      <c r="Y82" s="432">
        <v>9</v>
      </c>
      <c r="Z82" s="433">
        <v>8</v>
      </c>
      <c r="AA82" s="457">
        <f t="shared" ref="AA82:AH85" si="28">+S82/(SUM(S$82:S$85))</f>
        <v>0.2</v>
      </c>
      <c r="AB82" s="460">
        <f t="shared" si="28"/>
        <v>0.2</v>
      </c>
      <c r="AC82" s="460">
        <f t="shared" si="28"/>
        <v>8.0645161290322578E-2</v>
      </c>
      <c r="AD82" s="460">
        <f t="shared" si="28"/>
        <v>0.12345679012345678</v>
      </c>
      <c r="AE82" s="460">
        <f t="shared" si="28"/>
        <v>0.1388888888888889</v>
      </c>
      <c r="AF82" s="460">
        <f t="shared" si="28"/>
        <v>0.21739130434782608</v>
      </c>
      <c r="AG82" s="460">
        <f t="shared" si="28"/>
        <v>0.20930232558139536</v>
      </c>
      <c r="AH82" s="461">
        <f t="shared" si="28"/>
        <v>0.18604651162790697</v>
      </c>
    </row>
    <row r="83" spans="11:34" x14ac:dyDescent="0.4">
      <c r="K83" s="293"/>
      <c r="L83" s="293"/>
      <c r="M83" s="398" t="s">
        <v>21</v>
      </c>
      <c r="N83" s="320" t="s">
        <v>314</v>
      </c>
      <c r="O83" s="320">
        <v>3</v>
      </c>
      <c r="P83" s="321" t="s">
        <v>257</v>
      </c>
      <c r="Q83" s="394">
        <v>12000</v>
      </c>
      <c r="R83" s="295" t="s">
        <v>258</v>
      </c>
      <c r="S83" s="427">
        <v>1</v>
      </c>
      <c r="T83" s="309">
        <v>4</v>
      </c>
      <c r="U83" s="309">
        <v>41</v>
      </c>
      <c r="V83" s="309">
        <v>50</v>
      </c>
      <c r="W83" s="309">
        <v>0</v>
      </c>
      <c r="X83" s="309">
        <v>0</v>
      </c>
      <c r="Y83" s="309">
        <v>0</v>
      </c>
      <c r="Z83" s="428">
        <v>0</v>
      </c>
      <c r="AA83" s="454">
        <f t="shared" si="28"/>
        <v>0.1</v>
      </c>
      <c r="AB83" s="455">
        <f t="shared" si="28"/>
        <v>0.13333333333333333</v>
      </c>
      <c r="AC83" s="455">
        <f t="shared" si="28"/>
        <v>0.66129032258064513</v>
      </c>
      <c r="AD83" s="455">
        <f t="shared" si="28"/>
        <v>0.61728395061728392</v>
      </c>
      <c r="AE83" s="455">
        <f t="shared" si="28"/>
        <v>0</v>
      </c>
      <c r="AF83" s="455">
        <f t="shared" si="28"/>
        <v>0</v>
      </c>
      <c r="AG83" s="455">
        <f t="shared" si="28"/>
        <v>0</v>
      </c>
      <c r="AH83" s="456">
        <f t="shared" si="28"/>
        <v>0</v>
      </c>
    </row>
    <row r="84" spans="11:34" x14ac:dyDescent="0.4">
      <c r="K84" s="293"/>
      <c r="L84" s="293"/>
      <c r="M84" s="398" t="s">
        <v>262</v>
      </c>
      <c r="N84" s="320" t="s">
        <v>314</v>
      </c>
      <c r="O84" s="320">
        <v>3</v>
      </c>
      <c r="P84" s="320" t="s">
        <v>252</v>
      </c>
      <c r="Q84" s="394">
        <v>100000</v>
      </c>
      <c r="R84" s="295" t="s">
        <v>258</v>
      </c>
      <c r="S84" s="427">
        <v>7</v>
      </c>
      <c r="T84" s="309">
        <v>20</v>
      </c>
      <c r="U84" s="309">
        <v>16</v>
      </c>
      <c r="V84" s="309">
        <v>21</v>
      </c>
      <c r="W84" s="309">
        <v>31</v>
      </c>
      <c r="X84" s="309">
        <v>36</v>
      </c>
      <c r="Y84" s="309">
        <v>34</v>
      </c>
      <c r="Z84" s="428">
        <v>35</v>
      </c>
      <c r="AA84" s="454">
        <f t="shared" si="28"/>
        <v>0.7</v>
      </c>
      <c r="AB84" s="455">
        <f t="shared" si="28"/>
        <v>0.66666666666666663</v>
      </c>
      <c r="AC84" s="455">
        <f t="shared" si="28"/>
        <v>0.25806451612903225</v>
      </c>
      <c r="AD84" s="455">
        <f t="shared" si="28"/>
        <v>0.25925925925925924</v>
      </c>
      <c r="AE84" s="455">
        <f t="shared" si="28"/>
        <v>0.86111111111111116</v>
      </c>
      <c r="AF84" s="455">
        <f t="shared" si="28"/>
        <v>0.78260869565217395</v>
      </c>
      <c r="AG84" s="455">
        <f t="shared" si="28"/>
        <v>0.79069767441860461</v>
      </c>
      <c r="AH84" s="456">
        <f t="shared" si="28"/>
        <v>0.81395348837209303</v>
      </c>
    </row>
    <row r="85" spans="11:34" x14ac:dyDescent="0.4">
      <c r="K85" s="293"/>
      <c r="L85" s="293"/>
      <c r="M85" s="398" t="s">
        <v>264</v>
      </c>
      <c r="N85" s="305" t="s">
        <v>314</v>
      </c>
      <c r="O85" s="305">
        <v>3</v>
      </c>
      <c r="P85" s="313" t="s">
        <v>257</v>
      </c>
      <c r="Q85" s="394">
        <v>15000</v>
      </c>
      <c r="R85" s="295" t="s">
        <v>258</v>
      </c>
      <c r="S85" s="427">
        <v>0</v>
      </c>
      <c r="T85" s="309">
        <v>0</v>
      </c>
      <c r="U85" s="309">
        <v>0</v>
      </c>
      <c r="V85" s="309">
        <v>0</v>
      </c>
      <c r="W85" s="309">
        <v>0</v>
      </c>
      <c r="X85" s="309">
        <v>0</v>
      </c>
      <c r="Y85" s="309">
        <v>0</v>
      </c>
      <c r="Z85" s="428">
        <v>0</v>
      </c>
      <c r="AA85" s="454">
        <f t="shared" si="28"/>
        <v>0</v>
      </c>
      <c r="AB85" s="455">
        <f t="shared" si="28"/>
        <v>0</v>
      </c>
      <c r="AC85" s="455">
        <f t="shared" si="28"/>
        <v>0</v>
      </c>
      <c r="AD85" s="455">
        <f t="shared" si="28"/>
        <v>0</v>
      </c>
      <c r="AE85" s="455">
        <f t="shared" si="28"/>
        <v>0</v>
      </c>
      <c r="AF85" s="455">
        <f t="shared" si="28"/>
        <v>0</v>
      </c>
      <c r="AG85" s="455">
        <f t="shared" si="28"/>
        <v>0</v>
      </c>
      <c r="AH85" s="456">
        <f t="shared" si="28"/>
        <v>0</v>
      </c>
    </row>
    <row r="86" spans="11:34" x14ac:dyDescent="0.4">
      <c r="K86" s="293"/>
      <c r="L86" s="293"/>
      <c r="M86" s="434" t="s">
        <v>265</v>
      </c>
      <c r="N86" s="313" t="s">
        <v>315</v>
      </c>
      <c r="O86" s="313">
        <v>4</v>
      </c>
      <c r="P86" s="305" t="s">
        <v>257</v>
      </c>
      <c r="Q86" s="394">
        <v>35000</v>
      </c>
      <c r="R86" s="295" t="s">
        <v>258</v>
      </c>
      <c r="S86" s="429">
        <v>1</v>
      </c>
      <c r="T86" s="315">
        <v>2</v>
      </c>
      <c r="U86" s="315">
        <v>27</v>
      </c>
      <c r="V86" s="315">
        <v>50</v>
      </c>
      <c r="W86" s="315">
        <v>33</v>
      </c>
      <c r="X86" s="315">
        <v>50</v>
      </c>
      <c r="Y86" s="315">
        <v>57</v>
      </c>
      <c r="Z86" s="430">
        <v>63</v>
      </c>
      <c r="AA86" s="454">
        <f t="shared" ref="AA86:AH87" si="29">+S86/(SUM(S$86:S$87))</f>
        <v>1</v>
      </c>
      <c r="AB86" s="458">
        <f t="shared" si="29"/>
        <v>0.5</v>
      </c>
      <c r="AC86" s="458">
        <f t="shared" si="29"/>
        <v>1</v>
      </c>
      <c r="AD86" s="458">
        <f t="shared" si="29"/>
        <v>1</v>
      </c>
      <c r="AE86" s="458">
        <f t="shared" si="29"/>
        <v>1</v>
      </c>
      <c r="AF86" s="458">
        <f t="shared" si="29"/>
        <v>1</v>
      </c>
      <c r="AG86" s="458">
        <f t="shared" si="29"/>
        <v>1</v>
      </c>
      <c r="AH86" s="459">
        <f t="shared" si="29"/>
        <v>1</v>
      </c>
    </row>
    <row r="87" spans="11:34" x14ac:dyDescent="0.4">
      <c r="K87" s="293"/>
      <c r="L87" s="293"/>
      <c r="M87" s="434" t="s">
        <v>330</v>
      </c>
      <c r="N87" s="313" t="s">
        <v>315</v>
      </c>
      <c r="O87" s="313">
        <v>4</v>
      </c>
      <c r="P87" s="320" t="s">
        <v>252</v>
      </c>
      <c r="Q87" s="394">
        <v>100000</v>
      </c>
      <c r="R87" s="295" t="s">
        <v>258</v>
      </c>
      <c r="S87" s="431">
        <v>0</v>
      </c>
      <c r="T87" s="432">
        <v>2</v>
      </c>
      <c r="U87" s="432">
        <v>0</v>
      </c>
      <c r="V87" s="432">
        <v>0</v>
      </c>
      <c r="W87" s="432">
        <v>0</v>
      </c>
      <c r="X87" s="432">
        <v>0</v>
      </c>
      <c r="Y87" s="432">
        <v>0</v>
      </c>
      <c r="Z87" s="433">
        <v>0</v>
      </c>
      <c r="AA87" s="462">
        <f t="shared" si="29"/>
        <v>0</v>
      </c>
      <c r="AB87" s="460">
        <f t="shared" si="29"/>
        <v>0.5</v>
      </c>
      <c r="AC87" s="460">
        <f t="shared" si="29"/>
        <v>0</v>
      </c>
      <c r="AD87" s="460">
        <f t="shared" si="29"/>
        <v>0</v>
      </c>
      <c r="AE87" s="460">
        <f t="shared" si="29"/>
        <v>0</v>
      </c>
      <c r="AF87" s="460">
        <f t="shared" si="29"/>
        <v>0</v>
      </c>
      <c r="AG87" s="460">
        <f t="shared" si="29"/>
        <v>0</v>
      </c>
      <c r="AH87" s="461">
        <f t="shared" si="29"/>
        <v>0</v>
      </c>
    </row>
    <row r="88" spans="11:34" x14ac:dyDescent="0.4">
      <c r="K88" s="293"/>
      <c r="L88" s="293"/>
      <c r="M88" s="304" t="s">
        <v>316</v>
      </c>
      <c r="N88" s="313" t="s">
        <v>317</v>
      </c>
      <c r="O88" s="313">
        <v>5</v>
      </c>
      <c r="P88" s="305" t="s">
        <v>257</v>
      </c>
      <c r="Q88" s="394">
        <v>35000</v>
      </c>
      <c r="R88" s="295" t="s">
        <v>258</v>
      </c>
      <c r="S88" s="431">
        <v>0</v>
      </c>
      <c r="T88" s="432">
        <v>0</v>
      </c>
      <c r="U88" s="432">
        <v>0</v>
      </c>
      <c r="V88" s="432">
        <v>0</v>
      </c>
      <c r="W88" s="432">
        <v>0</v>
      </c>
      <c r="X88" s="432">
        <v>0</v>
      </c>
      <c r="Y88" s="432">
        <v>0</v>
      </c>
      <c r="Z88" s="433">
        <v>0</v>
      </c>
      <c r="AA88" s="462"/>
      <c r="AB88" s="460"/>
      <c r="AC88" s="460"/>
      <c r="AD88" s="460"/>
      <c r="AE88" s="460"/>
      <c r="AF88" s="460"/>
      <c r="AG88" s="460"/>
      <c r="AH88" s="461"/>
    </row>
    <row r="89" spans="11:34" x14ac:dyDescent="0.4">
      <c r="K89" s="293"/>
      <c r="L89" s="293"/>
      <c r="M89" s="405" t="s">
        <v>22</v>
      </c>
      <c r="N89" s="305" t="s">
        <v>319</v>
      </c>
      <c r="O89" s="305">
        <v>2</v>
      </c>
      <c r="P89" s="320" t="s">
        <v>257</v>
      </c>
      <c r="Q89" s="394">
        <v>26000</v>
      </c>
      <c r="R89" s="295" t="s">
        <v>258</v>
      </c>
      <c r="S89" s="427">
        <v>3</v>
      </c>
      <c r="T89" s="309">
        <v>0</v>
      </c>
      <c r="U89" s="309">
        <v>2</v>
      </c>
      <c r="V89" s="309">
        <v>17</v>
      </c>
      <c r="W89" s="309">
        <v>16</v>
      </c>
      <c r="X89" s="309">
        <v>11</v>
      </c>
      <c r="Y89" s="309">
        <v>17</v>
      </c>
      <c r="Z89" s="428">
        <v>16</v>
      </c>
      <c r="AA89" s="454">
        <f t="shared" ref="AA89:AH91" si="30">+S89/(SUM(S$89:S$91))</f>
        <v>0.15</v>
      </c>
      <c r="AB89" s="455">
        <f t="shared" si="30"/>
        <v>0</v>
      </c>
      <c r="AC89" s="455">
        <f t="shared" si="30"/>
        <v>0.16666666666666666</v>
      </c>
      <c r="AD89" s="455">
        <f t="shared" si="30"/>
        <v>0.53125</v>
      </c>
      <c r="AE89" s="455">
        <f t="shared" si="30"/>
        <v>0.8</v>
      </c>
      <c r="AF89" s="455">
        <f t="shared" si="30"/>
        <v>0.61111111111111116</v>
      </c>
      <c r="AG89" s="455">
        <f t="shared" si="30"/>
        <v>0.70833333333333337</v>
      </c>
      <c r="AH89" s="456">
        <f t="shared" si="30"/>
        <v>0.69565217391304346</v>
      </c>
    </row>
    <row r="90" spans="11:34" x14ac:dyDescent="0.4">
      <c r="K90" s="293"/>
      <c r="L90" s="293"/>
      <c r="M90" s="405" t="s">
        <v>267</v>
      </c>
      <c r="N90" s="305" t="s">
        <v>319</v>
      </c>
      <c r="O90" s="305">
        <v>2</v>
      </c>
      <c r="P90" s="313" t="s">
        <v>257</v>
      </c>
      <c r="Q90" s="394">
        <v>13000</v>
      </c>
      <c r="R90" s="295" t="s">
        <v>258</v>
      </c>
      <c r="S90" s="427">
        <v>15</v>
      </c>
      <c r="T90" s="309">
        <v>1</v>
      </c>
      <c r="U90" s="309">
        <v>8</v>
      </c>
      <c r="V90" s="309">
        <v>8</v>
      </c>
      <c r="W90" s="309">
        <v>0</v>
      </c>
      <c r="X90" s="309">
        <v>0</v>
      </c>
      <c r="Y90" s="309">
        <v>0</v>
      </c>
      <c r="Z90" s="428">
        <v>0</v>
      </c>
      <c r="AA90" s="454">
        <f t="shared" si="30"/>
        <v>0.75</v>
      </c>
      <c r="AB90" s="455">
        <f t="shared" si="30"/>
        <v>0.25</v>
      </c>
      <c r="AC90" s="455">
        <f t="shared" si="30"/>
        <v>0.66666666666666663</v>
      </c>
      <c r="AD90" s="455">
        <f t="shared" si="30"/>
        <v>0.25</v>
      </c>
      <c r="AE90" s="455">
        <f t="shared" si="30"/>
        <v>0</v>
      </c>
      <c r="AF90" s="455">
        <f t="shared" si="30"/>
        <v>0</v>
      </c>
      <c r="AG90" s="455">
        <f t="shared" si="30"/>
        <v>0</v>
      </c>
      <c r="AH90" s="456">
        <f t="shared" si="30"/>
        <v>0</v>
      </c>
    </row>
    <row r="91" spans="11:34" x14ac:dyDescent="0.4">
      <c r="K91" s="293"/>
      <c r="L91" s="293"/>
      <c r="M91" s="405" t="s">
        <v>268</v>
      </c>
      <c r="N91" s="330" t="s">
        <v>319</v>
      </c>
      <c r="O91" s="330">
        <v>2</v>
      </c>
      <c r="P91" s="295" t="s">
        <v>252</v>
      </c>
      <c r="Q91" s="394">
        <v>100000</v>
      </c>
      <c r="R91" s="295" t="s">
        <v>258</v>
      </c>
      <c r="S91" s="427">
        <v>2</v>
      </c>
      <c r="T91" s="309">
        <v>3</v>
      </c>
      <c r="U91" s="309">
        <v>2</v>
      </c>
      <c r="V91" s="309">
        <v>7</v>
      </c>
      <c r="W91" s="309">
        <v>4</v>
      </c>
      <c r="X91" s="309">
        <v>7</v>
      </c>
      <c r="Y91" s="309">
        <v>7</v>
      </c>
      <c r="Z91" s="428">
        <v>7</v>
      </c>
      <c r="AA91" s="454">
        <f t="shared" si="30"/>
        <v>0.1</v>
      </c>
      <c r="AB91" s="455">
        <f t="shared" si="30"/>
        <v>0.75</v>
      </c>
      <c r="AC91" s="455">
        <f t="shared" si="30"/>
        <v>0.16666666666666666</v>
      </c>
      <c r="AD91" s="455">
        <f t="shared" si="30"/>
        <v>0.21875</v>
      </c>
      <c r="AE91" s="455">
        <f t="shared" si="30"/>
        <v>0.2</v>
      </c>
      <c r="AF91" s="455">
        <f t="shared" si="30"/>
        <v>0.3888888888888889</v>
      </c>
      <c r="AG91" s="455">
        <f t="shared" si="30"/>
        <v>0.29166666666666669</v>
      </c>
      <c r="AH91" s="456">
        <f t="shared" si="30"/>
        <v>0.30434782608695654</v>
      </c>
    </row>
    <row r="92" spans="11:34" x14ac:dyDescent="0.4">
      <c r="K92" s="293"/>
      <c r="L92" s="293"/>
      <c r="M92" s="406" t="s">
        <v>270</v>
      </c>
      <c r="N92" s="330" t="s">
        <v>321</v>
      </c>
      <c r="O92" s="330">
        <v>1</v>
      </c>
      <c r="P92" s="330" t="s">
        <v>257</v>
      </c>
      <c r="Q92" s="394">
        <v>20000</v>
      </c>
      <c r="R92" s="295" t="s">
        <v>258</v>
      </c>
      <c r="S92" s="427">
        <v>18</v>
      </c>
      <c r="T92" s="309">
        <v>3</v>
      </c>
      <c r="U92" s="309">
        <v>40</v>
      </c>
      <c r="V92" s="309">
        <v>45</v>
      </c>
      <c r="W92" s="309">
        <v>50</v>
      </c>
      <c r="X92" s="309">
        <v>45</v>
      </c>
      <c r="Y92" s="309">
        <v>45</v>
      </c>
      <c r="Z92" s="428">
        <v>45</v>
      </c>
      <c r="AA92" s="454">
        <f t="shared" ref="AA92:AH93" si="31">+S92/(SUM(S$92:S$93))</f>
        <v>1</v>
      </c>
      <c r="AB92" s="455">
        <f t="shared" si="31"/>
        <v>0.2</v>
      </c>
      <c r="AC92" s="455">
        <f t="shared" si="31"/>
        <v>0.88888888888888884</v>
      </c>
      <c r="AD92" s="455">
        <f t="shared" si="31"/>
        <v>0.86538461538461542</v>
      </c>
      <c r="AE92" s="455">
        <f t="shared" si="31"/>
        <v>0.8771929824561403</v>
      </c>
      <c r="AF92" s="455">
        <f t="shared" si="31"/>
        <v>0.78947368421052633</v>
      </c>
      <c r="AG92" s="455">
        <f t="shared" si="31"/>
        <v>0.75</v>
      </c>
      <c r="AH92" s="456">
        <f t="shared" si="31"/>
        <v>0.7142857142857143</v>
      </c>
    </row>
    <row r="93" spans="11:34" x14ac:dyDescent="0.4">
      <c r="K93" s="293"/>
      <c r="L93" s="293"/>
      <c r="M93" s="406" t="s">
        <v>273</v>
      </c>
      <c r="N93" s="330" t="s">
        <v>321</v>
      </c>
      <c r="O93" s="330">
        <v>1</v>
      </c>
      <c r="P93" s="295" t="s">
        <v>252</v>
      </c>
      <c r="Q93" s="394">
        <v>100000</v>
      </c>
      <c r="R93" s="295" t="s">
        <v>258</v>
      </c>
      <c r="S93" s="427">
        <v>0</v>
      </c>
      <c r="T93" s="309">
        <v>12</v>
      </c>
      <c r="U93" s="309">
        <v>5</v>
      </c>
      <c r="V93" s="309">
        <v>7</v>
      </c>
      <c r="W93" s="309">
        <v>7</v>
      </c>
      <c r="X93" s="309">
        <v>12</v>
      </c>
      <c r="Y93" s="309">
        <v>15</v>
      </c>
      <c r="Z93" s="428">
        <v>18</v>
      </c>
      <c r="AA93" s="454">
        <f t="shared" si="31"/>
        <v>0</v>
      </c>
      <c r="AB93" s="455">
        <f t="shared" si="31"/>
        <v>0.8</v>
      </c>
      <c r="AC93" s="455">
        <f t="shared" si="31"/>
        <v>0.1111111111111111</v>
      </c>
      <c r="AD93" s="455">
        <f t="shared" si="31"/>
        <v>0.13461538461538461</v>
      </c>
      <c r="AE93" s="455">
        <f t="shared" si="31"/>
        <v>0.12280701754385964</v>
      </c>
      <c r="AF93" s="455">
        <f t="shared" si="31"/>
        <v>0.21052631578947367</v>
      </c>
      <c r="AG93" s="455">
        <f t="shared" si="31"/>
        <v>0.25</v>
      </c>
      <c r="AH93" s="456">
        <f t="shared" si="31"/>
        <v>0.2857142857142857</v>
      </c>
    </row>
    <row r="94" spans="11:34" x14ac:dyDescent="0.4">
      <c r="K94" s="293"/>
      <c r="L94" s="293"/>
      <c r="M94" s="407" t="s">
        <v>275</v>
      </c>
      <c r="N94" s="330" t="s">
        <v>323</v>
      </c>
      <c r="O94" s="330">
        <v>6</v>
      </c>
      <c r="P94" s="330" t="s">
        <v>257</v>
      </c>
      <c r="Q94" s="394">
        <v>18000</v>
      </c>
      <c r="R94" s="295" t="s">
        <v>258</v>
      </c>
      <c r="S94" s="427">
        <v>0</v>
      </c>
      <c r="T94" s="309">
        <v>0</v>
      </c>
      <c r="U94" s="309">
        <v>0</v>
      </c>
      <c r="V94" s="309">
        <v>0</v>
      </c>
      <c r="W94" s="309">
        <v>0</v>
      </c>
      <c r="X94" s="309">
        <v>0</v>
      </c>
      <c r="Y94" s="309">
        <v>0</v>
      </c>
      <c r="Z94" s="428">
        <v>0</v>
      </c>
      <c r="AA94" s="454"/>
      <c r="AB94" s="455"/>
      <c r="AC94" s="455"/>
      <c r="AD94" s="455"/>
      <c r="AE94" s="455"/>
      <c r="AF94" s="455"/>
      <c r="AG94" s="455"/>
      <c r="AH94" s="456"/>
    </row>
    <row r="95" spans="11:34" x14ac:dyDescent="0.4">
      <c r="K95" s="293"/>
      <c r="L95" s="293"/>
      <c r="M95" s="407" t="s">
        <v>276</v>
      </c>
      <c r="N95" s="330" t="s">
        <v>323</v>
      </c>
      <c r="O95" s="330">
        <v>6</v>
      </c>
      <c r="P95" s="330" t="s">
        <v>257</v>
      </c>
      <c r="Q95" s="394">
        <v>12000</v>
      </c>
      <c r="R95" s="295" t="s">
        <v>258</v>
      </c>
      <c r="S95" s="427">
        <v>0</v>
      </c>
      <c r="T95" s="309">
        <v>0</v>
      </c>
      <c r="U95" s="309">
        <v>0</v>
      </c>
      <c r="V95" s="309">
        <v>0</v>
      </c>
      <c r="W95" s="309">
        <v>0</v>
      </c>
      <c r="X95" s="309">
        <v>0</v>
      </c>
      <c r="Y95" s="309">
        <v>0</v>
      </c>
      <c r="Z95" s="428">
        <v>0</v>
      </c>
      <c r="AA95" s="454"/>
      <c r="AB95" s="455"/>
      <c r="AC95" s="455"/>
      <c r="AD95" s="455"/>
      <c r="AE95" s="455"/>
      <c r="AF95" s="455"/>
      <c r="AG95" s="455"/>
      <c r="AH95" s="456"/>
    </row>
    <row r="96" spans="11:34" x14ac:dyDescent="0.4">
      <c r="K96" s="293"/>
      <c r="L96" s="293"/>
      <c r="M96" s="407" t="s">
        <v>277</v>
      </c>
      <c r="N96" s="330" t="s">
        <v>323</v>
      </c>
      <c r="O96" s="330">
        <v>6</v>
      </c>
      <c r="P96" s="330" t="s">
        <v>257</v>
      </c>
      <c r="Q96" s="438">
        <v>15000</v>
      </c>
      <c r="R96" s="295" t="s">
        <v>258</v>
      </c>
      <c r="S96" s="427">
        <v>0</v>
      </c>
      <c r="T96" s="309">
        <v>0</v>
      </c>
      <c r="U96" s="309">
        <v>0</v>
      </c>
      <c r="V96" s="309">
        <v>0</v>
      </c>
      <c r="W96" s="309">
        <v>0</v>
      </c>
      <c r="X96" s="309">
        <v>0</v>
      </c>
      <c r="Y96" s="309">
        <v>0</v>
      </c>
      <c r="Z96" s="428">
        <v>0</v>
      </c>
      <c r="AA96" s="454"/>
      <c r="AB96" s="455"/>
      <c r="AC96" s="455"/>
      <c r="AD96" s="455"/>
      <c r="AE96" s="455"/>
      <c r="AF96" s="455"/>
      <c r="AG96" s="455"/>
      <c r="AH96" s="456"/>
    </row>
    <row r="97" spans="11:26" ht="19.2" x14ac:dyDescent="0.4">
      <c r="K97" s="332"/>
      <c r="L97" s="334"/>
      <c r="M97" s="408" t="s">
        <v>324</v>
      </c>
      <c r="N97" s="409" t="s">
        <v>282</v>
      </c>
      <c r="O97" s="409" t="s">
        <v>282</v>
      </c>
      <c r="P97" s="409" t="s">
        <v>257</v>
      </c>
      <c r="Q97" s="410" t="s">
        <v>283</v>
      </c>
      <c r="R97" s="411" t="s">
        <v>253</v>
      </c>
      <c r="S97" s="442">
        <f t="shared" ref="S97:Z97" si="32">SUM(S78:S96)</f>
        <v>170</v>
      </c>
      <c r="T97" s="443">
        <f t="shared" si="32"/>
        <v>206</v>
      </c>
      <c r="U97" s="443">
        <f t="shared" si="32"/>
        <v>378</v>
      </c>
      <c r="V97" s="443">
        <f t="shared" si="32"/>
        <v>485</v>
      </c>
      <c r="W97" s="443">
        <f t="shared" si="32"/>
        <v>409</v>
      </c>
      <c r="X97" s="443">
        <f t="shared" si="32"/>
        <v>430</v>
      </c>
      <c r="Y97" s="443">
        <f t="shared" si="32"/>
        <v>444</v>
      </c>
      <c r="Z97" s="444">
        <f t="shared" si="32"/>
        <v>452</v>
      </c>
    </row>
    <row r="98" spans="11:26" ht="18" thickBot="1" x14ac:dyDescent="0.45">
      <c r="K98" s="346"/>
      <c r="L98" s="347"/>
      <c r="M98" s="348"/>
      <c r="N98" s="349" t="s">
        <v>285</v>
      </c>
      <c r="O98" s="349" t="s">
        <v>285</v>
      </c>
      <c r="P98" s="349"/>
      <c r="Q98" s="415" t="s">
        <v>286</v>
      </c>
      <c r="R98" s="416" t="s">
        <v>253</v>
      </c>
      <c r="S98" s="417">
        <f>SUMPRODUCT($Q$52:$Q$70,S78:S96)</f>
        <v>13224000</v>
      </c>
      <c r="T98" s="418">
        <f t="shared" ref="T98:Z98" si="33">SUMPRODUCT($Q$52:$Q$70,T78:T96)</f>
        <v>18517000</v>
      </c>
      <c r="U98" s="418">
        <f t="shared" si="33"/>
        <v>26899000</v>
      </c>
      <c r="V98" s="418">
        <f t="shared" si="33"/>
        <v>33140000</v>
      </c>
      <c r="W98" s="418">
        <f t="shared" si="33"/>
        <v>31971000</v>
      </c>
      <c r="X98" s="418">
        <f t="shared" si="33"/>
        <v>33384000</v>
      </c>
      <c r="Y98" s="418">
        <f t="shared" si="33"/>
        <v>33897000</v>
      </c>
      <c r="Z98" s="419">
        <f t="shared" si="33"/>
        <v>34463000</v>
      </c>
    </row>
  </sheetData>
  <mergeCells count="7">
    <mergeCell ref="S76:Z76"/>
    <mergeCell ref="AA76:AH76"/>
    <mergeCell ref="S9:Z9"/>
    <mergeCell ref="S24:Z24"/>
    <mergeCell ref="AA24:AH24"/>
    <mergeCell ref="S50:Z50"/>
    <mergeCell ref="AA50:AH50"/>
  </mergeCells>
  <phoneticPr fontId="4" type="noConversion"/>
  <hyperlinks>
    <hyperlink ref="K7" r:id="rId1" xr:uid="{F0F55039-955C-4C3E-B6F0-B331B0F0FB38}"/>
    <hyperlink ref="K48" r:id="rId2" xr:uid="{BD5DAB20-F09B-4A57-87CD-76B52E626542}"/>
    <hyperlink ref="K74" r:id="rId3" xr:uid="{C3F9D4DA-0A3F-4A0C-8A08-5D4FEFF9FE5B}"/>
  </hyperlinks>
  <pageMargins left="0.7" right="0.7" top="0.75" bottom="0.75" header="0.3" footer="0.3"/>
  <drawing r:id="rId4"/>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3BFE-3984-47AD-A840-62D9429409C5}">
  <sheetPr codeName="Sheet11"/>
  <dimension ref="A1:AN89"/>
  <sheetViews>
    <sheetView zoomScale="70" zoomScaleNormal="70" workbookViewId="0">
      <pane xSplit="10" ySplit="4" topLeftCell="W28" activePane="bottomRight" state="frozen"/>
      <selection activeCell="M9" sqref="M9"/>
      <selection pane="topRight" activeCell="M9" sqref="M9"/>
      <selection pane="bottomLeft" activeCell="M9" sqref="M9"/>
      <selection pane="bottomRight" activeCell="M9" sqref="M9"/>
    </sheetView>
  </sheetViews>
  <sheetFormatPr defaultRowHeight="17.399999999999999" outlineLevelRow="1" x14ac:dyDescent="0.4"/>
  <cols>
    <col min="1" max="1" width="5.09765625" customWidth="1"/>
    <col min="2" max="2" width="18.5" style="2" customWidth="1"/>
    <col min="3" max="3" width="18.5" style="25" customWidth="1"/>
    <col min="4" max="4" width="41.69921875" style="2" customWidth="1"/>
    <col min="5" max="5" width="15" style="2" customWidth="1"/>
    <col min="6" max="6" width="13" style="33" customWidth="1"/>
    <col min="7" max="9" width="12.59765625" style="25" customWidth="1"/>
    <col min="10" max="10" width="15.19921875" style="28" customWidth="1"/>
    <col min="11" max="22" width="12.5" style="29" hidden="1" customWidth="1"/>
    <col min="23" max="23" width="12.5" style="31" customWidth="1"/>
    <col min="24" max="35" width="12.5" style="29" hidden="1" customWidth="1"/>
    <col min="36" max="36" width="12.5" style="31" customWidth="1"/>
    <col min="37" max="38" width="12.5" customWidth="1"/>
    <col min="39" max="40" width="11.5" bestFit="1" customWidth="1"/>
  </cols>
  <sheetData>
    <row r="1" spans="1:40" ht="57.15" customHeight="1" x14ac:dyDescent="0.4">
      <c r="A1" s="1" t="s">
        <v>76</v>
      </c>
      <c r="C1" s="3"/>
      <c r="E1" s="1924" t="s">
        <v>195</v>
      </c>
      <c r="F1" s="1925"/>
      <c r="G1" s="1925"/>
      <c r="H1" s="1925"/>
      <c r="I1" s="1925"/>
      <c r="J1" s="1925"/>
      <c r="K1" s="4"/>
      <c r="L1" s="4"/>
      <c r="M1" s="4"/>
      <c r="N1" s="4"/>
      <c r="O1" s="4"/>
      <c r="P1" s="4"/>
      <c r="Q1" s="4"/>
      <c r="R1" s="4"/>
      <c r="S1" s="4"/>
      <c r="T1" s="4"/>
      <c r="U1" s="4"/>
      <c r="V1" s="4"/>
      <c r="W1" s="5">
        <f>SUM(W28:W37)</f>
        <v>91</v>
      </c>
      <c r="X1" s="4"/>
      <c r="Y1" s="4"/>
      <c r="Z1" s="4"/>
      <c r="AA1" s="4"/>
      <c r="AB1" s="4"/>
      <c r="AC1" s="4"/>
      <c r="AD1" s="4"/>
      <c r="AE1" s="4"/>
      <c r="AF1" s="4"/>
      <c r="AG1" s="4"/>
      <c r="AH1" s="4"/>
      <c r="AI1" s="4"/>
      <c r="AJ1" s="155">
        <f>SUM(AJ28:AJ37)</f>
        <v>6683400</v>
      </c>
    </row>
    <row r="2" spans="1:40" ht="35.4" customHeight="1" thickBot="1" x14ac:dyDescent="0.45">
      <c r="C2" s="2"/>
      <c r="F2" s="2"/>
      <c r="G2" s="2"/>
      <c r="H2" s="2"/>
      <c r="I2" s="2"/>
      <c r="J2" s="6"/>
      <c r="K2" s="5"/>
      <c r="L2" s="5"/>
      <c r="M2" s="5"/>
      <c r="N2" s="5"/>
      <c r="O2" s="5"/>
      <c r="P2" s="5"/>
      <c r="Q2" s="5"/>
      <c r="R2" s="5"/>
      <c r="S2" s="5"/>
      <c r="T2" s="5"/>
      <c r="U2" s="5"/>
      <c r="V2" s="5"/>
      <c r="W2" s="5">
        <f>SUM(W39:W47)</f>
        <v>84</v>
      </c>
      <c r="X2" s="5"/>
      <c r="Y2" s="5"/>
      <c r="Z2" s="5"/>
      <c r="AA2" s="5"/>
      <c r="AB2" s="5"/>
      <c r="AC2" s="5"/>
      <c r="AD2" s="5"/>
      <c r="AE2" s="5"/>
      <c r="AF2" s="5"/>
      <c r="AG2" s="5"/>
      <c r="AH2" s="5"/>
      <c r="AI2" s="5"/>
      <c r="AJ2" s="5">
        <f>SUM(AJ39:AJ47)</f>
        <v>7144200</v>
      </c>
    </row>
    <row r="3" spans="1:40" x14ac:dyDescent="0.4">
      <c r="B3" s="7"/>
      <c r="C3" s="8" t="s">
        <v>0</v>
      </c>
      <c r="D3" s="7"/>
      <c r="E3" s="7"/>
      <c r="F3" s="7"/>
      <c r="G3" s="7"/>
      <c r="H3" s="7"/>
      <c r="I3" s="7"/>
      <c r="J3" s="7" t="s">
        <v>1</v>
      </c>
      <c r="K3" s="9" t="s">
        <v>96</v>
      </c>
      <c r="L3" s="10"/>
      <c r="M3" s="10"/>
      <c r="N3" s="10"/>
      <c r="O3" s="10"/>
      <c r="P3" s="10"/>
      <c r="Q3" s="10"/>
      <c r="R3" s="10"/>
      <c r="S3" s="10"/>
      <c r="T3" s="10"/>
      <c r="U3" s="10"/>
      <c r="V3" s="10"/>
      <c r="W3" s="10"/>
      <c r="X3" s="9" t="s">
        <v>2</v>
      </c>
      <c r="Y3" s="10"/>
      <c r="Z3" s="10"/>
      <c r="AA3" s="10"/>
      <c r="AB3" s="10"/>
      <c r="AC3" s="10"/>
      <c r="AD3" s="10"/>
      <c r="AE3" s="10"/>
      <c r="AF3" s="10"/>
      <c r="AG3" s="10"/>
      <c r="AH3" s="10"/>
      <c r="AI3" s="10"/>
      <c r="AJ3" s="10"/>
      <c r="AK3" s="1926" t="s">
        <v>198</v>
      </c>
      <c r="AL3" s="1927"/>
      <c r="AM3" s="1928" t="s">
        <v>174</v>
      </c>
      <c r="AN3" s="1929"/>
    </row>
    <row r="4" spans="1:40" ht="18" thickBot="1" x14ac:dyDescent="0.45">
      <c r="A4" t="s">
        <v>0</v>
      </c>
      <c r="B4" s="11" t="s">
        <v>5</v>
      </c>
      <c r="C4" s="12" t="s">
        <v>6</v>
      </c>
      <c r="D4" s="11" t="s">
        <v>7</v>
      </c>
      <c r="E4" s="11" t="s">
        <v>8</v>
      </c>
      <c r="F4" s="11" t="s">
        <v>9</v>
      </c>
      <c r="G4" s="11" t="s">
        <v>10</v>
      </c>
      <c r="H4" s="11" t="s">
        <v>11</v>
      </c>
      <c r="I4" s="11" t="s">
        <v>67</v>
      </c>
      <c r="J4" s="7" t="s">
        <v>12</v>
      </c>
      <c r="K4" s="13" t="s">
        <v>54</v>
      </c>
      <c r="L4" s="14" t="s">
        <v>55</v>
      </c>
      <c r="M4" s="13" t="s">
        <v>56</v>
      </c>
      <c r="N4" s="14" t="s">
        <v>57</v>
      </c>
      <c r="O4" s="13" t="s">
        <v>58</v>
      </c>
      <c r="P4" s="14" t="s">
        <v>59</v>
      </c>
      <c r="Q4" s="13" t="s">
        <v>60</v>
      </c>
      <c r="R4" s="14" t="s">
        <v>61</v>
      </c>
      <c r="S4" s="13" t="s">
        <v>62</v>
      </c>
      <c r="T4" s="14" t="s">
        <v>192</v>
      </c>
      <c r="U4" s="13" t="s">
        <v>63</v>
      </c>
      <c r="V4" s="14" t="s">
        <v>64</v>
      </c>
      <c r="W4" s="15" t="s">
        <v>196</v>
      </c>
      <c r="X4" s="13" t="s">
        <v>124</v>
      </c>
      <c r="Y4" s="14" t="s">
        <v>125</v>
      </c>
      <c r="Z4" s="13" t="s">
        <v>126</v>
      </c>
      <c r="AA4" s="14" t="s">
        <v>127</v>
      </c>
      <c r="AB4" s="13" t="s">
        <v>128</v>
      </c>
      <c r="AC4" s="14" t="s">
        <v>129</v>
      </c>
      <c r="AD4" s="13" t="s">
        <v>130</v>
      </c>
      <c r="AE4" s="14" t="s">
        <v>131</v>
      </c>
      <c r="AF4" s="13" t="s">
        <v>132</v>
      </c>
      <c r="AG4" s="14" t="s">
        <v>133</v>
      </c>
      <c r="AH4" s="13" t="s">
        <v>134</v>
      </c>
      <c r="AI4" s="14" t="s">
        <v>135</v>
      </c>
      <c r="AJ4" s="15" t="s">
        <v>197</v>
      </c>
      <c r="AK4" s="15" t="s">
        <v>196</v>
      </c>
      <c r="AL4" s="162" t="s">
        <v>197</v>
      </c>
      <c r="AM4" s="163" t="s">
        <v>196</v>
      </c>
      <c r="AN4" s="164" t="s">
        <v>197</v>
      </c>
    </row>
    <row r="5" spans="1:40" s="16" customFormat="1" ht="18" hidden="1" thickBot="1" x14ac:dyDescent="0.45">
      <c r="A5" s="16" t="s">
        <v>51</v>
      </c>
      <c r="B5" s="17" t="str">
        <f t="shared" ref="B5:B57" si="0">F5&amp;C5</f>
        <v>PFS상업3028801</v>
      </c>
      <c r="C5" s="18">
        <v>3028801</v>
      </c>
      <c r="D5" s="19" t="s">
        <v>16</v>
      </c>
      <c r="E5" s="17" t="s">
        <v>39</v>
      </c>
      <c r="F5" s="20" t="s">
        <v>49</v>
      </c>
      <c r="G5" s="18">
        <v>100000</v>
      </c>
      <c r="H5" s="18" t="s">
        <v>13</v>
      </c>
      <c r="I5" s="18" t="s">
        <v>69</v>
      </c>
      <c r="J5" s="21">
        <v>90000</v>
      </c>
      <c r="K5" s="22">
        <v>0</v>
      </c>
      <c r="L5" s="22">
        <v>0</v>
      </c>
      <c r="M5" s="22">
        <v>90000</v>
      </c>
      <c r="N5" s="22">
        <v>0</v>
      </c>
      <c r="O5" s="22">
        <v>0</v>
      </c>
      <c r="P5" s="22">
        <v>90000</v>
      </c>
      <c r="Q5" s="22">
        <v>180000</v>
      </c>
      <c r="R5" s="22">
        <v>0</v>
      </c>
      <c r="S5" s="22">
        <v>180000</v>
      </c>
      <c r="T5" s="22">
        <v>0</v>
      </c>
      <c r="U5" s="22">
        <v>0</v>
      </c>
      <c r="V5" s="22">
        <v>0</v>
      </c>
      <c r="W5" s="23">
        <f>SUM(K5:V5)</f>
        <v>540000</v>
      </c>
      <c r="X5" s="22">
        <v>0</v>
      </c>
      <c r="Y5" s="22">
        <v>0</v>
      </c>
      <c r="Z5" s="22">
        <v>90000</v>
      </c>
      <c r="AA5" s="22">
        <v>0</v>
      </c>
      <c r="AB5" s="22">
        <v>0</v>
      </c>
      <c r="AC5" s="22">
        <v>90000</v>
      </c>
      <c r="AD5" s="22">
        <v>180000</v>
      </c>
      <c r="AE5" s="22">
        <v>0</v>
      </c>
      <c r="AF5" s="22">
        <v>180000</v>
      </c>
      <c r="AG5" s="22">
        <v>0</v>
      </c>
      <c r="AH5" s="22">
        <v>0</v>
      </c>
      <c r="AI5" s="22">
        <v>0</v>
      </c>
      <c r="AJ5" s="23">
        <f>SUM(X5:AI5)</f>
        <v>540000</v>
      </c>
      <c r="AM5" s="165"/>
      <c r="AN5" s="166"/>
    </row>
    <row r="6" spans="1:40" s="16" customFormat="1" ht="18" hidden="1" thickBot="1" x14ac:dyDescent="0.45">
      <c r="A6" s="16" t="s">
        <v>51</v>
      </c>
      <c r="B6" s="17" t="str">
        <f t="shared" si="0"/>
        <v>PFS상업3019001</v>
      </c>
      <c r="C6" s="18">
        <v>3019001</v>
      </c>
      <c r="D6" s="19" t="s">
        <v>17</v>
      </c>
      <c r="E6" s="17" t="s">
        <v>39</v>
      </c>
      <c r="F6" s="20" t="s">
        <v>49</v>
      </c>
      <c r="G6" s="18">
        <v>100000</v>
      </c>
      <c r="H6" s="18" t="s">
        <v>13</v>
      </c>
      <c r="I6" s="18" t="s">
        <v>69</v>
      </c>
      <c r="J6" s="21">
        <v>90000</v>
      </c>
      <c r="K6" s="22">
        <v>0</v>
      </c>
      <c r="L6" s="22">
        <v>0</v>
      </c>
      <c r="M6" s="22">
        <v>90000</v>
      </c>
      <c r="N6" s="22">
        <v>0</v>
      </c>
      <c r="O6" s="22">
        <v>0</v>
      </c>
      <c r="P6" s="22">
        <v>0</v>
      </c>
      <c r="Q6" s="22">
        <v>180000</v>
      </c>
      <c r="R6" s="22">
        <v>0</v>
      </c>
      <c r="S6" s="22">
        <v>720000</v>
      </c>
      <c r="T6" s="22">
        <v>0</v>
      </c>
      <c r="U6" s="22">
        <v>0</v>
      </c>
      <c r="V6" s="22">
        <v>450000</v>
      </c>
      <c r="W6" s="23">
        <f t="shared" ref="W6:W27" si="1">SUM(K6:V6)</f>
        <v>1440000</v>
      </c>
      <c r="X6" s="22">
        <v>0</v>
      </c>
      <c r="Y6" s="22">
        <v>0</v>
      </c>
      <c r="Z6" s="22">
        <v>90000</v>
      </c>
      <c r="AA6" s="22">
        <v>0</v>
      </c>
      <c r="AB6" s="22">
        <v>0</v>
      </c>
      <c r="AC6" s="22">
        <v>0</v>
      </c>
      <c r="AD6" s="22">
        <v>180000</v>
      </c>
      <c r="AE6" s="22">
        <v>0</v>
      </c>
      <c r="AF6" s="22">
        <v>720000</v>
      </c>
      <c r="AG6" s="22">
        <v>0</v>
      </c>
      <c r="AH6" s="22">
        <v>0</v>
      </c>
      <c r="AI6" s="22">
        <v>450000</v>
      </c>
      <c r="AJ6" s="23">
        <f t="shared" ref="AJ6:AJ27" si="2">SUM(X6:AI6)</f>
        <v>1440000</v>
      </c>
      <c r="AM6" s="165"/>
      <c r="AN6" s="166"/>
    </row>
    <row r="7" spans="1:40" s="16" customFormat="1" ht="18" hidden="1" thickBot="1" x14ac:dyDescent="0.45">
      <c r="A7" s="16" t="s">
        <v>51</v>
      </c>
      <c r="B7" s="17" t="str">
        <f t="shared" si="0"/>
        <v>PFS상업3019801</v>
      </c>
      <c r="C7" s="18">
        <v>3019801</v>
      </c>
      <c r="D7" s="19" t="s">
        <v>18</v>
      </c>
      <c r="E7" s="17" t="s">
        <v>40</v>
      </c>
      <c r="F7" s="20" t="s">
        <v>49</v>
      </c>
      <c r="G7" s="18">
        <v>94000</v>
      </c>
      <c r="H7" s="18" t="s">
        <v>13</v>
      </c>
      <c r="I7" s="18" t="s">
        <v>69</v>
      </c>
      <c r="J7" s="21">
        <v>84600</v>
      </c>
      <c r="K7" s="22">
        <v>507600</v>
      </c>
      <c r="L7" s="22">
        <v>84600</v>
      </c>
      <c r="M7" s="22">
        <v>253800</v>
      </c>
      <c r="N7" s="22">
        <v>423000</v>
      </c>
      <c r="O7" s="22">
        <v>253800</v>
      </c>
      <c r="P7" s="22">
        <v>338400</v>
      </c>
      <c r="Q7" s="22">
        <v>84600</v>
      </c>
      <c r="R7" s="22">
        <v>1015200</v>
      </c>
      <c r="S7" s="22">
        <v>0</v>
      </c>
      <c r="T7" s="22">
        <v>846000</v>
      </c>
      <c r="U7" s="22">
        <v>0</v>
      </c>
      <c r="V7" s="22">
        <v>761400</v>
      </c>
      <c r="W7" s="23">
        <f t="shared" si="1"/>
        <v>4568400</v>
      </c>
      <c r="X7" s="22">
        <v>507600</v>
      </c>
      <c r="Y7" s="22">
        <v>84600</v>
      </c>
      <c r="Z7" s="22">
        <v>253800</v>
      </c>
      <c r="AA7" s="22">
        <v>423000</v>
      </c>
      <c r="AB7" s="22">
        <v>253800</v>
      </c>
      <c r="AC7" s="22">
        <v>338400</v>
      </c>
      <c r="AD7" s="22">
        <v>84600</v>
      </c>
      <c r="AE7" s="22">
        <v>1015200</v>
      </c>
      <c r="AF7" s="22">
        <v>0</v>
      </c>
      <c r="AG7" s="22">
        <v>846000</v>
      </c>
      <c r="AH7" s="22">
        <v>0</v>
      </c>
      <c r="AI7" s="22">
        <v>761400</v>
      </c>
      <c r="AJ7" s="23">
        <f t="shared" si="2"/>
        <v>4568400</v>
      </c>
      <c r="AM7" s="165"/>
      <c r="AN7" s="166"/>
    </row>
    <row r="8" spans="1:40" s="16" customFormat="1" ht="18" hidden="1" thickBot="1" x14ac:dyDescent="0.45">
      <c r="A8" s="16" t="s">
        <v>51</v>
      </c>
      <c r="B8" s="17" t="str">
        <f t="shared" si="0"/>
        <v>PFS상업3019401</v>
      </c>
      <c r="C8" s="18">
        <v>3019401</v>
      </c>
      <c r="D8" s="19" t="s">
        <v>19</v>
      </c>
      <c r="E8" s="17" t="s">
        <v>40</v>
      </c>
      <c r="F8" s="20" t="s">
        <v>49</v>
      </c>
      <c r="G8" s="18">
        <v>90000</v>
      </c>
      <c r="H8" s="18" t="s">
        <v>13</v>
      </c>
      <c r="I8" s="18" t="s">
        <v>69</v>
      </c>
      <c r="J8" s="21">
        <v>81000</v>
      </c>
      <c r="K8" s="22">
        <v>0</v>
      </c>
      <c r="L8" s="22">
        <v>0</v>
      </c>
      <c r="M8" s="22">
        <v>81000</v>
      </c>
      <c r="N8" s="22">
        <v>0</v>
      </c>
      <c r="O8" s="22">
        <v>0</v>
      </c>
      <c r="P8" s="22">
        <v>0</v>
      </c>
      <c r="Q8" s="22">
        <v>81000</v>
      </c>
      <c r="R8" s="22">
        <v>0</v>
      </c>
      <c r="S8" s="22">
        <v>0</v>
      </c>
      <c r="T8" s="22">
        <v>0</v>
      </c>
      <c r="U8" s="22">
        <v>0</v>
      </c>
      <c r="V8" s="22">
        <v>162000</v>
      </c>
      <c r="W8" s="23">
        <f t="shared" si="1"/>
        <v>324000</v>
      </c>
      <c r="X8" s="22">
        <v>0</v>
      </c>
      <c r="Y8" s="22">
        <v>0</v>
      </c>
      <c r="Z8" s="22">
        <v>81000</v>
      </c>
      <c r="AA8" s="22">
        <v>0</v>
      </c>
      <c r="AB8" s="22">
        <v>0</v>
      </c>
      <c r="AC8" s="22">
        <v>0</v>
      </c>
      <c r="AD8" s="22">
        <v>81000</v>
      </c>
      <c r="AE8" s="22">
        <v>0</v>
      </c>
      <c r="AF8" s="22">
        <v>0</v>
      </c>
      <c r="AG8" s="22">
        <v>0</v>
      </c>
      <c r="AH8" s="22">
        <v>0</v>
      </c>
      <c r="AI8" s="22">
        <v>162000</v>
      </c>
      <c r="AJ8" s="23">
        <f t="shared" si="2"/>
        <v>324000</v>
      </c>
      <c r="AM8" s="165"/>
      <c r="AN8" s="166"/>
    </row>
    <row r="9" spans="1:40" ht="18" hidden="1" thickBot="1" x14ac:dyDescent="0.45">
      <c r="A9" s="16" t="s">
        <v>51</v>
      </c>
      <c r="B9" s="24" t="str">
        <f t="shared" si="0"/>
        <v>PFS상업3027501</v>
      </c>
      <c r="C9" s="25">
        <v>3027501</v>
      </c>
      <c r="D9" s="26" t="s">
        <v>20</v>
      </c>
      <c r="E9" s="24" t="s">
        <v>41</v>
      </c>
      <c r="F9" s="27" t="s">
        <v>49</v>
      </c>
      <c r="G9" s="25">
        <v>30000</v>
      </c>
      <c r="H9" s="25" t="s">
        <v>13</v>
      </c>
      <c r="I9" s="18" t="s">
        <v>69</v>
      </c>
      <c r="J9" s="28">
        <v>27000</v>
      </c>
      <c r="K9" s="29">
        <v>0</v>
      </c>
      <c r="L9" s="29">
        <v>0</v>
      </c>
      <c r="M9" s="29">
        <v>0</v>
      </c>
      <c r="N9" s="29">
        <v>27000</v>
      </c>
      <c r="O9" s="29">
        <v>0</v>
      </c>
      <c r="P9" s="29">
        <v>0</v>
      </c>
      <c r="Q9" s="29">
        <v>0</v>
      </c>
      <c r="R9" s="29">
        <v>0</v>
      </c>
      <c r="S9" s="29">
        <v>0</v>
      </c>
      <c r="T9" s="29">
        <v>0</v>
      </c>
      <c r="U9" s="29">
        <v>0</v>
      </c>
      <c r="V9" s="29">
        <v>0</v>
      </c>
      <c r="W9" s="30">
        <f t="shared" si="1"/>
        <v>27000</v>
      </c>
      <c r="X9" s="29">
        <v>0</v>
      </c>
      <c r="Y9" s="29">
        <v>0</v>
      </c>
      <c r="Z9" s="29">
        <v>0</v>
      </c>
      <c r="AA9" s="29">
        <v>27000</v>
      </c>
      <c r="AB9" s="29">
        <v>0</v>
      </c>
      <c r="AC9" s="29">
        <v>0</v>
      </c>
      <c r="AD9" s="29">
        <v>0</v>
      </c>
      <c r="AE9" s="29">
        <v>0</v>
      </c>
      <c r="AF9" s="29">
        <v>0</v>
      </c>
      <c r="AG9" s="29">
        <v>0</v>
      </c>
      <c r="AH9" s="29">
        <v>0</v>
      </c>
      <c r="AI9" s="29">
        <v>0</v>
      </c>
      <c r="AJ9" s="30">
        <f t="shared" si="2"/>
        <v>27000</v>
      </c>
      <c r="AM9" s="167"/>
      <c r="AN9" s="168"/>
    </row>
    <row r="10" spans="1:40" ht="18" hidden="1" thickBot="1" x14ac:dyDescent="0.45">
      <c r="A10" s="16" t="s">
        <v>51</v>
      </c>
      <c r="B10" s="24" t="str">
        <f t="shared" si="0"/>
        <v>PFS상업3027601</v>
      </c>
      <c r="C10" s="25">
        <v>3027601</v>
      </c>
      <c r="D10" s="26" t="s">
        <v>21</v>
      </c>
      <c r="E10" s="24" t="s">
        <v>41</v>
      </c>
      <c r="F10" s="27" t="s">
        <v>49</v>
      </c>
      <c r="G10" s="25">
        <v>15000</v>
      </c>
      <c r="H10" s="25" t="s">
        <v>13</v>
      </c>
      <c r="I10" s="18" t="s">
        <v>69</v>
      </c>
      <c r="J10" s="28">
        <v>13500</v>
      </c>
      <c r="K10" s="29">
        <v>0</v>
      </c>
      <c r="L10" s="29">
        <v>0</v>
      </c>
      <c r="M10" s="29">
        <v>40500</v>
      </c>
      <c r="N10" s="29">
        <v>0</v>
      </c>
      <c r="O10" s="29">
        <v>27000</v>
      </c>
      <c r="P10" s="29">
        <v>0</v>
      </c>
      <c r="Q10" s="29">
        <v>27000</v>
      </c>
      <c r="R10" s="29">
        <v>0</v>
      </c>
      <c r="S10" s="29">
        <v>27000</v>
      </c>
      <c r="T10" s="29">
        <v>0</v>
      </c>
      <c r="U10" s="29">
        <v>0</v>
      </c>
      <c r="V10" s="29">
        <v>0</v>
      </c>
      <c r="W10" s="30">
        <f t="shared" si="1"/>
        <v>121500</v>
      </c>
      <c r="X10" s="29">
        <v>0</v>
      </c>
      <c r="Y10" s="29">
        <v>0</v>
      </c>
      <c r="Z10" s="29">
        <v>40500</v>
      </c>
      <c r="AA10" s="29">
        <v>0</v>
      </c>
      <c r="AB10" s="29">
        <v>27000</v>
      </c>
      <c r="AC10" s="29">
        <v>0</v>
      </c>
      <c r="AD10" s="29">
        <v>27000</v>
      </c>
      <c r="AE10" s="29">
        <v>0</v>
      </c>
      <c r="AF10" s="29">
        <v>27000</v>
      </c>
      <c r="AG10" s="29">
        <v>0</v>
      </c>
      <c r="AH10" s="29">
        <v>0</v>
      </c>
      <c r="AI10" s="29">
        <v>0</v>
      </c>
      <c r="AJ10" s="30">
        <f t="shared" si="2"/>
        <v>121500</v>
      </c>
      <c r="AM10" s="167"/>
      <c r="AN10" s="168"/>
    </row>
    <row r="11" spans="1:40" ht="18" hidden="1" thickBot="1" x14ac:dyDescent="0.45">
      <c r="A11" s="16" t="s">
        <v>51</v>
      </c>
      <c r="B11" s="24" t="str">
        <f t="shared" si="0"/>
        <v>PFS상업3027301</v>
      </c>
      <c r="C11" s="25">
        <v>3027301</v>
      </c>
      <c r="D11" s="26" t="s">
        <v>22</v>
      </c>
      <c r="E11" s="24" t="s">
        <v>42</v>
      </c>
      <c r="F11" s="27" t="s">
        <v>49</v>
      </c>
      <c r="G11" s="25">
        <v>27000</v>
      </c>
      <c r="H11" s="25" t="s">
        <v>13</v>
      </c>
      <c r="I11" s="18" t="s">
        <v>69</v>
      </c>
      <c r="J11" s="28">
        <v>24300</v>
      </c>
      <c r="K11" s="29">
        <v>0</v>
      </c>
      <c r="L11" s="29">
        <v>0</v>
      </c>
      <c r="M11" s="29">
        <v>0</v>
      </c>
      <c r="N11" s="29">
        <v>0</v>
      </c>
      <c r="O11" s="29">
        <v>0</v>
      </c>
      <c r="P11" s="29">
        <v>0</v>
      </c>
      <c r="Q11" s="29">
        <v>0</v>
      </c>
      <c r="R11" s="29">
        <v>0</v>
      </c>
      <c r="S11" s="29">
        <v>0</v>
      </c>
      <c r="T11" s="29">
        <v>0</v>
      </c>
      <c r="U11" s="29">
        <v>0</v>
      </c>
      <c r="V11" s="29">
        <v>0</v>
      </c>
      <c r="W11" s="30">
        <f t="shared" si="1"/>
        <v>0</v>
      </c>
      <c r="X11" s="29">
        <v>0</v>
      </c>
      <c r="Y11" s="29">
        <v>0</v>
      </c>
      <c r="Z11" s="29">
        <v>0</v>
      </c>
      <c r="AA11" s="29">
        <v>0</v>
      </c>
      <c r="AB11" s="29">
        <v>0</v>
      </c>
      <c r="AC11" s="29">
        <v>0</v>
      </c>
      <c r="AD11" s="29">
        <v>0</v>
      </c>
      <c r="AE11" s="29">
        <v>0</v>
      </c>
      <c r="AF11" s="29">
        <v>0</v>
      </c>
      <c r="AG11" s="29">
        <v>0</v>
      </c>
      <c r="AH11" s="29">
        <v>0</v>
      </c>
      <c r="AI11" s="29">
        <v>0</v>
      </c>
      <c r="AJ11" s="30">
        <f t="shared" si="2"/>
        <v>0</v>
      </c>
      <c r="AM11" s="167"/>
      <c r="AN11" s="168"/>
    </row>
    <row r="12" spans="1:40" ht="18" hidden="1" thickBot="1" x14ac:dyDescent="0.45">
      <c r="A12" s="16" t="s">
        <v>51</v>
      </c>
      <c r="B12" s="24" t="str">
        <f t="shared" si="0"/>
        <v>PFS상업3027401</v>
      </c>
      <c r="C12" s="25">
        <v>3027401</v>
      </c>
      <c r="D12" s="26" t="s">
        <v>23</v>
      </c>
      <c r="E12" s="24" t="s">
        <v>42</v>
      </c>
      <c r="F12" s="27" t="s">
        <v>49</v>
      </c>
      <c r="G12" s="25">
        <v>14000</v>
      </c>
      <c r="H12" s="25" t="s">
        <v>13</v>
      </c>
      <c r="I12" s="18" t="s">
        <v>69</v>
      </c>
      <c r="J12" s="28">
        <v>12600</v>
      </c>
      <c r="K12" s="29">
        <v>0</v>
      </c>
      <c r="L12" s="29">
        <v>0</v>
      </c>
      <c r="M12" s="29">
        <v>0</v>
      </c>
      <c r="N12" s="29">
        <v>0</v>
      </c>
      <c r="O12" s="29">
        <v>12600</v>
      </c>
      <c r="P12" s="29">
        <v>0</v>
      </c>
      <c r="Q12" s="29">
        <v>0</v>
      </c>
      <c r="R12" s="29">
        <v>0</v>
      </c>
      <c r="S12" s="29">
        <v>0</v>
      </c>
      <c r="T12" s="29">
        <v>0</v>
      </c>
      <c r="U12" s="29">
        <v>50400</v>
      </c>
      <c r="V12" s="29">
        <v>0</v>
      </c>
      <c r="W12" s="30">
        <f t="shared" si="1"/>
        <v>63000</v>
      </c>
      <c r="X12" s="29">
        <v>0</v>
      </c>
      <c r="Y12" s="29">
        <v>0</v>
      </c>
      <c r="Z12" s="29">
        <v>0</v>
      </c>
      <c r="AA12" s="29">
        <v>0</v>
      </c>
      <c r="AB12" s="29">
        <v>12600</v>
      </c>
      <c r="AC12" s="29">
        <v>0</v>
      </c>
      <c r="AD12" s="29">
        <v>0</v>
      </c>
      <c r="AE12" s="29">
        <v>0</v>
      </c>
      <c r="AF12" s="29">
        <v>0</v>
      </c>
      <c r="AG12" s="29">
        <v>0</v>
      </c>
      <c r="AH12" s="29">
        <v>50400</v>
      </c>
      <c r="AI12" s="29">
        <v>0</v>
      </c>
      <c r="AJ12" s="30">
        <f t="shared" si="2"/>
        <v>63000</v>
      </c>
      <c r="AM12" s="167"/>
      <c r="AN12" s="168"/>
    </row>
    <row r="13" spans="1:40" ht="18" hidden="1" thickBot="1" x14ac:dyDescent="0.45">
      <c r="A13" s="16" t="s">
        <v>51</v>
      </c>
      <c r="B13" s="24" t="str">
        <f t="shared" si="0"/>
        <v>PFS상업3033301</v>
      </c>
      <c r="C13" s="25">
        <v>3033301</v>
      </c>
      <c r="D13" s="26" t="s">
        <v>24</v>
      </c>
      <c r="E13" s="24" t="s">
        <v>43</v>
      </c>
      <c r="F13" s="27" t="s">
        <v>49</v>
      </c>
      <c r="G13" s="25">
        <v>40000</v>
      </c>
      <c r="H13" s="25" t="s">
        <v>13</v>
      </c>
      <c r="I13" s="18" t="s">
        <v>69</v>
      </c>
      <c r="J13" s="28">
        <v>36000</v>
      </c>
      <c r="K13" s="29">
        <v>0</v>
      </c>
      <c r="L13" s="29">
        <v>0</v>
      </c>
      <c r="M13" s="29">
        <v>0</v>
      </c>
      <c r="N13" s="29">
        <v>0</v>
      </c>
      <c r="O13" s="29">
        <v>0</v>
      </c>
      <c r="P13" s="29">
        <v>0</v>
      </c>
      <c r="Q13" s="29">
        <v>0</v>
      </c>
      <c r="R13" s="29">
        <v>0</v>
      </c>
      <c r="S13" s="29">
        <v>0</v>
      </c>
      <c r="T13" s="29">
        <v>0</v>
      </c>
      <c r="U13" s="29">
        <v>0</v>
      </c>
      <c r="V13" s="29">
        <v>0</v>
      </c>
      <c r="W13" s="30">
        <f t="shared" si="1"/>
        <v>0</v>
      </c>
      <c r="X13" s="29">
        <v>0</v>
      </c>
      <c r="Y13" s="29">
        <v>0</v>
      </c>
      <c r="Z13" s="29">
        <v>0</v>
      </c>
      <c r="AA13" s="29">
        <v>0</v>
      </c>
      <c r="AB13" s="29">
        <v>0</v>
      </c>
      <c r="AC13" s="29">
        <v>0</v>
      </c>
      <c r="AD13" s="29">
        <v>0</v>
      </c>
      <c r="AE13" s="29">
        <v>0</v>
      </c>
      <c r="AF13" s="29">
        <v>0</v>
      </c>
      <c r="AG13" s="29">
        <v>0</v>
      </c>
      <c r="AH13" s="29">
        <v>0</v>
      </c>
      <c r="AI13" s="29">
        <v>0</v>
      </c>
      <c r="AJ13" s="30">
        <f t="shared" si="2"/>
        <v>0</v>
      </c>
      <c r="AM13" s="167"/>
      <c r="AN13" s="168"/>
    </row>
    <row r="14" spans="1:40" ht="18" hidden="1" thickBot="1" x14ac:dyDescent="0.45">
      <c r="A14" s="16" t="s">
        <v>51</v>
      </c>
      <c r="B14" s="24" t="str">
        <f t="shared" si="0"/>
        <v>PFS상업3031601</v>
      </c>
      <c r="C14" s="25">
        <v>3031601</v>
      </c>
      <c r="D14" s="26" t="s">
        <v>25</v>
      </c>
      <c r="E14" s="24" t="s">
        <v>44</v>
      </c>
      <c r="F14" s="27" t="s">
        <v>49</v>
      </c>
      <c r="G14" s="25">
        <v>31000</v>
      </c>
      <c r="H14" s="25" t="s">
        <v>13</v>
      </c>
      <c r="I14" s="18" t="s">
        <v>69</v>
      </c>
      <c r="J14" s="28">
        <v>27900</v>
      </c>
      <c r="K14" s="29">
        <v>0</v>
      </c>
      <c r="L14" s="29">
        <v>0</v>
      </c>
      <c r="M14" s="29">
        <v>0</v>
      </c>
      <c r="N14" s="29">
        <v>0</v>
      </c>
      <c r="O14" s="29">
        <v>0</v>
      </c>
      <c r="P14" s="29">
        <v>0</v>
      </c>
      <c r="Q14" s="29">
        <v>0</v>
      </c>
      <c r="R14" s="29">
        <v>0</v>
      </c>
      <c r="S14" s="29">
        <v>0</v>
      </c>
      <c r="T14" s="29">
        <v>0</v>
      </c>
      <c r="U14" s="29">
        <v>0</v>
      </c>
      <c r="V14" s="29">
        <v>0</v>
      </c>
      <c r="W14" s="30">
        <f t="shared" si="1"/>
        <v>0</v>
      </c>
      <c r="X14" s="29">
        <v>0</v>
      </c>
      <c r="Y14" s="29">
        <v>0</v>
      </c>
      <c r="Z14" s="29">
        <v>0</v>
      </c>
      <c r="AA14" s="29">
        <v>0</v>
      </c>
      <c r="AB14" s="29">
        <v>0</v>
      </c>
      <c r="AC14" s="29">
        <v>0</v>
      </c>
      <c r="AD14" s="29">
        <v>0</v>
      </c>
      <c r="AE14" s="29">
        <v>0</v>
      </c>
      <c r="AF14" s="29">
        <v>0</v>
      </c>
      <c r="AG14" s="29">
        <v>0</v>
      </c>
      <c r="AH14" s="29">
        <v>0</v>
      </c>
      <c r="AI14" s="29">
        <v>0</v>
      </c>
      <c r="AJ14" s="30">
        <f t="shared" si="2"/>
        <v>0</v>
      </c>
      <c r="AM14" s="167"/>
      <c r="AN14" s="168"/>
    </row>
    <row r="15" spans="1:40" ht="18" hidden="1" thickBot="1" x14ac:dyDescent="0.45">
      <c r="A15" s="16" t="s">
        <v>51</v>
      </c>
      <c r="B15" s="24" t="str">
        <f t="shared" si="0"/>
        <v>PFS상업3018708</v>
      </c>
      <c r="C15" s="25">
        <v>3018708</v>
      </c>
      <c r="D15" s="26" t="s">
        <v>26</v>
      </c>
      <c r="E15" s="24" t="s">
        <v>39</v>
      </c>
      <c r="F15" s="27" t="s">
        <v>49</v>
      </c>
      <c r="G15" s="25">
        <v>100000</v>
      </c>
      <c r="H15" s="25" t="s">
        <v>13</v>
      </c>
      <c r="I15" s="25" t="s">
        <v>71</v>
      </c>
      <c r="J15" s="28">
        <v>90000</v>
      </c>
      <c r="K15" s="29">
        <v>0</v>
      </c>
      <c r="L15" s="29">
        <v>0</v>
      </c>
      <c r="M15" s="29">
        <v>0</v>
      </c>
      <c r="N15" s="29">
        <v>90000</v>
      </c>
      <c r="O15" s="29">
        <v>0</v>
      </c>
      <c r="P15" s="29">
        <v>0</v>
      </c>
      <c r="Q15" s="29">
        <v>0</v>
      </c>
      <c r="R15" s="29">
        <v>180000</v>
      </c>
      <c r="S15" s="29">
        <v>540000</v>
      </c>
      <c r="T15" s="29">
        <v>0</v>
      </c>
      <c r="U15" s="29">
        <v>180000</v>
      </c>
      <c r="V15" s="29">
        <v>0</v>
      </c>
      <c r="W15" s="30">
        <f t="shared" si="1"/>
        <v>990000</v>
      </c>
      <c r="X15" s="29">
        <v>0</v>
      </c>
      <c r="Y15" s="29">
        <v>0</v>
      </c>
      <c r="Z15" s="29">
        <v>0</v>
      </c>
      <c r="AA15" s="29">
        <v>90000</v>
      </c>
      <c r="AB15" s="29">
        <v>0</v>
      </c>
      <c r="AC15" s="29">
        <v>0</v>
      </c>
      <c r="AD15" s="29">
        <v>0</v>
      </c>
      <c r="AE15" s="29">
        <v>180000</v>
      </c>
      <c r="AF15" s="29">
        <v>540000</v>
      </c>
      <c r="AG15" s="29">
        <v>0</v>
      </c>
      <c r="AH15" s="29">
        <v>180000</v>
      </c>
      <c r="AI15" s="29">
        <v>0</v>
      </c>
      <c r="AJ15" s="30">
        <f t="shared" si="2"/>
        <v>990000</v>
      </c>
      <c r="AM15" s="167"/>
      <c r="AN15" s="168"/>
    </row>
    <row r="16" spans="1:40" ht="18" hidden="1" thickBot="1" x14ac:dyDescent="0.45">
      <c r="A16" s="16" t="s">
        <v>51</v>
      </c>
      <c r="B16" s="24" t="str">
        <f t="shared" si="0"/>
        <v>PFS상업3028803</v>
      </c>
      <c r="C16" s="25">
        <v>3028803</v>
      </c>
      <c r="D16" s="26" t="s">
        <v>27</v>
      </c>
      <c r="E16" s="24" t="s">
        <v>39</v>
      </c>
      <c r="F16" s="27" t="s">
        <v>49</v>
      </c>
      <c r="G16" s="25">
        <v>100000</v>
      </c>
      <c r="H16" s="25" t="s">
        <v>13</v>
      </c>
      <c r="I16" s="25" t="s">
        <v>71</v>
      </c>
      <c r="J16" s="28">
        <v>90000</v>
      </c>
      <c r="K16" s="29">
        <v>0</v>
      </c>
      <c r="L16" s="29">
        <v>0</v>
      </c>
      <c r="M16" s="29">
        <v>0</v>
      </c>
      <c r="N16" s="29">
        <v>90000</v>
      </c>
      <c r="O16" s="29">
        <v>0</v>
      </c>
      <c r="P16" s="29">
        <v>90000</v>
      </c>
      <c r="Q16" s="29">
        <v>0</v>
      </c>
      <c r="R16" s="29">
        <v>180000</v>
      </c>
      <c r="S16" s="29">
        <v>0</v>
      </c>
      <c r="T16" s="29">
        <v>180000</v>
      </c>
      <c r="U16" s="29">
        <v>0</v>
      </c>
      <c r="V16" s="29">
        <v>0</v>
      </c>
      <c r="W16" s="30">
        <f t="shared" si="1"/>
        <v>540000</v>
      </c>
      <c r="X16" s="29">
        <v>0</v>
      </c>
      <c r="Y16" s="29">
        <v>0</v>
      </c>
      <c r="Z16" s="29">
        <v>0</v>
      </c>
      <c r="AA16" s="29">
        <v>90000</v>
      </c>
      <c r="AB16" s="29">
        <v>0</v>
      </c>
      <c r="AC16" s="29">
        <v>90000</v>
      </c>
      <c r="AD16" s="29">
        <v>0</v>
      </c>
      <c r="AE16" s="29">
        <v>180000</v>
      </c>
      <c r="AF16" s="29">
        <v>0</v>
      </c>
      <c r="AG16" s="29">
        <v>180000</v>
      </c>
      <c r="AH16" s="29">
        <v>0</v>
      </c>
      <c r="AI16" s="29">
        <v>0</v>
      </c>
      <c r="AJ16" s="30">
        <f t="shared" si="2"/>
        <v>540000</v>
      </c>
      <c r="AM16" s="167"/>
      <c r="AN16" s="168"/>
    </row>
    <row r="17" spans="1:40" ht="18" hidden="1" thickBot="1" x14ac:dyDescent="0.45">
      <c r="A17" s="16" t="s">
        <v>51</v>
      </c>
      <c r="B17" s="24" t="str">
        <f t="shared" si="0"/>
        <v>PFS상업3019905</v>
      </c>
      <c r="C17" s="25">
        <v>3019905</v>
      </c>
      <c r="D17" s="26" t="s">
        <v>28</v>
      </c>
      <c r="E17" s="24" t="s">
        <v>40</v>
      </c>
      <c r="F17" s="27" t="s">
        <v>49</v>
      </c>
      <c r="G17" s="25">
        <v>94000</v>
      </c>
      <c r="H17" s="25" t="s">
        <v>13</v>
      </c>
      <c r="I17" s="25" t="s">
        <v>71</v>
      </c>
      <c r="J17" s="28">
        <v>84600</v>
      </c>
      <c r="K17" s="29">
        <v>338400</v>
      </c>
      <c r="L17" s="29">
        <v>0</v>
      </c>
      <c r="M17" s="29">
        <v>338400</v>
      </c>
      <c r="N17" s="29">
        <v>84600</v>
      </c>
      <c r="O17" s="29">
        <v>338400</v>
      </c>
      <c r="P17" s="29">
        <v>338400</v>
      </c>
      <c r="Q17" s="29">
        <v>253800</v>
      </c>
      <c r="R17" s="29">
        <v>338400</v>
      </c>
      <c r="S17" s="29">
        <v>169200</v>
      </c>
      <c r="T17" s="29">
        <v>423000</v>
      </c>
      <c r="U17" s="29">
        <v>592200</v>
      </c>
      <c r="V17" s="29">
        <v>592200</v>
      </c>
      <c r="W17" s="30">
        <f t="shared" si="1"/>
        <v>3807000</v>
      </c>
      <c r="X17" s="29">
        <v>338400</v>
      </c>
      <c r="Y17" s="29">
        <v>0</v>
      </c>
      <c r="Z17" s="29">
        <v>338400</v>
      </c>
      <c r="AA17" s="29">
        <v>84600</v>
      </c>
      <c r="AB17" s="29">
        <v>338400</v>
      </c>
      <c r="AC17" s="29">
        <v>338400</v>
      </c>
      <c r="AD17" s="29">
        <v>253800</v>
      </c>
      <c r="AE17" s="29">
        <v>338400</v>
      </c>
      <c r="AF17" s="29">
        <v>169200</v>
      </c>
      <c r="AG17" s="29">
        <v>423000</v>
      </c>
      <c r="AH17" s="29">
        <v>592200</v>
      </c>
      <c r="AI17" s="29">
        <v>592200</v>
      </c>
      <c r="AJ17" s="30">
        <f t="shared" si="2"/>
        <v>3807000</v>
      </c>
      <c r="AM17" s="167"/>
      <c r="AN17" s="168"/>
    </row>
    <row r="18" spans="1:40" ht="18" hidden="1" thickBot="1" x14ac:dyDescent="0.45">
      <c r="A18" s="16" t="s">
        <v>51</v>
      </c>
      <c r="B18" s="24" t="str">
        <f t="shared" si="0"/>
        <v>PFS상업3019506</v>
      </c>
      <c r="C18" s="25">
        <v>3019506</v>
      </c>
      <c r="D18" s="26" t="s">
        <v>29</v>
      </c>
      <c r="E18" s="24" t="s">
        <v>40</v>
      </c>
      <c r="F18" s="27" t="s">
        <v>49</v>
      </c>
      <c r="G18" s="25">
        <v>90000</v>
      </c>
      <c r="H18" s="25" t="s">
        <v>13</v>
      </c>
      <c r="I18" s="25" t="s">
        <v>71</v>
      </c>
      <c r="J18" s="28">
        <v>81000</v>
      </c>
      <c r="K18" s="29">
        <v>0</v>
      </c>
      <c r="L18" s="29">
        <v>0</v>
      </c>
      <c r="M18" s="29">
        <v>0</v>
      </c>
      <c r="N18" s="29">
        <v>81000</v>
      </c>
      <c r="O18" s="29">
        <v>0</v>
      </c>
      <c r="P18" s="29">
        <v>0</v>
      </c>
      <c r="Q18" s="29">
        <v>81000</v>
      </c>
      <c r="R18" s="29">
        <v>0</v>
      </c>
      <c r="S18" s="29">
        <v>0</v>
      </c>
      <c r="T18" s="29">
        <v>0</v>
      </c>
      <c r="U18" s="29">
        <v>0</v>
      </c>
      <c r="V18" s="29">
        <v>162000</v>
      </c>
      <c r="W18" s="30">
        <f t="shared" si="1"/>
        <v>324000</v>
      </c>
      <c r="X18" s="29">
        <v>0</v>
      </c>
      <c r="Y18" s="29">
        <v>0</v>
      </c>
      <c r="Z18" s="29">
        <v>0</v>
      </c>
      <c r="AA18" s="29">
        <v>81000</v>
      </c>
      <c r="AB18" s="29">
        <v>0</v>
      </c>
      <c r="AC18" s="29">
        <v>0</v>
      </c>
      <c r="AD18" s="29">
        <v>81000</v>
      </c>
      <c r="AE18" s="29">
        <v>0</v>
      </c>
      <c r="AF18" s="29">
        <v>0</v>
      </c>
      <c r="AG18" s="29">
        <v>0</v>
      </c>
      <c r="AH18" s="29">
        <v>0</v>
      </c>
      <c r="AI18" s="29">
        <v>162000</v>
      </c>
      <c r="AJ18" s="30">
        <f t="shared" si="2"/>
        <v>324000</v>
      </c>
      <c r="AM18" s="167"/>
      <c r="AN18" s="168"/>
    </row>
    <row r="19" spans="1:40" ht="18" hidden="1" thickBot="1" x14ac:dyDescent="0.45">
      <c r="A19" s="16" t="s">
        <v>51</v>
      </c>
      <c r="B19" s="24" t="str">
        <f t="shared" si="0"/>
        <v>PFS상업3018704</v>
      </c>
      <c r="C19" s="25">
        <v>3018704</v>
      </c>
      <c r="D19" s="26" t="s">
        <v>30</v>
      </c>
      <c r="E19" s="24" t="s">
        <v>39</v>
      </c>
      <c r="F19" s="27" t="s">
        <v>49</v>
      </c>
      <c r="G19" s="25">
        <v>6</v>
      </c>
      <c r="H19" s="25" t="s">
        <v>13</v>
      </c>
      <c r="I19" s="25" t="s">
        <v>72</v>
      </c>
      <c r="K19" s="32">
        <v>8333.3333333333339</v>
      </c>
      <c r="L19" s="29">
        <v>8151.0339887299779</v>
      </c>
      <c r="M19" s="29">
        <v>16302.067977459956</v>
      </c>
      <c r="N19" s="29">
        <v>16302.067977459956</v>
      </c>
      <c r="O19" s="29">
        <v>18098.606850537279</v>
      </c>
      <c r="P19" s="29">
        <v>18098.606850537279</v>
      </c>
      <c r="Q19" s="29">
        <v>18098.606850537279</v>
      </c>
      <c r="R19" s="29">
        <v>36767.55372104342</v>
      </c>
      <c r="S19" s="29">
        <v>73535.107442086839</v>
      </c>
      <c r="T19" s="29">
        <v>73535.107442086839</v>
      </c>
      <c r="U19" s="29">
        <v>63556.297185366944</v>
      </c>
      <c r="V19" s="29">
        <v>63556.297185366944</v>
      </c>
      <c r="W19" s="30">
        <f t="shared" si="1"/>
        <v>414334.68680454604</v>
      </c>
      <c r="X19" s="32">
        <v>8333.3333333333339</v>
      </c>
      <c r="Y19" s="29">
        <v>8151.0339887299779</v>
      </c>
      <c r="Z19" s="29">
        <v>16302.067977459956</v>
      </c>
      <c r="AA19" s="29">
        <v>16302.067977459956</v>
      </c>
      <c r="AB19" s="29">
        <v>18098.606850537279</v>
      </c>
      <c r="AC19" s="29">
        <v>18098.606850537279</v>
      </c>
      <c r="AD19" s="29">
        <v>18098.606850537279</v>
      </c>
      <c r="AE19" s="29">
        <v>36767.55372104342</v>
      </c>
      <c r="AF19" s="29">
        <v>73535.107442086839</v>
      </c>
      <c r="AG19" s="29">
        <v>73535.107442086839</v>
      </c>
      <c r="AH19" s="29">
        <v>63556.297185366944</v>
      </c>
      <c r="AI19" s="29">
        <v>63556.297185366944</v>
      </c>
      <c r="AJ19" s="30">
        <f t="shared" si="2"/>
        <v>414334.68680454604</v>
      </c>
      <c r="AM19" s="167"/>
      <c r="AN19" s="168"/>
    </row>
    <row r="20" spans="1:40" ht="18" hidden="1" thickBot="1" x14ac:dyDescent="0.45">
      <c r="A20" s="16" t="s">
        <v>51</v>
      </c>
      <c r="B20" s="24" t="str">
        <f t="shared" si="0"/>
        <v>PFS상업3019904</v>
      </c>
      <c r="C20" s="25">
        <v>3019904</v>
      </c>
      <c r="D20" s="26" t="s">
        <v>31</v>
      </c>
      <c r="E20" s="24" t="s">
        <v>40</v>
      </c>
      <c r="F20" s="27" t="s">
        <v>49</v>
      </c>
      <c r="G20" s="25">
        <v>6</v>
      </c>
      <c r="H20" s="25" t="s">
        <v>13</v>
      </c>
      <c r="I20" s="25" t="s">
        <v>11</v>
      </c>
      <c r="K20" s="29">
        <v>0</v>
      </c>
      <c r="L20" s="29">
        <v>13901.7007632738</v>
      </c>
      <c r="M20" s="29">
        <v>27803.401526547601</v>
      </c>
      <c r="N20" s="29">
        <v>27803.401526547601</v>
      </c>
      <c r="O20" s="29">
        <v>30867.423325210402</v>
      </c>
      <c r="P20" s="29">
        <v>30867.423325210402</v>
      </c>
      <c r="Q20" s="29">
        <v>30867.423325210402</v>
      </c>
      <c r="R20" s="29">
        <v>62707.569411961165</v>
      </c>
      <c r="S20" s="29">
        <v>125415.13882392233</v>
      </c>
      <c r="T20" s="29">
        <v>125415.13882392233</v>
      </c>
      <c r="U20" s="29">
        <v>108396.14045460969</v>
      </c>
      <c r="V20" s="29">
        <v>108396.14045460969</v>
      </c>
      <c r="W20" s="30">
        <f t="shared" si="1"/>
        <v>692440.90176102531</v>
      </c>
      <c r="X20" s="29">
        <v>0</v>
      </c>
      <c r="Y20" s="29">
        <v>13901.7007632738</v>
      </c>
      <c r="Z20" s="29">
        <v>27803.401526547601</v>
      </c>
      <c r="AA20" s="29">
        <v>27803.401526547601</v>
      </c>
      <c r="AB20" s="29">
        <v>30867.423325210402</v>
      </c>
      <c r="AC20" s="29">
        <v>30867.423325210402</v>
      </c>
      <c r="AD20" s="29">
        <v>30867.423325210402</v>
      </c>
      <c r="AE20" s="29">
        <v>62707.569411961165</v>
      </c>
      <c r="AF20" s="29">
        <v>125415.13882392233</v>
      </c>
      <c r="AG20" s="29">
        <v>125415.13882392233</v>
      </c>
      <c r="AH20" s="29">
        <v>108396.14045460969</v>
      </c>
      <c r="AI20" s="29">
        <v>108396.14045460969</v>
      </c>
      <c r="AJ20" s="30">
        <f t="shared" si="2"/>
        <v>692440.90176102531</v>
      </c>
      <c r="AM20" s="167"/>
      <c r="AN20" s="168"/>
    </row>
    <row r="21" spans="1:40" ht="18" hidden="1" thickBot="1" x14ac:dyDescent="0.45">
      <c r="A21" s="16" t="s">
        <v>51</v>
      </c>
      <c r="B21" s="24" t="str">
        <f t="shared" si="0"/>
        <v>PFS상업3020103</v>
      </c>
      <c r="C21" s="25">
        <v>3020103</v>
      </c>
      <c r="D21" s="26" t="s">
        <v>32</v>
      </c>
      <c r="E21" s="24" t="s">
        <v>40</v>
      </c>
      <c r="F21" s="27" t="s">
        <v>49</v>
      </c>
      <c r="G21" s="25">
        <v>4</v>
      </c>
      <c r="H21" s="25" t="s">
        <v>13</v>
      </c>
      <c r="I21" s="25" t="s">
        <v>11</v>
      </c>
      <c r="K21" s="29">
        <v>0</v>
      </c>
      <c r="L21" s="29">
        <v>990.07774799622371</v>
      </c>
      <c r="M21" s="29">
        <v>1980.1554959924474</v>
      </c>
      <c r="N21" s="29">
        <v>1980.1554959924474</v>
      </c>
      <c r="O21" s="29">
        <v>2198.3748242523229</v>
      </c>
      <c r="P21" s="29">
        <v>2198.3748242523229</v>
      </c>
      <c r="Q21" s="29">
        <v>2198.3748242523229</v>
      </c>
      <c r="R21" s="29">
        <v>4466.0268669954094</v>
      </c>
      <c r="S21" s="29">
        <v>8932.0537339908187</v>
      </c>
      <c r="T21" s="29">
        <v>8932.0537339908187</v>
      </c>
      <c r="U21" s="29">
        <v>7719.9623600234008</v>
      </c>
      <c r="V21" s="29">
        <v>7719.9623600234008</v>
      </c>
      <c r="W21" s="30">
        <f t="shared" si="1"/>
        <v>49315.572267761949</v>
      </c>
      <c r="X21" s="29">
        <v>0</v>
      </c>
      <c r="Y21" s="29">
        <v>990.07774799622371</v>
      </c>
      <c r="Z21" s="29">
        <v>1980.1554959924474</v>
      </c>
      <c r="AA21" s="29">
        <v>1980.1554959924474</v>
      </c>
      <c r="AB21" s="29">
        <v>2198.3748242523229</v>
      </c>
      <c r="AC21" s="29">
        <v>2198.3748242523229</v>
      </c>
      <c r="AD21" s="29">
        <v>2198.3748242523229</v>
      </c>
      <c r="AE21" s="29">
        <v>4466.0268669954094</v>
      </c>
      <c r="AF21" s="29">
        <v>8932.0537339908187</v>
      </c>
      <c r="AG21" s="29">
        <v>8932.0537339908187</v>
      </c>
      <c r="AH21" s="29">
        <v>7719.9623600234008</v>
      </c>
      <c r="AI21" s="29">
        <v>7719.9623600234008</v>
      </c>
      <c r="AJ21" s="30">
        <f t="shared" si="2"/>
        <v>49315.572267761949</v>
      </c>
      <c r="AM21" s="167"/>
      <c r="AN21" s="168"/>
    </row>
    <row r="22" spans="1:40" ht="18" hidden="1" thickBot="1" x14ac:dyDescent="0.45">
      <c r="A22" s="16" t="s">
        <v>51</v>
      </c>
      <c r="B22" s="24" t="str">
        <f t="shared" si="0"/>
        <v>PFS상업3019504</v>
      </c>
      <c r="C22" s="25">
        <v>3019504</v>
      </c>
      <c r="D22" s="26" t="s">
        <v>33</v>
      </c>
      <c r="E22" s="24" t="s">
        <v>40</v>
      </c>
      <c r="F22" s="27" t="s">
        <v>49</v>
      </c>
      <c r="G22" s="25">
        <v>6</v>
      </c>
      <c r="H22" s="25" t="s">
        <v>13</v>
      </c>
      <c r="I22" s="25" t="s">
        <v>11</v>
      </c>
      <c r="K22" s="29">
        <v>0</v>
      </c>
      <c r="L22" s="29">
        <v>2655.6561027231073</v>
      </c>
      <c r="M22" s="29">
        <v>5311.3122054462146</v>
      </c>
      <c r="N22" s="29">
        <v>5311.3122054462146</v>
      </c>
      <c r="O22" s="29">
        <v>6011.8842039429583</v>
      </c>
      <c r="P22" s="29">
        <v>6011.8842039429583</v>
      </c>
      <c r="Q22" s="29">
        <v>6011.8842039429583</v>
      </c>
      <c r="R22" s="29">
        <v>10781.181958122559</v>
      </c>
      <c r="S22" s="29">
        <v>21562.363916245118</v>
      </c>
      <c r="T22" s="29">
        <v>21562.363916245118</v>
      </c>
      <c r="U22" s="29">
        <v>16772.690638186363</v>
      </c>
      <c r="V22" s="29">
        <v>16772.690638186363</v>
      </c>
      <c r="W22" s="30">
        <f t="shared" si="1"/>
        <v>118765.22419242993</v>
      </c>
      <c r="X22" s="29">
        <v>0</v>
      </c>
      <c r="Y22" s="29">
        <v>2655.6561027231073</v>
      </c>
      <c r="Z22" s="29">
        <v>5311.3122054462146</v>
      </c>
      <c r="AA22" s="29">
        <v>5311.3122054462146</v>
      </c>
      <c r="AB22" s="29">
        <v>6011.8842039429583</v>
      </c>
      <c r="AC22" s="29">
        <v>6011.8842039429583</v>
      </c>
      <c r="AD22" s="29">
        <v>6011.8842039429583</v>
      </c>
      <c r="AE22" s="29">
        <v>10781.181958122559</v>
      </c>
      <c r="AF22" s="29">
        <v>21562.363916245118</v>
      </c>
      <c r="AG22" s="29">
        <v>21562.363916245118</v>
      </c>
      <c r="AH22" s="29">
        <v>16772.690638186363</v>
      </c>
      <c r="AI22" s="29">
        <v>16772.690638186363</v>
      </c>
      <c r="AJ22" s="30">
        <f t="shared" si="2"/>
        <v>118765.22419242993</v>
      </c>
      <c r="AM22" s="167"/>
      <c r="AN22" s="168"/>
    </row>
    <row r="23" spans="1:40" ht="18" hidden="1" thickBot="1" x14ac:dyDescent="0.45">
      <c r="A23" s="16" t="s">
        <v>51</v>
      </c>
      <c r="B23" s="24" t="str">
        <f t="shared" si="0"/>
        <v>PFS상업3019603</v>
      </c>
      <c r="C23" s="25">
        <v>3019603</v>
      </c>
      <c r="D23" s="26" t="s">
        <v>34</v>
      </c>
      <c r="E23" s="24" t="s">
        <v>40</v>
      </c>
      <c r="F23" s="27" t="s">
        <v>49</v>
      </c>
      <c r="G23" s="25">
        <v>4</v>
      </c>
      <c r="H23" s="25" t="s">
        <v>13</v>
      </c>
      <c r="I23" s="25" t="s">
        <v>11</v>
      </c>
      <c r="K23" s="29">
        <v>0</v>
      </c>
      <c r="L23" s="29">
        <v>189.13556394356814</v>
      </c>
      <c r="M23" s="29">
        <v>378.27112788713629</v>
      </c>
      <c r="N23" s="29">
        <v>378.27112788713629</v>
      </c>
      <c r="O23" s="29">
        <v>428.16579605704192</v>
      </c>
      <c r="P23" s="29">
        <v>428.16579605704192</v>
      </c>
      <c r="Q23" s="29">
        <v>428.16579605704192</v>
      </c>
      <c r="R23" s="29">
        <v>767.83470854409063</v>
      </c>
      <c r="S23" s="29">
        <v>1535.6694170881813</v>
      </c>
      <c r="T23" s="29">
        <v>1535.6694170881813</v>
      </c>
      <c r="U23" s="29">
        <v>1194.5493618136391</v>
      </c>
      <c r="V23" s="29">
        <v>1194.5493618136391</v>
      </c>
      <c r="W23" s="30">
        <f t="shared" si="1"/>
        <v>8458.4474742366983</v>
      </c>
      <c r="X23" s="29">
        <v>0</v>
      </c>
      <c r="Y23" s="29">
        <v>189.13556394356814</v>
      </c>
      <c r="Z23" s="29">
        <v>378.27112788713629</v>
      </c>
      <c r="AA23" s="29">
        <v>378.27112788713629</v>
      </c>
      <c r="AB23" s="29">
        <v>428.16579605704192</v>
      </c>
      <c r="AC23" s="29">
        <v>428.16579605704192</v>
      </c>
      <c r="AD23" s="29">
        <v>428.16579605704192</v>
      </c>
      <c r="AE23" s="29">
        <v>767.83470854409063</v>
      </c>
      <c r="AF23" s="29">
        <v>1535.6694170881813</v>
      </c>
      <c r="AG23" s="29">
        <v>1535.6694170881813</v>
      </c>
      <c r="AH23" s="29">
        <v>1194.5493618136391</v>
      </c>
      <c r="AI23" s="29">
        <v>1194.5493618136391</v>
      </c>
      <c r="AJ23" s="30">
        <f t="shared" si="2"/>
        <v>8458.4474742366983</v>
      </c>
      <c r="AM23" s="167"/>
      <c r="AN23" s="168"/>
    </row>
    <row r="24" spans="1:40" ht="18" hidden="1" thickBot="1" x14ac:dyDescent="0.45">
      <c r="A24" s="16" t="s">
        <v>51</v>
      </c>
      <c r="B24" s="24" t="str">
        <f t="shared" si="0"/>
        <v>L&amp;P상업3015503</v>
      </c>
      <c r="C24" s="25">
        <v>3015503</v>
      </c>
      <c r="D24" s="26" t="s">
        <v>35</v>
      </c>
      <c r="E24" s="24" t="s">
        <v>45</v>
      </c>
      <c r="F24" s="27" t="s">
        <v>50</v>
      </c>
      <c r="G24" s="25">
        <v>1</v>
      </c>
      <c r="H24" s="25" t="s">
        <v>14</v>
      </c>
      <c r="I24" s="25" t="s">
        <v>11</v>
      </c>
      <c r="K24" s="29">
        <v>328437.67217528197</v>
      </c>
      <c r="L24" s="29">
        <v>328437.67217528203</v>
      </c>
      <c r="M24" s="29">
        <v>328437.67217528203</v>
      </c>
      <c r="N24" s="29">
        <v>328437.67217528203</v>
      </c>
      <c r="O24" s="29">
        <v>328437.67217528203</v>
      </c>
      <c r="P24" s="29">
        <v>328437.67217528203</v>
      </c>
      <c r="Q24" s="29">
        <v>328437.67217528203</v>
      </c>
      <c r="R24" s="29">
        <v>328437.67217528203</v>
      </c>
      <c r="S24" s="29">
        <v>328437.67217528203</v>
      </c>
      <c r="T24" s="29">
        <v>328437.67217528203</v>
      </c>
      <c r="U24" s="29">
        <v>328437.67217528203</v>
      </c>
      <c r="V24" s="29">
        <v>328437.67217528203</v>
      </c>
      <c r="W24" s="30">
        <f t="shared" si="1"/>
        <v>3941252.0661033853</v>
      </c>
      <c r="X24" s="29">
        <v>328437.67217528197</v>
      </c>
      <c r="Y24" s="29">
        <v>328437.67217528203</v>
      </c>
      <c r="Z24" s="29">
        <v>328437.67217528203</v>
      </c>
      <c r="AA24" s="29">
        <v>328437.67217528203</v>
      </c>
      <c r="AB24" s="29">
        <v>328437.67217528203</v>
      </c>
      <c r="AC24" s="29">
        <v>328437.67217528203</v>
      </c>
      <c r="AD24" s="29">
        <v>328437.67217528203</v>
      </c>
      <c r="AE24" s="29">
        <v>328437.67217528203</v>
      </c>
      <c r="AF24" s="29">
        <v>328437.67217528203</v>
      </c>
      <c r="AG24" s="29">
        <v>328437.67217528203</v>
      </c>
      <c r="AH24" s="29">
        <v>328437.67217528203</v>
      </c>
      <c r="AI24" s="29">
        <v>328437.67217528203</v>
      </c>
      <c r="AJ24" s="30">
        <f t="shared" si="2"/>
        <v>3941252.0661033853</v>
      </c>
      <c r="AM24" s="167"/>
      <c r="AN24" s="168"/>
    </row>
    <row r="25" spans="1:40" ht="18" hidden="1" thickBot="1" x14ac:dyDescent="0.45">
      <c r="A25" s="16" t="s">
        <v>51</v>
      </c>
      <c r="B25" s="24" t="str">
        <f t="shared" si="0"/>
        <v>L&amp;P상업3014610</v>
      </c>
      <c r="C25" s="25">
        <v>3014610</v>
      </c>
      <c r="D25" s="26" t="s">
        <v>36</v>
      </c>
      <c r="E25" s="24" t="s">
        <v>46</v>
      </c>
      <c r="F25" s="27" t="s">
        <v>50</v>
      </c>
      <c r="G25" s="25">
        <v>1</v>
      </c>
      <c r="H25" s="25" t="s">
        <v>14</v>
      </c>
      <c r="I25" s="25" t="s">
        <v>11</v>
      </c>
      <c r="K25" s="29">
        <v>28611.314292435301</v>
      </c>
      <c r="L25" s="29">
        <v>28611.314292435301</v>
      </c>
      <c r="M25" s="29">
        <v>28611.314292435301</v>
      </c>
      <c r="N25" s="29">
        <v>28611.314292435301</v>
      </c>
      <c r="O25" s="29">
        <v>28611.314292435301</v>
      </c>
      <c r="P25" s="29">
        <v>28611.314292435301</v>
      </c>
      <c r="Q25" s="29">
        <v>28611.314292435301</v>
      </c>
      <c r="R25" s="29">
        <v>28611.314292435301</v>
      </c>
      <c r="S25" s="29">
        <v>28611.314292435301</v>
      </c>
      <c r="T25" s="29">
        <v>28611.314292435301</v>
      </c>
      <c r="U25" s="29">
        <v>28611.314292435301</v>
      </c>
      <c r="V25" s="29">
        <v>28611.314292435301</v>
      </c>
      <c r="W25" s="30">
        <f t="shared" si="1"/>
        <v>343335.77150922362</v>
      </c>
      <c r="X25" s="29">
        <v>28611.314292435301</v>
      </c>
      <c r="Y25" s="29">
        <v>28611.314292435301</v>
      </c>
      <c r="Z25" s="29">
        <v>28611.314292435301</v>
      </c>
      <c r="AA25" s="29">
        <v>28611.314292435301</v>
      </c>
      <c r="AB25" s="29">
        <v>28611.314292435301</v>
      </c>
      <c r="AC25" s="29">
        <v>28611.314292435301</v>
      </c>
      <c r="AD25" s="29">
        <v>28611.314292435301</v>
      </c>
      <c r="AE25" s="29">
        <v>28611.314292435301</v>
      </c>
      <c r="AF25" s="29">
        <v>28611.314292435301</v>
      </c>
      <c r="AG25" s="29">
        <v>28611.314292435301</v>
      </c>
      <c r="AH25" s="29">
        <v>28611.314292435301</v>
      </c>
      <c r="AI25" s="29">
        <v>28611.314292435301</v>
      </c>
      <c r="AJ25" s="30">
        <f t="shared" si="2"/>
        <v>343335.77150922362</v>
      </c>
      <c r="AM25" s="167"/>
      <c r="AN25" s="168"/>
    </row>
    <row r="26" spans="1:40" ht="18" hidden="1" thickBot="1" x14ac:dyDescent="0.45">
      <c r="A26" s="16" t="s">
        <v>51</v>
      </c>
      <c r="B26" s="24" t="str">
        <f t="shared" si="0"/>
        <v>L&amp;P상업3016404</v>
      </c>
      <c r="C26" s="25">
        <v>3016404</v>
      </c>
      <c r="D26" s="26" t="s">
        <v>37</v>
      </c>
      <c r="E26" s="24" t="s">
        <v>47</v>
      </c>
      <c r="F26" s="27" t="s">
        <v>50</v>
      </c>
      <c r="G26" s="25">
        <v>2</v>
      </c>
      <c r="H26" s="25" t="s">
        <v>14</v>
      </c>
      <c r="I26" s="25" t="s">
        <v>11</v>
      </c>
      <c r="K26" s="29">
        <v>13772.9724001922</v>
      </c>
      <c r="L26" s="29">
        <v>13772.9724001922</v>
      </c>
      <c r="M26" s="29">
        <v>13772.9724001922</v>
      </c>
      <c r="N26" s="29">
        <v>13772.9724001922</v>
      </c>
      <c r="O26" s="29">
        <v>13772.9724001922</v>
      </c>
      <c r="P26" s="29">
        <v>13772.9724001922</v>
      </c>
      <c r="Q26" s="29">
        <v>13772.9724001922</v>
      </c>
      <c r="R26" s="29">
        <v>13772.9724001922</v>
      </c>
      <c r="S26" s="29">
        <v>13772.9724001922</v>
      </c>
      <c r="T26" s="29">
        <v>13772.9724001922</v>
      </c>
      <c r="U26" s="29">
        <v>13772.9724001922</v>
      </c>
      <c r="V26" s="29">
        <v>13772.9724001922</v>
      </c>
      <c r="W26" s="30">
        <f t="shared" si="1"/>
        <v>165275.66880230641</v>
      </c>
      <c r="X26" s="29">
        <v>13772.9724001922</v>
      </c>
      <c r="Y26" s="29">
        <v>13772.9724001922</v>
      </c>
      <c r="Z26" s="29">
        <v>13772.9724001922</v>
      </c>
      <c r="AA26" s="29">
        <v>13772.9724001922</v>
      </c>
      <c r="AB26" s="29">
        <v>13772.9724001922</v>
      </c>
      <c r="AC26" s="29">
        <v>13772.9724001922</v>
      </c>
      <c r="AD26" s="29">
        <v>13772.9724001922</v>
      </c>
      <c r="AE26" s="29">
        <v>13772.9724001922</v>
      </c>
      <c r="AF26" s="29">
        <v>13772.9724001922</v>
      </c>
      <c r="AG26" s="29">
        <v>13772.9724001922</v>
      </c>
      <c r="AH26" s="29">
        <v>13772.9724001922</v>
      </c>
      <c r="AI26" s="29">
        <v>13772.9724001922</v>
      </c>
      <c r="AJ26" s="30">
        <f t="shared" si="2"/>
        <v>165275.66880230641</v>
      </c>
      <c r="AM26" s="167"/>
      <c r="AN26" s="168"/>
    </row>
    <row r="27" spans="1:40" ht="12.9" hidden="1" customHeight="1" thickBot="1" x14ac:dyDescent="0.45">
      <c r="A27" s="16" t="s">
        <v>51</v>
      </c>
      <c r="B27" s="24" t="str">
        <f t="shared" si="0"/>
        <v>L&amp;P상업3031101</v>
      </c>
      <c r="C27" s="25">
        <v>3031101</v>
      </c>
      <c r="D27" s="26" t="s">
        <v>38</v>
      </c>
      <c r="E27" s="24" t="s">
        <v>48</v>
      </c>
      <c r="F27" s="27" t="s">
        <v>50</v>
      </c>
      <c r="G27" s="25">
        <v>1</v>
      </c>
      <c r="H27" s="25" t="s">
        <v>14</v>
      </c>
      <c r="I27" s="25" t="s">
        <v>11</v>
      </c>
      <c r="K27" s="29">
        <v>4178.041132090505</v>
      </c>
      <c r="L27" s="29">
        <v>4178.041132090505</v>
      </c>
      <c r="M27" s="29">
        <v>4178.041132090505</v>
      </c>
      <c r="N27" s="29">
        <v>4178.041132090505</v>
      </c>
      <c r="O27" s="29">
        <v>4178.041132090505</v>
      </c>
      <c r="P27" s="29">
        <v>4178.041132090505</v>
      </c>
      <c r="Q27" s="29">
        <v>4178.041132090505</v>
      </c>
      <c r="R27" s="29">
        <v>4178.041132090505</v>
      </c>
      <c r="S27" s="29">
        <v>4178.041132090505</v>
      </c>
      <c r="T27" s="29">
        <v>4178.041132090505</v>
      </c>
      <c r="U27" s="29">
        <v>4178.041132090505</v>
      </c>
      <c r="V27" s="29">
        <v>4178.041132090505</v>
      </c>
      <c r="W27" s="30">
        <f t="shared" si="1"/>
        <v>50136.493585086057</v>
      </c>
      <c r="X27" s="29">
        <v>4178.041132090505</v>
      </c>
      <c r="Y27" s="29">
        <v>4178.041132090505</v>
      </c>
      <c r="Z27" s="29">
        <v>4178.041132090505</v>
      </c>
      <c r="AA27" s="29">
        <v>4178.041132090505</v>
      </c>
      <c r="AB27" s="29">
        <v>4178.041132090505</v>
      </c>
      <c r="AC27" s="29">
        <v>4178.041132090505</v>
      </c>
      <c r="AD27" s="29">
        <v>4178.041132090505</v>
      </c>
      <c r="AE27" s="29">
        <v>4178.041132090505</v>
      </c>
      <c r="AF27" s="29">
        <v>4178.041132090505</v>
      </c>
      <c r="AG27" s="29">
        <v>4178.041132090505</v>
      </c>
      <c r="AH27" s="29">
        <v>4178.041132090505</v>
      </c>
      <c r="AI27" s="29">
        <v>4178.041132090505</v>
      </c>
      <c r="AJ27" s="30">
        <f t="shared" si="2"/>
        <v>50136.493585086057</v>
      </c>
      <c r="AM27" s="167"/>
      <c r="AN27" s="168"/>
    </row>
    <row r="28" spans="1:40" s="16" customFormat="1" x14ac:dyDescent="0.4">
      <c r="A28" s="34" t="s">
        <v>53</v>
      </c>
      <c r="B28" s="40" t="str">
        <f t="shared" si="0"/>
        <v>PFS상업3028801</v>
      </c>
      <c r="C28" s="41">
        <v>3028801</v>
      </c>
      <c r="D28" s="42" t="s">
        <v>193</v>
      </c>
      <c r="E28" s="40" t="s">
        <v>39</v>
      </c>
      <c r="F28" s="43" t="s">
        <v>49</v>
      </c>
      <c r="G28" s="41">
        <v>100000</v>
      </c>
      <c r="H28" s="41" t="s">
        <v>13</v>
      </c>
      <c r="I28" s="41" t="s">
        <v>69</v>
      </c>
      <c r="J28" s="44">
        <f>G28*0.9</f>
        <v>90000</v>
      </c>
      <c r="K28" s="151"/>
      <c r="L28" s="157"/>
      <c r="M28" s="157">
        <v>1</v>
      </c>
      <c r="N28" s="45"/>
      <c r="O28" s="45">
        <v>1</v>
      </c>
      <c r="P28" s="45"/>
      <c r="Q28" s="45">
        <v>1</v>
      </c>
      <c r="R28" s="45"/>
      <c r="S28" s="45"/>
      <c r="T28" s="45">
        <v>3</v>
      </c>
      <c r="U28" s="45">
        <v>2</v>
      </c>
      <c r="V28" s="45"/>
      <c r="W28" s="46">
        <f>SUM(K28:V28)</f>
        <v>8</v>
      </c>
      <c r="X28" s="45">
        <f t="shared" ref="X28:X37" si="3">$J28*K28</f>
        <v>0</v>
      </c>
      <c r="Y28" s="45">
        <f t="shared" ref="Y28:AI44" si="4">$J28*L28</f>
        <v>0</v>
      </c>
      <c r="Z28" s="45">
        <f t="shared" si="4"/>
        <v>90000</v>
      </c>
      <c r="AA28" s="45">
        <f t="shared" si="4"/>
        <v>0</v>
      </c>
      <c r="AB28" s="45">
        <f t="shared" si="4"/>
        <v>90000</v>
      </c>
      <c r="AC28" s="45">
        <f t="shared" si="4"/>
        <v>0</v>
      </c>
      <c r="AD28" s="45">
        <f t="shared" si="4"/>
        <v>90000</v>
      </c>
      <c r="AE28" s="45">
        <f t="shared" si="4"/>
        <v>0</v>
      </c>
      <c r="AF28" s="45">
        <f t="shared" si="4"/>
        <v>0</v>
      </c>
      <c r="AG28" s="45">
        <f t="shared" si="4"/>
        <v>270000</v>
      </c>
      <c r="AH28" s="45">
        <f t="shared" si="4"/>
        <v>180000</v>
      </c>
      <c r="AI28" s="45">
        <f t="shared" si="4"/>
        <v>0</v>
      </c>
      <c r="AJ28" s="46">
        <f>SUM(X28:AI28)</f>
        <v>720000</v>
      </c>
      <c r="AK28" s="16">
        <v>4</v>
      </c>
      <c r="AL28" s="160">
        <v>360000</v>
      </c>
      <c r="AM28" s="169">
        <f>W28-AK28</f>
        <v>4</v>
      </c>
      <c r="AN28" s="170">
        <f>+AJ28-AL28</f>
        <v>360000</v>
      </c>
    </row>
    <row r="29" spans="1:40" s="16" customFormat="1" x14ac:dyDescent="0.4">
      <c r="A29" s="16" t="s">
        <v>53</v>
      </c>
      <c r="B29" s="17" t="str">
        <f t="shared" si="0"/>
        <v>PFS상업3019001</v>
      </c>
      <c r="C29" s="18">
        <v>3019001</v>
      </c>
      <c r="D29" s="19" t="s">
        <v>17</v>
      </c>
      <c r="E29" s="17" t="s">
        <v>39</v>
      </c>
      <c r="F29" s="20" t="s">
        <v>49</v>
      </c>
      <c r="G29" s="18">
        <v>100000</v>
      </c>
      <c r="H29" s="18" t="s">
        <v>13</v>
      </c>
      <c r="I29" s="18" t="s">
        <v>69</v>
      </c>
      <c r="J29" s="21">
        <f t="shared" ref="J29:J37" si="5">G29*0.9</f>
        <v>90000</v>
      </c>
      <c r="K29" s="152"/>
      <c r="L29" s="150"/>
      <c r="M29" s="150">
        <v>1</v>
      </c>
      <c r="N29" s="150">
        <v>3</v>
      </c>
      <c r="O29" s="150"/>
      <c r="P29" s="150">
        <v>1</v>
      </c>
      <c r="Q29" s="150">
        <v>10</v>
      </c>
      <c r="R29" s="150">
        <v>3</v>
      </c>
      <c r="S29" s="150"/>
      <c r="T29" s="150">
        <v>1</v>
      </c>
      <c r="U29" s="150"/>
      <c r="V29" s="150"/>
      <c r="W29" s="23">
        <f t="shared" ref="W29:W57" si="6">SUM(K29:V29)</f>
        <v>19</v>
      </c>
      <c r="X29" s="22">
        <f t="shared" si="3"/>
        <v>0</v>
      </c>
      <c r="Y29" s="149">
        <f>$J29*L29-27000</f>
        <v>-27000</v>
      </c>
      <c r="Z29" s="22">
        <f t="shared" si="4"/>
        <v>90000</v>
      </c>
      <c r="AA29" s="22">
        <f t="shared" si="4"/>
        <v>270000</v>
      </c>
      <c r="AB29" s="22">
        <f t="shared" si="4"/>
        <v>0</v>
      </c>
      <c r="AC29" s="22">
        <f t="shared" si="4"/>
        <v>90000</v>
      </c>
      <c r="AD29" s="22">
        <f t="shared" si="4"/>
        <v>900000</v>
      </c>
      <c r="AE29" s="22">
        <f t="shared" si="4"/>
        <v>270000</v>
      </c>
      <c r="AF29" s="22">
        <f t="shared" si="4"/>
        <v>0</v>
      </c>
      <c r="AG29" s="22">
        <f t="shared" si="4"/>
        <v>90000</v>
      </c>
      <c r="AH29" s="22">
        <f t="shared" si="4"/>
        <v>0</v>
      </c>
      <c r="AI29" s="22">
        <f t="shared" si="4"/>
        <v>0</v>
      </c>
      <c r="AJ29" s="23">
        <f t="shared" ref="AJ29:AJ57" si="7">SUM(X29:AI29)</f>
        <v>1683000</v>
      </c>
      <c r="AK29" s="16">
        <v>17</v>
      </c>
      <c r="AL29" s="160">
        <v>1503000</v>
      </c>
      <c r="AM29" s="169">
        <f t="shared" ref="AM29:AM47" si="8">W29-AK29</f>
        <v>2</v>
      </c>
      <c r="AN29" s="170">
        <f t="shared" ref="AN29:AN47" si="9">+AJ29-AL29</f>
        <v>180000</v>
      </c>
    </row>
    <row r="30" spans="1:40" s="16" customFormat="1" x14ac:dyDescent="0.4">
      <c r="A30" s="16" t="s">
        <v>53</v>
      </c>
      <c r="B30" s="17" t="str">
        <f t="shared" si="0"/>
        <v>PFS상업3019801</v>
      </c>
      <c r="C30" s="18">
        <v>3019801</v>
      </c>
      <c r="D30" s="19" t="s">
        <v>18</v>
      </c>
      <c r="E30" s="17" t="s">
        <v>40</v>
      </c>
      <c r="F30" s="20" t="s">
        <v>49</v>
      </c>
      <c r="G30" s="18">
        <v>94000</v>
      </c>
      <c r="H30" s="18" t="s">
        <v>13</v>
      </c>
      <c r="I30" s="18" t="s">
        <v>69</v>
      </c>
      <c r="J30" s="21">
        <f t="shared" si="5"/>
        <v>84600</v>
      </c>
      <c r="K30" s="152">
        <v>4</v>
      </c>
      <c r="L30" s="22">
        <v>2</v>
      </c>
      <c r="M30" s="22">
        <v>5</v>
      </c>
      <c r="N30" s="22">
        <v>1</v>
      </c>
      <c r="O30" s="22">
        <v>2</v>
      </c>
      <c r="P30" s="22">
        <v>1</v>
      </c>
      <c r="Q30" s="22">
        <v>3</v>
      </c>
      <c r="R30" s="22">
        <v>10</v>
      </c>
      <c r="S30" s="22">
        <v>5</v>
      </c>
      <c r="T30" s="22">
        <v>5</v>
      </c>
      <c r="U30" s="22">
        <v>2</v>
      </c>
      <c r="V30" s="22">
        <v>4</v>
      </c>
      <c r="W30" s="23">
        <f t="shared" si="6"/>
        <v>44</v>
      </c>
      <c r="X30" s="22">
        <f t="shared" si="3"/>
        <v>338400</v>
      </c>
      <c r="Y30" s="22">
        <f t="shared" ref="Y30:Y37" si="10">$J30*L30</f>
        <v>169200</v>
      </c>
      <c r="Z30" s="22">
        <f t="shared" si="4"/>
        <v>423000</v>
      </c>
      <c r="AA30" s="22">
        <f t="shared" si="4"/>
        <v>84600</v>
      </c>
      <c r="AB30" s="22">
        <f t="shared" si="4"/>
        <v>169200</v>
      </c>
      <c r="AC30" s="22">
        <f t="shared" si="4"/>
        <v>84600</v>
      </c>
      <c r="AD30" s="22">
        <f t="shared" si="4"/>
        <v>253800</v>
      </c>
      <c r="AE30" s="22">
        <f t="shared" si="4"/>
        <v>846000</v>
      </c>
      <c r="AF30" s="22">
        <f t="shared" si="4"/>
        <v>423000</v>
      </c>
      <c r="AG30" s="22">
        <f t="shared" si="4"/>
        <v>423000</v>
      </c>
      <c r="AH30" s="22">
        <f t="shared" si="4"/>
        <v>169200</v>
      </c>
      <c r="AI30" s="22">
        <f t="shared" si="4"/>
        <v>338400</v>
      </c>
      <c r="AJ30" s="23">
        <f t="shared" si="7"/>
        <v>3722400</v>
      </c>
      <c r="AK30" s="16">
        <v>56</v>
      </c>
      <c r="AL30" s="160">
        <v>4737600</v>
      </c>
      <c r="AM30" s="169">
        <f t="shared" si="8"/>
        <v>-12</v>
      </c>
      <c r="AN30" s="170">
        <f t="shared" si="9"/>
        <v>-1015200</v>
      </c>
    </row>
    <row r="31" spans="1:40" s="16" customFormat="1" x14ac:dyDescent="0.4">
      <c r="A31" s="16" t="s">
        <v>53</v>
      </c>
      <c r="B31" s="17" t="str">
        <f t="shared" si="0"/>
        <v>PFS상업3019401</v>
      </c>
      <c r="C31" s="18">
        <v>3019401</v>
      </c>
      <c r="D31" s="19" t="s">
        <v>19</v>
      </c>
      <c r="E31" s="17" t="s">
        <v>40</v>
      </c>
      <c r="F31" s="20" t="s">
        <v>49</v>
      </c>
      <c r="G31" s="18">
        <v>90000</v>
      </c>
      <c r="H31" s="18" t="s">
        <v>13</v>
      </c>
      <c r="I31" s="18" t="s">
        <v>69</v>
      </c>
      <c r="J31" s="21">
        <f t="shared" si="5"/>
        <v>81000</v>
      </c>
      <c r="K31" s="152">
        <v>1</v>
      </c>
      <c r="L31" s="22"/>
      <c r="M31" s="22">
        <v>1</v>
      </c>
      <c r="N31" s="22"/>
      <c r="O31" s="22"/>
      <c r="P31" s="22">
        <v>1</v>
      </c>
      <c r="Q31" s="22"/>
      <c r="R31" s="22"/>
      <c r="S31" s="22"/>
      <c r="T31" s="22">
        <v>1</v>
      </c>
      <c r="U31" s="22"/>
      <c r="V31" s="22"/>
      <c r="W31" s="23">
        <f t="shared" si="6"/>
        <v>4</v>
      </c>
      <c r="X31" s="22">
        <f t="shared" si="3"/>
        <v>81000</v>
      </c>
      <c r="Y31" s="22">
        <f t="shared" si="10"/>
        <v>0</v>
      </c>
      <c r="Z31" s="22">
        <f t="shared" si="4"/>
        <v>81000</v>
      </c>
      <c r="AA31" s="22">
        <f t="shared" si="4"/>
        <v>0</v>
      </c>
      <c r="AB31" s="22">
        <f t="shared" si="4"/>
        <v>0</v>
      </c>
      <c r="AC31" s="22">
        <f t="shared" si="4"/>
        <v>81000</v>
      </c>
      <c r="AD31" s="22">
        <f t="shared" si="4"/>
        <v>0</v>
      </c>
      <c r="AE31" s="22">
        <f t="shared" si="4"/>
        <v>0</v>
      </c>
      <c r="AF31" s="22">
        <f t="shared" si="4"/>
        <v>0</v>
      </c>
      <c r="AG31" s="22">
        <f t="shared" si="4"/>
        <v>81000</v>
      </c>
      <c r="AH31" s="22">
        <f t="shared" si="4"/>
        <v>0</v>
      </c>
      <c r="AI31" s="22">
        <f t="shared" si="4"/>
        <v>0</v>
      </c>
      <c r="AJ31" s="23">
        <f t="shared" si="7"/>
        <v>324000</v>
      </c>
      <c r="AK31" s="16">
        <v>5</v>
      </c>
      <c r="AL31" s="160">
        <v>405000</v>
      </c>
      <c r="AM31" s="169">
        <f t="shared" si="8"/>
        <v>-1</v>
      </c>
      <c r="AN31" s="170">
        <f t="shared" si="9"/>
        <v>-81000</v>
      </c>
    </row>
    <row r="32" spans="1:40" x14ac:dyDescent="0.4">
      <c r="A32" s="16" t="s">
        <v>53</v>
      </c>
      <c r="B32" s="24" t="str">
        <f t="shared" si="0"/>
        <v>PFS상업3027501</v>
      </c>
      <c r="C32" s="25">
        <v>3027501</v>
      </c>
      <c r="D32" s="26" t="s">
        <v>20</v>
      </c>
      <c r="E32" s="24" t="s">
        <v>41</v>
      </c>
      <c r="F32" s="27" t="s">
        <v>49</v>
      </c>
      <c r="G32" s="18">
        <v>18000</v>
      </c>
      <c r="H32" s="25" t="s">
        <v>13</v>
      </c>
      <c r="I32" s="18" t="s">
        <v>69</v>
      </c>
      <c r="J32" s="21">
        <f t="shared" si="5"/>
        <v>16200</v>
      </c>
      <c r="K32" s="152"/>
      <c r="L32" s="22"/>
      <c r="M32" s="22"/>
      <c r="N32" s="22"/>
      <c r="O32" s="22"/>
      <c r="P32" s="22">
        <v>1</v>
      </c>
      <c r="Q32" s="22"/>
      <c r="R32" s="22"/>
      <c r="S32" s="22">
        <v>1</v>
      </c>
      <c r="T32" s="22"/>
      <c r="U32" s="22"/>
      <c r="V32" s="22"/>
      <c r="W32" s="30">
        <f t="shared" si="6"/>
        <v>2</v>
      </c>
      <c r="X32" s="22">
        <f t="shared" si="3"/>
        <v>0</v>
      </c>
      <c r="Y32" s="22">
        <f t="shared" si="10"/>
        <v>0</v>
      </c>
      <c r="Z32" s="22">
        <f t="shared" si="4"/>
        <v>0</v>
      </c>
      <c r="AA32" s="22">
        <f t="shared" si="4"/>
        <v>0</v>
      </c>
      <c r="AB32" s="22">
        <f t="shared" si="4"/>
        <v>0</v>
      </c>
      <c r="AC32" s="22">
        <f t="shared" si="4"/>
        <v>16200</v>
      </c>
      <c r="AD32" s="22">
        <f t="shared" si="4"/>
        <v>0</v>
      </c>
      <c r="AE32" s="22">
        <f t="shared" si="4"/>
        <v>0</v>
      </c>
      <c r="AF32" s="22">
        <f t="shared" si="4"/>
        <v>16200</v>
      </c>
      <c r="AG32" s="22">
        <f t="shared" si="4"/>
        <v>0</v>
      </c>
      <c r="AH32" s="22">
        <f t="shared" si="4"/>
        <v>0</v>
      </c>
      <c r="AI32" s="22">
        <f t="shared" si="4"/>
        <v>0</v>
      </c>
      <c r="AJ32" s="30">
        <f t="shared" si="7"/>
        <v>32400</v>
      </c>
      <c r="AK32">
        <v>2</v>
      </c>
      <c r="AL32" s="5">
        <v>32400</v>
      </c>
      <c r="AM32" s="171">
        <f t="shared" si="8"/>
        <v>0</v>
      </c>
      <c r="AN32" s="172">
        <f t="shared" si="9"/>
        <v>0</v>
      </c>
    </row>
    <row r="33" spans="1:40" x14ac:dyDescent="0.4">
      <c r="A33" s="16" t="s">
        <v>53</v>
      </c>
      <c r="B33" s="24" t="str">
        <f t="shared" si="0"/>
        <v>PFS상업3027601</v>
      </c>
      <c r="C33" s="25">
        <v>3027601</v>
      </c>
      <c r="D33" s="26" t="s">
        <v>21</v>
      </c>
      <c r="E33" s="24" t="s">
        <v>41</v>
      </c>
      <c r="F33" s="27" t="s">
        <v>49</v>
      </c>
      <c r="G33" s="18">
        <v>12000</v>
      </c>
      <c r="H33" s="25" t="s">
        <v>13</v>
      </c>
      <c r="I33" s="18" t="s">
        <v>69</v>
      </c>
      <c r="J33" s="21">
        <f t="shared" si="5"/>
        <v>10800</v>
      </c>
      <c r="K33" s="152"/>
      <c r="L33" s="22"/>
      <c r="M33" s="22"/>
      <c r="N33" s="22"/>
      <c r="O33" s="22"/>
      <c r="P33" s="22">
        <v>2</v>
      </c>
      <c r="Q33" s="22"/>
      <c r="R33" s="22"/>
      <c r="S33" s="22">
        <v>1</v>
      </c>
      <c r="T33" s="22">
        <v>2</v>
      </c>
      <c r="U33" s="22">
        <v>2</v>
      </c>
      <c r="V33" s="22"/>
      <c r="W33" s="30">
        <f t="shared" si="6"/>
        <v>7</v>
      </c>
      <c r="X33" s="22">
        <f t="shared" si="3"/>
        <v>0</v>
      </c>
      <c r="Y33" s="22">
        <f t="shared" si="10"/>
        <v>0</v>
      </c>
      <c r="Z33" s="22">
        <f t="shared" si="4"/>
        <v>0</v>
      </c>
      <c r="AA33" s="22">
        <f t="shared" si="4"/>
        <v>0</v>
      </c>
      <c r="AB33" s="22">
        <f t="shared" si="4"/>
        <v>0</v>
      </c>
      <c r="AC33" s="22">
        <f t="shared" si="4"/>
        <v>21600</v>
      </c>
      <c r="AD33" s="22">
        <f t="shared" si="4"/>
        <v>0</v>
      </c>
      <c r="AE33" s="22">
        <f t="shared" si="4"/>
        <v>0</v>
      </c>
      <c r="AF33" s="22">
        <f t="shared" si="4"/>
        <v>10800</v>
      </c>
      <c r="AG33" s="22">
        <f t="shared" si="4"/>
        <v>21600</v>
      </c>
      <c r="AH33" s="22">
        <f t="shared" si="4"/>
        <v>21600</v>
      </c>
      <c r="AI33" s="22">
        <f t="shared" si="4"/>
        <v>0</v>
      </c>
      <c r="AJ33" s="30">
        <f t="shared" si="7"/>
        <v>75600</v>
      </c>
      <c r="AK33">
        <v>7</v>
      </c>
      <c r="AL33" s="5">
        <v>75600</v>
      </c>
      <c r="AM33" s="171">
        <f t="shared" si="8"/>
        <v>0</v>
      </c>
      <c r="AN33" s="172">
        <f t="shared" si="9"/>
        <v>0</v>
      </c>
    </row>
    <row r="34" spans="1:40" x14ac:dyDescent="0.4">
      <c r="A34" s="16" t="s">
        <v>53</v>
      </c>
      <c r="B34" s="24" t="str">
        <f t="shared" si="0"/>
        <v>PFS상업3027301</v>
      </c>
      <c r="C34" s="25">
        <v>3027301</v>
      </c>
      <c r="D34" s="26" t="s">
        <v>22</v>
      </c>
      <c r="E34" s="24" t="s">
        <v>42</v>
      </c>
      <c r="F34" s="27" t="s">
        <v>49</v>
      </c>
      <c r="G34" s="18">
        <v>20000</v>
      </c>
      <c r="H34" s="25" t="s">
        <v>13</v>
      </c>
      <c r="I34" s="18" t="s">
        <v>69</v>
      </c>
      <c r="J34" s="21">
        <f t="shared" si="5"/>
        <v>18000</v>
      </c>
      <c r="K34" s="152"/>
      <c r="L34" s="22"/>
      <c r="M34" s="22"/>
      <c r="N34" s="22"/>
      <c r="O34" s="22">
        <v>1</v>
      </c>
      <c r="P34" s="22"/>
      <c r="Q34" s="22"/>
      <c r="R34" s="22"/>
      <c r="S34" s="22"/>
      <c r="T34" s="22">
        <v>1</v>
      </c>
      <c r="U34" s="22"/>
      <c r="V34" s="22"/>
      <c r="W34" s="30">
        <f t="shared" si="6"/>
        <v>2</v>
      </c>
      <c r="X34" s="22">
        <f t="shared" si="3"/>
        <v>0</v>
      </c>
      <c r="Y34" s="22">
        <f t="shared" si="10"/>
        <v>0</v>
      </c>
      <c r="Z34" s="22">
        <f t="shared" si="4"/>
        <v>0</v>
      </c>
      <c r="AA34" s="22">
        <f t="shared" si="4"/>
        <v>0</v>
      </c>
      <c r="AB34" s="22">
        <f t="shared" si="4"/>
        <v>18000</v>
      </c>
      <c r="AC34" s="22">
        <f t="shared" si="4"/>
        <v>0</v>
      </c>
      <c r="AD34" s="22">
        <f t="shared" si="4"/>
        <v>0</v>
      </c>
      <c r="AE34" s="22">
        <f t="shared" si="4"/>
        <v>0</v>
      </c>
      <c r="AF34" s="22">
        <f t="shared" si="4"/>
        <v>0</v>
      </c>
      <c r="AG34" s="22">
        <f t="shared" si="4"/>
        <v>18000</v>
      </c>
      <c r="AH34" s="22">
        <f t="shared" si="4"/>
        <v>0</v>
      </c>
      <c r="AI34" s="22">
        <f t="shared" si="4"/>
        <v>0</v>
      </c>
      <c r="AJ34" s="30">
        <f t="shared" si="7"/>
        <v>36000</v>
      </c>
      <c r="AK34">
        <v>1</v>
      </c>
      <c r="AL34" s="5">
        <v>18000</v>
      </c>
      <c r="AM34" s="171">
        <f t="shared" si="8"/>
        <v>1</v>
      </c>
      <c r="AN34" s="172">
        <f t="shared" si="9"/>
        <v>18000</v>
      </c>
    </row>
    <row r="35" spans="1:40" x14ac:dyDescent="0.4">
      <c r="A35" s="16" t="s">
        <v>53</v>
      </c>
      <c r="B35" s="24" t="str">
        <f t="shared" si="0"/>
        <v>PFS상업3027401</v>
      </c>
      <c r="C35" s="25">
        <v>3027401</v>
      </c>
      <c r="D35" s="26" t="s">
        <v>23</v>
      </c>
      <c r="E35" s="24" t="s">
        <v>42</v>
      </c>
      <c r="F35" s="27" t="s">
        <v>49</v>
      </c>
      <c r="G35" s="18">
        <v>20000</v>
      </c>
      <c r="H35" s="25" t="s">
        <v>13</v>
      </c>
      <c r="I35" s="18" t="s">
        <v>69</v>
      </c>
      <c r="J35" s="21">
        <f t="shared" si="5"/>
        <v>18000</v>
      </c>
      <c r="K35" s="152"/>
      <c r="L35" s="22"/>
      <c r="M35" s="22"/>
      <c r="N35" s="22"/>
      <c r="O35" s="22">
        <v>1</v>
      </c>
      <c r="P35" s="22"/>
      <c r="Q35" s="22"/>
      <c r="R35" s="22">
        <v>2</v>
      </c>
      <c r="S35" s="22"/>
      <c r="T35" s="22"/>
      <c r="U35" s="22">
        <v>1</v>
      </c>
      <c r="V35" s="22"/>
      <c r="W35" s="30">
        <f t="shared" si="6"/>
        <v>4</v>
      </c>
      <c r="X35" s="22">
        <f t="shared" si="3"/>
        <v>0</v>
      </c>
      <c r="Y35" s="22">
        <f t="shared" si="10"/>
        <v>0</v>
      </c>
      <c r="Z35" s="22">
        <f t="shared" si="4"/>
        <v>0</v>
      </c>
      <c r="AA35" s="22">
        <f t="shared" si="4"/>
        <v>0</v>
      </c>
      <c r="AB35" s="22">
        <f t="shared" si="4"/>
        <v>18000</v>
      </c>
      <c r="AC35" s="22">
        <f t="shared" si="4"/>
        <v>0</v>
      </c>
      <c r="AD35" s="22">
        <f t="shared" si="4"/>
        <v>0</v>
      </c>
      <c r="AE35" s="22">
        <f t="shared" si="4"/>
        <v>36000</v>
      </c>
      <c r="AF35" s="22">
        <f t="shared" si="4"/>
        <v>0</v>
      </c>
      <c r="AG35" s="22">
        <f t="shared" si="4"/>
        <v>0</v>
      </c>
      <c r="AH35" s="22">
        <f t="shared" si="4"/>
        <v>18000</v>
      </c>
      <c r="AI35" s="22">
        <f t="shared" si="4"/>
        <v>0</v>
      </c>
      <c r="AJ35" s="30">
        <f t="shared" si="7"/>
        <v>72000</v>
      </c>
      <c r="AK35">
        <v>2</v>
      </c>
      <c r="AL35" s="5">
        <v>36000</v>
      </c>
      <c r="AM35" s="171">
        <f t="shared" si="8"/>
        <v>2</v>
      </c>
      <c r="AN35" s="172">
        <f t="shared" si="9"/>
        <v>36000</v>
      </c>
    </row>
    <row r="36" spans="1:40" x14ac:dyDescent="0.4">
      <c r="A36" s="16" t="s">
        <v>53</v>
      </c>
      <c r="B36" s="24" t="str">
        <f t="shared" si="0"/>
        <v>PFS상업3033301</v>
      </c>
      <c r="C36" s="25">
        <v>3033301</v>
      </c>
      <c r="D36" s="26" t="s">
        <v>24</v>
      </c>
      <c r="E36" s="24" t="s">
        <v>43</v>
      </c>
      <c r="F36" s="27" t="s">
        <v>49</v>
      </c>
      <c r="G36" s="18">
        <v>40000</v>
      </c>
      <c r="H36" s="25" t="s">
        <v>13</v>
      </c>
      <c r="I36" s="18" t="s">
        <v>69</v>
      </c>
      <c r="J36" s="21">
        <f t="shared" si="5"/>
        <v>36000</v>
      </c>
      <c r="K36" s="152"/>
      <c r="L36" s="22"/>
      <c r="M36" s="22"/>
      <c r="N36" s="22"/>
      <c r="O36" s="22"/>
      <c r="P36" s="22"/>
      <c r="Q36" s="22"/>
      <c r="R36" s="22"/>
      <c r="S36" s="22"/>
      <c r="T36" s="22"/>
      <c r="U36" s="22"/>
      <c r="V36" s="22"/>
      <c r="W36" s="30">
        <f t="shared" si="6"/>
        <v>0</v>
      </c>
      <c r="X36" s="22">
        <f t="shared" si="3"/>
        <v>0</v>
      </c>
      <c r="Y36" s="22">
        <f t="shared" si="10"/>
        <v>0</v>
      </c>
      <c r="Z36" s="22">
        <f t="shared" si="4"/>
        <v>0</v>
      </c>
      <c r="AA36" s="22">
        <f t="shared" si="4"/>
        <v>0</v>
      </c>
      <c r="AB36" s="22">
        <f t="shared" si="4"/>
        <v>0</v>
      </c>
      <c r="AC36" s="22">
        <f t="shared" si="4"/>
        <v>0</v>
      </c>
      <c r="AD36" s="22">
        <f t="shared" si="4"/>
        <v>0</v>
      </c>
      <c r="AE36" s="22">
        <f t="shared" si="4"/>
        <v>0</v>
      </c>
      <c r="AF36" s="22">
        <f t="shared" si="4"/>
        <v>0</v>
      </c>
      <c r="AG36" s="22">
        <f t="shared" si="4"/>
        <v>0</v>
      </c>
      <c r="AH36" s="22">
        <f t="shared" si="4"/>
        <v>0</v>
      </c>
      <c r="AI36" s="22">
        <f t="shared" si="4"/>
        <v>0</v>
      </c>
      <c r="AJ36" s="30">
        <f t="shared" si="7"/>
        <v>0</v>
      </c>
      <c r="AK36">
        <v>0</v>
      </c>
      <c r="AL36" s="5">
        <v>0</v>
      </c>
      <c r="AM36" s="171">
        <f t="shared" si="8"/>
        <v>0</v>
      </c>
      <c r="AN36" s="172">
        <f t="shared" si="9"/>
        <v>0</v>
      </c>
    </row>
    <row r="37" spans="1:40" x14ac:dyDescent="0.4">
      <c r="A37" s="16" t="s">
        <v>53</v>
      </c>
      <c r="B37" s="24" t="str">
        <f t="shared" si="0"/>
        <v>PFS상업3031601</v>
      </c>
      <c r="C37" s="25">
        <v>3031601</v>
      </c>
      <c r="D37" s="26" t="s">
        <v>25</v>
      </c>
      <c r="E37" s="24" t="s">
        <v>44</v>
      </c>
      <c r="F37" s="27" t="s">
        <v>49</v>
      </c>
      <c r="G37" s="18">
        <v>20000</v>
      </c>
      <c r="H37" s="25" t="s">
        <v>13</v>
      </c>
      <c r="I37" s="18" t="s">
        <v>69</v>
      </c>
      <c r="J37" s="21">
        <f t="shared" si="5"/>
        <v>18000</v>
      </c>
      <c r="K37" s="152"/>
      <c r="L37" s="22"/>
      <c r="M37" s="22"/>
      <c r="N37" s="22"/>
      <c r="O37" s="22"/>
      <c r="P37" s="22"/>
      <c r="Q37" s="22"/>
      <c r="R37" s="22"/>
      <c r="S37" s="22">
        <v>1</v>
      </c>
      <c r="T37" s="22"/>
      <c r="U37" s="22"/>
      <c r="V37" s="22"/>
      <c r="W37" s="30">
        <f t="shared" si="6"/>
        <v>1</v>
      </c>
      <c r="X37" s="22">
        <f t="shared" si="3"/>
        <v>0</v>
      </c>
      <c r="Y37" s="22">
        <f t="shared" si="10"/>
        <v>0</v>
      </c>
      <c r="Z37" s="22">
        <f t="shared" si="4"/>
        <v>0</v>
      </c>
      <c r="AA37" s="22">
        <f t="shared" si="4"/>
        <v>0</v>
      </c>
      <c r="AB37" s="22">
        <f t="shared" si="4"/>
        <v>0</v>
      </c>
      <c r="AC37" s="22">
        <f t="shared" si="4"/>
        <v>0</v>
      </c>
      <c r="AD37" s="22">
        <f t="shared" si="4"/>
        <v>0</v>
      </c>
      <c r="AE37" s="22">
        <f t="shared" si="4"/>
        <v>0</v>
      </c>
      <c r="AF37" s="22">
        <f t="shared" si="4"/>
        <v>18000</v>
      </c>
      <c r="AG37" s="22">
        <f t="shared" si="4"/>
        <v>0</v>
      </c>
      <c r="AH37" s="22">
        <f t="shared" si="4"/>
        <v>0</v>
      </c>
      <c r="AI37" s="22">
        <f t="shared" si="4"/>
        <v>0</v>
      </c>
      <c r="AJ37" s="30">
        <f t="shared" si="7"/>
        <v>18000</v>
      </c>
      <c r="AK37">
        <v>1</v>
      </c>
      <c r="AL37" s="5">
        <v>18000</v>
      </c>
      <c r="AM37" s="171">
        <f t="shared" si="8"/>
        <v>0</v>
      </c>
      <c r="AN37" s="172">
        <f t="shared" si="9"/>
        <v>0</v>
      </c>
    </row>
    <row r="38" spans="1:40" ht="21.6" thickBot="1" x14ac:dyDescent="0.45">
      <c r="A38" s="185"/>
      <c r="B38" s="186"/>
      <c r="C38" s="187"/>
      <c r="D38" s="201" t="s">
        <v>199</v>
      </c>
      <c r="E38" s="186"/>
      <c r="F38" s="188"/>
      <c r="G38" s="189"/>
      <c r="H38" s="187"/>
      <c r="I38" s="189"/>
      <c r="J38" s="190"/>
      <c r="K38" s="191"/>
      <c r="L38" s="191"/>
      <c r="M38" s="191"/>
      <c r="N38" s="191"/>
      <c r="O38" s="191"/>
      <c r="P38" s="191"/>
      <c r="Q38" s="191"/>
      <c r="R38" s="191"/>
      <c r="S38" s="191"/>
      <c r="T38" s="191"/>
      <c r="U38" s="191"/>
      <c r="V38" s="191"/>
      <c r="W38" s="192">
        <f>SUM(W28:W37)</f>
        <v>91</v>
      </c>
      <c r="X38" s="191"/>
      <c r="Y38" s="191"/>
      <c r="Z38" s="191"/>
      <c r="AA38" s="191"/>
      <c r="AB38" s="191"/>
      <c r="AC38" s="191"/>
      <c r="AD38" s="191"/>
      <c r="AE38" s="191"/>
      <c r="AF38" s="191"/>
      <c r="AG38" s="191"/>
      <c r="AH38" s="191"/>
      <c r="AI38" s="191"/>
      <c r="AJ38" s="192">
        <f>SUM(AJ28:AJ37)</f>
        <v>6683400</v>
      </c>
      <c r="AK38" s="193">
        <f>SUM(AK28:AK37)</f>
        <v>95</v>
      </c>
      <c r="AL38" s="194">
        <f>SUM(AL28:AL37)</f>
        <v>7185600</v>
      </c>
      <c r="AM38" s="195">
        <f>SUM(AM28:AM37)</f>
        <v>-4</v>
      </c>
      <c r="AN38" s="196">
        <f>SUM(AN28:AN37)</f>
        <v>-502200</v>
      </c>
    </row>
    <row r="39" spans="1:40" s="55" customFormat="1" x14ac:dyDescent="0.4">
      <c r="A39" s="47" t="s">
        <v>53</v>
      </c>
      <c r="B39" s="48" t="str">
        <f t="shared" si="0"/>
        <v>PFS상업3018708</v>
      </c>
      <c r="C39" s="49">
        <v>3018708</v>
      </c>
      <c r="D39" s="50" t="s">
        <v>26</v>
      </c>
      <c r="E39" s="48" t="s">
        <v>39</v>
      </c>
      <c r="F39" s="51" t="s">
        <v>49</v>
      </c>
      <c r="G39" s="49">
        <v>100000</v>
      </c>
      <c r="H39" s="49" t="s">
        <v>13</v>
      </c>
      <c r="I39" s="49" t="s">
        <v>71</v>
      </c>
      <c r="J39" s="52">
        <f t="shared" ref="J39:J47" si="11">G39*0.9</f>
        <v>90000</v>
      </c>
      <c r="K39" s="153"/>
      <c r="L39" s="156">
        <v>1</v>
      </c>
      <c r="M39" s="156"/>
      <c r="N39" s="53"/>
      <c r="O39" s="53">
        <v>3</v>
      </c>
      <c r="P39" s="53">
        <v>2</v>
      </c>
      <c r="Q39" s="53">
        <v>8</v>
      </c>
      <c r="R39" s="53">
        <v>4</v>
      </c>
      <c r="S39" s="53"/>
      <c r="T39" s="53">
        <v>1</v>
      </c>
      <c r="U39" s="53"/>
      <c r="V39" s="53"/>
      <c r="W39" s="54">
        <f t="shared" si="6"/>
        <v>19</v>
      </c>
      <c r="X39" s="53">
        <f t="shared" ref="X39:X47" si="12">$J39*K39</f>
        <v>0</v>
      </c>
      <c r="Y39" s="53">
        <f t="shared" ref="Y39:Y47" si="13">$J39*L39</f>
        <v>90000</v>
      </c>
      <c r="Z39" s="53">
        <f t="shared" si="4"/>
        <v>0</v>
      </c>
      <c r="AA39" s="53">
        <f t="shared" si="4"/>
        <v>0</v>
      </c>
      <c r="AB39" s="53">
        <f t="shared" si="4"/>
        <v>270000</v>
      </c>
      <c r="AC39" s="53">
        <f t="shared" si="4"/>
        <v>180000</v>
      </c>
      <c r="AD39" s="53">
        <f t="shared" si="4"/>
        <v>720000</v>
      </c>
      <c r="AE39" s="53">
        <f t="shared" si="4"/>
        <v>360000</v>
      </c>
      <c r="AF39" s="53">
        <f t="shared" si="4"/>
        <v>0</v>
      </c>
      <c r="AG39" s="53">
        <f t="shared" si="4"/>
        <v>90000</v>
      </c>
      <c r="AH39" s="53">
        <f t="shared" si="4"/>
        <v>0</v>
      </c>
      <c r="AI39" s="53">
        <f t="shared" si="4"/>
        <v>0</v>
      </c>
      <c r="AJ39" s="54">
        <f t="shared" si="7"/>
        <v>1710000</v>
      </c>
      <c r="AK39" s="55">
        <v>17</v>
      </c>
      <c r="AL39" s="161">
        <v>1530000</v>
      </c>
      <c r="AM39" s="173">
        <f t="shared" si="8"/>
        <v>2</v>
      </c>
      <c r="AN39" s="174">
        <f t="shared" si="9"/>
        <v>180000</v>
      </c>
    </row>
    <row r="40" spans="1:40" x14ac:dyDescent="0.4">
      <c r="A40" s="16" t="s">
        <v>53</v>
      </c>
      <c r="B40" s="24" t="str">
        <f t="shared" si="0"/>
        <v>PFS상업3028803</v>
      </c>
      <c r="C40" s="25">
        <v>3028803</v>
      </c>
      <c r="D40" s="26" t="s">
        <v>27</v>
      </c>
      <c r="E40" s="24" t="s">
        <v>39</v>
      </c>
      <c r="F40" s="27" t="s">
        <v>49</v>
      </c>
      <c r="G40" s="25">
        <v>100000</v>
      </c>
      <c r="H40" s="25" t="s">
        <v>13</v>
      </c>
      <c r="I40" s="25" t="s">
        <v>71</v>
      </c>
      <c r="J40" s="28">
        <f t="shared" si="11"/>
        <v>90000</v>
      </c>
      <c r="K40" s="154"/>
      <c r="L40" s="150">
        <v>1</v>
      </c>
      <c r="M40" s="150"/>
      <c r="N40" s="150"/>
      <c r="O40" s="22">
        <v>2</v>
      </c>
      <c r="P40" s="22"/>
      <c r="Q40" s="22">
        <v>1</v>
      </c>
      <c r="R40" s="22"/>
      <c r="S40" s="22">
        <v>2</v>
      </c>
      <c r="T40" s="22">
        <v>1</v>
      </c>
      <c r="U40" s="22">
        <v>2</v>
      </c>
      <c r="V40" s="22">
        <v>1</v>
      </c>
      <c r="W40" s="30">
        <f t="shared" si="6"/>
        <v>10</v>
      </c>
      <c r="X40" s="22">
        <f t="shared" si="12"/>
        <v>0</v>
      </c>
      <c r="Y40" s="22">
        <f t="shared" si="13"/>
        <v>90000</v>
      </c>
      <c r="Z40" s="22">
        <f t="shared" si="4"/>
        <v>0</v>
      </c>
      <c r="AA40" s="149">
        <f>$J40*N40-27000</f>
        <v>-27000</v>
      </c>
      <c r="AB40" s="22">
        <f t="shared" si="4"/>
        <v>180000</v>
      </c>
      <c r="AC40" s="22">
        <f t="shared" si="4"/>
        <v>0</v>
      </c>
      <c r="AD40" s="22">
        <f t="shared" si="4"/>
        <v>90000</v>
      </c>
      <c r="AE40" s="22">
        <f t="shared" si="4"/>
        <v>0</v>
      </c>
      <c r="AF40" s="22">
        <f t="shared" si="4"/>
        <v>180000</v>
      </c>
      <c r="AG40" s="22">
        <f t="shared" si="4"/>
        <v>90000</v>
      </c>
      <c r="AH40" s="22">
        <f t="shared" si="4"/>
        <v>180000</v>
      </c>
      <c r="AI40" s="22">
        <f t="shared" si="4"/>
        <v>90000</v>
      </c>
      <c r="AJ40" s="30">
        <f t="shared" si="7"/>
        <v>873000</v>
      </c>
      <c r="AK40">
        <v>3</v>
      </c>
      <c r="AL40" s="5">
        <v>243000</v>
      </c>
      <c r="AM40" s="171">
        <f t="shared" si="8"/>
        <v>7</v>
      </c>
      <c r="AN40" s="172">
        <f t="shared" si="9"/>
        <v>630000</v>
      </c>
    </row>
    <row r="41" spans="1:40" x14ac:dyDescent="0.4">
      <c r="A41" s="16" t="s">
        <v>53</v>
      </c>
      <c r="B41" s="24" t="str">
        <f t="shared" si="0"/>
        <v>PFS상업3019905</v>
      </c>
      <c r="C41" s="25">
        <v>3019905</v>
      </c>
      <c r="D41" s="26" t="s">
        <v>28</v>
      </c>
      <c r="E41" s="24" t="s">
        <v>40</v>
      </c>
      <c r="F41" s="27" t="s">
        <v>49</v>
      </c>
      <c r="G41" s="25">
        <v>94000</v>
      </c>
      <c r="H41" s="25" t="s">
        <v>13</v>
      </c>
      <c r="I41" s="25" t="s">
        <v>71</v>
      </c>
      <c r="J41" s="28">
        <f t="shared" si="11"/>
        <v>84600</v>
      </c>
      <c r="K41" s="154">
        <f>2+1</f>
        <v>3</v>
      </c>
      <c r="L41" s="150">
        <v>2</v>
      </c>
      <c r="M41" s="150">
        <v>5</v>
      </c>
      <c r="N41" s="150">
        <v>4</v>
      </c>
      <c r="O41" s="22">
        <v>2</v>
      </c>
      <c r="P41" s="22">
        <v>2</v>
      </c>
      <c r="Q41" s="22">
        <v>1</v>
      </c>
      <c r="R41" s="22">
        <v>9</v>
      </c>
      <c r="S41" s="22">
        <v>8</v>
      </c>
      <c r="T41" s="22">
        <v>5</v>
      </c>
      <c r="U41" s="22">
        <v>4</v>
      </c>
      <c r="V41" s="22">
        <v>2</v>
      </c>
      <c r="W41" s="30">
        <f t="shared" si="6"/>
        <v>47</v>
      </c>
      <c r="X41" s="22">
        <f t="shared" si="12"/>
        <v>253800</v>
      </c>
      <c r="Y41" s="22">
        <f t="shared" si="13"/>
        <v>169200</v>
      </c>
      <c r="Z41" s="22">
        <f t="shared" si="4"/>
        <v>423000</v>
      </c>
      <c r="AA41" s="22">
        <f t="shared" si="4"/>
        <v>338400</v>
      </c>
      <c r="AB41" s="22">
        <f t="shared" si="4"/>
        <v>169200</v>
      </c>
      <c r="AC41" s="22">
        <f t="shared" si="4"/>
        <v>169200</v>
      </c>
      <c r="AD41" s="22">
        <f t="shared" si="4"/>
        <v>84600</v>
      </c>
      <c r="AE41" s="22">
        <f t="shared" si="4"/>
        <v>761400</v>
      </c>
      <c r="AF41" s="22">
        <f t="shared" si="4"/>
        <v>676800</v>
      </c>
      <c r="AG41" s="22">
        <f t="shared" si="4"/>
        <v>423000</v>
      </c>
      <c r="AH41" s="22">
        <f t="shared" si="4"/>
        <v>338400</v>
      </c>
      <c r="AI41" s="22">
        <f t="shared" si="4"/>
        <v>169200</v>
      </c>
      <c r="AJ41" s="30">
        <f t="shared" si="7"/>
        <v>3976200</v>
      </c>
      <c r="AK41">
        <v>53</v>
      </c>
      <c r="AL41" s="5">
        <v>4483800</v>
      </c>
      <c r="AM41" s="171">
        <f t="shared" si="8"/>
        <v>-6</v>
      </c>
      <c r="AN41" s="172">
        <f t="shared" si="9"/>
        <v>-507600</v>
      </c>
    </row>
    <row r="42" spans="1:40" x14ac:dyDescent="0.4">
      <c r="A42" s="16" t="s">
        <v>53</v>
      </c>
      <c r="B42" s="24" t="str">
        <f t="shared" si="0"/>
        <v>PFS상업3019506</v>
      </c>
      <c r="C42" s="25">
        <v>3019506</v>
      </c>
      <c r="D42" s="26" t="s">
        <v>29</v>
      </c>
      <c r="E42" s="24" t="s">
        <v>40</v>
      </c>
      <c r="F42" s="27" t="s">
        <v>49</v>
      </c>
      <c r="G42" s="25">
        <v>90000</v>
      </c>
      <c r="H42" s="25" t="s">
        <v>13</v>
      </c>
      <c r="I42" s="25" t="s">
        <v>71</v>
      </c>
      <c r="J42" s="28">
        <f t="shared" si="11"/>
        <v>81000</v>
      </c>
      <c r="K42" s="154">
        <v>2</v>
      </c>
      <c r="L42" s="150">
        <v>1</v>
      </c>
      <c r="M42" s="150"/>
      <c r="N42" s="22">
        <v>1</v>
      </c>
      <c r="O42" s="22"/>
      <c r="P42" s="22">
        <v>1</v>
      </c>
      <c r="Q42" s="22"/>
      <c r="R42" s="22"/>
      <c r="S42" s="22"/>
      <c r="T42" s="22">
        <v>1</v>
      </c>
      <c r="U42" s="22"/>
      <c r="V42" s="22">
        <v>1</v>
      </c>
      <c r="W42" s="30">
        <f t="shared" si="6"/>
        <v>7</v>
      </c>
      <c r="X42" s="22">
        <f t="shared" si="12"/>
        <v>162000</v>
      </c>
      <c r="Y42" s="22">
        <f t="shared" si="13"/>
        <v>81000</v>
      </c>
      <c r="Z42" s="22">
        <f t="shared" si="4"/>
        <v>0</v>
      </c>
      <c r="AA42" s="22">
        <f t="shared" si="4"/>
        <v>81000</v>
      </c>
      <c r="AB42" s="22">
        <f t="shared" si="4"/>
        <v>0</v>
      </c>
      <c r="AC42" s="22">
        <f t="shared" si="4"/>
        <v>81000</v>
      </c>
      <c r="AD42" s="22">
        <f t="shared" si="4"/>
        <v>0</v>
      </c>
      <c r="AE42" s="22">
        <f t="shared" si="4"/>
        <v>0</v>
      </c>
      <c r="AF42" s="22">
        <f t="shared" si="4"/>
        <v>0</v>
      </c>
      <c r="AG42" s="22">
        <f t="shared" si="4"/>
        <v>81000</v>
      </c>
      <c r="AH42" s="22">
        <f t="shared" si="4"/>
        <v>0</v>
      </c>
      <c r="AI42" s="22">
        <f t="shared" si="4"/>
        <v>81000</v>
      </c>
      <c r="AJ42" s="30">
        <f t="shared" si="7"/>
        <v>567000</v>
      </c>
      <c r="AK42">
        <v>6</v>
      </c>
      <c r="AL42" s="5">
        <v>486000</v>
      </c>
      <c r="AM42" s="171">
        <f t="shared" si="8"/>
        <v>1</v>
      </c>
      <c r="AN42" s="172">
        <f t="shared" si="9"/>
        <v>81000</v>
      </c>
    </row>
    <row r="43" spans="1:40" x14ac:dyDescent="0.4">
      <c r="A43" s="16" t="s">
        <v>53</v>
      </c>
      <c r="B43" s="24"/>
      <c r="D43" s="158" t="s">
        <v>77</v>
      </c>
      <c r="E43" s="159" t="s">
        <v>194</v>
      </c>
      <c r="F43" s="27" t="s">
        <v>49</v>
      </c>
      <c r="G43" s="25">
        <v>12000</v>
      </c>
      <c r="H43" s="25" t="s">
        <v>13</v>
      </c>
      <c r="I43" s="25" t="s">
        <v>71</v>
      </c>
      <c r="J43" s="28">
        <f t="shared" si="11"/>
        <v>10800</v>
      </c>
      <c r="K43" s="154"/>
      <c r="L43" s="22"/>
      <c r="M43" s="22"/>
      <c r="N43" s="22"/>
      <c r="O43" s="22"/>
      <c r="P43" s="22"/>
      <c r="Q43" s="22"/>
      <c r="R43" s="22"/>
      <c r="S43" s="22"/>
      <c r="T43" s="22"/>
      <c r="U43" s="22"/>
      <c r="V43" s="22"/>
      <c r="W43" s="30">
        <f t="shared" si="6"/>
        <v>0</v>
      </c>
      <c r="X43" s="22">
        <f t="shared" si="12"/>
        <v>0</v>
      </c>
      <c r="Y43" s="22">
        <f t="shared" si="13"/>
        <v>0</v>
      </c>
      <c r="Z43" s="22">
        <f t="shared" si="4"/>
        <v>0</v>
      </c>
      <c r="AA43" s="22">
        <f t="shared" si="4"/>
        <v>0</v>
      </c>
      <c r="AB43" s="22">
        <f t="shared" si="4"/>
        <v>0</v>
      </c>
      <c r="AC43" s="22">
        <f t="shared" si="4"/>
        <v>0</v>
      </c>
      <c r="AD43" s="22">
        <f t="shared" si="4"/>
        <v>0</v>
      </c>
      <c r="AE43" s="22">
        <f t="shared" si="4"/>
        <v>0</v>
      </c>
      <c r="AF43" s="22">
        <f t="shared" si="4"/>
        <v>0</v>
      </c>
      <c r="AG43" s="22">
        <f t="shared" si="4"/>
        <v>0</v>
      </c>
      <c r="AH43" s="22">
        <f t="shared" si="4"/>
        <v>0</v>
      </c>
      <c r="AI43" s="22">
        <f t="shared" si="4"/>
        <v>0</v>
      </c>
      <c r="AJ43" s="30">
        <f t="shared" si="7"/>
        <v>0</v>
      </c>
      <c r="AK43">
        <v>5</v>
      </c>
      <c r="AL43" s="5">
        <v>54000</v>
      </c>
      <c r="AM43" s="171">
        <f t="shared" si="8"/>
        <v>-5</v>
      </c>
      <c r="AN43" s="172">
        <f t="shared" si="9"/>
        <v>-54000</v>
      </c>
    </row>
    <row r="44" spans="1:40" x14ac:dyDescent="0.4">
      <c r="A44" s="16" t="s">
        <v>53</v>
      </c>
      <c r="B44" s="24"/>
      <c r="D44" s="158" t="s">
        <v>78</v>
      </c>
      <c r="E44" s="159" t="s">
        <v>194</v>
      </c>
      <c r="F44" s="27" t="s">
        <v>49</v>
      </c>
      <c r="G44" s="25">
        <v>18000</v>
      </c>
      <c r="H44" s="25" t="s">
        <v>13</v>
      </c>
      <c r="I44" s="25" t="s">
        <v>71</v>
      </c>
      <c r="J44" s="28">
        <f t="shared" si="11"/>
        <v>16200</v>
      </c>
      <c r="K44" s="154"/>
      <c r="L44" s="22"/>
      <c r="M44" s="22"/>
      <c r="N44" s="22"/>
      <c r="O44" s="22"/>
      <c r="P44" s="22"/>
      <c r="Q44" s="22"/>
      <c r="R44" s="22"/>
      <c r="S44" s="22"/>
      <c r="T44" s="22"/>
      <c r="U44" s="22"/>
      <c r="V44" s="22"/>
      <c r="W44" s="30">
        <f t="shared" si="6"/>
        <v>0</v>
      </c>
      <c r="X44" s="22">
        <f t="shared" si="12"/>
        <v>0</v>
      </c>
      <c r="Y44" s="22">
        <f t="shared" si="13"/>
        <v>0</v>
      </c>
      <c r="Z44" s="22">
        <f t="shared" si="4"/>
        <v>0</v>
      </c>
      <c r="AA44" s="22">
        <f t="shared" si="4"/>
        <v>0</v>
      </c>
      <c r="AB44" s="22">
        <f t="shared" si="4"/>
        <v>0</v>
      </c>
      <c r="AC44" s="22">
        <f t="shared" si="4"/>
        <v>0</v>
      </c>
      <c r="AD44" s="22">
        <f t="shared" si="4"/>
        <v>0</v>
      </c>
      <c r="AE44" s="22">
        <f t="shared" si="4"/>
        <v>0</v>
      </c>
      <c r="AF44" s="22">
        <f t="shared" si="4"/>
        <v>0</v>
      </c>
      <c r="AG44" s="22">
        <f t="shared" si="4"/>
        <v>0</v>
      </c>
      <c r="AH44" s="22">
        <f t="shared" si="4"/>
        <v>0</v>
      </c>
      <c r="AI44" s="22">
        <f t="shared" si="4"/>
        <v>0</v>
      </c>
      <c r="AJ44" s="30">
        <f t="shared" si="7"/>
        <v>0</v>
      </c>
      <c r="AK44">
        <v>1</v>
      </c>
      <c r="AL44" s="5">
        <v>16200</v>
      </c>
      <c r="AM44" s="171">
        <f t="shared" si="8"/>
        <v>-1</v>
      </c>
      <c r="AN44" s="172">
        <f t="shared" si="9"/>
        <v>-16200</v>
      </c>
    </row>
    <row r="45" spans="1:40" x14ac:dyDescent="0.4">
      <c r="A45" s="16" t="s">
        <v>53</v>
      </c>
      <c r="B45" s="24"/>
      <c r="D45" s="158" t="s">
        <v>79</v>
      </c>
      <c r="E45" s="159" t="s">
        <v>194</v>
      </c>
      <c r="F45" s="27" t="s">
        <v>49</v>
      </c>
      <c r="G45" s="25">
        <v>20000</v>
      </c>
      <c r="H45" s="25" t="s">
        <v>13</v>
      </c>
      <c r="I45" s="25" t="s">
        <v>71</v>
      </c>
      <c r="J45" s="28">
        <f t="shared" si="11"/>
        <v>18000</v>
      </c>
      <c r="K45" s="154"/>
      <c r="L45" s="22"/>
      <c r="M45" s="22"/>
      <c r="N45" s="22"/>
      <c r="O45" s="22"/>
      <c r="P45" s="22"/>
      <c r="Q45" s="22"/>
      <c r="R45" s="22"/>
      <c r="S45" s="22"/>
      <c r="T45" s="22"/>
      <c r="U45" s="22"/>
      <c r="V45" s="22"/>
      <c r="W45" s="30">
        <f t="shared" si="6"/>
        <v>0</v>
      </c>
      <c r="X45" s="22">
        <f t="shared" si="12"/>
        <v>0</v>
      </c>
      <c r="Y45" s="22">
        <f t="shared" si="13"/>
        <v>0</v>
      </c>
      <c r="Z45" s="22">
        <f t="shared" ref="Z45:AI47" si="14">$J45*M45</f>
        <v>0</v>
      </c>
      <c r="AA45" s="22">
        <f t="shared" si="14"/>
        <v>0</v>
      </c>
      <c r="AB45" s="22">
        <f t="shared" si="14"/>
        <v>0</v>
      </c>
      <c r="AC45" s="22">
        <f t="shared" si="14"/>
        <v>0</v>
      </c>
      <c r="AD45" s="22">
        <f t="shared" si="14"/>
        <v>0</v>
      </c>
      <c r="AE45" s="22">
        <f t="shared" si="14"/>
        <v>0</v>
      </c>
      <c r="AF45" s="22">
        <f t="shared" si="14"/>
        <v>0</v>
      </c>
      <c r="AG45" s="22">
        <f t="shared" si="14"/>
        <v>0</v>
      </c>
      <c r="AH45" s="22">
        <f t="shared" si="14"/>
        <v>0</v>
      </c>
      <c r="AI45" s="22">
        <f t="shared" si="14"/>
        <v>0</v>
      </c>
      <c r="AJ45" s="30">
        <f t="shared" si="7"/>
        <v>0</v>
      </c>
      <c r="AK45">
        <v>1</v>
      </c>
      <c r="AL45" s="5">
        <v>18000</v>
      </c>
      <c r="AM45" s="171">
        <f t="shared" si="8"/>
        <v>-1</v>
      </c>
      <c r="AN45" s="172">
        <f t="shared" si="9"/>
        <v>-18000</v>
      </c>
    </row>
    <row r="46" spans="1:40" x14ac:dyDescent="0.4">
      <c r="A46" s="16" t="s">
        <v>53</v>
      </c>
      <c r="B46" s="24"/>
      <c r="D46" s="158" t="s">
        <v>80</v>
      </c>
      <c r="E46" s="159" t="s">
        <v>194</v>
      </c>
      <c r="F46" s="27" t="s">
        <v>49</v>
      </c>
      <c r="G46" s="25">
        <v>20000</v>
      </c>
      <c r="H46" s="25" t="s">
        <v>13</v>
      </c>
      <c r="I46" s="25" t="s">
        <v>71</v>
      </c>
      <c r="J46" s="28">
        <f t="shared" si="11"/>
        <v>18000</v>
      </c>
      <c r="K46" s="154"/>
      <c r="L46" s="22"/>
      <c r="M46" s="22"/>
      <c r="N46" s="22"/>
      <c r="O46" s="22"/>
      <c r="P46" s="22"/>
      <c r="Q46" s="22"/>
      <c r="R46" s="22"/>
      <c r="S46" s="22"/>
      <c r="T46" s="22"/>
      <c r="U46" s="22"/>
      <c r="V46" s="22"/>
      <c r="W46" s="30">
        <f t="shared" si="6"/>
        <v>0</v>
      </c>
      <c r="X46" s="22">
        <f t="shared" si="12"/>
        <v>0</v>
      </c>
      <c r="Y46" s="22">
        <f t="shared" si="13"/>
        <v>0</v>
      </c>
      <c r="Z46" s="22">
        <f t="shared" si="14"/>
        <v>0</v>
      </c>
      <c r="AA46" s="22">
        <f t="shared" si="14"/>
        <v>0</v>
      </c>
      <c r="AB46" s="22">
        <f t="shared" si="14"/>
        <v>0</v>
      </c>
      <c r="AC46" s="22">
        <f t="shared" si="14"/>
        <v>0</v>
      </c>
      <c r="AD46" s="22">
        <f t="shared" si="14"/>
        <v>0</v>
      </c>
      <c r="AE46" s="22">
        <f t="shared" si="14"/>
        <v>0</v>
      </c>
      <c r="AF46" s="22">
        <f t="shared" si="14"/>
        <v>0</v>
      </c>
      <c r="AG46" s="22">
        <f t="shared" si="14"/>
        <v>0</v>
      </c>
      <c r="AH46" s="22">
        <f t="shared" si="14"/>
        <v>0</v>
      </c>
      <c r="AI46" s="22">
        <f t="shared" si="14"/>
        <v>0</v>
      </c>
      <c r="AJ46" s="30">
        <f t="shared" si="7"/>
        <v>0</v>
      </c>
      <c r="AK46">
        <v>2</v>
      </c>
      <c r="AL46" s="5">
        <v>36000</v>
      </c>
      <c r="AM46" s="171">
        <f t="shared" si="8"/>
        <v>-2</v>
      </c>
      <c r="AN46" s="172">
        <f t="shared" si="9"/>
        <v>-36000</v>
      </c>
    </row>
    <row r="47" spans="1:40" x14ac:dyDescent="0.4">
      <c r="A47" s="16" t="s">
        <v>53</v>
      </c>
      <c r="B47" s="24"/>
      <c r="D47" s="202" t="s">
        <v>81</v>
      </c>
      <c r="E47" s="2" t="s">
        <v>194</v>
      </c>
      <c r="F47" s="27" t="s">
        <v>49</v>
      </c>
      <c r="G47" s="25">
        <v>20000</v>
      </c>
      <c r="H47" s="25" t="s">
        <v>13</v>
      </c>
      <c r="I47" s="25" t="s">
        <v>71</v>
      </c>
      <c r="J47" s="28">
        <f t="shared" si="11"/>
        <v>18000</v>
      </c>
      <c r="K47" s="154"/>
      <c r="L47" s="22"/>
      <c r="M47" s="22"/>
      <c r="N47" s="22"/>
      <c r="O47" s="22"/>
      <c r="P47" s="22"/>
      <c r="Q47" s="22"/>
      <c r="R47" s="22"/>
      <c r="S47" s="22">
        <v>1</v>
      </c>
      <c r="T47" s="22"/>
      <c r="U47" s="22"/>
      <c r="V47" s="22"/>
      <c r="W47" s="30">
        <f t="shared" si="6"/>
        <v>1</v>
      </c>
      <c r="X47" s="22">
        <f t="shared" si="12"/>
        <v>0</v>
      </c>
      <c r="Y47" s="22">
        <f t="shared" si="13"/>
        <v>0</v>
      </c>
      <c r="Z47" s="22">
        <f t="shared" si="14"/>
        <v>0</v>
      </c>
      <c r="AA47" s="22">
        <f t="shared" si="14"/>
        <v>0</v>
      </c>
      <c r="AB47" s="22">
        <f t="shared" si="14"/>
        <v>0</v>
      </c>
      <c r="AC47" s="22">
        <f t="shared" si="14"/>
        <v>0</v>
      </c>
      <c r="AD47" s="22">
        <f t="shared" si="14"/>
        <v>0</v>
      </c>
      <c r="AE47" s="22">
        <f t="shared" si="14"/>
        <v>0</v>
      </c>
      <c r="AF47" s="22">
        <f t="shared" si="14"/>
        <v>18000</v>
      </c>
      <c r="AG47" s="22">
        <f t="shared" si="14"/>
        <v>0</v>
      </c>
      <c r="AH47" s="22">
        <f t="shared" si="14"/>
        <v>0</v>
      </c>
      <c r="AI47" s="22">
        <f t="shared" si="14"/>
        <v>0</v>
      </c>
      <c r="AJ47" s="30">
        <f t="shared" si="7"/>
        <v>18000</v>
      </c>
      <c r="AK47">
        <v>1</v>
      </c>
      <c r="AL47" s="5">
        <v>18000</v>
      </c>
      <c r="AM47" s="171">
        <f t="shared" si="8"/>
        <v>0</v>
      </c>
      <c r="AN47" s="172">
        <f t="shared" si="9"/>
        <v>0</v>
      </c>
    </row>
    <row r="48" spans="1:40" hidden="1" x14ac:dyDescent="0.4">
      <c r="A48" s="16" t="s">
        <v>53</v>
      </c>
      <c r="B48" s="24" t="str">
        <f t="shared" si="0"/>
        <v>PFS상업3018704</v>
      </c>
      <c r="C48" s="25">
        <v>3018704</v>
      </c>
      <c r="D48" s="26" t="s">
        <v>30</v>
      </c>
      <c r="E48" s="24" t="s">
        <v>39</v>
      </c>
      <c r="F48" s="27" t="s">
        <v>49</v>
      </c>
      <c r="G48" s="25">
        <v>6</v>
      </c>
      <c r="H48" s="25" t="s">
        <v>13</v>
      </c>
      <c r="I48" s="25" t="s">
        <v>72</v>
      </c>
      <c r="K48" s="32">
        <v>8333.3333333333339</v>
      </c>
      <c r="L48" s="29">
        <v>8151.0339887299779</v>
      </c>
      <c r="M48" s="29">
        <v>16302.067977459956</v>
      </c>
      <c r="N48" s="29">
        <v>16302.067977459956</v>
      </c>
      <c r="O48" s="29">
        <v>18098.606850537279</v>
      </c>
      <c r="P48" s="29">
        <v>18098.606850537279</v>
      </c>
      <c r="Q48" s="29">
        <v>18098.606850537279</v>
      </c>
      <c r="R48" s="29">
        <v>36767.55372104342</v>
      </c>
      <c r="S48" s="29">
        <v>73535.107442086839</v>
      </c>
      <c r="T48" s="29">
        <v>73535.107442086839</v>
      </c>
      <c r="U48" s="29">
        <v>63556.297185366944</v>
      </c>
      <c r="V48" s="29">
        <v>63556.297185366944</v>
      </c>
      <c r="W48" s="30">
        <f t="shared" si="6"/>
        <v>414334.68680454604</v>
      </c>
      <c r="X48" s="32">
        <v>8333.3333333333339</v>
      </c>
      <c r="Y48" s="29">
        <v>8151.0339887299779</v>
      </c>
      <c r="Z48" s="29">
        <v>16302.067977459956</v>
      </c>
      <c r="AA48" s="29">
        <v>16302.067977459956</v>
      </c>
      <c r="AB48" s="29">
        <v>18098.606850537279</v>
      </c>
      <c r="AC48" s="29">
        <v>18098.606850537279</v>
      </c>
      <c r="AD48" s="29">
        <v>18098.606850537279</v>
      </c>
      <c r="AE48" s="29">
        <v>36767.55372104342</v>
      </c>
      <c r="AF48" s="29">
        <v>73535.107442086839</v>
      </c>
      <c r="AG48" s="29">
        <v>73535.107442086839</v>
      </c>
      <c r="AH48" s="29">
        <v>63556.297185366944</v>
      </c>
      <c r="AI48" s="29">
        <v>63556.297185366944</v>
      </c>
      <c r="AJ48" s="30">
        <f t="shared" si="7"/>
        <v>414334.68680454604</v>
      </c>
      <c r="AM48" s="167"/>
      <c r="AN48" s="168"/>
    </row>
    <row r="49" spans="1:40" hidden="1" x14ac:dyDescent="0.4">
      <c r="A49" s="16" t="s">
        <v>53</v>
      </c>
      <c r="B49" s="24" t="str">
        <f t="shared" si="0"/>
        <v>PFS상업3019904</v>
      </c>
      <c r="C49" s="25">
        <v>3019904</v>
      </c>
      <c r="D49" s="26" t="s">
        <v>31</v>
      </c>
      <c r="E49" s="24" t="s">
        <v>40</v>
      </c>
      <c r="F49" s="27" t="s">
        <v>49</v>
      </c>
      <c r="G49" s="25">
        <v>6</v>
      </c>
      <c r="H49" s="25" t="s">
        <v>13</v>
      </c>
      <c r="I49" s="25" t="s">
        <v>11</v>
      </c>
      <c r="K49" s="29">
        <v>0</v>
      </c>
      <c r="L49" s="29">
        <v>13901.7007632738</v>
      </c>
      <c r="M49" s="29">
        <v>27803.401526547601</v>
      </c>
      <c r="N49" s="29">
        <v>27803.401526547601</v>
      </c>
      <c r="O49" s="29">
        <v>30867.423325210402</v>
      </c>
      <c r="P49" s="29">
        <v>30867.423325210402</v>
      </c>
      <c r="Q49" s="29">
        <v>30867.423325210402</v>
      </c>
      <c r="R49" s="29">
        <v>62707.569411961165</v>
      </c>
      <c r="S49" s="29">
        <v>125415.13882392233</v>
      </c>
      <c r="T49" s="29">
        <v>125415.13882392233</v>
      </c>
      <c r="U49" s="29">
        <v>108396.14045460969</v>
      </c>
      <c r="V49" s="29">
        <v>108396.14045460969</v>
      </c>
      <c r="W49" s="30">
        <f t="shared" si="6"/>
        <v>692440.90176102531</v>
      </c>
      <c r="X49" s="29">
        <v>0</v>
      </c>
      <c r="Y49" s="29">
        <v>13901.7007632738</v>
      </c>
      <c r="Z49" s="29">
        <v>27803.401526547601</v>
      </c>
      <c r="AA49" s="29">
        <v>27803.401526547601</v>
      </c>
      <c r="AB49" s="29">
        <v>30867.423325210402</v>
      </c>
      <c r="AC49" s="29">
        <v>30867.423325210402</v>
      </c>
      <c r="AD49" s="29">
        <v>30867.423325210402</v>
      </c>
      <c r="AE49" s="29">
        <v>62707.569411961165</v>
      </c>
      <c r="AF49" s="29">
        <v>125415.13882392233</v>
      </c>
      <c r="AG49" s="29">
        <v>125415.13882392233</v>
      </c>
      <c r="AH49" s="29">
        <v>108396.14045460969</v>
      </c>
      <c r="AI49" s="29">
        <v>108396.14045460969</v>
      </c>
      <c r="AJ49" s="30">
        <f t="shared" si="7"/>
        <v>692440.90176102531</v>
      </c>
      <c r="AM49" s="167"/>
      <c r="AN49" s="168"/>
    </row>
    <row r="50" spans="1:40" hidden="1" x14ac:dyDescent="0.4">
      <c r="A50" s="16" t="s">
        <v>53</v>
      </c>
      <c r="B50" s="24" t="str">
        <f t="shared" si="0"/>
        <v>PFS상업3020103</v>
      </c>
      <c r="C50" s="25">
        <v>3020103</v>
      </c>
      <c r="D50" s="26" t="s">
        <v>32</v>
      </c>
      <c r="E50" s="24" t="s">
        <v>40</v>
      </c>
      <c r="F50" s="27" t="s">
        <v>49</v>
      </c>
      <c r="G50" s="25">
        <v>4</v>
      </c>
      <c r="H50" s="25" t="s">
        <v>13</v>
      </c>
      <c r="I50" s="25" t="s">
        <v>11</v>
      </c>
      <c r="K50" s="29">
        <v>0</v>
      </c>
      <c r="L50" s="29">
        <v>990.07774799622371</v>
      </c>
      <c r="M50" s="29">
        <v>1980.1554959924474</v>
      </c>
      <c r="N50" s="29">
        <v>1980.1554959924474</v>
      </c>
      <c r="O50" s="29">
        <v>2198.3748242523229</v>
      </c>
      <c r="P50" s="29">
        <v>2198.3748242523229</v>
      </c>
      <c r="Q50" s="29">
        <v>2198.3748242523229</v>
      </c>
      <c r="R50" s="29">
        <v>4466.0268669954094</v>
      </c>
      <c r="S50" s="29">
        <v>8932.0537339908187</v>
      </c>
      <c r="T50" s="29">
        <v>8932.0537339908187</v>
      </c>
      <c r="U50" s="29">
        <v>7719.9623600234008</v>
      </c>
      <c r="V50" s="29">
        <v>7719.9623600234008</v>
      </c>
      <c r="W50" s="30">
        <f t="shared" si="6"/>
        <v>49315.572267761949</v>
      </c>
      <c r="X50" s="29">
        <v>0</v>
      </c>
      <c r="Y50" s="29">
        <v>990.07774799622371</v>
      </c>
      <c r="Z50" s="29">
        <v>1980.1554959924474</v>
      </c>
      <c r="AA50" s="29">
        <v>1980.1554959924474</v>
      </c>
      <c r="AB50" s="29">
        <v>2198.3748242523229</v>
      </c>
      <c r="AC50" s="29">
        <v>2198.3748242523229</v>
      </c>
      <c r="AD50" s="29">
        <v>2198.3748242523229</v>
      </c>
      <c r="AE50" s="29">
        <v>4466.0268669954094</v>
      </c>
      <c r="AF50" s="29">
        <v>8932.0537339908187</v>
      </c>
      <c r="AG50" s="29">
        <v>8932.0537339908187</v>
      </c>
      <c r="AH50" s="29">
        <v>7719.9623600234008</v>
      </c>
      <c r="AI50" s="29">
        <v>7719.9623600234008</v>
      </c>
      <c r="AJ50" s="30">
        <f t="shared" si="7"/>
        <v>49315.572267761949</v>
      </c>
      <c r="AM50" s="167"/>
      <c r="AN50" s="168"/>
    </row>
    <row r="51" spans="1:40" hidden="1" x14ac:dyDescent="0.4">
      <c r="A51" s="16" t="s">
        <v>53</v>
      </c>
      <c r="B51" s="24" t="str">
        <f t="shared" si="0"/>
        <v>PFS상업3019504</v>
      </c>
      <c r="C51" s="25">
        <v>3019504</v>
      </c>
      <c r="D51" s="26" t="s">
        <v>33</v>
      </c>
      <c r="E51" s="24" t="s">
        <v>40</v>
      </c>
      <c r="F51" s="27" t="s">
        <v>49</v>
      </c>
      <c r="G51" s="25">
        <v>6</v>
      </c>
      <c r="H51" s="25" t="s">
        <v>13</v>
      </c>
      <c r="I51" s="25" t="s">
        <v>11</v>
      </c>
      <c r="K51" s="29">
        <v>0</v>
      </c>
      <c r="L51" s="29">
        <v>2655.6561027231073</v>
      </c>
      <c r="M51" s="29">
        <v>5311.3122054462146</v>
      </c>
      <c r="N51" s="29">
        <v>5311.3122054462146</v>
      </c>
      <c r="O51" s="29">
        <v>6011.8842039429583</v>
      </c>
      <c r="P51" s="29">
        <v>6011.8842039429583</v>
      </c>
      <c r="Q51" s="29">
        <v>6011.8842039429583</v>
      </c>
      <c r="R51" s="29">
        <v>10781.181958122559</v>
      </c>
      <c r="S51" s="29">
        <v>21562.363916245118</v>
      </c>
      <c r="T51" s="29">
        <v>21562.363916245118</v>
      </c>
      <c r="U51" s="29">
        <v>16772.690638186363</v>
      </c>
      <c r="V51" s="29">
        <v>16772.690638186363</v>
      </c>
      <c r="W51" s="30">
        <f t="shared" si="6"/>
        <v>118765.22419242993</v>
      </c>
      <c r="X51" s="29">
        <v>0</v>
      </c>
      <c r="Y51" s="29">
        <v>2655.6561027231073</v>
      </c>
      <c r="Z51" s="29">
        <v>5311.3122054462146</v>
      </c>
      <c r="AA51" s="29">
        <v>5311.3122054462146</v>
      </c>
      <c r="AB51" s="29">
        <v>6011.8842039429583</v>
      </c>
      <c r="AC51" s="29">
        <v>6011.8842039429583</v>
      </c>
      <c r="AD51" s="29">
        <v>6011.8842039429583</v>
      </c>
      <c r="AE51" s="29">
        <v>10781.181958122559</v>
      </c>
      <c r="AF51" s="29">
        <v>21562.363916245118</v>
      </c>
      <c r="AG51" s="29">
        <v>21562.363916245118</v>
      </c>
      <c r="AH51" s="29">
        <v>16772.690638186363</v>
      </c>
      <c r="AI51" s="29">
        <v>16772.690638186363</v>
      </c>
      <c r="AJ51" s="30">
        <f t="shared" si="7"/>
        <v>118765.22419242993</v>
      </c>
      <c r="AM51" s="167"/>
      <c r="AN51" s="168"/>
    </row>
    <row r="52" spans="1:40" hidden="1" x14ac:dyDescent="0.4">
      <c r="A52" s="16" t="s">
        <v>53</v>
      </c>
      <c r="B52" s="24" t="str">
        <f t="shared" si="0"/>
        <v>PFS상업3019603</v>
      </c>
      <c r="C52" s="25">
        <v>3019603</v>
      </c>
      <c r="D52" s="26" t="s">
        <v>34</v>
      </c>
      <c r="E52" s="24" t="s">
        <v>40</v>
      </c>
      <c r="F52" s="27" t="s">
        <v>49</v>
      </c>
      <c r="G52" s="25">
        <v>4</v>
      </c>
      <c r="H52" s="25" t="s">
        <v>13</v>
      </c>
      <c r="I52" s="25" t="s">
        <v>11</v>
      </c>
      <c r="K52" s="29">
        <v>0</v>
      </c>
      <c r="L52" s="29">
        <v>189.13556394356814</v>
      </c>
      <c r="M52" s="29">
        <v>378.27112788713629</v>
      </c>
      <c r="N52" s="29">
        <v>378.27112788713629</v>
      </c>
      <c r="O52" s="29">
        <v>428.16579605704192</v>
      </c>
      <c r="P52" s="29">
        <v>428.16579605704192</v>
      </c>
      <c r="Q52" s="29">
        <v>428.16579605704192</v>
      </c>
      <c r="R52" s="29">
        <v>767.83470854409063</v>
      </c>
      <c r="S52" s="29">
        <v>1535.6694170881813</v>
      </c>
      <c r="T52" s="29">
        <v>1535.6694170881813</v>
      </c>
      <c r="U52" s="29">
        <v>1194.5493618136391</v>
      </c>
      <c r="V52" s="29">
        <v>1194.5493618136391</v>
      </c>
      <c r="W52" s="30">
        <f t="shared" si="6"/>
        <v>8458.4474742366983</v>
      </c>
      <c r="X52" s="29">
        <v>0</v>
      </c>
      <c r="Y52" s="29">
        <v>189.13556394356814</v>
      </c>
      <c r="Z52" s="29">
        <v>378.27112788713629</v>
      </c>
      <c r="AA52" s="29">
        <v>378.27112788713629</v>
      </c>
      <c r="AB52" s="29">
        <v>428.16579605704192</v>
      </c>
      <c r="AC52" s="29">
        <v>428.16579605704192</v>
      </c>
      <c r="AD52" s="29">
        <v>428.16579605704192</v>
      </c>
      <c r="AE52" s="29">
        <v>767.83470854409063</v>
      </c>
      <c r="AF52" s="29">
        <v>1535.6694170881813</v>
      </c>
      <c r="AG52" s="29">
        <v>1535.6694170881813</v>
      </c>
      <c r="AH52" s="29">
        <v>1194.5493618136391</v>
      </c>
      <c r="AI52" s="29">
        <v>1194.5493618136391</v>
      </c>
      <c r="AJ52" s="30">
        <f t="shared" si="7"/>
        <v>8458.4474742366983</v>
      </c>
      <c r="AM52" s="167"/>
      <c r="AN52" s="168"/>
    </row>
    <row r="53" spans="1:40" hidden="1" x14ac:dyDescent="0.4">
      <c r="A53" s="16" t="s">
        <v>53</v>
      </c>
      <c r="B53" s="24" t="str">
        <f t="shared" si="0"/>
        <v>L&amp;P상업3015503</v>
      </c>
      <c r="C53" s="25">
        <v>3015503</v>
      </c>
      <c r="D53" s="26" t="s">
        <v>35</v>
      </c>
      <c r="E53" s="24" t="s">
        <v>45</v>
      </c>
      <c r="F53" s="27" t="s">
        <v>50</v>
      </c>
      <c r="G53" s="25">
        <v>1</v>
      </c>
      <c r="H53" s="25" t="s">
        <v>14</v>
      </c>
      <c r="I53" s="25" t="s">
        <v>11</v>
      </c>
      <c r="K53" s="29">
        <v>90410</v>
      </c>
      <c r="L53" s="29">
        <v>256234</v>
      </c>
      <c r="N53" s="29">
        <v>25000</v>
      </c>
      <c r="O53" s="29">
        <v>133299</v>
      </c>
      <c r="Q53" s="29">
        <v>64690</v>
      </c>
      <c r="R53" s="29">
        <v>135000</v>
      </c>
      <c r="S53" s="29">
        <v>4410</v>
      </c>
      <c r="T53" s="29">
        <v>25000</v>
      </c>
      <c r="U53" s="29">
        <v>165870</v>
      </c>
      <c r="V53" s="29">
        <v>35149</v>
      </c>
      <c r="W53" s="30">
        <f t="shared" si="6"/>
        <v>935062</v>
      </c>
      <c r="X53" s="29">
        <v>90410</v>
      </c>
      <c r="Y53" s="29">
        <v>256234</v>
      </c>
      <c r="AA53" s="29">
        <v>25000</v>
      </c>
      <c r="AB53" s="29">
        <v>133299</v>
      </c>
      <c r="AD53" s="29">
        <v>64690</v>
      </c>
      <c r="AE53" s="29">
        <v>135000</v>
      </c>
      <c r="AF53" s="29">
        <v>4410</v>
      </c>
      <c r="AG53" s="29">
        <v>25000</v>
      </c>
      <c r="AH53" s="29">
        <v>165870</v>
      </c>
      <c r="AI53" s="29">
        <v>35149</v>
      </c>
      <c r="AJ53" s="30">
        <f t="shared" si="7"/>
        <v>935062</v>
      </c>
      <c r="AM53" s="167"/>
      <c r="AN53" s="168"/>
    </row>
    <row r="54" spans="1:40" hidden="1" x14ac:dyDescent="0.4">
      <c r="A54" s="16" t="s">
        <v>53</v>
      </c>
      <c r="B54" s="24" t="str">
        <f t="shared" si="0"/>
        <v>L&amp;P상업3015520</v>
      </c>
      <c r="C54" s="25">
        <v>3015520</v>
      </c>
      <c r="D54" s="26" t="s">
        <v>94</v>
      </c>
      <c r="E54" s="24" t="s">
        <v>45</v>
      </c>
      <c r="F54" s="27" t="s">
        <v>50</v>
      </c>
      <c r="G54" s="25">
        <v>1</v>
      </c>
      <c r="H54" s="25" t="s">
        <v>14</v>
      </c>
      <c r="I54" s="25" t="s">
        <v>11</v>
      </c>
      <c r="K54" s="29">
        <v>428000</v>
      </c>
      <c r="L54" s="29">
        <v>200000</v>
      </c>
      <c r="M54" s="29">
        <v>500000</v>
      </c>
      <c r="N54" s="29">
        <v>300000</v>
      </c>
      <c r="O54" s="29">
        <v>300000</v>
      </c>
      <c r="P54" s="29">
        <v>200000</v>
      </c>
      <c r="Q54" s="29">
        <v>400000</v>
      </c>
      <c r="R54" s="29">
        <v>300000</v>
      </c>
      <c r="S54" s="29">
        <v>300000</v>
      </c>
      <c r="T54" s="29">
        <v>300000</v>
      </c>
      <c r="U54" s="29">
        <v>300000</v>
      </c>
      <c r="V54" s="29">
        <v>300000</v>
      </c>
      <c r="W54" s="30">
        <f t="shared" si="6"/>
        <v>3828000</v>
      </c>
      <c r="X54" s="29">
        <v>428000</v>
      </c>
      <c r="Y54" s="29">
        <v>200000</v>
      </c>
      <c r="Z54" s="29">
        <v>500000</v>
      </c>
      <c r="AA54" s="29">
        <v>300000</v>
      </c>
      <c r="AB54" s="29">
        <v>300000</v>
      </c>
      <c r="AC54" s="29">
        <v>200000</v>
      </c>
      <c r="AD54" s="29">
        <v>400000</v>
      </c>
      <c r="AE54" s="29">
        <v>300000</v>
      </c>
      <c r="AF54" s="29">
        <v>300000</v>
      </c>
      <c r="AG54" s="29">
        <v>300000</v>
      </c>
      <c r="AH54" s="29">
        <v>300000</v>
      </c>
      <c r="AI54" s="29">
        <v>300000</v>
      </c>
      <c r="AJ54" s="30">
        <f t="shared" si="7"/>
        <v>3828000</v>
      </c>
      <c r="AM54" s="167"/>
      <c r="AN54" s="168"/>
    </row>
    <row r="55" spans="1:40" hidden="1" x14ac:dyDescent="0.4">
      <c r="A55" s="16" t="s">
        <v>53</v>
      </c>
      <c r="B55" s="24" t="str">
        <f t="shared" si="0"/>
        <v>L&amp;P상업3014610</v>
      </c>
      <c r="C55" s="25">
        <v>3014610</v>
      </c>
      <c r="D55" s="26" t="s">
        <v>36</v>
      </c>
      <c r="E55" s="24" t="s">
        <v>46</v>
      </c>
      <c r="F55" s="27" t="s">
        <v>50</v>
      </c>
      <c r="G55" s="25">
        <v>1</v>
      </c>
      <c r="H55" s="25" t="s">
        <v>14</v>
      </c>
      <c r="I55" s="25" t="s">
        <v>11</v>
      </c>
      <c r="K55" s="29">
        <v>7154</v>
      </c>
      <c r="L55" s="29">
        <v>163000</v>
      </c>
      <c r="O55" s="29">
        <v>165000</v>
      </c>
      <c r="R55" s="29">
        <v>165000</v>
      </c>
      <c r="U55" s="29">
        <v>165000</v>
      </c>
      <c r="W55" s="30">
        <f t="shared" si="6"/>
        <v>665154</v>
      </c>
      <c r="X55" s="29">
        <v>7154</v>
      </c>
      <c r="Y55" s="29">
        <v>163000</v>
      </c>
      <c r="AB55" s="29">
        <v>165000</v>
      </c>
      <c r="AE55" s="29">
        <v>165000</v>
      </c>
      <c r="AH55" s="29">
        <v>165000</v>
      </c>
      <c r="AJ55" s="30">
        <f t="shared" si="7"/>
        <v>665154</v>
      </c>
      <c r="AM55" s="167"/>
      <c r="AN55" s="168"/>
    </row>
    <row r="56" spans="1:40" hidden="1" x14ac:dyDescent="0.4">
      <c r="A56" s="16" t="s">
        <v>53</v>
      </c>
      <c r="B56" s="24" t="str">
        <f t="shared" si="0"/>
        <v>L&amp;P상업3016304</v>
      </c>
      <c r="C56" s="25">
        <v>3016304</v>
      </c>
      <c r="D56" s="26" t="s">
        <v>95</v>
      </c>
      <c r="E56" s="24" t="s">
        <v>47</v>
      </c>
      <c r="F56" s="27" t="s">
        <v>50</v>
      </c>
      <c r="G56" s="25">
        <v>1</v>
      </c>
      <c r="H56" s="25" t="s">
        <v>14</v>
      </c>
      <c r="I56" s="25" t="s">
        <v>11</v>
      </c>
      <c r="K56" s="29">
        <v>39416</v>
      </c>
      <c r="L56" s="29">
        <v>15000</v>
      </c>
      <c r="M56" s="29">
        <v>4500</v>
      </c>
      <c r="N56" s="29">
        <v>19448</v>
      </c>
      <c r="O56" s="29">
        <v>7985</v>
      </c>
      <c r="P56" s="29">
        <v>4500</v>
      </c>
      <c r="R56" s="29">
        <v>16275</v>
      </c>
      <c r="U56" s="29">
        <v>22680</v>
      </c>
      <c r="W56" s="30">
        <f t="shared" si="6"/>
        <v>129804</v>
      </c>
      <c r="X56" s="29">
        <v>39416</v>
      </c>
      <c r="Y56" s="29">
        <v>15000</v>
      </c>
      <c r="Z56" s="29">
        <v>4500</v>
      </c>
      <c r="AA56" s="29">
        <v>19448</v>
      </c>
      <c r="AB56" s="29">
        <v>7985</v>
      </c>
      <c r="AC56" s="29">
        <v>4500</v>
      </c>
      <c r="AE56" s="29">
        <v>16275</v>
      </c>
      <c r="AH56" s="29">
        <v>22680</v>
      </c>
      <c r="AJ56" s="30">
        <f t="shared" si="7"/>
        <v>129804</v>
      </c>
      <c r="AM56" s="167"/>
      <c r="AN56" s="168"/>
    </row>
    <row r="57" spans="1:40" hidden="1" x14ac:dyDescent="0.4">
      <c r="A57" s="16" t="s">
        <v>53</v>
      </c>
      <c r="B57" s="24" t="str">
        <f t="shared" si="0"/>
        <v>L&amp;P상업3031101</v>
      </c>
      <c r="C57" s="25">
        <v>3031101</v>
      </c>
      <c r="D57" s="26" t="s">
        <v>38</v>
      </c>
      <c r="E57" s="24" t="s">
        <v>48</v>
      </c>
      <c r="F57" s="27" t="s">
        <v>50</v>
      </c>
      <c r="G57" s="25">
        <v>1</v>
      </c>
      <c r="H57" s="25" t="s">
        <v>14</v>
      </c>
      <c r="I57" s="25" t="s">
        <v>11</v>
      </c>
      <c r="L57" s="29">
        <v>4000</v>
      </c>
      <c r="N57" s="29">
        <v>17640</v>
      </c>
      <c r="P57" s="29">
        <v>17640</v>
      </c>
      <c r="Q57" s="29">
        <v>1000</v>
      </c>
      <c r="T57" s="29">
        <v>1700</v>
      </c>
      <c r="W57" s="30">
        <f t="shared" si="6"/>
        <v>41980</v>
      </c>
      <c r="Y57" s="29">
        <v>4000</v>
      </c>
      <c r="AA57" s="29">
        <v>17640</v>
      </c>
      <c r="AC57" s="29">
        <v>17640</v>
      </c>
      <c r="AD57" s="29">
        <v>1000</v>
      </c>
      <c r="AG57" s="29">
        <v>1700</v>
      </c>
      <c r="AJ57" s="30">
        <f t="shared" si="7"/>
        <v>41980</v>
      </c>
      <c r="AM57" s="167"/>
      <c r="AN57" s="168"/>
    </row>
    <row r="58" spans="1:40" hidden="1" outlineLevel="1" x14ac:dyDescent="0.4">
      <c r="A58" s="122" t="s">
        <v>123</v>
      </c>
      <c r="B58" s="123" t="s">
        <v>109</v>
      </c>
      <c r="C58" s="124">
        <v>3028801</v>
      </c>
      <c r="D58" s="125" t="s">
        <v>16</v>
      </c>
      <c r="E58" s="123" t="s">
        <v>39</v>
      </c>
      <c r="F58" s="126" t="s">
        <v>49</v>
      </c>
      <c r="G58" s="124">
        <v>100000</v>
      </c>
      <c r="H58" s="124" t="s">
        <v>13</v>
      </c>
      <c r="I58" s="124" t="s">
        <v>69</v>
      </c>
      <c r="J58" s="127">
        <v>90000</v>
      </c>
      <c r="K58" s="128"/>
      <c r="L58" s="128"/>
      <c r="M58" s="128">
        <v>1</v>
      </c>
      <c r="N58" s="128"/>
      <c r="O58" s="128"/>
      <c r="P58" s="128">
        <v>1</v>
      </c>
      <c r="Q58" s="146">
        <f>2-1</f>
        <v>1</v>
      </c>
      <c r="R58" s="146">
        <v>1</v>
      </c>
      <c r="S58" s="128">
        <v>2</v>
      </c>
      <c r="T58" s="128"/>
      <c r="U58" s="128"/>
      <c r="V58" s="128"/>
      <c r="W58" s="129">
        <f>SUM(K58:V58)</f>
        <v>6</v>
      </c>
      <c r="X58" s="128">
        <f t="shared" ref="X58:AI71" si="15">$J58*K58</f>
        <v>0</v>
      </c>
      <c r="Y58" s="128">
        <f t="shared" si="15"/>
        <v>0</v>
      </c>
      <c r="Z58" s="128">
        <f t="shared" si="15"/>
        <v>90000</v>
      </c>
      <c r="AA58" s="128">
        <f t="shared" si="15"/>
        <v>0</v>
      </c>
      <c r="AB58" s="128">
        <f t="shared" si="15"/>
        <v>0</v>
      </c>
      <c r="AC58" s="128">
        <f t="shared" si="15"/>
        <v>90000</v>
      </c>
      <c r="AD58" s="128">
        <f t="shared" si="15"/>
        <v>90000</v>
      </c>
      <c r="AE58" s="128">
        <f t="shared" si="15"/>
        <v>90000</v>
      </c>
      <c r="AF58" s="128">
        <f t="shared" si="15"/>
        <v>180000</v>
      </c>
      <c r="AG58" s="128">
        <f t="shared" si="15"/>
        <v>0</v>
      </c>
      <c r="AH58" s="128">
        <f t="shared" si="15"/>
        <v>0</v>
      </c>
      <c r="AI58" s="128">
        <f t="shared" si="15"/>
        <v>0</v>
      </c>
      <c r="AJ58" s="129">
        <f t="shared" ref="AJ58:AJ89" si="16">SUM(X58:AI58)</f>
        <v>540000</v>
      </c>
      <c r="AM58" s="167"/>
      <c r="AN58" s="168"/>
    </row>
    <row r="59" spans="1:40" hidden="1" outlineLevel="1" x14ac:dyDescent="0.4">
      <c r="A59" s="122" t="s">
        <v>123</v>
      </c>
      <c r="B59" s="130" t="s">
        <v>110</v>
      </c>
      <c r="C59" s="131">
        <v>3019001</v>
      </c>
      <c r="D59" s="132" t="s">
        <v>17</v>
      </c>
      <c r="E59" s="130" t="s">
        <v>39</v>
      </c>
      <c r="F59" s="133" t="s">
        <v>49</v>
      </c>
      <c r="G59" s="131">
        <v>100000</v>
      </c>
      <c r="H59" s="131" t="s">
        <v>13</v>
      </c>
      <c r="I59" s="131" t="s">
        <v>68</v>
      </c>
      <c r="J59" s="134">
        <v>90000</v>
      </c>
      <c r="K59" s="135"/>
      <c r="L59" s="135"/>
      <c r="M59" s="135">
        <v>1</v>
      </c>
      <c r="N59" s="135"/>
      <c r="O59" s="135"/>
      <c r="P59" s="135"/>
      <c r="Q59" s="121">
        <f>2-1</f>
        <v>1</v>
      </c>
      <c r="R59" s="121">
        <v>1</v>
      </c>
      <c r="S59" s="135">
        <v>8</v>
      </c>
      <c r="T59" s="135"/>
      <c r="U59" s="135"/>
      <c r="V59" s="135">
        <v>5</v>
      </c>
      <c r="W59" s="136">
        <f t="shared" ref="W59:W71" si="17">SUM(K59:V59)</f>
        <v>16</v>
      </c>
      <c r="X59" s="135">
        <f t="shared" si="15"/>
        <v>0</v>
      </c>
      <c r="Y59" s="135">
        <f t="shared" si="15"/>
        <v>0</v>
      </c>
      <c r="Z59" s="135">
        <f t="shared" si="15"/>
        <v>90000</v>
      </c>
      <c r="AA59" s="135">
        <f t="shared" si="15"/>
        <v>0</v>
      </c>
      <c r="AB59" s="135">
        <f t="shared" si="15"/>
        <v>0</v>
      </c>
      <c r="AC59" s="135">
        <f t="shared" si="15"/>
        <v>0</v>
      </c>
      <c r="AD59" s="135">
        <f t="shared" si="15"/>
        <v>90000</v>
      </c>
      <c r="AE59" s="135">
        <f t="shared" si="15"/>
        <v>90000</v>
      </c>
      <c r="AF59" s="135">
        <f t="shared" si="15"/>
        <v>720000</v>
      </c>
      <c r="AG59" s="135">
        <f t="shared" si="15"/>
        <v>0</v>
      </c>
      <c r="AH59" s="135">
        <f t="shared" si="15"/>
        <v>0</v>
      </c>
      <c r="AI59" s="135">
        <f t="shared" si="15"/>
        <v>450000</v>
      </c>
      <c r="AJ59" s="136">
        <f t="shared" si="16"/>
        <v>1440000</v>
      </c>
      <c r="AM59" s="167"/>
      <c r="AN59" s="168"/>
    </row>
    <row r="60" spans="1:40" hidden="1" outlineLevel="1" x14ac:dyDescent="0.4">
      <c r="A60" s="122" t="s">
        <v>123</v>
      </c>
      <c r="B60" s="130" t="s">
        <v>111</v>
      </c>
      <c r="C60" s="131">
        <v>3019801</v>
      </c>
      <c r="D60" s="132" t="s">
        <v>18</v>
      </c>
      <c r="E60" s="130" t="s">
        <v>40</v>
      </c>
      <c r="F60" s="133" t="s">
        <v>49</v>
      </c>
      <c r="G60" s="131">
        <v>94000</v>
      </c>
      <c r="H60" s="131" t="s">
        <v>13</v>
      </c>
      <c r="I60" s="131" t="s">
        <v>68</v>
      </c>
      <c r="J60" s="134">
        <v>84600</v>
      </c>
      <c r="K60" s="135">
        <v>6</v>
      </c>
      <c r="L60" s="135">
        <v>1</v>
      </c>
      <c r="M60" s="135">
        <v>3</v>
      </c>
      <c r="N60" s="121">
        <f>5-3</f>
        <v>2</v>
      </c>
      <c r="O60" s="121">
        <f>3+2-1</f>
        <v>4</v>
      </c>
      <c r="P60" s="121">
        <f>4+1</f>
        <v>5</v>
      </c>
      <c r="Q60" s="135">
        <v>1</v>
      </c>
      <c r="R60" s="135">
        <v>12</v>
      </c>
      <c r="S60" s="135"/>
      <c r="T60" s="121">
        <f>10-3</f>
        <v>7</v>
      </c>
      <c r="U60" s="121">
        <f>3+1-3</f>
        <v>1</v>
      </c>
      <c r="V60" s="121">
        <f>9+3</f>
        <v>12</v>
      </c>
      <c r="W60" s="136">
        <f t="shared" si="17"/>
        <v>54</v>
      </c>
      <c r="X60" s="135">
        <f t="shared" si="15"/>
        <v>507600</v>
      </c>
      <c r="Y60" s="135">
        <f t="shared" si="15"/>
        <v>84600</v>
      </c>
      <c r="Z60" s="135">
        <f t="shared" si="15"/>
        <v>253800</v>
      </c>
      <c r="AA60" s="135">
        <f t="shared" si="15"/>
        <v>169200</v>
      </c>
      <c r="AB60" s="135">
        <f t="shared" si="15"/>
        <v>338400</v>
      </c>
      <c r="AC60" s="135">
        <f t="shared" si="15"/>
        <v>423000</v>
      </c>
      <c r="AD60" s="135">
        <f t="shared" si="15"/>
        <v>84600</v>
      </c>
      <c r="AE60" s="135">
        <f t="shared" si="15"/>
        <v>1015200</v>
      </c>
      <c r="AF60" s="135">
        <f t="shared" si="15"/>
        <v>0</v>
      </c>
      <c r="AG60" s="135">
        <f t="shared" si="15"/>
        <v>592200</v>
      </c>
      <c r="AH60" s="135">
        <f t="shared" si="15"/>
        <v>84600</v>
      </c>
      <c r="AI60" s="135">
        <f t="shared" si="15"/>
        <v>1015200</v>
      </c>
      <c r="AJ60" s="136">
        <f t="shared" si="16"/>
        <v>4568400</v>
      </c>
      <c r="AM60" s="167"/>
      <c r="AN60" s="168"/>
    </row>
    <row r="61" spans="1:40" hidden="1" outlineLevel="1" x14ac:dyDescent="0.4">
      <c r="A61" s="122" t="s">
        <v>123</v>
      </c>
      <c r="B61" s="130" t="s">
        <v>112</v>
      </c>
      <c r="C61" s="131">
        <v>3019401</v>
      </c>
      <c r="D61" s="132" t="s">
        <v>19</v>
      </c>
      <c r="E61" s="130" t="s">
        <v>40</v>
      </c>
      <c r="F61" s="133" t="s">
        <v>49</v>
      </c>
      <c r="G61" s="131">
        <v>90000</v>
      </c>
      <c r="H61" s="131" t="s">
        <v>13</v>
      </c>
      <c r="I61" s="131" t="s">
        <v>68</v>
      </c>
      <c r="J61" s="134">
        <v>81000</v>
      </c>
      <c r="K61" s="135"/>
      <c r="L61" s="135"/>
      <c r="M61" s="135">
        <v>1</v>
      </c>
      <c r="N61" s="135"/>
      <c r="O61" s="135"/>
      <c r="P61" s="135"/>
      <c r="Q61" s="135">
        <v>1</v>
      </c>
      <c r="R61" s="135"/>
      <c r="S61" s="135"/>
      <c r="T61" s="135"/>
      <c r="U61" s="135"/>
      <c r="V61" s="135">
        <v>2</v>
      </c>
      <c r="W61" s="136">
        <f t="shared" si="17"/>
        <v>4</v>
      </c>
      <c r="X61" s="135">
        <f t="shared" si="15"/>
        <v>0</v>
      </c>
      <c r="Y61" s="135">
        <f t="shared" si="15"/>
        <v>0</v>
      </c>
      <c r="Z61" s="135">
        <f t="shared" si="15"/>
        <v>81000</v>
      </c>
      <c r="AA61" s="135">
        <f t="shared" si="15"/>
        <v>0</v>
      </c>
      <c r="AB61" s="135">
        <f t="shared" si="15"/>
        <v>0</v>
      </c>
      <c r="AC61" s="135">
        <f t="shared" si="15"/>
        <v>0</v>
      </c>
      <c r="AD61" s="135">
        <f t="shared" si="15"/>
        <v>81000</v>
      </c>
      <c r="AE61" s="135">
        <f t="shared" si="15"/>
        <v>0</v>
      </c>
      <c r="AF61" s="135">
        <f t="shared" si="15"/>
        <v>0</v>
      </c>
      <c r="AG61" s="135">
        <f t="shared" si="15"/>
        <v>0</v>
      </c>
      <c r="AH61" s="135">
        <f t="shared" si="15"/>
        <v>0</v>
      </c>
      <c r="AI61" s="135">
        <f t="shared" si="15"/>
        <v>162000</v>
      </c>
      <c r="AJ61" s="136">
        <f t="shared" si="16"/>
        <v>324000</v>
      </c>
      <c r="AM61" s="167"/>
      <c r="AN61" s="168"/>
    </row>
    <row r="62" spans="1:40" hidden="1" outlineLevel="1" x14ac:dyDescent="0.4">
      <c r="A62" s="122" t="s">
        <v>123</v>
      </c>
      <c r="B62" s="130" t="s">
        <v>113</v>
      </c>
      <c r="C62" s="131">
        <v>3027501</v>
      </c>
      <c r="D62" s="132" t="s">
        <v>20</v>
      </c>
      <c r="E62" s="130" t="s">
        <v>41</v>
      </c>
      <c r="F62" s="133" t="s">
        <v>49</v>
      </c>
      <c r="G62" s="131">
        <v>30000</v>
      </c>
      <c r="H62" s="131" t="s">
        <v>13</v>
      </c>
      <c r="I62" s="131" t="s">
        <v>68</v>
      </c>
      <c r="J62" s="134">
        <v>27000</v>
      </c>
      <c r="K62" s="135"/>
      <c r="L62" s="135"/>
      <c r="M62" s="135"/>
      <c r="N62" s="135">
        <v>1</v>
      </c>
      <c r="O62" s="135"/>
      <c r="P62" s="135"/>
      <c r="Q62" s="135"/>
      <c r="R62" s="135"/>
      <c r="S62" s="135"/>
      <c r="T62" s="135"/>
      <c r="U62" s="135"/>
      <c r="V62" s="135"/>
      <c r="W62" s="136">
        <f t="shared" si="17"/>
        <v>1</v>
      </c>
      <c r="X62" s="135">
        <f t="shared" si="15"/>
        <v>0</v>
      </c>
      <c r="Y62" s="135">
        <f t="shared" si="15"/>
        <v>0</v>
      </c>
      <c r="Z62" s="135">
        <f t="shared" si="15"/>
        <v>0</v>
      </c>
      <c r="AA62" s="135">
        <f t="shared" si="15"/>
        <v>27000</v>
      </c>
      <c r="AB62" s="135">
        <f t="shared" si="15"/>
        <v>0</v>
      </c>
      <c r="AC62" s="135">
        <f t="shared" si="15"/>
        <v>0</v>
      </c>
      <c r="AD62" s="135">
        <f t="shared" si="15"/>
        <v>0</v>
      </c>
      <c r="AE62" s="135">
        <f t="shared" si="15"/>
        <v>0</v>
      </c>
      <c r="AF62" s="135">
        <f t="shared" si="15"/>
        <v>0</v>
      </c>
      <c r="AG62" s="135">
        <f t="shared" si="15"/>
        <v>0</v>
      </c>
      <c r="AH62" s="135">
        <f t="shared" si="15"/>
        <v>0</v>
      </c>
      <c r="AI62" s="135">
        <f t="shared" si="15"/>
        <v>0</v>
      </c>
      <c r="AJ62" s="136">
        <f t="shared" si="16"/>
        <v>27000</v>
      </c>
      <c r="AM62" s="167"/>
      <c r="AN62" s="168"/>
    </row>
    <row r="63" spans="1:40" hidden="1" outlineLevel="1" x14ac:dyDescent="0.4">
      <c r="A63" s="122" t="s">
        <v>123</v>
      </c>
      <c r="B63" s="130" t="s">
        <v>114</v>
      </c>
      <c r="C63" s="131">
        <v>3027601</v>
      </c>
      <c r="D63" s="132" t="s">
        <v>21</v>
      </c>
      <c r="E63" s="130" t="s">
        <v>41</v>
      </c>
      <c r="F63" s="133" t="s">
        <v>49</v>
      </c>
      <c r="G63" s="131">
        <v>15000</v>
      </c>
      <c r="H63" s="131" t="s">
        <v>13</v>
      </c>
      <c r="I63" s="131" t="s">
        <v>68</v>
      </c>
      <c r="J63" s="134">
        <v>13500</v>
      </c>
      <c r="K63" s="135"/>
      <c r="L63" s="135"/>
      <c r="M63" s="135">
        <v>3</v>
      </c>
      <c r="N63" s="135"/>
      <c r="O63" s="135">
        <v>2</v>
      </c>
      <c r="P63" s="135"/>
      <c r="Q63" s="135">
        <v>2</v>
      </c>
      <c r="R63" s="135"/>
      <c r="S63" s="135">
        <v>2</v>
      </c>
      <c r="T63" s="135"/>
      <c r="U63" s="135"/>
      <c r="V63" s="135"/>
      <c r="W63" s="136">
        <f t="shared" si="17"/>
        <v>9</v>
      </c>
      <c r="X63" s="135">
        <f t="shared" si="15"/>
        <v>0</v>
      </c>
      <c r="Y63" s="135">
        <f t="shared" si="15"/>
        <v>0</v>
      </c>
      <c r="Z63" s="135">
        <f t="shared" si="15"/>
        <v>40500</v>
      </c>
      <c r="AA63" s="135">
        <f t="shared" si="15"/>
        <v>0</v>
      </c>
      <c r="AB63" s="135">
        <f t="shared" si="15"/>
        <v>27000</v>
      </c>
      <c r="AC63" s="135">
        <f t="shared" si="15"/>
        <v>0</v>
      </c>
      <c r="AD63" s="135">
        <f t="shared" si="15"/>
        <v>27000</v>
      </c>
      <c r="AE63" s="135">
        <f t="shared" si="15"/>
        <v>0</v>
      </c>
      <c r="AF63" s="135">
        <f t="shared" si="15"/>
        <v>27000</v>
      </c>
      <c r="AG63" s="135">
        <f t="shared" si="15"/>
        <v>0</v>
      </c>
      <c r="AH63" s="135">
        <f t="shared" si="15"/>
        <v>0</v>
      </c>
      <c r="AI63" s="135">
        <f t="shared" si="15"/>
        <v>0</v>
      </c>
      <c r="AJ63" s="136">
        <f t="shared" si="16"/>
        <v>121500</v>
      </c>
      <c r="AM63" s="167"/>
      <c r="AN63" s="168"/>
    </row>
    <row r="64" spans="1:40" hidden="1" outlineLevel="1" x14ac:dyDescent="0.4">
      <c r="A64" s="122" t="s">
        <v>123</v>
      </c>
      <c r="B64" s="130" t="s">
        <v>115</v>
      </c>
      <c r="C64" s="131">
        <v>3027301</v>
      </c>
      <c r="D64" s="132" t="s">
        <v>22</v>
      </c>
      <c r="E64" s="130" t="s">
        <v>42</v>
      </c>
      <c r="F64" s="133" t="s">
        <v>49</v>
      </c>
      <c r="G64" s="131">
        <v>27000</v>
      </c>
      <c r="H64" s="131" t="s">
        <v>13</v>
      </c>
      <c r="I64" s="131" t="s">
        <v>68</v>
      </c>
      <c r="J64" s="134">
        <v>24300</v>
      </c>
      <c r="K64" s="135"/>
      <c r="L64" s="135"/>
      <c r="M64" s="135"/>
      <c r="N64" s="135"/>
      <c r="O64" s="135"/>
      <c r="P64" s="135"/>
      <c r="Q64" s="135"/>
      <c r="R64" s="135"/>
      <c r="S64" s="135"/>
      <c r="T64" s="135"/>
      <c r="U64" s="135"/>
      <c r="V64" s="135"/>
      <c r="W64" s="136">
        <f t="shared" si="17"/>
        <v>0</v>
      </c>
      <c r="X64" s="135">
        <f t="shared" si="15"/>
        <v>0</v>
      </c>
      <c r="Y64" s="135">
        <f t="shared" si="15"/>
        <v>0</v>
      </c>
      <c r="Z64" s="135">
        <f t="shared" si="15"/>
        <v>0</v>
      </c>
      <c r="AA64" s="135">
        <f t="shared" si="15"/>
        <v>0</v>
      </c>
      <c r="AB64" s="135">
        <f t="shared" si="15"/>
        <v>0</v>
      </c>
      <c r="AC64" s="135">
        <f t="shared" si="15"/>
        <v>0</v>
      </c>
      <c r="AD64" s="135">
        <f t="shared" si="15"/>
        <v>0</v>
      </c>
      <c r="AE64" s="135">
        <f t="shared" si="15"/>
        <v>0</v>
      </c>
      <c r="AF64" s="135">
        <f t="shared" si="15"/>
        <v>0</v>
      </c>
      <c r="AG64" s="135">
        <f t="shared" si="15"/>
        <v>0</v>
      </c>
      <c r="AH64" s="135">
        <f t="shared" si="15"/>
        <v>0</v>
      </c>
      <c r="AI64" s="135">
        <f t="shared" si="15"/>
        <v>0</v>
      </c>
      <c r="AJ64" s="136">
        <f t="shared" si="16"/>
        <v>0</v>
      </c>
      <c r="AM64" s="167"/>
      <c r="AN64" s="168"/>
    </row>
    <row r="65" spans="1:40" hidden="1" outlineLevel="1" x14ac:dyDescent="0.4">
      <c r="A65" s="122" t="s">
        <v>123</v>
      </c>
      <c r="B65" s="130" t="s">
        <v>116</v>
      </c>
      <c r="C65" s="131">
        <v>3027401</v>
      </c>
      <c r="D65" s="132" t="s">
        <v>23</v>
      </c>
      <c r="E65" s="130" t="s">
        <v>42</v>
      </c>
      <c r="F65" s="133" t="s">
        <v>49</v>
      </c>
      <c r="G65" s="131">
        <v>14000</v>
      </c>
      <c r="H65" s="131" t="s">
        <v>13</v>
      </c>
      <c r="I65" s="131" t="s">
        <v>68</v>
      </c>
      <c r="J65" s="134">
        <v>12600</v>
      </c>
      <c r="K65" s="135"/>
      <c r="L65" s="135"/>
      <c r="M65" s="135"/>
      <c r="N65" s="135"/>
      <c r="O65" s="135">
        <v>1</v>
      </c>
      <c r="P65" s="135"/>
      <c r="Q65" s="135"/>
      <c r="R65" s="135"/>
      <c r="S65" s="135"/>
      <c r="T65" s="135"/>
      <c r="U65" s="135">
        <v>4</v>
      </c>
      <c r="V65" s="135"/>
      <c r="W65" s="136">
        <f t="shared" si="17"/>
        <v>5</v>
      </c>
      <c r="X65" s="135">
        <f t="shared" si="15"/>
        <v>0</v>
      </c>
      <c r="Y65" s="135">
        <f t="shared" si="15"/>
        <v>0</v>
      </c>
      <c r="Z65" s="135">
        <f t="shared" si="15"/>
        <v>0</v>
      </c>
      <c r="AA65" s="135">
        <f t="shared" si="15"/>
        <v>0</v>
      </c>
      <c r="AB65" s="135">
        <f t="shared" si="15"/>
        <v>12600</v>
      </c>
      <c r="AC65" s="135">
        <f t="shared" si="15"/>
        <v>0</v>
      </c>
      <c r="AD65" s="135">
        <f t="shared" si="15"/>
        <v>0</v>
      </c>
      <c r="AE65" s="135">
        <f t="shared" si="15"/>
        <v>0</v>
      </c>
      <c r="AF65" s="135">
        <f t="shared" si="15"/>
        <v>0</v>
      </c>
      <c r="AG65" s="135">
        <f t="shared" si="15"/>
        <v>0</v>
      </c>
      <c r="AH65" s="135">
        <f t="shared" si="15"/>
        <v>50400</v>
      </c>
      <c r="AI65" s="135">
        <f t="shared" si="15"/>
        <v>0</v>
      </c>
      <c r="AJ65" s="136">
        <f t="shared" si="16"/>
        <v>63000</v>
      </c>
      <c r="AM65" s="167"/>
      <c r="AN65" s="168"/>
    </row>
    <row r="66" spans="1:40" hidden="1" outlineLevel="1" x14ac:dyDescent="0.4">
      <c r="A66" s="122" t="s">
        <v>123</v>
      </c>
      <c r="B66" s="130" t="s">
        <v>117</v>
      </c>
      <c r="C66" s="131">
        <v>3033301</v>
      </c>
      <c r="D66" s="132" t="s">
        <v>24</v>
      </c>
      <c r="E66" s="130" t="s">
        <v>43</v>
      </c>
      <c r="F66" s="133" t="s">
        <v>49</v>
      </c>
      <c r="G66" s="131">
        <v>40000</v>
      </c>
      <c r="H66" s="131" t="s">
        <v>13</v>
      </c>
      <c r="I66" s="131" t="s">
        <v>68</v>
      </c>
      <c r="J66" s="134">
        <v>36000</v>
      </c>
      <c r="K66" s="135"/>
      <c r="L66" s="135"/>
      <c r="M66" s="135"/>
      <c r="N66" s="135"/>
      <c r="O66" s="135"/>
      <c r="P66" s="135"/>
      <c r="Q66" s="135"/>
      <c r="R66" s="135"/>
      <c r="S66" s="135"/>
      <c r="T66" s="135"/>
      <c r="U66" s="135"/>
      <c r="V66" s="135"/>
      <c r="W66" s="136">
        <f t="shared" si="17"/>
        <v>0</v>
      </c>
      <c r="X66" s="135">
        <f t="shared" si="15"/>
        <v>0</v>
      </c>
      <c r="Y66" s="135">
        <f t="shared" si="15"/>
        <v>0</v>
      </c>
      <c r="Z66" s="135">
        <f t="shared" si="15"/>
        <v>0</v>
      </c>
      <c r="AA66" s="135">
        <f t="shared" si="15"/>
        <v>0</v>
      </c>
      <c r="AB66" s="135">
        <f t="shared" si="15"/>
        <v>0</v>
      </c>
      <c r="AC66" s="135">
        <f t="shared" si="15"/>
        <v>0</v>
      </c>
      <c r="AD66" s="135">
        <f t="shared" si="15"/>
        <v>0</v>
      </c>
      <c r="AE66" s="135">
        <f t="shared" si="15"/>
        <v>0</v>
      </c>
      <c r="AF66" s="135">
        <f t="shared" si="15"/>
        <v>0</v>
      </c>
      <c r="AG66" s="135">
        <f t="shared" si="15"/>
        <v>0</v>
      </c>
      <c r="AH66" s="135">
        <f t="shared" si="15"/>
        <v>0</v>
      </c>
      <c r="AI66" s="135">
        <f t="shared" si="15"/>
        <v>0</v>
      </c>
      <c r="AJ66" s="136">
        <f t="shared" si="16"/>
        <v>0</v>
      </c>
      <c r="AM66" s="167"/>
      <c r="AN66" s="168"/>
    </row>
    <row r="67" spans="1:40" hidden="1" outlineLevel="1" x14ac:dyDescent="0.4">
      <c r="A67" s="122" t="s">
        <v>123</v>
      </c>
      <c r="B67" s="130" t="s">
        <v>118</v>
      </c>
      <c r="C67" s="131">
        <v>3031601</v>
      </c>
      <c r="D67" s="132" t="s">
        <v>25</v>
      </c>
      <c r="E67" s="130" t="s">
        <v>44</v>
      </c>
      <c r="F67" s="133" t="s">
        <v>49</v>
      </c>
      <c r="G67" s="131">
        <v>31000</v>
      </c>
      <c r="H67" s="131" t="s">
        <v>13</v>
      </c>
      <c r="I67" s="131" t="s">
        <v>68</v>
      </c>
      <c r="J67" s="134">
        <v>27900</v>
      </c>
      <c r="K67" s="135"/>
      <c r="L67" s="135"/>
      <c r="M67" s="135"/>
      <c r="N67" s="135"/>
      <c r="O67" s="135"/>
      <c r="P67" s="135"/>
      <c r="Q67" s="135"/>
      <c r="R67" s="135"/>
      <c r="S67" s="135"/>
      <c r="T67" s="135"/>
      <c r="U67" s="135"/>
      <c r="V67" s="135"/>
      <c r="W67" s="136">
        <f t="shared" si="17"/>
        <v>0</v>
      </c>
      <c r="X67" s="135">
        <f t="shared" si="15"/>
        <v>0</v>
      </c>
      <c r="Y67" s="135">
        <f t="shared" si="15"/>
        <v>0</v>
      </c>
      <c r="Z67" s="135">
        <f t="shared" si="15"/>
        <v>0</v>
      </c>
      <c r="AA67" s="135">
        <f t="shared" si="15"/>
        <v>0</v>
      </c>
      <c r="AB67" s="135">
        <f t="shared" si="15"/>
        <v>0</v>
      </c>
      <c r="AC67" s="135">
        <f t="shared" si="15"/>
        <v>0</v>
      </c>
      <c r="AD67" s="135">
        <f t="shared" si="15"/>
        <v>0</v>
      </c>
      <c r="AE67" s="135">
        <f t="shared" si="15"/>
        <v>0</v>
      </c>
      <c r="AF67" s="135">
        <f t="shared" si="15"/>
        <v>0</v>
      </c>
      <c r="AG67" s="135">
        <f t="shared" si="15"/>
        <v>0</v>
      </c>
      <c r="AH67" s="135">
        <f t="shared" si="15"/>
        <v>0</v>
      </c>
      <c r="AI67" s="135">
        <f t="shared" si="15"/>
        <v>0</v>
      </c>
      <c r="AJ67" s="136">
        <f t="shared" si="16"/>
        <v>0</v>
      </c>
      <c r="AM67" s="167"/>
      <c r="AN67" s="168"/>
    </row>
    <row r="68" spans="1:40" s="55" customFormat="1" hidden="1" outlineLevel="1" x14ac:dyDescent="0.4">
      <c r="A68" s="137" t="s">
        <v>123</v>
      </c>
      <c r="B68" s="138" t="s">
        <v>119</v>
      </c>
      <c r="C68" s="139">
        <v>3018708</v>
      </c>
      <c r="D68" s="140" t="s">
        <v>26</v>
      </c>
      <c r="E68" s="138" t="s">
        <v>39</v>
      </c>
      <c r="F68" s="141" t="s">
        <v>49</v>
      </c>
      <c r="G68" s="139">
        <v>100000</v>
      </c>
      <c r="H68" s="139" t="s">
        <v>13</v>
      </c>
      <c r="I68" s="139" t="s">
        <v>71</v>
      </c>
      <c r="J68" s="142">
        <v>90000</v>
      </c>
      <c r="K68" s="143"/>
      <c r="L68" s="143"/>
      <c r="M68" s="143"/>
      <c r="N68" s="143">
        <v>1</v>
      </c>
      <c r="O68" s="143"/>
      <c r="P68" s="143"/>
      <c r="Q68" s="143"/>
      <c r="R68" s="147">
        <f>2</f>
        <v>2</v>
      </c>
      <c r="S68" s="143">
        <v>6</v>
      </c>
      <c r="T68" s="143"/>
      <c r="U68" s="143">
        <v>2</v>
      </c>
      <c r="V68" s="143"/>
      <c r="W68" s="144">
        <f t="shared" si="17"/>
        <v>11</v>
      </c>
      <c r="X68" s="143">
        <f t="shared" si="15"/>
        <v>0</v>
      </c>
      <c r="Y68" s="143">
        <f t="shared" si="15"/>
        <v>0</v>
      </c>
      <c r="Z68" s="143">
        <f t="shared" si="15"/>
        <v>0</v>
      </c>
      <c r="AA68" s="143">
        <f t="shared" si="15"/>
        <v>90000</v>
      </c>
      <c r="AB68" s="143">
        <f t="shared" si="15"/>
        <v>0</v>
      </c>
      <c r="AC68" s="143">
        <f t="shared" si="15"/>
        <v>0</v>
      </c>
      <c r="AD68" s="143">
        <f t="shared" si="15"/>
        <v>0</v>
      </c>
      <c r="AE68" s="143">
        <f t="shared" si="15"/>
        <v>180000</v>
      </c>
      <c r="AF68" s="143">
        <f t="shared" si="15"/>
        <v>540000</v>
      </c>
      <c r="AG68" s="143">
        <f t="shared" si="15"/>
        <v>0</v>
      </c>
      <c r="AH68" s="143">
        <f t="shared" si="15"/>
        <v>180000</v>
      </c>
      <c r="AI68" s="143">
        <f t="shared" si="15"/>
        <v>0</v>
      </c>
      <c r="AJ68" s="144">
        <f t="shared" si="16"/>
        <v>990000</v>
      </c>
      <c r="AM68" s="175"/>
      <c r="AN68" s="176"/>
    </row>
    <row r="69" spans="1:40" hidden="1" outlineLevel="1" x14ac:dyDescent="0.4">
      <c r="A69" s="122" t="s">
        <v>123</v>
      </c>
      <c r="B69" s="130" t="s">
        <v>120</v>
      </c>
      <c r="C69" s="131">
        <v>3028803</v>
      </c>
      <c r="D69" s="132" t="s">
        <v>27</v>
      </c>
      <c r="E69" s="130" t="s">
        <v>39</v>
      </c>
      <c r="F69" s="133" t="s">
        <v>49</v>
      </c>
      <c r="G69" s="131">
        <v>100000</v>
      </c>
      <c r="H69" s="131" t="s">
        <v>13</v>
      </c>
      <c r="I69" s="131" t="s">
        <v>71</v>
      </c>
      <c r="J69" s="134">
        <v>90000</v>
      </c>
      <c r="K69" s="145"/>
      <c r="L69" s="145"/>
      <c r="M69" s="145"/>
      <c r="N69" s="145">
        <v>1</v>
      </c>
      <c r="O69" s="145"/>
      <c r="P69" s="145">
        <v>1</v>
      </c>
      <c r="Q69" s="145"/>
      <c r="R69" s="148">
        <f>2</f>
        <v>2</v>
      </c>
      <c r="S69" s="145"/>
      <c r="T69" s="81">
        <f>2-1</f>
        <v>1</v>
      </c>
      <c r="U69" s="81">
        <v>1</v>
      </c>
      <c r="V69" s="145"/>
      <c r="W69" s="136">
        <f t="shared" si="17"/>
        <v>6</v>
      </c>
      <c r="X69" s="145">
        <f t="shared" si="15"/>
        <v>0</v>
      </c>
      <c r="Y69" s="145">
        <f t="shared" si="15"/>
        <v>0</v>
      </c>
      <c r="Z69" s="145">
        <f t="shared" si="15"/>
        <v>0</v>
      </c>
      <c r="AA69" s="145">
        <f t="shared" si="15"/>
        <v>90000</v>
      </c>
      <c r="AB69" s="145">
        <f t="shared" si="15"/>
        <v>0</v>
      </c>
      <c r="AC69" s="145">
        <f t="shared" si="15"/>
        <v>90000</v>
      </c>
      <c r="AD69" s="145">
        <f t="shared" si="15"/>
        <v>0</v>
      </c>
      <c r="AE69" s="145">
        <f t="shared" si="15"/>
        <v>180000</v>
      </c>
      <c r="AF69" s="145">
        <f t="shared" si="15"/>
        <v>0</v>
      </c>
      <c r="AG69" s="145">
        <f t="shared" si="15"/>
        <v>90000</v>
      </c>
      <c r="AH69" s="145">
        <f t="shared" si="15"/>
        <v>90000</v>
      </c>
      <c r="AI69" s="145">
        <f t="shared" si="15"/>
        <v>0</v>
      </c>
      <c r="AJ69" s="136">
        <f t="shared" si="16"/>
        <v>540000</v>
      </c>
      <c r="AM69" s="167"/>
      <c r="AN69" s="168"/>
    </row>
    <row r="70" spans="1:40" hidden="1" outlineLevel="1" x14ac:dyDescent="0.4">
      <c r="A70" s="122" t="s">
        <v>123</v>
      </c>
      <c r="B70" s="130" t="s">
        <v>121</v>
      </c>
      <c r="C70" s="131">
        <v>3019905</v>
      </c>
      <c r="D70" s="132" t="s">
        <v>28</v>
      </c>
      <c r="E70" s="130" t="s">
        <v>40</v>
      </c>
      <c r="F70" s="133" t="s">
        <v>49</v>
      </c>
      <c r="G70" s="131">
        <v>94000</v>
      </c>
      <c r="H70" s="131" t="s">
        <v>13</v>
      </c>
      <c r="I70" s="131" t="s">
        <v>71</v>
      </c>
      <c r="J70" s="134">
        <v>84600</v>
      </c>
      <c r="K70" s="145">
        <v>4</v>
      </c>
      <c r="L70" s="145"/>
      <c r="M70" s="145">
        <v>4</v>
      </c>
      <c r="N70" s="145">
        <v>1</v>
      </c>
      <c r="O70" s="81">
        <f>4-3+1</f>
        <v>2</v>
      </c>
      <c r="P70" s="81">
        <f>4+1</f>
        <v>5</v>
      </c>
      <c r="Q70" s="145">
        <v>3</v>
      </c>
      <c r="R70" s="145">
        <v>4</v>
      </c>
      <c r="S70" s="145">
        <v>2</v>
      </c>
      <c r="T70" s="81">
        <f>5-2</f>
        <v>3</v>
      </c>
      <c r="U70" s="81">
        <f>7-1+3+1-4</f>
        <v>6</v>
      </c>
      <c r="V70" s="81">
        <f>7+4</f>
        <v>11</v>
      </c>
      <c r="W70" s="136">
        <f t="shared" si="17"/>
        <v>45</v>
      </c>
      <c r="X70" s="145">
        <f t="shared" si="15"/>
        <v>338400</v>
      </c>
      <c r="Y70" s="145">
        <f t="shared" si="15"/>
        <v>0</v>
      </c>
      <c r="Z70" s="145">
        <f t="shared" si="15"/>
        <v>338400</v>
      </c>
      <c r="AA70" s="145">
        <f t="shared" si="15"/>
        <v>84600</v>
      </c>
      <c r="AB70" s="145">
        <f t="shared" si="15"/>
        <v>169200</v>
      </c>
      <c r="AC70" s="145">
        <f t="shared" si="15"/>
        <v>423000</v>
      </c>
      <c r="AD70" s="145">
        <f t="shared" si="15"/>
        <v>253800</v>
      </c>
      <c r="AE70" s="145">
        <f t="shared" si="15"/>
        <v>338400</v>
      </c>
      <c r="AF70" s="145">
        <f t="shared" si="15"/>
        <v>169200</v>
      </c>
      <c r="AG70" s="145">
        <f t="shared" si="15"/>
        <v>253800</v>
      </c>
      <c r="AH70" s="145">
        <f t="shared" si="15"/>
        <v>507600</v>
      </c>
      <c r="AI70" s="145">
        <f t="shared" si="15"/>
        <v>930600</v>
      </c>
      <c r="AJ70" s="136">
        <f t="shared" si="16"/>
        <v>3807000</v>
      </c>
      <c r="AM70" s="167"/>
      <c r="AN70" s="168"/>
    </row>
    <row r="71" spans="1:40" hidden="1" outlineLevel="1" x14ac:dyDescent="0.4">
      <c r="A71" s="122" t="s">
        <v>123</v>
      </c>
      <c r="B71" s="130" t="str">
        <f t="shared" ref="B71:B89" si="18">F71&amp;C71</f>
        <v>PFS상업3019506</v>
      </c>
      <c r="C71" s="131">
        <v>3019506</v>
      </c>
      <c r="D71" s="132" t="str">
        <f>IFERROR(VLOOKUP(C71,[8]품목정보!$C:$E,2,0),"")</f>
        <v>CT-P17 80mg 자동 조립 EU</v>
      </c>
      <c r="E71" s="130" t="str">
        <f>IFERROR(VLOOKUP(C71,[8]품목정보!$C:$E,3,0),"")</f>
        <v>유플라이마</v>
      </c>
      <c r="F71" s="133" t="str">
        <f>IFERROR(VLOOKUP(C71,[8]품목정보!$C:$J,6,0),"")</f>
        <v>PFS상업</v>
      </c>
      <c r="G71" s="131">
        <v>90000</v>
      </c>
      <c r="H71" s="131" t="s">
        <v>13</v>
      </c>
      <c r="I71" s="131" t="s">
        <v>71</v>
      </c>
      <c r="J71" s="134">
        <v>81000</v>
      </c>
      <c r="K71" s="135"/>
      <c r="L71" s="135"/>
      <c r="M71" s="135"/>
      <c r="N71" s="135">
        <v>1</v>
      </c>
      <c r="O71" s="135"/>
      <c r="P71" s="135"/>
      <c r="Q71" s="121">
        <f>1-1</f>
        <v>0</v>
      </c>
      <c r="R71" s="121">
        <v>1</v>
      </c>
      <c r="S71" s="135"/>
      <c r="T71" s="135"/>
      <c r="U71" s="135"/>
      <c r="V71" s="135">
        <v>2</v>
      </c>
      <c r="W71" s="136">
        <f t="shared" si="17"/>
        <v>4</v>
      </c>
      <c r="X71" s="145">
        <f t="shared" si="15"/>
        <v>0</v>
      </c>
      <c r="Y71" s="145">
        <f t="shared" si="15"/>
        <v>0</v>
      </c>
      <c r="Z71" s="145">
        <f t="shared" si="15"/>
        <v>0</v>
      </c>
      <c r="AA71" s="145">
        <f t="shared" si="15"/>
        <v>81000</v>
      </c>
      <c r="AB71" s="145">
        <f t="shared" si="15"/>
        <v>0</v>
      </c>
      <c r="AC71" s="145">
        <f t="shared" si="15"/>
        <v>0</v>
      </c>
      <c r="AD71" s="145">
        <f t="shared" si="15"/>
        <v>0</v>
      </c>
      <c r="AE71" s="145">
        <f t="shared" si="15"/>
        <v>81000</v>
      </c>
      <c r="AF71" s="145">
        <f t="shared" si="15"/>
        <v>0</v>
      </c>
      <c r="AG71" s="145">
        <f t="shared" si="15"/>
        <v>0</v>
      </c>
      <c r="AH71" s="145">
        <f t="shared" si="15"/>
        <v>0</v>
      </c>
      <c r="AI71" s="145">
        <f t="shared" si="15"/>
        <v>162000</v>
      </c>
      <c r="AJ71" s="136">
        <f>SUM(X71:AI71)</f>
        <v>324000</v>
      </c>
      <c r="AM71" s="167"/>
      <c r="AN71" s="168"/>
    </row>
    <row r="72" spans="1:40" ht="21.6" collapsed="1" thickBot="1" x14ac:dyDescent="0.45">
      <c r="A72" s="193"/>
      <c r="B72" s="186" t="str">
        <f t="shared" si="18"/>
        <v/>
      </c>
      <c r="C72" s="187"/>
      <c r="D72" s="201" t="s">
        <v>199</v>
      </c>
      <c r="E72" s="186" t="s">
        <v>15</v>
      </c>
      <c r="F72" s="188" t="s">
        <v>15</v>
      </c>
      <c r="G72" s="187"/>
      <c r="H72" s="187"/>
      <c r="I72" s="187"/>
      <c r="J72" s="197"/>
      <c r="K72" s="198"/>
      <c r="L72" s="198"/>
      <c r="M72" s="198"/>
      <c r="N72" s="198"/>
      <c r="O72" s="198"/>
      <c r="P72" s="198"/>
      <c r="Q72" s="198"/>
      <c r="R72" s="198"/>
      <c r="S72" s="198"/>
      <c r="T72" s="198"/>
      <c r="U72" s="198"/>
      <c r="V72" s="198"/>
      <c r="W72" s="192">
        <f>SUM(W39:W47)</f>
        <v>84</v>
      </c>
      <c r="X72" s="198"/>
      <c r="Y72" s="198"/>
      <c r="Z72" s="198"/>
      <c r="AA72" s="198"/>
      <c r="AB72" s="198"/>
      <c r="AC72" s="198"/>
      <c r="AD72" s="198"/>
      <c r="AE72" s="198"/>
      <c r="AF72" s="198"/>
      <c r="AG72" s="198"/>
      <c r="AH72" s="198"/>
      <c r="AI72" s="198"/>
      <c r="AJ72" s="192">
        <f>SUM(AJ39:AJ47)</f>
        <v>7144200</v>
      </c>
      <c r="AK72" s="192">
        <f>SUM(AK39:AK47)</f>
        <v>89</v>
      </c>
      <c r="AL72" s="192">
        <f>SUM(AL39:AL47)</f>
        <v>6885000</v>
      </c>
      <c r="AM72" s="199">
        <f>SUM(AM39:AM47)</f>
        <v>-5</v>
      </c>
      <c r="AN72" s="200">
        <f>SUM(AN39:AN47)</f>
        <v>259200</v>
      </c>
    </row>
    <row r="73" spans="1:40" x14ac:dyDescent="0.4">
      <c r="B73" s="24" t="str">
        <f t="shared" si="18"/>
        <v/>
      </c>
      <c r="D73" s="26" t="s">
        <v>15</v>
      </c>
      <c r="E73" s="24" t="s">
        <v>15</v>
      </c>
      <c r="F73" s="27" t="s">
        <v>15</v>
      </c>
      <c r="W73" s="30">
        <f t="shared" ref="W73:W89" si="19">SUM(K73:V73)</f>
        <v>0</v>
      </c>
      <c r="AJ73" s="30">
        <f t="shared" si="16"/>
        <v>0</v>
      </c>
    </row>
    <row r="74" spans="1:40" x14ac:dyDescent="0.4">
      <c r="B74" s="24" t="str">
        <f t="shared" si="18"/>
        <v/>
      </c>
      <c r="D74" s="26" t="s">
        <v>15</v>
      </c>
      <c r="E74" s="24" t="s">
        <v>15</v>
      </c>
      <c r="F74" s="27" t="s">
        <v>15</v>
      </c>
      <c r="W74" s="30">
        <f t="shared" si="19"/>
        <v>0</v>
      </c>
      <c r="AJ74" s="30">
        <f t="shared" si="16"/>
        <v>0</v>
      </c>
    </row>
    <row r="75" spans="1:40" x14ac:dyDescent="0.4">
      <c r="B75" s="24" t="str">
        <f t="shared" si="18"/>
        <v/>
      </c>
      <c r="D75" s="26" t="s">
        <v>15</v>
      </c>
      <c r="E75" s="24" t="s">
        <v>15</v>
      </c>
      <c r="F75" s="27" t="s">
        <v>15</v>
      </c>
      <c r="W75" s="30">
        <f t="shared" si="19"/>
        <v>0</v>
      </c>
      <c r="AJ75" s="30">
        <f t="shared" si="16"/>
        <v>0</v>
      </c>
    </row>
    <row r="76" spans="1:40" x14ac:dyDescent="0.4">
      <c r="B76" s="24" t="str">
        <f t="shared" si="18"/>
        <v/>
      </c>
      <c r="D76" s="26" t="s">
        <v>15</v>
      </c>
      <c r="E76" s="24" t="s">
        <v>15</v>
      </c>
      <c r="F76" s="27" t="s">
        <v>15</v>
      </c>
      <c r="W76" s="30">
        <f t="shared" si="19"/>
        <v>0</v>
      </c>
      <c r="AJ76" s="30">
        <f t="shared" si="16"/>
        <v>0</v>
      </c>
    </row>
    <row r="77" spans="1:40" x14ac:dyDescent="0.4">
      <c r="B77" s="24" t="str">
        <f t="shared" si="18"/>
        <v/>
      </c>
      <c r="D77" s="26" t="s">
        <v>15</v>
      </c>
      <c r="E77" s="24" t="s">
        <v>15</v>
      </c>
      <c r="F77" s="27" t="s">
        <v>15</v>
      </c>
      <c r="W77" s="30">
        <f t="shared" si="19"/>
        <v>0</v>
      </c>
      <c r="AJ77" s="30">
        <f t="shared" si="16"/>
        <v>0</v>
      </c>
    </row>
    <row r="78" spans="1:40" x14ac:dyDescent="0.4">
      <c r="B78" s="24" t="str">
        <f t="shared" si="18"/>
        <v/>
      </c>
      <c r="D78" s="26" t="s">
        <v>15</v>
      </c>
      <c r="E78" s="24" t="s">
        <v>15</v>
      </c>
      <c r="F78" s="27" t="s">
        <v>15</v>
      </c>
      <c r="W78" s="30">
        <f t="shared" si="19"/>
        <v>0</v>
      </c>
      <c r="AJ78" s="30">
        <f t="shared" si="16"/>
        <v>0</v>
      </c>
    </row>
    <row r="79" spans="1:40" x14ac:dyDescent="0.4">
      <c r="B79" s="24" t="str">
        <f t="shared" si="18"/>
        <v/>
      </c>
      <c r="D79" s="26" t="s">
        <v>15</v>
      </c>
      <c r="E79" s="24" t="s">
        <v>15</v>
      </c>
      <c r="F79" s="27" t="s">
        <v>15</v>
      </c>
      <c r="W79" s="30">
        <f t="shared" si="19"/>
        <v>0</v>
      </c>
      <c r="AJ79" s="30">
        <f t="shared" si="16"/>
        <v>0</v>
      </c>
    </row>
    <row r="80" spans="1:40" x14ac:dyDescent="0.4">
      <c r="B80" s="24" t="str">
        <f t="shared" si="18"/>
        <v/>
      </c>
      <c r="D80" s="26" t="s">
        <v>15</v>
      </c>
      <c r="E80" s="24" t="s">
        <v>15</v>
      </c>
      <c r="F80" s="27" t="s">
        <v>15</v>
      </c>
      <c r="W80" s="30">
        <f t="shared" si="19"/>
        <v>0</v>
      </c>
      <c r="AJ80" s="30">
        <f t="shared" si="16"/>
        <v>0</v>
      </c>
    </row>
    <row r="81" spans="2:36" x14ac:dyDescent="0.4">
      <c r="B81" s="24" t="str">
        <f t="shared" si="18"/>
        <v/>
      </c>
      <c r="D81" s="26" t="s">
        <v>15</v>
      </c>
      <c r="E81" s="24" t="s">
        <v>15</v>
      </c>
      <c r="F81" s="27" t="s">
        <v>15</v>
      </c>
      <c r="W81" s="30">
        <f t="shared" si="19"/>
        <v>0</v>
      </c>
      <c r="AJ81" s="30">
        <f t="shared" si="16"/>
        <v>0</v>
      </c>
    </row>
    <row r="82" spans="2:36" x14ac:dyDescent="0.4">
      <c r="B82" s="24" t="str">
        <f t="shared" si="18"/>
        <v/>
      </c>
      <c r="D82" s="26" t="s">
        <v>15</v>
      </c>
      <c r="E82" s="24" t="s">
        <v>15</v>
      </c>
      <c r="F82" s="27" t="s">
        <v>15</v>
      </c>
      <c r="W82" s="30">
        <f t="shared" si="19"/>
        <v>0</v>
      </c>
      <c r="AJ82" s="30">
        <f t="shared" si="16"/>
        <v>0</v>
      </c>
    </row>
    <row r="83" spans="2:36" x14ac:dyDescent="0.4">
      <c r="B83" s="24" t="str">
        <f t="shared" si="18"/>
        <v/>
      </c>
      <c r="D83" s="26" t="s">
        <v>15</v>
      </c>
      <c r="E83" s="24" t="s">
        <v>15</v>
      </c>
      <c r="F83" s="27" t="s">
        <v>15</v>
      </c>
      <c r="W83" s="30">
        <f t="shared" si="19"/>
        <v>0</v>
      </c>
      <c r="AJ83" s="30">
        <f t="shared" si="16"/>
        <v>0</v>
      </c>
    </row>
    <row r="84" spans="2:36" x14ac:dyDescent="0.4">
      <c r="B84" s="24" t="str">
        <f t="shared" si="18"/>
        <v/>
      </c>
      <c r="D84" s="26" t="s">
        <v>15</v>
      </c>
      <c r="E84" s="24" t="s">
        <v>15</v>
      </c>
      <c r="F84" s="27" t="s">
        <v>15</v>
      </c>
      <c r="W84" s="30">
        <f t="shared" si="19"/>
        <v>0</v>
      </c>
      <c r="AJ84" s="30">
        <f t="shared" si="16"/>
        <v>0</v>
      </c>
    </row>
    <row r="85" spans="2:36" x14ac:dyDescent="0.4">
      <c r="B85" s="24" t="str">
        <f t="shared" si="18"/>
        <v/>
      </c>
      <c r="D85" s="26" t="s">
        <v>15</v>
      </c>
      <c r="E85" s="24" t="s">
        <v>15</v>
      </c>
      <c r="F85" s="27" t="s">
        <v>15</v>
      </c>
      <c r="W85" s="30">
        <f t="shared" si="19"/>
        <v>0</v>
      </c>
      <c r="AJ85" s="30">
        <f t="shared" si="16"/>
        <v>0</v>
      </c>
    </row>
    <row r="86" spans="2:36" x14ac:dyDescent="0.4">
      <c r="B86" s="24" t="str">
        <f t="shared" si="18"/>
        <v/>
      </c>
      <c r="D86" s="26" t="s">
        <v>15</v>
      </c>
      <c r="E86" s="24" t="s">
        <v>15</v>
      </c>
      <c r="F86" s="27" t="s">
        <v>15</v>
      </c>
      <c r="W86" s="30">
        <f t="shared" si="19"/>
        <v>0</v>
      </c>
      <c r="AJ86" s="30">
        <f t="shared" si="16"/>
        <v>0</v>
      </c>
    </row>
    <row r="87" spans="2:36" x14ac:dyDescent="0.4">
      <c r="B87" s="24" t="str">
        <f t="shared" si="18"/>
        <v/>
      </c>
      <c r="D87" s="26" t="s">
        <v>15</v>
      </c>
      <c r="E87" s="24" t="s">
        <v>15</v>
      </c>
      <c r="F87" s="27" t="s">
        <v>15</v>
      </c>
      <c r="W87" s="30">
        <f t="shared" si="19"/>
        <v>0</v>
      </c>
      <c r="AJ87" s="30">
        <f t="shared" si="16"/>
        <v>0</v>
      </c>
    </row>
    <row r="88" spans="2:36" x14ac:dyDescent="0.4">
      <c r="B88" s="24" t="str">
        <f t="shared" si="18"/>
        <v/>
      </c>
      <c r="D88" s="26" t="s">
        <v>15</v>
      </c>
      <c r="E88" s="24" t="s">
        <v>15</v>
      </c>
      <c r="F88" s="27" t="s">
        <v>15</v>
      </c>
      <c r="W88" s="30">
        <f t="shared" si="19"/>
        <v>0</v>
      </c>
      <c r="AJ88" s="30">
        <f t="shared" si="16"/>
        <v>0</v>
      </c>
    </row>
    <row r="89" spans="2:36" x14ac:dyDescent="0.4">
      <c r="B89" s="24" t="str">
        <f t="shared" si="18"/>
        <v/>
      </c>
      <c r="D89" s="26" t="s">
        <v>15</v>
      </c>
      <c r="E89" s="24" t="s">
        <v>15</v>
      </c>
      <c r="F89" s="27" t="s">
        <v>15</v>
      </c>
      <c r="W89" s="30">
        <f t="shared" si="19"/>
        <v>0</v>
      </c>
      <c r="AJ89" s="30">
        <f t="shared" si="16"/>
        <v>0</v>
      </c>
    </row>
  </sheetData>
  <mergeCells count="3">
    <mergeCell ref="E1:J1"/>
    <mergeCell ref="AK3:AL3"/>
    <mergeCell ref="AM3:AN3"/>
  </mergeCells>
  <phoneticPr fontId="4" type="noConversion"/>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D9BC9-2CB2-46A7-8FCE-90B4187135A0}">
  <sheetPr codeName="Sheet12"/>
  <dimension ref="A3:Q38"/>
  <sheetViews>
    <sheetView topLeftCell="A7" zoomScale="85" zoomScaleNormal="85" workbookViewId="0">
      <selection activeCell="M9" sqref="M9"/>
    </sheetView>
  </sheetViews>
  <sheetFormatPr defaultRowHeight="17.399999999999999" outlineLevelRow="1" x14ac:dyDescent="0.4"/>
  <cols>
    <col min="1" max="1" width="18.09765625" bestFit="1" customWidth="1"/>
    <col min="2" max="2" width="18.5" bestFit="1" customWidth="1"/>
    <col min="3" max="3" width="7.5" bestFit="1" customWidth="1"/>
    <col min="4" max="4" width="48.09765625" bestFit="1" customWidth="1"/>
    <col min="5" max="15" width="17.09765625" bestFit="1" customWidth="1"/>
    <col min="16" max="17" width="14.5" bestFit="1" customWidth="1"/>
    <col min="19" max="19" width="14.5" bestFit="1" customWidth="1"/>
  </cols>
  <sheetData>
    <row r="3" spans="1:17" x14ac:dyDescent="0.4">
      <c r="E3" s="39" t="s">
        <v>73</v>
      </c>
    </row>
    <row r="4" spans="1:17" x14ac:dyDescent="0.4">
      <c r="A4" s="39" t="s">
        <v>65</v>
      </c>
      <c r="B4" s="39" t="s">
        <v>74</v>
      </c>
      <c r="C4" s="39" t="s">
        <v>66</v>
      </c>
      <c r="D4" s="39" t="s">
        <v>150</v>
      </c>
      <c r="E4" t="s">
        <v>136</v>
      </c>
      <c r="F4" t="s">
        <v>137</v>
      </c>
      <c r="G4" t="s">
        <v>138</v>
      </c>
      <c r="H4" t="s">
        <v>139</v>
      </c>
      <c r="I4" t="s">
        <v>140</v>
      </c>
      <c r="J4" t="s">
        <v>141</v>
      </c>
      <c r="K4" t="s">
        <v>142</v>
      </c>
      <c r="L4" t="s">
        <v>143</v>
      </c>
      <c r="M4" t="s">
        <v>144</v>
      </c>
      <c r="N4" t="s">
        <v>145</v>
      </c>
      <c r="O4" t="s">
        <v>146</v>
      </c>
      <c r="P4" t="s">
        <v>147</v>
      </c>
      <c r="Q4" t="s">
        <v>148</v>
      </c>
    </row>
    <row r="5" spans="1:17" x14ac:dyDescent="0.4">
      <c r="A5" t="s">
        <v>52</v>
      </c>
      <c r="B5" t="s">
        <v>49</v>
      </c>
      <c r="C5" t="s">
        <v>70</v>
      </c>
      <c r="D5" t="s">
        <v>27</v>
      </c>
      <c r="E5" s="97">
        <v>0</v>
      </c>
      <c r="F5" s="97">
        <v>90000</v>
      </c>
      <c r="G5" s="97">
        <v>0</v>
      </c>
      <c r="H5" s="97">
        <v>-27000</v>
      </c>
      <c r="I5" s="97">
        <v>180000</v>
      </c>
      <c r="J5" s="97">
        <v>0</v>
      </c>
      <c r="K5" s="97">
        <v>90000</v>
      </c>
      <c r="L5" s="97">
        <v>0</v>
      </c>
      <c r="M5" s="97">
        <v>180000</v>
      </c>
      <c r="N5" s="97">
        <v>90000</v>
      </c>
      <c r="O5" s="97">
        <v>180000</v>
      </c>
      <c r="P5" s="97">
        <v>90000</v>
      </c>
      <c r="Q5" s="97">
        <v>873000</v>
      </c>
    </row>
    <row r="6" spans="1:17" x14ac:dyDescent="0.4">
      <c r="D6" t="s">
        <v>28</v>
      </c>
      <c r="E6" s="97">
        <v>253800</v>
      </c>
      <c r="F6" s="97">
        <v>169200</v>
      </c>
      <c r="G6" s="97">
        <v>423000</v>
      </c>
      <c r="H6" s="97">
        <v>338400</v>
      </c>
      <c r="I6" s="97">
        <v>169200</v>
      </c>
      <c r="J6" s="97">
        <v>169200</v>
      </c>
      <c r="K6" s="97">
        <v>84600</v>
      </c>
      <c r="L6" s="97">
        <v>761400</v>
      </c>
      <c r="M6" s="97">
        <v>676800</v>
      </c>
      <c r="N6" s="97">
        <v>423000</v>
      </c>
      <c r="O6" s="97">
        <v>338400</v>
      </c>
      <c r="P6" s="97">
        <v>169200</v>
      </c>
      <c r="Q6" s="97">
        <v>3976200</v>
      </c>
    </row>
    <row r="7" spans="1:17" outlineLevel="1" x14ac:dyDescent="0.4">
      <c r="D7" t="s">
        <v>29</v>
      </c>
      <c r="E7" s="97">
        <v>162000</v>
      </c>
      <c r="F7" s="97">
        <v>81000</v>
      </c>
      <c r="G7" s="97">
        <v>0</v>
      </c>
      <c r="H7" s="97">
        <v>81000</v>
      </c>
      <c r="I7" s="97">
        <v>0</v>
      </c>
      <c r="J7" s="97">
        <v>81000</v>
      </c>
      <c r="K7" s="97">
        <v>0</v>
      </c>
      <c r="L7" s="97">
        <v>0</v>
      </c>
      <c r="M7" s="97">
        <v>0</v>
      </c>
      <c r="N7" s="97">
        <v>81000</v>
      </c>
      <c r="O7" s="97">
        <v>0</v>
      </c>
      <c r="P7" s="97">
        <v>81000</v>
      </c>
      <c r="Q7" s="97">
        <v>567000</v>
      </c>
    </row>
    <row r="8" spans="1:17" outlineLevel="1" x14ac:dyDescent="0.4">
      <c r="D8" t="s">
        <v>151</v>
      </c>
      <c r="E8" s="97">
        <v>0</v>
      </c>
      <c r="F8" s="97">
        <v>0</v>
      </c>
      <c r="G8" s="97">
        <v>0</v>
      </c>
      <c r="H8" s="97">
        <v>0</v>
      </c>
      <c r="I8" s="97">
        <v>0</v>
      </c>
      <c r="J8" s="97">
        <v>0</v>
      </c>
      <c r="K8" s="97">
        <v>0</v>
      </c>
      <c r="L8" s="97">
        <v>0</v>
      </c>
      <c r="M8" s="97">
        <v>0</v>
      </c>
      <c r="N8" s="97">
        <v>0</v>
      </c>
      <c r="O8" s="97">
        <v>0</v>
      </c>
      <c r="P8" s="97">
        <v>0</v>
      </c>
      <c r="Q8" s="97">
        <v>0</v>
      </c>
    </row>
    <row r="9" spans="1:17" outlineLevel="1" x14ac:dyDescent="0.4">
      <c r="D9" t="s">
        <v>152</v>
      </c>
      <c r="E9" s="97">
        <v>0</v>
      </c>
      <c r="F9" s="97">
        <v>0</v>
      </c>
      <c r="G9" s="97">
        <v>0</v>
      </c>
      <c r="H9" s="97">
        <v>0</v>
      </c>
      <c r="I9" s="97">
        <v>0</v>
      </c>
      <c r="J9" s="97">
        <v>0</v>
      </c>
      <c r="K9" s="97">
        <v>0</v>
      </c>
      <c r="L9" s="97">
        <v>0</v>
      </c>
      <c r="M9" s="97">
        <v>0</v>
      </c>
      <c r="N9" s="97">
        <v>0</v>
      </c>
      <c r="O9" s="97">
        <v>0</v>
      </c>
      <c r="P9" s="97">
        <v>0</v>
      </c>
      <c r="Q9" s="97">
        <v>0</v>
      </c>
    </row>
    <row r="10" spans="1:17" outlineLevel="1" x14ac:dyDescent="0.4">
      <c r="D10" t="s">
        <v>153</v>
      </c>
      <c r="E10" s="97">
        <v>0</v>
      </c>
      <c r="F10" s="97">
        <v>0</v>
      </c>
      <c r="G10" s="97">
        <v>0</v>
      </c>
      <c r="H10" s="97">
        <v>0</v>
      </c>
      <c r="I10" s="97">
        <v>0</v>
      </c>
      <c r="J10" s="97">
        <v>0</v>
      </c>
      <c r="K10" s="97">
        <v>0</v>
      </c>
      <c r="L10" s="97">
        <v>0</v>
      </c>
      <c r="M10" s="97">
        <v>0</v>
      </c>
      <c r="N10" s="97">
        <v>0</v>
      </c>
      <c r="O10" s="97">
        <v>0</v>
      </c>
      <c r="P10" s="97">
        <v>0</v>
      </c>
      <c r="Q10" s="97">
        <v>0</v>
      </c>
    </row>
    <row r="11" spans="1:17" outlineLevel="1" x14ac:dyDescent="0.4">
      <c r="D11" t="s">
        <v>154</v>
      </c>
      <c r="E11" s="97">
        <v>0</v>
      </c>
      <c r="F11" s="97">
        <v>0</v>
      </c>
      <c r="G11" s="97">
        <v>0</v>
      </c>
      <c r="H11" s="97">
        <v>0</v>
      </c>
      <c r="I11" s="97">
        <v>0</v>
      </c>
      <c r="J11" s="97">
        <v>0</v>
      </c>
      <c r="K11" s="97">
        <v>0</v>
      </c>
      <c r="L11" s="97">
        <v>0</v>
      </c>
      <c r="M11" s="97">
        <v>0</v>
      </c>
      <c r="N11" s="97">
        <v>0</v>
      </c>
      <c r="O11" s="97">
        <v>0</v>
      </c>
      <c r="P11" s="97">
        <v>0</v>
      </c>
      <c r="Q11" s="97">
        <v>0</v>
      </c>
    </row>
    <row r="12" spans="1:17" outlineLevel="1" x14ac:dyDescent="0.4">
      <c r="D12" t="s">
        <v>155</v>
      </c>
      <c r="E12" s="97">
        <v>0</v>
      </c>
      <c r="F12" s="97">
        <v>0</v>
      </c>
      <c r="G12" s="97">
        <v>0</v>
      </c>
      <c r="H12" s="97">
        <v>0</v>
      </c>
      <c r="I12" s="97">
        <v>0</v>
      </c>
      <c r="J12" s="97">
        <v>0</v>
      </c>
      <c r="K12" s="97">
        <v>0</v>
      </c>
      <c r="L12" s="97">
        <v>0</v>
      </c>
      <c r="M12" s="97">
        <v>18000</v>
      </c>
      <c r="N12" s="97">
        <v>0</v>
      </c>
      <c r="O12" s="97">
        <v>0</v>
      </c>
      <c r="P12" s="97">
        <v>0</v>
      </c>
      <c r="Q12" s="97">
        <v>18000</v>
      </c>
    </row>
    <row r="13" spans="1:17" x14ac:dyDescent="0.4">
      <c r="D13" t="s">
        <v>26</v>
      </c>
      <c r="E13" s="97">
        <v>0</v>
      </c>
      <c r="F13" s="97">
        <v>90000</v>
      </c>
      <c r="G13" s="97">
        <v>0</v>
      </c>
      <c r="H13" s="97">
        <v>0</v>
      </c>
      <c r="I13" s="97">
        <v>270000</v>
      </c>
      <c r="J13" s="97">
        <v>180000</v>
      </c>
      <c r="K13" s="97">
        <v>720000</v>
      </c>
      <c r="L13" s="97">
        <v>360000</v>
      </c>
      <c r="M13" s="97">
        <v>0</v>
      </c>
      <c r="N13" s="97">
        <v>90000</v>
      </c>
      <c r="O13" s="97">
        <v>0</v>
      </c>
      <c r="P13" s="97">
        <v>0</v>
      </c>
      <c r="Q13" s="97">
        <v>1710000</v>
      </c>
    </row>
    <row r="14" spans="1:17" x14ac:dyDescent="0.4">
      <c r="A14" t="s">
        <v>75</v>
      </c>
      <c r="E14" s="97">
        <v>415800</v>
      </c>
      <c r="F14" s="97">
        <v>430200</v>
      </c>
      <c r="G14" s="97">
        <v>423000</v>
      </c>
      <c r="H14" s="97">
        <v>392400</v>
      </c>
      <c r="I14" s="97">
        <v>619200</v>
      </c>
      <c r="J14" s="97">
        <v>430200</v>
      </c>
      <c r="K14" s="97">
        <v>894600</v>
      </c>
      <c r="L14" s="97">
        <v>1121400</v>
      </c>
      <c r="M14" s="97">
        <v>874800</v>
      </c>
      <c r="N14" s="97">
        <v>684000</v>
      </c>
      <c r="O14" s="97">
        <v>518400</v>
      </c>
      <c r="P14" s="97">
        <v>340200</v>
      </c>
      <c r="Q14" s="97">
        <v>7144200</v>
      </c>
    </row>
    <row r="15" spans="1:17" x14ac:dyDescent="0.4">
      <c r="A15" t="s">
        <v>122</v>
      </c>
      <c r="B15" t="s">
        <v>49</v>
      </c>
      <c r="C15" t="s">
        <v>70</v>
      </c>
      <c r="D15" t="s">
        <v>27</v>
      </c>
      <c r="E15" s="97">
        <v>0</v>
      </c>
      <c r="F15" s="97">
        <v>0</v>
      </c>
      <c r="G15" s="97">
        <v>0</v>
      </c>
      <c r="H15" s="97">
        <v>90000</v>
      </c>
      <c r="I15" s="97">
        <v>0</v>
      </c>
      <c r="J15" s="97">
        <v>90000</v>
      </c>
      <c r="K15" s="97">
        <v>0</v>
      </c>
      <c r="L15" s="97">
        <v>180000</v>
      </c>
      <c r="M15" s="97">
        <v>0</v>
      </c>
      <c r="N15" s="97">
        <v>90000</v>
      </c>
      <c r="O15" s="97">
        <v>90000</v>
      </c>
      <c r="P15" s="97">
        <v>0</v>
      </c>
      <c r="Q15" s="97">
        <v>540000</v>
      </c>
    </row>
    <row r="16" spans="1:17" x14ac:dyDescent="0.4">
      <c r="D16" t="s">
        <v>28</v>
      </c>
      <c r="E16" s="97">
        <v>338400</v>
      </c>
      <c r="F16" s="97">
        <v>0</v>
      </c>
      <c r="G16" s="97">
        <v>338400</v>
      </c>
      <c r="H16" s="97">
        <v>84600</v>
      </c>
      <c r="I16" s="97">
        <v>169200</v>
      </c>
      <c r="J16" s="97">
        <v>423000</v>
      </c>
      <c r="K16" s="97">
        <v>253800</v>
      </c>
      <c r="L16" s="97">
        <v>338400</v>
      </c>
      <c r="M16" s="97">
        <v>169200</v>
      </c>
      <c r="N16" s="97">
        <v>253800</v>
      </c>
      <c r="O16" s="97">
        <v>507600</v>
      </c>
      <c r="P16" s="97">
        <v>930600</v>
      </c>
      <c r="Q16" s="97">
        <v>3807000</v>
      </c>
    </row>
    <row r="17" spans="1:17" x14ac:dyDescent="0.4">
      <c r="D17" t="s">
        <v>29</v>
      </c>
      <c r="E17" s="97">
        <v>0</v>
      </c>
      <c r="F17" s="97">
        <v>0</v>
      </c>
      <c r="G17" s="97">
        <v>0</v>
      </c>
      <c r="H17" s="97">
        <v>81000</v>
      </c>
      <c r="I17" s="97">
        <v>0</v>
      </c>
      <c r="J17" s="97">
        <v>0</v>
      </c>
      <c r="K17" s="97">
        <v>0</v>
      </c>
      <c r="L17" s="97">
        <v>81000</v>
      </c>
      <c r="M17" s="97">
        <v>0</v>
      </c>
      <c r="N17" s="97">
        <v>0</v>
      </c>
      <c r="O17" s="97">
        <v>0</v>
      </c>
      <c r="P17" s="97">
        <v>162000</v>
      </c>
      <c r="Q17" s="97">
        <v>324000</v>
      </c>
    </row>
    <row r="18" spans="1:17" x14ac:dyDescent="0.4">
      <c r="D18" t="s">
        <v>26</v>
      </c>
      <c r="E18" s="97">
        <v>0</v>
      </c>
      <c r="F18" s="97">
        <v>0</v>
      </c>
      <c r="G18" s="97">
        <v>0</v>
      </c>
      <c r="H18" s="97">
        <v>90000</v>
      </c>
      <c r="I18" s="97">
        <v>0</v>
      </c>
      <c r="J18" s="97">
        <v>0</v>
      </c>
      <c r="K18" s="97">
        <v>0</v>
      </c>
      <c r="L18" s="97">
        <v>180000</v>
      </c>
      <c r="M18" s="97">
        <v>540000</v>
      </c>
      <c r="N18" s="97">
        <v>0</v>
      </c>
      <c r="O18" s="97">
        <v>180000</v>
      </c>
      <c r="P18" s="97">
        <v>0</v>
      </c>
      <c r="Q18" s="97">
        <v>990000</v>
      </c>
    </row>
    <row r="19" spans="1:17" x14ac:dyDescent="0.4">
      <c r="A19" t="s">
        <v>149</v>
      </c>
      <c r="E19" s="97">
        <v>338400</v>
      </c>
      <c r="F19" s="97">
        <v>0</v>
      </c>
      <c r="G19" s="97">
        <v>338400</v>
      </c>
      <c r="H19" s="97">
        <v>345600</v>
      </c>
      <c r="I19" s="97">
        <v>169200</v>
      </c>
      <c r="J19" s="97">
        <v>513000</v>
      </c>
      <c r="K19" s="97">
        <v>253800</v>
      </c>
      <c r="L19" s="97">
        <v>779400</v>
      </c>
      <c r="M19" s="97">
        <v>709200</v>
      </c>
      <c r="N19" s="97">
        <v>343800</v>
      </c>
      <c r="O19" s="97">
        <v>777600</v>
      </c>
      <c r="P19" s="97">
        <v>1092600</v>
      </c>
      <c r="Q19" s="97">
        <v>5661000</v>
      </c>
    </row>
    <row r="22" spans="1:17" outlineLevel="1" x14ac:dyDescent="0.4">
      <c r="E22" s="39" t="s">
        <v>73</v>
      </c>
    </row>
    <row r="23" spans="1:17" outlineLevel="1" x14ac:dyDescent="0.4">
      <c r="A23" s="39" t="s">
        <v>65</v>
      </c>
      <c r="B23" s="39" t="s">
        <v>74</v>
      </c>
      <c r="C23" s="39" t="s">
        <v>66</v>
      </c>
      <c r="D23" s="39" t="s">
        <v>150</v>
      </c>
      <c r="E23" t="s">
        <v>82</v>
      </c>
      <c r="F23" t="s">
        <v>83</v>
      </c>
      <c r="G23" t="s">
        <v>84</v>
      </c>
      <c r="H23" t="s">
        <v>85</v>
      </c>
      <c r="I23" t="s">
        <v>86</v>
      </c>
      <c r="J23" t="s">
        <v>87</v>
      </c>
      <c r="K23" t="s">
        <v>88</v>
      </c>
      <c r="L23" t="s">
        <v>89</v>
      </c>
      <c r="M23" t="s">
        <v>90</v>
      </c>
      <c r="N23" t="s">
        <v>91</v>
      </c>
      <c r="O23" t="s">
        <v>92</v>
      </c>
      <c r="P23" t="s">
        <v>93</v>
      </c>
    </row>
    <row r="24" spans="1:17" x14ac:dyDescent="0.4">
      <c r="A24" t="s">
        <v>52</v>
      </c>
      <c r="B24" t="s">
        <v>49</v>
      </c>
      <c r="C24" t="s">
        <v>70</v>
      </c>
      <c r="D24" t="s">
        <v>27</v>
      </c>
      <c r="E24" s="97"/>
      <c r="F24" s="97">
        <v>1</v>
      </c>
      <c r="G24" s="97"/>
      <c r="H24" s="97"/>
      <c r="I24" s="97">
        <v>2</v>
      </c>
      <c r="J24" s="97"/>
      <c r="K24" s="97">
        <v>1</v>
      </c>
      <c r="L24" s="97"/>
      <c r="M24" s="97">
        <v>2</v>
      </c>
      <c r="N24" s="97">
        <v>2</v>
      </c>
      <c r="O24" s="97">
        <v>1</v>
      </c>
      <c r="P24" s="97">
        <v>10</v>
      </c>
    </row>
    <row r="25" spans="1:17" x14ac:dyDescent="0.4">
      <c r="D25" t="s">
        <v>28</v>
      </c>
      <c r="E25" s="97">
        <v>3</v>
      </c>
      <c r="F25" s="97">
        <v>2</v>
      </c>
      <c r="G25" s="97">
        <v>5</v>
      </c>
      <c r="H25" s="97">
        <v>4</v>
      </c>
      <c r="I25" s="97">
        <v>2</v>
      </c>
      <c r="J25" s="97">
        <v>2</v>
      </c>
      <c r="K25" s="97">
        <v>1</v>
      </c>
      <c r="L25" s="97">
        <v>9</v>
      </c>
      <c r="M25" s="97">
        <v>8</v>
      </c>
      <c r="N25" s="97">
        <v>4</v>
      </c>
      <c r="O25" s="97">
        <v>2</v>
      </c>
      <c r="P25" s="97">
        <v>47</v>
      </c>
    </row>
    <row r="26" spans="1:17" x14ac:dyDescent="0.4">
      <c r="D26" t="s">
        <v>29</v>
      </c>
      <c r="E26" s="97">
        <v>2</v>
      </c>
      <c r="F26" s="97">
        <v>1</v>
      </c>
      <c r="G26" s="97"/>
      <c r="H26" s="97">
        <v>1</v>
      </c>
      <c r="I26" s="97"/>
      <c r="J26" s="97">
        <v>1</v>
      </c>
      <c r="K26" s="97"/>
      <c r="L26" s="97"/>
      <c r="M26" s="97"/>
      <c r="N26" s="97"/>
      <c r="O26" s="97">
        <v>1</v>
      </c>
      <c r="P26" s="97">
        <v>7</v>
      </c>
    </row>
    <row r="27" spans="1:17" x14ac:dyDescent="0.4">
      <c r="D27" t="s">
        <v>151</v>
      </c>
      <c r="E27" s="97"/>
      <c r="F27" s="97"/>
      <c r="G27" s="97"/>
      <c r="H27" s="97"/>
      <c r="I27" s="97"/>
      <c r="J27" s="97"/>
      <c r="K27" s="97"/>
      <c r="L27" s="97"/>
      <c r="M27" s="97"/>
      <c r="N27" s="97"/>
      <c r="O27" s="97"/>
      <c r="P27" s="97">
        <v>0</v>
      </c>
    </row>
    <row r="28" spans="1:17" x14ac:dyDescent="0.4">
      <c r="D28" t="s">
        <v>152</v>
      </c>
      <c r="E28" s="97"/>
      <c r="F28" s="97"/>
      <c r="G28" s="97"/>
      <c r="H28" s="97"/>
      <c r="I28" s="97"/>
      <c r="J28" s="97"/>
      <c r="K28" s="97"/>
      <c r="L28" s="97"/>
      <c r="M28" s="97"/>
      <c r="N28" s="97"/>
      <c r="O28" s="97"/>
      <c r="P28" s="97">
        <v>0</v>
      </c>
    </row>
    <row r="29" spans="1:17" x14ac:dyDescent="0.4">
      <c r="D29" t="s">
        <v>153</v>
      </c>
      <c r="E29" s="97"/>
      <c r="F29" s="97"/>
      <c r="G29" s="97"/>
      <c r="H29" s="97"/>
      <c r="I29" s="97"/>
      <c r="J29" s="97"/>
      <c r="K29" s="97"/>
      <c r="L29" s="97"/>
      <c r="M29" s="97"/>
      <c r="N29" s="97"/>
      <c r="O29" s="97"/>
      <c r="P29" s="97">
        <v>0</v>
      </c>
    </row>
    <row r="30" spans="1:17" x14ac:dyDescent="0.4">
      <c r="D30" t="s">
        <v>154</v>
      </c>
      <c r="E30" s="97"/>
      <c r="F30" s="97"/>
      <c r="G30" s="97"/>
      <c r="H30" s="97"/>
      <c r="I30" s="97"/>
      <c r="J30" s="97"/>
      <c r="K30" s="97"/>
      <c r="L30" s="97"/>
      <c r="M30" s="97"/>
      <c r="N30" s="97"/>
      <c r="O30" s="97"/>
      <c r="P30" s="97">
        <v>0</v>
      </c>
    </row>
    <row r="31" spans="1:17" x14ac:dyDescent="0.4">
      <c r="D31" t="s">
        <v>155</v>
      </c>
      <c r="E31" s="97"/>
      <c r="F31" s="97"/>
      <c r="G31" s="97"/>
      <c r="H31" s="97"/>
      <c r="I31" s="97"/>
      <c r="J31" s="97"/>
      <c r="K31" s="97"/>
      <c r="L31" s="97"/>
      <c r="M31" s="97">
        <v>1</v>
      </c>
      <c r="N31" s="97"/>
      <c r="O31" s="97"/>
      <c r="P31" s="97">
        <v>1</v>
      </c>
    </row>
    <row r="32" spans="1:17" x14ac:dyDescent="0.4">
      <c r="D32" t="s">
        <v>26</v>
      </c>
      <c r="E32" s="97"/>
      <c r="F32" s="97">
        <v>1</v>
      </c>
      <c r="G32" s="97"/>
      <c r="H32" s="97"/>
      <c r="I32" s="97">
        <v>3</v>
      </c>
      <c r="J32" s="97">
        <v>2</v>
      </c>
      <c r="K32" s="97">
        <v>8</v>
      </c>
      <c r="L32" s="97">
        <v>4</v>
      </c>
      <c r="M32" s="97"/>
      <c r="N32" s="97"/>
      <c r="O32" s="97"/>
      <c r="P32" s="97">
        <v>19</v>
      </c>
    </row>
    <row r="33" spans="1:16" x14ac:dyDescent="0.4">
      <c r="A33" t="s">
        <v>75</v>
      </c>
      <c r="E33" s="97">
        <v>5</v>
      </c>
      <c r="F33" s="97">
        <v>5</v>
      </c>
      <c r="G33" s="97">
        <v>5</v>
      </c>
      <c r="H33" s="97">
        <v>5</v>
      </c>
      <c r="I33" s="97">
        <v>7</v>
      </c>
      <c r="J33" s="97">
        <v>5</v>
      </c>
      <c r="K33" s="97">
        <v>10</v>
      </c>
      <c r="L33" s="97">
        <v>13</v>
      </c>
      <c r="M33" s="97">
        <v>11</v>
      </c>
      <c r="N33" s="97">
        <v>6</v>
      </c>
      <c r="O33" s="97">
        <v>4</v>
      </c>
      <c r="P33" s="97">
        <v>84</v>
      </c>
    </row>
    <row r="34" spans="1:16" x14ac:dyDescent="0.4">
      <c r="A34" t="s">
        <v>122</v>
      </c>
      <c r="B34" t="s">
        <v>49</v>
      </c>
      <c r="C34" t="s">
        <v>70</v>
      </c>
      <c r="D34" t="s">
        <v>27</v>
      </c>
      <c r="E34" s="97"/>
      <c r="F34" s="97"/>
      <c r="G34" s="97"/>
      <c r="H34" s="97">
        <v>1</v>
      </c>
      <c r="I34" s="97"/>
      <c r="J34" s="97">
        <v>1</v>
      </c>
      <c r="K34" s="97"/>
      <c r="L34" s="97">
        <v>2</v>
      </c>
      <c r="M34" s="97"/>
      <c r="N34" s="97">
        <v>1</v>
      </c>
      <c r="O34" s="97"/>
      <c r="P34" s="97">
        <v>6</v>
      </c>
    </row>
    <row r="35" spans="1:16" x14ac:dyDescent="0.4">
      <c r="D35" t="s">
        <v>28</v>
      </c>
      <c r="E35" s="97">
        <v>4</v>
      </c>
      <c r="F35" s="97"/>
      <c r="G35" s="97">
        <v>4</v>
      </c>
      <c r="H35" s="97">
        <v>1</v>
      </c>
      <c r="I35" s="97">
        <v>2</v>
      </c>
      <c r="J35" s="97">
        <v>5</v>
      </c>
      <c r="K35" s="97">
        <v>3</v>
      </c>
      <c r="L35" s="97">
        <v>4</v>
      </c>
      <c r="M35" s="97">
        <v>2</v>
      </c>
      <c r="N35" s="97">
        <v>6</v>
      </c>
      <c r="O35" s="97">
        <v>11</v>
      </c>
      <c r="P35" s="97">
        <v>45</v>
      </c>
    </row>
    <row r="36" spans="1:16" x14ac:dyDescent="0.4">
      <c r="D36" t="s">
        <v>29</v>
      </c>
      <c r="E36" s="97"/>
      <c r="F36" s="97"/>
      <c r="G36" s="97"/>
      <c r="H36" s="97">
        <v>1</v>
      </c>
      <c r="I36" s="97"/>
      <c r="J36" s="97"/>
      <c r="K36" s="97">
        <v>0</v>
      </c>
      <c r="L36" s="97">
        <v>1</v>
      </c>
      <c r="M36" s="97"/>
      <c r="N36" s="97"/>
      <c r="O36" s="97">
        <v>2</v>
      </c>
      <c r="P36" s="97">
        <v>4</v>
      </c>
    </row>
    <row r="37" spans="1:16" x14ac:dyDescent="0.4">
      <c r="D37" t="s">
        <v>26</v>
      </c>
      <c r="E37" s="97"/>
      <c r="F37" s="97"/>
      <c r="G37" s="97"/>
      <c r="H37" s="97">
        <v>1</v>
      </c>
      <c r="I37" s="97"/>
      <c r="J37" s="97"/>
      <c r="K37" s="97"/>
      <c r="L37" s="97">
        <v>2</v>
      </c>
      <c r="M37" s="97">
        <v>6</v>
      </c>
      <c r="N37" s="97">
        <v>2</v>
      </c>
      <c r="O37" s="97"/>
      <c r="P37" s="97">
        <v>11</v>
      </c>
    </row>
    <row r="38" spans="1:16" x14ac:dyDescent="0.4">
      <c r="A38" t="s">
        <v>149</v>
      </c>
      <c r="E38" s="97">
        <v>4</v>
      </c>
      <c r="F38" s="97"/>
      <c r="G38" s="97">
        <v>4</v>
      </c>
      <c r="H38" s="97">
        <v>4</v>
      </c>
      <c r="I38" s="97">
        <v>2</v>
      </c>
      <c r="J38" s="97">
        <v>6</v>
      </c>
      <c r="K38" s="97">
        <v>3</v>
      </c>
      <c r="L38" s="97">
        <v>9</v>
      </c>
      <c r="M38" s="97">
        <v>8</v>
      </c>
      <c r="N38" s="97">
        <v>9</v>
      </c>
      <c r="O38" s="97">
        <v>13</v>
      </c>
      <c r="P38" s="97">
        <v>66</v>
      </c>
    </row>
  </sheetData>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2AAD-5216-44D1-95FB-44CCC03CA004}">
  <sheetPr codeName="Sheet13"/>
  <dimension ref="B1:AH25"/>
  <sheetViews>
    <sheetView topLeftCell="C1" zoomScale="85" zoomScaleNormal="85" workbookViewId="0">
      <selection activeCell="M9" sqref="M9"/>
    </sheetView>
  </sheetViews>
  <sheetFormatPr defaultRowHeight="17.399999999999999" outlineLevelCol="1" x14ac:dyDescent="0.4"/>
  <cols>
    <col min="2" max="2" width="30.09765625" bestFit="1" customWidth="1"/>
    <col min="3" max="3" width="18.5" bestFit="1" customWidth="1"/>
    <col min="4" max="4" width="50.5" customWidth="1"/>
    <col min="5" max="5" width="10.5" bestFit="1" customWidth="1"/>
    <col min="6" max="6" width="12.5" bestFit="1" customWidth="1"/>
    <col min="7" max="7" width="7.8984375" bestFit="1" customWidth="1"/>
    <col min="8" max="8" width="7" bestFit="1" customWidth="1"/>
    <col min="9" max="9" width="5.19921875" bestFit="1" customWidth="1"/>
    <col min="10" max="10" width="14" bestFit="1" customWidth="1"/>
    <col min="11" max="22" width="9.8984375" customWidth="1" outlineLevel="1"/>
    <col min="23" max="23" width="11.5" customWidth="1" outlineLevel="1"/>
    <col min="24" max="32" width="11.5" bestFit="1" customWidth="1"/>
    <col min="33" max="33" width="14.19921875" bestFit="1" customWidth="1"/>
    <col min="34" max="34" width="12.5" bestFit="1" customWidth="1"/>
  </cols>
  <sheetData>
    <row r="1" spans="2:34" x14ac:dyDescent="0.4">
      <c r="B1" s="56" t="s">
        <v>97</v>
      </c>
    </row>
    <row r="2" spans="2:34" x14ac:dyDescent="0.4">
      <c r="B2" s="7"/>
      <c r="C2" s="8" t="s">
        <v>0</v>
      </c>
      <c r="D2" s="7"/>
      <c r="E2" s="7"/>
      <c r="F2" s="7"/>
      <c r="G2" s="7"/>
      <c r="H2" s="7"/>
      <c r="I2" s="7"/>
      <c r="J2" s="7" t="s">
        <v>1</v>
      </c>
      <c r="K2" s="9" t="s">
        <v>96</v>
      </c>
      <c r="L2" s="10"/>
      <c r="M2" s="10"/>
      <c r="N2" s="10"/>
      <c r="O2" s="10"/>
      <c r="P2" s="10"/>
      <c r="Q2" s="10"/>
      <c r="R2" s="10"/>
      <c r="S2" s="10"/>
      <c r="T2" s="10"/>
      <c r="U2" s="10"/>
      <c r="V2" s="10"/>
      <c r="W2" s="10"/>
      <c r="X2" s="10" t="s">
        <v>96</v>
      </c>
      <c r="Y2" s="10"/>
      <c r="Z2" s="10"/>
      <c r="AA2" s="10"/>
      <c r="AB2" s="10"/>
      <c r="AC2" s="10" t="s">
        <v>96</v>
      </c>
    </row>
    <row r="3" spans="2:34" ht="18" thickBot="1" x14ac:dyDescent="0.45">
      <c r="B3" s="11" t="s">
        <v>5</v>
      </c>
      <c r="C3" s="57" t="s">
        <v>6</v>
      </c>
      <c r="D3" s="58" t="s">
        <v>7</v>
      </c>
      <c r="E3" s="58" t="s">
        <v>8</v>
      </c>
      <c r="F3" s="58" t="s">
        <v>9</v>
      </c>
      <c r="G3" s="58" t="s">
        <v>10</v>
      </c>
      <c r="H3" s="58" t="s">
        <v>11</v>
      </c>
      <c r="I3" s="58" t="s">
        <v>98</v>
      </c>
      <c r="J3" s="59" t="s">
        <v>12</v>
      </c>
      <c r="K3" s="60">
        <v>2024.01</v>
      </c>
      <c r="L3" s="61">
        <v>2024.02</v>
      </c>
      <c r="M3" s="60">
        <v>2024.03</v>
      </c>
      <c r="N3" s="61">
        <v>2024.04</v>
      </c>
      <c r="O3" s="60">
        <v>2024.05</v>
      </c>
      <c r="P3" s="61">
        <v>2024.06</v>
      </c>
      <c r="Q3" s="60">
        <v>2024.07</v>
      </c>
      <c r="R3" s="61">
        <v>2024.08</v>
      </c>
      <c r="S3" s="60">
        <v>2024.09</v>
      </c>
      <c r="T3" s="62" t="s">
        <v>99</v>
      </c>
      <c r="U3" s="60">
        <v>2024.11</v>
      </c>
      <c r="V3" s="61">
        <v>2024.12</v>
      </c>
      <c r="W3" s="63">
        <v>2024</v>
      </c>
      <c r="X3" s="64" t="s">
        <v>100</v>
      </c>
      <c r="Y3" s="64" t="s">
        <v>101</v>
      </c>
      <c r="Z3" s="64" t="s">
        <v>102</v>
      </c>
      <c r="AA3" s="64" t="s">
        <v>103</v>
      </c>
      <c r="AB3" s="63">
        <v>2025</v>
      </c>
      <c r="AC3" s="63">
        <v>2026</v>
      </c>
      <c r="AD3" s="65" t="s">
        <v>104</v>
      </c>
      <c r="AE3" s="65" t="s">
        <v>105</v>
      </c>
      <c r="AG3" t="s">
        <v>106</v>
      </c>
      <c r="AH3" t="s">
        <v>107</v>
      </c>
    </row>
    <row r="4" spans="2:34" x14ac:dyDescent="0.4">
      <c r="B4" s="17" t="str">
        <f t="shared" ref="B4:B22" si="0">F4&amp;C4</f>
        <v>PFS상업3028801</v>
      </c>
      <c r="C4" s="66">
        <v>3028801</v>
      </c>
      <c r="D4" s="42" t="str">
        <f>IFERROR(VLOOKUP(C4,[8]품목정보!$C:$E,2,0),"")</f>
        <v>CT-P13 SC 27G</v>
      </c>
      <c r="E4" s="40" t="str">
        <f>IFERROR(VLOOKUP(C4,[8]품목정보!$C:$E,3,0),"")</f>
        <v>램시마SC</v>
      </c>
      <c r="F4" s="43" t="str">
        <f>IFERROR(VLOOKUP(C4,[8]품목정보!$C:$J,6,0),"")</f>
        <v>PFS상업</v>
      </c>
      <c r="G4" s="41">
        <v>100000</v>
      </c>
      <c r="H4" s="41" t="s">
        <v>13</v>
      </c>
      <c r="I4" s="41" t="s">
        <v>108</v>
      </c>
      <c r="J4" s="44">
        <v>90000</v>
      </c>
      <c r="K4" s="45"/>
      <c r="L4" s="45"/>
      <c r="M4" s="45">
        <v>1</v>
      </c>
      <c r="N4" s="45"/>
      <c r="O4" s="45"/>
      <c r="P4" s="45">
        <v>1</v>
      </c>
      <c r="Q4" s="45">
        <v>2</v>
      </c>
      <c r="R4" s="45"/>
      <c r="S4" s="45">
        <v>2</v>
      </c>
      <c r="T4" s="45"/>
      <c r="U4" s="45"/>
      <c r="V4" s="45"/>
      <c r="W4" s="46">
        <f>SUM(K4:V4)</f>
        <v>6</v>
      </c>
      <c r="X4" s="45">
        <v>1</v>
      </c>
      <c r="Y4" s="45"/>
      <c r="Z4" s="45"/>
      <c r="AA4" s="45"/>
      <c r="AB4" s="46">
        <f>SUM(X4:AA4)</f>
        <v>1</v>
      </c>
      <c r="AC4" s="67"/>
      <c r="AD4" s="68"/>
      <c r="AE4">
        <v>100000</v>
      </c>
    </row>
    <row r="5" spans="2:34" x14ac:dyDescent="0.4">
      <c r="B5" s="17" t="str">
        <f t="shared" si="0"/>
        <v>PFS상업3019001</v>
      </c>
      <c r="C5" s="69">
        <v>3019001</v>
      </c>
      <c r="D5" s="19" t="str">
        <f>IFERROR(VLOOKUP(C5,[8]품목정보!$C:$E,2,0),"")</f>
        <v>Remsima SC 120mg
램시마 SC 120밀리그램</v>
      </c>
      <c r="E5" s="17" t="str">
        <f>IFERROR(VLOOKUP(C5,[8]품목정보!$C:$E,3,0),"")</f>
        <v>램시마SC</v>
      </c>
      <c r="F5" s="20" t="str">
        <f>IFERROR(VLOOKUP(C5,[8]품목정보!$C:$J,6,0),"")</f>
        <v>PFS상업</v>
      </c>
      <c r="G5" s="18">
        <v>100000</v>
      </c>
      <c r="H5" s="18" t="s">
        <v>13</v>
      </c>
      <c r="I5" s="18" t="s">
        <v>108</v>
      </c>
      <c r="J5" s="21">
        <v>90000</v>
      </c>
      <c r="K5" s="70"/>
      <c r="L5" s="70"/>
      <c r="M5" s="70">
        <v>1</v>
      </c>
      <c r="N5" s="70"/>
      <c r="O5" s="70"/>
      <c r="P5" s="70"/>
      <c r="Q5" s="70">
        <v>2</v>
      </c>
      <c r="R5" s="70"/>
      <c r="S5" s="70">
        <v>8</v>
      </c>
      <c r="T5" s="70"/>
      <c r="U5" s="70"/>
      <c r="V5" s="70">
        <v>5</v>
      </c>
      <c r="W5" s="23">
        <f t="shared" ref="W5:W22" si="1">SUM(K5:V5)</f>
        <v>16</v>
      </c>
      <c r="X5" s="70">
        <f>3+5</f>
        <v>8</v>
      </c>
      <c r="Y5" s="70">
        <v>7</v>
      </c>
      <c r="Z5" s="70">
        <v>7</v>
      </c>
      <c r="AA5" s="70">
        <v>10</v>
      </c>
      <c r="AB5" s="23">
        <f t="shared" ref="AB5:AB22" si="2">SUM(X5:AA5)</f>
        <v>32</v>
      </c>
      <c r="AC5" s="71">
        <v>32</v>
      </c>
      <c r="AD5" s="68">
        <v>32</v>
      </c>
      <c r="AE5">
        <v>100000</v>
      </c>
      <c r="AF5" s="68">
        <f>AE5*AD5</f>
        <v>3200000</v>
      </c>
    </row>
    <row r="6" spans="2:34" x14ac:dyDescent="0.4">
      <c r="B6" s="17" t="str">
        <f t="shared" si="0"/>
        <v>PFS상업3019801</v>
      </c>
      <c r="C6" s="69">
        <v>3019801</v>
      </c>
      <c r="D6" s="19" t="str">
        <f>IFERROR(VLOOKUP(C6,[8]품목정보!$C:$E,2,0),"")</f>
        <v>CT-P17 40mg</v>
      </c>
      <c r="E6" s="17" t="str">
        <f>IFERROR(VLOOKUP(C6,[8]품목정보!$C:$E,3,0),"")</f>
        <v>유플라이마</v>
      </c>
      <c r="F6" s="20" t="str">
        <f>IFERROR(VLOOKUP(C6,[8]품목정보!$C:$J,6,0),"")</f>
        <v>PFS상업</v>
      </c>
      <c r="G6" s="18">
        <v>94000</v>
      </c>
      <c r="H6" s="18" t="s">
        <v>13</v>
      </c>
      <c r="I6" s="18" t="s">
        <v>108</v>
      </c>
      <c r="J6" s="21">
        <v>84600</v>
      </c>
      <c r="K6" s="70">
        <v>6</v>
      </c>
      <c r="L6" s="70">
        <v>1</v>
      </c>
      <c r="M6" s="70">
        <v>3</v>
      </c>
      <c r="N6" s="70">
        <v>5</v>
      </c>
      <c r="O6" s="70">
        <v>3</v>
      </c>
      <c r="P6" s="70">
        <v>4</v>
      </c>
      <c r="Q6" s="70">
        <v>1</v>
      </c>
      <c r="R6" s="70">
        <v>12</v>
      </c>
      <c r="S6" s="70"/>
      <c r="T6" s="70">
        <v>10</v>
      </c>
      <c r="U6" s="70"/>
      <c r="V6" s="70">
        <v>9</v>
      </c>
      <c r="W6" s="23">
        <f t="shared" si="1"/>
        <v>54</v>
      </c>
      <c r="X6" s="70">
        <f>4+13</f>
        <v>17</v>
      </c>
      <c r="Y6" s="70">
        <v>13</v>
      </c>
      <c r="Z6" s="70">
        <v>14</v>
      </c>
      <c r="AA6" s="70">
        <v>23</v>
      </c>
      <c r="AB6" s="23">
        <f t="shared" si="2"/>
        <v>67</v>
      </c>
      <c r="AC6" s="71">
        <v>72</v>
      </c>
      <c r="AD6">
        <v>72</v>
      </c>
      <c r="AE6">
        <v>94000</v>
      </c>
      <c r="AF6" s="68">
        <f t="shared" ref="AF6:AF13" si="3">AE6*AD6</f>
        <v>6768000</v>
      </c>
    </row>
    <row r="7" spans="2:34" x14ac:dyDescent="0.4">
      <c r="B7" s="17" t="str">
        <f t="shared" si="0"/>
        <v>PFS상업3019401</v>
      </c>
      <c r="C7" s="69">
        <v>3019401</v>
      </c>
      <c r="D7" s="19" t="str">
        <f>IFERROR(VLOOKUP(C7,[8]품목정보!$C:$E,2,0),"")</f>
        <v>CT-P17 80mg</v>
      </c>
      <c r="E7" s="17" t="str">
        <f>IFERROR(VLOOKUP(C7,[8]품목정보!$C:$E,3,0),"")</f>
        <v>유플라이마</v>
      </c>
      <c r="F7" s="20" t="str">
        <f>IFERROR(VLOOKUP(C7,[8]품목정보!$C:$J,6,0),"")</f>
        <v>PFS상업</v>
      </c>
      <c r="G7" s="18">
        <v>90000</v>
      </c>
      <c r="H7" s="18" t="s">
        <v>13</v>
      </c>
      <c r="I7" s="18" t="s">
        <v>108</v>
      </c>
      <c r="J7" s="21">
        <v>81000</v>
      </c>
      <c r="K7" s="70"/>
      <c r="L7" s="70"/>
      <c r="M7" s="70">
        <v>1</v>
      </c>
      <c r="N7" s="70"/>
      <c r="O7" s="70"/>
      <c r="P7" s="70"/>
      <c r="Q7" s="70">
        <v>1</v>
      </c>
      <c r="R7" s="70"/>
      <c r="S7" s="70"/>
      <c r="T7" s="70"/>
      <c r="U7" s="70"/>
      <c r="V7" s="70">
        <v>2</v>
      </c>
      <c r="W7" s="23">
        <f t="shared" si="1"/>
        <v>4</v>
      </c>
      <c r="X7" s="70">
        <f>1+2</f>
        <v>3</v>
      </c>
      <c r="Y7" s="70"/>
      <c r="Z7" s="70"/>
      <c r="AA7" s="70"/>
      <c r="AB7" s="23">
        <f t="shared" si="2"/>
        <v>3</v>
      </c>
      <c r="AC7" s="71">
        <v>5</v>
      </c>
      <c r="AD7">
        <v>5</v>
      </c>
      <c r="AE7">
        <v>90000</v>
      </c>
      <c r="AF7" s="68">
        <f t="shared" si="3"/>
        <v>450000</v>
      </c>
    </row>
    <row r="8" spans="2:34" x14ac:dyDescent="0.4">
      <c r="B8" s="24" t="str">
        <f t="shared" si="0"/>
        <v>PFS상업3027501</v>
      </c>
      <c r="C8" s="72">
        <v>3027501</v>
      </c>
      <c r="D8" s="26" t="str">
        <f>IFERROR(VLOOKUP(C8,[8]품목정보!$C:$E,2,0),"")</f>
        <v>CT-P39 75mg</v>
      </c>
      <c r="E8" s="24" t="str">
        <f>IFERROR(VLOOKUP(C8,[8]품목정보!$C:$E,3,0),"")</f>
        <v>CT-P39</v>
      </c>
      <c r="F8" s="27" t="str">
        <f>IFERROR(VLOOKUP(C8,[8]품목정보!$C:$J,6,0),"")</f>
        <v>PFS상업</v>
      </c>
      <c r="G8" s="25">
        <v>30000</v>
      </c>
      <c r="H8" s="25" t="s">
        <v>13</v>
      </c>
      <c r="I8" s="25" t="s">
        <v>108</v>
      </c>
      <c r="J8" s="28">
        <v>27000</v>
      </c>
      <c r="K8" s="73"/>
      <c r="L8" s="73"/>
      <c r="M8" s="73"/>
      <c r="N8" s="73">
        <v>1</v>
      </c>
      <c r="O8" s="73"/>
      <c r="P8" s="73"/>
      <c r="Q8" s="73"/>
      <c r="R8" s="73"/>
      <c r="S8" s="73"/>
      <c r="T8" s="73"/>
      <c r="U8" s="73"/>
      <c r="V8" s="73"/>
      <c r="W8" s="30">
        <f t="shared" si="1"/>
        <v>1</v>
      </c>
      <c r="X8" s="73"/>
      <c r="Y8" s="73"/>
      <c r="Z8" s="73">
        <v>1</v>
      </c>
      <c r="AA8" s="73">
        <v>1</v>
      </c>
      <c r="AB8" s="30">
        <f t="shared" si="2"/>
        <v>2</v>
      </c>
      <c r="AC8" s="74">
        <v>5</v>
      </c>
      <c r="AD8">
        <v>5</v>
      </c>
      <c r="AE8">
        <v>23000</v>
      </c>
      <c r="AF8" s="68">
        <f t="shared" si="3"/>
        <v>115000</v>
      </c>
    </row>
    <row r="9" spans="2:34" s="85" customFormat="1" x14ac:dyDescent="0.4">
      <c r="B9" s="75" t="str">
        <f t="shared" si="0"/>
        <v>PFS상업3027601</v>
      </c>
      <c r="C9" s="76">
        <v>3027601</v>
      </c>
      <c r="D9" s="77" t="str">
        <f>IFERROR(VLOOKUP(C9,[8]품목정보!$C:$E,2,0),"")</f>
        <v>CT-P39 150mg</v>
      </c>
      <c r="E9" s="75" t="str">
        <f>IFERROR(VLOOKUP(C9,[8]품목정보!$C:$E,3,0),"")</f>
        <v>CT-P39</v>
      </c>
      <c r="F9" s="78" t="str">
        <f>IFERROR(VLOOKUP(C9,[8]품목정보!$C:$J,6,0),"")</f>
        <v>PFS상업</v>
      </c>
      <c r="G9" s="79">
        <v>15000</v>
      </c>
      <c r="H9" s="79" t="s">
        <v>13</v>
      </c>
      <c r="I9" s="79" t="s">
        <v>108</v>
      </c>
      <c r="J9" s="80">
        <v>13500</v>
      </c>
      <c r="K9" s="81"/>
      <c r="L9" s="81"/>
      <c r="M9" s="81">
        <v>3</v>
      </c>
      <c r="N9" s="81"/>
      <c r="O9" s="81">
        <v>2</v>
      </c>
      <c r="P9" s="81"/>
      <c r="Q9" s="81">
        <v>2</v>
      </c>
      <c r="R9" s="81"/>
      <c r="S9" s="81">
        <v>2</v>
      </c>
      <c r="T9" s="81"/>
      <c r="U9" s="81"/>
      <c r="V9" s="81"/>
      <c r="W9" s="82">
        <f t="shared" si="1"/>
        <v>9</v>
      </c>
      <c r="X9" s="81">
        <v>2</v>
      </c>
      <c r="Y9" s="81">
        <v>5</v>
      </c>
      <c r="Z9" s="81">
        <v>12</v>
      </c>
      <c r="AA9" s="81">
        <v>14</v>
      </c>
      <c r="AB9" s="82">
        <f t="shared" si="2"/>
        <v>33</v>
      </c>
      <c r="AC9" s="83">
        <v>87</v>
      </c>
      <c r="AD9" s="84">
        <v>10</v>
      </c>
      <c r="AE9" s="85">
        <v>103500</v>
      </c>
      <c r="AF9" s="84">
        <f t="shared" si="3"/>
        <v>1035000</v>
      </c>
      <c r="AG9" s="86">
        <f>AC9*J9</f>
        <v>1174500</v>
      </c>
      <c r="AH9" s="86">
        <f>AF9-AG9</f>
        <v>-139500</v>
      </c>
    </row>
    <row r="10" spans="2:34" x14ac:dyDescent="0.4">
      <c r="B10" s="24" t="str">
        <f t="shared" si="0"/>
        <v>PFS상업3027301</v>
      </c>
      <c r="C10" s="72">
        <v>3027301</v>
      </c>
      <c r="D10" s="26" t="str">
        <f>IFERROR(VLOOKUP(C10,[8]품목정보!$C:$E,2,0),"")</f>
        <v>CT-P43 45mg</v>
      </c>
      <c r="E10" s="24" t="str">
        <f>IFERROR(VLOOKUP(C10,[8]품목정보!$C:$E,3,0),"")</f>
        <v>CT-P43</v>
      </c>
      <c r="F10" s="27" t="str">
        <f>IFERROR(VLOOKUP(C10,[8]품목정보!$C:$J,6,0),"")</f>
        <v>PFS상업</v>
      </c>
      <c r="G10" s="25">
        <v>27000</v>
      </c>
      <c r="H10" s="25" t="s">
        <v>13</v>
      </c>
      <c r="I10" s="25" t="s">
        <v>108</v>
      </c>
      <c r="J10" s="28">
        <v>24300</v>
      </c>
      <c r="K10" s="73"/>
      <c r="L10" s="73"/>
      <c r="M10" s="73"/>
      <c r="N10" s="73"/>
      <c r="O10" s="73"/>
      <c r="P10" s="73"/>
      <c r="Q10" s="73"/>
      <c r="R10" s="73"/>
      <c r="S10" s="73"/>
      <c r="T10" s="73"/>
      <c r="U10" s="73"/>
      <c r="V10" s="73"/>
      <c r="W10" s="30">
        <f t="shared" si="1"/>
        <v>0</v>
      </c>
      <c r="X10" s="73"/>
      <c r="Y10" s="73"/>
      <c r="Z10" s="73"/>
      <c r="AA10" s="73"/>
      <c r="AB10" s="30">
        <f t="shared" si="2"/>
        <v>0</v>
      </c>
      <c r="AC10" s="74">
        <v>3</v>
      </c>
      <c r="AD10">
        <v>3</v>
      </c>
      <c r="AE10">
        <v>20000</v>
      </c>
      <c r="AF10" s="68">
        <f t="shared" si="3"/>
        <v>60000</v>
      </c>
      <c r="AG10" s="5"/>
      <c r="AH10" s="5"/>
    </row>
    <row r="11" spans="2:34" x14ac:dyDescent="0.4">
      <c r="B11" s="24" t="str">
        <f t="shared" si="0"/>
        <v>PFS상업3027401</v>
      </c>
      <c r="C11" s="72">
        <v>3027401</v>
      </c>
      <c r="D11" s="26" t="str">
        <f>IFERROR(VLOOKUP(C11,[8]품목정보!$C:$E,2,0),"")</f>
        <v>CT-P43 90mg</v>
      </c>
      <c r="E11" s="24" t="str">
        <f>IFERROR(VLOOKUP(C11,[8]품목정보!$C:$E,3,0),"")</f>
        <v>CT-P43</v>
      </c>
      <c r="F11" s="27" t="str">
        <f>IFERROR(VLOOKUP(C11,[8]품목정보!$C:$J,6,0),"")</f>
        <v>PFS상업</v>
      </c>
      <c r="G11" s="25">
        <v>14000</v>
      </c>
      <c r="H11" s="25" t="s">
        <v>13</v>
      </c>
      <c r="I11" s="25" t="s">
        <v>108</v>
      </c>
      <c r="J11" s="28">
        <v>12600</v>
      </c>
      <c r="K11" s="73"/>
      <c r="L11" s="73"/>
      <c r="M11" s="73"/>
      <c r="N11" s="73"/>
      <c r="O11" s="73">
        <v>1</v>
      </c>
      <c r="P11" s="73"/>
      <c r="Q11" s="73"/>
      <c r="R11" s="73"/>
      <c r="S11" s="73"/>
      <c r="T11" s="73"/>
      <c r="U11" s="73">
        <v>4</v>
      </c>
      <c r="V11" s="73"/>
      <c r="W11" s="30">
        <f t="shared" si="1"/>
        <v>5</v>
      </c>
      <c r="X11" s="73">
        <v>2</v>
      </c>
      <c r="Y11" s="73">
        <v>4</v>
      </c>
      <c r="Z11" s="73"/>
      <c r="AA11" s="73"/>
      <c r="AB11" s="30">
        <f t="shared" si="2"/>
        <v>6</v>
      </c>
      <c r="AC11" s="74">
        <v>10</v>
      </c>
      <c r="AD11">
        <v>10</v>
      </c>
      <c r="AE11">
        <v>12000</v>
      </c>
      <c r="AF11" s="68">
        <f t="shared" si="3"/>
        <v>120000</v>
      </c>
      <c r="AG11" s="5"/>
      <c r="AH11" s="5"/>
    </row>
    <row r="12" spans="2:34" s="85" customFormat="1" x14ac:dyDescent="0.4">
      <c r="B12" s="75" t="str">
        <f t="shared" si="0"/>
        <v>PFS상업3033301</v>
      </c>
      <c r="C12" s="76">
        <v>3033301</v>
      </c>
      <c r="D12" s="77" t="str">
        <f>IFERROR(VLOOKUP(C12,[8]품목정보!$C:$E,2,0),"")</f>
        <v>CT-P41 60mg</v>
      </c>
      <c r="E12" s="75" t="str">
        <f>IFERROR(VLOOKUP(C12,[8]품목정보!$C:$E,3,0),"")</f>
        <v>프롤리아</v>
      </c>
      <c r="F12" s="78" t="str">
        <f>IFERROR(VLOOKUP(C12,[8]품목정보!$C:$J,6,0),"")</f>
        <v>PFS상업</v>
      </c>
      <c r="G12" s="79">
        <v>40000</v>
      </c>
      <c r="H12" s="79" t="s">
        <v>13</v>
      </c>
      <c r="I12" s="79" t="s">
        <v>108</v>
      </c>
      <c r="J12" s="80">
        <v>36000</v>
      </c>
      <c r="K12" s="81"/>
      <c r="L12" s="81"/>
      <c r="M12" s="81"/>
      <c r="N12" s="81"/>
      <c r="O12" s="81"/>
      <c r="P12" s="81"/>
      <c r="Q12" s="81"/>
      <c r="R12" s="81"/>
      <c r="S12" s="81"/>
      <c r="T12" s="81"/>
      <c r="U12" s="81"/>
      <c r="V12" s="81"/>
      <c r="W12" s="82">
        <f t="shared" si="1"/>
        <v>0</v>
      </c>
      <c r="X12" s="81">
        <v>1</v>
      </c>
      <c r="Y12" s="81">
        <v>2</v>
      </c>
      <c r="Z12" s="81"/>
      <c r="AA12" s="81"/>
      <c r="AB12" s="82">
        <f t="shared" si="2"/>
        <v>3</v>
      </c>
      <c r="AC12" s="83">
        <v>26</v>
      </c>
      <c r="AD12" s="85">
        <v>8</v>
      </c>
      <c r="AE12" s="85">
        <v>97500</v>
      </c>
      <c r="AF12" s="84">
        <f t="shared" si="3"/>
        <v>780000</v>
      </c>
      <c r="AG12" s="86">
        <f>AC12*J12</f>
        <v>936000</v>
      </c>
      <c r="AH12" s="86">
        <f>AF12-AG12</f>
        <v>-156000</v>
      </c>
    </row>
    <row r="13" spans="2:34" ht="18" thickBot="1" x14ac:dyDescent="0.45">
      <c r="B13" s="24" t="str">
        <f t="shared" si="0"/>
        <v>PFS상업3031601</v>
      </c>
      <c r="C13" s="87">
        <v>3031601</v>
      </c>
      <c r="D13" s="88" t="str">
        <f>IFERROR(VLOOKUP(C13,[8]품목정보!$C:$E,2,0),"")</f>
        <v>CT-P47 162mg</v>
      </c>
      <c r="E13" s="89" t="str">
        <f>IFERROR(VLOOKUP(C13,[8]품목정보!$C:$E,3,0),"")</f>
        <v>악템라</v>
      </c>
      <c r="F13" s="90" t="str">
        <f>IFERROR(VLOOKUP(C13,[8]품목정보!$C:$J,6,0),"")</f>
        <v>PFS상업</v>
      </c>
      <c r="G13" s="91">
        <v>31000</v>
      </c>
      <c r="H13" s="91" t="s">
        <v>13</v>
      </c>
      <c r="I13" s="91" t="s">
        <v>108</v>
      </c>
      <c r="J13" s="92">
        <v>27900</v>
      </c>
      <c r="K13" s="93"/>
      <c r="L13" s="93"/>
      <c r="M13" s="93"/>
      <c r="N13" s="93"/>
      <c r="O13" s="93"/>
      <c r="P13" s="93"/>
      <c r="Q13" s="93"/>
      <c r="R13" s="93"/>
      <c r="S13" s="93"/>
      <c r="T13" s="93"/>
      <c r="U13" s="93"/>
      <c r="V13" s="93"/>
      <c r="W13" s="94">
        <f t="shared" si="1"/>
        <v>0</v>
      </c>
      <c r="X13" s="93">
        <v>1</v>
      </c>
      <c r="Y13" s="93"/>
      <c r="Z13" s="93"/>
      <c r="AA13" s="93"/>
      <c r="AB13" s="94">
        <f t="shared" si="2"/>
        <v>1</v>
      </c>
      <c r="AC13" s="95">
        <v>9</v>
      </c>
      <c r="AD13">
        <v>9</v>
      </c>
      <c r="AE13">
        <v>25000</v>
      </c>
      <c r="AF13" s="68">
        <f t="shared" si="3"/>
        <v>225000</v>
      </c>
    </row>
    <row r="14" spans="2:34" x14ac:dyDescent="0.4">
      <c r="B14" s="24" t="str">
        <f t="shared" si="0"/>
        <v>PFS상업3018708</v>
      </c>
      <c r="C14" s="25">
        <v>3018708</v>
      </c>
      <c r="D14" s="26" t="str">
        <f>IFERROR(VLOOKUP(C14,[8]품목정보!$C:$E,2,0),"")</f>
        <v>램시마 SC 120밀리그램 Remsima SC 120mg _AI조립</v>
      </c>
      <c r="E14" s="24" t="str">
        <f>IFERROR(VLOOKUP(C14,[8]품목정보!$C:$E,3,0),"")</f>
        <v>램시마SC</v>
      </c>
      <c r="F14" s="27" t="str">
        <f>IFERROR(VLOOKUP(C14,[8]품목정보!$C:$J,6,0),"")</f>
        <v>PFS상업</v>
      </c>
      <c r="G14" s="25">
        <v>100000</v>
      </c>
      <c r="H14" s="25" t="s">
        <v>13</v>
      </c>
      <c r="I14" s="25" t="s">
        <v>108</v>
      </c>
      <c r="J14" s="28">
        <v>90000</v>
      </c>
      <c r="K14" s="29"/>
      <c r="L14" s="29"/>
      <c r="M14" s="29"/>
      <c r="N14" s="29">
        <v>1</v>
      </c>
      <c r="O14" s="29"/>
      <c r="P14" s="29"/>
      <c r="Q14" s="29"/>
      <c r="R14" s="29">
        <v>2</v>
      </c>
      <c r="S14" s="29">
        <v>6</v>
      </c>
      <c r="T14" s="29"/>
      <c r="U14" s="29">
        <v>2</v>
      </c>
      <c r="V14" s="29"/>
      <c r="W14" s="30">
        <f t="shared" si="1"/>
        <v>11</v>
      </c>
      <c r="X14" s="29">
        <v>8</v>
      </c>
      <c r="Y14" s="29">
        <v>2</v>
      </c>
      <c r="Z14" s="29">
        <v>11</v>
      </c>
      <c r="AA14" s="29">
        <v>7</v>
      </c>
      <c r="AB14" s="30">
        <f t="shared" si="2"/>
        <v>28</v>
      </c>
      <c r="AC14" s="96">
        <v>29</v>
      </c>
      <c r="AD14" s="68"/>
    </row>
    <row r="15" spans="2:34" x14ac:dyDescent="0.4">
      <c r="B15" s="24" t="str">
        <f t="shared" si="0"/>
        <v>PFS상업3028803</v>
      </c>
      <c r="C15" s="25">
        <v>3028803</v>
      </c>
      <c r="D15" s="26" t="str">
        <f>IFERROR(VLOOKUP(C15,[8]품목정보!$C:$E,2,0),"")</f>
        <v>CT-P13 SC 27G 부적합품</v>
      </c>
      <c r="E15" s="24" t="str">
        <f>IFERROR(VLOOKUP(C15,[8]품목정보!$C:$E,3,0),"")</f>
        <v>램시마SC</v>
      </c>
      <c r="F15" s="27" t="str">
        <f>IFERROR(VLOOKUP(C15,[8]품목정보!$C:$J,6,0),"")</f>
        <v>PFS상업</v>
      </c>
      <c r="G15" s="25">
        <v>100000</v>
      </c>
      <c r="H15" s="25" t="s">
        <v>13</v>
      </c>
      <c r="I15" s="25" t="s">
        <v>108</v>
      </c>
      <c r="J15" s="28">
        <v>90000</v>
      </c>
      <c r="K15" s="29"/>
      <c r="L15" s="29"/>
      <c r="M15" s="29"/>
      <c r="N15" s="29">
        <v>1</v>
      </c>
      <c r="O15" s="29"/>
      <c r="P15" s="29">
        <v>1</v>
      </c>
      <c r="Q15" s="29"/>
      <c r="R15" s="29">
        <v>2</v>
      </c>
      <c r="S15" s="29"/>
      <c r="T15" s="29">
        <v>2</v>
      </c>
      <c r="U15" s="29"/>
      <c r="V15" s="29"/>
      <c r="W15" s="30">
        <f t="shared" si="1"/>
        <v>6</v>
      </c>
      <c r="X15" s="29">
        <v>0</v>
      </c>
      <c r="Y15" s="29">
        <v>0</v>
      </c>
      <c r="Z15" s="29">
        <v>0</v>
      </c>
      <c r="AA15" s="29">
        <v>0</v>
      </c>
      <c r="AB15" s="30">
        <f t="shared" si="2"/>
        <v>0</v>
      </c>
      <c r="AC15" s="96"/>
    </row>
    <row r="16" spans="2:34" x14ac:dyDescent="0.4">
      <c r="B16" s="24" t="str">
        <f t="shared" si="0"/>
        <v>PFS상업3019905</v>
      </c>
      <c r="C16" s="25">
        <v>3019905</v>
      </c>
      <c r="D16" s="26" t="str">
        <f>IFERROR(VLOOKUP(C16,[8]품목정보!$C:$E,2,0),"")</f>
        <v>CT-P17 40mg Auto Injector 조립</v>
      </c>
      <c r="E16" s="24" t="str">
        <f>IFERROR(VLOOKUP(C16,[8]품목정보!$C:$E,3,0),"")</f>
        <v>유플라이마</v>
      </c>
      <c r="F16" s="27" t="str">
        <f>IFERROR(VLOOKUP(C16,[8]품목정보!$C:$J,6,0),"")</f>
        <v>PFS상업</v>
      </c>
      <c r="G16" s="25">
        <v>94000</v>
      </c>
      <c r="H16" s="25" t="s">
        <v>13</v>
      </c>
      <c r="I16" s="25" t="s">
        <v>108</v>
      </c>
      <c r="J16" s="28">
        <v>84600</v>
      </c>
      <c r="K16" s="29">
        <v>4</v>
      </c>
      <c r="L16" s="29"/>
      <c r="M16" s="29">
        <v>4</v>
      </c>
      <c r="N16" s="29">
        <v>1</v>
      </c>
      <c r="O16" s="29">
        <v>4</v>
      </c>
      <c r="P16" s="29">
        <v>4</v>
      </c>
      <c r="Q16" s="29">
        <v>3</v>
      </c>
      <c r="R16" s="29">
        <v>4</v>
      </c>
      <c r="S16" s="29">
        <v>2</v>
      </c>
      <c r="T16" s="29">
        <v>5</v>
      </c>
      <c r="U16" s="29">
        <v>7</v>
      </c>
      <c r="V16" s="29">
        <v>7</v>
      </c>
      <c r="W16" s="30">
        <f t="shared" si="1"/>
        <v>45</v>
      </c>
      <c r="X16" s="29">
        <f>6+7</f>
        <v>13</v>
      </c>
      <c r="Y16" s="29">
        <v>19</v>
      </c>
      <c r="Z16" s="29">
        <v>12</v>
      </c>
      <c r="AA16" s="29">
        <v>13</v>
      </c>
      <c r="AB16" s="30">
        <f t="shared" si="2"/>
        <v>57</v>
      </c>
      <c r="AC16" s="96">
        <v>65</v>
      </c>
      <c r="AD16" s="68"/>
    </row>
    <row r="17" spans="2:29" x14ac:dyDescent="0.4">
      <c r="B17" s="24" t="str">
        <f t="shared" si="0"/>
        <v>PFS상업3019506</v>
      </c>
      <c r="C17" s="25">
        <v>3019506</v>
      </c>
      <c r="D17" s="26" t="str">
        <f>IFERROR(VLOOKUP(C17,[8]품목정보!$C:$E,2,0),"")</f>
        <v>CT-P17 80mg 자동 조립 EU</v>
      </c>
      <c r="E17" s="24" t="str">
        <f>IFERROR(VLOOKUP(C17,[8]품목정보!$C:$E,3,0),"")</f>
        <v>유플라이마</v>
      </c>
      <c r="F17" s="27" t="str">
        <f>IFERROR(VLOOKUP(C17,[8]품목정보!$C:$J,6,0),"")</f>
        <v>PFS상업</v>
      </c>
      <c r="G17" s="25">
        <v>90000</v>
      </c>
      <c r="H17" s="25" t="s">
        <v>13</v>
      </c>
      <c r="I17" s="25" t="s">
        <v>108</v>
      </c>
      <c r="J17" s="28">
        <v>81000</v>
      </c>
      <c r="K17" s="29"/>
      <c r="L17" s="29"/>
      <c r="M17" s="29"/>
      <c r="N17" s="29">
        <v>1</v>
      </c>
      <c r="O17" s="29"/>
      <c r="P17" s="29"/>
      <c r="Q17" s="29">
        <v>1</v>
      </c>
      <c r="R17" s="29"/>
      <c r="S17" s="29"/>
      <c r="T17" s="29"/>
      <c r="U17" s="29"/>
      <c r="V17" s="29">
        <v>2</v>
      </c>
      <c r="W17" s="30">
        <f t="shared" si="1"/>
        <v>4</v>
      </c>
      <c r="X17" s="29">
        <v>2</v>
      </c>
      <c r="Y17" s="29">
        <v>1</v>
      </c>
      <c r="Z17" s="29">
        <v>0</v>
      </c>
      <c r="AA17" s="29">
        <v>1</v>
      </c>
      <c r="AB17" s="30">
        <f t="shared" si="2"/>
        <v>4</v>
      </c>
      <c r="AC17" s="96">
        <v>5</v>
      </c>
    </row>
    <row r="18" spans="2:29" hidden="1" x14ac:dyDescent="0.4">
      <c r="B18" s="24" t="str">
        <f t="shared" si="0"/>
        <v>PFS상업3018704</v>
      </c>
      <c r="C18" s="25">
        <v>3018704</v>
      </c>
      <c r="D18" s="26" t="str">
        <f>IFERROR(VLOOKUP(C18,[8]품목정보!$C:$E,2,0),"")</f>
        <v>램시마 SC 120밀리그램 (EU) Remsima SC 120mg (EU) AI 6PACK</v>
      </c>
      <c r="E18" s="24" t="str">
        <f>IFERROR(VLOOKUP(C18,[8]품목정보!$C:$E,3,0),"")</f>
        <v>램시마SC</v>
      </c>
      <c r="F18" s="27" t="str">
        <f>IFERROR(VLOOKUP(C18,[8]품목정보!$C:$J,6,0),"")</f>
        <v>PFS상업</v>
      </c>
      <c r="G18" s="25">
        <v>6</v>
      </c>
      <c r="H18" s="25" t="s">
        <v>13</v>
      </c>
      <c r="I18" s="25" t="s">
        <v>108</v>
      </c>
      <c r="J18" s="28"/>
      <c r="K18" s="29"/>
      <c r="L18" s="29"/>
      <c r="M18" s="29"/>
      <c r="N18" s="29"/>
      <c r="O18" s="29"/>
      <c r="P18" s="29"/>
      <c r="Q18" s="29"/>
      <c r="R18" s="29"/>
      <c r="S18" s="29"/>
      <c r="T18" s="29"/>
      <c r="U18" s="29"/>
      <c r="V18" s="29"/>
      <c r="W18" s="30">
        <f t="shared" si="1"/>
        <v>0</v>
      </c>
      <c r="X18" s="29"/>
      <c r="Y18" s="29"/>
      <c r="Z18" s="29"/>
      <c r="AA18" s="29"/>
      <c r="AB18" s="30">
        <f t="shared" si="2"/>
        <v>0</v>
      </c>
      <c r="AC18" s="96"/>
    </row>
    <row r="19" spans="2:29" hidden="1" x14ac:dyDescent="0.4">
      <c r="B19" s="24" t="str">
        <f t="shared" si="0"/>
        <v>PFS상업3019904</v>
      </c>
      <c r="C19" s="25">
        <v>3019904</v>
      </c>
      <c r="D19" s="26" t="str">
        <f>IFERROR(VLOOKUP(C19,[8]품목정보!$C:$E,2,0),"")</f>
        <v>CT-P17 40mg AI 6PACK</v>
      </c>
      <c r="E19" s="24" t="str">
        <f>IFERROR(VLOOKUP(C19,[8]품목정보!$C:$E,3,0),"")</f>
        <v>유플라이마</v>
      </c>
      <c r="F19" s="27" t="str">
        <f>IFERROR(VLOOKUP(C19,[8]품목정보!$C:$J,6,0),"")</f>
        <v>PFS상업</v>
      </c>
      <c r="G19" s="25">
        <v>6</v>
      </c>
      <c r="H19" s="25" t="s">
        <v>13</v>
      </c>
      <c r="I19" s="25" t="s">
        <v>108</v>
      </c>
      <c r="J19" s="28"/>
      <c r="K19" s="29"/>
      <c r="L19" s="29"/>
      <c r="M19" s="29"/>
      <c r="N19" s="29"/>
      <c r="O19" s="29"/>
      <c r="P19" s="29"/>
      <c r="Q19" s="29"/>
      <c r="R19" s="29"/>
      <c r="S19" s="29"/>
      <c r="T19" s="29"/>
      <c r="U19" s="29"/>
      <c r="V19" s="29"/>
      <c r="W19" s="30">
        <f t="shared" si="1"/>
        <v>0</v>
      </c>
      <c r="X19" s="29"/>
      <c r="Y19" s="29"/>
      <c r="Z19" s="29"/>
      <c r="AA19" s="29"/>
      <c r="AB19" s="30">
        <f t="shared" si="2"/>
        <v>0</v>
      </c>
      <c r="AC19" s="96"/>
    </row>
    <row r="20" spans="2:29" hidden="1" x14ac:dyDescent="0.4">
      <c r="B20" s="24" t="str">
        <f t="shared" si="0"/>
        <v>PFS상업3020103</v>
      </c>
      <c r="C20" s="25">
        <v>3020103</v>
      </c>
      <c r="D20" s="26" t="str">
        <f>IFERROR(VLOOKUP(C20,[8]품목정보!$C:$E,2,0),"")</f>
        <v>CT-P17 40mg PFS-S 4PACK</v>
      </c>
      <c r="E20" s="24" t="str">
        <f>IFERROR(VLOOKUP(C20,[8]품목정보!$C:$E,3,0),"")</f>
        <v>유플라이마</v>
      </c>
      <c r="F20" s="27" t="str">
        <f>IFERROR(VLOOKUP(C20,[8]품목정보!$C:$J,6,0),"")</f>
        <v>PFS상업</v>
      </c>
      <c r="G20" s="25">
        <v>4</v>
      </c>
      <c r="H20" s="25" t="s">
        <v>13</v>
      </c>
      <c r="I20" s="25" t="s">
        <v>108</v>
      </c>
      <c r="J20" s="28"/>
      <c r="K20" s="29"/>
      <c r="L20" s="29"/>
      <c r="M20" s="29"/>
      <c r="N20" s="29"/>
      <c r="O20" s="29"/>
      <c r="P20" s="29"/>
      <c r="Q20" s="29"/>
      <c r="R20" s="29"/>
      <c r="S20" s="29"/>
      <c r="T20" s="29"/>
      <c r="U20" s="29"/>
      <c r="V20" s="29"/>
      <c r="W20" s="30">
        <f t="shared" si="1"/>
        <v>0</v>
      </c>
      <c r="X20" s="29"/>
      <c r="Y20" s="29"/>
      <c r="Z20" s="29"/>
      <c r="AA20" s="29"/>
      <c r="AB20" s="30">
        <f t="shared" si="2"/>
        <v>0</v>
      </c>
      <c r="AC20" s="96"/>
    </row>
    <row r="21" spans="2:29" hidden="1" x14ac:dyDescent="0.4">
      <c r="B21" s="24" t="str">
        <f t="shared" si="0"/>
        <v>PFS상업3019504</v>
      </c>
      <c r="C21" s="25">
        <v>3019504</v>
      </c>
      <c r="D21" s="26" t="str">
        <f>IFERROR(VLOOKUP(C21,[8]품목정보!$C:$E,2,0),"")</f>
        <v>CT-P17 80mg AI 6PACK</v>
      </c>
      <c r="E21" s="24" t="str">
        <f>IFERROR(VLOOKUP(C21,[8]품목정보!$C:$E,3,0),"")</f>
        <v>유플라이마</v>
      </c>
      <c r="F21" s="27" t="str">
        <f>IFERROR(VLOOKUP(C21,[8]품목정보!$C:$J,6,0),"")</f>
        <v>PFS상업</v>
      </c>
      <c r="G21" s="25">
        <v>6</v>
      </c>
      <c r="H21" s="25" t="s">
        <v>13</v>
      </c>
      <c r="I21" s="25" t="s">
        <v>108</v>
      </c>
      <c r="J21" s="28"/>
      <c r="K21" s="29"/>
      <c r="L21" s="29"/>
      <c r="M21" s="29"/>
      <c r="N21" s="29"/>
      <c r="O21" s="29"/>
      <c r="P21" s="29"/>
      <c r="Q21" s="29"/>
      <c r="R21" s="29"/>
      <c r="S21" s="29"/>
      <c r="T21" s="29"/>
      <c r="U21" s="29"/>
      <c r="V21" s="29"/>
      <c r="W21" s="30">
        <f t="shared" si="1"/>
        <v>0</v>
      </c>
      <c r="X21" s="29"/>
      <c r="Y21" s="29"/>
      <c r="Z21" s="29"/>
      <c r="AA21" s="29"/>
      <c r="AB21" s="30">
        <f t="shared" si="2"/>
        <v>0</v>
      </c>
      <c r="AC21" s="96"/>
    </row>
    <row r="22" spans="2:29" hidden="1" x14ac:dyDescent="0.4">
      <c r="B22" s="24" t="str">
        <f t="shared" si="0"/>
        <v>PFS상업3019603</v>
      </c>
      <c r="C22" s="25">
        <v>3019603</v>
      </c>
      <c r="D22" s="26" t="str">
        <f>IFERROR(VLOOKUP(C22,[8]품목정보!$C:$E,2,0),"")</f>
        <v>CT-P17 80mg PFS 4PACK</v>
      </c>
      <c r="E22" s="24" t="str">
        <f>IFERROR(VLOOKUP(C22,[8]품목정보!$C:$E,3,0),"")</f>
        <v>유플라이마</v>
      </c>
      <c r="F22" s="27" t="str">
        <f>IFERROR(VLOOKUP(C22,[8]품목정보!$C:$J,6,0),"")</f>
        <v>PFS상업</v>
      </c>
      <c r="G22" s="25">
        <v>4</v>
      </c>
      <c r="H22" s="25" t="s">
        <v>13</v>
      </c>
      <c r="I22" s="25" t="s">
        <v>108</v>
      </c>
      <c r="J22" s="28"/>
      <c r="K22" s="29"/>
      <c r="L22" s="29"/>
      <c r="M22" s="29"/>
      <c r="N22" s="29"/>
      <c r="O22" s="29"/>
      <c r="P22" s="29"/>
      <c r="Q22" s="29"/>
      <c r="R22" s="29"/>
      <c r="S22" s="29"/>
      <c r="T22" s="29"/>
      <c r="U22" s="29"/>
      <c r="V22" s="29"/>
      <c r="W22" s="30">
        <f t="shared" si="1"/>
        <v>0</v>
      </c>
      <c r="X22" s="29"/>
      <c r="Y22" s="29"/>
      <c r="Z22" s="29"/>
      <c r="AA22" s="29"/>
      <c r="AB22" s="30">
        <f t="shared" si="2"/>
        <v>0</v>
      </c>
      <c r="AC22" s="96"/>
    </row>
    <row r="24" spans="2:29" x14ac:dyDescent="0.4">
      <c r="K24" s="68"/>
      <c r="L24" s="68"/>
      <c r="M24" s="68"/>
      <c r="N24" s="68"/>
      <c r="O24" s="68"/>
      <c r="P24" s="68"/>
      <c r="Q24" s="68"/>
      <c r="R24" s="68"/>
      <c r="S24" s="68"/>
      <c r="T24" s="68"/>
      <c r="U24" s="68"/>
      <c r="V24" s="68"/>
    </row>
    <row r="25" spans="2:29" x14ac:dyDescent="0.4">
      <c r="K25">
        <v>1</v>
      </c>
      <c r="L25">
        <v>9</v>
      </c>
      <c r="M25">
        <v>6</v>
      </c>
      <c r="N25">
        <v>6</v>
      </c>
      <c r="O25">
        <v>5</v>
      </c>
      <c r="P25">
        <v>8</v>
      </c>
      <c r="Q25">
        <v>12</v>
      </c>
      <c r="R25">
        <v>12</v>
      </c>
      <c r="S25">
        <v>10</v>
      </c>
      <c r="T25">
        <v>4</v>
      </c>
      <c r="U25">
        <v>16</v>
      </c>
      <c r="V25">
        <v>16</v>
      </c>
      <c r="W25">
        <f>SUM(K25:V25)</f>
        <v>105</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33</vt:i4>
      </vt:variant>
      <vt:variant>
        <vt:lpstr>이름 지정된 범위</vt:lpstr>
      </vt:variant>
      <vt:variant>
        <vt:i4>7</vt:i4>
      </vt:variant>
    </vt:vector>
  </HeadingPairs>
  <TitlesOfParts>
    <vt:vector size="40" baseType="lpstr">
      <vt:lpstr>그래프용</vt:lpstr>
      <vt:lpstr>250909_매출 변동 보고</vt:lpstr>
      <vt:lpstr>260121_1분기재롤링,포장추가 요약</vt:lpstr>
      <vt:lpstr>251219_변경사항 요약</vt:lpstr>
      <vt:lpstr>251230_변경사항요약2</vt:lpstr>
      <vt:lpstr>전제사항 요약</vt:lpstr>
      <vt:lpstr>요약</vt:lpstr>
      <vt:lpstr>1. 26-30년 개발용역</vt:lpstr>
      <vt:lpstr>2. PFS 충전, 조립 상업매출</vt:lpstr>
      <vt:lpstr>3. 포장 상업매출</vt:lpstr>
      <vt:lpstr>4. L&amp;P 상업 매출</vt:lpstr>
      <vt:lpstr>5. 케미컬상업</vt:lpstr>
      <vt:lpstr>생관보고_포장 바뀌기 전</vt:lpstr>
      <vt:lpstr>참고) 25년제조_개발용역 계획</vt:lpstr>
      <vt:lpstr>Material_master_2024</vt:lpstr>
      <vt:lpstr>Revision History</vt:lpstr>
      <vt:lpstr>PFS 요약</vt:lpstr>
      <vt:lpstr>L&amp;P 분석</vt:lpstr>
      <vt:lpstr>Sheet5</vt:lpstr>
      <vt:lpstr>▶Raw(매출)</vt:lpstr>
      <vt:lpstr>미사용양식</vt:lpstr>
      <vt:lpstr>PFS 충전,조립 배치수_Rolling</vt:lpstr>
      <vt:lpstr>▶Raw(배치수)</vt:lpstr>
      <vt:lpstr>(PFS CMO) PFS 생산배치수_240923</vt:lpstr>
      <vt:lpstr>◀ 25년(0906)</vt:lpstr>
      <vt:lpstr>24.8월 충전,조립 Fcst</vt:lpstr>
      <vt:lpstr>미래성장팀 기반 생산배치수_240829</vt:lpstr>
      <vt:lpstr>미래성장팀 년간물량 변환</vt:lpstr>
      <vt:lpstr>미래성장 요약(Case2)_240821</vt:lpstr>
      <vt:lpstr>미래성장팀 자료_240820</vt:lpstr>
      <vt:lpstr>PFS 충전,조립 배치수_Rolling_비교</vt:lpstr>
      <vt:lpstr>피벗 수량</vt:lpstr>
      <vt:lpstr>PFS 충전,조립 배치수_사업계획</vt:lpstr>
      <vt:lpstr>'2. PFS 충전, 조립 상업매출'!Print_Area</vt:lpstr>
      <vt:lpstr>'251219_변경사항 요약'!Print_Area</vt:lpstr>
      <vt:lpstr>'260121_1분기재롤링,포장추가 요약'!Print_Area</vt:lpstr>
      <vt:lpstr>'Revision History'!Print_Area</vt:lpstr>
      <vt:lpstr>미사용양식!Print_Area</vt:lpstr>
      <vt:lpstr>요약!Print_Area</vt:lpstr>
      <vt:lpstr>'전제사항 요약'!Print_Area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이성운</dc:creator>
  <cp:lastModifiedBy>김형수</cp:lastModifiedBy>
  <cp:lastPrinted>2026-01-21T08:55:28Z</cp:lastPrinted>
  <dcterms:created xsi:type="dcterms:W3CDTF">2023-12-07T03:15:18Z</dcterms:created>
  <dcterms:modified xsi:type="dcterms:W3CDTF">2026-01-28T09:43:00Z</dcterms:modified>
</cp:coreProperties>
</file>